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lockStructure="1" workbookAlgorithmName="SHA-512" workbookHashValue="wOShOuFMGc51FNLfTGkiWmGtzJBKyPWnxr1k9ofv7L7h48T7knBrDINSk8iNplXy0lHgsGnOf7m43S/eM/hxpw==" workbookSaltValue="9iw9nR/GfztqTjmve0SBGg==" workbookSpinCount="100000"/>
  <bookViews>
    <workbookView visibility="visible" minimized="0" showHorizontalScroll="1" showVerticalScroll="1" showSheetTabs="1" xWindow="-120" yWindow="-120" windowWidth="29040" windowHeight="15720" tabRatio="500" firstSheet="0" activeTab="0" autoFilterDateGrouping="1"/>
  </bookViews>
  <sheets>
    <sheet xmlns:r="http://schemas.openxmlformats.org/officeDocument/2006/relationships" name="ANÁLISIS" sheetId="1" state="visible" r:id="rId1"/>
  </sheets>
  <definedNames>
    <definedName name="_xlnm.Print_Area" localSheetId="0">'ANÁLISIS'!$A$1:$Y$5764</definedName>
  </definedNames>
  <calcPr calcId="191028" fullCalcOnLoad="1" iterateDelta="0.0001"/>
</workbook>
</file>

<file path=xl/styles.xml><?xml version="1.0" encoding="utf-8"?>
<styleSheet xmlns="http://schemas.openxmlformats.org/spreadsheetml/2006/main">
  <numFmts count="5">
    <numFmt numFmtId="164" formatCode="_-&quot;$ &quot;* #,##0.00_-;&quot;-$ &quot;* #,##0.00_-;_-&quot;$ &quot;* \-??_-;_-@_-"/>
    <numFmt numFmtId="165" formatCode="_-&quot;$ &quot;* #,##0_-;&quot;-$ &quot;* #,##0_-;_-&quot;$ &quot;* \-??_-;_-@_-"/>
    <numFmt numFmtId="166" formatCode="#,##0_);\(#,##0\)"/>
    <numFmt numFmtId="167" formatCode="_(\$* #,##0.00_);_(\$* \(#,##0.00\);_(\$* \-??_);_(@_)"/>
    <numFmt numFmtId="168" formatCode="_(* #,##0.00_);_(* \(#,##0.00\);_(* \-??_);_(@_)"/>
  </numFmts>
  <fonts count="25">
    <font>
      <name val="Calibri"/>
      <charset val="1"/>
      <family val="2"/>
      <color theme="1"/>
      <sz val="11"/>
    </font>
    <font>
      <name val="Arial"/>
      <charset val="1"/>
      <family val="2"/>
      <sz val="10"/>
    </font>
    <font>
      <name val="Arial Narrow"/>
      <charset val="1"/>
      <family val="2"/>
      <color theme="1"/>
      <sz val="12"/>
    </font>
    <font>
      <name val="Arial Narrow"/>
      <charset val="1"/>
      <family val="2"/>
      <b val="1"/>
      <color theme="1"/>
      <sz val="12"/>
    </font>
    <font>
      <name val="Arial Narrow"/>
      <charset val="1"/>
      <family val="2"/>
      <b val="1"/>
      <color theme="1"/>
      <sz val="16"/>
    </font>
    <font>
      <name val="Arial Narrow"/>
      <charset val="1"/>
      <family val="2"/>
      <b val="1"/>
      <color theme="1"/>
      <sz val="18"/>
    </font>
    <font>
      <name val="Arial Narrow"/>
      <charset val="1"/>
      <family val="2"/>
      <b val="1"/>
      <color theme="1"/>
      <sz val="11"/>
    </font>
    <font>
      <name val="Arial Narrow"/>
      <charset val="1"/>
      <family val="2"/>
      <sz val="11"/>
    </font>
    <font>
      <name val="Arial Narrow"/>
      <charset val="1"/>
      <family val="2"/>
      <b val="1"/>
      <sz val="11"/>
    </font>
    <font>
      <name val="Arial Narrow"/>
      <charset val="1"/>
      <family val="2"/>
      <b val="1"/>
      <color rgb="FF000000"/>
      <sz val="11"/>
    </font>
    <font>
      <name val="Arial Narrow"/>
      <charset val="1"/>
      <family val="2"/>
      <color theme="1"/>
      <sz val="11"/>
    </font>
    <font>
      <name val="Arial Narrow"/>
      <charset val="1"/>
      <family val="2"/>
      <b val="1"/>
      <color rgb="FF000000"/>
      <sz val="10"/>
    </font>
    <font>
      <name val="Arial Narrow"/>
      <charset val="1"/>
      <family val="2"/>
      <color theme="1"/>
      <sz val="10"/>
    </font>
    <font>
      <name val="Arial Narrow"/>
      <charset val="1"/>
      <family val="2"/>
      <color rgb="FF000000"/>
      <sz val="10"/>
    </font>
    <font>
      <name val="Arial Narrow"/>
      <charset val="1"/>
      <family val="2"/>
      <sz val="10"/>
    </font>
    <font>
      <name val="Arial Narrow"/>
      <charset val="1"/>
      <family val="2"/>
      <color theme="1"/>
      <sz val="9"/>
    </font>
    <font>
      <name val="Arial Narrow"/>
      <charset val="1"/>
      <family val="2"/>
      <b val="1"/>
      <color theme="1"/>
      <sz val="9"/>
    </font>
    <font>
      <name val="Arial Narrow"/>
      <charset val="1"/>
      <family val="2"/>
      <b val="1"/>
      <sz val="10"/>
    </font>
    <font>
      <name val="Arial Narrow"/>
      <charset val="1"/>
      <family val="2"/>
      <color rgb="FF333333"/>
      <sz val="10"/>
    </font>
    <font>
      <name val="Arial Narrow"/>
      <charset val="1"/>
      <family val="2"/>
      <color rgb="FF000000"/>
      <sz val="11"/>
    </font>
    <font>
      <name val="Arial Narrow"/>
      <charset val="1"/>
      <family val="2"/>
      <b val="1"/>
      <color rgb="FF000000"/>
      <sz val="30"/>
    </font>
    <font>
      <name val="Arial Narrow"/>
      <charset val="1"/>
      <family val="2"/>
      <color theme="1"/>
      <sz val="30"/>
    </font>
    <font>
      <name val="Arial Narrow"/>
      <charset val="1"/>
      <family val="2"/>
      <color rgb="FF000000"/>
      <sz val="12"/>
    </font>
    <font>
      <name val="Arial Narrow"/>
      <charset val="1"/>
      <family val="2"/>
      <sz val="12"/>
    </font>
    <font>
      <name val="Calibri"/>
      <charset val="1"/>
      <family val="2"/>
      <color theme="1"/>
      <sz val="11"/>
    </font>
  </fonts>
  <fills count="11">
    <fill>
      <patternFill/>
    </fill>
    <fill>
      <patternFill patternType="gray125"/>
    </fill>
    <fill>
      <patternFill patternType="solid">
        <fgColor rgb="FFFFFF00"/>
        <bgColor rgb="FFFFFF00"/>
      </patternFill>
    </fill>
    <fill>
      <patternFill patternType="solid">
        <fgColor theme="9" tint="0.5996887112033449"/>
        <bgColor rgb="FFD9D9D9"/>
      </patternFill>
    </fill>
    <fill>
      <patternFill patternType="solid">
        <fgColor theme="8" tint="0.5996887112033449"/>
        <bgColor rgb="FFD0CECE"/>
      </patternFill>
    </fill>
    <fill>
      <patternFill patternType="solid">
        <fgColor rgb="FF00B0F0"/>
        <bgColor rgb="FF33CCCC"/>
      </patternFill>
    </fill>
    <fill>
      <patternFill patternType="solid">
        <fgColor theme="0" tint="-0.1499984740745262"/>
        <bgColor rgb="FFD0CECE"/>
      </patternFill>
    </fill>
    <fill>
      <patternFill patternType="solid">
        <fgColor theme="2" tint="-0.09997863704336681"/>
        <bgColor rgb="FFD9D9D9"/>
      </patternFill>
    </fill>
    <fill>
      <patternFill patternType="solid">
        <fgColor theme="5" tint="0.7997985778374584"/>
        <bgColor rgb="FFD9D9D9"/>
      </patternFill>
    </fill>
    <fill>
      <patternFill patternType="solid">
        <fgColor theme="0"/>
        <bgColor rgb="FFFBE5D6"/>
      </patternFill>
    </fill>
    <fill>
      <patternFill patternType="solid">
        <fgColor theme="0" tint="-0.3499862666707358"/>
        <bgColor rgb="FF9999FF"/>
      </patternFill>
    </fill>
  </fills>
  <borders count="14">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s>
  <cellStyleXfs count="6">
    <xf numFmtId="0" fontId="24" fillId="0" borderId="0"/>
    <xf numFmtId="167" fontId="24" fillId="0" borderId="0"/>
    <xf numFmtId="9" fontId="24" fillId="0" borderId="0"/>
    <xf numFmtId="168" fontId="24" fillId="0" borderId="0"/>
    <xf numFmtId="168" fontId="24" fillId="0" borderId="0"/>
    <xf numFmtId="0" fontId="1" fillId="0" borderId="0"/>
  </cellStyleXfs>
  <cellXfs count="187">
    <xf numFmtId="0" fontId="0" fillId="0" borderId="0" pivotButton="0" quotePrefix="0" xfId="0"/>
    <xf numFmtId="0" fontId="2" fillId="0" borderId="0" pivotButton="0" quotePrefix="0" xfId="0"/>
    <xf numFmtId="0" fontId="2" fillId="0" borderId="0" applyAlignment="1" pivotButton="0" quotePrefix="0" xfId="0">
      <alignment horizontal="justify" vertical="center"/>
    </xf>
    <xf numFmtId="164" fontId="2" fillId="0" borderId="0" pivotButton="0" quotePrefix="0" xfId="1"/>
    <xf numFmtId="0" fontId="2" fillId="0" borderId="0" applyAlignment="1" pivotButton="0" quotePrefix="0" xfId="0">
      <alignment vertical="center"/>
    </xf>
    <xf numFmtId="9" fontId="2" fillId="0" borderId="0" pivotButton="0" quotePrefix="0" xfId="2"/>
    <xf numFmtId="0" fontId="2" fillId="0" borderId="1" pivotButton="0" quotePrefix="0" xfId="0"/>
    <xf numFmtId="0" fontId="3" fillId="0" borderId="0" applyAlignment="1" pivotButton="0" quotePrefix="0" xfId="0">
      <alignment horizontal="left" vertical="center" wrapText="1"/>
    </xf>
    <xf numFmtId="0" fontId="2" fillId="0" borderId="0" applyAlignment="1" pivotButton="0" quotePrefix="0" xfId="0">
      <alignment horizontal="left" vertical="center" wrapText="1"/>
    </xf>
    <xf numFmtId="0" fontId="2" fillId="0" borderId="0" applyAlignment="1" pivotButton="0" quotePrefix="0" xfId="0">
      <alignment horizontal="left" vertical="center"/>
    </xf>
    <xf numFmtId="164" fontId="2" fillId="0" borderId="0" applyAlignment="1" pivotButton="0" quotePrefix="0" xfId="1">
      <alignment horizontal="left" vertical="center" wrapText="1"/>
    </xf>
    <xf numFmtId="164" fontId="5" fillId="0" borderId="0" applyAlignment="1" pivotButton="0" quotePrefix="0" xfId="1">
      <alignment vertical="center" wrapText="1"/>
    </xf>
    <xf numFmtId="0" fontId="5" fillId="0" borderId="0" applyAlignment="1" pivotButton="0" quotePrefix="0" xfId="0">
      <alignment vertical="center" wrapText="1"/>
    </xf>
    <xf numFmtId="164" fontId="6" fillId="0" borderId="0" applyAlignment="1" pivotButton="0" quotePrefix="0" xfId="1">
      <alignment vertical="center" wrapText="1"/>
    </xf>
    <xf numFmtId="0" fontId="6" fillId="0" borderId="0" applyAlignment="1" pivotButton="0" quotePrefix="0" xfId="0">
      <alignment vertical="center" wrapText="1"/>
    </xf>
    <xf numFmtId="0" fontId="8" fillId="0" borderId="0" applyAlignment="1" pivotButton="0" quotePrefix="0" xfId="0">
      <alignment vertical="center" wrapText="1"/>
    </xf>
    <xf numFmtId="0" fontId="8" fillId="0" borderId="0" applyAlignment="1" pivotButton="0" quotePrefix="0" xfId="0">
      <alignment vertical="center"/>
    </xf>
    <xf numFmtId="164" fontId="8" fillId="0" borderId="0" applyAlignment="1" pivotButton="0" quotePrefix="0" xfId="1">
      <alignment vertical="center" wrapText="1"/>
    </xf>
    <xf numFmtId="164" fontId="9" fillId="2" borderId="2" applyAlignment="1" pivotButton="0" quotePrefix="0" xfId="1">
      <alignment horizontal="center" vertical="center" wrapText="1"/>
    </xf>
    <xf numFmtId="0" fontId="10" fillId="0" borderId="0" applyAlignment="1" pivotButton="0" quotePrefix="0" xfId="0">
      <alignment wrapText="1"/>
    </xf>
    <xf numFmtId="9" fontId="10" fillId="0" borderId="0" applyAlignment="1" pivotButton="0" quotePrefix="0" xfId="2">
      <alignment wrapText="1"/>
    </xf>
    <xf numFmtId="0" fontId="11" fillId="6" borderId="2" applyAlignment="1" pivotButton="0" quotePrefix="0" xfId="0">
      <alignment horizontal="center" vertical="center" wrapText="1"/>
    </xf>
    <xf numFmtId="0" fontId="11" fillId="6" borderId="2" applyAlignment="1" pivotButton="0" quotePrefix="0" xfId="0">
      <alignment horizontal="center" vertical="center"/>
    </xf>
    <xf numFmtId="164" fontId="9" fillId="5" borderId="2" applyAlignment="1" pivotButton="0" quotePrefix="0" xfId="1">
      <alignment horizontal="center" vertical="center" wrapText="1"/>
    </xf>
    <xf numFmtId="0" fontId="9" fillId="7" borderId="2" applyAlignment="1" pivotButton="0" quotePrefix="0" xfId="0">
      <alignment horizontal="center" vertical="center" wrapText="1"/>
    </xf>
    <xf numFmtId="9" fontId="9" fillId="7" borderId="2" applyAlignment="1" pivotButton="0" quotePrefix="0" xfId="2">
      <alignment horizontal="center" vertical="center" wrapText="1"/>
    </xf>
    <xf numFmtId="0" fontId="11" fillId="8" borderId="1" applyAlignment="1" pivotButton="0" quotePrefix="0" xfId="0">
      <alignment horizontal="center" wrapText="1"/>
    </xf>
    <xf numFmtId="164" fontId="12" fillId="8" borderId="0" pivotButton="0" quotePrefix="0" xfId="1"/>
    <xf numFmtId="0" fontId="12" fillId="8" borderId="0" applyAlignment="1" pivotButton="0" quotePrefix="0" xfId="0">
      <alignment vertical="center"/>
    </xf>
    <xf numFmtId="0" fontId="12" fillId="8" borderId="0" pivotButton="0" quotePrefix="0" xfId="0"/>
    <xf numFmtId="164" fontId="12" fillId="8" borderId="0" applyAlignment="1" pivotButton="0" quotePrefix="0" xfId="1">
      <alignment vertical="center"/>
    </xf>
    <xf numFmtId="9" fontId="12" fillId="8" borderId="0" applyAlignment="1" pivotButton="0" quotePrefix="0" xfId="2">
      <alignment vertical="center"/>
    </xf>
    <xf numFmtId="0" fontId="13" fillId="0" borderId="2" applyAlignment="1" pivotButton="0" quotePrefix="0" xfId="0">
      <alignment horizontal="center" vertical="center" wrapText="1"/>
    </xf>
    <xf numFmtId="0" fontId="14" fillId="0" borderId="2" applyAlignment="1" pivotButton="0" quotePrefix="0" xfId="0">
      <alignment horizontal="justify" vertical="center"/>
    </xf>
    <xf numFmtId="0" fontId="13" fillId="0" borderId="2" applyAlignment="1" pivotButton="0" quotePrefix="0" xfId="0">
      <alignment horizontal="justify" vertical="center" wrapText="1"/>
    </xf>
    <xf numFmtId="3" fontId="13" fillId="0" borderId="2" applyAlignment="1" pivotButton="0" quotePrefix="0" xfId="0">
      <alignment horizontal="center" vertical="center" wrapText="1"/>
    </xf>
    <xf numFmtId="164" fontId="12" fillId="0" borderId="2" applyAlignment="1" pivotButton="0" quotePrefix="0" xfId="1">
      <alignment horizontal="center" vertical="center"/>
    </xf>
    <xf numFmtId="2" fontId="10" fillId="0" borderId="2" applyAlignment="1" pivotButton="0" quotePrefix="0" xfId="1">
      <alignment vertical="center" wrapText="1"/>
    </xf>
    <xf numFmtId="164" fontId="10" fillId="0" borderId="2" applyAlignment="1" pivotButton="0" quotePrefix="0" xfId="1">
      <alignment vertical="center" wrapText="1"/>
    </xf>
    <xf numFmtId="165" fontId="15" fillId="9" borderId="2" applyAlignment="1" pivotButton="0" quotePrefix="0" xfId="0">
      <alignment vertical="center"/>
    </xf>
    <xf numFmtId="164" fontId="12" fillId="0" borderId="2" applyAlignment="1" pivotButton="0" quotePrefix="0" xfId="0">
      <alignment horizontal="center" vertical="center"/>
    </xf>
    <xf numFmtId="0" fontId="12" fillId="0" borderId="2" applyAlignment="1" pivotButton="0" quotePrefix="0" xfId="0">
      <alignment horizontal="center" vertical="center"/>
    </xf>
    <xf numFmtId="9" fontId="12" fillId="0" borderId="2" applyAlignment="1" pivotButton="0" quotePrefix="0" xfId="2">
      <alignment horizontal="center" vertical="center"/>
    </xf>
    <xf numFmtId="0" fontId="10" fillId="0" borderId="2" applyAlignment="1" pivotButton="0" quotePrefix="0" xfId="0">
      <alignment horizontal="center" vertical="center" wrapText="1"/>
    </xf>
    <xf numFmtId="164" fontId="10" fillId="0" borderId="2" applyAlignment="1" pivotButton="0" quotePrefix="0" xfId="1">
      <alignment horizontal="center" vertical="center" wrapText="1"/>
    </xf>
    <xf numFmtId="0" fontId="13" fillId="0" borderId="3" applyAlignment="1" pivotButton="0" quotePrefix="0" xfId="0">
      <alignment horizontal="center" vertical="center" wrapText="1"/>
    </xf>
    <xf numFmtId="3" fontId="13" fillId="0" borderId="3" applyAlignment="1" pivotButton="0" quotePrefix="0" xfId="0">
      <alignment horizontal="center" vertical="center" wrapText="1"/>
    </xf>
    <xf numFmtId="164" fontId="12" fillId="8" borderId="2" applyAlignment="1" pivotButton="0" quotePrefix="0" xfId="1">
      <alignment horizontal="center" vertical="center"/>
    </xf>
    <xf numFmtId="2" fontId="10" fillId="8" borderId="2" applyAlignment="1" pivotButton="0" quotePrefix="0" xfId="1">
      <alignment vertical="center" wrapText="1"/>
    </xf>
    <xf numFmtId="164" fontId="10" fillId="8" borderId="2" applyAlignment="1" pivotButton="0" quotePrefix="0" xfId="1">
      <alignment vertical="center" wrapText="1"/>
    </xf>
    <xf numFmtId="0" fontId="16" fillId="4" borderId="4" applyAlignment="1" pivotButton="0" quotePrefix="0" xfId="0">
      <alignment vertical="center" wrapText="1"/>
    </xf>
    <xf numFmtId="164" fontId="12" fillId="8" borderId="2" applyAlignment="1" pivotButton="0" quotePrefix="0" xfId="0">
      <alignment horizontal="center" vertical="center"/>
    </xf>
    <xf numFmtId="0" fontId="12" fillId="8" borderId="2" applyAlignment="1" pivotButton="0" quotePrefix="0" xfId="0">
      <alignment horizontal="center" vertical="center"/>
    </xf>
    <xf numFmtId="9" fontId="12" fillId="8" borderId="2" applyAlignment="1" pivotButton="0" quotePrefix="0" xfId="2">
      <alignment horizontal="center" vertical="center"/>
    </xf>
    <xf numFmtId="0" fontId="10" fillId="8" borderId="2" applyAlignment="1" pivotButton="0" quotePrefix="0" xfId="0">
      <alignment horizontal="center" vertical="center" wrapText="1"/>
    </xf>
    <xf numFmtId="164" fontId="10" fillId="8" borderId="2" applyAlignment="1" pivotButton="0" quotePrefix="0" xfId="1">
      <alignment horizontal="center" vertical="center" wrapText="1"/>
    </xf>
    <xf numFmtId="0" fontId="12" fillId="0" borderId="2" applyAlignment="1" pivotButton="0" quotePrefix="0" xfId="0">
      <alignment horizontal="justify" vertical="center" wrapText="1"/>
    </xf>
    <xf numFmtId="2" fontId="13" fillId="0" borderId="2" applyAlignment="1" pivotButton="0" quotePrefix="0" xfId="0">
      <alignment horizontal="center" vertical="center" wrapText="1"/>
    </xf>
    <xf numFmtId="0" fontId="13" fillId="0" borderId="2" applyAlignment="1" pivotButton="0" quotePrefix="0" xfId="0">
      <alignment horizontal="left" vertical="center"/>
    </xf>
    <xf numFmtId="0" fontId="13" fillId="0" borderId="2" applyAlignment="1" pivotButton="0" quotePrefix="0" xfId="0">
      <alignment vertical="center"/>
    </xf>
    <xf numFmtId="2" fontId="13" fillId="0" borderId="0" applyAlignment="1" pivotButton="0" quotePrefix="0" xfId="0">
      <alignment horizontal="center" vertical="center" wrapText="1"/>
    </xf>
    <xf numFmtId="0" fontId="13" fillId="0" borderId="0" applyAlignment="1" pivotButton="0" quotePrefix="0" xfId="0">
      <alignment horizontal="center" vertical="center" wrapText="1"/>
    </xf>
    <xf numFmtId="0" fontId="13" fillId="0" borderId="0" applyAlignment="1" pivotButton="0" quotePrefix="0" xfId="0">
      <alignment horizontal="left" vertical="center"/>
    </xf>
    <xf numFmtId="0" fontId="12" fillId="0" borderId="0" applyAlignment="1" pivotButton="0" quotePrefix="0" xfId="0">
      <alignment horizontal="justify" vertical="center" wrapText="1"/>
    </xf>
    <xf numFmtId="3" fontId="13" fillId="0" borderId="0" applyAlignment="1" pivotButton="0" quotePrefix="0" xfId="0">
      <alignment horizontal="center" vertical="center" wrapText="1"/>
    </xf>
    <xf numFmtId="164" fontId="12" fillId="0" borderId="0" applyAlignment="1" pivotButton="0" quotePrefix="0" xfId="1">
      <alignment horizontal="center" vertical="center"/>
    </xf>
    <xf numFmtId="0" fontId="12" fillId="0" borderId="0" applyAlignment="1" pivotButton="0" quotePrefix="0" xfId="0">
      <alignment horizontal="center" vertical="center"/>
    </xf>
    <xf numFmtId="164" fontId="10" fillId="0" borderId="0" applyAlignment="1" pivotButton="0" quotePrefix="0" xfId="1">
      <alignment vertical="center" wrapText="1"/>
    </xf>
    <xf numFmtId="0" fontId="17" fillId="6" borderId="2" applyAlignment="1" pivotButton="0" quotePrefix="0" xfId="0">
      <alignment horizontal="center" vertical="center" wrapText="1"/>
    </xf>
    <xf numFmtId="0" fontId="17" fillId="6" borderId="2" applyAlignment="1" pivotButton="0" quotePrefix="0" xfId="0">
      <alignment horizontal="center" vertical="center"/>
    </xf>
    <xf numFmtId="0" fontId="18" fillId="0" borderId="2" pivotButton="0" quotePrefix="0" xfId="0"/>
    <xf numFmtId="0" fontId="12" fillId="0" borderId="2" applyAlignment="1" pivotButton="0" quotePrefix="0" xfId="0">
      <alignment horizontal="left" vertical="center"/>
    </xf>
    <xf numFmtId="0" fontId="12" fillId="0" borderId="2" applyAlignment="1" pivotButton="0" quotePrefix="0" xfId="0">
      <alignment vertical="center"/>
    </xf>
    <xf numFmtId="0" fontId="14" fillId="0" borderId="2" applyAlignment="1" pivotButton="0" quotePrefix="0" xfId="0">
      <alignment horizontal="left" vertical="center"/>
    </xf>
    <xf numFmtId="0" fontId="12" fillId="0" borderId="0" pivotButton="0" quotePrefix="0" xfId="0"/>
    <xf numFmtId="9" fontId="12" fillId="8" borderId="0" pivotButton="0" quotePrefix="0" xfId="2"/>
    <xf numFmtId="2" fontId="13" fillId="0" borderId="5" applyAlignment="1" pivotButton="0" quotePrefix="0" xfId="0">
      <alignment horizontal="center" vertical="center" wrapText="1"/>
    </xf>
    <xf numFmtId="0" fontId="13" fillId="0" borderId="5" applyAlignment="1" pivotButton="0" quotePrefix="0" xfId="0">
      <alignment horizontal="center" vertical="center" wrapText="1"/>
    </xf>
    <xf numFmtId="0" fontId="13" fillId="0" borderId="5" applyAlignment="1" pivotButton="0" quotePrefix="0" xfId="0">
      <alignment horizontal="left" vertical="center"/>
    </xf>
    <xf numFmtId="0" fontId="12" fillId="0" borderId="5" applyAlignment="1" pivotButton="0" quotePrefix="0" xfId="0">
      <alignment horizontal="justify" vertical="center" wrapText="1"/>
    </xf>
    <xf numFmtId="3" fontId="13" fillId="0" borderId="5" applyAlignment="1" pivotButton="0" quotePrefix="0" xfId="0">
      <alignment horizontal="center" vertical="center" wrapText="1"/>
    </xf>
    <xf numFmtId="0" fontId="17" fillId="6" borderId="3" applyAlignment="1" pivotButton="0" quotePrefix="0" xfId="0">
      <alignment horizontal="center" vertical="center" wrapText="1"/>
    </xf>
    <xf numFmtId="0" fontId="18" fillId="0" borderId="2" applyAlignment="1" pivotButton="0" quotePrefix="0" xfId="0">
      <alignment vertical="center"/>
    </xf>
    <xf numFmtId="0" fontId="14" fillId="0" borderId="2" applyAlignment="1" pivotButton="0" quotePrefix="0" xfId="0">
      <alignment vertical="center"/>
    </xf>
    <xf numFmtId="0" fontId="14" fillId="0" borderId="2" pivotButton="0" quotePrefix="0" xfId="0"/>
    <xf numFmtId="0" fontId="13" fillId="0" borderId="5" applyAlignment="1" pivotButton="0" quotePrefix="0" xfId="0">
      <alignment horizontal="justify" vertical="center" wrapText="1"/>
    </xf>
    <xf numFmtId="164" fontId="10" fillId="0" borderId="5" applyAlignment="1" pivotButton="0" quotePrefix="0" xfId="1">
      <alignment vertical="center" wrapText="1"/>
    </xf>
    <xf numFmtId="0" fontId="13" fillId="0" borderId="0" applyAlignment="1" pivotButton="0" quotePrefix="0" xfId="0">
      <alignment horizontal="justify" vertical="center" wrapText="1"/>
    </xf>
    <xf numFmtId="0" fontId="18" fillId="0" borderId="0" applyAlignment="1" pivotButton="0" quotePrefix="0" xfId="0">
      <alignment vertical="center"/>
    </xf>
    <xf numFmtId="0" fontId="2" fillId="2" borderId="0" pivotButton="0" quotePrefix="0" xfId="0"/>
    <xf numFmtId="0" fontId="13" fillId="0" borderId="2" applyAlignment="1" pivotButton="0" quotePrefix="0" xfId="0">
      <alignment vertical="center" wrapText="1"/>
    </xf>
    <xf numFmtId="0" fontId="18" fillId="0" borderId="0" applyAlignment="1" pivotButton="0" quotePrefix="0" xfId="0">
      <alignment vertical="center" wrapText="1"/>
    </xf>
    <xf numFmtId="0" fontId="18" fillId="0" borderId="2" applyAlignment="1" pivotButton="0" quotePrefix="0" xfId="0">
      <alignment horizontal="left" vertical="center"/>
    </xf>
    <xf numFmtId="164" fontId="4" fillId="0" borderId="0" applyAlignment="1" pivotButton="0" quotePrefix="0" xfId="1">
      <alignment vertical="center" wrapText="1"/>
    </xf>
    <xf numFmtId="166" fontId="4" fillId="0" borderId="0" applyAlignment="1" pivotButton="0" quotePrefix="0" xfId="3">
      <alignment vertical="center" wrapText="1"/>
    </xf>
    <xf numFmtId="0" fontId="8" fillId="0" borderId="0" applyAlignment="1" pivotButton="0" quotePrefix="0" xfId="0">
      <alignment horizontal="center" vertical="center" wrapText="1"/>
    </xf>
    <xf numFmtId="0" fontId="11" fillId="8" borderId="1" applyAlignment="1" pivotButton="0" quotePrefix="0" xfId="0">
      <alignment horizontal="center" vertical="center" wrapText="1"/>
    </xf>
    <xf numFmtId="0" fontId="13" fillId="0" borderId="2" applyAlignment="1" pivotButton="0" quotePrefix="0" xfId="0">
      <alignment horizontal="justify" vertical="center"/>
    </xf>
    <xf numFmtId="0" fontId="12" fillId="0" borderId="2" applyAlignment="1" pivotButton="0" quotePrefix="0" xfId="0">
      <alignment horizontal="justify" vertical="center"/>
    </xf>
    <xf numFmtId="164" fontId="13" fillId="0" borderId="0" applyAlignment="1" pivotButton="0" quotePrefix="0" xfId="1">
      <alignment horizontal="center" vertical="center"/>
    </xf>
    <xf numFmtId="3" fontId="13" fillId="0" borderId="0" applyAlignment="1" pivotButton="0" quotePrefix="0" xfId="0">
      <alignment horizontal="center" vertical="center"/>
    </xf>
    <xf numFmtId="0" fontId="18" fillId="0" borderId="0" pivotButton="0" quotePrefix="0" xfId="0"/>
    <xf numFmtId="0" fontId="19" fillId="0" borderId="2" applyAlignment="1" pivotButton="0" quotePrefix="0" xfId="0">
      <alignment vertical="center"/>
    </xf>
    <xf numFmtId="0" fontId="19" fillId="0" borderId="2" applyAlignment="1" pivotButton="0" quotePrefix="0" xfId="0">
      <alignment horizontal="justify" vertical="center" wrapText="1"/>
    </xf>
    <xf numFmtId="0" fontId="7" fillId="0" borderId="2" applyAlignment="1" pivotButton="0" quotePrefix="0" xfId="0">
      <alignment vertical="center"/>
    </xf>
    <xf numFmtId="0" fontId="7" fillId="0" borderId="2" pivotButton="0" quotePrefix="0" xfId="0"/>
    <xf numFmtId="0" fontId="19" fillId="0" borderId="2" applyAlignment="1" pivotButton="0" quotePrefix="0" xfId="0">
      <alignment horizontal="left" vertical="center"/>
    </xf>
    <xf numFmtId="0" fontId="10" fillId="0" borderId="2" applyAlignment="1" pivotButton="0" quotePrefix="0" xfId="0">
      <alignment horizontal="justify" vertical="center" wrapText="1"/>
    </xf>
    <xf numFmtId="0" fontId="14" fillId="0" borderId="2" applyAlignment="1" pivotButton="0" quotePrefix="0" xfId="0">
      <alignment horizontal="justify" vertical="center" wrapText="1"/>
    </xf>
    <xf numFmtId="0" fontId="10" fillId="0" borderId="2" applyAlignment="1" pivotButton="0" quotePrefix="0" xfId="0">
      <alignment horizontal="left" vertical="center"/>
    </xf>
    <xf numFmtId="0" fontId="19" fillId="0" borderId="0" applyAlignment="1" pivotButton="0" quotePrefix="0" xfId="0">
      <alignment horizontal="left" vertical="center"/>
    </xf>
    <xf numFmtId="0" fontId="10" fillId="0" borderId="0" applyAlignment="1" pivotButton="0" quotePrefix="0" xfId="0">
      <alignment horizontal="justify" vertical="center" wrapText="1"/>
    </xf>
    <xf numFmtId="2" fontId="10" fillId="0" borderId="6" applyAlignment="1" pivotButton="0" quotePrefix="0" xfId="1">
      <alignment vertical="center" wrapText="1"/>
    </xf>
    <xf numFmtId="2" fontId="10" fillId="0" borderId="0" applyAlignment="1" pivotButton="0" quotePrefix="0" xfId="1">
      <alignment vertical="center" wrapText="1"/>
    </xf>
    <xf numFmtId="164" fontId="12" fillId="0" borderId="0" applyAlignment="1" pivotButton="0" quotePrefix="0" xfId="0">
      <alignment horizontal="center" vertical="center"/>
    </xf>
    <xf numFmtId="9" fontId="12" fillId="0" borderId="0" applyAlignment="1" pivotButton="0" quotePrefix="0" xfId="2">
      <alignment horizontal="center" vertical="center"/>
    </xf>
    <xf numFmtId="0" fontId="10" fillId="0" borderId="0" applyAlignment="1" pivotButton="0" quotePrefix="0" xfId="0">
      <alignment horizontal="center" vertical="center" wrapText="1"/>
    </xf>
    <xf numFmtId="164" fontId="10" fillId="0" borderId="0" applyAlignment="1" pivotButton="0" quotePrefix="0" xfId="1">
      <alignment horizontal="center" vertical="center" wrapText="1"/>
    </xf>
    <xf numFmtId="2" fontId="22" fillId="0" borderId="0" applyAlignment="1" pivotButton="0" quotePrefix="0" xfId="0">
      <alignment horizontal="center" vertical="center" wrapText="1"/>
    </xf>
    <xf numFmtId="0" fontId="22" fillId="0" borderId="0" applyAlignment="1" pivotButton="0" quotePrefix="0" xfId="0">
      <alignment horizontal="center" vertical="center" wrapText="1"/>
    </xf>
    <xf numFmtId="0" fontId="22" fillId="0" borderId="0" applyAlignment="1" pivotButton="0" quotePrefix="0" xfId="0">
      <alignment horizontal="left" vertical="center"/>
    </xf>
    <xf numFmtId="0" fontId="2" fillId="0" borderId="0" applyAlignment="1" pivotButton="0" quotePrefix="0" xfId="0">
      <alignment horizontal="justify" vertical="center" wrapText="1"/>
    </xf>
    <xf numFmtId="3" fontId="22" fillId="0" borderId="0" applyAlignment="1" pivotButton="0" quotePrefix="0" xfId="0">
      <alignment horizontal="center" vertical="center" wrapText="1"/>
    </xf>
    <xf numFmtId="164" fontId="2" fillId="0" borderId="0" applyAlignment="1" pivotButton="0" quotePrefix="0" xfId="1">
      <alignment horizontal="center" vertical="center"/>
    </xf>
    <xf numFmtId="3" fontId="22" fillId="0" borderId="6" applyAlignment="1" pivotButton="0" quotePrefix="0" xfId="0">
      <alignment horizontal="center" vertical="center" wrapText="1"/>
    </xf>
    <xf numFmtId="0" fontId="2" fillId="0" borderId="1" applyAlignment="1" applyProtection="1" pivotButton="0" quotePrefix="0" xfId="0">
      <alignment horizontal="left" vertical="center"/>
      <protection locked="0" hidden="0"/>
    </xf>
    <xf numFmtId="0" fontId="2" fillId="0" borderId="0" applyAlignment="1" applyProtection="1" pivotButton="0" quotePrefix="0" xfId="0">
      <alignment horizontal="left" vertical="center"/>
      <protection locked="0" hidden="0"/>
    </xf>
    <xf numFmtId="0" fontId="2" fillId="0" borderId="0" applyAlignment="1" applyProtection="1" pivotButton="0" quotePrefix="0" xfId="0">
      <alignment horizontal="justify" vertical="center"/>
      <protection locked="0" hidden="0"/>
    </xf>
    <xf numFmtId="164" fontId="2" fillId="0" borderId="0" applyAlignment="1" applyProtection="1" pivotButton="0" quotePrefix="0" xfId="1">
      <alignment horizontal="left" vertical="center"/>
      <protection locked="0" hidden="0"/>
    </xf>
    <xf numFmtId="164" fontId="2" fillId="0" borderId="0" applyAlignment="1" pivotButton="0" quotePrefix="0" xfId="1">
      <alignment vertical="center"/>
    </xf>
    <xf numFmtId="9" fontId="2" fillId="0" borderId="0" applyAlignment="1" pivotButton="0" quotePrefix="0" xfId="2">
      <alignment vertical="center"/>
    </xf>
    <xf numFmtId="0" fontId="2" fillId="0" borderId="0" applyAlignment="1" applyProtection="1" pivotButton="0" quotePrefix="0" xfId="0">
      <alignment vertical="center"/>
      <protection locked="0" hidden="0"/>
    </xf>
    <xf numFmtId="164" fontId="2" fillId="0" borderId="0" applyAlignment="1" applyProtection="1" pivotButton="0" quotePrefix="0" xfId="1">
      <alignment vertical="center"/>
      <protection locked="0" hidden="0"/>
    </xf>
    <xf numFmtId="0" fontId="3" fillId="0" borderId="0" applyAlignment="1" pivotButton="0" quotePrefix="0" xfId="0">
      <alignment horizontal="justify" vertical="center"/>
    </xf>
    <xf numFmtId="0" fontId="23" fillId="0" borderId="0" applyAlignment="1" pivotButton="0" quotePrefix="0" xfId="0">
      <alignment horizontal="justify" vertical="center"/>
    </xf>
    <xf numFmtId="0" fontId="23" fillId="0" borderId="0" applyAlignment="1" applyProtection="1" pivotButton="0" quotePrefix="0" xfId="0">
      <alignment vertical="center" wrapText="1"/>
      <protection locked="0" hidden="0"/>
    </xf>
    <xf numFmtId="166" fontId="4" fillId="2" borderId="2" applyAlignment="1" pivotButton="0" quotePrefix="0" xfId="3">
      <alignment horizontal="center" vertical="center" wrapText="1"/>
    </xf>
    <xf numFmtId="0" fontId="6" fillId="3" borderId="2" applyAlignment="1" pivotButton="0" quotePrefix="0" xfId="0">
      <alignment horizontal="center" vertical="center" wrapText="1"/>
    </xf>
    <xf numFmtId="0" fontId="7" fillId="3" borderId="2" applyAlignment="1" pivotButton="0" quotePrefix="0" xfId="0">
      <alignment horizontal="center" vertical="center" wrapText="1"/>
    </xf>
    <xf numFmtId="2" fontId="9" fillId="4" borderId="2" applyAlignment="1" pivotButton="0" quotePrefix="0" xfId="0">
      <alignment horizontal="center" vertical="center" wrapText="1"/>
    </xf>
    <xf numFmtId="164" fontId="9" fillId="2" borderId="2" applyAlignment="1" pivotButton="0" quotePrefix="0" xfId="1">
      <alignment horizontal="center" vertical="center" wrapText="1"/>
    </xf>
    <xf numFmtId="164" fontId="6" fillId="5" borderId="2" applyAlignment="1" pivotButton="0" quotePrefix="0" xfId="1">
      <alignment horizontal="center" vertical="center" wrapText="1"/>
    </xf>
    <xf numFmtId="0" fontId="11" fillId="8" borderId="0" applyAlignment="1" pivotButton="0" quotePrefix="0" xfId="0">
      <alignment horizontal="left" vertical="center" wrapText="1"/>
    </xf>
    <xf numFmtId="0" fontId="8" fillId="3" borderId="2" applyAlignment="1" pivotButton="0" quotePrefix="0" xfId="0">
      <alignment horizontal="center" vertical="center" wrapText="1"/>
    </xf>
    <xf numFmtId="2" fontId="20" fillId="10" borderId="2" applyAlignment="1" pivotButton="0" quotePrefix="0" xfId="0">
      <alignment horizontal="center" vertical="center" wrapText="1"/>
    </xf>
    <xf numFmtId="164" fontId="21" fillId="10" borderId="2" applyAlignment="1" pivotButton="0" quotePrefix="0" xfId="0">
      <alignment horizontal="center" vertical="center"/>
    </xf>
    <xf numFmtId="164" fontId="2" fillId="0" borderId="0" pivotButton="0" quotePrefix="0" xfId="1"/>
    <xf numFmtId="164" fontId="2" fillId="0" borderId="0" applyAlignment="1" pivotButton="0" quotePrefix="0" xfId="1">
      <alignment horizontal="left" vertical="center" wrapText="1"/>
    </xf>
    <xf numFmtId="166" fontId="4" fillId="2" borderId="2" applyAlignment="1" pivotButton="0" quotePrefix="0" xfId="3">
      <alignment horizontal="center" vertical="center" wrapText="1"/>
    </xf>
    <xf numFmtId="0" fontId="0" fillId="0" borderId="13" pivotButton="0" quotePrefix="0" xfId="0"/>
    <xf numFmtId="0" fontId="0" fillId="0" borderId="4" pivotButton="0" quotePrefix="0" xfId="0"/>
    <xf numFmtId="164" fontId="5" fillId="0" borderId="0" applyAlignment="1" pivotButton="0" quotePrefix="0" xfId="1">
      <alignment vertical="center" wrapText="1"/>
    </xf>
    <xf numFmtId="164" fontId="6" fillId="0" borderId="0" applyAlignment="1" pivotButton="0" quotePrefix="0" xfId="1">
      <alignment vertical="center" wrapText="1"/>
    </xf>
    <xf numFmtId="164" fontId="8" fillId="0" borderId="0" applyAlignment="1" pivotButton="0" quotePrefix="0" xfId="1">
      <alignment vertical="center" wrapText="1"/>
    </xf>
    <xf numFmtId="164" fontId="9" fillId="2" borderId="2" applyAlignment="1" pivotButton="0" quotePrefix="0" xfId="1">
      <alignment horizontal="center" vertical="center" wrapText="1"/>
    </xf>
    <xf numFmtId="164" fontId="6" fillId="5" borderId="2" applyAlignment="1" pivotButton="0" quotePrefix="0" xfId="1">
      <alignment horizontal="center" vertical="center" wrapText="1"/>
    </xf>
    <xf numFmtId="164" fontId="9" fillId="5" borderId="2" applyAlignment="1" pivotButton="0" quotePrefix="0" xfId="1">
      <alignment horizontal="center" vertical="center" wrapText="1"/>
    </xf>
    <xf numFmtId="164" fontId="12" fillId="8" borderId="0" pivotButton="0" quotePrefix="0" xfId="1"/>
    <xf numFmtId="164" fontId="12" fillId="8" borderId="0" applyAlignment="1" pivotButton="0" quotePrefix="0" xfId="1">
      <alignment vertical="center"/>
    </xf>
    <xf numFmtId="164" fontId="12" fillId="0" borderId="2" applyAlignment="1" pivotButton="0" quotePrefix="0" xfId="1">
      <alignment horizontal="center" vertical="center"/>
    </xf>
    <xf numFmtId="164" fontId="10" fillId="0" borderId="2" applyAlignment="1" pivotButton="0" quotePrefix="0" xfId="1">
      <alignment vertical="center" wrapText="1"/>
    </xf>
    <xf numFmtId="165" fontId="15" fillId="9" borderId="2" applyAlignment="1" pivotButton="0" quotePrefix="0" xfId="0">
      <alignment vertical="center"/>
    </xf>
    <xf numFmtId="164" fontId="12" fillId="0" borderId="2" applyAlignment="1" pivotButton="0" quotePrefix="0" xfId="0">
      <alignment horizontal="center" vertical="center"/>
    </xf>
    <xf numFmtId="164" fontId="10" fillId="0" borderId="2" applyAlignment="1" pivotButton="0" quotePrefix="0" xfId="1">
      <alignment horizontal="center" vertical="center" wrapText="1"/>
    </xf>
    <xf numFmtId="164" fontId="12" fillId="8" borderId="2" applyAlignment="1" pivotButton="0" quotePrefix="0" xfId="1">
      <alignment horizontal="center" vertical="center"/>
    </xf>
    <xf numFmtId="164" fontId="10" fillId="8" borderId="2" applyAlignment="1" pivotButton="0" quotePrefix="0" xfId="1">
      <alignment vertical="center" wrapText="1"/>
    </xf>
    <xf numFmtId="164" fontId="12" fillId="8" borderId="2" applyAlignment="1" pivotButton="0" quotePrefix="0" xfId="0">
      <alignment horizontal="center" vertical="center"/>
    </xf>
    <xf numFmtId="164" fontId="10" fillId="8" borderId="2" applyAlignment="1" pivotButton="0" quotePrefix="0" xfId="1">
      <alignment horizontal="center" vertical="center" wrapText="1"/>
    </xf>
    <xf numFmtId="164" fontId="12" fillId="0" borderId="0" applyAlignment="1" pivotButton="0" quotePrefix="0" xfId="1">
      <alignment horizontal="center" vertical="center"/>
    </xf>
    <xf numFmtId="164" fontId="10" fillId="0" borderId="0" applyAlignment="1" pivotButton="0" quotePrefix="0" xfId="1">
      <alignment vertical="center" wrapText="1"/>
    </xf>
    <xf numFmtId="164" fontId="10" fillId="0" borderId="5" applyAlignment="1" pivotButton="0" quotePrefix="0" xfId="1">
      <alignment vertical="center" wrapText="1"/>
    </xf>
    <xf numFmtId="164" fontId="4" fillId="0" borderId="0" applyAlignment="1" pivotButton="0" quotePrefix="0" xfId="1">
      <alignment vertical="center" wrapText="1"/>
    </xf>
    <xf numFmtId="166" fontId="4" fillId="0" borderId="0" applyAlignment="1" pivotButton="0" quotePrefix="0" xfId="3">
      <alignment vertical="center" wrapText="1"/>
    </xf>
    <xf numFmtId="164" fontId="13" fillId="0" borderId="0" applyAlignment="1" pivotButton="0" quotePrefix="0" xfId="1">
      <alignment horizontal="center" vertical="center"/>
    </xf>
    <xf numFmtId="164" fontId="12" fillId="0" borderId="0" applyAlignment="1" pivotButton="0" quotePrefix="0" xfId="0">
      <alignment horizontal="center" vertical="center"/>
    </xf>
    <xf numFmtId="164" fontId="10" fillId="0" borderId="0" applyAlignment="1" pivotButton="0" quotePrefix="0" xfId="1">
      <alignment horizontal="center" vertical="center" wrapText="1"/>
    </xf>
    <xf numFmtId="0" fontId="0" fillId="0" borderId="7" pivotButton="0" quotePrefix="0" xfId="0"/>
    <xf numFmtId="0" fontId="0" fillId="0" borderId="8" pivotButton="0" quotePrefix="0" xfId="0"/>
    <xf numFmtId="164" fontId="21" fillId="10" borderId="2" applyAlignment="1" pivotButton="0" quotePrefix="0" xfId="0">
      <alignment horizontal="center" vertical="center"/>
    </xf>
    <xf numFmtId="0" fontId="0" fillId="0" borderId="9" pivotButton="0" quotePrefix="0" xfId="0"/>
    <xf numFmtId="0" fontId="0" fillId="0" borderId="10" pivotButton="0" quotePrefix="0" xfId="0"/>
    <xf numFmtId="0" fontId="0" fillId="0" borderId="11" pivotButton="0" quotePrefix="0" xfId="0"/>
    <xf numFmtId="0" fontId="0" fillId="0" borderId="3" pivotButton="0" quotePrefix="0" xfId="0"/>
    <xf numFmtId="164" fontId="2" fillId="0" borderId="0" applyAlignment="1" pivotButton="0" quotePrefix="0" xfId="1">
      <alignment horizontal="center" vertical="center"/>
    </xf>
    <xf numFmtId="164" fontId="2" fillId="0" borderId="0" applyAlignment="1" applyProtection="1" pivotButton="0" quotePrefix="0" xfId="1">
      <alignment horizontal="left" vertical="center"/>
      <protection locked="0" hidden="0"/>
    </xf>
    <xf numFmtId="164" fontId="2" fillId="0" borderId="0" applyAlignment="1" pivotButton="0" quotePrefix="0" xfId="1">
      <alignment vertical="center"/>
    </xf>
    <xf numFmtId="164" fontId="2" fillId="0" borderId="0" applyAlignment="1" applyProtection="1" pivotButton="0" quotePrefix="0" xfId="1">
      <alignment vertical="center"/>
      <protection locked="0" hidden="0"/>
    </xf>
  </cellXfs>
  <cellStyles count="6">
    <cellStyle name="Normal" xfId="0" builtinId="0"/>
    <cellStyle name="Moneda" xfId="1" builtinId="4"/>
    <cellStyle name="Porcentaje" xfId="2" builtinId="5"/>
    <cellStyle name="Millares 2" xfId="3"/>
    <cellStyle name="Millares 2 2" xfId="4"/>
    <cellStyle name="Normal 2 2" xf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D0CECE"/>
      <rgbColor rgb="FF808080"/>
      <rgbColor rgb="FF9999FF"/>
      <rgbColor rgb="FF993366"/>
      <rgbColor rgb="FFFBE5D6"/>
      <rgbColor rgb="FFD9D9D9"/>
      <rgbColor rgb="FF660066"/>
      <rgbColor rgb="FFFF8080"/>
      <rgbColor rgb="FF0066CC"/>
      <rgbColor rgb="FFBDD7EE"/>
      <rgbColor rgb="FF000080"/>
      <rgbColor rgb="FFFF00FF"/>
      <rgbColor rgb="FFFFFF00"/>
      <rgbColor rgb="FF00FFFF"/>
      <rgbColor rgb="FF800080"/>
      <rgbColor rgb="FF800000"/>
      <rgbColor rgb="FF008080"/>
      <rgbColor rgb="FF0000FF"/>
      <rgbColor rgb="FF00B0F0"/>
      <rgbColor rgb="FFCCFFFF"/>
      <rgbColor rgb="FFC5E0B4"/>
      <rgbColor rgb="FFFFFF99"/>
      <rgbColor rgb="FF99CCFF"/>
      <rgbColor rgb="FFFF99CC"/>
      <rgbColor rgb="FFCC99FF"/>
      <rgbColor rgb="FFFFC7CE"/>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Y5769"/>
  <sheetViews>
    <sheetView tabSelected="1" view="pageBreakPreview" topLeftCell="A4174" zoomScale="85" zoomScaleNormal="85" zoomScaleSheetLayoutView="85" zoomScalePageLayoutView="70" workbookViewId="0">
      <selection activeCell="U19" sqref="U19"/>
    </sheetView>
  </sheetViews>
  <sheetFormatPr baseColWidth="10" defaultColWidth="11.42578125" defaultRowHeight="15.75"/>
  <cols>
    <col width="6.140625" customWidth="1" style="1" min="1" max="1"/>
    <col width="17.28515625" customWidth="1" style="1" min="2" max="2"/>
    <col width="18" customWidth="1" style="1" min="3" max="3"/>
    <col width="53.28515625" customWidth="1" style="1" min="4" max="4"/>
    <col width="131.85546875" customWidth="1" style="2" min="5" max="5"/>
    <col width="23" customWidth="1" style="1" min="6" max="6"/>
    <col width="22.140625" customWidth="1" style="1" min="7" max="7"/>
    <col width="29.5703125" customWidth="1" style="146" min="8" max="8"/>
    <col width="23" customWidth="1" style="4" min="9" max="9"/>
    <col width="20.85546875" customWidth="1" style="1" min="10" max="10"/>
    <col width="45.85546875" customWidth="1" style="146" min="11" max="11"/>
    <col width="30.28515625" customWidth="1" style="146" min="12" max="12"/>
    <col width="24.140625" customWidth="1" style="146" min="13" max="14"/>
    <col width="19" customWidth="1" style="1" min="15" max="15"/>
    <col width="17.28515625" customWidth="1" style="1" min="16" max="16"/>
    <col width="20.28515625" customWidth="1" style="1" min="17" max="17"/>
    <col width="17.28515625" customWidth="1" style="1" min="18" max="19"/>
    <col width="18.42578125" customWidth="1" style="1" min="20" max="20"/>
    <col width="17" customWidth="1" style="1" min="21" max="21"/>
    <col width="11.42578125" customWidth="1" style="5" min="22" max="22"/>
    <col width="21.85546875" customWidth="1" style="1" min="23" max="23"/>
    <col width="28.5703125" customWidth="1" style="1" min="24" max="24"/>
    <col width="32.42578125" customWidth="1" style="1" min="25" max="25"/>
    <col width="11.42578125" customWidth="1" style="1" min="26" max="16384"/>
  </cols>
  <sheetData>
    <row r="1"/>
    <row r="2" ht="15.75" customHeight="1">
      <c r="A2" s="6" t="n"/>
      <c r="B2" s="7" t="n"/>
      <c r="C2" s="8" t="n"/>
      <c r="D2" s="9" t="n"/>
      <c r="E2" s="8" t="n"/>
      <c r="F2" s="8" t="n"/>
      <c r="G2" s="8" t="n"/>
      <c r="H2" s="147" t="n"/>
    </row>
    <row r="3" ht="24" customHeight="1">
      <c r="A3" s="6" t="n"/>
      <c r="B3" s="148" t="inlineStr">
        <is>
          <t>REPUESTOS</t>
        </is>
      </c>
      <c r="C3" s="149" t="n"/>
      <c r="D3" s="149" t="n"/>
      <c r="E3" s="149" t="n"/>
      <c r="F3" s="149" t="n"/>
      <c r="G3" s="150" t="n"/>
      <c r="H3" s="151" t="n"/>
      <c r="I3" s="12" t="n"/>
    </row>
    <row r="4" ht="27" customHeight="1">
      <c r="B4" s="137" t="inlineStr">
        <is>
          <t>CLASIFICADOR POR OBJETO DEL GASTO</t>
        </is>
      </c>
      <c r="C4" s="149" t="n"/>
      <c r="D4" s="149" t="n"/>
      <c r="E4" s="150" t="n"/>
      <c r="F4" s="137" t="inlineStr">
        <is>
          <t>NOMBRE CUENTA</t>
        </is>
      </c>
      <c r="G4" s="150" t="n"/>
      <c r="H4" s="152" t="n"/>
      <c r="I4" s="14" t="n"/>
      <c r="J4" s="14" t="n"/>
    </row>
    <row r="5" ht="63.75" customHeight="1">
      <c r="B5" s="138" t="inlineStr">
        <is>
          <t>A-02-02-01-004-009-01</t>
        </is>
      </c>
      <c r="C5" s="149" t="n"/>
      <c r="D5" s="149" t="n"/>
      <c r="E5" s="150" t="n"/>
      <c r="F5" s="138" t="inlineStr">
        <is>
          <t>VEHÍCULOS AUTOMOTORES, REMOLQUES Y SEMIRREMOLQUES; Y SUS PARTES, PIEZAS Y ACCESORIOS</t>
        </is>
      </c>
      <c r="G5" s="150" t="n"/>
      <c r="H5" s="152" t="n"/>
      <c r="I5" s="14" t="n"/>
      <c r="J5" s="14" t="n"/>
    </row>
    <row r="6" ht="27" customHeight="1">
      <c r="B6" s="15" t="n"/>
      <c r="C6" s="15" t="n"/>
      <c r="D6" s="16" t="n"/>
      <c r="E6" s="15" t="n"/>
      <c r="F6" s="15" t="n"/>
      <c r="G6" s="15" t="n"/>
      <c r="H6" s="153" t="n"/>
      <c r="I6" s="15" t="n"/>
      <c r="J6" s="15" t="n"/>
    </row>
    <row r="7" ht="33" customHeight="1">
      <c r="B7" s="139" t="inlineStr">
        <is>
          <t>TOYOTA 4 RUNNER</t>
        </is>
      </c>
      <c r="C7" s="149" t="n"/>
      <c r="D7" s="149" t="n"/>
      <c r="E7" s="149" t="n"/>
      <c r="F7" s="149" t="n"/>
      <c r="G7" s="150" t="n"/>
      <c r="H7" s="154" t="inlineStr">
        <is>
          <t>INDEXACIÓN PRECIOS DEL CONTRATO 105-SAMC-APOYOLOGISTICO-2025 del 15 de octubre de 2025</t>
        </is>
      </c>
      <c r="I7" s="149" t="n"/>
      <c r="J7" s="149" t="n"/>
      <c r="K7" s="150" t="n"/>
      <c r="L7" s="155" t="inlineStr">
        <is>
          <t>COTIZACIONES 2026</t>
        </is>
      </c>
      <c r="M7" s="149" t="n"/>
      <c r="N7" s="150" t="n"/>
      <c r="O7" s="19" t="n"/>
      <c r="P7" s="19" t="n"/>
      <c r="Q7" s="19" t="n"/>
      <c r="R7" s="19" t="n"/>
      <c r="S7" s="19" t="n"/>
      <c r="T7" s="19" t="n"/>
      <c r="U7" s="19" t="n"/>
      <c r="V7" s="20" t="n"/>
      <c r="W7" s="19" t="n"/>
      <c r="X7" s="19" t="n"/>
      <c r="Y7" s="19" t="n"/>
    </row>
    <row r="8" ht="57" customHeight="1">
      <c r="B8" s="21" t="inlineStr">
        <is>
          <t>ITEM</t>
        </is>
      </c>
      <c r="C8" s="21" t="inlineStr">
        <is>
          <t>CÓDIGO CPC</t>
        </is>
      </c>
      <c r="D8" s="22" t="inlineStr">
        <is>
          <t>NOMBRE DEL BIEN Y/O SERVICIO</t>
        </is>
      </c>
      <c r="E8" s="21" t="inlineStr">
        <is>
          <t>DESCRIPCIÓN DEL BIEN Y/O SERVICIO</t>
        </is>
      </c>
      <c r="F8" s="21" t="inlineStr">
        <is>
          <t>UNIDAD MEDIDA SEGÚN SECOP II</t>
        </is>
      </c>
      <c r="G8" s="21" t="inlineStr">
        <is>
          <t>NECESIDAD TOTAL</t>
        </is>
      </c>
      <c r="H8" s="154" t="inlineStr">
        <is>
          <t xml:space="preserve">PRECIO UNITARIO INCLUIDO IVA </t>
        </is>
      </c>
      <c r="I8" s="154" t="inlineStr">
        <is>
          <t>IPC ACTUAL (MAYO 2026)</t>
        </is>
      </c>
      <c r="J8" s="154" t="inlineStr">
        <is>
          <t>IPC INICIAL (OCTUBRE 2025)</t>
        </is>
      </c>
      <c r="K8" s="154" t="inlineStr">
        <is>
          <t>PRECIO UNITARIO INCLUIDO IVA Y DEMÁS GRAVÁMENES (SI APLICA) - (INDEXADO )</t>
        </is>
      </c>
      <c r="L8" s="156" t="inlineStr">
        <is>
          <t>DEINTEKOPCT</t>
        </is>
      </c>
      <c r="M8" s="156" t="inlineStr">
        <is>
          <t>TECNIPROYECTO</t>
        </is>
      </c>
      <c r="N8" s="156" t="inlineStr">
        <is>
          <t>SS7 Comunicaciones SAS</t>
        </is>
      </c>
      <c r="O8" s="24" t="inlineStr">
        <is>
          <t>Menor</t>
        </is>
      </c>
      <c r="P8" s="24" t="inlineStr">
        <is>
          <t>Mayor</t>
        </is>
      </c>
      <c r="Q8" s="24" t="inlineStr">
        <is>
          <t>Mediana</t>
        </is>
      </c>
      <c r="R8" s="24" t="inlineStr">
        <is>
          <t>Promedio</t>
        </is>
      </c>
      <c r="S8" s="24" t="inlineStr">
        <is>
          <t>Promedio Menor-Mediana</t>
        </is>
      </c>
      <c r="T8" s="24" t="inlineStr">
        <is>
          <t>Promedio Mayor-Mediana</t>
        </is>
      </c>
      <c r="U8" s="24" t="inlineStr">
        <is>
          <t>Desviación Estándar</t>
        </is>
      </c>
      <c r="V8" s="25" t="inlineStr">
        <is>
          <t>%disper</t>
        </is>
      </c>
      <c r="W8" s="24" t="inlineStr">
        <is>
          <t>CRITERIO DE SELECCIÓN</t>
        </is>
      </c>
      <c r="X8" s="24" t="inlineStr">
        <is>
          <t>PRECIO UNITARIO DE REFERENCIA (INCLUIDO IVA)</t>
        </is>
      </c>
      <c r="Y8" s="24" t="inlineStr">
        <is>
          <t>PRECIO UNITARIO DE REFERENCIA (INCLUIDO IVA) REDONDEADO A 0 DECIMALES</t>
        </is>
      </c>
    </row>
    <row r="9" ht="15" customHeight="1">
      <c r="B9" s="26" t="inlineStr">
        <is>
          <t>1.</t>
        </is>
      </c>
      <c r="C9" s="142" t="inlineStr">
        <is>
          <t>SISTEMA DE FRENOS</t>
        </is>
      </c>
      <c r="H9" s="157" t="n"/>
      <c r="I9" s="28" t="n"/>
      <c r="J9" s="29" t="n"/>
      <c r="K9" s="158" t="n"/>
      <c r="L9" s="157" t="n"/>
      <c r="M9" s="158" t="n"/>
      <c r="N9" s="158" t="n"/>
      <c r="O9" s="29" t="n"/>
      <c r="P9" s="28" t="n"/>
      <c r="Q9" s="29" t="n"/>
      <c r="R9" s="28" t="n"/>
      <c r="S9" s="29" t="n"/>
      <c r="T9" s="28" t="n"/>
      <c r="U9" s="29" t="n"/>
      <c r="V9" s="31" t="n"/>
      <c r="W9" s="29" t="n"/>
      <c r="X9" s="28" t="n"/>
      <c r="Y9" s="28" t="n"/>
    </row>
    <row r="10" ht="54.75" customHeight="1">
      <c r="B10" s="32" t="inlineStr">
        <is>
          <t>1.1</t>
        </is>
      </c>
      <c r="C10" s="32" t="n">
        <v>4912</v>
      </c>
      <c r="D10" s="33" t="inlineStr">
        <is>
          <t>BOMBA DEL FRENO</t>
        </is>
      </c>
      <c r="E10" s="34"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0" s="32" t="inlineStr">
        <is>
          <t>Unidad</t>
        </is>
      </c>
      <c r="G10" s="35" t="inlineStr">
        <is>
          <t>suministro</t>
        </is>
      </c>
      <c r="H10" s="159" t="n">
        <v>5403926</v>
      </c>
      <c r="I10" s="37" t="n">
        <v>158.91</v>
      </c>
      <c r="J10" s="37" t="n">
        <v>151.76</v>
      </c>
      <c r="K10" s="160">
        <f>H10*(I10/J10)</f>
        <v/>
      </c>
      <c r="L10" s="161" t="n">
        <v>7498688.3958</v>
      </c>
      <c r="M10" s="159" t="n">
        <v>7280280</v>
      </c>
      <c r="N10" s="159" t="n">
        <v>7941329.424</v>
      </c>
      <c r="O10" s="162">
        <f>MIN(K10,L10,M10,N10)</f>
        <v/>
      </c>
      <c r="P10" s="162">
        <f>MAX(K10,L10,M10,N10)</f>
        <v/>
      </c>
      <c r="Q10" s="162">
        <f>MEDIAN(K10,L10,M10,N10)</f>
        <v/>
      </c>
      <c r="R10" s="162">
        <f>AVERAGE(K10,L10,M10,N10)</f>
        <v/>
      </c>
      <c r="S10" s="162">
        <f>AVERAGE(O10,Q10)</f>
        <v/>
      </c>
      <c r="T10" s="162">
        <f>AVERAGE(P10,Q10)</f>
        <v/>
      </c>
      <c r="U10" s="41">
        <f>STDEVA(K10,L10,M10,N10)</f>
        <v/>
      </c>
      <c r="V10" s="42">
        <f>U10/Q10</f>
        <v/>
      </c>
      <c r="W10" s="43">
        <f>IF(X10=O10,"MENOR",IF(X10=S10,"PROM[MEN-MED]","PROMEDIO"))</f>
        <v/>
      </c>
      <c r="X10" s="163">
        <f>IF(V10&lt;=300%,O10,IF(AND(V10&gt;100%,V10&lt;=150%),S10,R10))</f>
        <v/>
      </c>
      <c r="Y10" s="162">
        <f>ROUND(X10,0)</f>
        <v/>
      </c>
    </row>
    <row r="11" ht="27" customHeight="1">
      <c r="B11" s="45" t="inlineStr">
        <is>
          <t>1.2</t>
        </is>
      </c>
      <c r="C11" s="45" t="n">
        <v>4912</v>
      </c>
      <c r="D11" s="33" t="inlineStr">
        <is>
          <t>DISCOS DEL FRENO DELANTERO</t>
        </is>
      </c>
      <c r="E11" s="34"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1" s="45" t="inlineStr">
        <is>
          <t>Unidad</t>
        </is>
      </c>
      <c r="G11" s="46" t="inlineStr">
        <is>
          <t>suministro</t>
        </is>
      </c>
      <c r="H11" s="159" t="n">
        <v>690718</v>
      </c>
      <c r="I11" s="37" t="n">
        <v>158.91</v>
      </c>
      <c r="J11" s="37" t="n">
        <v>151.76</v>
      </c>
      <c r="K11" s="160">
        <f>H11*(I11/J11)</f>
        <v/>
      </c>
      <c r="L11" s="161" t="n">
        <v>890290.8007</v>
      </c>
      <c r="M11" s="159" t="n">
        <v>864360</v>
      </c>
      <c r="N11" s="159" t="n">
        <v>942843.888</v>
      </c>
      <c r="O11" s="162">
        <f>MIN(K11,L11,M11,N11)</f>
        <v/>
      </c>
      <c r="P11" s="162">
        <f>MAX(K11,L11,M11,N11)</f>
        <v/>
      </c>
      <c r="Q11" s="162">
        <f>MEDIAN(K11,L11,M11,N11)</f>
        <v/>
      </c>
      <c r="R11" s="162">
        <f>AVERAGE(K11,L11,M11,N11)</f>
        <v/>
      </c>
      <c r="S11" s="162">
        <f>AVERAGE(O11,Q11)</f>
        <v/>
      </c>
      <c r="T11" s="162">
        <f>AVERAGE(P11,Q11)</f>
        <v/>
      </c>
      <c r="U11" s="41">
        <f>STDEVA(K11,L11,M11,N11)</f>
        <v/>
      </c>
      <c r="V11" s="42">
        <f>U11/Q11</f>
        <v/>
      </c>
      <c r="W11" s="43">
        <f>IF(X11=O11,"MENOR",IF(X11=S11,"PROM[MEN-MED]","PROMEDIO"))</f>
        <v/>
      </c>
      <c r="X11" s="163">
        <f>IF(V11&lt;=300%,O11,IF(AND(V11&gt;100%,V11&lt;=150%),S11,R11))</f>
        <v/>
      </c>
      <c r="Y11" s="162">
        <f>ROUND(X11,0)</f>
        <v/>
      </c>
    </row>
    <row r="12" ht="27" customHeight="1">
      <c r="B12" s="32" t="inlineStr">
        <is>
          <t>1.3</t>
        </is>
      </c>
      <c r="C12" s="32" t="n">
        <v>4912</v>
      </c>
      <c r="D12" s="33" t="inlineStr">
        <is>
          <t>DISCOS DEL FRENO TRASERO</t>
        </is>
      </c>
      <c r="E12" s="34"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2" s="32" t="inlineStr">
        <is>
          <t>Unidad</t>
        </is>
      </c>
      <c r="G12" s="35" t="inlineStr">
        <is>
          <t>suministro</t>
        </is>
      </c>
      <c r="H12" s="159" t="n">
        <v>819918</v>
      </c>
      <c r="I12" s="37" t="n">
        <v>158.91</v>
      </c>
      <c r="J12" s="37" t="n">
        <v>151.76</v>
      </c>
      <c r="K12" s="160">
        <f>H12*(I12/J12)</f>
        <v/>
      </c>
      <c r="L12" s="161" t="n">
        <v>1142161.8453</v>
      </c>
      <c r="M12" s="159" t="n">
        <v>1108895</v>
      </c>
      <c r="N12" s="159" t="n">
        <v>1209582.666</v>
      </c>
      <c r="O12" s="162">
        <f>MIN(K12,L12,M12,N12)</f>
        <v/>
      </c>
      <c r="P12" s="162">
        <f>MAX(K12,L12,M12,N12)</f>
        <v/>
      </c>
      <c r="Q12" s="162">
        <f>MEDIAN(K12,L12,M12,N12)</f>
        <v/>
      </c>
      <c r="R12" s="162">
        <f>AVERAGE(K12,L12,M12,N12)</f>
        <v/>
      </c>
      <c r="S12" s="162">
        <f>AVERAGE(O12,Q12)</f>
        <v/>
      </c>
      <c r="T12" s="162">
        <f>AVERAGE(P12,Q12)</f>
        <v/>
      </c>
      <c r="U12" s="41">
        <f>STDEVA(K12,L12,M12,N12)</f>
        <v/>
      </c>
      <c r="V12" s="42">
        <f>U12/Q12</f>
        <v/>
      </c>
      <c r="W12" s="43">
        <f>IF(X12=O12,"MENOR",IF(X12=S12,"PROM[MEN-MED]","PROMEDIO"))</f>
        <v/>
      </c>
      <c r="X12" s="163">
        <f>IF(V12&lt;=300%,O12,IF(AND(V12&gt;100%,V12&lt;=150%),S12,R12))</f>
        <v/>
      </c>
      <c r="Y12" s="162">
        <f>ROUND(X12,0)</f>
        <v/>
      </c>
    </row>
    <row r="13" ht="15.75" customHeight="1">
      <c r="B13" s="32" t="inlineStr">
        <is>
          <t>1.4</t>
        </is>
      </c>
      <c r="C13" s="32" t="n">
        <v>4912</v>
      </c>
      <c r="D13" s="33" t="inlineStr">
        <is>
          <t>PURGADOR DE FRENOS</t>
        </is>
      </c>
      <c r="E13" s="34" t="inlineStr">
        <is>
          <t>Tornillo metalico fabricado en aleacion de acero, que está dotado de una caña con rosca en uno de sus dos extremos posee orificio. Diametro establecido para este vehículo.</t>
        </is>
      </c>
      <c r="F13" s="32" t="inlineStr">
        <is>
          <t>Unidad</t>
        </is>
      </c>
      <c r="G13" s="35" t="inlineStr">
        <is>
          <t>suministro</t>
        </is>
      </c>
      <c r="H13" s="159" t="n">
        <v>27827</v>
      </c>
      <c r="I13" s="37" t="n">
        <v>158.91</v>
      </c>
      <c r="J13" s="37" t="n">
        <v>151.76</v>
      </c>
      <c r="K13" s="160">
        <f>H13*(I13/J13)</f>
        <v/>
      </c>
      <c r="L13" s="161" t="n">
        <v>34532.8123</v>
      </c>
      <c r="M13" s="159" t="n">
        <v>33527</v>
      </c>
      <c r="N13" s="159" t="n">
        <v>36571.2516</v>
      </c>
      <c r="O13" s="162">
        <f>MIN(K13,L13,M13,N13)</f>
        <v/>
      </c>
      <c r="P13" s="162">
        <f>MAX(K13,L13,M13,N13)</f>
        <v/>
      </c>
      <c r="Q13" s="162">
        <f>MEDIAN(K13,L13,M13,N13)</f>
        <v/>
      </c>
      <c r="R13" s="162">
        <f>AVERAGE(K13,L13,M13,N13)</f>
        <v/>
      </c>
      <c r="S13" s="162">
        <f>AVERAGE(O13,Q13)</f>
        <v/>
      </c>
      <c r="T13" s="162">
        <f>AVERAGE(P13,Q13)</f>
        <v/>
      </c>
      <c r="U13" s="41">
        <f>STDEVA(K13,L13,M13,N13)</f>
        <v/>
      </c>
      <c r="V13" s="42">
        <f>U13/Q13</f>
        <v/>
      </c>
      <c r="W13" s="43">
        <f>IF(X13=O13,"MENOR",IF(X13=S13,"PROM[MEN-MED]","PROMEDIO"))</f>
        <v/>
      </c>
      <c r="X13" s="163">
        <f>IF(V13&lt;=300%,O13,IF(AND(V13&gt;100%,V13&lt;=150%),S13,R13))</f>
        <v/>
      </c>
      <c r="Y13" s="162">
        <f>ROUND(X13,0)</f>
        <v/>
      </c>
    </row>
    <row r="14" ht="27" customHeight="1">
      <c r="B14" s="32" t="inlineStr">
        <is>
          <t>1.5</t>
        </is>
      </c>
      <c r="C14" s="32" t="n">
        <v>4912</v>
      </c>
      <c r="D14" s="33" t="inlineStr">
        <is>
          <t>JUEGO PASTILLAS DELANTERAS</t>
        </is>
      </c>
      <c r="E14" s="34"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4" s="32" t="inlineStr">
        <is>
          <t>Juego</t>
        </is>
      </c>
      <c r="G14" s="35" t="inlineStr">
        <is>
          <t>suministro</t>
        </is>
      </c>
      <c r="H14" s="159" t="n">
        <v>594316</v>
      </c>
      <c r="I14" s="37" t="n">
        <v>158.91</v>
      </c>
      <c r="J14" s="37" t="n">
        <v>151.76</v>
      </c>
      <c r="K14" s="160">
        <f>H14*(I14/J14)</f>
        <v/>
      </c>
      <c r="L14" s="161" t="n">
        <v>736317.1291</v>
      </c>
      <c r="M14" s="159" t="n">
        <v>714871</v>
      </c>
      <c r="N14" s="159" t="n">
        <v>779781.2868</v>
      </c>
      <c r="O14" s="162">
        <f>MIN(K14,L14,M14,N14)</f>
        <v/>
      </c>
      <c r="P14" s="162">
        <f>MAX(K14,L14,M14,N14)</f>
        <v/>
      </c>
      <c r="Q14" s="162">
        <f>MEDIAN(K14,L14,M14,N14)</f>
        <v/>
      </c>
      <c r="R14" s="162">
        <f>AVERAGE(K14,L14,M14,N14)</f>
        <v/>
      </c>
      <c r="S14" s="162">
        <f>AVERAGE(O14,Q14)</f>
        <v/>
      </c>
      <c r="T14" s="162">
        <f>AVERAGE(P14,Q14)</f>
        <v/>
      </c>
      <c r="U14" s="41">
        <f>STDEVA(K14,L14,M14,N14)</f>
        <v/>
      </c>
      <c r="V14" s="42">
        <f>U14/Q14</f>
        <v/>
      </c>
      <c r="W14" s="43">
        <f>IF(X14=O14,"MENOR",IF(X14=S14,"PROM[MEN-MED]","PROMEDIO"))</f>
        <v/>
      </c>
      <c r="X14" s="163">
        <f>IF(V14&lt;=300%,O14,IF(AND(V14&gt;100%,V14&lt;=150%),S14,R14))</f>
        <v/>
      </c>
      <c r="Y14" s="162">
        <f>ROUND(X14,0)</f>
        <v/>
      </c>
    </row>
    <row r="15" ht="15.75" customHeight="1">
      <c r="B15" s="32" t="inlineStr">
        <is>
          <t>1.6</t>
        </is>
      </c>
      <c r="C15" s="32" t="n">
        <v>4912</v>
      </c>
      <c r="D15" s="33" t="inlineStr">
        <is>
          <t>GUAYA FRENO DE PARQUEO</t>
        </is>
      </c>
      <c r="E15" s="34" t="inlineStr">
        <is>
          <t xml:space="preserve">Es un cable o guaya de acero es el que acciona los frenos a través de unas varillas de presión. Diametro establecido para este vehículo. </t>
        </is>
      </c>
      <c r="F15" s="32" t="inlineStr">
        <is>
          <t>Unidad</t>
        </is>
      </c>
      <c r="G15" s="35" t="inlineStr">
        <is>
          <t>suministro</t>
        </is>
      </c>
      <c r="H15" s="159" t="n">
        <v>351819</v>
      </c>
      <c r="I15" s="37" t="n">
        <v>158.91</v>
      </c>
      <c r="J15" s="37" t="n">
        <v>151.76</v>
      </c>
      <c r="K15" s="160">
        <f>H15*(I15/J15)</f>
        <v/>
      </c>
      <c r="L15" s="161" t="n">
        <v>461725.3074</v>
      </c>
      <c r="M15" s="159" t="n">
        <v>448277</v>
      </c>
      <c r="N15" s="159" t="n">
        <v>488980.5516</v>
      </c>
      <c r="O15" s="162">
        <f>MIN(K15,L15,M15,N15)</f>
        <v/>
      </c>
      <c r="P15" s="162">
        <f>MAX(K15,L15,M15,N15)</f>
        <v/>
      </c>
      <c r="Q15" s="162">
        <f>MEDIAN(K15,L15,M15,N15)</f>
        <v/>
      </c>
      <c r="R15" s="162">
        <f>AVERAGE(K15,L15,M15,N15)</f>
        <v/>
      </c>
      <c r="S15" s="162">
        <f>AVERAGE(O15,Q15)</f>
        <v/>
      </c>
      <c r="T15" s="162">
        <f>AVERAGE(P15,Q15)</f>
        <v/>
      </c>
      <c r="U15" s="41">
        <f>STDEVA(K15,L15,M15,N15)</f>
        <v/>
      </c>
      <c r="V15" s="42">
        <f>U15/Q15</f>
        <v/>
      </c>
      <c r="W15" s="43">
        <f>IF(X15=O15,"MENOR",IF(X15=S15,"PROM[MEN-MED]","PROMEDIO"))</f>
        <v/>
      </c>
      <c r="X15" s="163">
        <f>IF(V15&lt;=300%,O15,IF(AND(V15&gt;100%,V15&lt;=150%),S15,R15))</f>
        <v/>
      </c>
      <c r="Y15" s="162">
        <f>ROUND(X15,0)</f>
        <v/>
      </c>
    </row>
    <row r="16" ht="27" customHeight="1">
      <c r="B16" s="32" t="inlineStr">
        <is>
          <t>1.7</t>
        </is>
      </c>
      <c r="C16" s="32" t="n">
        <v>4912</v>
      </c>
      <c r="D16" s="33" t="inlineStr">
        <is>
          <t>JUEGO BANDAS FRENO DE PARQUEO</t>
        </is>
      </c>
      <c r="E16" s="34"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6" s="32" t="inlineStr">
        <is>
          <t>Juego</t>
        </is>
      </c>
      <c r="G16" s="35" t="inlineStr">
        <is>
          <t>suministro</t>
        </is>
      </c>
      <c r="H16" s="159" t="n">
        <v>513815</v>
      </c>
      <c r="I16" s="37" t="n">
        <v>158.91</v>
      </c>
      <c r="J16" s="37" t="n">
        <v>151.76</v>
      </c>
      <c r="K16" s="160">
        <f>H16*(I16/J16)</f>
        <v/>
      </c>
      <c r="L16" s="161" t="n">
        <v>634147.311</v>
      </c>
      <c r="M16" s="159" t="n">
        <v>615677</v>
      </c>
      <c r="N16" s="159" t="n">
        <v>671580.4716</v>
      </c>
      <c r="O16" s="162">
        <f>MIN(K16,L16,M16,N16)</f>
        <v/>
      </c>
      <c r="P16" s="162">
        <f>MAX(K16,L16,M16,N16)</f>
        <v/>
      </c>
      <c r="Q16" s="162">
        <f>MEDIAN(K16,L16,M16,N16)</f>
        <v/>
      </c>
      <c r="R16" s="162">
        <f>AVERAGE(K16,L16,M16,N16)</f>
        <v/>
      </c>
      <c r="S16" s="162">
        <f>AVERAGE(O16,Q16)</f>
        <v/>
      </c>
      <c r="T16" s="162">
        <f>AVERAGE(P16,Q16)</f>
        <v/>
      </c>
      <c r="U16" s="41">
        <f>STDEVA(K16,L16,M16,N16)</f>
        <v/>
      </c>
      <c r="V16" s="42">
        <f>U16/Q16</f>
        <v/>
      </c>
      <c r="W16" s="43">
        <f>IF(X16=O16,"MENOR",IF(X16=S16,"PROM[MEN-MED]","PROMEDIO"))</f>
        <v/>
      </c>
      <c r="X16" s="163">
        <f>IF(V16&lt;=300%,O16,IF(AND(V16&gt;100%,V16&lt;=150%),S16,R16))</f>
        <v/>
      </c>
      <c r="Y16" s="162">
        <f>ROUND(X16,0)</f>
        <v/>
      </c>
    </row>
    <row r="17" ht="27" customHeight="1">
      <c r="B17" s="32" t="inlineStr">
        <is>
          <t>1.8</t>
        </is>
      </c>
      <c r="C17" s="32" t="n">
        <v>4912</v>
      </c>
      <c r="D17" s="33" t="inlineStr">
        <is>
          <t>JUEGO PASTILLAS TRASERAS</t>
        </is>
      </c>
      <c r="E17" s="34"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7" s="32" t="inlineStr">
        <is>
          <t>Juego</t>
        </is>
      </c>
      <c r="G17" s="35" t="inlineStr">
        <is>
          <t>suministro</t>
        </is>
      </c>
      <c r="H17" s="159" t="n">
        <v>368715</v>
      </c>
      <c r="I17" s="37" t="n">
        <v>158.91</v>
      </c>
      <c r="J17" s="37" t="n">
        <v>151.76</v>
      </c>
      <c r="K17" s="160">
        <f>H17*(I17/J17)</f>
        <v/>
      </c>
      <c r="L17" s="161" t="n">
        <v>488297.2458</v>
      </c>
      <c r="M17" s="159" t="n">
        <v>474075</v>
      </c>
      <c r="N17" s="159" t="n">
        <v>517121.01</v>
      </c>
      <c r="O17" s="162">
        <f>MIN(K17,L17,M17,N17)</f>
        <v/>
      </c>
      <c r="P17" s="162">
        <f>MAX(K17,L17,M17,N17)</f>
        <v/>
      </c>
      <c r="Q17" s="162">
        <f>MEDIAN(K17,L17,M17,N17)</f>
        <v/>
      </c>
      <c r="R17" s="162">
        <f>AVERAGE(K17,L17,M17,N17)</f>
        <v/>
      </c>
      <c r="S17" s="162">
        <f>AVERAGE(O17,Q17)</f>
        <v/>
      </c>
      <c r="T17" s="162">
        <f>AVERAGE(P17,Q17)</f>
        <v/>
      </c>
      <c r="U17" s="41">
        <f>STDEVA(K17,L17,M17,N17)</f>
        <v/>
      </c>
      <c r="V17" s="42">
        <f>U17/Q17</f>
        <v/>
      </c>
      <c r="W17" s="43">
        <f>IF(X17=O17,"MENOR",IF(X17=S17,"PROM[MEN-MED]","PROMEDIO"))</f>
        <v/>
      </c>
      <c r="X17" s="163">
        <f>IF(V17&lt;=300%,O17,IF(AND(V17&gt;100%,V17&lt;=150%),S17,R17))</f>
        <v/>
      </c>
      <c r="Y17" s="162">
        <f>ROUND(X17,0)</f>
        <v/>
      </c>
    </row>
    <row r="18" ht="27" customHeight="1">
      <c r="B18" s="32" t="inlineStr">
        <is>
          <t>1.9</t>
        </is>
      </c>
      <c r="C18" s="32" t="n">
        <v>4912</v>
      </c>
      <c r="D18" s="33" t="inlineStr">
        <is>
          <t>MORDAZA FRENO DELANTERO</t>
        </is>
      </c>
      <c r="E18" s="34" t="inlineStr">
        <is>
          <t>Elemento que consta de 2 piezas metálicas que se fijan a los discos, tabien conocido como el cuerpo de la pinza en cuyo interior se encuentran dos émbolos o pistones. Ubicacion lado anterior (delante). Diametro establecido para este vehículo.</t>
        </is>
      </c>
      <c r="F18" s="32" t="inlineStr">
        <is>
          <t>Unidad</t>
        </is>
      </c>
      <c r="G18" s="35" t="inlineStr">
        <is>
          <t>suministro</t>
        </is>
      </c>
      <c r="H18" s="159" t="n">
        <v>1953890</v>
      </c>
      <c r="I18" s="37" t="n">
        <v>158.91</v>
      </c>
      <c r="J18" s="37" t="n">
        <v>151.76</v>
      </c>
      <c r="K18" s="160">
        <f>H18*(I18/J18)</f>
        <v/>
      </c>
      <c r="L18" s="161" t="n">
        <v>2793903.8365</v>
      </c>
      <c r="M18" s="159" t="n">
        <v>2712528</v>
      </c>
      <c r="N18" s="159" t="n">
        <v>2958825.5424</v>
      </c>
      <c r="O18" s="162">
        <f>MIN(K18,L18,M18,N18)</f>
        <v/>
      </c>
      <c r="P18" s="162">
        <f>MAX(K18,L18,M18,N18)</f>
        <v/>
      </c>
      <c r="Q18" s="162">
        <f>MEDIAN(K18,L18,M18,N18)</f>
        <v/>
      </c>
      <c r="R18" s="162">
        <f>AVERAGE(K18,L18,M18,N18)</f>
        <v/>
      </c>
      <c r="S18" s="162">
        <f>AVERAGE(O18,Q18)</f>
        <v/>
      </c>
      <c r="T18" s="162">
        <f>AVERAGE(P18,Q18)</f>
        <v/>
      </c>
      <c r="U18" s="41">
        <f>STDEVA(K18,L18,M18,N18)</f>
        <v/>
      </c>
      <c r="V18" s="42">
        <f>U18/Q18</f>
        <v/>
      </c>
      <c r="W18" s="43">
        <f>IF(X18=O18,"MENOR",IF(X18=S18,"PROM[MEN-MED]","PROMEDIO"))</f>
        <v/>
      </c>
      <c r="X18" s="163">
        <f>IF(V18&lt;=300%,O18,IF(AND(V18&gt;100%,V18&lt;=150%),S18,R18))</f>
        <v/>
      </c>
      <c r="Y18" s="162">
        <f>ROUND(X18,0)</f>
        <v/>
      </c>
    </row>
    <row r="19" ht="27" customHeight="1">
      <c r="B19" s="32" t="inlineStr">
        <is>
          <t>1.10</t>
        </is>
      </c>
      <c r="C19" s="32" t="n">
        <v>4912</v>
      </c>
      <c r="D19" s="33" t="inlineStr">
        <is>
          <t>MORDAZA FRENO TRASERO</t>
        </is>
      </c>
      <c r="E19" s="34" t="inlineStr">
        <is>
          <t>Elemento que consta de 2 piezas metálicas que se fijan a los discos, tabien conocido como el cuerpo de la pinza en cuyo interior se encuentran dos émbolos o pistones. Ubicacion lado posterior (detras). Diametro establecido para este vehículo.</t>
        </is>
      </c>
      <c r="F19" s="32" t="inlineStr">
        <is>
          <t>Unidad</t>
        </is>
      </c>
      <c r="G19" s="35" t="inlineStr">
        <is>
          <t>suministro</t>
        </is>
      </c>
      <c r="H19" s="159" t="n">
        <v>1368518</v>
      </c>
      <c r="I19" s="37" t="n">
        <v>158.91</v>
      </c>
      <c r="J19" s="37" t="n">
        <v>151.76</v>
      </c>
      <c r="K19" s="160">
        <f>H19*(I19/J19)</f>
        <v/>
      </c>
      <c r="L19" s="161" t="n">
        <v>1729956.074</v>
      </c>
      <c r="M19" s="159" t="n">
        <v>1679569</v>
      </c>
      <c r="N19" s="159" t="n">
        <v>1832073.8652</v>
      </c>
      <c r="O19" s="162">
        <f>MIN(K19,L19,M19,N19)</f>
        <v/>
      </c>
      <c r="P19" s="162">
        <f>MAX(K19,L19,M19,N19)</f>
        <v/>
      </c>
      <c r="Q19" s="162">
        <f>MEDIAN(K19,L19,M19,N19)</f>
        <v/>
      </c>
      <c r="R19" s="162">
        <f>AVERAGE(K19,L19,M19,N19)</f>
        <v/>
      </c>
      <c r="S19" s="162">
        <f>AVERAGE(O19,Q19)</f>
        <v/>
      </c>
      <c r="T19" s="162">
        <f>AVERAGE(P19,Q19)</f>
        <v/>
      </c>
      <c r="U19" s="41">
        <f>STDEVA(K19,L19,M19,N19)</f>
        <v/>
      </c>
      <c r="V19" s="42">
        <f>U19/Q19</f>
        <v/>
      </c>
      <c r="W19" s="43">
        <f>IF(X19=O19,"MENOR",IF(X19=S19,"PROM[MEN-MED]","PROMEDIO"))</f>
        <v/>
      </c>
      <c r="X19" s="163">
        <f>IF(V19&lt;=300%,O19,IF(AND(V19&gt;100%,V19&lt;=150%),S19,R19))</f>
        <v/>
      </c>
      <c r="Y19" s="162">
        <f>ROUND(X19,0)</f>
        <v/>
      </c>
    </row>
    <row r="20" ht="27" customHeight="1">
      <c r="B20" s="32" t="inlineStr">
        <is>
          <t>1.11</t>
        </is>
      </c>
      <c r="C20" s="32" t="n">
        <v>4912</v>
      </c>
      <c r="D20" s="33" t="inlineStr">
        <is>
          <t>DEPÓSITO DE LÍQUIDO DE FRENOS</t>
        </is>
      </c>
      <c r="E20" s="34"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20" s="32" t="inlineStr">
        <is>
          <t>Unidad</t>
        </is>
      </c>
      <c r="G20" s="35" t="inlineStr">
        <is>
          <t>suministro</t>
        </is>
      </c>
      <c r="H20" s="159" t="n">
        <v>684000</v>
      </c>
      <c r="I20" s="37" t="n">
        <v>158.91</v>
      </c>
      <c r="J20" s="37" t="n">
        <v>151.76</v>
      </c>
      <c r="K20" s="160">
        <f>H20*(I20/J20)</f>
        <v/>
      </c>
      <c r="L20" s="161" t="n">
        <v>809827.2014</v>
      </c>
      <c r="M20" s="159" t="n">
        <v>786240</v>
      </c>
      <c r="N20" s="159" t="n">
        <v>857630.5919999999</v>
      </c>
      <c r="O20" s="162">
        <f>MIN(K20,L20,M20,N20)</f>
        <v/>
      </c>
      <c r="P20" s="162">
        <f>MAX(K20,L20,M20,N20)</f>
        <v/>
      </c>
      <c r="Q20" s="162">
        <f>MEDIAN(K20,L20,M20,N20)</f>
        <v/>
      </c>
      <c r="R20" s="162">
        <f>AVERAGE(K20,L20,M20,N20)</f>
        <v/>
      </c>
      <c r="S20" s="162">
        <f>AVERAGE(O20,Q20)</f>
        <v/>
      </c>
      <c r="T20" s="162">
        <f>AVERAGE(P20,Q20)</f>
        <v/>
      </c>
      <c r="U20" s="41">
        <f>STDEVA(K20,L20,M20,N20)</f>
        <v/>
      </c>
      <c r="V20" s="42">
        <f>U20/Q20</f>
        <v/>
      </c>
      <c r="W20" s="43">
        <f>IF(X20=O20,"MENOR",IF(X20=S20,"PROM[MEN-MED]","PROMEDIO"))</f>
        <v/>
      </c>
      <c r="X20" s="163">
        <f>IF(V20&lt;=300%,O20,IF(AND(V20&gt;100%,V20&lt;=150%),S20,R20))</f>
        <v/>
      </c>
      <c r="Y20" s="162">
        <f>ROUND(X20,0)</f>
        <v/>
      </c>
    </row>
    <row r="21" ht="27" customHeight="1">
      <c r="B21" s="32" t="inlineStr">
        <is>
          <t>1.12</t>
        </is>
      </c>
      <c r="C21" s="32" t="n">
        <v>4912</v>
      </c>
      <c r="D21" s="33" t="inlineStr">
        <is>
          <t xml:space="preserve">MANGUERAS DE FRENO DELANTERAS </t>
        </is>
      </c>
      <c r="E21" s="34"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1" s="32" t="inlineStr">
        <is>
          <t>Unidad</t>
        </is>
      </c>
      <c r="G21" s="35" t="inlineStr">
        <is>
          <t>suministro</t>
        </is>
      </c>
      <c r="H21" s="159" t="n">
        <v>125400</v>
      </c>
      <c r="I21" s="37" t="n">
        <v>158.91</v>
      </c>
      <c r="J21" s="37" t="n">
        <v>151.76</v>
      </c>
      <c r="K21" s="160">
        <f>H21*(I21/J21)</f>
        <v/>
      </c>
      <c r="L21" s="161" t="n">
        <v>152750.0303</v>
      </c>
      <c r="M21" s="159" t="n">
        <v>148301</v>
      </c>
      <c r="N21" s="159" t="n">
        <v>161766.7308</v>
      </c>
      <c r="O21" s="162">
        <f>MIN(K21,L21,M21,N21)</f>
        <v/>
      </c>
      <c r="P21" s="162">
        <f>MAX(K21,L21,M21,N21)</f>
        <v/>
      </c>
      <c r="Q21" s="162">
        <f>MEDIAN(K21,L21,M21,N21)</f>
        <v/>
      </c>
      <c r="R21" s="162">
        <f>AVERAGE(K21,L21,M21,N21)</f>
        <v/>
      </c>
      <c r="S21" s="162">
        <f>AVERAGE(O21,Q21)</f>
        <v/>
      </c>
      <c r="T21" s="162">
        <f>AVERAGE(P21,Q21)</f>
        <v/>
      </c>
      <c r="U21" s="41">
        <f>STDEVA(K21,L21,M21,N21)</f>
        <v/>
      </c>
      <c r="V21" s="42">
        <f>U21/Q21</f>
        <v/>
      </c>
      <c r="W21" s="43">
        <f>IF(X21=O21,"MENOR",IF(X21=S21,"PROM[MEN-MED]","PROMEDIO"))</f>
        <v/>
      </c>
      <c r="X21" s="163">
        <f>IF(V21&lt;=300%,O21,IF(AND(V21&gt;100%,V21&lt;=150%),S21,R21))</f>
        <v/>
      </c>
      <c r="Y21" s="162">
        <f>ROUND(X21,0)</f>
        <v/>
      </c>
    </row>
    <row r="22" ht="27" customHeight="1">
      <c r="B22" s="32" t="inlineStr">
        <is>
          <t>1.13</t>
        </is>
      </c>
      <c r="C22" s="32" t="n">
        <v>4912</v>
      </c>
      <c r="D22" s="33" t="inlineStr">
        <is>
          <t xml:space="preserve">MANGUERAS DE FRENO TRASERAS </t>
        </is>
      </c>
      <c r="E22" s="34"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2" s="32" t="inlineStr">
        <is>
          <t>Unidad</t>
        </is>
      </c>
      <c r="G22" s="35" t="inlineStr">
        <is>
          <t>suministro</t>
        </is>
      </c>
      <c r="H22" s="159" t="n">
        <v>135095</v>
      </c>
      <c r="I22" s="37" t="n">
        <v>158.91</v>
      </c>
      <c r="J22" s="37" t="n">
        <v>151.76</v>
      </c>
      <c r="K22" s="160">
        <f>H22*(I22/J22)</f>
        <v/>
      </c>
      <c r="L22" s="161" t="n">
        <v>203206.6372</v>
      </c>
      <c r="M22" s="159" t="n">
        <v>197288</v>
      </c>
      <c r="N22" s="159" t="n">
        <v>215201.7504</v>
      </c>
      <c r="O22" s="162">
        <f>MIN(K22,L22,M22,N22)</f>
        <v/>
      </c>
      <c r="P22" s="162">
        <f>MAX(K22,L22,M22,N22)</f>
        <v/>
      </c>
      <c r="Q22" s="162">
        <f>MEDIAN(K22,L22,M22,N22)</f>
        <v/>
      </c>
      <c r="R22" s="162">
        <f>AVERAGE(K22,L22,M22,N22)</f>
        <v/>
      </c>
      <c r="S22" s="162">
        <f>AVERAGE(O22,Q22)</f>
        <v/>
      </c>
      <c r="T22" s="162">
        <f>AVERAGE(P22,Q22)</f>
        <v/>
      </c>
      <c r="U22" s="41">
        <f>STDEVA(K22,L22,M22,N22)</f>
        <v/>
      </c>
      <c r="V22" s="42">
        <f>U22/Q22</f>
        <v/>
      </c>
      <c r="W22" s="43">
        <f>IF(X22=O22,"MENOR",IF(X22=S22,"PROM[MEN-MED]","PROMEDIO"))</f>
        <v/>
      </c>
      <c r="X22" s="163">
        <f>IF(V22&lt;=300%,O22,IF(AND(V22&gt;100%,V22&lt;=150%),S22,R22))</f>
        <v/>
      </c>
      <c r="Y22" s="162">
        <f>ROUND(X22,0)</f>
        <v/>
      </c>
    </row>
    <row r="23" ht="69" customHeight="1">
      <c r="B23" s="32" t="inlineStr">
        <is>
          <t>1.14</t>
        </is>
      </c>
      <c r="C23" s="32" t="n">
        <v>4912</v>
      </c>
      <c r="D23" s="33" t="inlineStr">
        <is>
          <t>BOOSTER DE FRENO (SERVO FRENO)</t>
        </is>
      </c>
      <c r="E23" s="34" t="inlineStr">
        <is>
          <t>El booster de freno, también conocido como servofreno, es un componente clave del sistema de frenos de la Toyota 4Runner. Su función es multiplicar la fuerza aplicada al pedal de freno, reduciendo el esfuerzo necesario para detener el vehículo</t>
        </is>
      </c>
      <c r="F23" s="32" t="inlineStr">
        <is>
          <t>Unidad</t>
        </is>
      </c>
      <c r="G23" s="35" t="inlineStr">
        <is>
          <t>suministro</t>
        </is>
      </c>
      <c r="H23" s="159" t="n">
        <v>11813725</v>
      </c>
      <c r="I23" s="37" t="n">
        <v>158.91</v>
      </c>
      <c r="J23" s="37" t="n">
        <v>151.76</v>
      </c>
      <c r="K23" s="160">
        <f>H23*(I23/J23)</f>
        <v/>
      </c>
      <c r="L23" s="161" t="n">
        <v>14485016.6867</v>
      </c>
      <c r="M23" s="159" t="n">
        <v>14063123</v>
      </c>
      <c r="N23" s="159" t="n">
        <v>15340054.5684</v>
      </c>
      <c r="O23" s="162">
        <f>MIN(K23,L23,M23,N23)</f>
        <v/>
      </c>
      <c r="P23" s="162">
        <f>MAX(K23,L23,M23,N23)</f>
        <v/>
      </c>
      <c r="Q23" s="162">
        <f>MEDIAN(K23,L23,M23,N23)</f>
        <v/>
      </c>
      <c r="R23" s="162">
        <f>AVERAGE(K23,L23,M23,N23)</f>
        <v/>
      </c>
      <c r="S23" s="162">
        <f>AVERAGE(O23,Q23)</f>
        <v/>
      </c>
      <c r="T23" s="162">
        <f>AVERAGE(P23,Q23)</f>
        <v/>
      </c>
      <c r="U23" s="41">
        <f>STDEVA(K23,L23,M23,N23)</f>
        <v/>
      </c>
      <c r="V23" s="42">
        <f>U23/Q23</f>
        <v/>
      </c>
      <c r="W23" s="43">
        <f>IF(X23=O23,"MENOR",IF(X23=S23,"PROM[MEN-MED]","PROMEDIO"))</f>
        <v/>
      </c>
      <c r="X23" s="163">
        <f>IF(V23&lt;=300%,O23,IF(AND(V23&gt;100%,V23&lt;=150%),S23,R23))</f>
        <v/>
      </c>
      <c r="Y23" s="162">
        <f>ROUND(X23,0)</f>
        <v/>
      </c>
    </row>
    <row r="24" ht="27" customHeight="1">
      <c r="B24" s="32" t="inlineStr">
        <is>
          <t>1.15</t>
        </is>
      </c>
      <c r="C24" s="32" t="n">
        <v>4912</v>
      </c>
      <c r="D24" s="33" t="inlineStr">
        <is>
          <t>ABS (SISTEMA ANTIBLOQUEO DE FRENOS)</t>
        </is>
      </c>
      <c r="E24" s="34" t="inlineStr">
        <is>
          <t>El Sistema Antibloqueo de Frenos (ABS) en la Toyota 4Runner evita que las ruedas se bloqueen durante una frenada brusca, permitiendo al conductor mantener el control y la dirección del vehículo en condiciones de emergencia o superficies resbaladizas</t>
        </is>
      </c>
      <c r="F24" s="32" t="inlineStr">
        <is>
          <t>Unidad</t>
        </is>
      </c>
      <c r="G24" s="35" t="inlineStr">
        <is>
          <t>suministro</t>
        </is>
      </c>
      <c r="H24" s="159" t="n">
        <v>5486034</v>
      </c>
      <c r="I24" s="37" t="n">
        <v>158.91</v>
      </c>
      <c r="J24" s="37" t="n">
        <v>151.76</v>
      </c>
      <c r="K24" s="160">
        <f>H24*(I24/J24)</f>
        <v/>
      </c>
      <c r="L24" s="161" t="n">
        <v>7218363.5944</v>
      </c>
      <c r="M24" s="159" t="n">
        <v>7008120</v>
      </c>
      <c r="N24" s="159" t="n">
        <v>7644457.296</v>
      </c>
      <c r="O24" s="162">
        <f>MIN(K24,L24,M24,N24)</f>
        <v/>
      </c>
      <c r="P24" s="162">
        <f>MAX(K24,L24,M24,N24)</f>
        <v/>
      </c>
      <c r="Q24" s="162">
        <f>MEDIAN(K24,L24,M24,N24)</f>
        <v/>
      </c>
      <c r="R24" s="162">
        <f>AVERAGE(K24,L24,M24,N24)</f>
        <v/>
      </c>
      <c r="S24" s="162">
        <f>AVERAGE(O24,Q24)</f>
        <v/>
      </c>
      <c r="T24" s="162">
        <f>AVERAGE(P24,Q24)</f>
        <v/>
      </c>
      <c r="U24" s="41">
        <f>STDEVA(K24,L24,M24,N24)</f>
        <v/>
      </c>
      <c r="V24" s="42">
        <f>U24/Q24</f>
        <v/>
      </c>
      <c r="W24" s="43">
        <f>IF(X24=O24,"MENOR",IF(X24=S24,"PROM[MEN-MED]","PROMEDIO"))</f>
        <v/>
      </c>
      <c r="X24" s="163">
        <f>IF(V24&lt;=300%,O24,IF(AND(V24&gt;100%,V24&lt;=150%),S24,R24))</f>
        <v/>
      </c>
      <c r="Y24" s="162">
        <f>ROUND(X24,0)</f>
        <v/>
      </c>
    </row>
    <row r="25" ht="27" customHeight="1">
      <c r="B25" s="32" t="inlineStr">
        <is>
          <t>1.16</t>
        </is>
      </c>
      <c r="C25" s="32" t="n">
        <v>4912</v>
      </c>
      <c r="D25" s="33" t="inlineStr">
        <is>
          <t>EBD (DISTRIBUCIÓN ELECTRÓNICA DE FRENADO)</t>
        </is>
      </c>
      <c r="E25" s="34"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25" s="32" t="inlineStr">
        <is>
          <t>Unidad</t>
        </is>
      </c>
      <c r="G25" s="35" t="inlineStr">
        <is>
          <t>suministro</t>
        </is>
      </c>
      <c r="H25" s="159" t="n">
        <v>12948233</v>
      </c>
      <c r="I25" s="37" t="n">
        <v>158.91</v>
      </c>
      <c r="J25" s="37" t="n">
        <v>151.76</v>
      </c>
      <c r="K25" s="160">
        <f>H25*(I25/J25)</f>
        <v/>
      </c>
      <c r="L25" s="161" t="n">
        <v>16640716.05</v>
      </c>
      <c r="M25" s="159" t="n">
        <v>16156035</v>
      </c>
      <c r="N25" s="159" t="n">
        <v>17623002.978</v>
      </c>
      <c r="O25" s="162">
        <f>MIN(K25,L25,M25,N25)</f>
        <v/>
      </c>
      <c r="P25" s="162">
        <f>MAX(K25,L25,M25,N25)</f>
        <v/>
      </c>
      <c r="Q25" s="162">
        <f>MEDIAN(K25,L25,M25,N25)</f>
        <v/>
      </c>
      <c r="R25" s="162">
        <f>AVERAGE(K25,L25,M25,N25)</f>
        <v/>
      </c>
      <c r="S25" s="162">
        <f>AVERAGE(O25,Q25)</f>
        <v/>
      </c>
      <c r="T25" s="162">
        <f>AVERAGE(P25,Q25)</f>
        <v/>
      </c>
      <c r="U25" s="41">
        <f>STDEVA(K25,L25,M25,N25)</f>
        <v/>
      </c>
      <c r="V25" s="42">
        <f>U25/Q25</f>
        <v/>
      </c>
      <c r="W25" s="43">
        <f>IF(X25=O25,"MENOR",IF(X25=S25,"PROM[MEN-MED]","PROMEDIO"))</f>
        <v/>
      </c>
      <c r="X25" s="163">
        <f>IF(V25&lt;=300%,O25,IF(AND(V25&gt;100%,V25&lt;=150%),S25,R25))</f>
        <v/>
      </c>
      <c r="Y25" s="162">
        <f>ROUND(X25,0)</f>
        <v/>
      </c>
    </row>
    <row r="26" ht="27" customHeight="1">
      <c r="B26" s="32" t="inlineStr">
        <is>
          <t>1.17</t>
        </is>
      </c>
      <c r="C26" s="32" t="n">
        <v>4912</v>
      </c>
      <c r="D26" s="33" t="inlineStr">
        <is>
          <t xml:space="preserve">MUELLE DE RETORNO DEL PEDAL DE FRENO </t>
        </is>
      </c>
      <c r="E26" s="34"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26" s="32" t="inlineStr">
        <is>
          <t>Unidad</t>
        </is>
      </c>
      <c r="G26" s="35" t="inlineStr">
        <is>
          <t>suministro</t>
        </is>
      </c>
      <c r="H26" s="159" t="n">
        <v>209595</v>
      </c>
      <c r="I26" s="37" t="n">
        <v>158.91</v>
      </c>
      <c r="J26" s="37" t="n">
        <v>151.76</v>
      </c>
      <c r="K26" s="160">
        <f>H26*(I26/J26)</f>
        <v/>
      </c>
      <c r="L26" s="161" t="n">
        <v>278375.0102</v>
      </c>
      <c r="M26" s="159" t="n">
        <v>270267</v>
      </c>
      <c r="N26" s="159" t="n">
        <v>294807.2436</v>
      </c>
      <c r="O26" s="162">
        <f>MIN(K26,L26,M26,N26)</f>
        <v/>
      </c>
      <c r="P26" s="162">
        <f>MAX(K26,L26,M26,N26)</f>
        <v/>
      </c>
      <c r="Q26" s="162">
        <f>MEDIAN(K26,L26,M26,N26)</f>
        <v/>
      </c>
      <c r="R26" s="162">
        <f>AVERAGE(K26,L26,M26,N26)</f>
        <v/>
      </c>
      <c r="S26" s="162">
        <f>AVERAGE(O26,Q26)</f>
        <v/>
      </c>
      <c r="T26" s="162">
        <f>AVERAGE(P26,Q26)</f>
        <v/>
      </c>
      <c r="U26" s="41">
        <f>STDEVA(K26,L26,M26,N26)</f>
        <v/>
      </c>
      <c r="V26" s="42">
        <f>U26/Q26</f>
        <v/>
      </c>
      <c r="W26" s="43">
        <f>IF(X26=O26,"MENOR",IF(X26=S26,"PROM[MEN-MED]","PROMEDIO"))</f>
        <v/>
      </c>
      <c r="X26" s="163">
        <f>IF(V26&lt;=300%,O26,IF(AND(V26&gt;100%,V26&lt;=150%),S26,R26))</f>
        <v/>
      </c>
      <c r="Y26" s="162">
        <f>ROUND(X26,0)</f>
        <v/>
      </c>
    </row>
    <row r="27" ht="27" customHeight="1">
      <c r="B27" s="32" t="inlineStr">
        <is>
          <t>1.18</t>
        </is>
      </c>
      <c r="C27" s="32" t="n">
        <v>4912</v>
      </c>
      <c r="D27" s="33" t="inlineStr">
        <is>
          <t>CONJUNTO DEL INTERRUPTOR DE LAS LUCES DE FRENO</t>
        </is>
      </c>
      <c r="E27" s="34"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27" s="32" t="inlineStr">
        <is>
          <t>Unidad</t>
        </is>
      </c>
      <c r="G27" s="35" t="inlineStr">
        <is>
          <t>suministro</t>
        </is>
      </c>
      <c r="H27" s="159" t="n">
        <v>125400</v>
      </c>
      <c r="I27" s="37" t="n">
        <v>158.91</v>
      </c>
      <c r="J27" s="37" t="n">
        <v>151.76</v>
      </c>
      <c r="K27" s="160">
        <f>H27*(I27/J27)</f>
        <v/>
      </c>
      <c r="L27" s="161" t="n">
        <v>152750.0303</v>
      </c>
      <c r="M27" s="159" t="n">
        <v>148301</v>
      </c>
      <c r="N27" s="159" t="n">
        <v>161766.7308</v>
      </c>
      <c r="O27" s="162">
        <f>MIN(K27,L27,M27,N27)</f>
        <v/>
      </c>
      <c r="P27" s="162">
        <f>MAX(K27,L27,M27,N27)</f>
        <v/>
      </c>
      <c r="Q27" s="162">
        <f>MEDIAN(K27,L27,M27,N27)</f>
        <v/>
      </c>
      <c r="R27" s="162">
        <f>AVERAGE(K27,L27,M27,N27)</f>
        <v/>
      </c>
      <c r="S27" s="162">
        <f>AVERAGE(O27,Q27)</f>
        <v/>
      </c>
      <c r="T27" s="162">
        <f>AVERAGE(P27,Q27)</f>
        <v/>
      </c>
      <c r="U27" s="41">
        <f>STDEVA(K27,L27,M27,N27)</f>
        <v/>
      </c>
      <c r="V27" s="42">
        <f>U27/Q27</f>
        <v/>
      </c>
      <c r="W27" s="43">
        <f>IF(X27=O27,"MENOR",IF(X27=S27,"PROM[MEN-MED]","PROMEDIO"))</f>
        <v/>
      </c>
      <c r="X27" s="163">
        <f>IF(V27&lt;=300%,O27,IF(AND(V27&gt;100%,V27&lt;=150%),S27,R27))</f>
        <v/>
      </c>
      <c r="Y27" s="162">
        <f>ROUND(X27,0)</f>
        <v/>
      </c>
    </row>
    <row r="28" ht="27" customHeight="1">
      <c r="B28" s="32" t="inlineStr">
        <is>
          <t>1.19</t>
        </is>
      </c>
      <c r="C28" s="32" t="n">
        <v>4912</v>
      </c>
      <c r="D28" s="33" t="inlineStr">
        <is>
          <t>CONJUNTO SOPORTE DEL PEDAL DE FRENO</t>
        </is>
      </c>
      <c r="E28" s="34"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28" s="32" t="inlineStr">
        <is>
          <t>Unidad</t>
        </is>
      </c>
      <c r="G28" s="35" t="inlineStr">
        <is>
          <t>suministro</t>
        </is>
      </c>
      <c r="H28" s="159" t="n">
        <v>836000</v>
      </c>
      <c r="I28" s="37" t="n">
        <v>158.91</v>
      </c>
      <c r="J28" s="37" t="n">
        <v>151.76</v>
      </c>
      <c r="K28" s="160">
        <f>H28*(I28/J28)</f>
        <v/>
      </c>
      <c r="L28" s="161" t="n">
        <v>999307.0339</v>
      </c>
      <c r="M28" s="159" t="n">
        <v>970201</v>
      </c>
      <c r="N28" s="159" t="n">
        <v>1058295.2508</v>
      </c>
      <c r="O28" s="162">
        <f>MIN(K28,L28,M28,N28)</f>
        <v/>
      </c>
      <c r="P28" s="162">
        <f>MAX(K28,L28,M28,N28)</f>
        <v/>
      </c>
      <c r="Q28" s="162">
        <f>MEDIAN(K28,L28,M28,N28)</f>
        <v/>
      </c>
      <c r="R28" s="162">
        <f>AVERAGE(K28,L28,M28,N28)</f>
        <v/>
      </c>
      <c r="S28" s="162">
        <f>AVERAGE(O28,Q28)</f>
        <v/>
      </c>
      <c r="T28" s="162">
        <f>AVERAGE(P28,Q28)</f>
        <v/>
      </c>
      <c r="U28" s="41">
        <f>STDEVA(K28,L28,M28,N28)</f>
        <v/>
      </c>
      <c r="V28" s="42">
        <f>U28/Q28</f>
        <v/>
      </c>
      <c r="W28" s="43">
        <f>IF(X28=O28,"MENOR",IF(X28=S28,"PROM[MEN-MED]","PROMEDIO"))</f>
        <v/>
      </c>
      <c r="X28" s="163">
        <f>IF(V28&lt;=300%,O28,IF(AND(V28&gt;100%,V28&lt;=150%),S28,R28))</f>
        <v/>
      </c>
      <c r="Y28" s="162">
        <f>ROUND(X28,0)</f>
        <v/>
      </c>
    </row>
    <row r="29" ht="41.25" customHeight="1">
      <c r="B29" s="32" t="inlineStr">
        <is>
          <t>1.20</t>
        </is>
      </c>
      <c r="C29" s="32" t="n">
        <v>4912</v>
      </c>
      <c r="D29" s="33" t="inlineStr">
        <is>
          <t>JUNTA DEL SERVOFRENO</t>
        </is>
      </c>
      <c r="E29" s="34"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29" s="32" t="inlineStr">
        <is>
          <t>Unidad</t>
        </is>
      </c>
      <c r="G29" s="35" t="inlineStr">
        <is>
          <t>suministro</t>
        </is>
      </c>
      <c r="H29" s="159" t="n">
        <v>146965</v>
      </c>
      <c r="I29" s="37" t="n">
        <v>158.91</v>
      </c>
      <c r="J29" s="37" t="n">
        <v>151.76</v>
      </c>
      <c r="K29" s="160">
        <f>H29*(I29/J29)</f>
        <v/>
      </c>
      <c r="L29" s="161" t="n">
        <v>214746.7574</v>
      </c>
      <c r="M29" s="159" t="n">
        <v>208492</v>
      </c>
      <c r="N29" s="159" t="n">
        <v>227423.0736</v>
      </c>
      <c r="O29" s="162">
        <f>MIN(K29,L29,M29,N29)</f>
        <v/>
      </c>
      <c r="P29" s="162">
        <f>MAX(K29,L29,M29,N29)</f>
        <v/>
      </c>
      <c r="Q29" s="162">
        <f>MEDIAN(K29,L29,M29,N29)</f>
        <v/>
      </c>
      <c r="R29" s="162">
        <f>AVERAGE(K29,L29,M29,N29)</f>
        <v/>
      </c>
      <c r="S29" s="162">
        <f>AVERAGE(O29,Q29)</f>
        <v/>
      </c>
      <c r="T29" s="162">
        <f>AVERAGE(P29,Q29)</f>
        <v/>
      </c>
      <c r="U29" s="41">
        <f>STDEVA(K29,L29,M29,N29)</f>
        <v/>
      </c>
      <c r="V29" s="42">
        <f>U29/Q29</f>
        <v/>
      </c>
      <c r="W29" s="43">
        <f>IF(X29=O29,"MENOR",IF(X29=S29,"PROM[MEN-MED]","PROMEDIO"))</f>
        <v/>
      </c>
      <c r="X29" s="163">
        <f>IF(V29&lt;=300%,O29,IF(AND(V29&gt;100%,V29&lt;=150%),S29,R29))</f>
        <v/>
      </c>
      <c r="Y29" s="162">
        <f>ROUND(X29,0)</f>
        <v/>
      </c>
    </row>
    <row r="30" ht="27" customHeight="1">
      <c r="B30" s="32" t="inlineStr">
        <is>
          <t>1.21</t>
        </is>
      </c>
      <c r="C30" s="32" t="n">
        <v>4912</v>
      </c>
      <c r="D30" s="33" t="inlineStr">
        <is>
          <t>CONJUNTO DEL SERVOFRENO HIDRAULICO</t>
        </is>
      </c>
      <c r="E30" s="34"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30" s="32" t="inlineStr">
        <is>
          <t>Unidad</t>
        </is>
      </c>
      <c r="G30" s="35" t="inlineStr">
        <is>
          <t>suministro</t>
        </is>
      </c>
      <c r="H30" s="159" t="n">
        <v>5234966</v>
      </c>
      <c r="I30" s="37" t="n">
        <v>158.91</v>
      </c>
      <c r="J30" s="37" t="n">
        <v>151.76</v>
      </c>
      <c r="K30" s="160">
        <f>H30*(I30/J30)</f>
        <v/>
      </c>
      <c r="L30" s="161" t="n">
        <v>7501609.4769</v>
      </c>
      <c r="M30" s="159" t="n">
        <v>7283116</v>
      </c>
      <c r="N30" s="159" t="n">
        <v>7944422.9328</v>
      </c>
      <c r="O30" s="162">
        <f>MIN(K30,L30,M30,N30)</f>
        <v/>
      </c>
      <c r="P30" s="162">
        <f>MAX(K30,L30,M30,N30)</f>
        <v/>
      </c>
      <c r="Q30" s="162">
        <f>MEDIAN(K30,L30,M30,N30)</f>
        <v/>
      </c>
      <c r="R30" s="162">
        <f>AVERAGE(K30,L30,M30,N30)</f>
        <v/>
      </c>
      <c r="S30" s="162">
        <f>AVERAGE(O30,Q30)</f>
        <v/>
      </c>
      <c r="T30" s="162">
        <f>AVERAGE(P30,Q30)</f>
        <v/>
      </c>
      <c r="U30" s="41">
        <f>STDEVA(K30,L30,M30,N30)</f>
        <v/>
      </c>
      <c r="V30" s="42">
        <f>U30/Q30</f>
        <v/>
      </c>
      <c r="W30" s="43">
        <f>IF(X30=O30,"MENOR",IF(X30=S30,"PROM[MEN-MED]","PROMEDIO"))</f>
        <v/>
      </c>
      <c r="X30" s="163">
        <f>IF(V30&lt;=300%,O30,IF(AND(V30&gt;100%,V30&lt;=150%),S30,R30))</f>
        <v/>
      </c>
      <c r="Y30" s="162">
        <f>ROUND(X30,0)</f>
        <v/>
      </c>
    </row>
    <row r="31" ht="69" customHeight="1">
      <c r="B31" s="32" t="inlineStr">
        <is>
          <t>1.22</t>
        </is>
      </c>
      <c r="C31" s="32" t="n">
        <v>4912</v>
      </c>
      <c r="D31" s="33" t="inlineStr">
        <is>
          <t>SOPORTE DEL ACTUADOR DEL FRENO NO.3</t>
        </is>
      </c>
      <c r="E31" s="34"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31" s="32" t="inlineStr">
        <is>
          <t>Unidad</t>
        </is>
      </c>
      <c r="G31" s="35" t="inlineStr">
        <is>
          <t>suministro</t>
        </is>
      </c>
      <c r="H31" s="159" t="n">
        <v>274146</v>
      </c>
      <c r="I31" s="37" t="n">
        <v>158.91</v>
      </c>
      <c r="J31" s="37" t="n">
        <v>151.76</v>
      </c>
      <c r="K31" s="160">
        <f>H31*(I31/J31)</f>
        <v/>
      </c>
      <c r="L31" s="161" t="n">
        <v>410933.9535</v>
      </c>
      <c r="M31" s="159" t="n">
        <v>398965</v>
      </c>
      <c r="N31" s="159" t="n">
        <v>435191.022</v>
      </c>
      <c r="O31" s="162">
        <f>MIN(K31,L31,M31,N31)</f>
        <v/>
      </c>
      <c r="P31" s="162">
        <f>MAX(K31,L31,M31,N31)</f>
        <v/>
      </c>
      <c r="Q31" s="162">
        <f>MEDIAN(K31,L31,M31,N31)</f>
        <v/>
      </c>
      <c r="R31" s="162">
        <f>AVERAGE(K31,L31,M31,N31)</f>
        <v/>
      </c>
      <c r="S31" s="162">
        <f>AVERAGE(O31,Q31)</f>
        <v/>
      </c>
      <c r="T31" s="162">
        <f>AVERAGE(P31,Q31)</f>
        <v/>
      </c>
      <c r="U31" s="41">
        <f>STDEVA(K31,L31,M31,N31)</f>
        <v/>
      </c>
      <c r="V31" s="42">
        <f>U31/Q31</f>
        <v/>
      </c>
      <c r="W31" s="43">
        <f>IF(X31=O31,"MENOR",IF(X31=S31,"PROM[MEN-MED]","PROMEDIO"))</f>
        <v/>
      </c>
      <c r="X31" s="163">
        <f>IF(V31&lt;=300%,O31,IF(AND(V31&gt;100%,V31&lt;=150%),S31,R31))</f>
        <v/>
      </c>
      <c r="Y31" s="162">
        <f>ROUND(X31,0)</f>
        <v/>
      </c>
    </row>
    <row r="32" ht="69" customHeight="1">
      <c r="B32" s="32" t="inlineStr">
        <is>
          <t>1.23</t>
        </is>
      </c>
      <c r="C32" s="32" t="n">
        <v>4912</v>
      </c>
      <c r="D32" s="33" t="inlineStr">
        <is>
          <t>SOPORTE DEL ACTUADOR DEL FRENO NO.1</t>
        </is>
      </c>
      <c r="E32" s="34"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32" s="32" t="inlineStr">
        <is>
          <t>Unidad</t>
        </is>
      </c>
      <c r="G32" s="35" t="inlineStr">
        <is>
          <t>suministro</t>
        </is>
      </c>
      <c r="H32" s="159" t="n">
        <v>328410</v>
      </c>
      <c r="I32" s="37" t="n">
        <v>158.91</v>
      </c>
      <c r="J32" s="37" t="n">
        <v>151.76</v>
      </c>
      <c r="K32" s="160">
        <f>H32*(I32/J32)</f>
        <v/>
      </c>
      <c r="L32" s="161" t="n">
        <v>400039.6344</v>
      </c>
      <c r="M32" s="159" t="n">
        <v>388388</v>
      </c>
      <c r="N32" s="159" t="n">
        <v>423653.6304</v>
      </c>
      <c r="O32" s="162">
        <f>MIN(K32,L32,M32,N32)</f>
        <v/>
      </c>
      <c r="P32" s="162">
        <f>MAX(K32,L32,M32,N32)</f>
        <v/>
      </c>
      <c r="Q32" s="162">
        <f>MEDIAN(K32,L32,M32,N32)</f>
        <v/>
      </c>
      <c r="R32" s="162">
        <f>AVERAGE(K32,L32,M32,N32)</f>
        <v/>
      </c>
      <c r="S32" s="162">
        <f>AVERAGE(O32,Q32)</f>
        <v/>
      </c>
      <c r="T32" s="162">
        <f>AVERAGE(P32,Q32)</f>
        <v/>
      </c>
      <c r="U32" s="41">
        <f>STDEVA(K32,L32,M32,N32)</f>
        <v/>
      </c>
      <c r="V32" s="42">
        <f>U32/Q32</f>
        <v/>
      </c>
      <c r="W32" s="43">
        <f>IF(X32=O32,"MENOR",IF(X32=S32,"PROM[MEN-MED]","PROMEDIO"))</f>
        <v/>
      </c>
      <c r="X32" s="163">
        <f>IF(V32&lt;=300%,O32,IF(AND(V32&gt;100%,V32&lt;=150%),S32,R32))</f>
        <v/>
      </c>
      <c r="Y32" s="162">
        <f>ROUND(X32,0)</f>
        <v/>
      </c>
    </row>
    <row r="33" ht="96" customHeight="1">
      <c r="B33" s="32" t="inlineStr">
        <is>
          <t>1.24</t>
        </is>
      </c>
      <c r="C33" s="32" t="n">
        <v>4912</v>
      </c>
      <c r="D33" s="33" t="inlineStr">
        <is>
          <t>SELENOIDE CILINDRO MAESTRO</t>
        </is>
      </c>
      <c r="E33" s="34"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33" s="32" t="inlineStr">
        <is>
          <t>Unidad</t>
        </is>
      </c>
      <c r="G33" s="35" t="inlineStr">
        <is>
          <t>suministro</t>
        </is>
      </c>
      <c r="H33" s="159" t="n">
        <v>238083</v>
      </c>
      <c r="I33" s="37" t="n">
        <v>158.91</v>
      </c>
      <c r="J33" s="37" t="n">
        <v>151.76</v>
      </c>
      <c r="K33" s="160">
        <f>H33*(I33/J33)</f>
        <v/>
      </c>
      <c r="L33" s="161" t="n">
        <v>290011.9488</v>
      </c>
      <c r="M33" s="159" t="n">
        <v>281565</v>
      </c>
      <c r="N33" s="159" t="n">
        <v>307131.102</v>
      </c>
      <c r="O33" s="162">
        <f>MIN(K33,L33,M33,N33)</f>
        <v/>
      </c>
      <c r="P33" s="162">
        <f>MAX(K33,L33,M33,N33)</f>
        <v/>
      </c>
      <c r="Q33" s="162">
        <f>MEDIAN(K33,L33,M33,N33)</f>
        <v/>
      </c>
      <c r="R33" s="162">
        <f>AVERAGE(K33,L33,M33,N33)</f>
        <v/>
      </c>
      <c r="S33" s="162">
        <f>AVERAGE(O33,Q33)</f>
        <v/>
      </c>
      <c r="T33" s="162">
        <f>AVERAGE(P33,Q33)</f>
        <v/>
      </c>
      <c r="U33" s="41">
        <f>STDEVA(K33,L33,M33,N33)</f>
        <v/>
      </c>
      <c r="V33" s="42">
        <f>U33/Q33</f>
        <v/>
      </c>
      <c r="W33" s="43">
        <f>IF(X33=O33,"MENOR",IF(X33=S33,"PROM[MEN-MED]","PROMEDIO"))</f>
        <v/>
      </c>
      <c r="X33" s="163">
        <f>IF(V33&lt;=300%,O33,IF(AND(V33&gt;100%,V33&lt;=150%),S33,R33))</f>
        <v/>
      </c>
      <c r="Y33" s="162">
        <f>ROUND(X33,0)</f>
        <v/>
      </c>
    </row>
    <row r="34" ht="41.25" customHeight="1">
      <c r="B34" s="32" t="inlineStr">
        <is>
          <t>1.25</t>
        </is>
      </c>
      <c r="C34" s="32" t="n">
        <v>4912</v>
      </c>
      <c r="D34" s="33" t="inlineStr">
        <is>
          <t xml:space="preserve">JUNTA DE SELENOIDE </t>
        </is>
      </c>
      <c r="E34" s="34"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34" s="32" t="inlineStr">
        <is>
          <t>Unidad</t>
        </is>
      </c>
      <c r="G34" s="35" t="inlineStr">
        <is>
          <t>suministro</t>
        </is>
      </c>
      <c r="H34" s="159" t="n">
        <v>207447</v>
      </c>
      <c r="I34" s="37" t="n">
        <v>158.91</v>
      </c>
      <c r="J34" s="37" t="n">
        <v>151.76</v>
      </c>
      <c r="K34" s="160">
        <f>H34*(I34/J34)</f>
        <v/>
      </c>
      <c r="L34" s="161" t="n">
        <v>245608.6458</v>
      </c>
      <c r="M34" s="159" t="n">
        <v>238455</v>
      </c>
      <c r="N34" s="159" t="n">
        <v>260106.714</v>
      </c>
      <c r="O34" s="162">
        <f>MIN(K34,L34,M34,N34)</f>
        <v/>
      </c>
      <c r="P34" s="162">
        <f>MAX(K34,L34,M34,N34)</f>
        <v/>
      </c>
      <c r="Q34" s="162">
        <f>MEDIAN(K34,L34,M34,N34)</f>
        <v/>
      </c>
      <c r="R34" s="162">
        <f>AVERAGE(K34,L34,M34,N34)</f>
        <v/>
      </c>
      <c r="S34" s="162">
        <f>AVERAGE(O34,Q34)</f>
        <v/>
      </c>
      <c r="T34" s="162">
        <f>AVERAGE(P34,Q34)</f>
        <v/>
      </c>
      <c r="U34" s="41">
        <f>STDEVA(K34,L34,M34,N34)</f>
        <v/>
      </c>
      <c r="V34" s="42">
        <f>U34/Q34</f>
        <v/>
      </c>
      <c r="W34" s="43">
        <f>IF(X34=O34,"MENOR",IF(X34=S34,"PROM[MEN-MED]","PROMEDIO"))</f>
        <v/>
      </c>
      <c r="X34" s="163">
        <f>IF(V34&lt;=300%,O34,IF(AND(V34&gt;100%,V34&lt;=150%),S34,R34))</f>
        <v/>
      </c>
      <c r="Y34" s="162">
        <f>ROUND(X34,0)</f>
        <v/>
      </c>
    </row>
    <row r="35" ht="54.75" customHeight="1">
      <c r="B35" s="32" t="inlineStr">
        <is>
          <t>1.26</t>
        </is>
      </c>
      <c r="C35" s="32" t="n">
        <v>4912</v>
      </c>
      <c r="D35" s="33" t="inlineStr">
        <is>
          <t>CILINDRO MAESTRO</t>
        </is>
      </c>
      <c r="E35" s="34"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35" s="32" t="inlineStr">
        <is>
          <t>Unidad</t>
        </is>
      </c>
      <c r="G35" s="35" t="inlineStr">
        <is>
          <t>suministro</t>
        </is>
      </c>
      <c r="H35" s="159" t="n">
        <v>662360</v>
      </c>
      <c r="I35" s="37" t="n">
        <v>158.91</v>
      </c>
      <c r="J35" s="37" t="n">
        <v>151.76</v>
      </c>
      <c r="K35" s="160">
        <f>H35*(I35/J35)</f>
        <v/>
      </c>
      <c r="L35" s="161" t="n">
        <v>1266908.2363</v>
      </c>
      <c r="M35" s="159" t="n">
        <v>1230008</v>
      </c>
      <c r="N35" s="159" t="n">
        <v>1341692.7264</v>
      </c>
      <c r="O35" s="162">
        <f>MIN(K35,L35,M35,N35)</f>
        <v/>
      </c>
      <c r="P35" s="162">
        <f>MAX(K35,L35,M35,N35)</f>
        <v/>
      </c>
      <c r="Q35" s="162">
        <f>MEDIAN(K35,L35,M35,N35)</f>
        <v/>
      </c>
      <c r="R35" s="162">
        <f>AVERAGE(K35,L35,M35,N35)</f>
        <v/>
      </c>
      <c r="S35" s="162">
        <f>AVERAGE(O35,Q35)</f>
        <v/>
      </c>
      <c r="T35" s="162">
        <f>AVERAGE(P35,Q35)</f>
        <v/>
      </c>
      <c r="U35" s="41">
        <f>STDEVA(K35,L35,M35,N35)</f>
        <v/>
      </c>
      <c r="V35" s="42">
        <f>U35/Q35</f>
        <v/>
      </c>
      <c r="W35" s="43">
        <f>IF(X35=O35,"MENOR",IF(X35=S35,"PROM[MEN-MED]","PROMEDIO"))</f>
        <v/>
      </c>
      <c r="X35" s="163">
        <f>IF(V35&lt;=300%,O35,IF(AND(V35&gt;100%,V35&lt;=150%),S35,R35))</f>
        <v/>
      </c>
      <c r="Y35" s="162">
        <f>ROUND(X35,0)</f>
        <v/>
      </c>
    </row>
    <row r="36" ht="87" customHeight="1">
      <c r="B36" s="32" t="inlineStr">
        <is>
          <t>1.27</t>
        </is>
      </c>
      <c r="C36" s="32" t="n">
        <v>4912</v>
      </c>
      <c r="D36" s="33" t="inlineStr">
        <is>
          <t>SUBCONJUNTO DEL DEPOSITO DEL CILINDRO MAESTRO DEL FRENO</t>
        </is>
      </c>
      <c r="E36" s="34"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36" s="32" t="inlineStr">
        <is>
          <t>Unidad</t>
        </is>
      </c>
      <c r="G36" s="35" t="inlineStr">
        <is>
          <t>suministro</t>
        </is>
      </c>
      <c r="H36" s="159" t="n">
        <v>221352</v>
      </c>
      <c r="I36" s="37" t="n">
        <v>158.91</v>
      </c>
      <c r="J36" s="37" t="n">
        <v>151.76</v>
      </c>
      <c r="K36" s="160">
        <f>H36*(I36/J36)</f>
        <v/>
      </c>
      <c r="L36" s="161" t="n">
        <v>281077.7263</v>
      </c>
      <c r="M36" s="159" t="n">
        <v>272891</v>
      </c>
      <c r="N36" s="159" t="n">
        <v>297669.5028</v>
      </c>
      <c r="O36" s="162">
        <f>MIN(K36,L36,M36,N36)</f>
        <v/>
      </c>
      <c r="P36" s="162">
        <f>MAX(K36,L36,M36,N36)</f>
        <v/>
      </c>
      <c r="Q36" s="162">
        <f>MEDIAN(K36,L36,M36,N36)</f>
        <v/>
      </c>
      <c r="R36" s="162">
        <f>AVERAGE(K36,L36,M36,N36)</f>
        <v/>
      </c>
      <c r="S36" s="162">
        <f>AVERAGE(O36,Q36)</f>
        <v/>
      </c>
      <c r="T36" s="162">
        <f>AVERAGE(P36,Q36)</f>
        <v/>
      </c>
      <c r="U36" s="41">
        <f>STDEVA(K36,L36,M36,N36)</f>
        <v/>
      </c>
      <c r="V36" s="42">
        <f>U36/Q36</f>
        <v/>
      </c>
      <c r="W36" s="43">
        <f>IF(X36=O36,"MENOR",IF(X36=S36,"PROM[MEN-MED]","PROMEDIO"))</f>
        <v/>
      </c>
      <c r="X36" s="163">
        <f>IF(V36&lt;=300%,O36,IF(AND(V36&gt;100%,V36&lt;=150%),S36,R36))</f>
        <v/>
      </c>
      <c r="Y36" s="162">
        <f>ROUND(X36,0)</f>
        <v/>
      </c>
    </row>
    <row r="37" ht="72.75" customHeight="1">
      <c r="B37" s="32" t="inlineStr">
        <is>
          <t>1.28</t>
        </is>
      </c>
      <c r="C37" s="32" t="n">
        <v>4912</v>
      </c>
      <c r="D37" s="33" t="inlineStr">
        <is>
          <t xml:space="preserve">CONJUNTO DE LA BOMBA DEL SERVOFRENO CON ACUMULADOR </t>
        </is>
      </c>
      <c r="E37" s="34"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37" s="32" t="inlineStr">
        <is>
          <t>Unidad</t>
        </is>
      </c>
      <c r="G37" s="35" t="inlineStr">
        <is>
          <t>suministro</t>
        </is>
      </c>
      <c r="H37" s="159" t="n">
        <v>12726016</v>
      </c>
      <c r="I37" s="37" t="n">
        <v>158.91</v>
      </c>
      <c r="J37" s="37" t="n">
        <v>151.76</v>
      </c>
      <c r="K37" s="160">
        <f>H37*(I37/J37)</f>
        <v/>
      </c>
      <c r="L37" s="161" t="n">
        <v>16482233.04</v>
      </c>
      <c r="M37" s="159" t="n">
        <v>16002168</v>
      </c>
      <c r="N37" s="159" t="n">
        <v>17455164.8544</v>
      </c>
      <c r="O37" s="162">
        <f>MIN(K37,L37,M37,N37)</f>
        <v/>
      </c>
      <c r="P37" s="162">
        <f>MAX(K37,L37,M37,N37)</f>
        <v/>
      </c>
      <c r="Q37" s="162">
        <f>MEDIAN(K37,L37,M37,N37)</f>
        <v/>
      </c>
      <c r="R37" s="162">
        <f>AVERAGE(K37,L37,M37,N37)</f>
        <v/>
      </c>
      <c r="S37" s="162">
        <f>AVERAGE(O37,Q37)</f>
        <v/>
      </c>
      <c r="T37" s="162">
        <f>AVERAGE(P37,Q37)</f>
        <v/>
      </c>
      <c r="U37" s="41">
        <f>STDEVA(K37,L37,M37,N37)</f>
        <v/>
      </c>
      <c r="V37" s="42">
        <f>U37/Q37</f>
        <v/>
      </c>
      <c r="W37" s="43">
        <f>IF(X37=O37,"MENOR",IF(X37=S37,"PROM[MEN-MED]","PROMEDIO"))</f>
        <v/>
      </c>
      <c r="X37" s="163">
        <f>IF(V37&lt;=300%,O37,IF(AND(V37&gt;100%,V37&lt;=150%),S37,R37))</f>
        <v/>
      </c>
      <c r="Y37" s="162">
        <f>ROUND(X37,0)</f>
        <v/>
      </c>
    </row>
    <row r="38" ht="69" customHeight="1">
      <c r="B38" s="32" t="inlineStr">
        <is>
          <t>1.29</t>
        </is>
      </c>
      <c r="C38" s="32" t="n">
        <v>4912</v>
      </c>
      <c r="D38" s="33" t="inlineStr">
        <is>
          <t>TUBO DEL ACUMULADOR DEL FRENO NO.1</t>
        </is>
      </c>
      <c r="E38" s="34"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38" s="32" t="inlineStr">
        <is>
          <t>Unidad</t>
        </is>
      </c>
      <c r="G38" s="35" t="inlineStr">
        <is>
          <t>suministro</t>
        </is>
      </c>
      <c r="H38" s="159" t="n">
        <v>214700</v>
      </c>
      <c r="I38" s="37" t="n">
        <v>158.91</v>
      </c>
      <c r="J38" s="37" t="n">
        <v>151.76</v>
      </c>
      <c r="K38" s="160">
        <f>H38*(I38/J38)</f>
        <v/>
      </c>
      <c r="L38" s="161" t="n">
        <v>256639.9458</v>
      </c>
      <c r="M38" s="159" t="n">
        <v>249165</v>
      </c>
      <c r="N38" s="159" t="n">
        <v>271789.182</v>
      </c>
      <c r="O38" s="162">
        <f>MIN(K38,L38,M38,N38)</f>
        <v/>
      </c>
      <c r="P38" s="162">
        <f>MAX(K38,L38,M38,N38)</f>
        <v/>
      </c>
      <c r="Q38" s="162">
        <f>MEDIAN(K38,L38,M38,N38)</f>
        <v/>
      </c>
      <c r="R38" s="162">
        <f>AVERAGE(K38,L38,M38,N38)</f>
        <v/>
      </c>
      <c r="S38" s="162">
        <f>AVERAGE(O38,Q38)</f>
        <v/>
      </c>
      <c r="T38" s="162">
        <f>AVERAGE(P38,Q38)</f>
        <v/>
      </c>
      <c r="U38" s="41">
        <f>STDEVA(K38,L38,M38,N38)</f>
        <v/>
      </c>
      <c r="V38" s="42">
        <f>U38/Q38</f>
        <v/>
      </c>
      <c r="W38" s="43">
        <f>IF(X38=O38,"MENOR",IF(X38=S38,"PROM[MEN-MED]","PROMEDIO"))</f>
        <v/>
      </c>
      <c r="X38" s="163">
        <f>IF(V38&lt;=300%,O38,IF(AND(V38&gt;100%,V38&lt;=150%),S38,R38))</f>
        <v/>
      </c>
      <c r="Y38" s="162">
        <f>ROUND(X38,0)</f>
        <v/>
      </c>
    </row>
    <row r="39" ht="72" customHeight="1">
      <c r="B39" s="32" t="inlineStr">
        <is>
          <t>1.30</t>
        </is>
      </c>
      <c r="C39" s="32" t="n">
        <v>4912</v>
      </c>
      <c r="D39" s="33" t="inlineStr">
        <is>
          <t>CONJUNTO DEL PEDAL DE CONTROL DEL FRENO DE ESTACIONAMIENTO</t>
        </is>
      </c>
      <c r="E39" s="34" t="inlineStr">
        <is>
          <t>El conjunto del pedal de control del freno de estacionamiento en una Toyota 4Runner es el mecanismo que permite al conductor activar y desactivar el freno de estacionamiento mediante un pedal ubicado en la parte baja del lado del conductor</t>
        </is>
      </c>
      <c r="F39" s="32" t="inlineStr">
        <is>
          <t>Unidad</t>
        </is>
      </c>
      <c r="G39" s="35" t="inlineStr">
        <is>
          <t>suministro</t>
        </is>
      </c>
      <c r="H39" s="159" t="n">
        <v>1446193</v>
      </c>
      <c r="I39" s="37" t="n">
        <v>158.91</v>
      </c>
      <c r="J39" s="37" t="n">
        <v>151.76</v>
      </c>
      <c r="K39" s="160">
        <f>H39*(I39/J39)</f>
        <v/>
      </c>
      <c r="L39" s="161" t="n">
        <v>1761622.3905</v>
      </c>
      <c r="M39" s="159" t="n">
        <v>1710313</v>
      </c>
      <c r="N39" s="159" t="n">
        <v>1865609.4204</v>
      </c>
      <c r="O39" s="162">
        <f>MIN(K39,L39,M39,N39)</f>
        <v/>
      </c>
      <c r="P39" s="162">
        <f>MAX(K39,L39,M39,N39)</f>
        <v/>
      </c>
      <c r="Q39" s="162">
        <f>MEDIAN(K39,L39,M39,N39)</f>
        <v/>
      </c>
      <c r="R39" s="162">
        <f>AVERAGE(K39,L39,M39,N39)</f>
        <v/>
      </c>
      <c r="S39" s="162">
        <f>AVERAGE(O39,Q39)</f>
        <v/>
      </c>
      <c r="T39" s="162">
        <f>AVERAGE(P39,Q39)</f>
        <v/>
      </c>
      <c r="U39" s="41">
        <f>STDEVA(K39,L39,M39,N39)</f>
        <v/>
      </c>
      <c r="V39" s="42">
        <f>U39/Q39</f>
        <v/>
      </c>
      <c r="W39" s="43">
        <f>IF(X39=O39,"MENOR",IF(X39=S39,"PROM[MEN-MED]","PROMEDIO"))</f>
        <v/>
      </c>
      <c r="X39" s="163">
        <f>IF(V39&lt;=300%,O39,IF(AND(V39&gt;100%,V39&lt;=150%),S39,R39))</f>
        <v/>
      </c>
      <c r="Y39" s="162">
        <f>ROUND(X39,0)</f>
        <v/>
      </c>
    </row>
    <row r="40" ht="64.5" customHeight="1">
      <c r="B40" s="32" t="inlineStr">
        <is>
          <t>1.31</t>
        </is>
      </c>
      <c r="C40" s="32" t="n">
        <v>4912</v>
      </c>
      <c r="D40" s="33" t="inlineStr">
        <is>
          <t>CONJUNTO CABLE N° 1 DEL FRENO DE ESTACIONAMIENTO</t>
        </is>
      </c>
      <c r="E40" s="34"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40" s="32" t="inlineStr">
        <is>
          <t>Unidad</t>
        </is>
      </c>
      <c r="G40" s="35" t="inlineStr">
        <is>
          <t>suministro</t>
        </is>
      </c>
      <c r="H40" s="159" t="n">
        <v>311600</v>
      </c>
      <c r="I40" s="37" t="n">
        <v>158.91</v>
      </c>
      <c r="J40" s="37" t="n">
        <v>151.76</v>
      </c>
      <c r="K40" s="160">
        <f>H40*(I40/J40)</f>
        <v/>
      </c>
      <c r="L40" s="161" t="n">
        <v>365373.9586</v>
      </c>
      <c r="M40" s="159" t="n">
        <v>354732</v>
      </c>
      <c r="N40" s="159" t="n">
        <v>386941.6656</v>
      </c>
      <c r="O40" s="162">
        <f>MIN(K40,L40,M40,N40)</f>
        <v/>
      </c>
      <c r="P40" s="162">
        <f>MAX(K40,L40,M40,N40)</f>
        <v/>
      </c>
      <c r="Q40" s="162">
        <f>MEDIAN(K40,L40,M40,N40)</f>
        <v/>
      </c>
      <c r="R40" s="162">
        <f>AVERAGE(K40,L40,M40,N40)</f>
        <v/>
      </c>
      <c r="S40" s="162">
        <f>AVERAGE(O40,Q40)</f>
        <v/>
      </c>
      <c r="T40" s="162">
        <f>AVERAGE(P40,Q40)</f>
        <v/>
      </c>
      <c r="U40" s="41">
        <f>STDEVA(K40,L40,M40,N40)</f>
        <v/>
      </c>
      <c r="V40" s="42">
        <f>U40/Q40</f>
        <v/>
      </c>
      <c r="W40" s="43">
        <f>IF(X40=O40,"MENOR",IF(X40=S40,"PROM[MEN-MED]","PROMEDIO"))</f>
        <v/>
      </c>
      <c r="X40" s="163">
        <f>IF(V40&lt;=300%,O40,IF(AND(V40&gt;100%,V40&lt;=150%),S40,R40))</f>
        <v/>
      </c>
      <c r="Y40" s="162">
        <f>ROUND(X40,0)</f>
        <v/>
      </c>
    </row>
    <row r="41" ht="64.5" customHeight="1">
      <c r="B41" s="32" t="inlineStr">
        <is>
          <t>1.32</t>
        </is>
      </c>
      <c r="C41" s="32" t="n">
        <v>4912</v>
      </c>
      <c r="D41" s="33" t="inlineStr">
        <is>
          <t xml:space="preserve">SENSOR DE VEOCIDAD DE DERRAPE Y ACELERACIÓN </t>
        </is>
      </c>
      <c r="E41" s="34"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41" s="32" t="inlineStr">
        <is>
          <t>Unidad</t>
        </is>
      </c>
      <c r="G41" s="35" t="inlineStr">
        <is>
          <t>suministro</t>
        </is>
      </c>
      <c r="H41" s="159" t="n">
        <v>894900</v>
      </c>
      <c r="I41" s="37" t="n">
        <v>158.91</v>
      </c>
      <c r="J41" s="37" t="n">
        <v>151.76</v>
      </c>
      <c r="K41" s="160">
        <f>H41*(I41/J41)</f>
        <v/>
      </c>
      <c r="L41" s="161" t="n">
        <v>1079900.4146</v>
      </c>
      <c r="M41" s="159" t="n">
        <v>1048447</v>
      </c>
      <c r="N41" s="159" t="n">
        <v>1143645.9876</v>
      </c>
      <c r="O41" s="162">
        <f>MIN(K41,L41,M41,N41)</f>
        <v/>
      </c>
      <c r="P41" s="162">
        <f>MAX(K41,L41,M41,N41)</f>
        <v/>
      </c>
      <c r="Q41" s="162">
        <f>MEDIAN(K41,L41,M41,N41)</f>
        <v/>
      </c>
      <c r="R41" s="162">
        <f>AVERAGE(K41,L41,M41,N41)</f>
        <v/>
      </c>
      <c r="S41" s="162">
        <f>AVERAGE(O41,Q41)</f>
        <v/>
      </c>
      <c r="T41" s="162">
        <f>AVERAGE(P41,Q41)</f>
        <v/>
      </c>
      <c r="U41" s="41">
        <f>STDEVA(K41,L41,M41,N41)</f>
        <v/>
      </c>
      <c r="V41" s="42">
        <f>U41/Q41</f>
        <v/>
      </c>
      <c r="W41" s="43">
        <f>IF(X41=O41,"MENOR",IF(X41=S41,"PROM[MEN-MED]","PROMEDIO"))</f>
        <v/>
      </c>
      <c r="X41" s="163">
        <f>IF(V41&lt;=300%,O41,IF(AND(V41&gt;100%,V41&lt;=150%),S41,R41))</f>
        <v/>
      </c>
      <c r="Y41" s="162">
        <f>ROUND(X41,0)</f>
        <v/>
      </c>
    </row>
    <row r="42" ht="69" customHeight="1">
      <c r="B42" s="32" t="inlineStr">
        <is>
          <t>1.33</t>
        </is>
      </c>
      <c r="C42" s="32" t="n">
        <v>4912</v>
      </c>
      <c r="D42" s="33" t="inlineStr">
        <is>
          <t xml:space="preserve">COMPENSADOR DEL FRENO DE ESTACIONAMIENTO </t>
        </is>
      </c>
      <c r="E42" s="34"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42" s="32" t="inlineStr">
        <is>
          <t>Unidad</t>
        </is>
      </c>
      <c r="G42" s="35" t="inlineStr">
        <is>
          <t>suministro</t>
        </is>
      </c>
      <c r="H42" s="159" t="n">
        <v>49399</v>
      </c>
      <c r="I42" s="37" t="n">
        <v>158.91</v>
      </c>
      <c r="J42" s="37" t="n">
        <v>151.76</v>
      </c>
      <c r="K42" s="160">
        <f>H42*(I42/J42)</f>
        <v/>
      </c>
      <c r="L42" s="161" t="n">
        <v>60174.6586</v>
      </c>
      <c r="M42" s="159" t="n">
        <v>58422</v>
      </c>
      <c r="N42" s="159" t="n">
        <v>63726.7176</v>
      </c>
      <c r="O42" s="162">
        <f>MIN(K42,L42,M42,N42)</f>
        <v/>
      </c>
      <c r="P42" s="162">
        <f>MAX(K42,L42,M42,N42)</f>
        <v/>
      </c>
      <c r="Q42" s="162">
        <f>MEDIAN(K42,L42,M42,N42)</f>
        <v/>
      </c>
      <c r="R42" s="162">
        <f>AVERAGE(K42,L42,M42,N42)</f>
        <v/>
      </c>
      <c r="S42" s="162">
        <f>AVERAGE(O42,Q42)</f>
        <v/>
      </c>
      <c r="T42" s="162">
        <f>AVERAGE(P42,Q42)</f>
        <v/>
      </c>
      <c r="U42" s="41">
        <f>STDEVA(K42,L42,M42,N42)</f>
        <v/>
      </c>
      <c r="V42" s="42">
        <f>U42/Q42</f>
        <v/>
      </c>
      <c r="W42" s="43">
        <f>IF(X42=O42,"MENOR",IF(X42=S42,"PROM[MEN-MED]","PROMEDIO"))</f>
        <v/>
      </c>
      <c r="X42" s="163">
        <f>IF(V42&lt;=300%,O42,IF(AND(V42&gt;100%,V42&lt;=150%),S42,R42))</f>
        <v/>
      </c>
      <c r="Y42" s="162">
        <f>ROUND(X42,0)</f>
        <v/>
      </c>
    </row>
    <row r="43" ht="27" customHeight="1">
      <c r="B43" s="32" t="inlineStr">
        <is>
          <t>1.34</t>
        </is>
      </c>
      <c r="C43" s="32" t="n">
        <v>4912</v>
      </c>
      <c r="D43" s="33" t="inlineStr">
        <is>
          <t xml:space="preserve">ABRAZADERA N°3 DEL CABLE DEL FRENO DE ESTACIONAMIENTO N°1 </t>
        </is>
      </c>
      <c r="E43" s="34"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43" s="32" t="inlineStr">
        <is>
          <t>Unidad</t>
        </is>
      </c>
      <c r="G43" s="35" t="inlineStr">
        <is>
          <t>suministro</t>
        </is>
      </c>
      <c r="H43" s="159" t="n">
        <v>13566</v>
      </c>
      <c r="I43" s="37" t="n">
        <v>158.91</v>
      </c>
      <c r="J43" s="37" t="n">
        <v>151.76</v>
      </c>
      <c r="K43" s="160">
        <f>H43*(I43/J43)</f>
        <v/>
      </c>
      <c r="L43" s="161" t="n">
        <v>31080.2534</v>
      </c>
      <c r="M43" s="159" t="n">
        <v>30175</v>
      </c>
      <c r="N43" s="159" t="n">
        <v>32914.89</v>
      </c>
      <c r="O43" s="162">
        <f>MIN(K43,L43,M43,N43)</f>
        <v/>
      </c>
      <c r="P43" s="162">
        <f>MAX(K43,L43,M43,N43)</f>
        <v/>
      </c>
      <c r="Q43" s="162">
        <f>MEDIAN(K43,L43,M43,N43)</f>
        <v/>
      </c>
      <c r="R43" s="162">
        <f>AVERAGE(K43,L43,M43,N43)</f>
        <v/>
      </c>
      <c r="S43" s="162">
        <f>AVERAGE(O43,Q43)</f>
        <v/>
      </c>
      <c r="T43" s="162">
        <f>AVERAGE(P43,Q43)</f>
        <v/>
      </c>
      <c r="U43" s="41">
        <f>STDEVA(K43,L43,M43,N43)</f>
        <v/>
      </c>
      <c r="V43" s="42">
        <f>U43/Q43</f>
        <v/>
      </c>
      <c r="W43" s="43">
        <f>IF(X43=O43,"MENOR",IF(X43=S43,"PROM[MEN-MED]","PROMEDIO"))</f>
        <v/>
      </c>
      <c r="X43" s="163">
        <f>IF(V43&lt;=300%,O43,IF(AND(V43&gt;100%,V43&lt;=150%),S43,R43))</f>
        <v/>
      </c>
      <c r="Y43" s="162">
        <f>ROUND(X43,0)</f>
        <v/>
      </c>
    </row>
    <row r="44" ht="54" customHeight="1">
      <c r="B44" s="32" t="inlineStr">
        <is>
          <t>1.35</t>
        </is>
      </c>
      <c r="C44" s="32" t="n">
        <v>4912</v>
      </c>
      <c r="D44" s="33" t="inlineStr">
        <is>
          <t xml:space="preserve">PASADOR DEMUELLE DERETENCION DE LA ZAPATA DEL FRENO DE ESTACIONAMIENTO </t>
        </is>
      </c>
      <c r="E44" s="34"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44" s="32" t="inlineStr">
        <is>
          <t>Unidad</t>
        </is>
      </c>
      <c r="G44" s="35" t="inlineStr">
        <is>
          <t>suministro</t>
        </is>
      </c>
      <c r="H44" s="159" t="n">
        <v>7600</v>
      </c>
      <c r="I44" s="37" t="n">
        <v>158.91</v>
      </c>
      <c r="J44" s="37" t="n">
        <v>151.76</v>
      </c>
      <c r="K44" s="160">
        <f>H44*(I44/J44)</f>
        <v/>
      </c>
      <c r="L44" s="161" t="n">
        <v>8998.0779</v>
      </c>
      <c r="M44" s="159" t="n">
        <v>8736</v>
      </c>
      <c r="N44" s="159" t="n">
        <v>9529.228800000001</v>
      </c>
      <c r="O44" s="162">
        <f>MIN(K44,L44,M44,N44)</f>
        <v/>
      </c>
      <c r="P44" s="162">
        <f>MAX(K44,L44,M44,N44)</f>
        <v/>
      </c>
      <c r="Q44" s="162">
        <f>MEDIAN(K44,L44,M44,N44)</f>
        <v/>
      </c>
      <c r="R44" s="162">
        <f>AVERAGE(K44,L44,M44,N44)</f>
        <v/>
      </c>
      <c r="S44" s="162">
        <f>AVERAGE(O44,Q44)</f>
        <v/>
      </c>
      <c r="T44" s="162">
        <f>AVERAGE(P44,Q44)</f>
        <v/>
      </c>
      <c r="U44" s="41">
        <f>STDEVA(K44,L44,M44,N44)</f>
        <v/>
      </c>
      <c r="V44" s="42">
        <f>U44/Q44</f>
        <v/>
      </c>
      <c r="W44" s="43">
        <f>IF(X44=O44,"MENOR",IF(X44=S44,"PROM[MEN-MED]","PROMEDIO"))</f>
        <v/>
      </c>
      <c r="X44" s="163">
        <f>IF(V44&lt;=300%,O44,IF(AND(V44&gt;100%,V44&lt;=150%),S44,R44))</f>
        <v/>
      </c>
      <c r="Y44" s="162">
        <f>ROUND(X44,0)</f>
        <v/>
      </c>
    </row>
    <row r="45" ht="81" customHeight="1">
      <c r="B45" s="32" t="inlineStr">
        <is>
          <t>1.36</t>
        </is>
      </c>
      <c r="C45" s="32" t="n">
        <v>4912</v>
      </c>
      <c r="D45" s="33" t="inlineStr">
        <is>
          <t xml:space="preserve">MUELLE DE TENSION DE RETORNO DE LA ZAPATA DEL FRENO DE ESTACIONAMIENTO </t>
        </is>
      </c>
      <c r="E45" s="34"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45" s="32" t="inlineStr">
        <is>
          <t>Unidad</t>
        </is>
      </c>
      <c r="G45" s="35" t="inlineStr">
        <is>
          <t>suministro</t>
        </is>
      </c>
      <c r="H45" s="159" t="n">
        <v>11400</v>
      </c>
      <c r="I45" s="37" t="n">
        <v>158.91</v>
      </c>
      <c r="J45" s="37" t="n">
        <v>151.76</v>
      </c>
      <c r="K45" s="160">
        <f>H45*(I45/J45)</f>
        <v/>
      </c>
      <c r="L45" s="161" t="n">
        <v>13886.4551</v>
      </c>
      <c r="M45" s="159" t="n">
        <v>13482</v>
      </c>
      <c r="N45" s="159" t="n">
        <v>14706.1656</v>
      </c>
      <c r="O45" s="162">
        <f>MIN(K45,L45,M45,N45)</f>
        <v/>
      </c>
      <c r="P45" s="162">
        <f>MAX(K45,L45,M45,N45)</f>
        <v/>
      </c>
      <c r="Q45" s="162">
        <f>MEDIAN(K45,L45,M45,N45)</f>
        <v/>
      </c>
      <c r="R45" s="162">
        <f>AVERAGE(K45,L45,M45,N45)</f>
        <v/>
      </c>
      <c r="S45" s="162">
        <f>AVERAGE(O45,Q45)</f>
        <v/>
      </c>
      <c r="T45" s="162">
        <f>AVERAGE(P45,Q45)</f>
        <v/>
      </c>
      <c r="U45" s="41">
        <f>STDEVA(K45,L45,M45,N45)</f>
        <v/>
      </c>
      <c r="V45" s="42">
        <f>U45/Q45</f>
        <v/>
      </c>
      <c r="W45" s="43">
        <f>IF(X45=O45,"MENOR",IF(X45=S45,"PROM[MEN-MED]","PROMEDIO"))</f>
        <v/>
      </c>
      <c r="X45" s="163">
        <f>IF(V45&lt;=300%,O45,IF(AND(V45&gt;100%,V45&lt;=150%),S45,R45))</f>
        <v/>
      </c>
      <c r="Y45" s="162">
        <f>ROUND(X45,0)</f>
        <v/>
      </c>
    </row>
    <row r="46" ht="86.25" customHeight="1">
      <c r="B46" s="32" t="inlineStr">
        <is>
          <t>1.37</t>
        </is>
      </c>
      <c r="C46" s="32" t="n">
        <v>4912</v>
      </c>
      <c r="D46" s="33" t="inlineStr">
        <is>
          <t xml:space="preserve">JUEGO DE TORNILLO DE AJUSTE DE LA ZAPATA DEL FRENO DE ESTACIONAMIENTO </t>
        </is>
      </c>
      <c r="E46" s="34"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46" s="32" t="inlineStr">
        <is>
          <t>Unidad</t>
        </is>
      </c>
      <c r="G46" s="35" t="inlineStr">
        <is>
          <t>suministro</t>
        </is>
      </c>
      <c r="H46" s="159" t="n">
        <v>110200</v>
      </c>
      <c r="I46" s="37" t="n">
        <v>158.91</v>
      </c>
      <c r="J46" s="37" t="n">
        <v>151.76</v>
      </c>
      <c r="K46" s="160">
        <f>H46*(I46/J46)</f>
        <v/>
      </c>
      <c r="L46" s="161" t="n">
        <v>129217.6256</v>
      </c>
      <c r="M46" s="159" t="n">
        <v>125454</v>
      </c>
      <c r="N46" s="159" t="n">
        <v>136845.2232</v>
      </c>
      <c r="O46" s="162">
        <f>MIN(K46,L46,M46,N46)</f>
        <v/>
      </c>
      <c r="P46" s="162">
        <f>MAX(K46,L46,M46,N46)</f>
        <v/>
      </c>
      <c r="Q46" s="162">
        <f>MEDIAN(K46,L46,M46,N46)</f>
        <v/>
      </c>
      <c r="R46" s="162">
        <f>AVERAGE(K46,L46,M46,N46)</f>
        <v/>
      </c>
      <c r="S46" s="162">
        <f>AVERAGE(O46,Q46)</f>
        <v/>
      </c>
      <c r="T46" s="162">
        <f>AVERAGE(P46,Q46)</f>
        <v/>
      </c>
      <c r="U46" s="41">
        <f>STDEVA(K46,L46,M46,N46)</f>
        <v/>
      </c>
      <c r="V46" s="42">
        <f>U46/Q46</f>
        <v/>
      </c>
      <c r="W46" s="43">
        <f>IF(X46=O46,"MENOR",IF(X46=S46,"PROM[MEN-MED]","PROMEDIO"))</f>
        <v/>
      </c>
      <c r="X46" s="163">
        <f>IF(V46&lt;=300%,O46,IF(AND(V46&gt;100%,V46&lt;=150%),S46,R46))</f>
        <v/>
      </c>
      <c r="Y46" s="162">
        <f>ROUND(X46,0)</f>
        <v/>
      </c>
    </row>
    <row r="47" ht="51.75" customHeight="1">
      <c r="B47" s="32" t="inlineStr">
        <is>
          <t>1.38</t>
        </is>
      </c>
      <c r="C47" s="32" t="n">
        <v>4912</v>
      </c>
      <c r="D47" s="33" t="inlineStr">
        <is>
          <t xml:space="preserve">TIRANTE IZQUIERDO DE LA ZAPATA DEL FRENO DE EESTACIONAMIENTO </t>
        </is>
      </c>
      <c r="E47" s="34" t="inlineStr">
        <is>
          <t>El tirante izquierdo de la zapata del freno de estacionamiento en una Toyota 4Runner es una varilla metálica que conecta y estabiliza las zapatas del freno de estacionamiento en el lado izquierdo del vehículo.</t>
        </is>
      </c>
      <c r="F47" s="32" t="inlineStr">
        <is>
          <t>Unidad</t>
        </is>
      </c>
      <c r="G47" s="35" t="inlineStr">
        <is>
          <t>suministro</t>
        </is>
      </c>
      <c r="H47" s="159" t="n">
        <v>106400</v>
      </c>
      <c r="I47" s="37" t="n">
        <v>158.91</v>
      </c>
      <c r="J47" s="37" t="n">
        <v>151.76</v>
      </c>
      <c r="K47" s="160">
        <f>H47*(I47/J47)</f>
        <v/>
      </c>
      <c r="L47" s="161" t="n">
        <v>128396.7041</v>
      </c>
      <c r="M47" s="159" t="n">
        <v>124657</v>
      </c>
      <c r="N47" s="159" t="n">
        <v>135975.8556</v>
      </c>
      <c r="O47" s="162">
        <f>MIN(K47,L47,M47,N47)</f>
        <v/>
      </c>
      <c r="P47" s="162">
        <f>MAX(K47,L47,M47,N47)</f>
        <v/>
      </c>
      <c r="Q47" s="162">
        <f>MEDIAN(K47,L47,M47,N47)</f>
        <v/>
      </c>
      <c r="R47" s="162">
        <f>AVERAGE(K47,L47,M47,N47)</f>
        <v/>
      </c>
      <c r="S47" s="162">
        <f>AVERAGE(O47,Q47)</f>
        <v/>
      </c>
      <c r="T47" s="162">
        <f>AVERAGE(P47,Q47)</f>
        <v/>
      </c>
      <c r="U47" s="41">
        <f>STDEVA(K47,L47,M47,N47)</f>
        <v/>
      </c>
      <c r="V47" s="42">
        <f>U47/Q47</f>
        <v/>
      </c>
      <c r="W47" s="43">
        <f>IF(X47=O47,"MENOR",IF(X47=S47,"PROM[MEN-MED]","PROMEDIO"))</f>
        <v/>
      </c>
      <c r="X47" s="163">
        <f>IF(V47&lt;=300%,O47,IF(AND(V47&gt;100%,V47&lt;=150%),S47,R47))</f>
        <v/>
      </c>
      <c r="Y47" s="162">
        <f>ROUND(X47,0)</f>
        <v/>
      </c>
    </row>
    <row r="48" ht="27" customHeight="1">
      <c r="B48" s="32" t="inlineStr">
        <is>
          <t>1.39</t>
        </is>
      </c>
      <c r="C48" s="32" t="n">
        <v>4912</v>
      </c>
      <c r="D48" s="33" t="inlineStr">
        <is>
          <t xml:space="preserve">TIRANTE DERECHO DE LA ZAPATA DEL FRENO DE EESTACIONAMIENTO </t>
        </is>
      </c>
      <c r="E48" s="34" t="inlineStr">
        <is>
          <t>El tirante izquierdo de la zapata del freno de estacionamiento en una Toyota 4Runner es una varilla metálica que conecta y estabiliza las zapatas del freno de estacionamiento en el lado izquierdo del vehículo.</t>
        </is>
      </c>
      <c r="F48" s="32" t="inlineStr">
        <is>
          <t>Unidad</t>
        </is>
      </c>
      <c r="G48" s="35" t="inlineStr">
        <is>
          <t>suministro</t>
        </is>
      </c>
      <c r="H48" s="159" t="n">
        <v>106400</v>
      </c>
      <c r="I48" s="37" t="n">
        <v>158.91</v>
      </c>
      <c r="J48" s="37" t="n">
        <v>151.76</v>
      </c>
      <c r="K48" s="160">
        <f>H48*(I48/J48)</f>
        <v/>
      </c>
      <c r="L48" s="161" t="n">
        <v>125974.1497</v>
      </c>
      <c r="M48" s="159" t="n">
        <v>122305</v>
      </c>
      <c r="N48" s="159" t="n">
        <v>133410.294</v>
      </c>
      <c r="O48" s="162">
        <f>MIN(K48,L48,M48,N48)</f>
        <v/>
      </c>
      <c r="P48" s="162">
        <f>MAX(K48,L48,M48,N48)</f>
        <v/>
      </c>
      <c r="Q48" s="162">
        <f>MEDIAN(K48,L48,M48,N48)</f>
        <v/>
      </c>
      <c r="R48" s="162">
        <f>AVERAGE(K48,L48,M48,N48)</f>
        <v/>
      </c>
      <c r="S48" s="162">
        <f>AVERAGE(O48,Q48)</f>
        <v/>
      </c>
      <c r="T48" s="162">
        <f>AVERAGE(P48,Q48)</f>
        <v/>
      </c>
      <c r="U48" s="41">
        <f>STDEVA(K48,L48,M48,N48)</f>
        <v/>
      </c>
      <c r="V48" s="42">
        <f>U48/Q48</f>
        <v/>
      </c>
      <c r="W48" s="43">
        <f>IF(X48=O48,"MENOR",IF(X48=S48,"PROM[MEN-MED]","PROMEDIO"))</f>
        <v/>
      </c>
      <c r="X48" s="163">
        <f>IF(V48&lt;=300%,O48,IF(AND(V48&gt;100%,V48&lt;=150%),S48,R48))</f>
        <v/>
      </c>
      <c r="Y48" s="162">
        <f>ROUND(X48,0)</f>
        <v/>
      </c>
    </row>
    <row r="49" ht="15.75" customHeight="1">
      <c r="B49" s="26" t="inlineStr">
        <is>
          <t>2.</t>
        </is>
      </c>
      <c r="C49" s="142" t="inlineStr">
        <is>
          <t>SISTEMA DE SUSPENSIÓN</t>
        </is>
      </c>
      <c r="H49" s="164" t="n"/>
      <c r="I49" s="48" t="n"/>
      <c r="J49" s="48" t="n"/>
      <c r="K49" s="165" t="n"/>
      <c r="L49" s="50" t="n"/>
      <c r="M49" s="164" t="n"/>
      <c r="N49" s="164" t="n"/>
      <c r="O49" s="166" t="n"/>
      <c r="P49" s="166" t="n"/>
      <c r="Q49" s="166" t="n"/>
      <c r="R49" s="166" t="n"/>
      <c r="S49" s="166" t="n"/>
      <c r="T49" s="166" t="n"/>
      <c r="U49" s="52" t="n"/>
      <c r="V49" s="53" t="n"/>
      <c r="W49" s="54" t="n"/>
      <c r="X49" s="167" t="n"/>
      <c r="Y49" s="166" t="n"/>
    </row>
    <row r="50" ht="41.25" customHeight="1">
      <c r="B50" s="32" t="inlineStr">
        <is>
          <t>2.1</t>
        </is>
      </c>
      <c r="C50" s="32" t="n">
        <v>4912</v>
      </c>
      <c r="D50" s="33" t="inlineStr">
        <is>
          <t xml:space="preserve">JUEGO DE AMORTIGUADORES DELANTEROS </t>
        </is>
      </c>
      <c r="E50" s="34"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50" s="32" t="inlineStr">
        <is>
          <t>Unidad</t>
        </is>
      </c>
      <c r="G50" s="35" t="inlineStr">
        <is>
          <t>suministro</t>
        </is>
      </c>
      <c r="H50" s="159" t="n">
        <v>1001300</v>
      </c>
      <c r="I50" s="37" t="n">
        <v>158.91</v>
      </c>
      <c r="J50" s="37" t="n">
        <v>151.76</v>
      </c>
      <c r="K50" s="160">
        <f>H50*(I50/J50)</f>
        <v/>
      </c>
      <c r="L50" s="161" t="n">
        <v>1219694.07</v>
      </c>
      <c r="M50" s="159" t="n">
        <v>1184169</v>
      </c>
      <c r="N50" s="159" t="n">
        <v>1278902.52</v>
      </c>
      <c r="O50" s="162">
        <f>MIN(K50,L50,M50,N50)</f>
        <v/>
      </c>
      <c r="P50" s="162">
        <f>MAX(K50,L50,M50,N50)</f>
        <v/>
      </c>
      <c r="Q50" s="162">
        <f>MEDIAN(K50,L50,M50,N50)</f>
        <v/>
      </c>
      <c r="R50" s="162">
        <f>AVERAGE(K50,L50,M50,N50)</f>
        <v/>
      </c>
      <c r="S50" s="162">
        <f>AVERAGE(O50,Q50)</f>
        <v/>
      </c>
      <c r="T50" s="162">
        <f>AVERAGE(P50,Q50)</f>
        <v/>
      </c>
      <c r="U50" s="41">
        <f>STDEVA(K50,L50,M50,N50)</f>
        <v/>
      </c>
      <c r="V50" s="42">
        <f>U50/Q50</f>
        <v/>
      </c>
      <c r="W50" s="43">
        <f>IF(X50=O50,"MENOR",IF(X50=S50,"PROM[MEN-MED]","PROMEDIO"))</f>
        <v/>
      </c>
      <c r="X50" s="163">
        <f>IF(V50&lt;=300%,O50,IF(AND(V50&gt;100%,V50&lt;=150%),S50,R50))</f>
        <v/>
      </c>
      <c r="Y50" s="162">
        <f>ROUND(X50,0)</f>
        <v/>
      </c>
    </row>
    <row r="51" ht="27" customHeight="1">
      <c r="B51" s="32" t="inlineStr">
        <is>
          <t>2.2</t>
        </is>
      </c>
      <c r="C51" s="32" t="n">
        <v>4912</v>
      </c>
      <c r="D51" s="33" t="inlineStr">
        <is>
          <t xml:space="preserve">MUELLE ESPIRARAL DELANTERO IZQUIEREDO </t>
        </is>
      </c>
      <c r="E51" s="34"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51" s="32" t="inlineStr">
        <is>
          <t>Unidad</t>
        </is>
      </c>
      <c r="G51" s="35" t="inlineStr">
        <is>
          <t>suministro</t>
        </is>
      </c>
      <c r="H51" s="159" t="n">
        <v>665950</v>
      </c>
      <c r="I51" s="37" t="n">
        <v>158.91</v>
      </c>
      <c r="J51" s="37" t="n">
        <v>151.76</v>
      </c>
      <c r="K51" s="160">
        <f>H51*(I51/J51)</f>
        <v/>
      </c>
      <c r="L51" s="161" t="n">
        <v>798086.233</v>
      </c>
      <c r="M51" s="159" t="n">
        <v>774841</v>
      </c>
      <c r="N51" s="159" t="n">
        <v>836828.28</v>
      </c>
      <c r="O51" s="162">
        <f>MIN(K51,L51,M51,N51)</f>
        <v/>
      </c>
      <c r="P51" s="162">
        <f>MAX(K51,L51,M51,N51)</f>
        <v/>
      </c>
      <c r="Q51" s="162">
        <f>MEDIAN(K51,L51,M51,N51)</f>
        <v/>
      </c>
      <c r="R51" s="162">
        <f>AVERAGE(K51,L51,M51,N51)</f>
        <v/>
      </c>
      <c r="S51" s="162">
        <f>AVERAGE(O51,Q51)</f>
        <v/>
      </c>
      <c r="T51" s="162">
        <f>AVERAGE(P51,Q51)</f>
        <v/>
      </c>
      <c r="U51" s="41">
        <f>STDEVA(K51,L51,M51,N51)</f>
        <v/>
      </c>
      <c r="V51" s="42">
        <f>U51/Q51</f>
        <v/>
      </c>
      <c r="W51" s="43">
        <f>IF(X51=O51,"MENOR",IF(X51=S51,"PROM[MEN-MED]","PROMEDIO"))</f>
        <v/>
      </c>
      <c r="X51" s="163">
        <f>IF(V51&lt;=300%,O51,IF(AND(V51&gt;100%,V51&lt;=150%),S51,R51))</f>
        <v/>
      </c>
      <c r="Y51" s="162">
        <f>ROUND(X51,0)</f>
        <v/>
      </c>
    </row>
    <row r="52" ht="27" customHeight="1">
      <c r="B52" s="32" t="inlineStr">
        <is>
          <t>2.3</t>
        </is>
      </c>
      <c r="C52" s="32" t="n">
        <v>4912</v>
      </c>
      <c r="D52" s="33" t="inlineStr">
        <is>
          <t>MUELLE ESPIRARAL DELANTERO DERECHO</t>
        </is>
      </c>
      <c r="E52" s="34"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52" s="32" t="inlineStr">
        <is>
          <t>Juego</t>
        </is>
      </c>
      <c r="G52" s="35" t="inlineStr">
        <is>
          <t>suministro</t>
        </is>
      </c>
      <c r="H52" s="159" t="n">
        <v>553447</v>
      </c>
      <c r="I52" s="37" t="n">
        <v>158.91</v>
      </c>
      <c r="J52" s="37" t="n">
        <v>151.76</v>
      </c>
      <c r="K52" s="160">
        <f>H52*(I52/J52)</f>
        <v/>
      </c>
      <c r="L52" s="161" t="n">
        <v>775710.5083</v>
      </c>
      <c r="M52" s="159" t="n">
        <v>753117</v>
      </c>
      <c r="N52" s="159" t="n">
        <v>813366.36</v>
      </c>
      <c r="O52" s="162">
        <f>MIN(K52,L52,M52,N52)</f>
        <v/>
      </c>
      <c r="P52" s="162">
        <f>MAX(K52,L52,M52,N52)</f>
        <v/>
      </c>
      <c r="Q52" s="162">
        <f>MEDIAN(K52,L52,M52,N52)</f>
        <v/>
      </c>
      <c r="R52" s="162">
        <f>AVERAGE(K52,L52,M52,N52)</f>
        <v/>
      </c>
      <c r="S52" s="162">
        <f>AVERAGE(O52,Q52)</f>
        <v/>
      </c>
      <c r="T52" s="162">
        <f>AVERAGE(P52,Q52)</f>
        <v/>
      </c>
      <c r="U52" s="41">
        <f>STDEVA(K52,L52,M52,N52)</f>
        <v/>
      </c>
      <c r="V52" s="42">
        <f>U52/Q52</f>
        <v/>
      </c>
      <c r="W52" s="43">
        <f>IF(X52=O52,"MENOR",IF(X52=S52,"PROM[MEN-MED]","PROMEDIO"))</f>
        <v/>
      </c>
      <c r="X52" s="163">
        <f>IF(V52&lt;=300%,O52,IF(AND(V52&gt;100%,V52&lt;=150%),S52,R52))</f>
        <v/>
      </c>
      <c r="Y52" s="162">
        <f>ROUND(X52,0)</f>
        <v/>
      </c>
    </row>
    <row r="53" ht="66" customHeight="1">
      <c r="B53" s="32" t="inlineStr">
        <is>
          <t>2.4</t>
        </is>
      </c>
      <c r="C53" s="32" t="n">
        <v>4912</v>
      </c>
      <c r="D53" s="33" t="inlineStr">
        <is>
          <t xml:space="preserve">RETEN DEL ELEMENTO DE AMORTIGUACION DEL AMORTIGIADOR DELANTERO </t>
        </is>
      </c>
      <c r="E53" s="34" t="inlineStr">
        <is>
          <t>El retén del elemento de amortiguación del amortiguador delantero para Runner es un componente sellador que evita la fuga de aceite o gas dentro del amortiguador, asegurando su correcto funcionamiento.</t>
        </is>
      </c>
      <c r="F53" s="32" t="inlineStr">
        <is>
          <t>Juego</t>
        </is>
      </c>
      <c r="G53" s="35" t="inlineStr">
        <is>
          <t>suministro</t>
        </is>
      </c>
      <c r="H53" s="159" t="n">
        <v>141765</v>
      </c>
      <c r="I53" s="37" t="n">
        <v>158.91</v>
      </c>
      <c r="J53" s="37" t="n">
        <v>151.76</v>
      </c>
      <c r="K53" s="160">
        <f>H53*(I53/J53)</f>
        <v/>
      </c>
      <c r="L53" s="161" t="n">
        <v>180545.61</v>
      </c>
      <c r="M53" s="159" t="n">
        <v>175287</v>
      </c>
      <c r="N53" s="159" t="n">
        <v>189309.96</v>
      </c>
      <c r="O53" s="162">
        <f>MIN(K53,L53,M53,N53)</f>
        <v/>
      </c>
      <c r="P53" s="162">
        <f>MAX(K53,L53,M53,N53)</f>
        <v/>
      </c>
      <c r="Q53" s="162">
        <f>MEDIAN(K53,L53,M53,N53)</f>
        <v/>
      </c>
      <c r="R53" s="162">
        <f>AVERAGE(K53,L53,M53,N53)</f>
        <v/>
      </c>
      <c r="S53" s="162">
        <f>AVERAGE(O53,Q53)</f>
        <v/>
      </c>
      <c r="T53" s="162">
        <f>AVERAGE(P53,Q53)</f>
        <v/>
      </c>
      <c r="U53" s="41">
        <f>STDEVA(K53,L53,M53,N53)</f>
        <v/>
      </c>
      <c r="V53" s="42">
        <f>U53/Q53</f>
        <v/>
      </c>
      <c r="W53" s="43">
        <f>IF(X53=O53,"MENOR",IF(X53=S53,"PROM[MEN-MED]","PROMEDIO"))</f>
        <v/>
      </c>
      <c r="X53" s="163">
        <f>IF(V53&lt;=300%,O53,IF(AND(V53&gt;100%,V53&lt;=150%),S53,R53))</f>
        <v/>
      </c>
      <c r="Y53" s="162">
        <f>ROUND(X53,0)</f>
        <v/>
      </c>
    </row>
    <row r="54" ht="27" customHeight="1">
      <c r="B54" s="32" t="inlineStr">
        <is>
          <t>2.5</t>
        </is>
      </c>
      <c r="C54" s="32" t="n">
        <v>4912</v>
      </c>
      <c r="D54" s="33" t="inlineStr">
        <is>
          <t xml:space="preserve">SUBCONJUNTO DEL SOPORTE DE LA SUSPENSION DELANTERA IZQUIERDA </t>
        </is>
      </c>
      <c r="E54" s="34"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54" s="32" t="inlineStr">
        <is>
          <t>Juego</t>
        </is>
      </c>
      <c r="G54" s="35" t="inlineStr">
        <is>
          <t>suministro</t>
        </is>
      </c>
      <c r="H54" s="159" t="n">
        <v>323000</v>
      </c>
      <c r="I54" s="37" t="n">
        <v>158.91</v>
      </c>
      <c r="J54" s="37" t="n">
        <v>151.76</v>
      </c>
      <c r="K54" s="160">
        <f>H54*(I54/J54)</f>
        <v/>
      </c>
      <c r="L54" s="161" t="n">
        <v>382418.4</v>
      </c>
      <c r="M54" s="159" t="n">
        <v>371280</v>
      </c>
      <c r="N54" s="159" t="n">
        <v>400982.4</v>
      </c>
      <c r="O54" s="162">
        <f>MIN(K54,L54,M54,N54)</f>
        <v/>
      </c>
      <c r="P54" s="162">
        <f>MAX(K54,L54,M54,N54)</f>
        <v/>
      </c>
      <c r="Q54" s="162">
        <f>MEDIAN(K54,L54,M54,N54)</f>
        <v/>
      </c>
      <c r="R54" s="162">
        <f>AVERAGE(K54,L54,M54,N54)</f>
        <v/>
      </c>
      <c r="S54" s="162">
        <f>AVERAGE(O54,Q54)</f>
        <v/>
      </c>
      <c r="T54" s="162">
        <f>AVERAGE(P54,Q54)</f>
        <v/>
      </c>
      <c r="U54" s="41">
        <f>STDEVA(K54,L54,M54,N54)</f>
        <v/>
      </c>
      <c r="V54" s="42">
        <f>U54/Q54</f>
        <v/>
      </c>
      <c r="W54" s="43">
        <f>IF(X54=O54,"MENOR",IF(X54=S54,"PROM[MEN-MED]","PROMEDIO"))</f>
        <v/>
      </c>
      <c r="X54" s="163">
        <f>IF(V54&lt;=300%,O54,IF(AND(V54&gt;100%,V54&lt;=150%),S54,R54))</f>
        <v/>
      </c>
      <c r="Y54" s="162">
        <f>ROUND(X54,0)</f>
        <v/>
      </c>
    </row>
    <row r="55" ht="27" customHeight="1">
      <c r="B55" s="32" t="inlineStr">
        <is>
          <t>2.6</t>
        </is>
      </c>
      <c r="C55" s="32" t="n">
        <v>4912</v>
      </c>
      <c r="D55" s="33" t="inlineStr">
        <is>
          <t>SUBCONJUNTO DEL SOPORTE DE LA SUSPENSION DELANTERA DERECHA</t>
        </is>
      </c>
      <c r="E55" s="34"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55" s="32" t="inlineStr">
        <is>
          <t>Juego</t>
        </is>
      </c>
      <c r="G55" s="35" t="inlineStr">
        <is>
          <t>suministro</t>
        </is>
      </c>
      <c r="H55" s="159" t="n">
        <v>323000</v>
      </c>
      <c r="I55" s="37" t="n">
        <v>158.91</v>
      </c>
      <c r="J55" s="37" t="n">
        <v>151.76</v>
      </c>
      <c r="K55" s="160">
        <f>H55*(I55/J55)</f>
        <v/>
      </c>
      <c r="L55" s="161" t="n">
        <v>389772.6</v>
      </c>
      <c r="M55" s="159" t="n">
        <v>378420</v>
      </c>
      <c r="N55" s="159" t="n">
        <v>408693.6</v>
      </c>
      <c r="O55" s="162">
        <f>MIN(K55,L55,M55,N55)</f>
        <v/>
      </c>
      <c r="P55" s="162">
        <f>MAX(K55,L55,M55,N55)</f>
        <v/>
      </c>
      <c r="Q55" s="162">
        <f>MEDIAN(K55,L55,M55,N55)</f>
        <v/>
      </c>
      <c r="R55" s="162">
        <f>AVERAGE(K55,L55,M55,N55)</f>
        <v/>
      </c>
      <c r="S55" s="162">
        <f>AVERAGE(O55,Q55)</f>
        <v/>
      </c>
      <c r="T55" s="162">
        <f>AVERAGE(P55,Q55)</f>
        <v/>
      </c>
      <c r="U55" s="41">
        <f>STDEVA(K55,L55,M55,N55)</f>
        <v/>
      </c>
      <c r="V55" s="42">
        <f>U55/Q55</f>
        <v/>
      </c>
      <c r="W55" s="43">
        <f>IF(X55=O55,"MENOR",IF(X55=S55,"PROM[MEN-MED]","PROMEDIO"))</f>
        <v/>
      </c>
      <c r="X55" s="163">
        <f>IF(V55&lt;=300%,O55,IF(AND(V55&gt;100%,V55&lt;=150%),S55,R55))</f>
        <v/>
      </c>
      <c r="Y55" s="162">
        <f>ROUND(X55,0)</f>
        <v/>
      </c>
    </row>
    <row r="56" ht="27" customHeight="1">
      <c r="B56" s="32" t="inlineStr">
        <is>
          <t>2.7</t>
        </is>
      </c>
      <c r="C56" s="32" t="n">
        <v>4912</v>
      </c>
      <c r="D56" s="33" t="inlineStr">
        <is>
          <t>ELEMENTO DE AMORTIGUACION DEL AMORTIGUADOR DELANTERO NO.1</t>
        </is>
      </c>
      <c r="E56" s="34" t="inlineStr">
        <is>
          <t>El Elemento de Amortiguación del Amortiguador Delantero No.1 en un Toyota 4Runner se refiere a un componente clave dentro del sistema de suspensión que ayuda a absorber impactos y vibraciones para mejorar la estabilidad y el confort de conducción.</t>
        </is>
      </c>
      <c r="F56" s="32" t="inlineStr">
        <is>
          <t>Juego</t>
        </is>
      </c>
      <c r="G56" s="35" t="inlineStr">
        <is>
          <t>suministro</t>
        </is>
      </c>
      <c r="H56" s="159" t="n">
        <v>877222</v>
      </c>
      <c r="I56" s="37" t="n">
        <v>158.91</v>
      </c>
      <c r="J56" s="37" t="n">
        <v>151.76</v>
      </c>
      <c r="K56" s="160">
        <f>H56*(I56/J56)</f>
        <v/>
      </c>
      <c r="L56" s="161" t="n">
        <v>1185497.04</v>
      </c>
      <c r="M56" s="159" t="n">
        <v>1150968</v>
      </c>
      <c r="N56" s="159" t="n">
        <v>1243045.44</v>
      </c>
      <c r="O56" s="162">
        <f>MIN(K56,L56,M56,N56)</f>
        <v/>
      </c>
      <c r="P56" s="162">
        <f>MAX(K56,L56,M56,N56)</f>
        <v/>
      </c>
      <c r="Q56" s="162">
        <f>MEDIAN(K56,L56,M56,N56)</f>
        <v/>
      </c>
      <c r="R56" s="162">
        <f>AVERAGE(K56,L56,M56,N56)</f>
        <v/>
      </c>
      <c r="S56" s="162">
        <f>AVERAGE(O56,Q56)</f>
        <v/>
      </c>
      <c r="T56" s="162">
        <f>AVERAGE(P56,Q56)</f>
        <v/>
      </c>
      <c r="U56" s="41">
        <f>STDEVA(K56,L56,M56,N56)</f>
        <v/>
      </c>
      <c r="V56" s="42">
        <f>U56/Q56</f>
        <v/>
      </c>
      <c r="W56" s="43">
        <f>IF(X56=O56,"MENOR",IF(X56=S56,"PROM[MEN-MED]","PROMEDIO"))</f>
        <v/>
      </c>
      <c r="X56" s="163">
        <f>IF(V56&lt;=300%,O56,IF(AND(V56&gt;100%,V56&lt;=150%),S56,R56))</f>
        <v/>
      </c>
      <c r="Y56" s="162">
        <f>ROUND(X56,0)</f>
        <v/>
      </c>
    </row>
    <row r="57" ht="66" customHeight="1">
      <c r="B57" s="32" t="inlineStr">
        <is>
          <t>2.8</t>
        </is>
      </c>
      <c r="C57" s="32" t="n">
        <v>4912</v>
      </c>
      <c r="D57" s="33" t="inlineStr">
        <is>
          <t xml:space="preserve">RETEN DEL ELEMENTO DE AMORTIGUACION DEL AMORTIGIADOR DELANTERO </t>
        </is>
      </c>
      <c r="E57" s="34" t="inlineStr">
        <is>
          <t>El retén del elemento de amortiguación del amortiguador delantero es un componente clave en el sistema de suspensión del Toyota 4Runner, cuya función principal es sellar y proteger el interior del amortiguador.</t>
        </is>
      </c>
      <c r="F57" s="32" t="inlineStr">
        <is>
          <t>Juego</t>
        </is>
      </c>
      <c r="G57" s="35" t="inlineStr">
        <is>
          <t>suministro</t>
        </is>
      </c>
      <c r="H57" s="159" t="n">
        <v>119381</v>
      </c>
      <c r="I57" s="37" t="n">
        <v>158.91</v>
      </c>
      <c r="J57" s="37" t="n">
        <v>151.76</v>
      </c>
      <c r="K57" s="160">
        <f>H57*(I57/J57)</f>
        <v/>
      </c>
      <c r="L57" s="161" t="n">
        <v>139983.1748</v>
      </c>
      <c r="M57" s="159" t="n">
        <v>135906</v>
      </c>
      <c r="N57" s="159" t="n">
        <v>146778.48</v>
      </c>
      <c r="O57" s="162">
        <f>MIN(K57,L57,M57,N57)</f>
        <v/>
      </c>
      <c r="P57" s="162">
        <f>MAX(K57,L57,M57,N57)</f>
        <v/>
      </c>
      <c r="Q57" s="162">
        <f>MEDIAN(K57,L57,M57,N57)</f>
        <v/>
      </c>
      <c r="R57" s="162">
        <f>AVERAGE(K57,L57,M57,N57)</f>
        <v/>
      </c>
      <c r="S57" s="162">
        <f>AVERAGE(O57,Q57)</f>
        <v/>
      </c>
      <c r="T57" s="162">
        <f>AVERAGE(P57,Q57)</f>
        <v/>
      </c>
      <c r="U57" s="41">
        <f>STDEVA(K57,L57,M57,N57)</f>
        <v/>
      </c>
      <c r="V57" s="42">
        <f>U57/Q57</f>
        <v/>
      </c>
      <c r="W57" s="43">
        <f>IF(X57=O57,"MENOR",IF(X57=S57,"PROM[MEN-MED]","PROMEDIO"))</f>
        <v/>
      </c>
      <c r="X57" s="163">
        <f>IF(V57&lt;=300%,O57,IF(AND(V57&gt;100%,V57&lt;=150%),S57,R57))</f>
        <v/>
      </c>
      <c r="Y57" s="162">
        <f>ROUND(X57,0)</f>
        <v/>
      </c>
    </row>
    <row r="58" ht="52.5" customHeight="1">
      <c r="B58" s="32" t="inlineStr">
        <is>
          <t>2.9</t>
        </is>
      </c>
      <c r="C58" s="32" t="n">
        <v>4912</v>
      </c>
      <c r="D58" s="33" t="inlineStr">
        <is>
          <t xml:space="preserve">CASQUILLOS DEL AMORTIGUADOR DELANTERO </t>
        </is>
      </c>
      <c r="E58" s="34" t="inlineStr">
        <is>
          <t>Los casquillos del amortiguador delantero en un Toyota 4Runner son componentes esenciales dentro del sistema de suspensión, diseñados para reducir la fricción y absorber vibraciones entre el amortiguador y el chasis del vehículo.</t>
        </is>
      </c>
      <c r="F58" s="32" t="inlineStr">
        <is>
          <t>Juego</t>
        </is>
      </c>
      <c r="G58" s="35" t="inlineStr">
        <is>
          <t>suministro</t>
        </is>
      </c>
      <c r="H58" s="159" t="n">
        <v>96900</v>
      </c>
      <c r="I58" s="37" t="n">
        <v>158.91</v>
      </c>
      <c r="J58" s="37" t="n">
        <v>151.76</v>
      </c>
      <c r="K58" s="160">
        <f>H58*(I58/J58)</f>
        <v/>
      </c>
      <c r="L58" s="161" t="n">
        <v>116931.78</v>
      </c>
      <c r="M58" s="159" t="n">
        <v>113526</v>
      </c>
      <c r="N58" s="159" t="n">
        <v>122608.08</v>
      </c>
      <c r="O58" s="162">
        <f>MIN(K58,L58,M58,N58)</f>
        <v/>
      </c>
      <c r="P58" s="162">
        <f>MAX(K58,L58,M58,N58)</f>
        <v/>
      </c>
      <c r="Q58" s="162">
        <f>MEDIAN(K58,L58,M58,N58)</f>
        <v/>
      </c>
      <c r="R58" s="162">
        <f>AVERAGE(K58,L58,M58,N58)</f>
        <v/>
      </c>
      <c r="S58" s="162">
        <f>AVERAGE(O58,Q58)</f>
        <v/>
      </c>
      <c r="T58" s="162">
        <f>AVERAGE(P58,Q58)</f>
        <v/>
      </c>
      <c r="U58" s="41">
        <f>STDEVA(K58,L58,M58,N58)</f>
        <v/>
      </c>
      <c r="V58" s="42">
        <f>U58/Q58</f>
        <v/>
      </c>
      <c r="W58" s="43">
        <f>IF(X58=O58,"MENOR",IF(X58=S58,"PROM[MEN-MED]","PROMEDIO"))</f>
        <v/>
      </c>
      <c r="X58" s="163">
        <f>IF(V58&lt;=300%,O58,IF(AND(V58&gt;100%,V58&lt;=150%),S58,R58))</f>
        <v/>
      </c>
      <c r="Y58" s="162">
        <f>ROUND(X58,0)</f>
        <v/>
      </c>
    </row>
    <row r="59" ht="27" customHeight="1">
      <c r="B59" s="32" t="inlineStr">
        <is>
          <t>2.10</t>
        </is>
      </c>
      <c r="C59" s="32" t="n">
        <v>4912</v>
      </c>
      <c r="D59" s="33" t="inlineStr">
        <is>
          <t xml:space="preserve">CASQUILLO DEL BRAZO SUPERIOR DE LA SUSPENSION DELANTERA IZQUIERDA </t>
        </is>
      </c>
      <c r="E59" s="34" t="inlineStr">
        <is>
          <t>El casquillo del brazo superior de la suspensión delantera izquierda en un Toyota 4Runner es un componente clave del sistema de suspensión que permite la conexión flexible entre el brazo de control superior y el chasis del vehículo.</t>
        </is>
      </c>
      <c r="F59" s="32" t="inlineStr">
        <is>
          <t>Juego</t>
        </is>
      </c>
      <c r="G59" s="35" t="inlineStr">
        <is>
          <t>suministro</t>
        </is>
      </c>
      <c r="H59" s="159" t="n">
        <v>159599</v>
      </c>
      <c r="I59" s="37" t="n">
        <v>158.91</v>
      </c>
      <c r="J59" s="37" t="n">
        <v>151.76</v>
      </c>
      <c r="K59" s="160">
        <f>H59*(I59/J59)</f>
        <v/>
      </c>
      <c r="L59" s="161" t="n">
        <v>190776.5993</v>
      </c>
      <c r="M59" s="159" t="n">
        <v>185220</v>
      </c>
      <c r="N59" s="159" t="n">
        <v>200037.6</v>
      </c>
      <c r="O59" s="162">
        <f>MIN(K59,L59,M59,N59)</f>
        <v/>
      </c>
      <c r="P59" s="162">
        <f>MAX(K59,L59,M59,N59)</f>
        <v/>
      </c>
      <c r="Q59" s="162">
        <f>MEDIAN(K59,L59,M59,N59)</f>
        <v/>
      </c>
      <c r="R59" s="162">
        <f>AVERAGE(K59,L59,M59,N59)</f>
        <v/>
      </c>
      <c r="S59" s="162">
        <f>AVERAGE(O59,Q59)</f>
        <v/>
      </c>
      <c r="T59" s="162">
        <f>AVERAGE(P59,Q59)</f>
        <v/>
      </c>
      <c r="U59" s="41">
        <f>STDEVA(K59,L59,M59,N59)</f>
        <v/>
      </c>
      <c r="V59" s="42">
        <f>U59/Q59</f>
        <v/>
      </c>
      <c r="W59" s="43">
        <f>IF(X59=O59,"MENOR",IF(X59=S59,"PROM[MEN-MED]","PROMEDIO"))</f>
        <v/>
      </c>
      <c r="X59" s="163">
        <f>IF(V59&lt;=300%,O59,IF(AND(V59&gt;100%,V59&lt;=150%),S59,R59))</f>
        <v/>
      </c>
      <c r="Y59" s="162">
        <f>ROUND(X59,0)</f>
        <v/>
      </c>
    </row>
    <row r="60" ht="27" customHeight="1">
      <c r="B60" s="32" t="inlineStr">
        <is>
          <t>2.11</t>
        </is>
      </c>
      <c r="C60" s="32" t="n">
        <v>4912</v>
      </c>
      <c r="D60" s="33" t="inlineStr">
        <is>
          <t xml:space="preserve">CASQUILLO DEL BRAZO SUPERIOR DE LA SUSPENSION DELANTERA DERECHA </t>
        </is>
      </c>
      <c r="E60" s="34" t="inlineStr">
        <is>
          <t>El casquillo del brazo superior de la suspensión delantera izquierda en un Toyota 4Runner es un componente clave del sistema de suspensión que permite la conexión flexible entre el brazo de control superior y el chasis del vehículo.</t>
        </is>
      </c>
      <c r="F60" s="32" t="inlineStr">
        <is>
          <t>Unidad</t>
        </is>
      </c>
      <c r="G60" s="35" t="inlineStr">
        <is>
          <t>suministro</t>
        </is>
      </c>
      <c r="H60" s="159" t="n">
        <v>159599</v>
      </c>
      <c r="I60" s="37" t="n">
        <v>158.91</v>
      </c>
      <c r="J60" s="37" t="n">
        <v>151.76</v>
      </c>
      <c r="K60" s="160">
        <f>H60*(I60/J60)</f>
        <v/>
      </c>
      <c r="L60" s="161" t="n">
        <v>194410.4428</v>
      </c>
      <c r="M60" s="159" t="n">
        <v>188748</v>
      </c>
      <c r="N60" s="159" t="n">
        <v>203847.84</v>
      </c>
      <c r="O60" s="162">
        <f>MIN(K60,L60,M60,N60)</f>
        <v/>
      </c>
      <c r="P60" s="162">
        <f>MAX(K60,L60,M60,N60)</f>
        <v/>
      </c>
      <c r="Q60" s="162">
        <f>MEDIAN(K60,L60,M60,N60)</f>
        <v/>
      </c>
      <c r="R60" s="162">
        <f>AVERAGE(K60,L60,M60,N60)</f>
        <v/>
      </c>
      <c r="S60" s="162">
        <f>AVERAGE(O60,Q60)</f>
        <v/>
      </c>
      <c r="T60" s="162">
        <f>AVERAGE(P60,Q60)</f>
        <v/>
      </c>
      <c r="U60" s="41">
        <f>STDEVA(K60,L60,M60,N60)</f>
        <v/>
      </c>
      <c r="V60" s="42">
        <f>U60/Q60</f>
        <v/>
      </c>
      <c r="W60" s="43">
        <f>IF(X60=O60,"MENOR",IF(X60=S60,"PROM[MEN-MED]","PROMEDIO"))</f>
        <v/>
      </c>
      <c r="X60" s="163">
        <f>IF(V60&lt;=300%,O60,IF(AND(V60&gt;100%,V60&lt;=150%),S60,R60))</f>
        <v/>
      </c>
      <c r="Y60" s="162">
        <f>ROUND(X60,0)</f>
        <v/>
      </c>
    </row>
    <row r="61" ht="27" customHeight="1">
      <c r="B61" s="32" t="inlineStr">
        <is>
          <t>2.12</t>
        </is>
      </c>
      <c r="C61" s="32" t="n">
        <v>4912</v>
      </c>
      <c r="D61" s="33" t="inlineStr">
        <is>
          <t xml:space="preserve">CONJUNTO DEL BRAZO SUPERIOR DE LA SUSPENSION DELANTERA IZQUIERDA </t>
        </is>
      </c>
      <c r="E61" s="34" t="inlineStr">
        <is>
          <t>El conjunto del brazo superior de la suspensión delantera izquierda en un Toyota 4Runner es un componente fundamental del sistema de suspensión, encargado de conectar la rueda con el chasis y permitir el movimiento controlado de la suspensión.</t>
        </is>
      </c>
      <c r="F61" s="32" t="inlineStr">
        <is>
          <t>Unidad</t>
        </is>
      </c>
      <c r="G61" s="35" t="inlineStr">
        <is>
          <t>suministro</t>
        </is>
      </c>
      <c r="H61" s="159" t="n">
        <v>1664322</v>
      </c>
      <c r="I61" s="37" t="n">
        <v>158.91</v>
      </c>
      <c r="J61" s="37" t="n">
        <v>151.76</v>
      </c>
      <c r="K61" s="160">
        <f>H61*(I61/J61)</f>
        <v/>
      </c>
      <c r="L61" s="161" t="n">
        <v>2146041.0496</v>
      </c>
      <c r="M61" s="159" t="n">
        <v>2083535</v>
      </c>
      <c r="N61" s="159" t="n">
        <v>2250217.8</v>
      </c>
      <c r="O61" s="162">
        <f>MIN(K61,L61,M61,N61)</f>
        <v/>
      </c>
      <c r="P61" s="162">
        <f>MAX(K61,L61,M61,N61)</f>
        <v/>
      </c>
      <c r="Q61" s="162">
        <f>MEDIAN(K61,L61,M61,N61)</f>
        <v/>
      </c>
      <c r="R61" s="162">
        <f>AVERAGE(K61,L61,M61,N61)</f>
        <v/>
      </c>
      <c r="S61" s="162">
        <f>AVERAGE(O61,Q61)</f>
        <v/>
      </c>
      <c r="T61" s="162">
        <f>AVERAGE(P61,Q61)</f>
        <v/>
      </c>
      <c r="U61" s="41">
        <f>STDEVA(K61,L61,M61,N61)</f>
        <v/>
      </c>
      <c r="V61" s="42">
        <f>U61/Q61</f>
        <v/>
      </c>
      <c r="W61" s="43">
        <f>IF(X61=O61,"MENOR",IF(X61=S61,"PROM[MEN-MED]","PROMEDIO"))</f>
        <v/>
      </c>
      <c r="X61" s="163">
        <f>IF(V61&lt;=300%,O61,IF(AND(V61&gt;100%,V61&lt;=150%),S61,R61))</f>
        <v/>
      </c>
      <c r="Y61" s="162">
        <f>ROUND(X61,0)</f>
        <v/>
      </c>
    </row>
    <row r="62" ht="27" customHeight="1">
      <c r="B62" s="32" t="inlineStr">
        <is>
          <t>2.13</t>
        </is>
      </c>
      <c r="C62" s="32" t="n">
        <v>4912</v>
      </c>
      <c r="D62" s="33" t="inlineStr">
        <is>
          <t>CONJUNTO DEL BRAZO SUPERIOR DE LA SUSPENSION DELANTERA DERECHA</t>
        </is>
      </c>
      <c r="E62" s="34" t="inlineStr">
        <is>
          <t>El conjunto del brazo superior de la suspensión delantera izquierda en un Toyota 4Runner es un componente fundamental del sistema de suspensión, encargado de conectar la rueda con el chasis y permitir el movimiento controlado de la suspensión.</t>
        </is>
      </c>
      <c r="F62" s="32" t="inlineStr">
        <is>
          <t>Unidad</t>
        </is>
      </c>
      <c r="G62" s="35" t="inlineStr">
        <is>
          <t>suministro</t>
        </is>
      </c>
      <c r="H62" s="159" t="n">
        <v>1677210</v>
      </c>
      <c r="I62" s="37" t="n">
        <v>158.91</v>
      </c>
      <c r="J62" s="37" t="n">
        <v>151.76</v>
      </c>
      <c r="K62" s="160">
        <f>H62*(I62/J62)</f>
        <v/>
      </c>
      <c r="L62" s="161" t="n">
        <v>2125795.3654</v>
      </c>
      <c r="M62" s="159" t="n">
        <v>2063879</v>
      </c>
      <c r="N62" s="159" t="n">
        <v>2228989.32</v>
      </c>
      <c r="O62" s="162">
        <f>MIN(K62,L62,M62,N62)</f>
        <v/>
      </c>
      <c r="P62" s="162">
        <f>MAX(K62,L62,M62,N62)</f>
        <v/>
      </c>
      <c r="Q62" s="162">
        <f>MEDIAN(K62,L62,M62,N62)</f>
        <v/>
      </c>
      <c r="R62" s="162">
        <f>AVERAGE(K62,L62,M62,N62)</f>
        <v/>
      </c>
      <c r="S62" s="162">
        <f>AVERAGE(O62,Q62)</f>
        <v/>
      </c>
      <c r="T62" s="162">
        <f>AVERAGE(P62,Q62)</f>
        <v/>
      </c>
      <c r="U62" s="41">
        <f>STDEVA(K62,L62,M62,N62)</f>
        <v/>
      </c>
      <c r="V62" s="42">
        <f>U62/Q62</f>
        <v/>
      </c>
      <c r="W62" s="43">
        <f>IF(X62=O62,"MENOR",IF(X62=S62,"PROM[MEN-MED]","PROMEDIO"))</f>
        <v/>
      </c>
      <c r="X62" s="163">
        <f>IF(V62&lt;=300%,O62,IF(AND(V62&gt;100%,V62&lt;=150%),S62,R62))</f>
        <v/>
      </c>
      <c r="Y62" s="162">
        <f>ROUND(X62,0)</f>
        <v/>
      </c>
    </row>
    <row r="63" ht="27" customHeight="1">
      <c r="B63" s="32" t="inlineStr">
        <is>
          <t>2.14</t>
        </is>
      </c>
      <c r="C63" s="32" t="n">
        <v>4912</v>
      </c>
      <c r="D63" s="33" t="inlineStr">
        <is>
          <t xml:space="preserve">ANILLO DE FIJACION DEL GUARDAPLVOS </t>
        </is>
      </c>
      <c r="E63" s="34" t="inlineStr">
        <is>
          <t>El anillo de fijación del guardapolvos es un componente utilizado para sujetar firmemente el guardapolvos en su posición dentro del sistema de suspensión o frenos de un Toyota 4Runner.</t>
        </is>
      </c>
      <c r="F63" s="32" t="inlineStr">
        <is>
          <t>Unidad</t>
        </is>
      </c>
      <c r="G63" s="35" t="inlineStr">
        <is>
          <t>suministro</t>
        </is>
      </c>
      <c r="H63" s="159" t="n">
        <v>4750</v>
      </c>
      <c r="I63" s="37" t="n">
        <v>158.91</v>
      </c>
      <c r="J63" s="37" t="n">
        <v>151.76</v>
      </c>
      <c r="K63" s="160">
        <f>H63*(I63/J63)</f>
        <v/>
      </c>
      <c r="L63" s="161" t="n">
        <v>5731.9444</v>
      </c>
      <c r="M63" s="159" t="n">
        <v>5565</v>
      </c>
      <c r="N63" s="159" t="n">
        <v>6010.2</v>
      </c>
      <c r="O63" s="162">
        <f>MIN(K63,L63,M63,N63)</f>
        <v/>
      </c>
      <c r="P63" s="162">
        <f>MAX(K63,L63,M63,N63)</f>
        <v/>
      </c>
      <c r="Q63" s="162">
        <f>MEDIAN(K63,L63,M63,N63)</f>
        <v/>
      </c>
      <c r="R63" s="162">
        <f>AVERAGE(K63,L63,M63,N63)</f>
        <v/>
      </c>
      <c r="S63" s="162">
        <f>AVERAGE(O63,Q63)</f>
        <v/>
      </c>
      <c r="T63" s="162">
        <f>AVERAGE(P63,Q63)</f>
        <v/>
      </c>
      <c r="U63" s="41">
        <f>STDEVA(K63,L63,M63,N63)</f>
        <v/>
      </c>
      <c r="V63" s="42">
        <f>U63/Q63</f>
        <v/>
      </c>
      <c r="W63" s="43">
        <f>IF(X63=O63,"MENOR",IF(X63=S63,"PROM[MEN-MED]","PROMEDIO"))</f>
        <v/>
      </c>
      <c r="X63" s="163">
        <f>IF(V63&lt;=300%,O63,IF(AND(V63&gt;100%,V63&lt;=150%),S63,R63))</f>
        <v/>
      </c>
      <c r="Y63" s="162">
        <f>ROUND(X63,0)</f>
        <v/>
      </c>
    </row>
    <row r="64" ht="61.5" customHeight="1">
      <c r="B64" s="32" t="inlineStr">
        <is>
          <t>2.15</t>
        </is>
      </c>
      <c r="C64" s="32" t="n">
        <v>4912</v>
      </c>
      <c r="D64" s="33" t="inlineStr">
        <is>
          <t xml:space="preserve">CUBIERTA ANTIPOLVO DE LA JUNTA ESFERICA SUPERIOR DELANTERA IZQUIERDA </t>
        </is>
      </c>
      <c r="E64" s="34"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64" s="32" t="inlineStr">
        <is>
          <t>Unidad</t>
        </is>
      </c>
      <c r="G64" s="35" t="inlineStr">
        <is>
          <t>suministro</t>
        </is>
      </c>
      <c r="H64" s="159" t="n">
        <v>50350</v>
      </c>
      <c r="I64" s="37" t="n">
        <v>158.91</v>
      </c>
      <c r="J64" s="37" t="n">
        <v>151.76</v>
      </c>
      <c r="K64" s="160">
        <f>H64*(I64/J64)</f>
        <v/>
      </c>
      <c r="L64" s="161" t="n">
        <v>60185.9874</v>
      </c>
      <c r="M64" s="159" t="n">
        <v>58433</v>
      </c>
      <c r="N64" s="159" t="n">
        <v>63107.64</v>
      </c>
      <c r="O64" s="162">
        <f>MIN(K64,L64,M64,N64)</f>
        <v/>
      </c>
      <c r="P64" s="162">
        <f>MAX(K64,L64,M64,N64)</f>
        <v/>
      </c>
      <c r="Q64" s="162">
        <f>MEDIAN(K64,L64,M64,N64)</f>
        <v/>
      </c>
      <c r="R64" s="162">
        <f>AVERAGE(K64,L64,M64,N64)</f>
        <v/>
      </c>
      <c r="S64" s="162">
        <f>AVERAGE(O64,Q64)</f>
        <v/>
      </c>
      <c r="T64" s="162">
        <f>AVERAGE(P64,Q64)</f>
        <v/>
      </c>
      <c r="U64" s="41">
        <f>STDEVA(K64,L64,M64,N64)</f>
        <v/>
      </c>
      <c r="V64" s="42">
        <f>U64/Q64</f>
        <v/>
      </c>
      <c r="W64" s="43">
        <f>IF(X64=O64,"MENOR",IF(X64=S64,"PROM[MEN-MED]","PROMEDIO"))</f>
        <v/>
      </c>
      <c r="X64" s="163">
        <f>IF(V64&lt;=300%,O64,IF(AND(V64&gt;100%,V64&lt;=150%),S64,R64))</f>
        <v/>
      </c>
      <c r="Y64" s="162">
        <f>ROUND(X64,0)</f>
        <v/>
      </c>
    </row>
    <row r="65" ht="65.25" customHeight="1">
      <c r="B65" s="32" t="inlineStr">
        <is>
          <t>2.16</t>
        </is>
      </c>
      <c r="C65" s="32" t="n">
        <v>4912</v>
      </c>
      <c r="D65" s="33" t="inlineStr">
        <is>
          <t xml:space="preserve">CUBIERTA ANTIPOLVO DE LA JUNTA ESFERICA SUPERIOR DELANTERA DERECHA </t>
        </is>
      </c>
      <c r="E65" s="34"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65" s="32" t="inlineStr">
        <is>
          <t>Unidad</t>
        </is>
      </c>
      <c r="G65" s="35" t="inlineStr">
        <is>
          <t>suministro</t>
        </is>
      </c>
      <c r="H65" s="159" t="n">
        <v>50350</v>
      </c>
      <c r="I65" s="37" t="n">
        <v>158.91</v>
      </c>
      <c r="J65" s="37" t="n">
        <v>151.76</v>
      </c>
      <c r="K65" s="160">
        <f>H65*(I65/J65)</f>
        <v/>
      </c>
      <c r="L65" s="161" t="n">
        <v>59612.2765</v>
      </c>
      <c r="M65" s="159" t="n">
        <v>57876</v>
      </c>
      <c r="N65" s="159" t="n">
        <v>62506.08</v>
      </c>
      <c r="O65" s="162">
        <f>MIN(K65,L65,M65,N65)</f>
        <v/>
      </c>
      <c r="P65" s="162">
        <f>MAX(K65,L65,M65,N65)</f>
        <v/>
      </c>
      <c r="Q65" s="162">
        <f>MEDIAN(K65,L65,M65,N65)</f>
        <v/>
      </c>
      <c r="R65" s="162">
        <f>AVERAGE(K65,L65,M65,N65)</f>
        <v/>
      </c>
      <c r="S65" s="162">
        <f>AVERAGE(O65,Q65)</f>
        <v/>
      </c>
      <c r="T65" s="162">
        <f>AVERAGE(P65,Q65)</f>
        <v/>
      </c>
      <c r="U65" s="41">
        <f>STDEVA(K65,L65,M65,N65)</f>
        <v/>
      </c>
      <c r="V65" s="42">
        <f>U65/Q65</f>
        <v/>
      </c>
      <c r="W65" s="43">
        <f>IF(X65=O65,"MENOR",IF(X65=S65,"PROM[MEN-MED]","PROMEDIO"))</f>
        <v/>
      </c>
      <c r="X65" s="163">
        <f>IF(V65&lt;=300%,O65,IF(AND(V65&gt;100%,V65&lt;=150%),S65,R65))</f>
        <v/>
      </c>
      <c r="Y65" s="162">
        <f>ROUND(X65,0)</f>
        <v/>
      </c>
    </row>
    <row r="66" ht="63" customHeight="1">
      <c r="B66" s="32" t="inlineStr">
        <is>
          <t>2.17</t>
        </is>
      </c>
      <c r="C66" s="32" t="n">
        <v>4912</v>
      </c>
      <c r="D66" s="33" t="inlineStr">
        <is>
          <t xml:space="preserve">CABLE DEL SENSOR DE CONTROL DE DERRAPE </t>
        </is>
      </c>
      <c r="E66" s="34" t="inlineStr">
        <is>
          <t>El cable del sensor de control de derrape en un Toyota 4Runner es un componente del sistema de estabilidad del vehículo (VSC - Vehicle Stability Control) que transmite la señal del sensor de derrape a la unidad de control electrónico (ECU).</t>
        </is>
      </c>
      <c r="F66" s="32" t="inlineStr">
        <is>
          <t>Unidad</t>
        </is>
      </c>
      <c r="G66" s="35" t="inlineStr">
        <is>
          <t>suministro</t>
        </is>
      </c>
      <c r="H66" s="159" t="n">
        <v>317300</v>
      </c>
      <c r="I66" s="37" t="n">
        <v>158.91</v>
      </c>
      <c r="J66" s="37" t="n">
        <v>151.76</v>
      </c>
      <c r="K66" s="160">
        <f>H66*(I66/J66)</f>
        <v/>
      </c>
      <c r="L66" s="161" t="n">
        <v>382894.2572</v>
      </c>
      <c r="M66" s="159" t="n">
        <v>371742</v>
      </c>
      <c r="N66" s="159" t="n">
        <v>401481.36</v>
      </c>
      <c r="O66" s="162">
        <f>MIN(K66,L66,M66,N66)</f>
        <v/>
      </c>
      <c r="P66" s="162">
        <f>MAX(K66,L66,M66,N66)</f>
        <v/>
      </c>
      <c r="Q66" s="162">
        <f>MEDIAN(K66,L66,M66,N66)</f>
        <v/>
      </c>
      <c r="R66" s="162">
        <f>AVERAGE(K66,L66,M66,N66)</f>
        <v/>
      </c>
      <c r="S66" s="162">
        <f>AVERAGE(O66,Q66)</f>
        <v/>
      </c>
      <c r="T66" s="162">
        <f>AVERAGE(P66,Q66)</f>
        <v/>
      </c>
      <c r="U66" s="41">
        <f>STDEVA(K66,L66,M66,N66)</f>
        <v/>
      </c>
      <c r="V66" s="42">
        <f>U66/Q66</f>
        <v/>
      </c>
      <c r="W66" s="43">
        <f>IF(X66=O66,"MENOR",IF(X66=S66,"PROM[MEN-MED]","PROMEDIO"))</f>
        <v/>
      </c>
      <c r="X66" s="163">
        <f>IF(V66&lt;=300%,O66,IF(AND(V66&gt;100%,V66&lt;=150%),S66,R66))</f>
        <v/>
      </c>
      <c r="Y66" s="162">
        <f>ROUND(X66,0)</f>
        <v/>
      </c>
    </row>
    <row r="67" ht="63" customHeight="1">
      <c r="B67" s="32" t="inlineStr">
        <is>
          <t>2.18</t>
        </is>
      </c>
      <c r="C67" s="32" t="n">
        <v>4912</v>
      </c>
      <c r="D67" s="33" t="inlineStr">
        <is>
          <t xml:space="preserve">SUBCONJUNTO IZQUIERDO DEL BRAZO INFERIOR NO.1 DE LA SUSPENSION DELANTERA </t>
        </is>
      </c>
      <c r="E67" s="34" t="inlineStr">
        <is>
          <t>El subconjunto izquierdo del brazo inferior No.1 de la suspensión delantera en un Toyota 4Runner es un componente estructural clave que forma parte del sistema de suspensión del lado delantero izquierdo del vehículo.</t>
        </is>
      </c>
      <c r="F67" s="32" t="inlineStr">
        <is>
          <t>Unidad</t>
        </is>
      </c>
      <c r="G67" s="35" t="inlineStr">
        <is>
          <t>suministro</t>
        </is>
      </c>
      <c r="H67" s="159" t="n">
        <v>1673875</v>
      </c>
      <c r="I67" s="37" t="n">
        <v>158.91</v>
      </c>
      <c r="J67" s="37" t="n">
        <v>151.76</v>
      </c>
      <c r="K67" s="160">
        <f>H67*(I67/J67)</f>
        <v/>
      </c>
      <c r="L67" s="161" t="n">
        <v>3335835.251</v>
      </c>
      <c r="M67" s="159" t="n">
        <v>3238675</v>
      </c>
      <c r="N67" s="159" t="n">
        <v>3497769</v>
      </c>
      <c r="O67" s="162">
        <f>MIN(K67,L67,M67,N67)</f>
        <v/>
      </c>
      <c r="P67" s="162">
        <f>MAX(K67,L67,M67,N67)</f>
        <v/>
      </c>
      <c r="Q67" s="162">
        <f>MEDIAN(K67,L67,M67,N67)</f>
        <v/>
      </c>
      <c r="R67" s="162">
        <f>AVERAGE(K67,L67,M67,N67)</f>
        <v/>
      </c>
      <c r="S67" s="162">
        <f>AVERAGE(O67,Q67)</f>
        <v/>
      </c>
      <c r="T67" s="162">
        <f>AVERAGE(P67,Q67)</f>
        <v/>
      </c>
      <c r="U67" s="41">
        <f>STDEVA(K67,L67,M67,N67)</f>
        <v/>
      </c>
      <c r="V67" s="42">
        <f>U67/Q67</f>
        <v/>
      </c>
      <c r="W67" s="43">
        <f>IF(X67=O67,"MENOR",IF(X67=S67,"PROM[MEN-MED]","PROMEDIO"))</f>
        <v/>
      </c>
      <c r="X67" s="163">
        <f>IF(V67&lt;=300%,O67,IF(AND(V67&gt;100%,V67&lt;=150%),S67,R67))</f>
        <v/>
      </c>
      <c r="Y67" s="162">
        <f>ROUND(X67,0)</f>
        <v/>
      </c>
    </row>
    <row r="68" ht="63" customHeight="1">
      <c r="B68" s="32" t="inlineStr">
        <is>
          <t>2.19</t>
        </is>
      </c>
      <c r="C68" s="32" t="n">
        <v>4912</v>
      </c>
      <c r="D68" s="33" t="inlineStr">
        <is>
          <t xml:space="preserve">SUBCONJUNTODERECHO DEL BRAZO INFERIOR NO.1 DE LA SUSPENSION DELANTERA </t>
        </is>
      </c>
      <c r="E68" s="34" t="inlineStr">
        <is>
          <t>El subconjunto izquierdo del brazo inferior No.1 de la suspensión delantera en un Toyota 4Runner es un componente estructural clave que forma parte del sistema de suspensión del lado delantero izquierdo del vehículo.</t>
        </is>
      </c>
      <c r="F68" s="32" t="inlineStr">
        <is>
          <t>Unidad</t>
        </is>
      </c>
      <c r="G68" s="35" t="inlineStr">
        <is>
          <t>suministro</t>
        </is>
      </c>
      <c r="H68" s="159" t="n">
        <v>1577726</v>
      </c>
      <c r="I68" s="37" t="n">
        <v>158.91</v>
      </c>
      <c r="J68" s="37" t="n">
        <v>151.76</v>
      </c>
      <c r="K68" s="160">
        <f>H68*(I68/J68)</f>
        <v/>
      </c>
      <c r="L68" s="161" t="n">
        <v>3316917.2379</v>
      </c>
      <c r="M68" s="159" t="n">
        <v>3220308</v>
      </c>
      <c r="N68" s="159" t="n">
        <v>3477932.64</v>
      </c>
      <c r="O68" s="162">
        <f>MIN(K68,L68,M68,N68)</f>
        <v/>
      </c>
      <c r="P68" s="162">
        <f>MAX(K68,L68,M68,N68)</f>
        <v/>
      </c>
      <c r="Q68" s="162">
        <f>MEDIAN(K68,L68,M68,N68)</f>
        <v/>
      </c>
      <c r="R68" s="162">
        <f>AVERAGE(K68,L68,M68,N68)</f>
        <v/>
      </c>
      <c r="S68" s="162">
        <f>AVERAGE(O68,Q68)</f>
        <v/>
      </c>
      <c r="T68" s="162">
        <f>AVERAGE(P68,Q68)</f>
        <v/>
      </c>
      <c r="U68" s="41">
        <f>STDEVA(K68,L68,M68,N68)</f>
        <v/>
      </c>
      <c r="V68" s="42">
        <f>U68/Q68</f>
        <v/>
      </c>
      <c r="W68" s="43">
        <f>IF(X68=O68,"MENOR",IF(X68=S68,"PROM[MEN-MED]","PROMEDIO"))</f>
        <v/>
      </c>
      <c r="X68" s="163">
        <f>IF(V68&lt;=300%,O68,IF(AND(V68&gt;100%,V68&lt;=150%),S68,R68))</f>
        <v/>
      </c>
      <c r="Y68" s="162">
        <f>ROUND(X68,0)</f>
        <v/>
      </c>
    </row>
    <row r="69" ht="27" customHeight="1">
      <c r="B69" s="32" t="inlineStr">
        <is>
          <t>2.20</t>
        </is>
      </c>
      <c r="C69" s="32" t="n">
        <v>4912</v>
      </c>
      <c r="D69" s="33" t="inlineStr">
        <is>
          <t xml:space="preserve">CONJUNTO DE LEVA DE AJUSTE DE CONVERGENCIA </t>
        </is>
      </c>
      <c r="E69" s="34"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69" s="32" t="inlineStr">
        <is>
          <t>Unidad</t>
        </is>
      </c>
      <c r="G69" s="35" t="inlineStr">
        <is>
          <t>suministro</t>
        </is>
      </c>
      <c r="H69" s="159" t="n">
        <v>76950</v>
      </c>
      <c r="I69" s="37" t="n">
        <v>158.91</v>
      </c>
      <c r="J69" s="37" t="n">
        <v>151.76</v>
      </c>
      <c r="K69" s="160">
        <f>H69*(I69/J69)</f>
        <v/>
      </c>
      <c r="L69" s="161" t="n">
        <v>90229.0249</v>
      </c>
      <c r="M69" s="159" t="n">
        <v>87601</v>
      </c>
      <c r="N69" s="159" t="n">
        <v>94609.08</v>
      </c>
      <c r="O69" s="162">
        <f>MIN(K69,L69,M69,N69)</f>
        <v/>
      </c>
      <c r="P69" s="162">
        <f>MAX(K69,L69,M69,N69)</f>
        <v/>
      </c>
      <c r="Q69" s="162">
        <f>MEDIAN(K69,L69,M69,N69)</f>
        <v/>
      </c>
      <c r="R69" s="162">
        <f>AVERAGE(K69,L69,M69,N69)</f>
        <v/>
      </c>
      <c r="S69" s="162">
        <f>AVERAGE(O69,Q69)</f>
        <v/>
      </c>
      <c r="T69" s="162">
        <f>AVERAGE(P69,Q69)</f>
        <v/>
      </c>
      <c r="U69" s="41">
        <f>STDEVA(K69,L69,M69,N69)</f>
        <v/>
      </c>
      <c r="V69" s="42">
        <f>U69/Q69</f>
        <v/>
      </c>
      <c r="W69" s="43">
        <f>IF(X69=O69,"MENOR",IF(X69=S69,"PROM[MEN-MED]","PROMEDIO"))</f>
        <v/>
      </c>
      <c r="X69" s="163">
        <f>IF(V69&lt;=300%,O69,IF(AND(V69&gt;100%,V69&lt;=150%),S69,R69))</f>
        <v/>
      </c>
      <c r="Y69" s="162">
        <f>ROUND(X69,0)</f>
        <v/>
      </c>
    </row>
    <row r="70" ht="27" customHeight="1">
      <c r="B70" s="32" t="inlineStr">
        <is>
          <t>2.21</t>
        </is>
      </c>
      <c r="C70" s="32" t="n">
        <v>4912</v>
      </c>
      <c r="D70" s="33" t="inlineStr">
        <is>
          <t xml:space="preserve">CASQUILLO IZQUIERDO DEL BRAZO INFERIOR DELANTERO </t>
        </is>
      </c>
      <c r="E70" s="34" t="inlineStr">
        <is>
          <t>El casquillo izquierdo del brazo inferior delantero en un Toyota 4Runner es un componente esencial de la suspensión que permite la conexión flexible entre el brazo de control inferior y el chasis del vehículo.</t>
        </is>
      </c>
      <c r="F70" s="32" t="inlineStr">
        <is>
          <t>Unidad</t>
        </is>
      </c>
      <c r="G70" s="35" t="inlineStr">
        <is>
          <t>suministro</t>
        </is>
      </c>
      <c r="H70" s="159" t="n">
        <v>218500</v>
      </c>
      <c r="I70" s="37" t="n">
        <v>158.91</v>
      </c>
      <c r="J70" s="37" t="n">
        <v>151.76</v>
      </c>
      <c r="K70" s="160">
        <f>H70*(I70/J70)</f>
        <v/>
      </c>
      <c r="L70" s="161" t="n">
        <v>263669.7042</v>
      </c>
      <c r="M70" s="159" t="n">
        <v>255990</v>
      </c>
      <c r="N70" s="159" t="n">
        <v>276469.2</v>
      </c>
      <c r="O70" s="162">
        <f>MIN(K70,L70,M70,N70)</f>
        <v/>
      </c>
      <c r="P70" s="162">
        <f>MAX(K70,L70,M70,N70)</f>
        <v/>
      </c>
      <c r="Q70" s="162">
        <f>MEDIAN(K70,L70,M70,N70)</f>
        <v/>
      </c>
      <c r="R70" s="162">
        <f>AVERAGE(K70,L70,M70,N70)</f>
        <v/>
      </c>
      <c r="S70" s="162">
        <f>AVERAGE(O70,Q70)</f>
        <v/>
      </c>
      <c r="T70" s="162">
        <f>AVERAGE(P70,Q70)</f>
        <v/>
      </c>
      <c r="U70" s="41">
        <f>STDEVA(K70,L70,M70,N70)</f>
        <v/>
      </c>
      <c r="V70" s="42">
        <f>U70/Q70</f>
        <v/>
      </c>
      <c r="W70" s="43">
        <f>IF(X70=O70,"MENOR",IF(X70=S70,"PROM[MEN-MED]","PROMEDIO"))</f>
        <v/>
      </c>
      <c r="X70" s="163">
        <f>IF(V70&lt;=300%,O70,IF(AND(V70&gt;100%,V70&lt;=150%),S70,R70))</f>
        <v/>
      </c>
      <c r="Y70" s="162">
        <f>ROUND(X70,0)</f>
        <v/>
      </c>
    </row>
    <row r="71" ht="27" customHeight="1">
      <c r="B71" s="32" t="inlineStr">
        <is>
          <t>2.22</t>
        </is>
      </c>
      <c r="C71" s="32" t="n">
        <v>4912</v>
      </c>
      <c r="D71" s="33" t="inlineStr">
        <is>
          <t xml:space="preserve">CASQUILLODERECHO  DEL BRAZO INFERIOR DELANTERO </t>
        </is>
      </c>
      <c r="E71" s="34" t="inlineStr">
        <is>
          <t>componente clave del sistema de suspensión que conecta el brazo de control inferior derecho con el chasis del vehículo, permitiendo un movimiento controlado y reduciendo vibraciones.</t>
        </is>
      </c>
      <c r="F71" s="32" t="inlineStr">
        <is>
          <t>Unidad</t>
        </is>
      </c>
      <c r="G71" s="35" t="inlineStr">
        <is>
          <t>suministro</t>
        </is>
      </c>
      <c r="H71" s="159" t="n">
        <v>190000</v>
      </c>
      <c r="I71" s="37" t="n">
        <v>158.91</v>
      </c>
      <c r="J71" s="37" t="n">
        <v>151.76</v>
      </c>
      <c r="K71" s="160">
        <f>H71*(I71/J71)</f>
        <v/>
      </c>
      <c r="L71" s="161" t="n">
        <v>224950.9717</v>
      </c>
      <c r="M71" s="159" t="n">
        <v>218399</v>
      </c>
      <c r="N71" s="159" t="n">
        <v>235870.92</v>
      </c>
      <c r="O71" s="162">
        <f>MIN(K71,L71,M71,N71)</f>
        <v/>
      </c>
      <c r="P71" s="162">
        <f>MAX(K71,L71,M71,N71)</f>
        <v/>
      </c>
      <c r="Q71" s="162">
        <f>MEDIAN(K71,L71,M71,N71)</f>
        <v/>
      </c>
      <c r="R71" s="162">
        <f>AVERAGE(K71,L71,M71,N71)</f>
        <v/>
      </c>
      <c r="S71" s="162">
        <f>AVERAGE(O71,Q71)</f>
        <v/>
      </c>
      <c r="T71" s="162">
        <f>AVERAGE(P71,Q71)</f>
        <v/>
      </c>
      <c r="U71" s="41">
        <f>STDEVA(K71,L71,M71,N71)</f>
        <v/>
      </c>
      <c r="V71" s="42">
        <f>U71/Q71</f>
        <v/>
      </c>
      <c r="W71" s="43">
        <f>IF(X71=O71,"MENOR",IF(X71=S71,"PROM[MEN-MED]","PROMEDIO"))</f>
        <v/>
      </c>
      <c r="X71" s="163">
        <f>IF(V71&lt;=300%,O71,IF(AND(V71&gt;100%,V71&lt;=150%),S71,R71))</f>
        <v/>
      </c>
      <c r="Y71" s="162">
        <f>ROUND(X71,0)</f>
        <v/>
      </c>
    </row>
    <row r="72" ht="27" customHeight="1">
      <c r="B72" s="32" t="inlineStr">
        <is>
          <t>2.23</t>
        </is>
      </c>
      <c r="C72" s="32" t="n">
        <v>4912</v>
      </c>
      <c r="D72" s="33" t="inlineStr">
        <is>
          <t xml:space="preserve">CUBIERTA ANTIPOLVO IZQUIERDA DE LA JUNTA ESFERICA INFERIOR </t>
        </is>
      </c>
      <c r="E72" s="34" t="inlineStr">
        <is>
          <t>componente de goma o poliuretano que protege la rótula de suspensión inferior izquierda contra suciedad, polvo y humedad, evitando el desgaste prematuro y asegurando un funcionamiento adecuado.</t>
        </is>
      </c>
      <c r="F72" s="32" t="inlineStr">
        <is>
          <t>Unidad</t>
        </is>
      </c>
      <c r="G72" s="35" t="inlineStr">
        <is>
          <t>suministro</t>
        </is>
      </c>
      <c r="H72" s="159" t="n">
        <v>119700</v>
      </c>
      <c r="I72" s="37" t="n">
        <v>158.91</v>
      </c>
      <c r="J72" s="37" t="n">
        <v>151.76</v>
      </c>
      <c r="K72" s="160">
        <f>H72*(I72/J72)</f>
        <v/>
      </c>
      <c r="L72" s="161" t="n">
        <v>141718.7303</v>
      </c>
      <c r="M72" s="159" t="n">
        <v>137591</v>
      </c>
      <c r="N72" s="159" t="n">
        <v>148598.28</v>
      </c>
      <c r="O72" s="162">
        <f>MIN(K72,L72,M72,N72)</f>
        <v/>
      </c>
      <c r="P72" s="162">
        <f>MAX(K72,L72,M72,N72)</f>
        <v/>
      </c>
      <c r="Q72" s="162">
        <f>MEDIAN(K72,L72,M72,N72)</f>
        <v/>
      </c>
      <c r="R72" s="162">
        <f>AVERAGE(K72,L72,M72,N72)</f>
        <v/>
      </c>
      <c r="S72" s="162">
        <f>AVERAGE(O72,Q72)</f>
        <v/>
      </c>
      <c r="T72" s="162">
        <f>AVERAGE(P72,Q72)</f>
        <v/>
      </c>
      <c r="U72" s="41">
        <f>STDEVA(K72,L72,M72,N72)</f>
        <v/>
      </c>
      <c r="V72" s="42">
        <f>U72/Q72</f>
        <v/>
      </c>
      <c r="W72" s="43">
        <f>IF(X72=O72,"MENOR",IF(X72=S72,"PROM[MEN-MED]","PROMEDIO"))</f>
        <v/>
      </c>
      <c r="X72" s="163">
        <f>IF(V72&lt;=300%,O72,IF(AND(V72&gt;100%,V72&lt;=150%),S72,R72))</f>
        <v/>
      </c>
      <c r="Y72" s="162">
        <f>ROUND(X72,0)</f>
        <v/>
      </c>
    </row>
    <row r="73" ht="27" customHeight="1">
      <c r="B73" s="32" t="inlineStr">
        <is>
          <t>2.24</t>
        </is>
      </c>
      <c r="C73" s="32" t="n">
        <v>4912</v>
      </c>
      <c r="D73" s="33" t="inlineStr">
        <is>
          <t xml:space="preserve">CUBIERTA ANTIPOLVODERECHA  DE LA JUNTA ESFERICA INFERIOR </t>
        </is>
      </c>
      <c r="E73" s="34" t="inlineStr">
        <is>
          <t>componente de goma o poliuretano que protege la rótula de suspensión inferior izquierda contra suciedad, polvo y humedad, evitando el desgaste prematuro y asegurando un funcionamiento adecuado.</t>
        </is>
      </c>
      <c r="F73" s="32" t="inlineStr">
        <is>
          <t>Unidad</t>
        </is>
      </c>
      <c r="G73" s="35" t="inlineStr">
        <is>
          <t>suministro</t>
        </is>
      </c>
      <c r="H73" s="159" t="n">
        <v>119700</v>
      </c>
      <c r="I73" s="37" t="n">
        <v>158.91</v>
      </c>
      <c r="J73" s="37" t="n">
        <v>151.76</v>
      </c>
      <c r="K73" s="160">
        <f>H73*(I73/J73)</f>
        <v/>
      </c>
      <c r="L73" s="161" t="n">
        <v>145806.7968</v>
      </c>
      <c r="M73" s="159" t="n">
        <v>141560</v>
      </c>
      <c r="N73" s="159" t="n">
        <v>152884.8</v>
      </c>
      <c r="O73" s="162">
        <f>MIN(K73,L73,M73,N73)</f>
        <v/>
      </c>
      <c r="P73" s="162">
        <f>MAX(K73,L73,M73,N73)</f>
        <v/>
      </c>
      <c r="Q73" s="162">
        <f>MEDIAN(K73,L73,M73,N73)</f>
        <v/>
      </c>
      <c r="R73" s="162">
        <f>AVERAGE(K73,L73,M73,N73)</f>
        <v/>
      </c>
      <c r="S73" s="162">
        <f>AVERAGE(O73,Q73)</f>
        <v/>
      </c>
      <c r="T73" s="162">
        <f>AVERAGE(P73,Q73)</f>
        <v/>
      </c>
      <c r="U73" s="41">
        <f>STDEVA(K73,L73,M73,N73)</f>
        <v/>
      </c>
      <c r="V73" s="42">
        <f>U73/Q73</f>
        <v/>
      </c>
      <c r="W73" s="43">
        <f>IF(X73=O73,"MENOR",IF(X73=S73,"PROM[MEN-MED]","PROMEDIO"))</f>
        <v/>
      </c>
      <c r="X73" s="163">
        <f>IF(V73&lt;=300%,O73,IF(AND(V73&gt;100%,V73&lt;=150%),S73,R73))</f>
        <v/>
      </c>
      <c r="Y73" s="162">
        <f>ROUND(X73,0)</f>
        <v/>
      </c>
    </row>
    <row r="74" ht="27" customHeight="1">
      <c r="B74" s="32" t="inlineStr">
        <is>
          <t>2.25</t>
        </is>
      </c>
      <c r="C74" s="32" t="n">
        <v>4912</v>
      </c>
      <c r="D74" s="33" t="inlineStr">
        <is>
          <t xml:space="preserve">FIJACION DE LA JUNTA ESFERICA INFERIOR DELANTERA IZQUIERDA </t>
        </is>
      </c>
      <c r="E74" s="34" t="inlineStr">
        <is>
          <t>conjunto de elementos que aseguran la rótula de suspensión inferior al brazo de control inferior y la mangueta de dirección, garantizando estabilidad y un movimiento controlado de la suspensión.</t>
        </is>
      </c>
      <c r="F74" s="32" t="inlineStr">
        <is>
          <t>Unidad</t>
        </is>
      </c>
      <c r="G74" s="35" t="inlineStr">
        <is>
          <t>suministro</t>
        </is>
      </c>
      <c r="H74" s="159" t="n">
        <v>4750</v>
      </c>
      <c r="I74" s="37" t="n">
        <v>158.91</v>
      </c>
      <c r="J74" s="37" t="n">
        <v>151.76</v>
      </c>
      <c r="K74" s="160">
        <f>H74*(I74/J74)</f>
        <v/>
      </c>
      <c r="L74" s="161" t="n">
        <v>5786.5416</v>
      </c>
      <c r="M74" s="159" t="n">
        <v>5618</v>
      </c>
      <c r="N74" s="159" t="n">
        <v>6067.44</v>
      </c>
      <c r="O74" s="162">
        <f>MIN(K74,L74,M74,N74)</f>
        <v/>
      </c>
      <c r="P74" s="162">
        <f>MAX(K74,L74,M74,N74)</f>
        <v/>
      </c>
      <c r="Q74" s="162">
        <f>MEDIAN(K74,L74,M74,N74)</f>
        <v/>
      </c>
      <c r="R74" s="162">
        <f>AVERAGE(K74,L74,M74,N74)</f>
        <v/>
      </c>
      <c r="S74" s="162">
        <f>AVERAGE(O74,Q74)</f>
        <v/>
      </c>
      <c r="T74" s="162">
        <f>AVERAGE(P74,Q74)</f>
        <v/>
      </c>
      <c r="U74" s="41">
        <f>STDEVA(K74,L74,M74,N74)</f>
        <v/>
      </c>
      <c r="V74" s="42">
        <f>U74/Q74</f>
        <v/>
      </c>
      <c r="W74" s="43">
        <f>IF(X74=O74,"MENOR",IF(X74=S74,"PROM[MEN-MED]","PROMEDIO"))</f>
        <v/>
      </c>
      <c r="X74" s="163">
        <f>IF(V74&lt;=300%,O74,IF(AND(V74&gt;100%,V74&lt;=150%),S74,R74))</f>
        <v/>
      </c>
      <c r="Y74" s="162">
        <f>ROUND(X74,0)</f>
        <v/>
      </c>
    </row>
    <row r="75" ht="27" customHeight="1">
      <c r="B75" s="32" t="inlineStr">
        <is>
          <t>2.26</t>
        </is>
      </c>
      <c r="C75" s="32" t="n">
        <v>4912</v>
      </c>
      <c r="D75" s="33" t="inlineStr">
        <is>
          <t xml:space="preserve">FIJACION DE LA JUNTA ESFERICA INFERIOR DELANTERA DERECHA </t>
        </is>
      </c>
      <c r="E75" s="34" t="inlineStr">
        <is>
          <t>conjunto de elementos que aseguran la rótula de suspensión inferior al brazo de control inferior y la mangueta de dirección, garantizando estabilidad y un movimiento controlado de la suspensión.</t>
        </is>
      </c>
      <c r="F75" s="32" t="inlineStr">
        <is>
          <t>Unidad</t>
        </is>
      </c>
      <c r="G75" s="35" t="inlineStr">
        <is>
          <t>suministro</t>
        </is>
      </c>
      <c r="H75" s="159" t="n">
        <v>4750</v>
      </c>
      <c r="I75" s="37" t="n">
        <v>158.91</v>
      </c>
      <c r="J75" s="37" t="n">
        <v>151.76</v>
      </c>
      <c r="K75" s="160">
        <f>H75*(I75/J75)</f>
        <v/>
      </c>
      <c r="L75" s="161" t="n">
        <v>5570.2353</v>
      </c>
      <c r="M75" s="159" t="n">
        <v>5408</v>
      </c>
      <c r="N75" s="159" t="n">
        <v>5840.64</v>
      </c>
      <c r="O75" s="162">
        <f>MIN(K75,L75,M75,N75)</f>
        <v/>
      </c>
      <c r="P75" s="162">
        <f>MAX(K75,L75,M75,N75)</f>
        <v/>
      </c>
      <c r="Q75" s="162">
        <f>MEDIAN(K75,L75,M75,N75)</f>
        <v/>
      </c>
      <c r="R75" s="162">
        <f>AVERAGE(K75,L75,M75,N75)</f>
        <v/>
      </c>
      <c r="S75" s="162">
        <f>AVERAGE(O75,Q75)</f>
        <v/>
      </c>
      <c r="T75" s="162">
        <f>AVERAGE(P75,Q75)</f>
        <v/>
      </c>
      <c r="U75" s="41">
        <f>STDEVA(K75,L75,M75,N75)</f>
        <v/>
      </c>
      <c r="V75" s="42">
        <f>U75/Q75</f>
        <v/>
      </c>
      <c r="W75" s="43">
        <f>IF(X75=O75,"MENOR",IF(X75=S75,"PROM[MEN-MED]","PROMEDIO"))</f>
        <v/>
      </c>
      <c r="X75" s="163">
        <f>IF(V75&lt;=300%,O75,IF(AND(V75&gt;100%,V75&lt;=150%),S75,R75))</f>
        <v/>
      </c>
      <c r="Y75" s="162">
        <f>ROUND(X75,0)</f>
        <v/>
      </c>
    </row>
    <row r="76" ht="41.25" customHeight="1">
      <c r="B76" s="32" t="inlineStr">
        <is>
          <t>2.27</t>
        </is>
      </c>
      <c r="C76" s="32" t="n">
        <v>4912</v>
      </c>
      <c r="D76" s="33" t="inlineStr">
        <is>
          <t>CASQUILLO DE LA BARRA ESTABILIZADORA DELANTERA N° 1</t>
        </is>
      </c>
      <c r="E76" s="34" t="inlineStr">
        <is>
          <t>componente de goma o poliuretano que permite la fijación y el movimiento controlado de la barra estabilizadora, reduciendo la inclinación del vehículo en las curvas y mejorando la estabilidad.</t>
        </is>
      </c>
      <c r="F76" s="32" t="inlineStr">
        <is>
          <t>Unidad</t>
        </is>
      </c>
      <c r="G76" s="35" t="inlineStr">
        <is>
          <t>suministro</t>
        </is>
      </c>
      <c r="H76" s="159" t="n">
        <v>75051</v>
      </c>
      <c r="I76" s="37" t="n">
        <v>158.91</v>
      </c>
      <c r="J76" s="37" t="n">
        <v>151.76</v>
      </c>
      <c r="K76" s="160">
        <f>H76*(I76/J76)</f>
        <v/>
      </c>
      <c r="L76" s="161" t="n">
        <v>88002.166</v>
      </c>
      <c r="M76" s="159" t="n">
        <v>85439</v>
      </c>
      <c r="N76" s="159" t="n">
        <v>92274.12</v>
      </c>
      <c r="O76" s="162">
        <f>MIN(K76,L76,M76,N76)</f>
        <v/>
      </c>
      <c r="P76" s="162">
        <f>MAX(K76,L76,M76,N76)</f>
        <v/>
      </c>
      <c r="Q76" s="162">
        <f>MEDIAN(K76,L76,M76,N76)</f>
        <v/>
      </c>
      <c r="R76" s="162">
        <f>AVERAGE(K76,L76,M76,N76)</f>
        <v/>
      </c>
      <c r="S76" s="162">
        <f>AVERAGE(O76,Q76)</f>
        <v/>
      </c>
      <c r="T76" s="162">
        <f>AVERAGE(P76,Q76)</f>
        <v/>
      </c>
      <c r="U76" s="41">
        <f>STDEVA(K76,L76,M76,N76)</f>
        <v/>
      </c>
      <c r="V76" s="42">
        <f>U76/Q76</f>
        <v/>
      </c>
      <c r="W76" s="43">
        <f>IF(X76=O76,"MENOR",IF(X76=S76,"PROM[MEN-MED]","PROMEDIO"))</f>
        <v/>
      </c>
      <c r="X76" s="163">
        <f>IF(V76&lt;=300%,O76,IF(AND(V76&gt;100%,V76&lt;=150%),S76,R76))</f>
        <v/>
      </c>
      <c r="Y76" s="162">
        <f>ROUND(X76,0)</f>
        <v/>
      </c>
    </row>
    <row r="77" ht="15.75" customHeight="1">
      <c r="B77" s="32" t="inlineStr">
        <is>
          <t>2.28</t>
        </is>
      </c>
      <c r="C77" s="32" t="n">
        <v>4912</v>
      </c>
      <c r="D77" s="33" t="inlineStr">
        <is>
          <t>CONJUNTO DERECHO DEL ESTABILIZADOR DELANTERO</t>
        </is>
      </c>
      <c r="E77" s="34" t="inlineStr">
        <is>
          <t>sistema de suspensión que ayuda a reducir el balanceo de la carrocería al tomar curvas y mejora la estabilidad del vehículo.</t>
        </is>
      </c>
      <c r="F77" s="32" t="inlineStr">
        <is>
          <t>Unidad</t>
        </is>
      </c>
      <c r="G77" s="35" t="inlineStr">
        <is>
          <t>suministro</t>
        </is>
      </c>
      <c r="H77" s="159" t="n">
        <v>298226</v>
      </c>
      <c r="I77" s="37" t="n">
        <v>158.91</v>
      </c>
      <c r="J77" s="37" t="n">
        <v>151.76</v>
      </c>
      <c r="K77" s="160">
        <f>H77*(I77/J77)</f>
        <v/>
      </c>
      <c r="L77" s="161" t="n">
        <v>456652.5635</v>
      </c>
      <c r="M77" s="159" t="n">
        <v>443352</v>
      </c>
      <c r="N77" s="159" t="n">
        <v>478820.16</v>
      </c>
      <c r="O77" s="162">
        <f>MIN(K77,L77,M77,N77)</f>
        <v/>
      </c>
      <c r="P77" s="162">
        <f>MAX(K77,L77,M77,N77)</f>
        <v/>
      </c>
      <c r="Q77" s="162">
        <f>MEDIAN(K77,L77,M77,N77)</f>
        <v/>
      </c>
      <c r="R77" s="162">
        <f>AVERAGE(K77,L77,M77,N77)</f>
        <v/>
      </c>
      <c r="S77" s="162">
        <f>AVERAGE(O77,Q77)</f>
        <v/>
      </c>
      <c r="T77" s="162">
        <f>AVERAGE(P77,Q77)</f>
        <v/>
      </c>
      <c r="U77" s="41">
        <f>STDEVA(K77,L77,M77,N77)</f>
        <v/>
      </c>
      <c r="V77" s="42">
        <f>U77/Q77</f>
        <v/>
      </c>
      <c r="W77" s="43">
        <f>IF(X77=O77,"MENOR",IF(X77=S77,"PROM[MEN-MED]","PROMEDIO"))</f>
        <v/>
      </c>
      <c r="X77" s="163">
        <f>IF(V77&lt;=300%,O77,IF(AND(V77&gt;100%,V77&lt;=150%),S77,R77))</f>
        <v/>
      </c>
      <c r="Y77" s="162">
        <f>ROUND(X77,0)</f>
        <v/>
      </c>
    </row>
    <row r="78" ht="15.75" customHeight="1">
      <c r="B78" s="32" t="inlineStr">
        <is>
          <t>2.29</t>
        </is>
      </c>
      <c r="C78" s="32" t="n">
        <v>4912</v>
      </c>
      <c r="D78" s="33" t="inlineStr">
        <is>
          <t>BARRA ESTABILIZADORA DELANTERA</t>
        </is>
      </c>
      <c r="E78" s="34" t="inlineStr">
        <is>
          <t>componente esencial del sistema de suspensión que ayuda a reducir el balanceo de la carrocería al tomar curvas, mejorando la estabilidad y el control del vehículo.</t>
        </is>
      </c>
      <c r="F78" s="32" t="inlineStr">
        <is>
          <t>Unidad</t>
        </is>
      </c>
      <c r="G78" s="35" t="inlineStr">
        <is>
          <t>suministro</t>
        </is>
      </c>
      <c r="H78" s="159" t="n">
        <v>1185651</v>
      </c>
      <c r="I78" s="37" t="n">
        <v>158.91</v>
      </c>
      <c r="J78" s="37" t="n">
        <v>151.76</v>
      </c>
      <c r="K78" s="160">
        <f>H78*(I78/J78)</f>
        <v/>
      </c>
      <c r="L78" s="161" t="n">
        <v>1499369.9644</v>
      </c>
      <c r="M78" s="159" t="n">
        <v>1455699</v>
      </c>
      <c r="N78" s="159" t="n">
        <v>1572154.92</v>
      </c>
      <c r="O78" s="162">
        <f>MIN(K78,L78,M78,N78)</f>
        <v/>
      </c>
      <c r="P78" s="162">
        <f>MAX(K78,L78,M78,N78)</f>
        <v/>
      </c>
      <c r="Q78" s="162">
        <f>MEDIAN(K78,L78,M78,N78)</f>
        <v/>
      </c>
      <c r="R78" s="162">
        <f>AVERAGE(K78,L78,M78,N78)</f>
        <v/>
      </c>
      <c r="S78" s="162">
        <f>AVERAGE(O78,Q78)</f>
        <v/>
      </c>
      <c r="T78" s="162">
        <f>AVERAGE(P78,Q78)</f>
        <v/>
      </c>
      <c r="U78" s="41">
        <f>STDEVA(K78,L78,M78,N78)</f>
        <v/>
      </c>
      <c r="V78" s="42">
        <f>U78/Q78</f>
        <v/>
      </c>
      <c r="W78" s="43">
        <f>IF(X78=O78,"MENOR",IF(X78=S78,"PROM[MEN-MED]","PROMEDIO"))</f>
        <v/>
      </c>
      <c r="X78" s="163">
        <f>IF(V78&lt;=300%,O78,IF(AND(V78&gt;100%,V78&lt;=150%),S78,R78))</f>
        <v/>
      </c>
      <c r="Y78" s="162">
        <f>ROUND(X78,0)</f>
        <v/>
      </c>
    </row>
    <row r="79" ht="15.75" customHeight="1">
      <c r="B79" s="32" t="inlineStr">
        <is>
          <t>2.30</t>
        </is>
      </c>
      <c r="C79" s="32" t="n">
        <v>4912</v>
      </c>
      <c r="D79" s="33" t="inlineStr">
        <is>
          <t>CONJUNTO IZQUIERDO DEL ESTABILIZADOR DELANTERO</t>
        </is>
      </c>
      <c r="E79" s="34" t="inlineStr">
        <is>
          <t>parte del sistema de suspensión que ayuda a reducir el balanceo lateral del vehículo al tomar curvas, mejorando la estabilidad y el control.</t>
        </is>
      </c>
      <c r="F79" s="32" t="inlineStr">
        <is>
          <t>Unidad</t>
        </is>
      </c>
      <c r="G79" s="35" t="inlineStr">
        <is>
          <t>suministro</t>
        </is>
      </c>
      <c r="H79" s="159" t="n">
        <v>335589</v>
      </c>
      <c r="I79" s="37" t="n">
        <v>158.91</v>
      </c>
      <c r="J79" s="37" t="n">
        <v>151.76</v>
      </c>
      <c r="K79" s="160">
        <f>H79*(I79/J79)</f>
        <v/>
      </c>
      <c r="L79" s="161" t="n">
        <v>438580.1763</v>
      </c>
      <c r="M79" s="159" t="n">
        <v>425806</v>
      </c>
      <c r="N79" s="159" t="n">
        <v>459870.48</v>
      </c>
      <c r="O79" s="162">
        <f>MIN(K79,L79,M79,N79)</f>
        <v/>
      </c>
      <c r="P79" s="162">
        <f>MAX(K79,L79,M79,N79)</f>
        <v/>
      </c>
      <c r="Q79" s="162">
        <f>MEDIAN(K79,L79,M79,N79)</f>
        <v/>
      </c>
      <c r="R79" s="162">
        <f>AVERAGE(K79,L79,M79,N79)</f>
        <v/>
      </c>
      <c r="S79" s="162">
        <f>AVERAGE(O79,Q79)</f>
        <v/>
      </c>
      <c r="T79" s="162">
        <f>AVERAGE(P79,Q79)</f>
        <v/>
      </c>
      <c r="U79" s="41">
        <f>STDEVA(K79,L79,M79,N79)</f>
        <v/>
      </c>
      <c r="V79" s="42">
        <f>U79/Q79</f>
        <v/>
      </c>
      <c r="W79" s="43">
        <f>IF(X79=O79,"MENOR",IF(X79=S79,"PROM[MEN-MED]","PROMEDIO"))</f>
        <v/>
      </c>
      <c r="X79" s="163">
        <f>IF(V79&lt;=300%,O79,IF(AND(V79&gt;100%,V79&lt;=150%),S79,R79))</f>
        <v/>
      </c>
      <c r="Y79" s="162">
        <f>ROUND(X79,0)</f>
        <v/>
      </c>
    </row>
    <row r="80" ht="15.75" customHeight="1">
      <c r="B80" s="32" t="inlineStr">
        <is>
          <t>2.31</t>
        </is>
      </c>
      <c r="C80" s="32" t="n">
        <v>4912</v>
      </c>
      <c r="D80" s="33" t="inlineStr">
        <is>
          <t>SOPORTE DERECHO DEL ESTABILIZADOR DELANTERO N° 1</t>
        </is>
      </c>
      <c r="E80" s="34" t="inlineStr">
        <is>
          <t>componente que fija la barra estabilizadora delantera al chasis del vehículo, permitiendo su correcto funcionamiento al reducir el balanceo de la carrocería.</t>
        </is>
      </c>
      <c r="F80" s="32" t="inlineStr">
        <is>
          <t>Unidad</t>
        </is>
      </c>
      <c r="G80" s="35" t="inlineStr">
        <is>
          <t>suministro</t>
        </is>
      </c>
      <c r="H80" s="159" t="n">
        <v>102600</v>
      </c>
      <c r="I80" s="37" t="n">
        <v>158.91</v>
      </c>
      <c r="J80" s="37" t="n">
        <v>151.76</v>
      </c>
      <c r="K80" s="160">
        <f>H80*(I80/J80)</f>
        <v/>
      </c>
      <c r="L80" s="161" t="n">
        <v>123810.1228</v>
      </c>
      <c r="M80" s="159" t="n">
        <v>120204</v>
      </c>
      <c r="N80" s="159" t="n">
        <v>129820.32</v>
      </c>
      <c r="O80" s="162">
        <f>MIN(K80,L80,M80,N80)</f>
        <v/>
      </c>
      <c r="P80" s="162">
        <f>MAX(K80,L80,M80,N80)</f>
        <v/>
      </c>
      <c r="Q80" s="162">
        <f>MEDIAN(K80,L80,M80,N80)</f>
        <v/>
      </c>
      <c r="R80" s="162">
        <f>AVERAGE(K80,L80,M80,N80)</f>
        <v/>
      </c>
      <c r="S80" s="162">
        <f>AVERAGE(O80,Q80)</f>
        <v/>
      </c>
      <c r="T80" s="162">
        <f>AVERAGE(P80,Q80)</f>
        <v/>
      </c>
      <c r="U80" s="41">
        <f>STDEVA(K80,L80,M80,N80)</f>
        <v/>
      </c>
      <c r="V80" s="42">
        <f>U80/Q80</f>
        <v/>
      </c>
      <c r="W80" s="43">
        <f>IF(X80=O80,"MENOR",IF(X80=S80,"PROM[MEN-MED]","PROMEDIO"))</f>
        <v/>
      </c>
      <c r="X80" s="163">
        <f>IF(V80&lt;=300%,O80,IF(AND(V80&gt;100%,V80&lt;=150%),S80,R80))</f>
        <v/>
      </c>
      <c r="Y80" s="162">
        <f>ROUND(X80,0)</f>
        <v/>
      </c>
    </row>
    <row r="81" ht="60" customHeight="1">
      <c r="B81" s="32" t="inlineStr">
        <is>
          <t>2.32</t>
        </is>
      </c>
      <c r="C81" s="32" t="n">
        <v>4912</v>
      </c>
      <c r="D81" s="33" t="inlineStr">
        <is>
          <t>SOPORTE IZQUIERDO DEL ESTABILIZADOR DELANTERO N° 1</t>
        </is>
      </c>
      <c r="E81" s="34" t="inlineStr">
        <is>
          <t>componente que fija la barra estabilizadora delantera al chasis del vehículo, permitiendo su correcto funcionamiento al reducir el balanceo de la carrocería.</t>
        </is>
      </c>
      <c r="F81" s="32" t="inlineStr">
        <is>
          <t>Unidad</t>
        </is>
      </c>
      <c r="G81" s="35" t="inlineStr">
        <is>
          <t>suministro</t>
        </is>
      </c>
      <c r="H81" s="159" t="n">
        <v>101650</v>
      </c>
      <c r="I81" s="37" t="n">
        <v>158.91</v>
      </c>
      <c r="J81" s="37" t="n">
        <v>151.76</v>
      </c>
      <c r="K81" s="160">
        <f>H81*(I81/J81)</f>
        <v/>
      </c>
      <c r="L81" s="161" t="n">
        <v>123821.4516</v>
      </c>
      <c r="M81" s="159" t="n">
        <v>120215</v>
      </c>
      <c r="N81" s="159" t="n">
        <v>129832.2</v>
      </c>
      <c r="O81" s="162">
        <f>MIN(K81,L81,M81,N81)</f>
        <v/>
      </c>
      <c r="P81" s="162">
        <f>MAX(K81,L81,M81,N81)</f>
        <v/>
      </c>
      <c r="Q81" s="162">
        <f>MEDIAN(K81,L81,M81,N81)</f>
        <v/>
      </c>
      <c r="R81" s="162">
        <f>AVERAGE(K81,L81,M81,N81)</f>
        <v/>
      </c>
      <c r="S81" s="162">
        <f>AVERAGE(O81,Q81)</f>
        <v/>
      </c>
      <c r="T81" s="162">
        <f>AVERAGE(P81,Q81)</f>
        <v/>
      </c>
      <c r="U81" s="41">
        <f>STDEVA(K81,L81,M81,N81)</f>
        <v/>
      </c>
      <c r="V81" s="42">
        <f>U81/Q81</f>
        <v/>
      </c>
      <c r="W81" s="43">
        <f>IF(X81=O81,"MENOR",IF(X81=S81,"PROM[MEN-MED]","PROMEDIO"))</f>
        <v/>
      </c>
      <c r="X81" s="163">
        <f>IF(V81&lt;=300%,O81,IF(AND(V81&gt;100%,V81&lt;=150%),S81,R81))</f>
        <v/>
      </c>
      <c r="Y81" s="162">
        <f>ROUND(X81,0)</f>
        <v/>
      </c>
    </row>
    <row r="82" ht="60" customHeight="1">
      <c r="B82" s="32" t="inlineStr">
        <is>
          <t>2.33</t>
        </is>
      </c>
      <c r="C82" s="32" t="n">
        <v>4912</v>
      </c>
      <c r="D82" s="33" t="inlineStr">
        <is>
          <t>SUBCONJUNTO DE REFUERZO DEL ELEMENTO DE SUSPENSIÓN DELANTERO DERECHO</t>
        </is>
      </c>
      <c r="E82" s="34" t="inlineStr">
        <is>
          <t>es una estructura que fortalece y proporciona mayor rigidez a los componentes de la suspensión delantera en el lado derecho del vehículo.</t>
        </is>
      </c>
      <c r="F82" s="32" t="inlineStr">
        <is>
          <t>Unidad</t>
        </is>
      </c>
      <c r="G82" s="35" t="inlineStr">
        <is>
          <t>suministro</t>
        </is>
      </c>
      <c r="H82" s="159" t="n">
        <v>1998800</v>
      </c>
      <c r="I82" s="37" t="n">
        <v>158.91</v>
      </c>
      <c r="J82" s="37" t="n">
        <v>151.76</v>
      </c>
      <c r="K82" s="160">
        <f>H82*(I82/J82)</f>
        <v/>
      </c>
      <c r="L82" s="161" t="n">
        <v>2389248.7752</v>
      </c>
      <c r="M82" s="159" t="n">
        <v>2319659</v>
      </c>
      <c r="N82" s="159" t="n">
        <v>2505231.72</v>
      </c>
      <c r="O82" s="162">
        <f>MIN(K82,L82,M82,N82)</f>
        <v/>
      </c>
      <c r="P82" s="162">
        <f>MAX(K82,L82,M82,N82)</f>
        <v/>
      </c>
      <c r="Q82" s="162">
        <f>MEDIAN(K82,L82,M82,N82)</f>
        <v/>
      </c>
      <c r="R82" s="162">
        <f>AVERAGE(K82,L82,M82,N82)</f>
        <v/>
      </c>
      <c r="S82" s="162">
        <f>AVERAGE(O82,Q82)</f>
        <v/>
      </c>
      <c r="T82" s="162">
        <f>AVERAGE(P82,Q82)</f>
        <v/>
      </c>
      <c r="U82" s="41">
        <f>STDEVA(K82,L82,M82,N82)</f>
        <v/>
      </c>
      <c r="V82" s="42">
        <f>U82/Q82</f>
        <v/>
      </c>
      <c r="W82" s="43">
        <f>IF(X82=O82,"MENOR",IF(X82=S82,"PROM[MEN-MED]","PROMEDIO"))</f>
        <v/>
      </c>
      <c r="X82" s="163">
        <f>IF(V82&lt;=300%,O82,IF(AND(V82&gt;100%,V82&lt;=150%),S82,R82))</f>
        <v/>
      </c>
      <c r="Y82" s="162">
        <f>ROUND(X82,0)</f>
        <v/>
      </c>
    </row>
    <row r="83" ht="64.5" customHeight="1">
      <c r="B83" s="32" t="inlineStr">
        <is>
          <t>2.34</t>
        </is>
      </c>
      <c r="C83" s="32" t="n">
        <v>4912</v>
      </c>
      <c r="D83" s="33" t="inlineStr">
        <is>
          <t>SUBCONJUNTO DEL REFUERZO DEL ELEMENTO DE SUSPENSIÓN DELANTERO IZQUIERDO</t>
        </is>
      </c>
      <c r="E83" s="34" t="inlineStr">
        <is>
          <t xml:space="preserve"> es una estructura diseñada para fortalecer y mejorar la rigidez del sistema de suspensión en el lado delantero izquierdo del vehículo.</t>
        </is>
      </c>
      <c r="F83" s="32" t="inlineStr">
        <is>
          <t>Unidad</t>
        </is>
      </c>
      <c r="G83" s="35" t="inlineStr">
        <is>
          <t>suministro</t>
        </is>
      </c>
      <c r="H83" s="159" t="n">
        <v>1766050</v>
      </c>
      <c r="I83" s="37" t="n">
        <v>158.91</v>
      </c>
      <c r="J83" s="37" t="n">
        <v>151.76</v>
      </c>
      <c r="K83" s="160">
        <f>H83*(I83/J83)</f>
        <v/>
      </c>
      <c r="L83" s="161" t="n">
        <v>2151243.5749</v>
      </c>
      <c r="M83" s="159" t="n">
        <v>2088586</v>
      </c>
      <c r="N83" s="159" t="n">
        <v>2255672.88</v>
      </c>
      <c r="O83" s="162">
        <f>MIN(K83,L83,M83,N83)</f>
        <v/>
      </c>
      <c r="P83" s="162">
        <f>MAX(K83,L83,M83,N83)</f>
        <v/>
      </c>
      <c r="Q83" s="162">
        <f>MEDIAN(K83,L83,M83,N83)</f>
        <v/>
      </c>
      <c r="R83" s="162">
        <f>AVERAGE(K83,L83,M83,N83)</f>
        <v/>
      </c>
      <c r="S83" s="162">
        <f>AVERAGE(O83,Q83)</f>
        <v/>
      </c>
      <c r="T83" s="162">
        <f>AVERAGE(P83,Q83)</f>
        <v/>
      </c>
      <c r="U83" s="41">
        <f>STDEVA(K83,L83,M83,N83)</f>
        <v/>
      </c>
      <c r="V83" s="42">
        <f>U83/Q83</f>
        <v/>
      </c>
      <c r="W83" s="43">
        <f>IF(X83=O83,"MENOR",IF(X83=S83,"PROM[MEN-MED]","PROMEDIO"))</f>
        <v/>
      </c>
      <c r="X83" s="163">
        <f>IF(V83&lt;=300%,O83,IF(AND(V83&gt;100%,V83&lt;=150%),S83,R83))</f>
        <v/>
      </c>
      <c r="Y83" s="162">
        <f>ROUND(X83,0)</f>
        <v/>
      </c>
    </row>
    <row r="84" ht="64.5" customHeight="1">
      <c r="B84" s="32" t="inlineStr">
        <is>
          <t>2.35</t>
        </is>
      </c>
      <c r="C84" s="32" t="n">
        <v>4912</v>
      </c>
      <c r="D84" s="33" t="inlineStr">
        <is>
          <t xml:space="preserve">JUEGO DE AMORTIGUADORES TRASEROS </t>
        </is>
      </c>
      <c r="E84" s="34" t="inlineStr">
        <is>
          <t>onjunto de dos amortiguadores diseñados para absorber impactos, reducir vibraciones y mejorar la estabilidad y comodidad de conducción en la parte trasera del vehículo.</t>
        </is>
      </c>
      <c r="F84" s="32" t="inlineStr">
        <is>
          <t>Unidad</t>
        </is>
      </c>
      <c r="G84" s="35" t="inlineStr">
        <is>
          <t>suministro</t>
        </is>
      </c>
      <c r="H84" s="159" t="n">
        <v>278349</v>
      </c>
      <c r="I84" s="37" t="n">
        <v>158.91</v>
      </c>
      <c r="J84" s="37" t="n">
        <v>151.76</v>
      </c>
      <c r="K84" s="160">
        <f>H84*(I84/J84)</f>
        <v/>
      </c>
      <c r="L84" s="161" t="n">
        <v>339060.5477</v>
      </c>
      <c r="M84" s="159" t="n">
        <v>329185</v>
      </c>
      <c r="N84" s="159" t="n">
        <v>355519.8</v>
      </c>
      <c r="O84" s="162">
        <f>MIN(K84,L84,M84,N84)</f>
        <v/>
      </c>
      <c r="P84" s="162">
        <f>MAX(K84,L84,M84,N84)</f>
        <v/>
      </c>
      <c r="Q84" s="162">
        <f>MEDIAN(K84,L84,M84,N84)</f>
        <v/>
      </c>
      <c r="R84" s="162">
        <f>AVERAGE(K84,L84,M84,N84)</f>
        <v/>
      </c>
      <c r="S84" s="162">
        <f>AVERAGE(O84,Q84)</f>
        <v/>
      </c>
      <c r="T84" s="162">
        <f>AVERAGE(P84,Q84)</f>
        <v/>
      </c>
      <c r="U84" s="41">
        <f>STDEVA(K84,L84,M84,N84)</f>
        <v/>
      </c>
      <c r="V84" s="42">
        <f>U84/Q84</f>
        <v/>
      </c>
      <c r="W84" s="43">
        <f>IF(X84=O84,"MENOR",IF(X84=S84,"PROM[MEN-MED]","PROMEDIO"))</f>
        <v/>
      </c>
      <c r="X84" s="163">
        <f>IF(V84&lt;=300%,O84,IF(AND(V84&gt;100%,V84&lt;=150%),S84,R84))</f>
        <v/>
      </c>
      <c r="Y84" s="162">
        <f>ROUND(X84,0)</f>
        <v/>
      </c>
    </row>
    <row r="85" ht="64.5" customHeight="1">
      <c r="B85" s="32" t="inlineStr">
        <is>
          <t>2.36</t>
        </is>
      </c>
      <c r="C85" s="32" t="n">
        <v>4912</v>
      </c>
      <c r="D85" s="33" t="inlineStr">
        <is>
          <t>ELEMENTO AMORTIGUADOR DEL AMORTIGUADOR TRASERO NO.1</t>
        </is>
      </c>
      <c r="E85" s="34" t="inlineStr">
        <is>
          <t>pieza que complementa el funcionamiento del amortiguador trasero, ayudando a absorber impactos y reducir vibraciones en la suspensión trasera del vehículo.</t>
        </is>
      </c>
      <c r="F85" s="32" t="inlineStr">
        <is>
          <t>Unidad</t>
        </is>
      </c>
      <c r="G85" s="35" t="inlineStr">
        <is>
          <t>suministro</t>
        </is>
      </c>
      <c r="H85" s="159" t="n">
        <v>57951</v>
      </c>
      <c r="I85" s="37" t="n">
        <v>158.91</v>
      </c>
      <c r="J85" s="37" t="n">
        <v>151.76</v>
      </c>
      <c r="K85" s="160">
        <f>H85*(I85/J85)</f>
        <v/>
      </c>
      <c r="L85" s="161" t="n">
        <v>67951.1658</v>
      </c>
      <c r="M85" s="159" t="n">
        <v>65972</v>
      </c>
      <c r="N85" s="159" t="n">
        <v>71249.75999999999</v>
      </c>
      <c r="O85" s="162">
        <f>MIN(K85,L85,M85,N85)</f>
        <v/>
      </c>
      <c r="P85" s="162">
        <f>MAX(K85,L85,M85,N85)</f>
        <v/>
      </c>
      <c r="Q85" s="162">
        <f>MEDIAN(K85,L85,M85,N85)</f>
        <v/>
      </c>
      <c r="R85" s="162">
        <f>AVERAGE(K85,L85,M85,N85)</f>
        <v/>
      </c>
      <c r="S85" s="162">
        <f>AVERAGE(O85,Q85)</f>
        <v/>
      </c>
      <c r="T85" s="162">
        <f>AVERAGE(P85,Q85)</f>
        <v/>
      </c>
      <c r="U85" s="41">
        <f>STDEVA(K85,L85,M85,N85)</f>
        <v/>
      </c>
      <c r="V85" s="42">
        <f>U85/Q85</f>
        <v/>
      </c>
      <c r="W85" s="43">
        <f>IF(X85=O85,"MENOR",IF(X85=S85,"PROM[MEN-MED]","PROMEDIO"))</f>
        <v/>
      </c>
      <c r="X85" s="163">
        <f>IF(V85&lt;=300%,O85,IF(AND(V85&gt;100%,V85&lt;=150%),S85,R85))</f>
        <v/>
      </c>
      <c r="Y85" s="162">
        <f>ROUND(X85,0)</f>
        <v/>
      </c>
    </row>
    <row r="86" ht="15.75" customHeight="1">
      <c r="B86" s="32" t="inlineStr">
        <is>
          <t>2.37</t>
        </is>
      </c>
      <c r="C86" s="32" t="n">
        <v>4912</v>
      </c>
      <c r="D86" s="33" t="inlineStr">
        <is>
          <t>ELEMENTO AMORTIGUADOR DEL AMORTIGUADOR TRASERO NO.2</t>
        </is>
      </c>
      <c r="E86" s="34" t="inlineStr">
        <is>
          <t>pieza que complementa el funcionamiento del amortiguador trasero, ayudando a absorber impactos y reducir vibraciones en la suspensión trasera del vehículo.</t>
        </is>
      </c>
      <c r="F86" s="32" t="inlineStr">
        <is>
          <t>Unidad</t>
        </is>
      </c>
      <c r="G86" s="35" t="inlineStr">
        <is>
          <t>suministro</t>
        </is>
      </c>
      <c r="H86" s="159" t="n">
        <v>57951</v>
      </c>
      <c r="I86" s="37" t="n">
        <v>158.91</v>
      </c>
      <c r="J86" s="37" t="n">
        <v>151.76</v>
      </c>
      <c r="K86" s="160">
        <f>H86*(I86/J86)</f>
        <v/>
      </c>
      <c r="L86" s="161" t="n">
        <v>70590.01459999999</v>
      </c>
      <c r="M86" s="159" t="n">
        <v>68534</v>
      </c>
      <c r="N86" s="159" t="n">
        <v>74016.72</v>
      </c>
      <c r="O86" s="162">
        <f>MIN(K86,L86,M86,N86)</f>
        <v/>
      </c>
      <c r="P86" s="162">
        <f>MAX(K86,L86,M86,N86)</f>
        <v/>
      </c>
      <c r="Q86" s="162">
        <f>MEDIAN(K86,L86,M86,N86)</f>
        <v/>
      </c>
      <c r="R86" s="162">
        <f>AVERAGE(K86,L86,M86,N86)</f>
        <v/>
      </c>
      <c r="S86" s="162">
        <f>AVERAGE(O86,Q86)</f>
        <v/>
      </c>
      <c r="T86" s="162">
        <f>AVERAGE(P86,Q86)</f>
        <v/>
      </c>
      <c r="U86" s="41">
        <f>STDEVA(K86,L86,M86,N86)</f>
        <v/>
      </c>
      <c r="V86" s="42">
        <f>U86/Q86</f>
        <v/>
      </c>
      <c r="W86" s="43">
        <f>IF(X86=O86,"MENOR",IF(X86=S86,"PROM[MEN-MED]","PROMEDIO"))</f>
        <v/>
      </c>
      <c r="X86" s="163">
        <f>IF(V86&lt;=300%,O86,IF(AND(V86&gt;100%,V86&lt;=150%),S86,R86))</f>
        <v/>
      </c>
      <c r="Y86" s="162">
        <f>ROUND(X86,0)</f>
        <v/>
      </c>
    </row>
    <row r="87" ht="15.75" customHeight="1">
      <c r="B87" s="32" t="inlineStr">
        <is>
          <t>2.38</t>
        </is>
      </c>
      <c r="C87" s="32" t="n">
        <v>4912</v>
      </c>
      <c r="D87" s="33" t="inlineStr">
        <is>
          <t xml:space="preserve">SUBCONJUNTO DEL MUELLE HUECO </t>
        </is>
      </c>
      <c r="E87" s="34" t="inlineStr">
        <is>
          <t>componente de la suspensión diseñado para absorber impactos y soportar la carga del vehículo, proporcionando estabilidad y confort en la conducción.</t>
        </is>
      </c>
      <c r="F87" s="32" t="inlineStr">
        <is>
          <t>Unidad</t>
        </is>
      </c>
      <c r="G87" s="35" t="inlineStr">
        <is>
          <t>suministro</t>
        </is>
      </c>
      <c r="H87" s="159" t="n">
        <v>156749</v>
      </c>
      <c r="I87" s="37" t="n">
        <v>158.91</v>
      </c>
      <c r="J87" s="37" t="n">
        <v>151.76</v>
      </c>
      <c r="K87" s="160">
        <f>H87*(I87/J87)</f>
        <v/>
      </c>
      <c r="L87" s="161" t="n">
        <v>190938.3084</v>
      </c>
      <c r="M87" s="159" t="n">
        <v>185377</v>
      </c>
      <c r="N87" s="159" t="n">
        <v>200207.16</v>
      </c>
      <c r="O87" s="162">
        <f>MIN(K87,L87,M87,N87)</f>
        <v/>
      </c>
      <c r="P87" s="162">
        <f>MAX(K87,L87,M87,N87)</f>
        <v/>
      </c>
      <c r="Q87" s="162">
        <f>MEDIAN(K87,L87,M87,N87)</f>
        <v/>
      </c>
      <c r="R87" s="162">
        <f>AVERAGE(K87,L87,M87,N87)</f>
        <v/>
      </c>
      <c r="S87" s="162">
        <f>AVERAGE(O87,Q87)</f>
        <v/>
      </c>
      <c r="T87" s="162">
        <f>AVERAGE(P87,Q87)</f>
        <v/>
      </c>
      <c r="U87" s="41">
        <f>STDEVA(K87,L87,M87,N87)</f>
        <v/>
      </c>
      <c r="V87" s="42">
        <f>U87/Q87</f>
        <v/>
      </c>
      <c r="W87" s="43">
        <f>IF(X87=O87,"MENOR",IF(X87=S87,"PROM[MEN-MED]","PROMEDIO"))</f>
        <v/>
      </c>
      <c r="X87" s="163">
        <f>IF(V87&lt;=300%,O87,IF(AND(V87&gt;100%,V87&lt;=150%),S87,R87))</f>
        <v/>
      </c>
      <c r="Y87" s="162">
        <f>ROUND(X87,0)</f>
        <v/>
      </c>
    </row>
    <row r="88" ht="15.75" customHeight="1">
      <c r="B88" s="32" t="inlineStr">
        <is>
          <t>2.39</t>
        </is>
      </c>
      <c r="C88" s="32" t="n">
        <v>4912</v>
      </c>
      <c r="D88" s="33" t="inlineStr">
        <is>
          <t xml:space="preserve">MUELLE ESPIRAL TRASERO IZQUIERDO </t>
        </is>
      </c>
      <c r="E88" s="34" t="inlineStr">
        <is>
          <t>componente de la suspensión trasera encargado de absorber impactos, soportar la carga del vehículo y mantener la estabilidad en la conducción.</t>
        </is>
      </c>
      <c r="F88" s="32" t="inlineStr">
        <is>
          <t>Unidad</t>
        </is>
      </c>
      <c r="G88" s="35" t="inlineStr">
        <is>
          <t>suministro</t>
        </is>
      </c>
      <c r="H88" s="159" t="n">
        <v>621300</v>
      </c>
      <c r="I88" s="37" t="n">
        <v>158.91</v>
      </c>
      <c r="J88" s="37" t="n">
        <v>151.76</v>
      </c>
      <c r="K88" s="160">
        <f>H88*(I88/J88)</f>
        <v/>
      </c>
      <c r="L88" s="161" t="n">
        <v>728520.0349</v>
      </c>
      <c r="M88" s="159" t="n">
        <v>707301</v>
      </c>
      <c r="N88" s="159" t="n">
        <v>763885.08</v>
      </c>
      <c r="O88" s="162">
        <f>MIN(K88,L88,M88,N88)</f>
        <v/>
      </c>
      <c r="P88" s="162">
        <f>MAX(K88,L88,M88,N88)</f>
        <v/>
      </c>
      <c r="Q88" s="162">
        <f>MEDIAN(K88,L88,M88,N88)</f>
        <v/>
      </c>
      <c r="R88" s="162">
        <f>AVERAGE(K88,L88,M88,N88)</f>
        <v/>
      </c>
      <c r="S88" s="162">
        <f>AVERAGE(O88,Q88)</f>
        <v/>
      </c>
      <c r="T88" s="162">
        <f>AVERAGE(P88,Q88)</f>
        <v/>
      </c>
      <c r="U88" s="41">
        <f>STDEVA(K88,L88,M88,N88)</f>
        <v/>
      </c>
      <c r="V88" s="42">
        <f>U88/Q88</f>
        <v/>
      </c>
      <c r="W88" s="43">
        <f>IF(X88=O88,"MENOR",IF(X88=S88,"PROM[MEN-MED]","PROMEDIO"))</f>
        <v/>
      </c>
      <c r="X88" s="163">
        <f>IF(V88&lt;=300%,O88,IF(AND(V88&gt;100%,V88&lt;=150%),S88,R88))</f>
        <v/>
      </c>
      <c r="Y88" s="162">
        <f>ROUND(X88,0)</f>
        <v/>
      </c>
    </row>
    <row r="89" ht="15.75" customHeight="1">
      <c r="B89" s="32" t="inlineStr">
        <is>
          <t>2.40</t>
        </is>
      </c>
      <c r="C89" s="32" t="n">
        <v>4912</v>
      </c>
      <c r="D89" s="33" t="inlineStr">
        <is>
          <t xml:space="preserve">MUELLE ESPIRAL TRASERO DERECHO </t>
        </is>
      </c>
      <c r="E89" s="34" t="inlineStr">
        <is>
          <t>componente de la suspensión trasera encargado de absorber impactos, soportar la carga del vehículo y mantener la estabilidad en la conducción.</t>
        </is>
      </c>
      <c r="F89" s="32" t="inlineStr">
        <is>
          <t>Unidad</t>
        </is>
      </c>
      <c r="G89" s="35" t="inlineStr">
        <is>
          <t>suministro</t>
        </is>
      </c>
      <c r="H89" s="159" t="n">
        <v>621300</v>
      </c>
      <c r="I89" s="37" t="n">
        <v>158.91</v>
      </c>
      <c r="J89" s="37" t="n">
        <v>151.76</v>
      </c>
      <c r="K89" s="160">
        <f>H89*(I89/J89)</f>
        <v/>
      </c>
      <c r="L89" s="161" t="n">
        <v>735593.0379</v>
      </c>
      <c r="M89" s="159" t="n">
        <v>714168</v>
      </c>
      <c r="N89" s="159" t="n">
        <v>771301.4399999999</v>
      </c>
      <c r="O89" s="162">
        <f>MIN(K89,L89,M89,N89)</f>
        <v/>
      </c>
      <c r="P89" s="162">
        <f>MAX(K89,L89,M89,N89)</f>
        <v/>
      </c>
      <c r="Q89" s="162">
        <f>MEDIAN(K89,L89,M89,N89)</f>
        <v/>
      </c>
      <c r="R89" s="162">
        <f>AVERAGE(K89,L89,M89,N89)</f>
        <v/>
      </c>
      <c r="S89" s="162">
        <f>AVERAGE(O89,Q89)</f>
        <v/>
      </c>
      <c r="T89" s="162">
        <f>AVERAGE(P89,Q89)</f>
        <v/>
      </c>
      <c r="U89" s="41">
        <f>STDEVA(K89,L89,M89,N89)</f>
        <v/>
      </c>
      <c r="V89" s="42">
        <f>U89/Q89</f>
        <v/>
      </c>
      <c r="W89" s="43">
        <f>IF(X89=O89,"MENOR",IF(X89=S89,"PROM[MEN-MED]","PROMEDIO"))</f>
        <v/>
      </c>
      <c r="X89" s="163">
        <f>IF(V89&lt;=300%,O89,IF(AND(V89&gt;100%,V89&lt;=150%),S89,R89))</f>
        <v/>
      </c>
      <c r="Y89" s="162">
        <f>ROUND(X89,0)</f>
        <v/>
      </c>
    </row>
    <row r="90" ht="15.75" customHeight="1">
      <c r="B90" s="32" t="inlineStr">
        <is>
          <t>2.41</t>
        </is>
      </c>
      <c r="C90" s="32" t="n">
        <v>4912</v>
      </c>
      <c r="D90" s="33" t="inlineStr">
        <is>
          <t xml:space="preserve">CONJUNTO DEL BRAZO DE CONTROL SUPERIOR TRASERO </t>
        </is>
      </c>
      <c r="E90" s="34" t="inlineStr">
        <is>
          <t>componente esencial de la suspensión trasera, diseñado para controlar el movimiento del eje trasero y mantener la estabilidad del vehículo en diferentes condiciones de conducción.</t>
        </is>
      </c>
      <c r="F90" s="32" t="inlineStr">
        <is>
          <t>Unidad</t>
        </is>
      </c>
      <c r="G90" s="35" t="inlineStr">
        <is>
          <t>suministro</t>
        </is>
      </c>
      <c r="H90" s="159" t="n">
        <v>452200</v>
      </c>
      <c r="I90" s="37" t="n">
        <v>158.91</v>
      </c>
      <c r="J90" s="37" t="n">
        <v>151.76</v>
      </c>
      <c r="K90" s="160">
        <f>H90*(I90/J90)</f>
        <v/>
      </c>
      <c r="L90" s="161" t="n">
        <v>540533.7</v>
      </c>
      <c r="M90" s="159" t="n">
        <v>524790</v>
      </c>
      <c r="N90" s="159" t="n">
        <v>566773.2</v>
      </c>
      <c r="O90" s="162">
        <f>MIN(K90,L90,M90,N90)</f>
        <v/>
      </c>
      <c r="P90" s="162">
        <f>MAX(K90,L90,M90,N90)</f>
        <v/>
      </c>
      <c r="Q90" s="162">
        <f>MEDIAN(K90,L90,M90,N90)</f>
        <v/>
      </c>
      <c r="R90" s="162">
        <f>AVERAGE(K90,L90,M90,N90)</f>
        <v/>
      </c>
      <c r="S90" s="162">
        <f>AVERAGE(O90,Q90)</f>
        <v/>
      </c>
      <c r="T90" s="162">
        <f>AVERAGE(P90,Q90)</f>
        <v/>
      </c>
      <c r="U90" s="41">
        <f>STDEVA(K90,L90,M90,N90)</f>
        <v/>
      </c>
      <c r="V90" s="42">
        <f>U90/Q90</f>
        <v/>
      </c>
      <c r="W90" s="43">
        <f>IF(X90=O90,"MENOR",IF(X90=S90,"PROM[MEN-MED]","PROMEDIO"))</f>
        <v/>
      </c>
      <c r="X90" s="163">
        <f>IF(V90&lt;=300%,O90,IF(AND(V90&gt;100%,V90&lt;=150%),S90,R90))</f>
        <v/>
      </c>
      <c r="Y90" s="162">
        <f>ROUND(X90,0)</f>
        <v/>
      </c>
    </row>
    <row r="91" ht="15.75" customHeight="1">
      <c r="B91" s="32" t="inlineStr">
        <is>
          <t>2.42</t>
        </is>
      </c>
      <c r="C91" s="32" t="n">
        <v>4912</v>
      </c>
      <c r="D91" s="33" t="inlineStr">
        <is>
          <t xml:space="preserve">CONJUNTO DEL BRAZO DE CONTROL INFERIOR  TRASERO </t>
        </is>
      </c>
      <c r="E91" s="34" t="inlineStr">
        <is>
          <t>componente esencial de la suspensión trasera, diseñado para controlar el movimiento del eje trasero y mantener la estabilidad del vehículo en diferentes condiciones de conducción.</t>
        </is>
      </c>
      <c r="F91" s="32" t="inlineStr">
        <is>
          <t>Unidad</t>
        </is>
      </c>
      <c r="G91" s="35" t="inlineStr">
        <is>
          <t>suministro</t>
        </is>
      </c>
      <c r="H91" s="159" t="n">
        <v>659817</v>
      </c>
      <c r="I91" s="37" t="n">
        <v>158.91</v>
      </c>
      <c r="J91" s="37" t="n">
        <v>151.76</v>
      </c>
      <c r="K91" s="160">
        <f>H91*(I91/J91)</f>
        <v/>
      </c>
      <c r="L91" s="161" t="n">
        <v>917890.6849</v>
      </c>
      <c r="M91" s="159" t="n">
        <v>891156</v>
      </c>
      <c r="N91" s="159" t="n">
        <v>962448.48</v>
      </c>
      <c r="O91" s="162">
        <f>MIN(K91,L91,M91,N91)</f>
        <v/>
      </c>
      <c r="P91" s="162">
        <f>MAX(K91,L91,M91,N91)</f>
        <v/>
      </c>
      <c r="Q91" s="162">
        <f>MEDIAN(K91,L91,M91,N91)</f>
        <v/>
      </c>
      <c r="R91" s="162">
        <f>AVERAGE(K91,L91,M91,N91)</f>
        <v/>
      </c>
      <c r="S91" s="162">
        <f>AVERAGE(O91,Q91)</f>
        <v/>
      </c>
      <c r="T91" s="162">
        <f>AVERAGE(P91,Q91)</f>
        <v/>
      </c>
      <c r="U91" s="41">
        <f>STDEVA(K91,L91,M91,N91)</f>
        <v/>
      </c>
      <c r="V91" s="42">
        <f>U91/Q91</f>
        <v/>
      </c>
      <c r="W91" s="43">
        <f>IF(X91=O91,"MENOR",IF(X91=S91,"PROM[MEN-MED]","PROMEDIO"))</f>
        <v/>
      </c>
      <c r="X91" s="163">
        <f>IF(V91&lt;=300%,O91,IF(AND(V91&gt;100%,V91&lt;=150%),S91,R91))</f>
        <v/>
      </c>
      <c r="Y91" s="162">
        <f>ROUND(X91,0)</f>
        <v/>
      </c>
    </row>
    <row r="92" ht="15.75" customHeight="1">
      <c r="B92" s="32" t="inlineStr">
        <is>
          <t>2.43</t>
        </is>
      </c>
      <c r="C92" s="32" t="n">
        <v>4912</v>
      </c>
      <c r="D92" s="33" t="inlineStr">
        <is>
          <t xml:space="preserve">CONJUNTO DEL  VASTAGO DE CONTROL LATERAL TRASERO </t>
        </is>
      </c>
      <c r="E92" s="34" t="inlineStr">
        <is>
          <t>componente clave de la suspensión trasera que ayuda a controlar el movimiento lateral del eje trasero, mejorando la estabilidad y el manejo del vehículo.</t>
        </is>
      </c>
      <c r="F92" s="32" t="inlineStr">
        <is>
          <t>Unidad</t>
        </is>
      </c>
      <c r="G92" s="35" t="inlineStr">
        <is>
          <t>suministro</t>
        </is>
      </c>
      <c r="H92" s="159" t="n">
        <v>964656</v>
      </c>
      <c r="I92" s="37" t="n">
        <v>158.91</v>
      </c>
      <c r="J92" s="37" t="n">
        <v>151.76</v>
      </c>
      <c r="K92" s="160">
        <f>H92*(I92/J92)</f>
        <v/>
      </c>
      <c r="L92" s="161" t="n">
        <v>1294598.7628</v>
      </c>
      <c r="M92" s="159" t="n">
        <v>1256892</v>
      </c>
      <c r="N92" s="159" t="n">
        <v>1357443.36</v>
      </c>
      <c r="O92" s="162">
        <f>MIN(K92,L92,M92,N92)</f>
        <v/>
      </c>
      <c r="P92" s="162">
        <f>MAX(K92,L92,M92,N92)</f>
        <v/>
      </c>
      <c r="Q92" s="162">
        <f>MEDIAN(K92,L92,M92,N92)</f>
        <v/>
      </c>
      <c r="R92" s="162">
        <f>AVERAGE(K92,L92,M92,N92)</f>
        <v/>
      </c>
      <c r="S92" s="162">
        <f>AVERAGE(O92,Q92)</f>
        <v/>
      </c>
      <c r="T92" s="162">
        <f>AVERAGE(P92,Q92)</f>
        <v/>
      </c>
      <c r="U92" s="41">
        <f>STDEVA(K92,L92,M92,N92)</f>
        <v/>
      </c>
      <c r="V92" s="42">
        <f>U92/Q92</f>
        <v/>
      </c>
      <c r="W92" s="43">
        <f>IF(X92=O92,"MENOR",IF(X92=S92,"PROM[MEN-MED]","PROMEDIO"))</f>
        <v/>
      </c>
      <c r="X92" s="163">
        <f>IF(V92&lt;=300%,O92,IF(AND(V92&gt;100%,V92&lt;=150%),S92,R92))</f>
        <v/>
      </c>
      <c r="Y92" s="162">
        <f>ROUND(X92,0)</f>
        <v/>
      </c>
    </row>
    <row r="93" ht="15.75" customHeight="1">
      <c r="B93" s="32" t="inlineStr">
        <is>
          <t>2.44</t>
        </is>
      </c>
      <c r="C93" s="32" t="n">
        <v>4912</v>
      </c>
      <c r="D93" s="33" t="inlineStr">
        <is>
          <t xml:space="preserve">BARRA ESTABILIZADORA TRASERA </t>
        </is>
      </c>
      <c r="E93" s="34" t="inlineStr">
        <is>
          <t>componente de la suspensión diseñado para reducir el balanceo de la carrocería y mejorar la estabilidad del vehículo, especialmente en curvas y maniobras bruscas.</t>
        </is>
      </c>
      <c r="F93" s="32" t="inlineStr">
        <is>
          <t>Unidad</t>
        </is>
      </c>
      <c r="G93" s="35" t="inlineStr">
        <is>
          <t>suministro</t>
        </is>
      </c>
      <c r="H93" s="159" t="n">
        <v>658916</v>
      </c>
      <c r="I93" s="37" t="n">
        <v>158.91</v>
      </c>
      <c r="J93" s="37" t="n">
        <v>151.76</v>
      </c>
      <c r="K93" s="160">
        <f>H93*(I93/J93)</f>
        <v/>
      </c>
      <c r="L93" s="161" t="n">
        <v>865589.34</v>
      </c>
      <c r="M93" s="159" t="n">
        <v>840378</v>
      </c>
      <c r="N93" s="159" t="n">
        <v>907608.24</v>
      </c>
      <c r="O93" s="162">
        <f>MIN(K93,L93,M93,N93)</f>
        <v/>
      </c>
      <c r="P93" s="162">
        <f>MAX(K93,L93,M93,N93)</f>
        <v/>
      </c>
      <c r="Q93" s="162">
        <f>MEDIAN(K93,L93,M93,N93)</f>
        <v/>
      </c>
      <c r="R93" s="162">
        <f>AVERAGE(K93,L93,M93,N93)</f>
        <v/>
      </c>
      <c r="S93" s="162">
        <f>AVERAGE(O93,Q93)</f>
        <v/>
      </c>
      <c r="T93" s="162">
        <f>AVERAGE(P93,Q93)</f>
        <v/>
      </c>
      <c r="U93" s="41">
        <f>STDEVA(K93,L93,M93,N93)</f>
        <v/>
      </c>
      <c r="V93" s="42">
        <f>U93/Q93</f>
        <v/>
      </c>
      <c r="W93" s="43">
        <f>IF(X93=O93,"MENOR",IF(X93=S93,"PROM[MEN-MED]","PROMEDIO"))</f>
        <v/>
      </c>
      <c r="X93" s="163">
        <f>IF(V93&lt;=300%,O93,IF(AND(V93&gt;100%,V93&lt;=150%),S93,R93))</f>
        <v/>
      </c>
      <c r="Y93" s="162">
        <f>ROUND(X93,0)</f>
        <v/>
      </c>
    </row>
    <row r="94" ht="15.75" customHeight="1">
      <c r="B94" s="32" t="inlineStr">
        <is>
          <t>2.45</t>
        </is>
      </c>
      <c r="C94" s="32" t="n">
        <v>4912</v>
      </c>
      <c r="D94" s="33" t="inlineStr">
        <is>
          <t xml:space="preserve">CONJUNTO DEL ESTABILIZADOR TRASERO DERECHO </t>
        </is>
      </c>
      <c r="E94" s="34" t="inlineStr">
        <is>
          <t xml:space="preserve"> parte del sistema de suspensión trasera que ayuda a reducir el balanceo del vehículo y mejorar la estabilidad en curvas o terrenos irregulares.</t>
        </is>
      </c>
      <c r="F94" s="32" t="inlineStr">
        <is>
          <t>Unidad</t>
        </is>
      </c>
      <c r="G94" s="35" t="inlineStr">
        <is>
          <t>suministro</t>
        </is>
      </c>
      <c r="H94" s="159" t="n">
        <v>330600</v>
      </c>
      <c r="I94" s="37" t="n">
        <v>158.91</v>
      </c>
      <c r="J94" s="37" t="n">
        <v>151.76</v>
      </c>
      <c r="K94" s="160">
        <f>H94*(I94/J94)</f>
        <v/>
      </c>
      <c r="L94" s="161" t="n">
        <v>395180.1028</v>
      </c>
      <c r="M94" s="159" t="n">
        <v>383670</v>
      </c>
      <c r="N94" s="159" t="n">
        <v>414363.6</v>
      </c>
      <c r="O94" s="162">
        <f>MIN(K94,L94,M94,N94)</f>
        <v/>
      </c>
      <c r="P94" s="162">
        <f>MAX(K94,L94,M94,N94)</f>
        <v/>
      </c>
      <c r="Q94" s="162">
        <f>MEDIAN(K94,L94,M94,N94)</f>
        <v/>
      </c>
      <c r="R94" s="162">
        <f>AVERAGE(K94,L94,M94,N94)</f>
        <v/>
      </c>
      <c r="S94" s="162">
        <f>AVERAGE(O94,Q94)</f>
        <v/>
      </c>
      <c r="T94" s="162">
        <f>AVERAGE(P94,Q94)</f>
        <v/>
      </c>
      <c r="U94" s="41">
        <f>STDEVA(K94,L94,M94,N94)</f>
        <v/>
      </c>
      <c r="V94" s="42">
        <f>U94/Q94</f>
        <v/>
      </c>
      <c r="W94" s="43">
        <f>IF(X94=O94,"MENOR",IF(X94=S94,"PROM[MEN-MED]","PROMEDIO"))</f>
        <v/>
      </c>
      <c r="X94" s="163">
        <f>IF(V94&lt;=300%,O94,IF(AND(V94&gt;100%,V94&lt;=150%),S94,R94))</f>
        <v/>
      </c>
      <c r="Y94" s="162">
        <f>ROUND(X94,0)</f>
        <v/>
      </c>
    </row>
    <row r="95" ht="27" customHeight="1">
      <c r="B95" s="32" t="inlineStr">
        <is>
          <t>2.46</t>
        </is>
      </c>
      <c r="C95" s="32" t="n">
        <v>4912</v>
      </c>
      <c r="D95" s="33" t="inlineStr">
        <is>
          <t xml:space="preserve">CONJUNTO DEL ESTABILIZADOR TRASERO IZQUIERDO </t>
        </is>
      </c>
      <c r="E95" s="34" t="inlineStr">
        <is>
          <t>componente del sistema de suspensión trasera que trabaja junto con la barra estabilizadora para reducir el balanceo del vehículo y mejorar la estabilidad en curvas y terrenos irregulares.</t>
        </is>
      </c>
      <c r="F95" s="32" t="inlineStr">
        <is>
          <t>Unidad</t>
        </is>
      </c>
      <c r="G95" s="35" t="inlineStr">
        <is>
          <t>suministro</t>
        </is>
      </c>
      <c r="H95" s="159" t="n">
        <v>330600</v>
      </c>
      <c r="I95" s="37" t="n">
        <v>158.91</v>
      </c>
      <c r="J95" s="37" t="n">
        <v>151.76</v>
      </c>
      <c r="K95" s="160">
        <f>H95*(I95/J95)</f>
        <v/>
      </c>
      <c r="L95" s="161" t="n">
        <v>398943.7158</v>
      </c>
      <c r="M95" s="159" t="n">
        <v>387324</v>
      </c>
      <c r="N95" s="159" t="n">
        <v>418309.92</v>
      </c>
      <c r="O95" s="162">
        <f>MIN(K95,L95,M95,N95)</f>
        <v/>
      </c>
      <c r="P95" s="162">
        <f>MAX(K95,L95,M95,N95)</f>
        <v/>
      </c>
      <c r="Q95" s="162">
        <f>MEDIAN(K95,L95,M95,N95)</f>
        <v/>
      </c>
      <c r="R95" s="162">
        <f>AVERAGE(K95,L95,M95,N95)</f>
        <v/>
      </c>
      <c r="S95" s="162">
        <f>AVERAGE(O95,Q95)</f>
        <v/>
      </c>
      <c r="T95" s="162">
        <f>AVERAGE(P95,Q95)</f>
        <v/>
      </c>
      <c r="U95" s="41">
        <f>STDEVA(K95,L95,M95,N95)</f>
        <v/>
      </c>
      <c r="V95" s="42">
        <f>U95/Q95</f>
        <v/>
      </c>
      <c r="W95" s="43">
        <f>IF(X95=O95,"MENOR",IF(X95=S95,"PROM[MEN-MED]","PROMEDIO"))</f>
        <v/>
      </c>
      <c r="X95" s="163">
        <f>IF(V95&lt;=300%,O95,IF(AND(V95&gt;100%,V95&lt;=150%),S95,R95))</f>
        <v/>
      </c>
      <c r="Y95" s="162">
        <f>ROUND(X95,0)</f>
        <v/>
      </c>
    </row>
    <row r="96" ht="42" customHeight="1">
      <c r="B96" s="32" t="inlineStr">
        <is>
          <t>2.47</t>
        </is>
      </c>
      <c r="C96" s="32" t="n">
        <v>4912</v>
      </c>
      <c r="D96" s="33" t="inlineStr">
        <is>
          <t xml:space="preserve">CASQUILLOS DEL ESTABILIZADOR TRASERO </t>
        </is>
      </c>
      <c r="E96" s="34" t="inlineStr">
        <is>
          <t>componentes esenciales que fijan la barra estabilizadora trasera al chasis del vehículo, permitiendo su movimiento controlado y absorbiendo vibraciones.</t>
        </is>
      </c>
      <c r="F96" s="32" t="inlineStr">
        <is>
          <t>Unidad</t>
        </is>
      </c>
      <c r="G96" s="35" t="inlineStr">
        <is>
          <t>suministro</t>
        </is>
      </c>
      <c r="H96" s="159" t="n">
        <v>54150</v>
      </c>
      <c r="I96" s="37" t="n">
        <v>158.91</v>
      </c>
      <c r="J96" s="37" t="n">
        <v>151.76</v>
      </c>
      <c r="K96" s="160">
        <f>H96*(I96/J96)</f>
        <v/>
      </c>
      <c r="L96" s="161" t="n">
        <v>65960.1649</v>
      </c>
      <c r="M96" s="159" t="n">
        <v>64039</v>
      </c>
      <c r="N96" s="159" t="n">
        <v>69162.12</v>
      </c>
      <c r="O96" s="162">
        <f>MIN(K96,L96,M96,N96)</f>
        <v/>
      </c>
      <c r="P96" s="162">
        <f>MAX(K96,L96,M96,N96)</f>
        <v/>
      </c>
      <c r="Q96" s="162">
        <f>MEDIAN(K96,L96,M96,N96)</f>
        <v/>
      </c>
      <c r="R96" s="162">
        <f>AVERAGE(K96,L96,M96,N96)</f>
        <v/>
      </c>
      <c r="S96" s="162">
        <f>AVERAGE(O96,Q96)</f>
        <v/>
      </c>
      <c r="T96" s="162">
        <f>AVERAGE(P96,Q96)</f>
        <v/>
      </c>
      <c r="U96" s="41">
        <f>STDEVA(K96,L96,M96,N96)</f>
        <v/>
      </c>
      <c r="V96" s="42">
        <f>U96/Q96</f>
        <v/>
      </c>
      <c r="W96" s="43">
        <f>IF(X96=O96,"MENOR",IF(X96=S96,"PROM[MEN-MED]","PROMEDIO"))</f>
        <v/>
      </c>
      <c r="X96" s="163">
        <f>IF(V96&lt;=300%,O96,IF(AND(V96&gt;100%,V96&lt;=150%),S96,R96))</f>
        <v/>
      </c>
      <c r="Y96" s="162">
        <f>ROUND(X96,0)</f>
        <v/>
      </c>
    </row>
    <row r="97" ht="15.75" customHeight="1">
      <c r="B97" s="32" t="inlineStr">
        <is>
          <t>2.48</t>
        </is>
      </c>
      <c r="C97" s="32" t="n">
        <v>4912</v>
      </c>
      <c r="D97" s="33" t="inlineStr">
        <is>
          <t xml:space="preserve">SOPORTE DEL ESTABILIZADOR TRASERO </t>
        </is>
      </c>
      <c r="E97" s="34" t="inlineStr">
        <is>
          <t>pieza metálica que fija la barra estabilizadora trasera al chasis del vehículo, asegurando su correcto funcionamiento y estabilidad.</t>
        </is>
      </c>
      <c r="F97" s="32" t="inlineStr">
        <is>
          <t>Unidad</t>
        </is>
      </c>
      <c r="G97" s="35" t="inlineStr">
        <is>
          <t>suministro</t>
        </is>
      </c>
      <c r="H97" s="159" t="n">
        <v>53111</v>
      </c>
      <c r="I97" s="37" t="n">
        <v>158.91</v>
      </c>
      <c r="J97" s="37" t="n">
        <v>151.76</v>
      </c>
      <c r="K97" s="160">
        <f>H97*(I97/J97)</f>
        <v/>
      </c>
      <c r="L97" s="161" t="n">
        <v>64197.8344</v>
      </c>
      <c r="M97" s="159" t="n">
        <v>62328</v>
      </c>
      <c r="N97" s="159" t="n">
        <v>67314.24000000001</v>
      </c>
      <c r="O97" s="162">
        <f>MIN(K97,L97,M97,N97)</f>
        <v/>
      </c>
      <c r="P97" s="162">
        <f>MAX(K97,L97,M97,N97)</f>
        <v/>
      </c>
      <c r="Q97" s="162">
        <f>MEDIAN(K97,L97,M97,N97)</f>
        <v/>
      </c>
      <c r="R97" s="162">
        <f>AVERAGE(K97,L97,M97,N97)</f>
        <v/>
      </c>
      <c r="S97" s="162">
        <f>AVERAGE(O97,Q97)</f>
        <v/>
      </c>
      <c r="T97" s="162">
        <f>AVERAGE(P97,Q97)</f>
        <v/>
      </c>
      <c r="U97" s="41">
        <f>STDEVA(K97,L97,M97,N97)</f>
        <v/>
      </c>
      <c r="V97" s="42">
        <f>U97/Q97</f>
        <v/>
      </c>
      <c r="W97" s="43">
        <f>IF(X97=O97,"MENOR",IF(X97=S97,"PROM[MEN-MED]","PROMEDIO"))</f>
        <v/>
      </c>
      <c r="X97" s="163">
        <f>IF(V97&lt;=300%,O97,IF(AND(V97&gt;100%,V97&lt;=150%),S97,R97))</f>
        <v/>
      </c>
      <c r="Y97" s="162">
        <f>ROUND(X97,0)</f>
        <v/>
      </c>
    </row>
    <row r="98" ht="15.75" customHeight="1">
      <c r="B98" s="26" t="inlineStr">
        <is>
          <t>3.</t>
        </is>
      </c>
      <c r="C98" s="142" t="inlineStr">
        <is>
          <t>SISTEMA DE DIRECCIÓN</t>
        </is>
      </c>
      <c r="H98" s="164" t="n"/>
      <c r="I98" s="48" t="n"/>
      <c r="J98" s="48" t="n"/>
      <c r="K98" s="164" t="n"/>
      <c r="L98" s="50" t="n"/>
      <c r="M98" s="164" t="n"/>
      <c r="N98" s="164" t="n"/>
      <c r="O98" s="166" t="n"/>
      <c r="P98" s="166" t="n"/>
      <c r="Q98" s="166" t="n"/>
      <c r="R98" s="166" t="n"/>
      <c r="S98" s="166" t="n"/>
      <c r="T98" s="166" t="n"/>
      <c r="U98" s="52" t="n"/>
      <c r="V98" s="53" t="n"/>
      <c r="W98" s="54" t="n"/>
      <c r="X98" s="167" t="n"/>
      <c r="Y98" s="166" t="n"/>
    </row>
    <row r="99" ht="15.75" customHeight="1">
      <c r="B99" s="32" t="inlineStr">
        <is>
          <t>3.1</t>
        </is>
      </c>
      <c r="C99" s="32" t="n">
        <v>4912</v>
      </c>
      <c r="D99" s="33" t="inlineStr">
        <is>
          <t xml:space="preserve">CONJUNTO DE LA BOMBA DE PALETAS </t>
        </is>
      </c>
      <c r="E99" s="56" t="inlineStr">
        <is>
          <t>componente clave del sistema de dirección asistida, encargado de generar la presión hidráulica necesaria para facilitar el giro del volante con menor esfuerzo.</t>
        </is>
      </c>
      <c r="F99" s="32" t="inlineStr">
        <is>
          <t>Unidad</t>
        </is>
      </c>
      <c r="G99" s="35" t="inlineStr">
        <is>
          <t>suministro</t>
        </is>
      </c>
      <c r="H99" s="159" t="n">
        <v>3777199</v>
      </c>
      <c r="I99" s="37" t="n">
        <v>158.91</v>
      </c>
      <c r="J99" s="37" t="n">
        <v>151.76</v>
      </c>
      <c r="K99" s="160">
        <f>H99*(I99/J99)</f>
        <v/>
      </c>
      <c r="L99" s="161" t="n">
        <v>4515046.1993</v>
      </c>
      <c r="M99" s="159" t="n">
        <v>4383540</v>
      </c>
      <c r="N99" s="159" t="n">
        <v>4734223.2</v>
      </c>
      <c r="O99" s="162">
        <f>MIN(K99,L99,M99,N99)</f>
        <v/>
      </c>
      <c r="P99" s="162">
        <f>MAX(K99,L99,M99,N99)</f>
        <v/>
      </c>
      <c r="Q99" s="162">
        <f>MEDIAN(K99,L99,M99,N99)</f>
        <v/>
      </c>
      <c r="R99" s="162">
        <f>AVERAGE(K99,L99,M99,N99)</f>
        <v/>
      </c>
      <c r="S99" s="162">
        <f>AVERAGE(O99,Q99)</f>
        <v/>
      </c>
      <c r="T99" s="162">
        <f>AVERAGE(P99,Q99)</f>
        <v/>
      </c>
      <c r="U99" s="41">
        <f>STDEVA(K99,L99,M99,N99)</f>
        <v/>
      </c>
      <c r="V99" s="42">
        <f>U99/Q99</f>
        <v/>
      </c>
      <c r="W99" s="43">
        <f>IF(X99=O99,"MENOR",IF(X99=S99,"PROM[MEN-MED]","PROMEDIO"))</f>
        <v/>
      </c>
      <c r="X99" s="163">
        <f>IF(V99&lt;=300%,O99,IF(AND(V99&gt;100%,V99&lt;=150%),S99,R99))</f>
        <v/>
      </c>
      <c r="Y99" s="162">
        <f>ROUND(X99,0)</f>
        <v/>
      </c>
    </row>
    <row r="100" ht="27" customHeight="1">
      <c r="B100" s="32" t="inlineStr">
        <is>
          <t>3.2</t>
        </is>
      </c>
      <c r="C100" s="32" t="n">
        <v>4912</v>
      </c>
      <c r="D100" s="33" t="inlineStr">
        <is>
          <t xml:space="preserve">TUBO DE ALIMENTACION DE PRESION DE LA BOMBA </t>
        </is>
      </c>
      <c r="E100" s="34" t="inlineStr">
        <is>
          <t>línea de alta presión que transporta el fluido hidráulico desde la bomba de dirección asistida hacia la caja de dirección o el rack de dirección, permitiendo el funcionamiento del sistema de asistencia hidráulica.</t>
        </is>
      </c>
      <c r="F100" s="32" t="inlineStr">
        <is>
          <t>Juego</t>
        </is>
      </c>
      <c r="G100" s="35" t="inlineStr">
        <is>
          <t>suministro</t>
        </is>
      </c>
      <c r="H100" s="159" t="n">
        <v>852151</v>
      </c>
      <c r="I100" s="37" t="n">
        <v>158.91</v>
      </c>
      <c r="J100" s="37" t="n">
        <v>151.76</v>
      </c>
      <c r="K100" s="160">
        <f>H100*(I100/J100)</f>
        <v/>
      </c>
      <c r="L100" s="161" t="n">
        <v>1028312.8555</v>
      </c>
      <c r="M100" s="159" t="n">
        <v>998362</v>
      </c>
      <c r="N100" s="159" t="n">
        <v>1078230.96</v>
      </c>
      <c r="O100" s="162">
        <f>MIN(K100,L100,M100,N100)</f>
        <v/>
      </c>
      <c r="P100" s="162">
        <f>MAX(K100,L100,M100,N100)</f>
        <v/>
      </c>
      <c r="Q100" s="162">
        <f>MEDIAN(K100,L100,M100,N100)</f>
        <v/>
      </c>
      <c r="R100" s="162">
        <f>AVERAGE(K100,L100,M100,N100)</f>
        <v/>
      </c>
      <c r="S100" s="162">
        <f>AVERAGE(O100,Q100)</f>
        <v/>
      </c>
      <c r="T100" s="162">
        <f>AVERAGE(P100,Q100)</f>
        <v/>
      </c>
      <c r="U100" s="41">
        <f>STDEVA(K100,L100,M100,N100)</f>
        <v/>
      </c>
      <c r="V100" s="42">
        <f>U100/Q100</f>
        <v/>
      </c>
      <c r="W100" s="43">
        <f>IF(X100=O100,"MENOR",IF(X100=S100,"PROM[MEN-MED]","PROMEDIO"))</f>
        <v/>
      </c>
      <c r="X100" s="163">
        <f>IF(V100&lt;=300%,O100,IF(AND(V100&gt;100%,V100&lt;=150%),S100,R100))</f>
        <v/>
      </c>
      <c r="Y100" s="162">
        <f>ROUND(X100,0)</f>
        <v/>
      </c>
    </row>
    <row r="101" ht="27" customHeight="1">
      <c r="B101" s="32" t="inlineStr">
        <is>
          <t>3.3</t>
        </is>
      </c>
      <c r="C101" s="32" t="n">
        <v>4912</v>
      </c>
      <c r="D101" s="33" t="inlineStr">
        <is>
          <t xml:space="preserve">MANGUERA DEL DEPOSITO DE ACEITE A LA BOMBA </t>
        </is>
      </c>
      <c r="E101" s="56" t="inlineStr">
        <is>
          <t>conducto de baja presión que transporta el fluido hidráulico desde el depósito de la dirección asistida hacia la bomba de dirección asistida, permitiendo que el sistema funcione correctamente.</t>
        </is>
      </c>
      <c r="F101" s="32" t="inlineStr">
        <is>
          <t>Unidad</t>
        </is>
      </c>
      <c r="G101" s="35" t="inlineStr">
        <is>
          <t>suministro</t>
        </is>
      </c>
      <c r="H101" s="159" t="n">
        <v>222300</v>
      </c>
      <c r="I101" s="37" t="n">
        <v>158.91</v>
      </c>
      <c r="J101" s="37" t="n">
        <v>151.76</v>
      </c>
      <c r="K101" s="160">
        <f>H101*(I101/J101)</f>
        <v/>
      </c>
      <c r="L101" s="161" t="n">
        <v>260664.1569</v>
      </c>
      <c r="M101" s="159" t="n">
        <v>253072</v>
      </c>
      <c r="N101" s="159" t="n">
        <v>273317.76</v>
      </c>
      <c r="O101" s="162">
        <f>MIN(K101,L101,M101,N101)</f>
        <v/>
      </c>
      <c r="P101" s="162">
        <f>MAX(K101,L101,M101,N101)</f>
        <v/>
      </c>
      <c r="Q101" s="162">
        <f>MEDIAN(K101,L101,M101,N101)</f>
        <v/>
      </c>
      <c r="R101" s="162">
        <f>AVERAGE(K101,L101,M101,N101)</f>
        <v/>
      </c>
      <c r="S101" s="162">
        <f>AVERAGE(O101,Q101)</f>
        <v/>
      </c>
      <c r="T101" s="162">
        <f>AVERAGE(P101,Q101)</f>
        <v/>
      </c>
      <c r="U101" s="41">
        <f>STDEVA(K101,L101,M101,N101)</f>
        <v/>
      </c>
      <c r="V101" s="42">
        <f>U101/Q101</f>
        <v/>
      </c>
      <c r="W101" s="43">
        <f>IF(X101=O101,"MENOR",IF(X101=S101,"PROM[MEN-MED]","PROMEDIO"))</f>
        <v/>
      </c>
      <c r="X101" s="163">
        <f>IF(V101&lt;=300%,O101,IF(AND(V101&gt;100%,V101&lt;=150%),S101,R101))</f>
        <v/>
      </c>
      <c r="Y101" s="162">
        <f>ROUND(X101,0)</f>
        <v/>
      </c>
    </row>
    <row r="102" ht="45" customHeight="1">
      <c r="B102" s="32" t="inlineStr">
        <is>
          <t>3.4</t>
        </is>
      </c>
      <c r="C102" s="32" t="n">
        <v>4912</v>
      </c>
      <c r="D102" s="33" t="inlineStr">
        <is>
          <t xml:space="preserve">CONJUNTO DE LA COLUMNA DE DIRECCION </t>
        </is>
      </c>
      <c r="E102" s="34" t="inlineStr">
        <is>
          <t>componente clave que conecta el volante con la caja de dirección o el rack de dirección, permitiendo que el conductor controle la dirección del vehículo.</t>
        </is>
      </c>
      <c r="F102" s="32" t="inlineStr">
        <is>
          <t>Unidad</t>
        </is>
      </c>
      <c r="G102" s="35" t="inlineStr">
        <is>
          <t>suministro</t>
        </is>
      </c>
      <c r="H102" s="159" t="n">
        <v>1900144</v>
      </c>
      <c r="I102" s="37" t="n">
        <v>158.91</v>
      </c>
      <c r="J102" s="37" t="n">
        <v>151.76</v>
      </c>
      <c r="K102" s="160">
        <f>H102*(I102/J102)</f>
        <v/>
      </c>
      <c r="L102" s="161" t="n">
        <v>2275789.1177</v>
      </c>
      <c r="M102" s="159" t="n">
        <v>2209504</v>
      </c>
      <c r="N102" s="159" t="n">
        <v>2386264.32</v>
      </c>
      <c r="O102" s="162">
        <f>MIN(K102,L102,M102,N102)</f>
        <v/>
      </c>
      <c r="P102" s="162">
        <f>MAX(K102,L102,M102,N102)</f>
        <v/>
      </c>
      <c r="Q102" s="162">
        <f>MEDIAN(K102,L102,M102,N102)</f>
        <v/>
      </c>
      <c r="R102" s="162">
        <f>AVERAGE(K102,L102,M102,N102)</f>
        <v/>
      </c>
      <c r="S102" s="162">
        <f>AVERAGE(O102,Q102)</f>
        <v/>
      </c>
      <c r="T102" s="162">
        <f>AVERAGE(P102,Q102)</f>
        <v/>
      </c>
      <c r="U102" s="41">
        <f>STDEVA(K102,L102,M102,N102)</f>
        <v/>
      </c>
      <c r="V102" s="42">
        <f>U102/Q102</f>
        <v/>
      </c>
      <c r="W102" s="43">
        <f>IF(X102=O102,"MENOR",IF(X102=S102,"PROM[MEN-MED]","PROMEDIO"))</f>
        <v/>
      </c>
      <c r="X102" s="163">
        <f>IF(V102&lt;=300%,O102,IF(AND(V102&gt;100%,V102&lt;=150%),S102,R102))</f>
        <v/>
      </c>
      <c r="Y102" s="162">
        <f>ROUND(X102,0)</f>
        <v/>
      </c>
    </row>
    <row r="103" ht="55.5" customHeight="1">
      <c r="B103" s="32" t="inlineStr">
        <is>
          <t>3.5</t>
        </is>
      </c>
      <c r="C103" s="32" t="n">
        <v>4912</v>
      </c>
      <c r="D103" s="33" t="inlineStr">
        <is>
          <t>CONJUNTO DEL JUEGO DE INTERRUPTORES CON SUBCONJUNTO DEL CABLE ESPIRAL</t>
        </is>
      </c>
      <c r="E103" s="56" t="inlineStr">
        <is>
          <t>componente clave del sistema de dirección que permite la conexión eléctrica entre el volante y otros sistemas del vehículo, garantizando el funcionamiento de los controles sin interferir con el giro del volante</t>
        </is>
      </c>
      <c r="F103" s="32" t="inlineStr">
        <is>
          <t>Juego</t>
        </is>
      </c>
      <c r="G103" s="35" t="inlineStr">
        <is>
          <t>suministro</t>
        </is>
      </c>
      <c r="H103" s="159" t="n">
        <v>2058301</v>
      </c>
      <c r="I103" s="37" t="n">
        <v>158.91</v>
      </c>
      <c r="J103" s="37" t="n">
        <v>151.76</v>
      </c>
      <c r="K103" s="160">
        <f>H103*(I103/J103)</f>
        <v/>
      </c>
      <c r="L103" s="161" t="n">
        <v>2598194.5682</v>
      </c>
      <c r="M103" s="159" t="n">
        <v>2522519</v>
      </c>
      <c r="N103" s="159" t="n">
        <v>2724320.52</v>
      </c>
      <c r="O103" s="162">
        <f>MIN(K103,L103,M103,N103)</f>
        <v/>
      </c>
      <c r="P103" s="162">
        <f>MAX(K103,L103,M103,N103)</f>
        <v/>
      </c>
      <c r="Q103" s="162">
        <f>MEDIAN(K103,L103,M103,N103)</f>
        <v/>
      </c>
      <c r="R103" s="162">
        <f>AVERAGE(K103,L103,M103,N103)</f>
        <v/>
      </c>
      <c r="S103" s="162">
        <f>AVERAGE(O103,Q103)</f>
        <v/>
      </c>
      <c r="T103" s="162">
        <f>AVERAGE(P103,Q103)</f>
        <v/>
      </c>
      <c r="U103" s="41">
        <f>STDEVA(K103,L103,M103,N103)</f>
        <v/>
      </c>
      <c r="V103" s="42">
        <f>U103/Q103</f>
        <v/>
      </c>
      <c r="W103" s="43">
        <f>IF(X103=O103,"MENOR",IF(X103=S103,"PROM[MEN-MED]","PROMEDIO"))</f>
        <v/>
      </c>
      <c r="X103" s="163">
        <f>IF(V103&lt;=300%,O103,IF(AND(V103&gt;100%,V103&lt;=150%),S103,R103))</f>
        <v/>
      </c>
      <c r="Y103" s="162">
        <f>ROUND(X103,0)</f>
        <v/>
      </c>
    </row>
    <row r="104" ht="27" customHeight="1">
      <c r="B104" s="32" t="inlineStr">
        <is>
          <t>3.6</t>
        </is>
      </c>
      <c r="C104" s="32" t="n">
        <v>4912</v>
      </c>
      <c r="D104" s="33" t="inlineStr">
        <is>
          <t xml:space="preserve">CONJUNTO DEL EJE INTERMEDIO DE DIRECCION </t>
        </is>
      </c>
      <c r="E104" s="56" t="inlineStr">
        <is>
          <t>componente esencial del sistema de dirección que conecta la columna de dirección con la caja de dirección o el rack de dirección, permitiendo la transmisión del movimiento del volante hacia las ruedas.</t>
        </is>
      </c>
      <c r="F104" s="32" t="inlineStr">
        <is>
          <t>Unidad</t>
        </is>
      </c>
      <c r="G104" s="35" t="inlineStr">
        <is>
          <t>suministro</t>
        </is>
      </c>
      <c r="H104" s="159" t="n">
        <v>989697</v>
      </c>
      <c r="I104" s="37" t="n">
        <v>158.91</v>
      </c>
      <c r="J104" s="37" t="n">
        <v>151.76</v>
      </c>
      <c r="K104" s="160">
        <f>H104*(I104/J104)</f>
        <v/>
      </c>
      <c r="L104" s="161" t="n">
        <v>1192354.7839</v>
      </c>
      <c r="M104" s="159" t="n">
        <v>1157626</v>
      </c>
      <c r="N104" s="159" t="n">
        <v>1250236.08</v>
      </c>
      <c r="O104" s="162">
        <f>MIN(K104,L104,M104,N104)</f>
        <v/>
      </c>
      <c r="P104" s="162">
        <f>MAX(K104,L104,M104,N104)</f>
        <v/>
      </c>
      <c r="Q104" s="162">
        <f>MEDIAN(K104,L104,M104,N104)</f>
        <v/>
      </c>
      <c r="R104" s="162">
        <f>AVERAGE(K104,L104,M104,N104)</f>
        <v/>
      </c>
      <c r="S104" s="162">
        <f>AVERAGE(O104,Q104)</f>
        <v/>
      </c>
      <c r="T104" s="162">
        <f>AVERAGE(P104,Q104)</f>
        <v/>
      </c>
      <c r="U104" s="41">
        <f>STDEVA(K104,L104,M104,N104)</f>
        <v/>
      </c>
      <c r="V104" s="42">
        <f>U104/Q104</f>
        <v/>
      </c>
      <c r="W104" s="43">
        <f>IF(X104=O104,"MENOR",IF(X104=S104,"PROM[MEN-MED]","PROMEDIO"))</f>
        <v/>
      </c>
      <c r="X104" s="163">
        <f>IF(V104&lt;=300%,O104,IF(AND(V104&gt;100%,V104&lt;=150%),S104,R104))</f>
        <v/>
      </c>
      <c r="Y104" s="162">
        <f>ROUND(X104,0)</f>
        <v/>
      </c>
    </row>
    <row r="105" ht="40.5" customHeight="1">
      <c r="B105" s="32" t="inlineStr">
        <is>
          <t>3.7</t>
        </is>
      </c>
      <c r="C105" s="32" t="n">
        <v>4912</v>
      </c>
      <c r="D105" s="33" t="inlineStr">
        <is>
          <t xml:space="preserve">SUBCONJUNTO DE LA CUBIERTA DEL ORIFICIO DE LA COLUMNA DE DIRECCION </t>
        </is>
      </c>
      <c r="E105" s="34" t="inlineStr">
        <is>
          <t>componente diseñado para sellar y proteger la abertura por donde pasa la columna de dirección a través del cortafuegos (mamparo) del vehículo.</t>
        </is>
      </c>
      <c r="F105" s="32" t="inlineStr">
        <is>
          <t>Unidad</t>
        </is>
      </c>
      <c r="G105" s="35" t="inlineStr">
        <is>
          <t>suministro</t>
        </is>
      </c>
      <c r="H105" s="159" t="n">
        <v>427500</v>
      </c>
      <c r="I105" s="37" t="n">
        <v>158.91</v>
      </c>
      <c r="J105" s="37" t="n">
        <v>151.76</v>
      </c>
      <c r="K105" s="160">
        <f>H105*(I105/J105)</f>
        <v/>
      </c>
      <c r="L105" s="161" t="n">
        <v>506141.9979</v>
      </c>
      <c r="M105" s="159" t="n">
        <v>491400</v>
      </c>
      <c r="N105" s="159" t="n">
        <v>530712</v>
      </c>
      <c r="O105" s="162">
        <f>MIN(K105,L105,M105,N105)</f>
        <v/>
      </c>
      <c r="P105" s="162">
        <f>MAX(K105,L105,M105,N105)</f>
        <v/>
      </c>
      <c r="Q105" s="162">
        <f>MEDIAN(K105,L105,M105,N105)</f>
        <v/>
      </c>
      <c r="R105" s="162">
        <f>AVERAGE(K105,L105,M105,N105)</f>
        <v/>
      </c>
      <c r="S105" s="162">
        <f>AVERAGE(O105,Q105)</f>
        <v/>
      </c>
      <c r="T105" s="162">
        <f>AVERAGE(P105,Q105)</f>
        <v/>
      </c>
      <c r="U105" s="41">
        <f>STDEVA(K105,L105,M105,N105)</f>
        <v/>
      </c>
      <c r="V105" s="42">
        <f>U105/Q105</f>
        <v/>
      </c>
      <c r="W105" s="43">
        <f>IF(X105=O105,"MENOR",IF(X105=S105,"PROM[MEN-MED]","PROMEDIO"))</f>
        <v/>
      </c>
      <c r="X105" s="163">
        <f>IF(V105&lt;=300%,O105,IF(AND(V105&gt;100%,V105&lt;=150%),S105,R105))</f>
        <v/>
      </c>
      <c r="Y105" s="162">
        <f>ROUND(X105,0)</f>
        <v/>
      </c>
    </row>
    <row r="106" ht="27" customHeight="1">
      <c r="B106" s="32" t="inlineStr">
        <is>
          <t>3.8</t>
        </is>
      </c>
      <c r="C106" s="32" t="n">
        <v>4912</v>
      </c>
      <c r="D106" s="33" t="inlineStr">
        <is>
          <t>SUBCONJUNTO DEL EJE INTERMEDIO DE DIRECCION NO.2</t>
        </is>
      </c>
      <c r="E106" s="34" t="inlineStr">
        <is>
          <t>sección adicional dentro del sistema de dirección, que complementa el eje intermedio principal, permitiendo una conexión más estable y flexible entre la columna de dirección y la caja de dirección.</t>
        </is>
      </c>
      <c r="F106" s="32" t="inlineStr">
        <is>
          <t>Unidad</t>
        </is>
      </c>
      <c r="G106" s="35" t="inlineStr">
        <is>
          <t>suministro</t>
        </is>
      </c>
      <c r="H106" s="159" t="n">
        <v>784115</v>
      </c>
      <c r="I106" s="37" t="n">
        <v>158.91</v>
      </c>
      <c r="J106" s="37" t="n">
        <v>151.76</v>
      </c>
      <c r="K106" s="160">
        <f>H106*(I106/J106)</f>
        <v/>
      </c>
      <c r="L106" s="161" t="n">
        <v>937941.6851</v>
      </c>
      <c r="M106" s="159" t="n">
        <v>910623</v>
      </c>
      <c r="N106" s="159" t="n">
        <v>983472.84</v>
      </c>
      <c r="O106" s="162">
        <f>MIN(K106,L106,M106,N106)</f>
        <v/>
      </c>
      <c r="P106" s="162">
        <f>MAX(K106,L106,M106,N106)</f>
        <v/>
      </c>
      <c r="Q106" s="162">
        <f>MEDIAN(K106,L106,M106,N106)</f>
        <v/>
      </c>
      <c r="R106" s="162">
        <f>AVERAGE(K106,L106,M106,N106)</f>
        <v/>
      </c>
      <c r="S106" s="162">
        <f>AVERAGE(O106,Q106)</f>
        <v/>
      </c>
      <c r="T106" s="162">
        <f>AVERAGE(P106,Q106)</f>
        <v/>
      </c>
      <c r="U106" s="41">
        <f>STDEVA(K106,L106,M106,N106)</f>
        <v/>
      </c>
      <c r="V106" s="42">
        <f>U106/Q106</f>
        <v/>
      </c>
      <c r="W106" s="43">
        <f>IF(X106=O106,"MENOR",IF(X106=S106,"PROM[MEN-MED]","PROMEDIO"))</f>
        <v/>
      </c>
      <c r="X106" s="163">
        <f>IF(V106&lt;=300%,O106,IF(AND(V106&gt;100%,V106&lt;=150%),S106,R106))</f>
        <v/>
      </c>
      <c r="Y106" s="162">
        <f>ROUND(X106,0)</f>
        <v/>
      </c>
    </row>
    <row r="107" ht="27" customHeight="1">
      <c r="B107" s="32" t="inlineStr">
        <is>
          <t>3.9</t>
        </is>
      </c>
      <c r="C107" s="32" t="n">
        <v>4912</v>
      </c>
      <c r="D107" s="33" t="inlineStr">
        <is>
          <t>SELENOIDE DE INTERBLOQUEO DE LA LLAVE</t>
        </is>
      </c>
      <c r="E107" s="34"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07" s="32" t="inlineStr">
        <is>
          <t>Unidad</t>
        </is>
      </c>
      <c r="G107" s="35" t="inlineStr">
        <is>
          <t>suministro</t>
        </is>
      </c>
      <c r="H107" s="159" t="n">
        <v>402119</v>
      </c>
      <c r="I107" s="37" t="n">
        <v>158.91</v>
      </c>
      <c r="J107" s="37" t="n">
        <v>151.76</v>
      </c>
      <c r="K107" s="160">
        <f>H107*(I107/J107)</f>
        <v/>
      </c>
      <c r="L107" s="161" t="n">
        <v>549172.3146</v>
      </c>
      <c r="M107" s="159" t="n">
        <v>533177</v>
      </c>
      <c r="N107" s="159" t="n">
        <v>575831.16</v>
      </c>
      <c r="O107" s="162">
        <f>MIN(K107,L107,M107,N107)</f>
        <v/>
      </c>
      <c r="P107" s="162">
        <f>MAX(K107,L107,M107,N107)</f>
        <v/>
      </c>
      <c r="Q107" s="162">
        <f>MEDIAN(K107,L107,M107,N107)</f>
        <v/>
      </c>
      <c r="R107" s="162">
        <f>AVERAGE(K107,L107,M107,N107)</f>
        <v/>
      </c>
      <c r="S107" s="162">
        <f>AVERAGE(O107,Q107)</f>
        <v/>
      </c>
      <c r="T107" s="162">
        <f>AVERAGE(P107,Q107)</f>
        <v/>
      </c>
      <c r="U107" s="41">
        <f>STDEVA(K107,L107,M107,N107)</f>
        <v/>
      </c>
      <c r="V107" s="42">
        <f>U107/Q107</f>
        <v/>
      </c>
      <c r="W107" s="43">
        <f>IF(X107=O107,"MENOR",IF(X107=S107,"PROM[MEN-MED]","PROMEDIO"))</f>
        <v/>
      </c>
      <c r="X107" s="163">
        <f>IF(V107&lt;=300%,O107,IF(AND(V107&gt;100%,V107&lt;=150%),S107,R107))</f>
        <v/>
      </c>
      <c r="Y107" s="162">
        <f>ROUND(X107,0)</f>
        <v/>
      </c>
    </row>
    <row r="108" ht="27" customHeight="1">
      <c r="B108" s="32" t="inlineStr">
        <is>
          <t>3.10</t>
        </is>
      </c>
      <c r="C108" s="32" t="n">
        <v>4912</v>
      </c>
      <c r="D108" s="33" t="inlineStr">
        <is>
          <t xml:space="preserve">CABLE DEL SELENOIDE DE INTERBLOQUEO DE LA LLAVE </t>
        </is>
      </c>
      <c r="E108" s="34" t="inlineStr">
        <is>
          <t xml:space="preserve"> componente eléctrico que suministra la señal y la energía necesarias para el funcionamiento del solenoide de interbloqueo de la llave, permitiendo su activación y desactivación en función de la posición de la transmisión.</t>
        </is>
      </c>
      <c r="F108" s="32" t="inlineStr">
        <is>
          <t>Unidad</t>
        </is>
      </c>
      <c r="G108" s="35" t="inlineStr">
        <is>
          <t>suministro</t>
        </is>
      </c>
      <c r="H108" s="159" t="n">
        <v>209934</v>
      </c>
      <c r="I108" s="37" t="n">
        <v>158.91</v>
      </c>
      <c r="J108" s="37" t="n">
        <v>151.76</v>
      </c>
      <c r="K108" s="160">
        <f>H108*(I108/J108)</f>
        <v/>
      </c>
      <c r="L108" s="161" t="n">
        <v>263780.9454</v>
      </c>
      <c r="M108" s="159" t="n">
        <v>256098</v>
      </c>
      <c r="N108" s="159" t="n">
        <v>276585.84</v>
      </c>
      <c r="O108" s="162">
        <f>MIN(K108,L108,M108,N108)</f>
        <v/>
      </c>
      <c r="P108" s="162">
        <f>MAX(K108,L108,M108,N108)</f>
        <v/>
      </c>
      <c r="Q108" s="162">
        <f>MEDIAN(K108,L108,M108,N108)</f>
        <v/>
      </c>
      <c r="R108" s="162">
        <f>AVERAGE(K108,L108,M108,N108)</f>
        <v/>
      </c>
      <c r="S108" s="162">
        <f>AVERAGE(O108,Q108)</f>
        <v/>
      </c>
      <c r="T108" s="162">
        <f>AVERAGE(P108,Q108)</f>
        <v/>
      </c>
      <c r="U108" s="41">
        <f>STDEVA(K108,L108,M108,N108)</f>
        <v/>
      </c>
      <c r="V108" s="42">
        <f>U108/Q108</f>
        <v/>
      </c>
      <c r="W108" s="43">
        <f>IF(X108=O108,"MENOR",IF(X108=S108,"PROM[MEN-MED]","PROMEDIO"))</f>
        <v/>
      </c>
      <c r="X108" s="163">
        <f>IF(V108&lt;=300%,O108,IF(AND(V108&gt;100%,V108&lt;=150%),S108,R108))</f>
        <v/>
      </c>
      <c r="Y108" s="162">
        <f>ROUND(X108,0)</f>
        <v/>
      </c>
    </row>
    <row r="109" ht="26.25" customHeight="1">
      <c r="B109" s="32" t="inlineStr">
        <is>
          <t>3.11</t>
        </is>
      </c>
      <c r="C109" s="32" t="n">
        <v>4912</v>
      </c>
      <c r="D109" s="33" t="inlineStr">
        <is>
          <t xml:space="preserve">CONJUNTO DL INTERRUPTOR DE ENCENDIDO </t>
        </is>
      </c>
      <c r="E109" s="34" t="inlineStr">
        <is>
          <t>componente principal que permite arrancar o apagar el motor del vehículo al girar la llave o presionar un botón en modelos con encendido electrónico.</t>
        </is>
      </c>
      <c r="F109" s="32" t="inlineStr">
        <is>
          <t>Unidad</t>
        </is>
      </c>
      <c r="G109" s="35" t="inlineStr">
        <is>
          <t>suministro</t>
        </is>
      </c>
      <c r="H109" s="159" t="n">
        <v>339659</v>
      </c>
      <c r="I109" s="37" t="n">
        <v>158.91</v>
      </c>
      <c r="J109" s="37" t="n">
        <v>151.76</v>
      </c>
      <c r="K109" s="160">
        <f>H109*(I109/J109)</f>
        <v/>
      </c>
      <c r="L109" s="161" t="n">
        <v>428749.86</v>
      </c>
      <c r="M109" s="159" t="n">
        <v>416262</v>
      </c>
      <c r="N109" s="159" t="n">
        <v>449562.96</v>
      </c>
      <c r="O109" s="162">
        <f>MIN(K109,L109,M109,N109)</f>
        <v/>
      </c>
      <c r="P109" s="162">
        <f>MAX(K109,L109,M109,N109)</f>
        <v/>
      </c>
      <c r="Q109" s="162">
        <f>MEDIAN(K109,L109,M109,N109)</f>
        <v/>
      </c>
      <c r="R109" s="162">
        <f>AVERAGE(K109,L109,M109,N109)</f>
        <v/>
      </c>
      <c r="S109" s="162">
        <f>AVERAGE(O109,Q109)</f>
        <v/>
      </c>
      <c r="T109" s="162">
        <f>AVERAGE(P109,Q109)</f>
        <v/>
      </c>
      <c r="U109" s="41">
        <f>STDEVA(K109,L109,M109,N109)</f>
        <v/>
      </c>
      <c r="V109" s="42">
        <f>U109/Q109</f>
        <v/>
      </c>
      <c r="W109" s="43">
        <f>IF(X109=O109,"MENOR",IF(X109=S109,"PROM[MEN-MED]","PROMEDIO"))</f>
        <v/>
      </c>
      <c r="X109" s="163">
        <f>IF(V109&lt;=300%,O109,IF(AND(V109&gt;100%,V109&lt;=150%),S109,R109))</f>
        <v/>
      </c>
      <c r="Y109" s="162">
        <f>ROUND(X109,0)</f>
        <v/>
      </c>
    </row>
    <row r="110" ht="15.75" customHeight="1">
      <c r="B110" s="32" t="inlineStr">
        <is>
          <t>3.12</t>
        </is>
      </c>
      <c r="C110" s="32" t="n">
        <v>4912</v>
      </c>
      <c r="D110" s="33" t="inlineStr">
        <is>
          <t xml:space="preserve">CONJUNTO DEL INTERRUPTOR DE ADVERTENCIA DE DESBLOQUEO </t>
        </is>
      </c>
      <c r="E110" s="34" t="inlineStr">
        <is>
          <t>componente del sistema de seguridad que detecta y envía una señal cuando una puerta, el maletero o la columna de dirección han sido desbloqueados.</t>
        </is>
      </c>
      <c r="F110" s="32" t="inlineStr">
        <is>
          <t>Unidad</t>
        </is>
      </c>
      <c r="G110" s="35" t="inlineStr">
        <is>
          <t>suministro</t>
        </is>
      </c>
      <c r="H110" s="159" t="n">
        <v>204281</v>
      </c>
      <c r="I110" s="37" t="n">
        <v>158.91</v>
      </c>
      <c r="J110" s="37" t="n">
        <v>151.76</v>
      </c>
      <c r="K110" s="160">
        <f>H110*(I110/J110)</f>
        <v/>
      </c>
      <c r="L110" s="161" t="n">
        <v>256639.9458</v>
      </c>
      <c r="M110" s="159" t="n">
        <v>249165</v>
      </c>
      <c r="N110" s="159" t="n">
        <v>269098.2</v>
      </c>
      <c r="O110" s="162">
        <f>MIN(K110,L110,M110,N110)</f>
        <v/>
      </c>
      <c r="P110" s="162">
        <f>MAX(K110,L110,M110,N110)</f>
        <v/>
      </c>
      <c r="Q110" s="162">
        <f>MEDIAN(K110,L110,M110,N110)</f>
        <v/>
      </c>
      <c r="R110" s="162">
        <f>AVERAGE(K110,L110,M110,N110)</f>
        <v/>
      </c>
      <c r="S110" s="162">
        <f>AVERAGE(O110,Q110)</f>
        <v/>
      </c>
      <c r="T110" s="162">
        <f>AVERAGE(P110,Q110)</f>
        <v/>
      </c>
      <c r="U110" s="41">
        <f>STDEVA(K110,L110,M110,N110)</f>
        <v/>
      </c>
      <c r="V110" s="42">
        <f>U110/Q110</f>
        <v/>
      </c>
      <c r="W110" s="43">
        <f>IF(X110=O110,"MENOR",IF(X110=S110,"PROM[MEN-MED]","PROMEDIO"))</f>
        <v/>
      </c>
      <c r="X110" s="163">
        <f>IF(V110&lt;=300%,O110,IF(AND(V110&gt;100%,V110&lt;=150%),S110,R110))</f>
        <v/>
      </c>
      <c r="Y110" s="162">
        <f>ROUND(X110,0)</f>
        <v/>
      </c>
    </row>
    <row r="111" ht="27" customHeight="1">
      <c r="B111" s="32" t="inlineStr">
        <is>
          <t>3.13</t>
        </is>
      </c>
      <c r="C111" s="32" t="n">
        <v>4912</v>
      </c>
      <c r="D111" s="33" t="inlineStr">
        <is>
          <t xml:space="preserve">CONJUNTO DEL SOPORTE SUPERIOR DE LA COLUMNA DE DIRECCION </t>
        </is>
      </c>
      <c r="E111" s="34" t="inlineStr">
        <is>
          <t>estructura que sostiene y fija la columna de dirección al chasis del vehículo, proporcionando estabilidad y alineación adecuada para el sistema de dirección.</t>
        </is>
      </c>
      <c r="F111" s="32" t="inlineStr">
        <is>
          <t>Unidad</t>
        </is>
      </c>
      <c r="G111" s="35" t="inlineStr">
        <is>
          <t>suministro</t>
        </is>
      </c>
      <c r="H111" s="159" t="n">
        <v>673552</v>
      </c>
      <c r="I111" s="37" t="n">
        <v>158.91</v>
      </c>
      <c r="J111" s="37" t="n">
        <v>151.76</v>
      </c>
      <c r="K111" s="160">
        <f>H111*(I111/J111)</f>
        <v/>
      </c>
      <c r="L111" s="161" t="n">
        <v>825935.3746</v>
      </c>
      <c r="M111" s="159" t="n">
        <v>801879</v>
      </c>
      <c r="N111" s="159" t="n">
        <v>866029.3199999999</v>
      </c>
      <c r="O111" s="162">
        <f>MIN(K111,L111,M111,N111)</f>
        <v/>
      </c>
      <c r="P111" s="162">
        <f>MAX(K111,L111,M111,N111)</f>
        <v/>
      </c>
      <c r="Q111" s="162">
        <f>MEDIAN(K111,L111,M111,N111)</f>
        <v/>
      </c>
      <c r="R111" s="162">
        <f>AVERAGE(K111,L111,M111,N111)</f>
        <v/>
      </c>
      <c r="S111" s="162">
        <f>AVERAGE(O111,Q111)</f>
        <v/>
      </c>
      <c r="T111" s="162">
        <f>AVERAGE(P111,Q111)</f>
        <v/>
      </c>
      <c r="U111" s="41">
        <f>STDEVA(K111,L111,M111,N111)</f>
        <v/>
      </c>
      <c r="V111" s="42">
        <f>U111/Q111</f>
        <v/>
      </c>
      <c r="W111" s="43">
        <f>IF(X111=O111,"MENOR",IF(X111=S111,"PROM[MEN-MED]","PROMEDIO"))</f>
        <v/>
      </c>
      <c r="X111" s="163">
        <f>IF(V111&lt;=300%,O111,IF(AND(V111&gt;100%,V111&lt;=150%),S111,R111))</f>
        <v/>
      </c>
      <c r="Y111" s="162">
        <f>ROUND(X111,0)</f>
        <v/>
      </c>
    </row>
    <row r="112" ht="33.75" customHeight="1">
      <c r="B112" s="32" t="inlineStr">
        <is>
          <t>3.14</t>
        </is>
      </c>
      <c r="C112" s="32" t="n">
        <v>4912</v>
      </c>
      <c r="D112" s="33" t="inlineStr">
        <is>
          <t>CONJUNTO DEL CILINDRO DE LA CERRADURA DEL INTERRUPTOR DE ENCENDIDO</t>
        </is>
      </c>
      <c r="E112" s="34" t="inlineStr">
        <is>
          <t>mecanismo donde se inserta y gira la llave para arrancar, apagar el motor y bloquear la dirección del vehículo.</t>
        </is>
      </c>
      <c r="F112" s="32" t="inlineStr">
        <is>
          <t>Unidad</t>
        </is>
      </c>
      <c r="G112" s="35" t="inlineStr">
        <is>
          <t>suministro</t>
        </is>
      </c>
      <c r="H112" s="159" t="n">
        <v>251750</v>
      </c>
      <c r="I112" s="37" t="n">
        <v>158.91</v>
      </c>
      <c r="J112" s="37" t="n">
        <v>151.76</v>
      </c>
      <c r="K112" s="160">
        <f>H112*(I112/J112)</f>
        <v/>
      </c>
      <c r="L112" s="161" t="n">
        <v>303792.3154</v>
      </c>
      <c r="M112" s="159" t="n">
        <v>294944</v>
      </c>
      <c r="N112" s="159" t="n">
        <v>318539.52</v>
      </c>
      <c r="O112" s="162">
        <f>MIN(K112,L112,M112,N112)</f>
        <v/>
      </c>
      <c r="P112" s="162">
        <f>MAX(K112,L112,M112,N112)</f>
        <v/>
      </c>
      <c r="Q112" s="162">
        <f>MEDIAN(K112,L112,M112,N112)</f>
        <v/>
      </c>
      <c r="R112" s="162">
        <f>AVERAGE(K112,L112,M112,N112)</f>
        <v/>
      </c>
      <c r="S112" s="162">
        <f>AVERAGE(O112,Q112)</f>
        <v/>
      </c>
      <c r="T112" s="162">
        <f>AVERAGE(P112,Q112)</f>
        <v/>
      </c>
      <c r="U112" s="41">
        <f>STDEVA(K112,L112,M112,N112)</f>
        <v/>
      </c>
      <c r="V112" s="42">
        <f>U112/Q112</f>
        <v/>
      </c>
      <c r="W112" s="43">
        <f>IF(X112=O112,"MENOR",IF(X112=S112,"PROM[MEN-MED]","PROMEDIO"))</f>
        <v/>
      </c>
      <c r="X112" s="163">
        <f>IF(V112&lt;=300%,O112,IF(AND(V112&gt;100%,V112&lt;=150%),S112,R112))</f>
        <v/>
      </c>
      <c r="Y112" s="162">
        <f>ROUND(X112,0)</f>
        <v/>
      </c>
    </row>
    <row r="113" ht="15.75" customHeight="1">
      <c r="B113" s="32" t="inlineStr">
        <is>
          <t>3.15</t>
        </is>
      </c>
      <c r="C113" s="32" t="n">
        <v>4912</v>
      </c>
      <c r="D113" s="33" t="inlineStr">
        <is>
          <t xml:space="preserve">CONJUNTO DEL VOLANTE </t>
        </is>
      </c>
      <c r="E113" s="34" t="inlineStr">
        <is>
          <t>componente principal del sistema de dirección, permitiendo al conductor controlar la trayectoria del vehículo al girarlo.</t>
        </is>
      </c>
      <c r="F113" s="32" t="inlineStr">
        <is>
          <t>Unidad</t>
        </is>
      </c>
      <c r="G113" s="35" t="inlineStr">
        <is>
          <t>suministro</t>
        </is>
      </c>
      <c r="H113" s="159" t="n">
        <v>6760786</v>
      </c>
      <c r="I113" s="37" t="n">
        <v>158.91</v>
      </c>
      <c r="J113" s="37" t="n">
        <v>151.76</v>
      </c>
      <c r="K113" s="160">
        <f>H113*(I113/J113)</f>
        <v/>
      </c>
      <c r="L113" s="161" t="n">
        <v>8274641.9854</v>
      </c>
      <c r="M113" s="159" t="n">
        <v>8033633</v>
      </c>
      <c r="N113" s="159" t="n">
        <v>8676323.640000001</v>
      </c>
      <c r="O113" s="162">
        <f>MIN(K113,L113,M113,N113)</f>
        <v/>
      </c>
      <c r="P113" s="162">
        <f>MAX(K113,L113,M113,N113)</f>
        <v/>
      </c>
      <c r="Q113" s="162">
        <f>MEDIAN(K113,L113,M113,N113)</f>
        <v/>
      </c>
      <c r="R113" s="162">
        <f>AVERAGE(K113,L113,M113,N113)</f>
        <v/>
      </c>
      <c r="S113" s="162">
        <f>AVERAGE(O113,Q113)</f>
        <v/>
      </c>
      <c r="T113" s="162">
        <f>AVERAGE(P113,Q113)</f>
        <v/>
      </c>
      <c r="U113" s="41">
        <f>STDEVA(K113,L113,M113,N113)</f>
        <v/>
      </c>
      <c r="V113" s="42">
        <f>U113/Q113</f>
        <v/>
      </c>
      <c r="W113" s="43">
        <f>IF(X113=O113,"MENOR",IF(X113=S113,"PROM[MEN-MED]","PROMEDIO"))</f>
        <v/>
      </c>
      <c r="X113" s="163">
        <f>IF(V113&lt;=300%,O113,IF(AND(V113&gt;100%,V113&lt;=150%),S113,R113))</f>
        <v/>
      </c>
      <c r="Y113" s="162">
        <f>ROUND(X113,0)</f>
        <v/>
      </c>
    </row>
    <row r="114" ht="27" customHeight="1">
      <c r="B114" s="32" t="inlineStr">
        <is>
          <t>3.16</t>
        </is>
      </c>
      <c r="C114" s="32" t="n">
        <v>4912</v>
      </c>
      <c r="D114" s="33" t="inlineStr">
        <is>
          <t xml:space="preserve">INTERRUPTOR PRINCIPAL DE CONTROL DE LA VELOCIDAD DE CRUCERO </t>
        </is>
      </c>
      <c r="E114" s="34" t="inlineStr">
        <is>
          <t>componente que permite activar, ajustar y desactivar el sistema de cruise control o control de velocidad de crucero, facilitando la conducción en carretera sin necesidad de mantener el pie en el acelerador.</t>
        </is>
      </c>
      <c r="F114" s="32" t="inlineStr">
        <is>
          <t>Unidad</t>
        </is>
      </c>
      <c r="G114" s="35" t="inlineStr">
        <is>
          <t>suministro</t>
        </is>
      </c>
      <c r="H114" s="159" t="n">
        <v>265050</v>
      </c>
      <c r="I114" s="37" t="n">
        <v>158.91</v>
      </c>
      <c r="J114" s="37" t="n">
        <v>151.76</v>
      </c>
      <c r="K114" s="160">
        <f>H114*(I114/J114)</f>
        <v/>
      </c>
      <c r="L114" s="161" t="n">
        <v>310791.1695</v>
      </c>
      <c r="M114" s="159" t="n">
        <v>301739</v>
      </c>
      <c r="N114" s="159" t="n">
        <v>325878.12</v>
      </c>
      <c r="O114" s="162">
        <f>MIN(K114,L114,M114,N114)</f>
        <v/>
      </c>
      <c r="P114" s="162">
        <f>MAX(K114,L114,M114,N114)</f>
        <v/>
      </c>
      <c r="Q114" s="162">
        <f>MEDIAN(K114,L114,M114,N114)</f>
        <v/>
      </c>
      <c r="R114" s="162">
        <f>AVERAGE(K114,L114,M114,N114)</f>
        <v/>
      </c>
      <c r="S114" s="162">
        <f>AVERAGE(O114,Q114)</f>
        <v/>
      </c>
      <c r="T114" s="162">
        <f>AVERAGE(P114,Q114)</f>
        <v/>
      </c>
      <c r="U114" s="41">
        <f>STDEVA(K114,L114,M114,N114)</f>
        <v/>
      </c>
      <c r="V114" s="42">
        <f>U114/Q114</f>
        <v/>
      </c>
      <c r="W114" s="43">
        <f>IF(X114=O114,"MENOR",IF(X114=S114,"PROM[MEN-MED]","PROMEDIO"))</f>
        <v/>
      </c>
      <c r="X114" s="163">
        <f>IF(V114&lt;=300%,O114,IF(AND(V114&gt;100%,V114&lt;=150%),S114,R114))</f>
        <v/>
      </c>
      <c r="Y114" s="162">
        <f>ROUND(X114,0)</f>
        <v/>
      </c>
    </row>
    <row r="115" ht="27" customHeight="1">
      <c r="B115" s="32" t="inlineStr">
        <is>
          <t>3.17</t>
        </is>
      </c>
      <c r="C115" s="32" t="n">
        <v>4912</v>
      </c>
      <c r="D115" s="33" t="inlineStr">
        <is>
          <t xml:space="preserve">CONJUNTO DEL TUBO DE ALIMENTACION DE PRESION DE LA DIRECCION </t>
        </is>
      </c>
      <c r="E115" s="34" t="inlineStr">
        <is>
          <t>tubería de alta presión que transporta el fluido hidráulico desde la bomba de dirección asistida hasta la caja o cremallera de dirección, permitiendo el funcionamiento del sistema de asistencia hidráulica.</t>
        </is>
      </c>
      <c r="F115" s="32" t="inlineStr">
        <is>
          <t>Unidad</t>
        </is>
      </c>
      <c r="G115" s="35" t="inlineStr">
        <is>
          <t>suministro</t>
        </is>
      </c>
      <c r="H115" s="159" t="n">
        <v>852151</v>
      </c>
      <c r="I115" s="37" t="n">
        <v>158.91</v>
      </c>
      <c r="J115" s="37" t="n">
        <v>151.76</v>
      </c>
      <c r="K115" s="160">
        <f>H115*(I115/J115)</f>
        <v/>
      </c>
      <c r="L115" s="161" t="n">
        <v>999209.1801999999</v>
      </c>
      <c r="M115" s="159" t="n">
        <v>970106</v>
      </c>
      <c r="N115" s="159" t="n">
        <v>1047714.48</v>
      </c>
      <c r="O115" s="162">
        <f>MIN(K115,L115,M115,N115)</f>
        <v/>
      </c>
      <c r="P115" s="162">
        <f>MAX(K115,L115,M115,N115)</f>
        <v/>
      </c>
      <c r="Q115" s="162">
        <f>MEDIAN(K115,L115,M115,N115)</f>
        <v/>
      </c>
      <c r="R115" s="162">
        <f>AVERAGE(K115,L115,M115,N115)</f>
        <v/>
      </c>
      <c r="S115" s="162">
        <f>AVERAGE(O115,Q115)</f>
        <v/>
      </c>
      <c r="T115" s="162">
        <f>AVERAGE(P115,Q115)</f>
        <v/>
      </c>
      <c r="U115" s="41">
        <f>STDEVA(K115,L115,M115,N115)</f>
        <v/>
      </c>
      <c r="V115" s="42">
        <f>U115/Q115</f>
        <v/>
      </c>
      <c r="W115" s="43">
        <f>IF(X115=O115,"MENOR",IF(X115=S115,"PROM[MEN-MED]","PROMEDIO"))</f>
        <v/>
      </c>
      <c r="X115" s="163">
        <f>IF(V115&lt;=300%,O115,IF(AND(V115&gt;100%,V115&lt;=150%),S115,R115))</f>
        <v/>
      </c>
      <c r="Y115" s="162">
        <f>ROUND(X115,0)</f>
        <v/>
      </c>
    </row>
    <row r="116" ht="36.75" customHeight="1">
      <c r="B116" s="32" t="inlineStr">
        <is>
          <t>3.18</t>
        </is>
      </c>
      <c r="C116" s="32" t="n">
        <v>4912</v>
      </c>
      <c r="D116" s="33" t="inlineStr">
        <is>
          <t>EJE INTERMEDIO DE LA DIRECCION NO.2</t>
        </is>
      </c>
      <c r="E116" s="34" t="inlineStr">
        <is>
          <t>componente del sistema de dirección que conecta la columna de dirección con la caja de dirección, transmitiendo el movimiento del volante hacia las ruedas delanteras.</t>
        </is>
      </c>
      <c r="F116" s="32" t="inlineStr">
        <is>
          <t>Unidad</t>
        </is>
      </c>
      <c r="G116" s="35" t="inlineStr">
        <is>
          <t>suministro</t>
        </is>
      </c>
      <c r="H116" s="159" t="n">
        <v>788411</v>
      </c>
      <c r="I116" s="37" t="n">
        <v>158.91</v>
      </c>
      <c r="J116" s="37" t="n">
        <v>151.76</v>
      </c>
      <c r="K116" s="160">
        <f>H116*(I116/J116)</f>
        <v/>
      </c>
      <c r="L116" s="161" t="n">
        <v>956154.1472</v>
      </c>
      <c r="M116" s="159" t="n">
        <v>928305</v>
      </c>
      <c r="N116" s="159" t="n">
        <v>1002569.4</v>
      </c>
      <c r="O116" s="162">
        <f>MIN(K116,L116,M116,N116)</f>
        <v/>
      </c>
      <c r="P116" s="162">
        <f>MAX(K116,L116,M116,N116)</f>
        <v/>
      </c>
      <c r="Q116" s="162">
        <f>MEDIAN(K116,L116,M116,N116)</f>
        <v/>
      </c>
      <c r="R116" s="162">
        <f>AVERAGE(K116,L116,M116,N116)</f>
        <v/>
      </c>
      <c r="S116" s="162">
        <f>AVERAGE(O116,Q116)</f>
        <v/>
      </c>
      <c r="T116" s="162">
        <f>AVERAGE(P116,Q116)</f>
        <v/>
      </c>
      <c r="U116" s="41">
        <f>STDEVA(K116,L116,M116,N116)</f>
        <v/>
      </c>
      <c r="V116" s="42">
        <f>U116/Q116</f>
        <v/>
      </c>
      <c r="W116" s="43">
        <f>IF(X116=O116,"MENOR",IF(X116=S116,"PROM[MEN-MED]","PROMEDIO"))</f>
        <v/>
      </c>
      <c r="X116" s="163">
        <f>IF(V116&lt;=300%,O116,IF(AND(V116&gt;100%,V116&lt;=150%),S116,R116))</f>
        <v/>
      </c>
      <c r="Y116" s="162">
        <f>ROUND(X116,0)</f>
        <v/>
      </c>
    </row>
    <row r="117" ht="41.25" customHeight="1">
      <c r="B117" s="32" t="inlineStr">
        <is>
          <t>3.19</t>
        </is>
      </c>
      <c r="C117" s="32" t="n">
        <v>4912</v>
      </c>
      <c r="D117" s="33" t="inlineStr">
        <is>
          <t xml:space="preserve">CONJUNTO DEL ENGRANAJE DE LA SERVODIRECCION DE CREMALLERA Y PIÑON </t>
        </is>
      </c>
      <c r="E117" s="34" t="inlineStr">
        <is>
          <t>mecanismo principal del sistema de dirección asistida, encargado de convertir el movimiento del volante en un desplazamiento lateral de las ruedas delanteras.</t>
        </is>
      </c>
      <c r="F117" s="32" t="inlineStr">
        <is>
          <t>Unidad</t>
        </is>
      </c>
      <c r="G117" s="35" t="inlineStr">
        <is>
          <t>suministro</t>
        </is>
      </c>
      <c r="H117" s="159" t="n">
        <v>6679785</v>
      </c>
      <c r="I117" s="37" t="n">
        <v>158.91</v>
      </c>
      <c r="J117" s="37" t="n">
        <v>151.76</v>
      </c>
      <c r="K117" s="160">
        <f>H117*(I117/J117)</f>
        <v/>
      </c>
      <c r="L117" s="161" t="n">
        <v>8721076.9471</v>
      </c>
      <c r="M117" s="159" t="n">
        <v>8467065</v>
      </c>
      <c r="N117" s="159" t="n">
        <v>9144430.199999999</v>
      </c>
      <c r="O117" s="162">
        <f>MIN(K117,L117,M117,N117)</f>
        <v/>
      </c>
      <c r="P117" s="162">
        <f>MAX(K117,L117,M117,N117)</f>
        <v/>
      </c>
      <c r="Q117" s="162">
        <f>MEDIAN(K117,L117,M117,N117)</f>
        <v/>
      </c>
      <c r="R117" s="162">
        <f>AVERAGE(K117,L117,M117,N117)</f>
        <v/>
      </c>
      <c r="S117" s="162">
        <f>AVERAGE(O117,Q117)</f>
        <v/>
      </c>
      <c r="T117" s="162">
        <f>AVERAGE(P117,Q117)</f>
        <v/>
      </c>
      <c r="U117" s="41">
        <f>STDEVA(K117,L117,M117,N117)</f>
        <v/>
      </c>
      <c r="V117" s="42">
        <f>U117/Q117</f>
        <v/>
      </c>
      <c r="W117" s="43">
        <f>IF(X117=O117,"MENOR",IF(X117=S117,"PROM[MEN-MED]","PROMEDIO"))</f>
        <v/>
      </c>
      <c r="X117" s="163">
        <f>IF(V117&lt;=300%,O117,IF(AND(V117&gt;100%,V117&lt;=150%),S117,R117))</f>
        <v/>
      </c>
      <c r="Y117" s="162">
        <f>ROUND(X117,0)</f>
        <v/>
      </c>
    </row>
    <row r="118" ht="42" customHeight="1">
      <c r="B118" s="32" t="inlineStr">
        <is>
          <t>3.20</t>
        </is>
      </c>
      <c r="C118" s="32" t="n">
        <v>4912</v>
      </c>
      <c r="D118" s="33" t="inlineStr">
        <is>
          <t xml:space="preserve">SUBCONJUNTO DEL EXTREMO DERECHO DE LA BARRA DE ACOPLAMIENTO </t>
        </is>
      </c>
      <c r="E118" s="34" t="inlineStr">
        <is>
          <t>pieza clave del sistema de dirección que conecta la barra de acoplamiento con la rueda delantera derecha, permitiendo el movimiento de las ruedas en respuesta a los giros del volante.</t>
        </is>
      </c>
      <c r="F118" s="32" t="inlineStr">
        <is>
          <t>Unidad</t>
        </is>
      </c>
      <c r="G118" s="35" t="inlineStr">
        <is>
          <t>suministro</t>
        </is>
      </c>
      <c r="H118" s="159" t="n">
        <v>235600</v>
      </c>
      <c r="I118" s="37" t="n">
        <v>158.91</v>
      </c>
      <c r="J118" s="37" t="n">
        <v>151.76</v>
      </c>
      <c r="K118" s="160">
        <f>H118*(I118/J118)</f>
        <v/>
      </c>
      <c r="L118" s="161" t="n">
        <v>286985.8145</v>
      </c>
      <c r="M118" s="159" t="n">
        <v>278627</v>
      </c>
      <c r="N118" s="159" t="n">
        <v>300917.16</v>
      </c>
      <c r="O118" s="162">
        <f>MIN(K118,L118,M118,N118)</f>
        <v/>
      </c>
      <c r="P118" s="162">
        <f>MAX(K118,L118,M118,N118)</f>
        <v/>
      </c>
      <c r="Q118" s="162">
        <f>MEDIAN(K118,L118,M118,N118)</f>
        <v/>
      </c>
      <c r="R118" s="162">
        <f>AVERAGE(K118,L118,M118,N118)</f>
        <v/>
      </c>
      <c r="S118" s="162">
        <f>AVERAGE(O118,Q118)</f>
        <v/>
      </c>
      <c r="T118" s="162">
        <f>AVERAGE(P118,Q118)</f>
        <v/>
      </c>
      <c r="U118" s="41">
        <f>STDEVA(K118,L118,M118,N118)</f>
        <v/>
      </c>
      <c r="V118" s="42">
        <f>U118/Q118</f>
        <v/>
      </c>
      <c r="W118" s="43">
        <f>IF(X118=O118,"MENOR",IF(X118=S118,"PROM[MEN-MED]","PROMEDIO"))</f>
        <v/>
      </c>
      <c r="X118" s="163">
        <f>IF(V118&lt;=300%,O118,IF(AND(V118&gt;100%,V118&lt;=150%),S118,R118))</f>
        <v/>
      </c>
      <c r="Y118" s="162">
        <f>ROUND(X118,0)</f>
        <v/>
      </c>
    </row>
    <row r="119" ht="56.25" customHeight="1">
      <c r="B119" s="32" t="inlineStr">
        <is>
          <t>3.21</t>
        </is>
      </c>
      <c r="C119" s="32" t="n">
        <v>4912</v>
      </c>
      <c r="D119" s="33" t="inlineStr">
        <is>
          <t xml:space="preserve">SUBCONJUNTO DEL EXTREMO IZQUIERDO DE LA BARRA DE ACOPLAMIENTO </t>
        </is>
      </c>
      <c r="E119" s="34" t="inlineStr">
        <is>
          <t>componente fundamental del sistema de dirección, que conecta la barra de acoplamiento con la rueda delantera izquierda, permitiendo la transmisión del movimiento del volante a la rueda.</t>
        </is>
      </c>
      <c r="F119" s="32" t="inlineStr">
        <is>
          <t>Unidad</t>
        </is>
      </c>
      <c r="G119" s="35" t="inlineStr">
        <is>
          <t>suministro</t>
        </is>
      </c>
      <c r="H119" s="159" t="n">
        <v>235600</v>
      </c>
      <c r="I119" s="37" t="n">
        <v>158.91</v>
      </c>
      <c r="J119" s="37" t="n">
        <v>151.76</v>
      </c>
      <c r="K119" s="160">
        <f>H119*(I119/J119)</f>
        <v/>
      </c>
      <c r="L119" s="161" t="n">
        <v>281621.5682</v>
      </c>
      <c r="M119" s="159" t="n">
        <v>273419</v>
      </c>
      <c r="N119" s="159" t="n">
        <v>295292.52</v>
      </c>
      <c r="O119" s="162">
        <f>MIN(K119,L119,M119,N119)</f>
        <v/>
      </c>
      <c r="P119" s="162">
        <f>MAX(K119,L119,M119,N119)</f>
        <v/>
      </c>
      <c r="Q119" s="162">
        <f>MEDIAN(K119,L119,M119,N119)</f>
        <v/>
      </c>
      <c r="R119" s="162">
        <f>AVERAGE(K119,L119,M119,N119)</f>
        <v/>
      </c>
      <c r="S119" s="162">
        <f>AVERAGE(O119,Q119)</f>
        <v/>
      </c>
      <c r="T119" s="162">
        <f>AVERAGE(P119,Q119)</f>
        <v/>
      </c>
      <c r="U119" s="41">
        <f>STDEVA(K119,L119,M119,N119)</f>
        <v/>
      </c>
      <c r="V119" s="42">
        <f>U119/Q119</f>
        <v/>
      </c>
      <c r="W119" s="43">
        <f>IF(X119=O119,"MENOR",IF(X119=S119,"PROM[MEN-MED]","PROMEDIO"))</f>
        <v/>
      </c>
      <c r="X119" s="163">
        <f>IF(V119&lt;=300%,O119,IF(AND(V119&gt;100%,V119&lt;=150%),S119,R119))</f>
        <v/>
      </c>
      <c r="Y119" s="162">
        <f>ROUND(X119,0)</f>
        <v/>
      </c>
    </row>
    <row r="120" ht="28.5" customHeight="1">
      <c r="B120" s="32" t="inlineStr">
        <is>
          <t>3.22</t>
        </is>
      </c>
      <c r="C120" s="32" t="n">
        <v>4912</v>
      </c>
      <c r="D120" s="33" t="inlineStr">
        <is>
          <t xml:space="preserve">FUNDA DE LA CREMALLERA DE LA DIRECCION </t>
        </is>
      </c>
      <c r="E120" s="34"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20" s="32" t="inlineStr">
        <is>
          <t>Unidad</t>
        </is>
      </c>
      <c r="G120" s="35" t="inlineStr">
        <is>
          <t>suministro</t>
        </is>
      </c>
      <c r="H120" s="159" t="n">
        <v>87400</v>
      </c>
      <c r="I120" s="37" t="n">
        <v>158.91</v>
      </c>
      <c r="J120" s="37" t="n">
        <v>151.76</v>
      </c>
      <c r="K120" s="160">
        <f>H120*(I120/J120)</f>
        <v/>
      </c>
      <c r="L120" s="161" t="n">
        <v>106463.8855</v>
      </c>
      <c r="M120" s="159" t="n">
        <v>103363</v>
      </c>
      <c r="N120" s="159" t="n">
        <v>111632.04</v>
      </c>
      <c r="O120" s="162">
        <f>MIN(K120,L120,M120,N120)</f>
        <v/>
      </c>
      <c r="P120" s="162">
        <f>MAX(K120,L120,M120,N120)</f>
        <v/>
      </c>
      <c r="Q120" s="162">
        <f>MEDIAN(K120,L120,M120,N120)</f>
        <v/>
      </c>
      <c r="R120" s="162">
        <f>AVERAGE(K120,L120,M120,N120)</f>
        <v/>
      </c>
      <c r="S120" s="162">
        <f>AVERAGE(O120,Q120)</f>
        <v/>
      </c>
      <c r="T120" s="162">
        <f>AVERAGE(P120,Q120)</f>
        <v/>
      </c>
      <c r="U120" s="41">
        <f>STDEVA(K120,L120,M120,N120)</f>
        <v/>
      </c>
      <c r="V120" s="42">
        <f>U120/Q120</f>
        <v/>
      </c>
      <c r="W120" s="43">
        <f>IF(X120=O120,"MENOR",IF(X120=S120,"PROM[MEN-MED]","PROMEDIO"))</f>
        <v/>
      </c>
      <c r="X120" s="163">
        <f>IF(V120&lt;=300%,O120,IF(AND(V120&gt;100%,V120&lt;=150%),S120,R120))</f>
        <v/>
      </c>
      <c r="Y120" s="162">
        <f>ROUND(X120,0)</f>
        <v/>
      </c>
    </row>
    <row r="121" ht="27" customHeight="1">
      <c r="B121" s="32" t="inlineStr">
        <is>
          <t>3.23</t>
        </is>
      </c>
      <c r="C121" s="32" t="n">
        <v>4912</v>
      </c>
      <c r="D121" s="33" t="inlineStr">
        <is>
          <t xml:space="preserve">SUBCONJUNTO DEL EXTREMO DE LA CREMALLERA DE DIRECCION </t>
        </is>
      </c>
      <c r="E121" s="34" t="inlineStr">
        <is>
          <t>pieza clave del sistema de dirección que conecta la cremallera de dirección con la barra de acoplamiento, permitiendo la transmisión del movimiento del volante hacia las ruedas delanteras.</t>
        </is>
      </c>
      <c r="F121" s="32" t="inlineStr">
        <is>
          <t>Unidad</t>
        </is>
      </c>
      <c r="G121" s="35" t="inlineStr">
        <is>
          <t>suministro</t>
        </is>
      </c>
      <c r="H121" s="159" t="n">
        <v>719149</v>
      </c>
      <c r="I121" s="37" t="n">
        <v>158.91</v>
      </c>
      <c r="J121" s="37" t="n">
        <v>151.76</v>
      </c>
      <c r="K121" s="160">
        <f>H121*(I121/J121)</f>
        <v/>
      </c>
      <c r="L121" s="161" t="n">
        <v>876003.6726</v>
      </c>
      <c r="M121" s="159" t="n">
        <v>850489</v>
      </c>
      <c r="N121" s="159" t="n">
        <v>918528.12</v>
      </c>
      <c r="O121" s="162">
        <f>MIN(K121,L121,M121,N121)</f>
        <v/>
      </c>
      <c r="P121" s="162">
        <f>MAX(K121,L121,M121,N121)</f>
        <v/>
      </c>
      <c r="Q121" s="162">
        <f>MEDIAN(K121,L121,M121,N121)</f>
        <v/>
      </c>
      <c r="R121" s="162">
        <f>AVERAGE(K121,L121,M121,N121)</f>
        <v/>
      </c>
      <c r="S121" s="162">
        <f>AVERAGE(O121,Q121)</f>
        <v/>
      </c>
      <c r="T121" s="162">
        <f>AVERAGE(P121,Q121)</f>
        <v/>
      </c>
      <c r="U121" s="41">
        <f>STDEVA(K121,L121,M121,N121)</f>
        <v/>
      </c>
      <c r="V121" s="42">
        <f>U121/Q121</f>
        <v/>
      </c>
      <c r="W121" s="43">
        <f>IF(X121=O121,"MENOR",IF(X121=S121,"PROM[MEN-MED]","PROMEDIO"))</f>
        <v/>
      </c>
      <c r="X121" s="163">
        <f>IF(V121&lt;=300%,O121,IF(AND(V121&gt;100%,V121&lt;=150%),S121,R121))</f>
        <v/>
      </c>
      <c r="Y121" s="162">
        <f>ROUND(X121,0)</f>
        <v/>
      </c>
    </row>
    <row r="122" ht="27" customHeight="1">
      <c r="B122" s="32" t="inlineStr">
        <is>
          <t>3.24</t>
        </is>
      </c>
      <c r="C122" s="32" t="n">
        <v>4912</v>
      </c>
      <c r="D122" s="33" t="inlineStr">
        <is>
          <t xml:space="preserve">CONJUNTO DE ALOJAMIENTO DE LA CREMALLERA DE LA DIRECCION </t>
        </is>
      </c>
      <c r="E122" s="34" t="inlineStr">
        <is>
          <t>componente que sostiene y protege la cremallera de dirección, asegurando su correcto funcionamiento dentro del sistema de dirección asistida.</t>
        </is>
      </c>
      <c r="F122" s="32" t="inlineStr">
        <is>
          <t>Unidad</t>
        </is>
      </c>
      <c r="G122" s="35" t="inlineStr">
        <is>
          <t>suministro</t>
        </is>
      </c>
      <c r="H122" s="159" t="n">
        <v>719149</v>
      </c>
      <c r="I122" s="37" t="n">
        <v>158.91</v>
      </c>
      <c r="J122" s="37" t="n">
        <v>151.76</v>
      </c>
      <c r="K122" s="160">
        <f>H122*(I122/J122)</f>
        <v/>
      </c>
      <c r="L122" s="161" t="n">
        <v>876003.6726</v>
      </c>
      <c r="M122" s="159" t="n">
        <v>850489</v>
      </c>
      <c r="N122" s="159" t="n">
        <v>918528.12</v>
      </c>
      <c r="O122" s="162">
        <f>MIN(K122,L122,M122,N122)</f>
        <v/>
      </c>
      <c r="P122" s="162">
        <f>MAX(K122,L122,M122,N122)</f>
        <v/>
      </c>
      <c r="Q122" s="162">
        <f>MEDIAN(K122,L122,M122,N122)</f>
        <v/>
      </c>
      <c r="R122" s="162">
        <f>AVERAGE(K122,L122,M122,N122)</f>
        <v/>
      </c>
      <c r="S122" s="162">
        <f>AVERAGE(O122,Q122)</f>
        <v/>
      </c>
      <c r="T122" s="162">
        <f>AVERAGE(P122,Q122)</f>
        <v/>
      </c>
      <c r="U122" s="41">
        <f>STDEVA(K122,L122,M122,N122)</f>
        <v/>
      </c>
      <c r="V122" s="42">
        <f>U122/Q122</f>
        <v/>
      </c>
      <c r="W122" s="43">
        <f>IF(X122=O122,"MENOR",IF(X122=S122,"PROM[MEN-MED]","PROMEDIO"))</f>
        <v/>
      </c>
      <c r="X122" s="163">
        <f>IF(V122&lt;=300%,O122,IF(AND(V122&gt;100%,V122&lt;=150%),S122,R122))</f>
        <v/>
      </c>
      <c r="Y122" s="162">
        <f>ROUND(X122,0)</f>
        <v/>
      </c>
    </row>
    <row r="123" ht="15.75" customHeight="1">
      <c r="B123" s="26" t="inlineStr">
        <is>
          <t>4.</t>
        </is>
      </c>
      <c r="C123" s="142" t="inlineStr">
        <is>
          <t>SISTEMA DE TRANSMISIÓN</t>
        </is>
      </c>
      <c r="H123" s="164" t="n"/>
      <c r="I123" s="48" t="n"/>
      <c r="J123" s="48" t="n"/>
      <c r="K123" s="164" t="n"/>
      <c r="L123" s="50" t="n"/>
      <c r="M123" s="164" t="n"/>
      <c r="N123" s="164" t="n"/>
      <c r="O123" s="166" t="n"/>
      <c r="P123" s="166" t="n"/>
      <c r="Q123" s="166" t="n"/>
      <c r="R123" s="166" t="n"/>
      <c r="S123" s="166" t="n"/>
      <c r="T123" s="166" t="n"/>
      <c r="U123" s="52" t="n"/>
      <c r="V123" s="53" t="n"/>
      <c r="W123" s="54" t="n"/>
      <c r="X123" s="167" t="n"/>
      <c r="Y123" s="166" t="n"/>
    </row>
    <row r="124" ht="27" customHeight="1">
      <c r="B124" s="32" t="inlineStr">
        <is>
          <t>4.1</t>
        </is>
      </c>
      <c r="C124" s="32" t="n">
        <v>4912</v>
      </c>
      <c r="D124" s="33" t="inlineStr">
        <is>
          <t>CONJUNTO IZQUIERDO DEL EJE PROPULSOR DELANTERO</t>
        </is>
      </c>
      <c r="E124" s="56" t="inlineStr">
        <is>
          <t>Su propósito es transferir el movimiento generado por el motor y la caja de transferencia hacia la rueda izquierda, permitiendo el desplazamiento del vehículo con tracción delantera cuando está activado el modo 4WD.</t>
        </is>
      </c>
      <c r="F124" s="32" t="inlineStr">
        <is>
          <t>Unidad</t>
        </is>
      </c>
      <c r="G124" s="35" t="inlineStr">
        <is>
          <t>suministro</t>
        </is>
      </c>
      <c r="H124" s="159" t="n">
        <v>3369681</v>
      </c>
      <c r="I124" s="37" t="n">
        <v>158.91</v>
      </c>
      <c r="J124" s="37" t="n">
        <v>151.76</v>
      </c>
      <c r="K124" s="160">
        <f>H124*(I124/J124)</f>
        <v/>
      </c>
      <c r="L124" s="161" t="n">
        <v>4241372.1056</v>
      </c>
      <c r="M124" s="159" t="n">
        <v>4117837</v>
      </c>
      <c r="N124" s="159" t="n">
        <v>4447263.96</v>
      </c>
      <c r="O124" s="162">
        <f>MIN(K124,L124,M124,N124)</f>
        <v/>
      </c>
      <c r="P124" s="162">
        <f>MAX(K124,L124,M124,N124)</f>
        <v/>
      </c>
      <c r="Q124" s="162">
        <f>MEDIAN(K124,L124,M124,N124)</f>
        <v/>
      </c>
      <c r="R124" s="162">
        <f>AVERAGE(K124,L124,M124,N124)</f>
        <v/>
      </c>
      <c r="S124" s="162">
        <f>AVERAGE(O124,Q124)</f>
        <v/>
      </c>
      <c r="T124" s="162">
        <f>AVERAGE(P124,Q124)</f>
        <v/>
      </c>
      <c r="U124" s="41">
        <f>STDEVA(K124,L124,M124,N124)</f>
        <v/>
      </c>
      <c r="V124" s="42">
        <f>U124/Q124</f>
        <v/>
      </c>
      <c r="W124" s="43">
        <f>IF(X124=O124,"MENOR",IF(X124=S124,"PROM[MEN-MED]","PROMEDIO"))</f>
        <v/>
      </c>
      <c r="X124" s="163">
        <f>IF(V124&lt;=300%,O124,IF(AND(V124&gt;100%,V124&lt;=150%),S124,R124))</f>
        <v/>
      </c>
      <c r="Y124" s="162">
        <f>ROUND(X124,0)</f>
        <v/>
      </c>
    </row>
    <row r="125" ht="27" customHeight="1">
      <c r="B125" s="32" t="inlineStr">
        <is>
          <t>4.2</t>
        </is>
      </c>
      <c r="C125" s="32" t="n">
        <v>4912</v>
      </c>
      <c r="D125" s="33" t="inlineStr">
        <is>
          <t>CONJUNTO DERECHO DEL EJE PROPULSOR DELANTERO</t>
        </is>
      </c>
      <c r="E125" s="56" t="inlineStr">
        <is>
          <t>Su propósito es transferir el movimiento generado por el motor y la caja de transferencia hacia la rueda izquierda, permitiendo el desplazamiento del vehículo con tracción delantera cuando está activado el modo 4WD.</t>
        </is>
      </c>
      <c r="F125" s="32" t="inlineStr">
        <is>
          <t>Unidad</t>
        </is>
      </c>
      <c r="G125" s="35" t="inlineStr">
        <is>
          <t>suministro</t>
        </is>
      </c>
      <c r="H125" s="159" t="n">
        <v>3548249</v>
      </c>
      <c r="I125" s="37" t="n">
        <v>158.91</v>
      </c>
      <c r="J125" s="37" t="n">
        <v>151.76</v>
      </c>
      <c r="K125" s="160">
        <f>H125*(I125/J125)</f>
        <v/>
      </c>
      <c r="L125" s="161" t="n">
        <v>4241372.1056</v>
      </c>
      <c r="M125" s="159" t="n">
        <v>4117837</v>
      </c>
      <c r="N125" s="159" t="n">
        <v>4447263.96</v>
      </c>
      <c r="O125" s="162">
        <f>MIN(K125,L125,M125,N125)</f>
        <v/>
      </c>
      <c r="P125" s="162">
        <f>MAX(K125,L125,M125,N125)</f>
        <v/>
      </c>
      <c r="Q125" s="162">
        <f>MEDIAN(K125,L125,M125,N125)</f>
        <v/>
      </c>
      <c r="R125" s="162">
        <f>AVERAGE(K125,L125,M125,N125)</f>
        <v/>
      </c>
      <c r="S125" s="162">
        <f>AVERAGE(O125,Q125)</f>
        <v/>
      </c>
      <c r="T125" s="162">
        <f>AVERAGE(P125,Q125)</f>
        <v/>
      </c>
      <c r="U125" s="41">
        <f>STDEVA(K125,L125,M125,N125)</f>
        <v/>
      </c>
      <c r="V125" s="42">
        <f>U125/Q125</f>
        <v/>
      </c>
      <c r="W125" s="43">
        <f>IF(X125=O125,"MENOR",IF(X125=S125,"PROM[MEN-MED]","PROMEDIO"))</f>
        <v/>
      </c>
      <c r="X125" s="163">
        <f>IF(V125&lt;=300%,O125,IF(AND(V125&gt;100%,V125&lt;=150%),S125,R125))</f>
        <v/>
      </c>
      <c r="Y125" s="162">
        <f>ROUND(X125,0)</f>
        <v/>
      </c>
    </row>
    <row r="126" ht="27" customHeight="1">
      <c r="B126" s="32" t="inlineStr">
        <is>
          <t>4.3</t>
        </is>
      </c>
      <c r="C126" s="32" t="n">
        <v>4912</v>
      </c>
      <c r="D126" s="33" t="inlineStr">
        <is>
          <t>CONJUNTO DE LA JUNTA INTERIOR DEL EJE DELANTERO</t>
        </is>
      </c>
      <c r="E126"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26" s="32" t="inlineStr">
        <is>
          <t>Unidad</t>
        </is>
      </c>
      <c r="G126" s="35" t="inlineStr">
        <is>
          <t>suministro</t>
        </is>
      </c>
      <c r="H126" s="159" t="n">
        <v>1571395</v>
      </c>
      <c r="I126" s="37" t="n">
        <v>158.91</v>
      </c>
      <c r="J126" s="37" t="n">
        <v>151.76</v>
      </c>
      <c r="K126" s="160">
        <f>H126*(I126/J126)</f>
        <v/>
      </c>
      <c r="L126" s="161" t="n">
        <v>1994199.4772</v>
      </c>
      <c r="M126" s="159" t="n">
        <v>1936116</v>
      </c>
      <c r="N126" s="159" t="n">
        <v>2091005.28</v>
      </c>
      <c r="O126" s="162">
        <f>MIN(K126,L126,M126,N126)</f>
        <v/>
      </c>
      <c r="P126" s="162">
        <f>MAX(K126,L126,M126,N126)</f>
        <v/>
      </c>
      <c r="Q126" s="162">
        <f>MEDIAN(K126,L126,M126,N126)</f>
        <v/>
      </c>
      <c r="R126" s="162">
        <f>AVERAGE(K126,L126,M126,N126)</f>
        <v/>
      </c>
      <c r="S126" s="162">
        <f>AVERAGE(O126,Q126)</f>
        <v/>
      </c>
      <c r="T126" s="162">
        <f>AVERAGE(P126,Q126)</f>
        <v/>
      </c>
      <c r="U126" s="41">
        <f>STDEVA(K126,L126,M126,N126)</f>
        <v/>
      </c>
      <c r="V126" s="42">
        <f>U126/Q126</f>
        <v/>
      </c>
      <c r="W126" s="43">
        <f>IF(X126=O126,"MENOR",IF(X126=S126,"PROM[MEN-MED]","PROMEDIO"))</f>
        <v/>
      </c>
      <c r="X126" s="163">
        <f>IF(V126&lt;=300%,O126,IF(AND(V126&gt;100%,V126&lt;=150%),S126,R126))</f>
        <v/>
      </c>
      <c r="Y126" s="162">
        <f>ROUND(X126,0)</f>
        <v/>
      </c>
    </row>
    <row r="127" ht="27" customHeight="1">
      <c r="B127" s="32" t="inlineStr">
        <is>
          <t>4.4</t>
        </is>
      </c>
      <c r="C127" s="32" t="n">
        <v>4912</v>
      </c>
      <c r="D127" s="33" t="inlineStr">
        <is>
          <t>CONJUNTO DE LA JUNTAEXTERIOR DEL EJE DELANTERO</t>
        </is>
      </c>
      <c r="E127"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27" s="32" t="inlineStr">
        <is>
          <t>Unidad</t>
        </is>
      </c>
      <c r="G127" s="35" t="inlineStr">
        <is>
          <t>suministro</t>
        </is>
      </c>
      <c r="H127" s="159" t="n">
        <v>2238955</v>
      </c>
      <c r="I127" s="37" t="n">
        <v>158.91</v>
      </c>
      <c r="J127" s="37" t="n">
        <v>151.76</v>
      </c>
      <c r="K127" s="160">
        <f>H127*(I127/J127)</f>
        <v/>
      </c>
      <c r="L127" s="161" t="n">
        <v>2775951.9725</v>
      </c>
      <c r="M127" s="159" t="n">
        <v>2695099</v>
      </c>
      <c r="N127" s="159" t="n">
        <v>2910706.92</v>
      </c>
      <c r="O127" s="162">
        <f>MIN(K127,L127,M127,N127)</f>
        <v/>
      </c>
      <c r="P127" s="162">
        <f>MAX(K127,L127,M127,N127)</f>
        <v/>
      </c>
      <c r="Q127" s="162">
        <f>MEDIAN(K127,L127,M127,N127)</f>
        <v/>
      </c>
      <c r="R127" s="162">
        <f>AVERAGE(K127,L127,M127,N127)</f>
        <v/>
      </c>
      <c r="S127" s="162">
        <f>AVERAGE(O127,Q127)</f>
        <v/>
      </c>
      <c r="T127" s="162">
        <f>AVERAGE(P127,Q127)</f>
        <v/>
      </c>
      <c r="U127" s="41">
        <f>STDEVA(K127,L127,M127,N127)</f>
        <v/>
      </c>
      <c r="V127" s="42">
        <f>U127/Q127</f>
        <v/>
      </c>
      <c r="W127" s="43">
        <f>IF(X127=O127,"MENOR",IF(X127=S127,"PROM[MEN-MED]","PROMEDIO"))</f>
        <v/>
      </c>
      <c r="X127" s="163">
        <f>IF(V127&lt;=300%,O127,IF(AND(V127&gt;100%,V127&lt;=150%),S127,R127))</f>
        <v/>
      </c>
      <c r="Y127" s="162">
        <f>ROUND(X127,0)</f>
        <v/>
      </c>
    </row>
    <row r="128" ht="69" customHeight="1">
      <c r="B128" s="32" t="inlineStr">
        <is>
          <t>4.5</t>
        </is>
      </c>
      <c r="C128" s="32" t="n">
        <v>4912</v>
      </c>
      <c r="D128" s="33" t="inlineStr">
        <is>
          <t>FUNDA DE LA JUNTA EXTERIOR</t>
        </is>
      </c>
      <c r="E128"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28" s="32" t="inlineStr">
        <is>
          <t>Unidad</t>
        </is>
      </c>
      <c r="G128" s="35" t="inlineStr">
        <is>
          <t>suministro</t>
        </is>
      </c>
      <c r="H128" s="159" t="n">
        <v>506350</v>
      </c>
      <c r="I128" s="37" t="n">
        <v>158.91</v>
      </c>
      <c r="J128" s="37" t="n">
        <v>151.76</v>
      </c>
      <c r="K128" s="160">
        <f>H128*(I128/J128)</f>
        <v/>
      </c>
      <c r="L128" s="161" t="n">
        <v>593732.174</v>
      </c>
      <c r="M128" s="159" t="n">
        <v>576439</v>
      </c>
      <c r="N128" s="159" t="n">
        <v>622554.12</v>
      </c>
      <c r="O128" s="162">
        <f>MIN(K128,L128,M128,N128)</f>
        <v/>
      </c>
      <c r="P128" s="162">
        <f>MAX(K128,L128,M128,N128)</f>
        <v/>
      </c>
      <c r="Q128" s="162">
        <f>MEDIAN(K128,L128,M128,N128)</f>
        <v/>
      </c>
      <c r="R128" s="162">
        <f>AVERAGE(K128,L128,M128,N128)</f>
        <v/>
      </c>
      <c r="S128" s="162">
        <f>AVERAGE(O128,Q128)</f>
        <v/>
      </c>
      <c r="T128" s="162">
        <f>AVERAGE(P128,Q128)</f>
        <v/>
      </c>
      <c r="U128" s="41">
        <f>STDEVA(K128,L128,M128,N128)</f>
        <v/>
      </c>
      <c r="V128" s="42">
        <f>U128/Q128</f>
        <v/>
      </c>
      <c r="W128" s="43">
        <f>IF(X128=O128,"MENOR",IF(X128=S128,"PROM[MEN-MED]","PROMEDIO"))</f>
        <v/>
      </c>
      <c r="X128" s="163">
        <f>IF(V128&lt;=300%,O128,IF(AND(V128&gt;100%,V128&lt;=150%),S128,R128))</f>
        <v/>
      </c>
      <c r="Y128" s="162">
        <f>ROUND(X128,0)</f>
        <v/>
      </c>
    </row>
    <row r="129" ht="69" customHeight="1">
      <c r="B129" s="32" t="inlineStr">
        <is>
          <t>4.6</t>
        </is>
      </c>
      <c r="C129" s="32" t="n">
        <v>4912</v>
      </c>
      <c r="D129" s="33" t="inlineStr">
        <is>
          <t>FUNDA DE LA JUNTA INTERIOR</t>
        </is>
      </c>
      <c r="E129"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29" s="32" t="inlineStr">
        <is>
          <t>Juego</t>
        </is>
      </c>
      <c r="G129" s="35" t="inlineStr">
        <is>
          <t>suministro</t>
        </is>
      </c>
      <c r="H129" s="159" t="n">
        <v>785650</v>
      </c>
      <c r="I129" s="37" t="n">
        <v>158.91</v>
      </c>
      <c r="J129" s="37" t="n">
        <v>151.76</v>
      </c>
      <c r="K129" s="160">
        <f>H129*(I129/J129)</f>
        <v/>
      </c>
      <c r="L129" s="161" t="n">
        <v>921233.026</v>
      </c>
      <c r="M129" s="159" t="n">
        <v>894401</v>
      </c>
      <c r="N129" s="159" t="n">
        <v>965953.08</v>
      </c>
      <c r="O129" s="162">
        <f>MIN(K129,L129,M129,N129)</f>
        <v/>
      </c>
      <c r="P129" s="162">
        <f>MAX(K129,L129,M129,N129)</f>
        <v/>
      </c>
      <c r="Q129" s="162">
        <f>MEDIAN(K129,L129,M129,N129)</f>
        <v/>
      </c>
      <c r="R129" s="162">
        <f>AVERAGE(K129,L129,M129,N129)</f>
        <v/>
      </c>
      <c r="S129" s="162">
        <f>AVERAGE(O129,Q129)</f>
        <v/>
      </c>
      <c r="T129" s="162">
        <f>AVERAGE(P129,Q129)</f>
        <v/>
      </c>
      <c r="U129" s="41">
        <f>STDEVA(K129,L129,M129,N129)</f>
        <v/>
      </c>
      <c r="V129" s="42">
        <f>U129/Q129</f>
        <v/>
      </c>
      <c r="W129" s="43">
        <f>IF(X129=O129,"MENOR",IF(X129=S129,"PROM[MEN-MED]","PROMEDIO"))</f>
        <v/>
      </c>
      <c r="X129" s="163">
        <f>IF(V129&lt;=300%,O129,IF(AND(V129&gt;100%,V129&lt;=150%),S129,R129))</f>
        <v/>
      </c>
      <c r="Y129" s="162">
        <f>ROUND(X129,0)</f>
        <v/>
      </c>
    </row>
    <row r="130" ht="27" customHeight="1">
      <c r="B130" s="32" t="inlineStr">
        <is>
          <t>4.7</t>
        </is>
      </c>
      <c r="C130" s="32" t="n">
        <v>4912</v>
      </c>
      <c r="D130" s="33" t="inlineStr">
        <is>
          <t>HORQUILLA DE BRIDA DE LA JUNTA UNIVERSAL</t>
        </is>
      </c>
      <c r="E130" s="56" t="inlineStr">
        <is>
          <t>componente clave del eje de transmisión que conecta el árbol de transmisión con el diferencial o la caja de transferencia.</t>
        </is>
      </c>
      <c r="F130" s="32" t="inlineStr">
        <is>
          <t>Unidad</t>
        </is>
      </c>
      <c r="G130" s="35" t="inlineStr">
        <is>
          <t>suministro</t>
        </is>
      </c>
      <c r="H130" s="159" t="n">
        <v>635550</v>
      </c>
      <c r="I130" s="37" t="n">
        <v>158.91</v>
      </c>
      <c r="J130" s="37" t="n">
        <v>151.76</v>
      </c>
      <c r="K130" s="160">
        <f>H130*(I130/J130)</f>
        <v/>
      </c>
      <c r="L130" s="161" t="n">
        <v>774169.6249000001</v>
      </c>
      <c r="M130" s="159" t="n">
        <v>751621</v>
      </c>
      <c r="N130" s="159" t="n">
        <v>811750.6800000001</v>
      </c>
      <c r="O130" s="162">
        <f>MIN(K130,L130,M130,N130)</f>
        <v/>
      </c>
      <c r="P130" s="162">
        <f>MAX(K130,L130,M130,N130)</f>
        <v/>
      </c>
      <c r="Q130" s="162">
        <f>MEDIAN(K130,L130,M130,N130)</f>
        <v/>
      </c>
      <c r="R130" s="162">
        <f>AVERAGE(K130,L130,M130,N130)</f>
        <v/>
      </c>
      <c r="S130" s="162">
        <f>AVERAGE(O130,Q130)</f>
        <v/>
      </c>
      <c r="T130" s="162">
        <f>AVERAGE(P130,Q130)</f>
        <v/>
      </c>
      <c r="U130" s="41">
        <f>STDEVA(K130,L130,M130,N130)</f>
        <v/>
      </c>
      <c r="V130" s="42">
        <f>U130/Q130</f>
        <v/>
      </c>
      <c r="W130" s="43">
        <f>IF(X130=O130,"MENOR",IF(X130=S130,"PROM[MEN-MED]","PROMEDIO"))</f>
        <v/>
      </c>
      <c r="X130" s="163">
        <f>IF(V130&lt;=300%,O130,IF(AND(V130&gt;100%,V130&lt;=150%),S130,R130))</f>
        <v/>
      </c>
      <c r="Y130" s="162">
        <f>ROUND(X130,0)</f>
        <v/>
      </c>
    </row>
    <row r="131" ht="15.75" customHeight="1">
      <c r="B131" s="32" t="inlineStr">
        <is>
          <t>4.8</t>
        </is>
      </c>
      <c r="C131" s="32" t="n">
        <v>4912</v>
      </c>
      <c r="D131" s="33" t="inlineStr">
        <is>
          <t>CRUCETA DE LA JUNTA UNIVERSAL</t>
        </is>
      </c>
      <c r="E131" s="56" t="inlineStr">
        <is>
          <t>componente esencial del eje de transmisión, permitiendo la transferencia de torque entre el árbol de transmisión y el diferencial o la caja de transferencia.</t>
        </is>
      </c>
      <c r="F131" s="32" t="inlineStr">
        <is>
          <t>Unidad</t>
        </is>
      </c>
      <c r="G131" s="35" t="inlineStr">
        <is>
          <t>suministro</t>
        </is>
      </c>
      <c r="H131" s="159" t="n">
        <v>323888</v>
      </c>
      <c r="I131" s="37" t="n">
        <v>158.91</v>
      </c>
      <c r="J131" s="37" t="n">
        <v>151.76</v>
      </c>
      <c r="K131" s="160">
        <f>H131*(I131/J131)</f>
        <v/>
      </c>
      <c r="L131" s="161" t="n">
        <v>503383.6612</v>
      </c>
      <c r="M131" s="159" t="n">
        <v>488722</v>
      </c>
      <c r="N131" s="159" t="n">
        <v>527819.76</v>
      </c>
      <c r="O131" s="162">
        <f>MIN(K131,L131,M131,N131)</f>
        <v/>
      </c>
      <c r="P131" s="162">
        <f>MAX(K131,L131,M131,N131)</f>
        <v/>
      </c>
      <c r="Q131" s="162">
        <f>MEDIAN(K131,L131,M131,N131)</f>
        <v/>
      </c>
      <c r="R131" s="162">
        <f>AVERAGE(K131,L131,M131,N131)</f>
        <v/>
      </c>
      <c r="S131" s="162">
        <f>AVERAGE(O131,Q131)</f>
        <v/>
      </c>
      <c r="T131" s="162">
        <f>AVERAGE(P131,Q131)</f>
        <v/>
      </c>
      <c r="U131" s="41">
        <f>STDEVA(K131,L131,M131,N131)</f>
        <v/>
      </c>
      <c r="V131" s="42">
        <f>U131/Q131</f>
        <v/>
      </c>
      <c r="W131" s="43">
        <f>IF(X131=O131,"MENOR",IF(X131=S131,"PROM[MEN-MED]","PROMEDIO"))</f>
        <v/>
      </c>
      <c r="X131" s="163">
        <f>IF(V131&lt;=300%,O131,IF(AND(V131&gt;100%,V131&lt;=150%),S131,R131))</f>
        <v/>
      </c>
      <c r="Y131" s="162">
        <f>ROUND(X131,0)</f>
        <v/>
      </c>
    </row>
    <row r="132" ht="27" customHeight="1">
      <c r="B132" s="32" t="inlineStr">
        <is>
          <t>4.9</t>
        </is>
      </c>
      <c r="C132" s="32" t="n">
        <v>4912</v>
      </c>
      <c r="D132" s="33" t="inlineStr">
        <is>
          <t xml:space="preserve">CONJUNTO DEL ARBOL DE TRANSMISION DELANTERO </t>
        </is>
      </c>
      <c r="E132" s="56" t="inlineStr">
        <is>
          <t>componente fundamental en los vehículos 4x4, encargado de transferir la potencia del diferencial central (caja de transferencia) al diferencial delantero, permitiendo la tracción en las ruedas delanteras cuando el sistema 4WD está activado.</t>
        </is>
      </c>
      <c r="F132" s="32" t="inlineStr">
        <is>
          <t>Unidad</t>
        </is>
      </c>
      <c r="G132" s="35" t="inlineStr">
        <is>
          <t>suministro</t>
        </is>
      </c>
      <c r="H132" s="159" t="n">
        <v>1520523</v>
      </c>
      <c r="I132" s="37" t="n">
        <v>158.91</v>
      </c>
      <c r="J132" s="37" t="n">
        <v>151.76</v>
      </c>
      <c r="K132" s="160">
        <f>H132*(I132/J132)</f>
        <v/>
      </c>
      <c r="L132" s="161" t="n">
        <v>1945835.8304</v>
      </c>
      <c r="M132" s="159" t="n">
        <v>1889161</v>
      </c>
      <c r="N132" s="159" t="n">
        <v>2040293.88</v>
      </c>
      <c r="O132" s="162">
        <f>MIN(K132,L132,M132,N132)</f>
        <v/>
      </c>
      <c r="P132" s="162">
        <f>MAX(K132,L132,M132,N132)</f>
        <v/>
      </c>
      <c r="Q132" s="162">
        <f>MEDIAN(K132,L132,M132,N132)</f>
        <v/>
      </c>
      <c r="R132" s="162">
        <f>AVERAGE(K132,L132,M132,N132)</f>
        <v/>
      </c>
      <c r="S132" s="162">
        <f>AVERAGE(O132,Q132)</f>
        <v/>
      </c>
      <c r="T132" s="162">
        <f>AVERAGE(P132,Q132)</f>
        <v/>
      </c>
      <c r="U132" s="41">
        <f>STDEVA(K132,L132,M132,N132)</f>
        <v/>
      </c>
      <c r="V132" s="42">
        <f>U132/Q132</f>
        <v/>
      </c>
      <c r="W132" s="43">
        <f>IF(X132=O132,"MENOR",IF(X132=S132,"PROM[MEN-MED]","PROMEDIO"))</f>
        <v/>
      </c>
      <c r="X132" s="163">
        <f>IF(V132&lt;=300%,O132,IF(AND(V132&gt;100%,V132&lt;=150%),S132,R132))</f>
        <v/>
      </c>
      <c r="Y132" s="162">
        <f>ROUND(X132,0)</f>
        <v/>
      </c>
    </row>
    <row r="133" ht="15.75" customHeight="1">
      <c r="B133" s="32" t="inlineStr">
        <is>
          <t>4.10</t>
        </is>
      </c>
      <c r="C133" s="32" t="n">
        <v>4912</v>
      </c>
      <c r="D133" s="33" t="inlineStr">
        <is>
          <t>CONJUNTO DEL COJINETE DEL ROTOR DEL ABS IZQUIERDO</t>
        </is>
      </c>
      <c r="E133" s="56" t="inlineStr">
        <is>
          <t>Este conjunto integra el cojinete de rueda con el rotor o anillo reluctor del ABS, permitiendo el correcto funcionamiento del sistema antibloqueo de frenos.</t>
        </is>
      </c>
      <c r="F133" s="32" t="inlineStr">
        <is>
          <t>Unidad</t>
        </is>
      </c>
      <c r="G133" s="35" t="inlineStr">
        <is>
          <t>suministro</t>
        </is>
      </c>
      <c r="H133" s="159" t="n">
        <v>661200</v>
      </c>
      <c r="I133" s="37" t="n">
        <v>158.91</v>
      </c>
      <c r="J133" s="37" t="n">
        <v>151.76</v>
      </c>
      <c r="K133" s="160">
        <f>H133*(I133/J133)</f>
        <v/>
      </c>
      <c r="L133" s="161" t="n">
        <v>797887.4435000001</v>
      </c>
      <c r="M133" s="159" t="n">
        <v>774648</v>
      </c>
      <c r="N133" s="159" t="n">
        <v>836619.84</v>
      </c>
      <c r="O133" s="162">
        <f>MIN(K133,L133,M133,N133)</f>
        <v/>
      </c>
      <c r="P133" s="162">
        <f>MAX(K133,L133,M133,N133)</f>
        <v/>
      </c>
      <c r="Q133" s="162">
        <f>MEDIAN(K133,L133,M133,N133)</f>
        <v/>
      </c>
      <c r="R133" s="162">
        <f>AVERAGE(K133,L133,M133,N133)</f>
        <v/>
      </c>
      <c r="S133" s="162">
        <f>AVERAGE(O133,Q133)</f>
        <v/>
      </c>
      <c r="T133" s="162">
        <f>AVERAGE(P133,Q133)</f>
        <v/>
      </c>
      <c r="U133" s="41">
        <f>STDEVA(K133,L133,M133,N133)</f>
        <v/>
      </c>
      <c r="V133" s="42">
        <f>U133/Q133</f>
        <v/>
      </c>
      <c r="W133" s="43">
        <f>IF(X133=O133,"MENOR",IF(X133=S133,"PROM[MEN-MED]","PROMEDIO"))</f>
        <v/>
      </c>
      <c r="X133" s="163">
        <f>IF(V133&lt;=300%,O133,IF(AND(V133&gt;100%,V133&lt;=150%),S133,R133))</f>
        <v/>
      </c>
      <c r="Y133" s="162">
        <f>ROUND(X133,0)</f>
        <v/>
      </c>
    </row>
    <row r="134" ht="15.75" customHeight="1">
      <c r="B134" s="32" t="inlineStr">
        <is>
          <t>4.11</t>
        </is>
      </c>
      <c r="C134" s="32" t="n">
        <v>4912</v>
      </c>
      <c r="D134" s="33" t="inlineStr">
        <is>
          <t>CONJUNTO DEL COJINETE DEL ROTOR DEL ABS DERECHO</t>
        </is>
      </c>
      <c r="E134" s="56" t="inlineStr">
        <is>
          <t>Este conjunto integra el cojinete de rueda con el rotor o anillo reluctor del ABS, permitiendo el correcto funcionamiento del sistema antibloqueo de frenos.</t>
        </is>
      </c>
      <c r="F134" s="32" t="inlineStr">
        <is>
          <t>Unidad</t>
        </is>
      </c>
      <c r="G134" s="35" t="inlineStr">
        <is>
          <t>suministro</t>
        </is>
      </c>
      <c r="H134" s="159" t="n">
        <v>655464</v>
      </c>
      <c r="I134" s="37" t="n">
        <v>158.91</v>
      </c>
      <c r="J134" s="37" t="n">
        <v>151.76</v>
      </c>
      <c r="K134" s="160">
        <f>H134*(I134/J134)</f>
        <v/>
      </c>
      <c r="L134" s="161" t="n">
        <v>782832.9558</v>
      </c>
      <c r="M134" s="159" t="n">
        <v>760032</v>
      </c>
      <c r="N134" s="159" t="n">
        <v>820834.5600000001</v>
      </c>
      <c r="O134" s="162">
        <f>MIN(K134,L134,M134,N134)</f>
        <v/>
      </c>
      <c r="P134" s="162">
        <f>MAX(K134,L134,M134,N134)</f>
        <v/>
      </c>
      <c r="Q134" s="162">
        <f>MEDIAN(K134,L134,M134,N134)</f>
        <v/>
      </c>
      <c r="R134" s="162">
        <f>AVERAGE(K134,L134,M134,N134)</f>
        <v/>
      </c>
      <c r="S134" s="162">
        <f>AVERAGE(O134,Q134)</f>
        <v/>
      </c>
      <c r="T134" s="162">
        <f>AVERAGE(P134,Q134)</f>
        <v/>
      </c>
      <c r="U134" s="41">
        <f>STDEVA(K134,L134,M134,N134)</f>
        <v/>
      </c>
      <c r="V134" s="42">
        <f>U134/Q134</f>
        <v/>
      </c>
      <c r="W134" s="43">
        <f>IF(X134=O134,"MENOR",IF(X134=S134,"PROM[MEN-MED]","PROMEDIO"))</f>
        <v/>
      </c>
      <c r="X134" s="163">
        <f>IF(V134&lt;=300%,O134,IF(AND(V134&gt;100%,V134&lt;=150%),S134,R134))</f>
        <v/>
      </c>
      <c r="Y134" s="162">
        <f>ROUND(X134,0)</f>
        <v/>
      </c>
    </row>
    <row r="135" ht="27" customHeight="1">
      <c r="B135" s="32" t="inlineStr">
        <is>
          <t>4.12</t>
        </is>
      </c>
      <c r="C135" s="32" t="n">
        <v>4912</v>
      </c>
      <c r="D135" s="33" t="inlineStr">
        <is>
          <t xml:space="preserve">SUBCONJUNTO IZQUIERDO DEL CUBO DEL EJE DELANTERO </t>
        </is>
      </c>
      <c r="E135" s="56" t="inlineStr">
        <is>
          <t>parte fundamental del sistema de suspensión y tracción delantera. Este componente permite el montaje de la rueda, la conexión con el semieje y la transmisión de torque en modelos con tracción 4x4.</t>
        </is>
      </c>
      <c r="F135" s="32" t="inlineStr">
        <is>
          <t>Unidad</t>
        </is>
      </c>
      <c r="G135" s="35" t="inlineStr">
        <is>
          <t>suministro</t>
        </is>
      </c>
      <c r="H135" s="159" t="n">
        <v>779000</v>
      </c>
      <c r="I135" s="37" t="n">
        <v>158.91</v>
      </c>
      <c r="J135" s="37" t="n">
        <v>151.76</v>
      </c>
      <c r="K135" s="160">
        <f>H135*(I135/J135)</f>
        <v/>
      </c>
      <c r="L135" s="161" t="n">
        <v>948909.1297</v>
      </c>
      <c r="M135" s="159" t="n">
        <v>921271</v>
      </c>
      <c r="N135" s="159" t="n">
        <v>994972.6800000001</v>
      </c>
      <c r="O135" s="162">
        <f>MIN(K135,L135,M135,N135)</f>
        <v/>
      </c>
      <c r="P135" s="162">
        <f>MAX(K135,L135,M135,N135)</f>
        <v/>
      </c>
      <c r="Q135" s="162">
        <f>MEDIAN(K135,L135,M135,N135)</f>
        <v/>
      </c>
      <c r="R135" s="162">
        <f>AVERAGE(K135,L135,M135,N135)</f>
        <v/>
      </c>
      <c r="S135" s="162">
        <f>AVERAGE(O135,Q135)</f>
        <v/>
      </c>
      <c r="T135" s="162">
        <f>AVERAGE(P135,Q135)</f>
        <v/>
      </c>
      <c r="U135" s="41">
        <f>STDEVA(K135,L135,M135,N135)</f>
        <v/>
      </c>
      <c r="V135" s="42">
        <f>U135/Q135</f>
        <v/>
      </c>
      <c r="W135" s="43">
        <f>IF(X135=O135,"MENOR",IF(X135=S135,"PROM[MEN-MED]","PROMEDIO"))</f>
        <v/>
      </c>
      <c r="X135" s="163">
        <f>IF(V135&lt;=300%,O135,IF(AND(V135&gt;100%,V135&lt;=150%),S135,R135))</f>
        <v/>
      </c>
      <c r="Y135" s="162">
        <f>ROUND(X135,0)</f>
        <v/>
      </c>
    </row>
    <row r="136" ht="27" customHeight="1">
      <c r="B136" s="32" t="inlineStr">
        <is>
          <t>4.13</t>
        </is>
      </c>
      <c r="C136" s="32" t="n">
        <v>4912</v>
      </c>
      <c r="D136" s="33" t="inlineStr">
        <is>
          <t xml:space="preserve">SUBCONJUNTO DERECHO DEL CUBO DEL EJE DELANTERO </t>
        </is>
      </c>
      <c r="E136" s="56" t="inlineStr">
        <is>
          <t>parte fundamental del sistema de suspensión y tracción delantera. Este componente permite el montaje de la rueda, la conexión con el semieje y la transmisión de torque en modelos con tracción 4x4.</t>
        </is>
      </c>
      <c r="F136" s="32" t="inlineStr">
        <is>
          <t>Unidad</t>
        </is>
      </c>
      <c r="G136" s="35" t="inlineStr">
        <is>
          <t>suministro</t>
        </is>
      </c>
      <c r="H136" s="159" t="n">
        <v>758452</v>
      </c>
      <c r="I136" s="37" t="n">
        <v>158.91</v>
      </c>
      <c r="J136" s="37" t="n">
        <v>151.76</v>
      </c>
      <c r="K136" s="160">
        <f>H136*(I136/J136)</f>
        <v/>
      </c>
      <c r="L136" s="161" t="n">
        <v>931172.5248</v>
      </c>
      <c r="M136" s="159" t="n">
        <v>904051</v>
      </c>
      <c r="N136" s="159" t="n">
        <v>976375.08</v>
      </c>
      <c r="O136" s="162">
        <f>MIN(K136,L136,M136,N136)</f>
        <v/>
      </c>
      <c r="P136" s="162">
        <f>MAX(K136,L136,M136,N136)</f>
        <v/>
      </c>
      <c r="Q136" s="162">
        <f>MEDIAN(K136,L136,M136,N136)</f>
        <v/>
      </c>
      <c r="R136" s="162">
        <f>AVERAGE(K136,L136,M136,N136)</f>
        <v/>
      </c>
      <c r="S136" s="162">
        <f>AVERAGE(O136,Q136)</f>
        <v/>
      </c>
      <c r="T136" s="162">
        <f>AVERAGE(P136,Q136)</f>
        <v/>
      </c>
      <c r="U136" s="41">
        <f>STDEVA(K136,L136,M136,N136)</f>
        <v/>
      </c>
      <c r="V136" s="42">
        <f>U136/Q136</f>
        <v/>
      </c>
      <c r="W136" s="43">
        <f>IF(X136=O136,"MENOR",IF(X136=S136,"PROM[MEN-MED]","PROMEDIO"))</f>
        <v/>
      </c>
      <c r="X136" s="163">
        <f>IF(V136&lt;=300%,O136,IF(AND(V136&gt;100%,V136&lt;=150%),S136,R136))</f>
        <v/>
      </c>
      <c r="Y136" s="162">
        <f>ROUND(X136,0)</f>
        <v/>
      </c>
    </row>
    <row r="137" ht="15.75" customHeight="1">
      <c r="B137" s="32" t="inlineStr">
        <is>
          <t>4.14</t>
        </is>
      </c>
      <c r="C137" s="32" t="n">
        <v>4912</v>
      </c>
      <c r="D137" s="33" t="inlineStr">
        <is>
          <t>EJE AXIAL TRASERO IZQUIERDO</t>
        </is>
      </c>
      <c r="E137" s="56" t="inlineStr">
        <is>
          <t>función principal es transmitir la potencia desde el diferencial trasero hasta la rueda izquierda, permitiendo el movimiento del vehículo</t>
        </is>
      </c>
      <c r="F137" s="32" t="inlineStr">
        <is>
          <t>Unidad</t>
        </is>
      </c>
      <c r="G137" s="35" t="inlineStr">
        <is>
          <t>suministro</t>
        </is>
      </c>
      <c r="H137" s="159" t="n">
        <v>1797495</v>
      </c>
      <c r="I137" s="37" t="n">
        <v>158.91</v>
      </c>
      <c r="J137" s="37" t="n">
        <v>151.76</v>
      </c>
      <c r="K137" s="160">
        <f>H137*(I137/J137)</f>
        <v/>
      </c>
      <c r="L137" s="161" t="n">
        <v>2279099.543</v>
      </c>
      <c r="M137" s="159" t="n">
        <v>2212718</v>
      </c>
      <c r="N137" s="159" t="n">
        <v>2389735.44</v>
      </c>
      <c r="O137" s="162">
        <f>MIN(K137,L137,M137,N137)</f>
        <v/>
      </c>
      <c r="P137" s="162">
        <f>MAX(K137,L137,M137,N137)</f>
        <v/>
      </c>
      <c r="Q137" s="162">
        <f>MEDIAN(K137,L137,M137,N137)</f>
        <v/>
      </c>
      <c r="R137" s="162">
        <f>AVERAGE(K137,L137,M137,N137)</f>
        <v/>
      </c>
      <c r="S137" s="162">
        <f>AVERAGE(O137,Q137)</f>
        <v/>
      </c>
      <c r="T137" s="162">
        <f>AVERAGE(P137,Q137)</f>
        <v/>
      </c>
      <c r="U137" s="41">
        <f>STDEVA(K137,L137,M137,N137)</f>
        <v/>
      </c>
      <c r="V137" s="42">
        <f>U137/Q137</f>
        <v/>
      </c>
      <c r="W137" s="43">
        <f>IF(X137=O137,"MENOR",IF(X137=S137,"PROM[MEN-MED]","PROMEDIO"))</f>
        <v/>
      </c>
      <c r="X137" s="163">
        <f>IF(V137&lt;=300%,O137,IF(AND(V137&gt;100%,V137&lt;=150%),S137,R137))</f>
        <v/>
      </c>
      <c r="Y137" s="162">
        <f>ROUND(X137,0)</f>
        <v/>
      </c>
    </row>
    <row r="138" ht="15.75" customHeight="1">
      <c r="B138" s="32" t="inlineStr">
        <is>
          <t>4.15</t>
        </is>
      </c>
      <c r="C138" s="32" t="n">
        <v>4912</v>
      </c>
      <c r="D138" s="33" t="inlineStr">
        <is>
          <t>EJE AXIAL TRASERO DERECHO</t>
        </is>
      </c>
      <c r="E138" s="56" t="inlineStr">
        <is>
          <t>función principal es transmitir la potencia desde el diferencial trasero hasta la rueda izquierda, permitiendo el movimiento del vehículo</t>
        </is>
      </c>
      <c r="F138" s="32" t="inlineStr">
        <is>
          <t>Unidad</t>
        </is>
      </c>
      <c r="G138" s="35" t="inlineStr">
        <is>
          <t>suministro</t>
        </is>
      </c>
      <c r="H138" s="159" t="n">
        <v>1793425</v>
      </c>
      <c r="I138" s="37" t="n">
        <v>158.91</v>
      </c>
      <c r="J138" s="37" t="n">
        <v>151.76</v>
      </c>
      <c r="K138" s="160">
        <f>H138*(I138/J138)</f>
        <v/>
      </c>
      <c r="L138" s="161" t="n">
        <v>2257394.3476</v>
      </c>
      <c r="M138" s="159" t="n">
        <v>2191645</v>
      </c>
      <c r="N138" s="159" t="n">
        <v>2366976.6</v>
      </c>
      <c r="O138" s="162">
        <f>MIN(K138,L138,M138,N138)</f>
        <v/>
      </c>
      <c r="P138" s="162">
        <f>MAX(K138,L138,M138,N138)</f>
        <v/>
      </c>
      <c r="Q138" s="162">
        <f>MEDIAN(K138,L138,M138,N138)</f>
        <v/>
      </c>
      <c r="R138" s="162">
        <f>AVERAGE(K138,L138,M138,N138)</f>
        <v/>
      </c>
      <c r="S138" s="162">
        <f>AVERAGE(O138,Q138)</f>
        <v/>
      </c>
      <c r="T138" s="162">
        <f>AVERAGE(P138,Q138)</f>
        <v/>
      </c>
      <c r="U138" s="41">
        <f>STDEVA(K138,L138,M138,N138)</f>
        <v/>
      </c>
      <c r="V138" s="42">
        <f>U138/Q138</f>
        <v/>
      </c>
      <c r="W138" s="43">
        <f>IF(X138=O138,"MENOR",IF(X138=S138,"PROM[MEN-MED]","PROMEDIO"))</f>
        <v/>
      </c>
      <c r="X138" s="163">
        <f>IF(V138&lt;=300%,O138,IF(AND(V138&gt;100%,V138&lt;=150%),S138,R138))</f>
        <v/>
      </c>
      <c r="Y138" s="162">
        <f>ROUND(X138,0)</f>
        <v/>
      </c>
    </row>
    <row r="139" ht="27" customHeight="1">
      <c r="B139" s="32" t="inlineStr">
        <is>
          <t>4.16</t>
        </is>
      </c>
      <c r="C139" s="32" t="n">
        <v>4912</v>
      </c>
      <c r="D139" s="33" t="inlineStr">
        <is>
          <t>JUNTA DEL DEFLECTOR DE ACEITE DEL TAMBOR DEL FRENO IZQUIERDO</t>
        </is>
      </c>
      <c r="E139" s="56" t="inlineStr">
        <is>
          <t>La junta del deflector de aceite del tambor de freno izquierdo es un componente diseñado para evitar que el aceite del diferencial trasero o la grasa del rodamiento contaminen el sistema de frenos</t>
        </is>
      </c>
      <c r="F139" s="32" t="inlineStr">
        <is>
          <t>Unidad</t>
        </is>
      </c>
      <c r="G139" s="35" t="inlineStr">
        <is>
          <t>suministro</t>
        </is>
      </c>
      <c r="H139" s="159" t="n">
        <v>9500</v>
      </c>
      <c r="I139" s="37" t="n">
        <v>158.91</v>
      </c>
      <c r="J139" s="37" t="n">
        <v>151.76</v>
      </c>
      <c r="K139" s="160">
        <f>H139*(I139/J139)</f>
        <v/>
      </c>
      <c r="L139" s="161" t="n">
        <v>11138.4238</v>
      </c>
      <c r="M139" s="159" t="n">
        <v>10814</v>
      </c>
      <c r="N139" s="159" t="n">
        <v>11679.12</v>
      </c>
      <c r="O139" s="162">
        <f>MIN(K139,L139,M139,N139)</f>
        <v/>
      </c>
      <c r="P139" s="162">
        <f>MAX(K139,L139,M139,N139)</f>
        <v/>
      </c>
      <c r="Q139" s="162">
        <f>MEDIAN(K139,L139,M139,N139)</f>
        <v/>
      </c>
      <c r="R139" s="162">
        <f>AVERAGE(K139,L139,M139,N139)</f>
        <v/>
      </c>
      <c r="S139" s="162">
        <f>AVERAGE(O139,Q139)</f>
        <v/>
      </c>
      <c r="T139" s="162">
        <f>AVERAGE(P139,Q139)</f>
        <v/>
      </c>
      <c r="U139" s="41">
        <f>STDEVA(K139,L139,M139,N139)</f>
        <v/>
      </c>
      <c r="V139" s="42">
        <f>U139/Q139</f>
        <v/>
      </c>
      <c r="W139" s="43">
        <f>IF(X139=O139,"MENOR",IF(X139=S139,"PROM[MEN-MED]","PROMEDIO"))</f>
        <v/>
      </c>
      <c r="X139" s="163">
        <f>IF(V139&lt;=300%,O139,IF(AND(V139&gt;100%,V139&lt;=150%),S139,R139))</f>
        <v/>
      </c>
      <c r="Y139" s="162">
        <f>ROUND(X139,0)</f>
        <v/>
      </c>
    </row>
    <row r="140" ht="27" customHeight="1">
      <c r="B140" s="32" t="inlineStr">
        <is>
          <t>4.17</t>
        </is>
      </c>
      <c r="C140" s="32" t="n">
        <v>4912</v>
      </c>
      <c r="D140" s="33" t="inlineStr">
        <is>
          <t>JUNTA DEL DEFLECTOR DE ACEITE DEL TAMBOR DEL FRENO DERECHO</t>
        </is>
      </c>
      <c r="E140" s="56" t="inlineStr">
        <is>
          <t>La junta del deflector de aceite del tambor de freno izquierdo es un componente diseñado para evitar que el aceite del diferencial trasero o la grasa del rodamiento contaminen el sistema de frenos</t>
        </is>
      </c>
      <c r="F140" s="32" t="inlineStr">
        <is>
          <t>Unidad</t>
        </is>
      </c>
      <c r="G140" s="35" t="inlineStr">
        <is>
          <t>suministro</t>
        </is>
      </c>
      <c r="H140" s="159" t="n">
        <v>9500</v>
      </c>
      <c r="I140" s="37" t="n">
        <v>158.91</v>
      </c>
      <c r="J140" s="37" t="n">
        <v>151.76</v>
      </c>
      <c r="K140" s="160">
        <f>H140*(I140/J140)</f>
        <v/>
      </c>
      <c r="L140" s="161" t="n">
        <v>11246.571</v>
      </c>
      <c r="M140" s="159" t="n">
        <v>10919</v>
      </c>
      <c r="N140" s="159" t="n">
        <v>11792.52</v>
      </c>
      <c r="O140" s="162">
        <f>MIN(K140,L140,M140,N140)</f>
        <v/>
      </c>
      <c r="P140" s="162">
        <f>MAX(K140,L140,M140,N140)</f>
        <v/>
      </c>
      <c r="Q140" s="162">
        <f>MEDIAN(K140,L140,M140,N140)</f>
        <v/>
      </c>
      <c r="R140" s="162">
        <f>AVERAGE(K140,L140,M140,N140)</f>
        <v/>
      </c>
      <c r="S140" s="162">
        <f>AVERAGE(O140,Q140)</f>
        <v/>
      </c>
      <c r="T140" s="162">
        <f>AVERAGE(P140,Q140)</f>
        <v/>
      </c>
      <c r="U140" s="41">
        <f>STDEVA(K140,L140,M140,N140)</f>
        <v/>
      </c>
      <c r="V140" s="42">
        <f>U140/Q140</f>
        <v/>
      </c>
      <c r="W140" s="43">
        <f>IF(X140=O140,"MENOR",IF(X140=S140,"PROM[MEN-MED]","PROMEDIO"))</f>
        <v/>
      </c>
      <c r="X140" s="163">
        <f>IF(V140&lt;=300%,O140,IF(AND(V140&gt;100%,V140&lt;=150%),S140,R140))</f>
        <v/>
      </c>
      <c r="Y140" s="162">
        <f>ROUND(X140,0)</f>
        <v/>
      </c>
    </row>
    <row r="141" ht="15.75" customHeight="1">
      <c r="B141" s="32" t="inlineStr">
        <is>
          <t>4.18</t>
        </is>
      </c>
      <c r="C141" s="32" t="n">
        <v>4912</v>
      </c>
      <c r="D141" s="33" t="inlineStr">
        <is>
          <t>SUBCONJUNTO IZQUIERDO DEL CUBO DEL EJE TRASERO</t>
        </is>
      </c>
      <c r="E141" s="56" t="inlineStr">
        <is>
          <t>pieza clave del sistema de tracción trasera que conecta el eje con la rueda, permitiendo la transmisión de torque y el giro de la rueda trasera izquierda.</t>
        </is>
      </c>
      <c r="F141" s="32" t="inlineStr">
        <is>
          <t>Unidad</t>
        </is>
      </c>
      <c r="G141" s="35" t="inlineStr">
        <is>
          <t>suministro</t>
        </is>
      </c>
      <c r="H141" s="159" t="n">
        <v>1502321</v>
      </c>
      <c r="I141" s="37" t="n">
        <v>158.91</v>
      </c>
      <c r="J141" s="37" t="n">
        <v>151.76</v>
      </c>
      <c r="K141" s="160">
        <f>H141*(I141/J141)</f>
        <v/>
      </c>
      <c r="L141" s="161" t="n">
        <v>1789494.1897</v>
      </c>
      <c r="M141" s="159" t="n">
        <v>1737373</v>
      </c>
      <c r="N141" s="159" t="n">
        <v>1876362.84</v>
      </c>
      <c r="O141" s="162">
        <f>MIN(K141,L141,M141,N141)</f>
        <v/>
      </c>
      <c r="P141" s="162">
        <f>MAX(K141,L141,M141,N141)</f>
        <v/>
      </c>
      <c r="Q141" s="162">
        <f>MEDIAN(K141,L141,M141,N141)</f>
        <v/>
      </c>
      <c r="R141" s="162">
        <f>AVERAGE(K141,L141,M141,N141)</f>
        <v/>
      </c>
      <c r="S141" s="162">
        <f>AVERAGE(O141,Q141)</f>
        <v/>
      </c>
      <c r="T141" s="162">
        <f>AVERAGE(P141,Q141)</f>
        <v/>
      </c>
      <c r="U141" s="41">
        <f>STDEVA(K141,L141,M141,N141)</f>
        <v/>
      </c>
      <c r="V141" s="42">
        <f>U141/Q141</f>
        <v/>
      </c>
      <c r="W141" s="43">
        <f>IF(X141=O141,"MENOR",IF(X141=S141,"PROM[MEN-MED]","PROMEDIO"))</f>
        <v/>
      </c>
      <c r="X141" s="163">
        <f>IF(V141&lt;=300%,O141,IF(AND(V141&gt;100%,V141&lt;=150%),S141,R141))</f>
        <v/>
      </c>
      <c r="Y141" s="162">
        <f>ROUND(X141,0)</f>
        <v/>
      </c>
    </row>
    <row r="142" ht="15.75" customHeight="1">
      <c r="B142" s="32" t="inlineStr">
        <is>
          <t>4.19</t>
        </is>
      </c>
      <c r="C142" s="32" t="n">
        <v>4912</v>
      </c>
      <c r="D142" s="33" t="inlineStr">
        <is>
          <t>SUBCONJUNTO DERECHO DEL CUBO DEL EJE TRASERO</t>
        </is>
      </c>
      <c r="E142" s="56" t="inlineStr">
        <is>
          <t>pieza clave del sistema de tracción trasera que conecta el eje con la rueda, permitiendo la transmisión de torque y el giro de la rueda trasera izquierda.</t>
        </is>
      </c>
      <c r="F142" s="32" t="inlineStr">
        <is>
          <t>Unidad</t>
        </is>
      </c>
      <c r="G142" s="35" t="inlineStr">
        <is>
          <t>suministro</t>
        </is>
      </c>
      <c r="H142" s="159" t="n">
        <v>1502321</v>
      </c>
      <c r="I142" s="37" t="n">
        <v>158.91</v>
      </c>
      <c r="J142" s="37" t="n">
        <v>151.76</v>
      </c>
      <c r="K142" s="160">
        <f>H142*(I142/J142)</f>
        <v/>
      </c>
      <c r="L142" s="161" t="n">
        <v>1841113.6646</v>
      </c>
      <c r="M142" s="159" t="n">
        <v>1787489</v>
      </c>
      <c r="N142" s="159" t="n">
        <v>1930488.12</v>
      </c>
      <c r="O142" s="162">
        <f>MIN(K142,L142,M142,N142)</f>
        <v/>
      </c>
      <c r="P142" s="162">
        <f>MAX(K142,L142,M142,N142)</f>
        <v/>
      </c>
      <c r="Q142" s="162">
        <f>MEDIAN(K142,L142,M142,N142)</f>
        <v/>
      </c>
      <c r="R142" s="162">
        <f>AVERAGE(K142,L142,M142,N142)</f>
        <v/>
      </c>
      <c r="S142" s="162">
        <f>AVERAGE(O142,Q142)</f>
        <v/>
      </c>
      <c r="T142" s="162">
        <f>AVERAGE(P142,Q142)</f>
        <v/>
      </c>
      <c r="U142" s="41">
        <f>STDEVA(K142,L142,M142,N142)</f>
        <v/>
      </c>
      <c r="V142" s="42">
        <f>U142/Q142</f>
        <v/>
      </c>
      <c r="W142" s="43">
        <f>IF(X142=O142,"MENOR",IF(X142=S142,"PROM[MEN-MED]","PROMEDIO"))</f>
        <v/>
      </c>
      <c r="X142" s="163">
        <f>IF(V142&lt;=300%,O142,IF(AND(V142&gt;100%,V142&lt;=150%),S142,R142))</f>
        <v/>
      </c>
      <c r="Y142" s="162">
        <f>ROUND(X142,0)</f>
        <v/>
      </c>
    </row>
    <row r="143" ht="27" customHeight="1">
      <c r="B143" s="32" t="inlineStr">
        <is>
          <t>4.20</t>
        </is>
      </c>
      <c r="C143" s="32" t="n">
        <v>4912</v>
      </c>
      <c r="D143" s="33" t="inlineStr">
        <is>
          <t>CONJUNTO DEL PORTADOR DEL DIFERENCIAL DELANTERO</t>
        </is>
      </c>
      <c r="E143" s="56" t="inlineStr">
        <is>
          <t xml:space="preserve"> es una parte esencial del sistema de tracción 4x4. Este conjunto sostiene y alberga el diferencial delantero, permitiendo la transmisión de torque desde la caja de transferencia hacia las ruedas delanteras.</t>
        </is>
      </c>
      <c r="F143" s="32" t="inlineStr">
        <is>
          <t>Unidad</t>
        </is>
      </c>
      <c r="G143" s="35" t="inlineStr">
        <is>
          <t>suministro</t>
        </is>
      </c>
      <c r="H143" s="159" t="n">
        <v>430268</v>
      </c>
      <c r="I143" s="37" t="n">
        <v>158.91</v>
      </c>
      <c r="J143" s="37" t="n">
        <v>151.76</v>
      </c>
      <c r="K143" s="160">
        <f>H143*(I143/J143)</f>
        <v/>
      </c>
      <c r="L143" s="161" t="n">
        <v>569226.4088</v>
      </c>
      <c r="M143" s="159" t="n">
        <v>552647</v>
      </c>
      <c r="N143" s="159" t="n">
        <v>596858.76</v>
      </c>
      <c r="O143" s="162">
        <f>MIN(K143,L143,M143,N143)</f>
        <v/>
      </c>
      <c r="P143" s="162">
        <f>MAX(K143,L143,M143,N143)</f>
        <v/>
      </c>
      <c r="Q143" s="162">
        <f>MEDIAN(K143,L143,M143,N143)</f>
        <v/>
      </c>
      <c r="R143" s="162">
        <f>AVERAGE(K143,L143,M143,N143)</f>
        <v/>
      </c>
      <c r="S143" s="162">
        <f>AVERAGE(O143,Q143)</f>
        <v/>
      </c>
      <c r="T143" s="162">
        <f>AVERAGE(P143,Q143)</f>
        <v/>
      </c>
      <c r="U143" s="41">
        <f>STDEVA(K143,L143,M143,N143)</f>
        <v/>
      </c>
      <c r="V143" s="42">
        <f>U143/Q143</f>
        <v/>
      </c>
      <c r="W143" s="43">
        <f>IF(X143=O143,"MENOR",IF(X143=S143,"PROM[MEN-MED]","PROMEDIO"))</f>
        <v/>
      </c>
      <c r="X143" s="163">
        <f>IF(V143&lt;=300%,O143,IF(AND(V143&gt;100%,V143&lt;=150%),S143,R143))</f>
        <v/>
      </c>
      <c r="Y143" s="162">
        <f>ROUND(X143,0)</f>
        <v/>
      </c>
    </row>
    <row r="144" ht="15.75" customHeight="1">
      <c r="B144" s="32" t="inlineStr">
        <is>
          <t>4.21</t>
        </is>
      </c>
      <c r="C144" s="32" t="n">
        <v>4912</v>
      </c>
      <c r="D144" s="33" t="inlineStr">
        <is>
          <t>TUBO DE VENTILACION DIFERENCIAL DELANTERO</t>
        </is>
      </c>
      <c r="E144" s="56" t="inlineStr">
        <is>
          <t>u función principal es permitir la expansión y contracción del aire dentro del diferencial, evitando que la presión interna provoque fugas de aceite o daño en los retenes.</t>
        </is>
      </c>
      <c r="F144" s="32" t="inlineStr">
        <is>
          <t>Unidad</t>
        </is>
      </c>
      <c r="G144" s="35" t="inlineStr">
        <is>
          <t>suministro</t>
        </is>
      </c>
      <c r="H144" s="159" t="n">
        <v>57951</v>
      </c>
      <c r="I144" s="37" t="n">
        <v>158.91</v>
      </c>
      <c r="J144" s="37" t="n">
        <v>151.76</v>
      </c>
      <c r="K144" s="160">
        <f>H144*(I144/J144)</f>
        <v/>
      </c>
      <c r="L144" s="161" t="n">
        <v>69930.8141</v>
      </c>
      <c r="M144" s="159" t="n">
        <v>67894</v>
      </c>
      <c r="N144" s="159" t="n">
        <v>73325.52</v>
      </c>
      <c r="O144" s="162">
        <f>MIN(K144,L144,M144,N144)</f>
        <v/>
      </c>
      <c r="P144" s="162">
        <f>MAX(K144,L144,M144,N144)</f>
        <v/>
      </c>
      <c r="Q144" s="162">
        <f>MEDIAN(K144,L144,M144,N144)</f>
        <v/>
      </c>
      <c r="R144" s="162">
        <f>AVERAGE(K144,L144,M144,N144)</f>
        <v/>
      </c>
      <c r="S144" s="162">
        <f>AVERAGE(O144,Q144)</f>
        <v/>
      </c>
      <c r="T144" s="162">
        <f>AVERAGE(P144,Q144)</f>
        <v/>
      </c>
      <c r="U144" s="41">
        <f>STDEVA(K144,L144,M144,N144)</f>
        <v/>
      </c>
      <c r="V144" s="42">
        <f>U144/Q144</f>
        <v/>
      </c>
      <c r="W144" s="43">
        <f>IF(X144=O144,"MENOR",IF(X144=S144,"PROM[MEN-MED]","PROMEDIO"))</f>
        <v/>
      </c>
      <c r="X144" s="163">
        <f>IF(V144&lt;=300%,O144,IF(AND(V144&gt;100%,V144&lt;=150%),S144,R144))</f>
        <v/>
      </c>
      <c r="Y144" s="162">
        <f>ROUND(X144,0)</f>
        <v/>
      </c>
    </row>
    <row r="145" ht="41.25" customHeight="1">
      <c r="B145" s="32" t="inlineStr">
        <is>
          <t>4.22</t>
        </is>
      </c>
      <c r="C145" s="32" t="n">
        <v>4912</v>
      </c>
      <c r="D145" s="33" t="inlineStr">
        <is>
          <t>SOPORTE DE DIFERENCIAL DELANTERO NO.1</t>
        </is>
      </c>
      <c r="E145" s="56" t="inlineStr">
        <is>
          <t>Es una pieza de goma y metal que fija el diferencial delantero al chasis, absorbiendo vibraciones y reduciendo el impacto en la transmisión durante la conducción.</t>
        </is>
      </c>
      <c r="F145" s="32" t="inlineStr">
        <is>
          <t>Unidad</t>
        </is>
      </c>
      <c r="G145" s="35" t="inlineStr">
        <is>
          <t>suministro</t>
        </is>
      </c>
      <c r="H145" s="159" t="n">
        <v>667956</v>
      </c>
      <c r="I145" s="37" t="n">
        <v>158.91</v>
      </c>
      <c r="J145" s="37" t="n">
        <v>151.76</v>
      </c>
      <c r="K145" s="160">
        <f>H145*(I145/J145)</f>
        <v/>
      </c>
      <c r="L145" s="161" t="n">
        <v>797584.6242</v>
      </c>
      <c r="M145" s="159" t="n">
        <v>774354</v>
      </c>
      <c r="N145" s="159" t="n">
        <v>836302.3199999999</v>
      </c>
      <c r="O145" s="162">
        <f>MIN(K145,L145,M145,N145)</f>
        <v/>
      </c>
      <c r="P145" s="162">
        <f>MAX(K145,L145,M145,N145)</f>
        <v/>
      </c>
      <c r="Q145" s="162">
        <f>MEDIAN(K145,L145,M145,N145)</f>
        <v/>
      </c>
      <c r="R145" s="162">
        <f>AVERAGE(K145,L145,M145,N145)</f>
        <v/>
      </c>
      <c r="S145" s="162">
        <f>AVERAGE(O145,Q145)</f>
        <v/>
      </c>
      <c r="T145" s="162">
        <f>AVERAGE(P145,Q145)</f>
        <v/>
      </c>
      <c r="U145" s="41">
        <f>STDEVA(K145,L145,M145,N145)</f>
        <v/>
      </c>
      <c r="V145" s="42">
        <f>U145/Q145</f>
        <v/>
      </c>
      <c r="W145" s="43">
        <f>IF(X145=O145,"MENOR",IF(X145=S145,"PROM[MEN-MED]","PROMEDIO"))</f>
        <v/>
      </c>
      <c r="X145" s="163">
        <f>IF(V145&lt;=300%,O145,IF(AND(V145&gt;100%,V145&lt;=150%),S145,R145))</f>
        <v/>
      </c>
      <c r="Y145" s="162">
        <f>ROUND(X145,0)</f>
        <v/>
      </c>
    </row>
    <row r="146" ht="41.25" customHeight="1">
      <c r="B146" s="32" t="inlineStr">
        <is>
          <t>4.23</t>
        </is>
      </c>
      <c r="C146" s="32" t="n">
        <v>4912</v>
      </c>
      <c r="D146" s="33" t="inlineStr">
        <is>
          <t>SOPORTE DE DIFERENCIAL DELANTERO NO.2</t>
        </is>
      </c>
      <c r="E146" s="56" t="inlineStr">
        <is>
          <t>Es una pieza de goma y metal que fija el diferencial delantero al chasis, absorbiendo vibraciones y reduciendo el impacto en la transmisión durante la conducción.</t>
        </is>
      </c>
      <c r="F146" s="32" t="inlineStr">
        <is>
          <t>Unidad</t>
        </is>
      </c>
      <c r="G146" s="35" t="inlineStr">
        <is>
          <t>suministro</t>
        </is>
      </c>
      <c r="H146" s="159" t="n">
        <v>631751</v>
      </c>
      <c r="I146" s="37" t="n">
        <v>158.91</v>
      </c>
      <c r="J146" s="37" t="n">
        <v>151.76</v>
      </c>
      <c r="K146" s="160">
        <f>H146*(I146/J146)</f>
        <v/>
      </c>
      <c r="L146" s="161" t="n">
        <v>740773.9409</v>
      </c>
      <c r="M146" s="159" t="n">
        <v>719198</v>
      </c>
      <c r="N146" s="159" t="n">
        <v>776733.84</v>
      </c>
      <c r="O146" s="162">
        <f>MIN(K146,L146,M146,N146)</f>
        <v/>
      </c>
      <c r="P146" s="162">
        <f>MAX(K146,L146,M146,N146)</f>
        <v/>
      </c>
      <c r="Q146" s="162">
        <f>MEDIAN(K146,L146,M146,N146)</f>
        <v/>
      </c>
      <c r="R146" s="162">
        <f>AVERAGE(K146,L146,M146,N146)</f>
        <v/>
      </c>
      <c r="S146" s="162">
        <f>AVERAGE(O146,Q146)</f>
        <v/>
      </c>
      <c r="T146" s="162">
        <f>AVERAGE(P146,Q146)</f>
        <v/>
      </c>
      <c r="U146" s="41">
        <f>STDEVA(K146,L146,M146,N146)</f>
        <v/>
      </c>
      <c r="V146" s="42">
        <f>U146/Q146</f>
        <v/>
      </c>
      <c r="W146" s="43">
        <f>IF(X146=O146,"MENOR",IF(X146=S146,"PROM[MEN-MED]","PROMEDIO"))</f>
        <v/>
      </c>
      <c r="X146" s="163">
        <f>IF(V146&lt;=300%,O146,IF(AND(V146&gt;100%,V146&lt;=150%),S146,R146))</f>
        <v/>
      </c>
      <c r="Y146" s="162">
        <f>ROUND(X146,0)</f>
        <v/>
      </c>
    </row>
    <row r="147" ht="24.75" customHeight="1">
      <c r="B147" s="32" t="inlineStr">
        <is>
          <t>4.24</t>
        </is>
      </c>
      <c r="C147" s="32" t="n">
        <v>4912</v>
      </c>
      <c r="D147" s="33" t="inlineStr">
        <is>
          <t>SOPORTE DE DIFERENCIAL DELANTERO NO.3</t>
        </is>
      </c>
      <c r="E147" s="56" t="inlineStr">
        <is>
          <t>es una pieza de goma y metal que fija el diferencial delantero al chasis, absorbiendo vibraciones y reduciendo el impacto en la transmisión durante la conducción.</t>
        </is>
      </c>
      <c r="F147" s="32" t="inlineStr">
        <is>
          <t>Unidad</t>
        </is>
      </c>
      <c r="G147" s="35" t="inlineStr">
        <is>
          <t>suministro</t>
        </is>
      </c>
      <c r="H147" s="159" t="n">
        <v>511325</v>
      </c>
      <c r="I147" s="37" t="n">
        <v>158.91</v>
      </c>
      <c r="J147" s="37" t="n">
        <v>151.76</v>
      </c>
      <c r="K147" s="160">
        <f>H147*(I147/J147)</f>
        <v/>
      </c>
      <c r="L147" s="161" t="n">
        <v>690735.5119</v>
      </c>
      <c r="M147" s="159" t="n">
        <v>670617</v>
      </c>
      <c r="N147" s="159" t="n">
        <v>724266.36</v>
      </c>
      <c r="O147" s="162">
        <f>MIN(K147,L147,M147,N147)</f>
        <v/>
      </c>
      <c r="P147" s="162">
        <f>MAX(K147,L147,M147,N147)</f>
        <v/>
      </c>
      <c r="Q147" s="162">
        <f>MEDIAN(K147,L147,M147,N147)</f>
        <v/>
      </c>
      <c r="R147" s="162">
        <f>AVERAGE(K147,L147,M147,N147)</f>
        <v/>
      </c>
      <c r="S147" s="162">
        <f>AVERAGE(O147,Q147)</f>
        <v/>
      </c>
      <c r="T147" s="162">
        <f>AVERAGE(P147,Q147)</f>
        <v/>
      </c>
      <c r="U147" s="41">
        <f>STDEVA(K147,L147,M147,N147)</f>
        <v/>
      </c>
      <c r="V147" s="42">
        <f>U147/Q147</f>
        <v/>
      </c>
      <c r="W147" s="43">
        <f>IF(X147=O147,"MENOR",IF(X147=S147,"PROM[MEN-MED]","PROMEDIO"))</f>
        <v/>
      </c>
      <c r="X147" s="163">
        <f>IF(V147&lt;=300%,O147,IF(AND(V147&gt;100%,V147&lt;=150%),S147,R147))</f>
        <v/>
      </c>
      <c r="Y147" s="162">
        <f>ROUND(X147,0)</f>
        <v/>
      </c>
    </row>
    <row r="148" ht="27" customHeight="1">
      <c r="B148" s="32" t="inlineStr">
        <is>
          <t>4.25</t>
        </is>
      </c>
      <c r="C148" s="32" t="n">
        <v>4912</v>
      </c>
      <c r="D148" s="33" t="inlineStr">
        <is>
          <t xml:space="preserve">CONJUNTO DE LA CAJA DEL DIFERENCIAL </t>
        </is>
      </c>
      <c r="E148" s="56"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48" s="32" t="inlineStr">
        <is>
          <t>Unidad</t>
        </is>
      </c>
      <c r="G148" s="35" t="inlineStr">
        <is>
          <t>suministro</t>
        </is>
      </c>
      <c r="H148" s="159" t="n">
        <v>1179899</v>
      </c>
      <c r="I148" s="37" t="n">
        <v>158.91</v>
      </c>
      <c r="J148" s="37" t="n">
        <v>151.76</v>
      </c>
      <c r="K148" s="160">
        <f>H148*(I148/J148)</f>
        <v/>
      </c>
      <c r="L148" s="161" t="n">
        <v>1423816.3765</v>
      </c>
      <c r="M148" s="159" t="n">
        <v>1382346</v>
      </c>
      <c r="N148" s="159" t="n">
        <v>1492933.68</v>
      </c>
      <c r="O148" s="162">
        <f>MIN(K148,L148,M148,N148)</f>
        <v/>
      </c>
      <c r="P148" s="162">
        <f>MAX(K148,L148,M148,N148)</f>
        <v/>
      </c>
      <c r="Q148" s="162">
        <f>MEDIAN(K148,L148,M148,N148)</f>
        <v/>
      </c>
      <c r="R148" s="162">
        <f>AVERAGE(K148,L148,M148,N148)</f>
        <v/>
      </c>
      <c r="S148" s="162">
        <f>AVERAGE(O148,Q148)</f>
        <v/>
      </c>
      <c r="T148" s="162">
        <f>AVERAGE(P148,Q148)</f>
        <v/>
      </c>
      <c r="U148" s="41">
        <f>STDEVA(K148,L148,M148,N148)</f>
        <v/>
      </c>
      <c r="V148" s="42">
        <f>U148/Q148</f>
        <v/>
      </c>
      <c r="W148" s="43">
        <f>IF(X148=O148,"MENOR",IF(X148=S148,"PROM[MEN-MED]","PROMEDIO"))</f>
        <v/>
      </c>
      <c r="X148" s="163">
        <f>IF(V148&lt;=300%,O148,IF(AND(V148&gt;100%,V148&lt;=150%),S148,R148))</f>
        <v/>
      </c>
      <c r="Y148" s="162">
        <f>ROUND(X148,0)</f>
        <v/>
      </c>
    </row>
    <row r="149" ht="26.25" customHeight="1">
      <c r="B149" s="32" t="inlineStr">
        <is>
          <t>4.26</t>
        </is>
      </c>
      <c r="C149" s="32" t="n">
        <v>4912</v>
      </c>
      <c r="D149" s="33" t="inlineStr">
        <is>
          <t xml:space="preserve">RETEN DEL COJINETE LATERAL DEL DIFERENCIAL </t>
        </is>
      </c>
      <c r="E149" s="56" t="inlineStr">
        <is>
          <t>s una pieza fundamental que sella el aceite del diferencial y protege el cojinete lateral de contaminantes como agua, polvo y suciedad.</t>
        </is>
      </c>
      <c r="F149" s="32" t="inlineStr">
        <is>
          <t>Unidad</t>
        </is>
      </c>
      <c r="G149" s="35" t="inlineStr">
        <is>
          <t>suministro</t>
        </is>
      </c>
      <c r="H149" s="159" t="n">
        <v>102600</v>
      </c>
      <c r="I149" s="37" t="n">
        <v>158.91</v>
      </c>
      <c r="J149" s="37" t="n">
        <v>151.76</v>
      </c>
      <c r="K149" s="160">
        <f>H149*(I149/J149)</f>
        <v/>
      </c>
      <c r="L149" s="161" t="n">
        <v>124978.1435</v>
      </c>
      <c r="M149" s="159" t="n">
        <v>121338</v>
      </c>
      <c r="N149" s="159" t="n">
        <v>131045.04</v>
      </c>
      <c r="O149" s="162">
        <f>MIN(K149,L149,M149,N149)</f>
        <v/>
      </c>
      <c r="P149" s="162">
        <f>MAX(K149,L149,M149,N149)</f>
        <v/>
      </c>
      <c r="Q149" s="162">
        <f>MEDIAN(K149,L149,M149,N149)</f>
        <v/>
      </c>
      <c r="R149" s="162">
        <f>AVERAGE(K149,L149,M149,N149)</f>
        <v/>
      </c>
      <c r="S149" s="162">
        <f>AVERAGE(O149,Q149)</f>
        <v/>
      </c>
      <c r="T149" s="162">
        <f>AVERAGE(P149,Q149)</f>
        <v/>
      </c>
      <c r="U149" s="41">
        <f>STDEVA(K149,L149,M149,N149)</f>
        <v/>
      </c>
      <c r="V149" s="42">
        <f>U149/Q149</f>
        <v/>
      </c>
      <c r="W149" s="43">
        <f>IF(X149=O149,"MENOR",IF(X149=S149,"PROM[MEN-MED]","PROMEDIO"))</f>
        <v/>
      </c>
      <c r="X149" s="163">
        <f>IF(V149&lt;=300%,O149,IF(AND(V149&gt;100%,V149&lt;=150%),S149,R149))</f>
        <v/>
      </c>
      <c r="Y149" s="162">
        <f>ROUND(X149,0)</f>
        <v/>
      </c>
    </row>
    <row r="150" ht="27" customHeight="1">
      <c r="B150" s="32" t="inlineStr">
        <is>
          <t>4.27</t>
        </is>
      </c>
      <c r="C150" s="32" t="n">
        <v>4912</v>
      </c>
      <c r="D150" s="33" t="inlineStr">
        <is>
          <t>TAPON DE LLENADO DEL ALOJAMIENTO DEL EJE TRASERO</t>
        </is>
      </c>
      <c r="E150" s="56" t="inlineStr">
        <is>
          <t>es una pieza metálica que sella la abertura utilizada para llenar el diferencial trasero con aceite lubricante. Es fundamental para mantener el nivel adecuado de lubricación en los engranajes internos del diferencial.</t>
        </is>
      </c>
      <c r="F150" s="32" t="inlineStr">
        <is>
          <t>Unidad</t>
        </is>
      </c>
      <c r="G150" s="35" t="inlineStr">
        <is>
          <t>suministro</t>
        </is>
      </c>
      <c r="H150" s="159" t="n">
        <v>18823</v>
      </c>
      <c r="I150" s="37" t="n">
        <v>158.91</v>
      </c>
      <c r="J150" s="37" t="n">
        <v>151.76</v>
      </c>
      <c r="K150" s="160">
        <f>H150*(I150/J150)</f>
        <v/>
      </c>
      <c r="L150" s="161" t="n">
        <v>25219.551</v>
      </c>
      <c r="M150" s="159" t="n">
        <v>24485</v>
      </c>
      <c r="N150" s="159" t="n">
        <v>26443.8</v>
      </c>
      <c r="O150" s="162">
        <f>MIN(K150,L150,M150,N150)</f>
        <v/>
      </c>
      <c r="P150" s="162">
        <f>MAX(K150,L150,M150,N150)</f>
        <v/>
      </c>
      <c r="Q150" s="162">
        <f>MEDIAN(K150,L150,M150,N150)</f>
        <v/>
      </c>
      <c r="R150" s="162">
        <f>AVERAGE(K150,L150,M150,N150)</f>
        <v/>
      </c>
      <c r="S150" s="162">
        <f>AVERAGE(O150,Q150)</f>
        <v/>
      </c>
      <c r="T150" s="162">
        <f>AVERAGE(P150,Q150)</f>
        <v/>
      </c>
      <c r="U150" s="41">
        <f>STDEVA(K150,L150,M150,N150)</f>
        <v/>
      </c>
      <c r="V150" s="42">
        <f>U150/Q150</f>
        <v/>
      </c>
      <c r="W150" s="43">
        <f>IF(X150=O150,"MENOR",IF(X150=S150,"PROM[MEN-MED]","PROMEDIO"))</f>
        <v/>
      </c>
      <c r="X150" s="163">
        <f>IF(V150&lt;=300%,O150,IF(AND(V150&gt;100%,V150&lt;=150%),S150,R150))</f>
        <v/>
      </c>
      <c r="Y150" s="162">
        <f>ROUND(X150,0)</f>
        <v/>
      </c>
    </row>
    <row r="151" ht="27" customHeight="1">
      <c r="B151" s="32" t="inlineStr">
        <is>
          <t>4.28</t>
        </is>
      </c>
      <c r="C151" s="32" t="n">
        <v>4912</v>
      </c>
      <c r="D151" s="33" t="inlineStr">
        <is>
          <t>TAPON DE DRENAJE DEL ALOJAMIENTO DEL EJE TRASERO</t>
        </is>
      </c>
      <c r="E151" s="56" t="inlineStr">
        <is>
          <t>es una pieza fundamental del sistema de lubricación del diferencial trasero. Su función principal es permitir el vaciado del aceite lubricante del diferencial cuando se realiza mantenimiento o cambio de aceite.</t>
        </is>
      </c>
      <c r="F151" s="32" t="inlineStr">
        <is>
          <t>Unidad</t>
        </is>
      </c>
      <c r="G151" s="35" t="inlineStr">
        <is>
          <t>suministro</t>
        </is>
      </c>
      <c r="H151" s="159" t="n">
        <v>40849</v>
      </c>
      <c r="I151" s="37" t="n">
        <v>158.91</v>
      </c>
      <c r="J151" s="37" t="n">
        <v>151.76</v>
      </c>
      <c r="K151" s="160">
        <f>H151*(I151/J151)</f>
        <v/>
      </c>
      <c r="L151" s="161" t="n">
        <v>48364.6821</v>
      </c>
      <c r="M151" s="159" t="n">
        <v>46956</v>
      </c>
      <c r="N151" s="159" t="n">
        <v>50712.48</v>
      </c>
      <c r="O151" s="162">
        <f>MIN(K151,L151,M151,N151)</f>
        <v/>
      </c>
      <c r="P151" s="162">
        <f>MAX(K151,L151,M151,N151)</f>
        <v/>
      </c>
      <c r="Q151" s="162">
        <f>MEDIAN(K151,L151,M151,N151)</f>
        <v/>
      </c>
      <c r="R151" s="162">
        <f>AVERAGE(K151,L151,M151,N151)</f>
        <v/>
      </c>
      <c r="S151" s="162">
        <f>AVERAGE(O151,Q151)</f>
        <v/>
      </c>
      <c r="T151" s="162">
        <f>AVERAGE(P151,Q151)</f>
        <v/>
      </c>
      <c r="U151" s="41">
        <f>STDEVA(K151,L151,M151,N151)</f>
        <v/>
      </c>
      <c r="V151" s="42">
        <f>U151/Q151</f>
        <v/>
      </c>
      <c r="W151" s="43">
        <f>IF(X151=O151,"MENOR",IF(X151=S151,"PROM[MEN-MED]","PROMEDIO"))</f>
        <v/>
      </c>
      <c r="X151" s="163">
        <f>IF(V151&lt;=300%,O151,IF(AND(V151&gt;100%,V151&lt;=150%),S151,R151))</f>
        <v/>
      </c>
      <c r="Y151" s="162">
        <f>ROUND(X151,0)</f>
        <v/>
      </c>
    </row>
    <row r="152" ht="70.5" customHeight="1">
      <c r="B152" s="32" t="inlineStr">
        <is>
          <t>4.29</t>
        </is>
      </c>
      <c r="C152" s="32" t="n">
        <v>4912</v>
      </c>
      <c r="D152" s="33" t="inlineStr">
        <is>
          <t>JUNTA DEL PORTADOR DEL DIFERENCIAL TRASERO</t>
        </is>
      </c>
      <c r="E152" s="56" t="inlineStr">
        <is>
          <t>es un sellado de goma o material compuesto que se coloca entre la carcasa del diferencial y el portador del mismo. Su función es evitar fugas de aceite y garantizar que los engranajes del diferencial permanezcan correctamente lubricados.</t>
        </is>
      </c>
      <c r="F152" s="32" t="inlineStr">
        <is>
          <t>Unidad</t>
        </is>
      </c>
      <c r="G152" s="35" t="inlineStr">
        <is>
          <t>suministro</t>
        </is>
      </c>
      <c r="H152" s="159" t="n">
        <v>35149</v>
      </c>
      <c r="I152" s="37" t="n">
        <v>158.91</v>
      </c>
      <c r="J152" s="37" t="n">
        <v>151.76</v>
      </c>
      <c r="K152" s="160">
        <f>H152*(I152/J152)</f>
        <v/>
      </c>
      <c r="L152" s="161" t="n">
        <v>42015.7584</v>
      </c>
      <c r="M152" s="159" t="n">
        <v>40792</v>
      </c>
      <c r="N152" s="159" t="n">
        <v>44055.36</v>
      </c>
      <c r="O152" s="162">
        <f>MIN(K152,L152,M152,N152)</f>
        <v/>
      </c>
      <c r="P152" s="162">
        <f>MAX(K152,L152,M152,N152)</f>
        <v/>
      </c>
      <c r="Q152" s="162">
        <f>MEDIAN(K152,L152,M152,N152)</f>
        <v/>
      </c>
      <c r="R152" s="162">
        <f>AVERAGE(K152,L152,M152,N152)</f>
        <v/>
      </c>
      <c r="S152" s="162">
        <f>AVERAGE(O152,Q152)</f>
        <v/>
      </c>
      <c r="T152" s="162">
        <f>AVERAGE(P152,Q152)</f>
        <v/>
      </c>
      <c r="U152" s="41">
        <f>STDEVA(K152,L152,M152,N152)</f>
        <v/>
      </c>
      <c r="V152" s="42">
        <f>U152/Q152</f>
        <v/>
      </c>
      <c r="W152" s="43">
        <f>IF(X152=O152,"MENOR",IF(X152=S152,"PROM[MEN-MED]","PROMEDIO"))</f>
        <v/>
      </c>
      <c r="X152" s="163">
        <f>IF(V152&lt;=300%,O152,IF(AND(V152&gt;100%,V152&lt;=150%),S152,R152))</f>
        <v/>
      </c>
      <c r="Y152" s="162">
        <f>ROUND(X152,0)</f>
        <v/>
      </c>
    </row>
    <row r="153" ht="55.5" customHeight="1">
      <c r="B153" s="32" t="inlineStr">
        <is>
          <t>4.30</t>
        </is>
      </c>
      <c r="C153" s="32" t="n">
        <v>4912</v>
      </c>
      <c r="D153" s="33" t="inlineStr">
        <is>
          <t>CONJUNTO SOPORTE DEL DIFERENCIAL TRASERO</t>
        </is>
      </c>
      <c r="E153" s="56" t="inlineStr">
        <is>
          <t>Es una pieza clave que fija y sostiene el diferencial trasero en su lugar dentro del chasis del vehículo. Está diseñado para absorber vibraciones, minimizar impactos y asegurar una alineación adecuada del sistema de transmisión.</t>
        </is>
      </c>
      <c r="F153" s="32" t="inlineStr">
        <is>
          <t>Unidad</t>
        </is>
      </c>
      <c r="G153" s="35" t="inlineStr">
        <is>
          <t>suministro</t>
        </is>
      </c>
      <c r="H153" s="159" t="n">
        <v>511325</v>
      </c>
      <c r="I153" s="37" t="n">
        <v>158.91</v>
      </c>
      <c r="J153" s="37" t="n">
        <v>151.76</v>
      </c>
      <c r="K153" s="160">
        <f>H153*(I153/J153)</f>
        <v/>
      </c>
      <c r="L153" s="161" t="n">
        <v>679101.6554</v>
      </c>
      <c r="M153" s="159" t="n">
        <v>659322</v>
      </c>
      <c r="N153" s="159" t="n">
        <v>712067.76</v>
      </c>
      <c r="O153" s="162">
        <f>MIN(K153,L153,M153,N153)</f>
        <v/>
      </c>
      <c r="P153" s="162">
        <f>MAX(K153,L153,M153,N153)</f>
        <v/>
      </c>
      <c r="Q153" s="162">
        <f>MEDIAN(K153,L153,M153,N153)</f>
        <v/>
      </c>
      <c r="R153" s="162">
        <f>AVERAGE(K153,L153,M153,N153)</f>
        <v/>
      </c>
      <c r="S153" s="162">
        <f>AVERAGE(O153,Q153)</f>
        <v/>
      </c>
      <c r="T153" s="162">
        <f>AVERAGE(P153,Q153)</f>
        <v/>
      </c>
      <c r="U153" s="41">
        <f>STDEVA(K153,L153,M153,N153)</f>
        <v/>
      </c>
      <c r="V153" s="42">
        <f>U153/Q153</f>
        <v/>
      </c>
      <c r="W153" s="43">
        <f>IF(X153=O153,"MENOR",IF(X153=S153,"PROM[MEN-MED]","PROMEDIO"))</f>
        <v/>
      </c>
      <c r="X153" s="163">
        <f>IF(V153&lt;=300%,O153,IF(AND(V153&gt;100%,V153&lt;=150%),S153,R153))</f>
        <v/>
      </c>
      <c r="Y153" s="162">
        <f>ROUND(X153,0)</f>
        <v/>
      </c>
    </row>
    <row r="154" ht="27" customHeight="1">
      <c r="B154" s="32" t="inlineStr">
        <is>
          <t>4.31</t>
        </is>
      </c>
      <c r="C154" s="32" t="n">
        <v>4912</v>
      </c>
      <c r="D154" s="33" t="inlineStr">
        <is>
          <t>SUBCONJUNTO DE LA BRIDA GEMELA DEL ENGRANAJE IMPULSOR TRASERO</t>
        </is>
      </c>
      <c r="E154" s="56"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54" s="32" t="inlineStr">
        <is>
          <t>Unidad</t>
        </is>
      </c>
      <c r="G154" s="35" t="inlineStr">
        <is>
          <t>suministro</t>
        </is>
      </c>
      <c r="H154" s="159" t="n">
        <v>476900</v>
      </c>
      <c r="I154" s="37" t="n">
        <v>158.91</v>
      </c>
      <c r="J154" s="37" t="n">
        <v>151.76</v>
      </c>
      <c r="K154" s="160">
        <f>H154*(I154/J154)</f>
        <v/>
      </c>
      <c r="L154" s="161" t="n">
        <v>570058.6472</v>
      </c>
      <c r="M154" s="159" t="n">
        <v>553455</v>
      </c>
      <c r="N154" s="159" t="n">
        <v>597731.4</v>
      </c>
      <c r="O154" s="162">
        <f>MIN(K154,L154,M154,N154)</f>
        <v/>
      </c>
      <c r="P154" s="162">
        <f>MAX(K154,L154,M154,N154)</f>
        <v/>
      </c>
      <c r="Q154" s="162">
        <f>MEDIAN(K154,L154,M154,N154)</f>
        <v/>
      </c>
      <c r="R154" s="162">
        <f>AVERAGE(K154,L154,M154,N154)</f>
        <v/>
      </c>
      <c r="S154" s="162">
        <f>AVERAGE(O154,Q154)</f>
        <v/>
      </c>
      <c r="T154" s="162">
        <f>AVERAGE(P154,Q154)</f>
        <v/>
      </c>
      <c r="U154" s="41">
        <f>STDEVA(K154,L154,M154,N154)</f>
        <v/>
      </c>
      <c r="V154" s="42">
        <f>U154/Q154</f>
        <v/>
      </c>
      <c r="W154" s="43">
        <f>IF(X154=O154,"MENOR",IF(X154=S154,"PROM[MEN-MED]","PROMEDIO"))</f>
        <v/>
      </c>
      <c r="X154" s="163">
        <f>IF(V154&lt;=300%,O154,IF(AND(V154&gt;100%,V154&lt;=150%),S154,R154))</f>
        <v/>
      </c>
      <c r="Y154" s="162">
        <f>ROUND(X154,0)</f>
        <v/>
      </c>
    </row>
    <row r="155" ht="15.75" customHeight="1">
      <c r="B155" s="32" t="inlineStr">
        <is>
          <t>4.32</t>
        </is>
      </c>
      <c r="C155" s="32" t="n">
        <v>4912</v>
      </c>
      <c r="D155" s="33" t="inlineStr">
        <is>
          <t>COJINETE INTERFIOR DE LA CAJA DEL DIFERENCIAL TRASERO</t>
        </is>
      </c>
      <c r="E155" s="56" t="inlineStr">
        <is>
          <t>componente fundamental dentro del sistema de transmisión, ya que permite la rotación suave y alineada del piñón de ataque y la corona dentro del diferencial.</t>
        </is>
      </c>
      <c r="F155" s="32" t="inlineStr">
        <is>
          <t>Unidad</t>
        </is>
      </c>
      <c r="G155" s="35" t="inlineStr">
        <is>
          <t>suministro</t>
        </is>
      </c>
      <c r="H155" s="159" t="n">
        <v>675384</v>
      </c>
      <c r="I155" s="37" t="n">
        <v>158.91</v>
      </c>
      <c r="J155" s="37" t="n">
        <v>151.76</v>
      </c>
      <c r="K155" s="160">
        <f>H155*(I155/J155)</f>
        <v/>
      </c>
      <c r="L155" s="161" t="n">
        <v>856223.5521</v>
      </c>
      <c r="M155" s="159" t="n">
        <v>831285</v>
      </c>
      <c r="N155" s="159" t="n">
        <v>897787.8</v>
      </c>
      <c r="O155" s="162">
        <f>MIN(K155,L155,M155,N155)</f>
        <v/>
      </c>
      <c r="P155" s="162">
        <f>MAX(K155,L155,M155,N155)</f>
        <v/>
      </c>
      <c r="Q155" s="162">
        <f>MEDIAN(K155,L155,M155,N155)</f>
        <v/>
      </c>
      <c r="R155" s="162">
        <f>AVERAGE(K155,L155,M155,N155)</f>
        <v/>
      </c>
      <c r="S155" s="162">
        <f>AVERAGE(O155,Q155)</f>
        <v/>
      </c>
      <c r="T155" s="162">
        <f>AVERAGE(P155,Q155)</f>
        <v/>
      </c>
      <c r="U155" s="41">
        <f>STDEVA(K155,L155,M155,N155)</f>
        <v/>
      </c>
      <c r="V155" s="42">
        <f>U155/Q155</f>
        <v/>
      </c>
      <c r="W155" s="43">
        <f>IF(X155=O155,"MENOR",IF(X155=S155,"PROM[MEN-MED]","PROMEDIO"))</f>
        <v/>
      </c>
      <c r="X155" s="163">
        <f>IF(V155&lt;=300%,O155,IF(AND(V155&gt;100%,V155&lt;=150%),S155,R155))</f>
        <v/>
      </c>
      <c r="Y155" s="162">
        <f>ROUND(X155,0)</f>
        <v/>
      </c>
    </row>
    <row r="156" ht="15.75" customHeight="1">
      <c r="B156" s="32" t="inlineStr">
        <is>
          <t>4.33</t>
        </is>
      </c>
      <c r="C156" s="32" t="n">
        <v>4912</v>
      </c>
      <c r="D156" s="33" t="inlineStr">
        <is>
          <t>ENGRANAJE IMPULSOR DEL DIFERENCIAL TRASERO</t>
        </is>
      </c>
      <c r="E156" s="56" t="inlineStr">
        <is>
          <t>componente clave del sistema de transmisión que recibe la potencia del eje de transmisión y la transfiere a la corona del diferencial, permitiendo el movimiento de las ruedas traseras.</t>
        </is>
      </c>
      <c r="F156" s="32" t="inlineStr">
        <is>
          <t>Unidad</t>
        </is>
      </c>
      <c r="G156" s="35" t="inlineStr">
        <is>
          <t>suministro</t>
        </is>
      </c>
      <c r="H156" s="159" t="n">
        <v>1447628</v>
      </c>
      <c r="I156" s="37" t="n">
        <v>158.91</v>
      </c>
      <c r="J156" s="37" t="n">
        <v>151.76</v>
      </c>
      <c r="K156" s="160">
        <f>H156*(I156/J156)</f>
        <v/>
      </c>
      <c r="L156" s="161" t="n">
        <v>1894345.1016</v>
      </c>
      <c r="M156" s="159" t="n">
        <v>1839170</v>
      </c>
      <c r="N156" s="159" t="n">
        <v>1986303.6</v>
      </c>
      <c r="O156" s="162">
        <f>MIN(K156,L156,M156,N156)</f>
        <v/>
      </c>
      <c r="P156" s="162">
        <f>MAX(K156,L156,M156,N156)</f>
        <v/>
      </c>
      <c r="Q156" s="162">
        <f>MEDIAN(K156,L156,M156,N156)</f>
        <v/>
      </c>
      <c r="R156" s="162">
        <f>AVERAGE(K156,L156,M156,N156)</f>
        <v/>
      </c>
      <c r="S156" s="162">
        <f>AVERAGE(O156,Q156)</f>
        <v/>
      </c>
      <c r="T156" s="162">
        <f>AVERAGE(P156,Q156)</f>
        <v/>
      </c>
      <c r="U156" s="41">
        <f>STDEVA(K156,L156,M156,N156)</f>
        <v/>
      </c>
      <c r="V156" s="42">
        <f>U156/Q156</f>
        <v/>
      </c>
      <c r="W156" s="43">
        <f>IF(X156=O156,"MENOR",IF(X156=S156,"PROM[MEN-MED]","PROMEDIO"))</f>
        <v/>
      </c>
      <c r="X156" s="163">
        <f>IF(V156&lt;=300%,O156,IF(AND(V156&gt;100%,V156&lt;=150%),S156,R156))</f>
        <v/>
      </c>
      <c r="Y156" s="162">
        <f>ROUND(X156,0)</f>
        <v/>
      </c>
    </row>
    <row r="157" ht="45" customHeight="1">
      <c r="B157" s="32" t="inlineStr">
        <is>
          <t>4.34</t>
        </is>
      </c>
      <c r="C157" s="32" t="n">
        <v>4912</v>
      </c>
      <c r="D157" s="33" t="inlineStr">
        <is>
          <t>CORONA DENTADA DEL DIFERENCIAL TRASERO</t>
        </is>
      </c>
      <c r="E157" s="56" t="inlineStr">
        <is>
          <t>Es un engranaje de gran diámetro dentro del diferencial que trabaja en conjunto con el piñón de ataque para transferir el torque desde la transmisión hasta las ruedas traseras.</t>
        </is>
      </c>
      <c r="F157" s="32" t="inlineStr">
        <is>
          <t>Unidad</t>
        </is>
      </c>
      <c r="G157" s="35" t="inlineStr">
        <is>
          <t>suministro</t>
        </is>
      </c>
      <c r="H157" s="159" t="n">
        <v>1555150</v>
      </c>
      <c r="I157" s="37" t="n">
        <v>158.91</v>
      </c>
      <c r="J157" s="37" t="n">
        <v>151.76</v>
      </c>
      <c r="K157" s="160">
        <f>H157*(I157/J157)</f>
        <v/>
      </c>
      <c r="L157" s="161" t="n">
        <v>1894345.1016</v>
      </c>
      <c r="M157" s="159" t="n">
        <v>1839170</v>
      </c>
      <c r="N157" s="159" t="n">
        <v>1986303.6</v>
      </c>
      <c r="O157" s="162">
        <f>MIN(K157,L157,M157,N157)</f>
        <v/>
      </c>
      <c r="P157" s="162">
        <f>MAX(K157,L157,M157,N157)</f>
        <v/>
      </c>
      <c r="Q157" s="162">
        <f>MEDIAN(K157,L157,M157,N157)</f>
        <v/>
      </c>
      <c r="R157" s="162">
        <f>AVERAGE(K157,L157,M157,N157)</f>
        <v/>
      </c>
      <c r="S157" s="162">
        <f>AVERAGE(O157,Q157)</f>
        <v/>
      </c>
      <c r="T157" s="162">
        <f>AVERAGE(P157,Q157)</f>
        <v/>
      </c>
      <c r="U157" s="41">
        <f>STDEVA(K157,L157,M157,N157)</f>
        <v/>
      </c>
      <c r="V157" s="42">
        <f>U157/Q157</f>
        <v/>
      </c>
      <c r="W157" s="43">
        <f>IF(X157=O157,"MENOR",IF(X157=S157,"PROM[MEN-MED]","PROMEDIO"))</f>
        <v/>
      </c>
      <c r="X157" s="163">
        <f>IF(V157&lt;=300%,O157,IF(AND(V157&gt;100%,V157&lt;=150%),S157,R157))</f>
        <v/>
      </c>
      <c r="Y157" s="162">
        <f>ROUND(X157,0)</f>
        <v/>
      </c>
    </row>
    <row r="158" ht="46.5" customHeight="1">
      <c r="B158" s="32" t="inlineStr">
        <is>
          <t>4.35</t>
        </is>
      </c>
      <c r="C158" s="32" t="n">
        <v>4912</v>
      </c>
      <c r="D158" s="33" t="inlineStr">
        <is>
          <t>CAJA DERECHA DEL DIFERENCIAL TRASERO</t>
        </is>
      </c>
      <c r="E158" s="56" t="inlineStr">
        <is>
          <t>es una de las mitades de la carcasa del diferencial que alberga los componentes internos del sistema de transmisión, como la corona, el piñón de ataque, los cojinetes y los engranajes satélites.</t>
        </is>
      </c>
      <c r="F158" s="32" t="inlineStr">
        <is>
          <t>Unidad</t>
        </is>
      </c>
      <c r="G158" s="35" t="inlineStr">
        <is>
          <t>suministro</t>
        </is>
      </c>
      <c r="H158" s="159" t="n">
        <v>956290</v>
      </c>
      <c r="I158" s="37" t="n">
        <v>158.91</v>
      </c>
      <c r="J158" s="37" t="n">
        <v>151.76</v>
      </c>
      <c r="K158" s="160">
        <f>H158*(I158/J158)</f>
        <v/>
      </c>
      <c r="L158" s="161" t="n">
        <v>1225498.1165</v>
      </c>
      <c r="M158" s="159" t="n">
        <v>1189804</v>
      </c>
      <c r="N158" s="159" t="n">
        <v>1284988.32</v>
      </c>
      <c r="O158" s="162">
        <f>MIN(K158,L158,M158,N158)</f>
        <v/>
      </c>
      <c r="P158" s="162">
        <f>MAX(K158,L158,M158,N158)</f>
        <v/>
      </c>
      <c r="Q158" s="162">
        <f>MEDIAN(K158,L158,M158,N158)</f>
        <v/>
      </c>
      <c r="R158" s="162">
        <f>AVERAGE(K158,L158,M158,N158)</f>
        <v/>
      </c>
      <c r="S158" s="162">
        <f>AVERAGE(O158,Q158)</f>
        <v/>
      </c>
      <c r="T158" s="162">
        <f>AVERAGE(P158,Q158)</f>
        <v/>
      </c>
      <c r="U158" s="41">
        <f>STDEVA(K158,L158,M158,N158)</f>
        <v/>
      </c>
      <c r="V158" s="42">
        <f>U158/Q158</f>
        <v/>
      </c>
      <c r="W158" s="43">
        <f>IF(X158=O158,"MENOR",IF(X158=S158,"PROM[MEN-MED]","PROMEDIO"))</f>
        <v/>
      </c>
      <c r="X158" s="163">
        <f>IF(V158&lt;=300%,O158,IF(AND(V158&gt;100%,V158&lt;=150%),S158,R158))</f>
        <v/>
      </c>
      <c r="Y158" s="162">
        <f>ROUND(X158,0)</f>
        <v/>
      </c>
    </row>
    <row r="159" ht="51" customHeight="1">
      <c r="B159" s="32" t="inlineStr">
        <is>
          <t>4.36</t>
        </is>
      </c>
      <c r="C159" s="32" t="n">
        <v>4912</v>
      </c>
      <c r="D159" s="33" t="inlineStr">
        <is>
          <t>CAJA IZQUIERDA DEL DIFERENCIAL TRASERO</t>
        </is>
      </c>
      <c r="E159" s="56" t="inlineStr">
        <is>
          <t xml:space="preserve"> es una parte de la carcasa del diferencial que protege y aloja los componentes internos, como el piñón de ataque, la corona, los engranajes satélites y planetarios, y los cojinetes.</t>
        </is>
      </c>
      <c r="F159" s="32" t="inlineStr">
        <is>
          <t>Unidad</t>
        </is>
      </c>
      <c r="G159" s="35" t="inlineStr">
        <is>
          <t>suministro</t>
        </is>
      </c>
      <c r="H159" s="159" t="n">
        <v>956290</v>
      </c>
      <c r="I159" s="37" t="n">
        <v>158.91</v>
      </c>
      <c r="J159" s="37" t="n">
        <v>151.76</v>
      </c>
      <c r="K159" s="160">
        <f>H159*(I159/J159)</f>
        <v/>
      </c>
      <c r="L159" s="161" t="n">
        <v>1299082.3496</v>
      </c>
      <c r="M159" s="159" t="n">
        <v>1261245</v>
      </c>
      <c r="N159" s="159" t="n">
        <v>1362144.6</v>
      </c>
      <c r="O159" s="162">
        <f>MIN(K159,L159,M159,N159)</f>
        <v/>
      </c>
      <c r="P159" s="162">
        <f>MAX(K159,L159,M159,N159)</f>
        <v/>
      </c>
      <c r="Q159" s="162">
        <f>MEDIAN(K159,L159,M159,N159)</f>
        <v/>
      </c>
      <c r="R159" s="162">
        <f>AVERAGE(K159,L159,M159,N159)</f>
        <v/>
      </c>
      <c r="S159" s="162">
        <f>AVERAGE(O159,Q159)</f>
        <v/>
      </c>
      <c r="T159" s="162">
        <f>AVERAGE(P159,Q159)</f>
        <v/>
      </c>
      <c r="U159" s="41">
        <f>STDEVA(K159,L159,M159,N159)</f>
        <v/>
      </c>
      <c r="V159" s="42">
        <f>U159/Q159</f>
        <v/>
      </c>
      <c r="W159" s="43">
        <f>IF(X159=O159,"MENOR",IF(X159=S159,"PROM[MEN-MED]","PROMEDIO"))</f>
        <v/>
      </c>
      <c r="X159" s="163">
        <f>IF(V159&lt;=300%,O159,IF(AND(V159&gt;100%,V159&lt;=150%),S159,R159))</f>
        <v/>
      </c>
      <c r="Y159" s="162">
        <f>ROUND(X159,0)</f>
        <v/>
      </c>
    </row>
    <row r="160" ht="15.75" customHeight="1">
      <c r="B160" s="26" t="inlineStr">
        <is>
          <t>5.</t>
        </is>
      </c>
      <c r="C160" s="142" t="inlineStr">
        <is>
          <t>SISTEMA ELÉCTRICO</t>
        </is>
      </c>
      <c r="H160" s="164" t="n"/>
      <c r="I160" s="48" t="n"/>
      <c r="J160" s="48" t="n"/>
      <c r="K160" s="164" t="n"/>
      <c r="L160" s="50" t="n"/>
      <c r="M160" s="164" t="n"/>
      <c r="N160" s="164" t="n"/>
      <c r="O160" s="166" t="n"/>
      <c r="P160" s="166" t="n"/>
      <c r="Q160" s="166" t="n"/>
      <c r="R160" s="166" t="n"/>
      <c r="S160" s="166" t="n"/>
      <c r="T160" s="166" t="n"/>
      <c r="U160" s="52" t="n"/>
      <c r="V160" s="53" t="n"/>
      <c r="W160" s="54" t="n"/>
      <c r="X160" s="167" t="n"/>
      <c r="Y160" s="166" t="n"/>
    </row>
    <row r="161" ht="27" customHeight="1">
      <c r="B161" s="32" t="inlineStr">
        <is>
          <t>5.1</t>
        </is>
      </c>
      <c r="C161" s="32" t="n">
        <v>4912</v>
      </c>
      <c r="D161" s="33" t="inlineStr">
        <is>
          <t>ALTERNADOR</t>
        </is>
      </c>
      <c r="E161"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61" s="32" t="inlineStr">
        <is>
          <t>Unidad</t>
        </is>
      </c>
      <c r="G161" s="35" t="inlineStr">
        <is>
          <t>suministro</t>
        </is>
      </c>
      <c r="H161" s="159" t="n">
        <v>4443882</v>
      </c>
      <c r="I161" s="37" t="n">
        <v>158.91</v>
      </c>
      <c r="J161" s="37" t="n">
        <v>151.76</v>
      </c>
      <c r="K161" s="160">
        <f>H161*(I161/J161)</f>
        <v/>
      </c>
      <c r="L161" s="161" t="n">
        <v>6244293.6283</v>
      </c>
      <c r="M161" s="159" t="n">
        <v>6062421</v>
      </c>
      <c r="N161" s="159" t="n">
        <v>6547414.68</v>
      </c>
      <c r="O161" s="162">
        <f>MIN(K161,L161,M161,N161)</f>
        <v/>
      </c>
      <c r="P161" s="162">
        <f>MAX(K161,L161,M161,N161)</f>
        <v/>
      </c>
      <c r="Q161" s="162">
        <f>MEDIAN(K161,L161,M161,N161)</f>
        <v/>
      </c>
      <c r="R161" s="162">
        <f>AVERAGE(K161,L161,M161,N161)</f>
        <v/>
      </c>
      <c r="S161" s="162">
        <f>AVERAGE(O161,Q161)</f>
        <v/>
      </c>
      <c r="T161" s="162">
        <f>AVERAGE(P161,Q161)</f>
        <v/>
      </c>
      <c r="U161" s="41">
        <f>STDEVA(K161,L161,M161,N161)</f>
        <v/>
      </c>
      <c r="V161" s="42">
        <f>U161/Q161</f>
        <v/>
      </c>
      <c r="W161" s="43">
        <f>IF(X161=O161,"MENOR",IF(X161=S161,"PROM[MEN-MED]","PROMEDIO"))</f>
        <v/>
      </c>
      <c r="X161" s="163">
        <f>IF(V161&lt;=300%,O161,IF(AND(V161&gt;100%,V161&lt;=150%),S161,R161))</f>
        <v/>
      </c>
      <c r="Y161" s="162">
        <f>ROUND(X161,0)</f>
        <v/>
      </c>
    </row>
    <row r="162" ht="27" customHeight="1">
      <c r="B162" s="32" t="inlineStr">
        <is>
          <t>5.2</t>
        </is>
      </c>
      <c r="C162" s="32" t="n">
        <v>4912</v>
      </c>
      <c r="D162" s="33" t="inlineStr">
        <is>
          <t>AUTOMÁTICO MOTOR DE ARRANQUE (SOLENOIDE)</t>
        </is>
      </c>
      <c r="E162" s="56" t="inlineStr">
        <is>
          <t>Pieza metálica de forma cilíndrica compuesta por dos bobinas y un contacto: una bobina impulsora, una bobina de retención y un contacto para alimentar el motor de arranqueque. Diámetro establecido para este vehículo.</t>
        </is>
      </c>
      <c r="F162" s="32" t="inlineStr">
        <is>
          <t>Unidad</t>
        </is>
      </c>
      <c r="G162" s="35" t="inlineStr">
        <is>
          <t>suministro</t>
        </is>
      </c>
      <c r="H162" s="159" t="n">
        <v>689725</v>
      </c>
      <c r="I162" s="37" t="n">
        <v>158.91</v>
      </c>
      <c r="J162" s="37" t="n">
        <v>151.76</v>
      </c>
      <c r="K162" s="160">
        <f>H162*(I162/J162)</f>
        <v/>
      </c>
      <c r="L162" s="161" t="n">
        <v>835389.7341999999</v>
      </c>
      <c r="M162" s="159" t="n">
        <v>811058</v>
      </c>
      <c r="N162" s="159" t="n">
        <v>875942.64</v>
      </c>
      <c r="O162" s="162">
        <f>MIN(K162,L162,M162,N162)</f>
        <v/>
      </c>
      <c r="P162" s="162">
        <f>MAX(K162,L162,M162,N162)</f>
        <v/>
      </c>
      <c r="Q162" s="162">
        <f>MEDIAN(K162,L162,M162,N162)</f>
        <v/>
      </c>
      <c r="R162" s="162">
        <f>AVERAGE(K162,L162,M162,N162)</f>
        <v/>
      </c>
      <c r="S162" s="162">
        <f>AVERAGE(O162,Q162)</f>
        <v/>
      </c>
      <c r="T162" s="162">
        <f>AVERAGE(P162,Q162)</f>
        <v/>
      </c>
      <c r="U162" s="41">
        <f>STDEVA(K162,L162,M162,N162)</f>
        <v/>
      </c>
      <c r="V162" s="42">
        <f>U162/Q162</f>
        <v/>
      </c>
      <c r="W162" s="43">
        <f>IF(X162=O162,"MENOR",IF(X162=S162,"PROM[MEN-MED]","PROMEDIO"))</f>
        <v/>
      </c>
      <c r="X162" s="163">
        <f>IF(V162&lt;=300%,O162,IF(AND(V162&gt;100%,V162&lt;=150%),S162,R162))</f>
        <v/>
      </c>
      <c r="Y162" s="162">
        <f>ROUND(X162,0)</f>
        <v/>
      </c>
    </row>
    <row r="163" ht="27" customHeight="1">
      <c r="B163" s="32" t="inlineStr">
        <is>
          <t>5.3</t>
        </is>
      </c>
      <c r="C163" s="32" t="n">
        <v>4912</v>
      </c>
      <c r="D163" s="33" t="inlineStr">
        <is>
          <t>BALINERA DEL ALTERNADOR</t>
        </is>
      </c>
      <c r="E163"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63" s="32" t="inlineStr">
        <is>
          <t>Unidad</t>
        </is>
      </c>
      <c r="G163" s="35" t="inlineStr">
        <is>
          <t>suministro</t>
        </is>
      </c>
      <c r="H163" s="159" t="n">
        <v>79507</v>
      </c>
      <c r="I163" s="37" t="n">
        <v>158.91</v>
      </c>
      <c r="J163" s="37" t="n">
        <v>151.76</v>
      </c>
      <c r="K163" s="160">
        <f>H163*(I163/J163)</f>
        <v/>
      </c>
      <c r="L163" s="161" t="n">
        <v>329803.9423</v>
      </c>
      <c r="M163" s="159" t="n">
        <v>320198</v>
      </c>
      <c r="N163" s="159" t="n">
        <v>345813.84</v>
      </c>
      <c r="O163" s="162">
        <f>MIN(K163,L163,M163,N163)</f>
        <v/>
      </c>
      <c r="P163" s="162">
        <f>MAX(K163,L163,M163,N163)</f>
        <v/>
      </c>
      <c r="Q163" s="162">
        <f>MEDIAN(K163,L163,M163,N163)</f>
        <v/>
      </c>
      <c r="R163" s="162">
        <f>AVERAGE(K163,L163,M163,N163)</f>
        <v/>
      </c>
      <c r="S163" s="162">
        <f>AVERAGE(O163,Q163)</f>
        <v/>
      </c>
      <c r="T163" s="162">
        <f>AVERAGE(P163,Q163)</f>
        <v/>
      </c>
      <c r="U163" s="41">
        <f>STDEVA(K163,L163,M163,N163)</f>
        <v/>
      </c>
      <c r="V163" s="42">
        <f>U163/Q163</f>
        <v/>
      </c>
      <c r="W163" s="43">
        <f>IF(X163=O163,"MENOR",IF(X163=S163,"PROM[MEN-MED]","PROMEDIO"))</f>
        <v/>
      </c>
      <c r="X163" s="163">
        <f>IF(V163&lt;=300%,O163,IF(AND(V163&gt;100%,V163&lt;=150%),S163,R163))</f>
        <v/>
      </c>
      <c r="Y163" s="162">
        <f>ROUND(X163,0)</f>
        <v/>
      </c>
    </row>
    <row r="164" ht="27" customHeight="1">
      <c r="B164" s="32" t="inlineStr">
        <is>
          <t>5.4</t>
        </is>
      </c>
      <c r="C164" s="32" t="n">
        <v>4912</v>
      </c>
      <c r="D164" s="33" t="inlineStr">
        <is>
          <t>BOBINA DE ENCENDIDO</t>
        </is>
      </c>
      <c r="E164" s="56"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64" s="32" t="inlineStr">
        <is>
          <t>Unidad</t>
        </is>
      </c>
      <c r="G164" s="35" t="inlineStr">
        <is>
          <t>suministro</t>
        </is>
      </c>
      <c r="H164" s="159" t="n">
        <v>510834</v>
      </c>
      <c r="I164" s="37" t="n">
        <v>158.91</v>
      </c>
      <c r="J164" s="37" t="n">
        <v>151.76</v>
      </c>
      <c r="K164" s="160">
        <f>H164*(I164/J164)</f>
        <v/>
      </c>
      <c r="L164" s="161" t="n">
        <v>786899.4</v>
      </c>
      <c r="M164" s="159" t="n">
        <v>763980</v>
      </c>
      <c r="N164" s="159" t="n">
        <v>825098.4</v>
      </c>
      <c r="O164" s="162">
        <f>MIN(K164,L164,M164,N164)</f>
        <v/>
      </c>
      <c r="P164" s="162">
        <f>MAX(K164,L164,M164,N164)</f>
        <v/>
      </c>
      <c r="Q164" s="162">
        <f>MEDIAN(K164,L164,M164,N164)</f>
        <v/>
      </c>
      <c r="R164" s="162">
        <f>AVERAGE(K164,L164,M164,N164)</f>
        <v/>
      </c>
      <c r="S164" s="162">
        <f>AVERAGE(O164,Q164)</f>
        <v/>
      </c>
      <c r="T164" s="162">
        <f>AVERAGE(P164,Q164)</f>
        <v/>
      </c>
      <c r="U164" s="41">
        <f>STDEVA(K164,L164,M164,N164)</f>
        <v/>
      </c>
      <c r="V164" s="42">
        <f>U164/Q164</f>
        <v/>
      </c>
      <c r="W164" s="43">
        <f>IF(X164=O164,"MENOR",IF(X164=S164,"PROM[MEN-MED]","PROMEDIO"))</f>
        <v/>
      </c>
      <c r="X164" s="163">
        <f>IF(V164&lt;=300%,O164,IF(AND(V164&gt;100%,V164&lt;=150%),S164,R164))</f>
        <v/>
      </c>
      <c r="Y164" s="162">
        <f>ROUND(X164,0)</f>
        <v/>
      </c>
    </row>
    <row r="165" ht="27" customHeight="1">
      <c r="B165" s="32" t="inlineStr">
        <is>
          <t>5.5</t>
        </is>
      </c>
      <c r="C165" s="32" t="n">
        <v>4912</v>
      </c>
      <c r="D165" s="33" t="inlineStr">
        <is>
          <t>BOMBA DE GASOLINA (PILA)</t>
        </is>
      </c>
      <c r="E165" s="56"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65" s="32" t="inlineStr">
        <is>
          <t>Unidad</t>
        </is>
      </c>
      <c r="G165" s="35" t="inlineStr">
        <is>
          <t>suministro</t>
        </is>
      </c>
      <c r="H165" s="159" t="n">
        <v>1323795</v>
      </c>
      <c r="I165" s="37" t="n">
        <v>158.91</v>
      </c>
      <c r="J165" s="37" t="n">
        <v>151.76</v>
      </c>
      <c r="K165" s="160">
        <f>H165*(I165/J165)</f>
        <v/>
      </c>
      <c r="L165" s="161" t="n">
        <v>2342074.7714</v>
      </c>
      <c r="M165" s="159" t="n">
        <v>2273859</v>
      </c>
      <c r="N165" s="159" t="n">
        <v>2455767.72</v>
      </c>
      <c r="O165" s="162">
        <f>MIN(K165,L165,M165,N165)</f>
        <v/>
      </c>
      <c r="P165" s="162">
        <f>MAX(K165,L165,M165,N165)</f>
        <v/>
      </c>
      <c r="Q165" s="162">
        <f>MEDIAN(K165,L165,M165,N165)</f>
        <v/>
      </c>
      <c r="R165" s="162">
        <f>AVERAGE(K165,L165,M165,N165)</f>
        <v/>
      </c>
      <c r="S165" s="162">
        <f>AVERAGE(O165,Q165)</f>
        <v/>
      </c>
      <c r="T165" s="162">
        <f>AVERAGE(P165,Q165)</f>
        <v/>
      </c>
      <c r="U165" s="41">
        <f>STDEVA(K165,L165,M165,N165)</f>
        <v/>
      </c>
      <c r="V165" s="42">
        <f>U165/Q165</f>
        <v/>
      </c>
      <c r="W165" s="43">
        <f>IF(X165=O165,"MENOR",IF(X165=S165,"PROM[MEN-MED]","PROMEDIO"))</f>
        <v/>
      </c>
      <c r="X165" s="163">
        <f>IF(V165&lt;=300%,O165,IF(AND(V165&gt;100%,V165&lt;=150%),S165,R165))</f>
        <v/>
      </c>
      <c r="Y165" s="162">
        <f>ROUND(X165,0)</f>
        <v/>
      </c>
    </row>
    <row r="166" ht="15.75" customHeight="1">
      <c r="B166" s="32" t="inlineStr">
        <is>
          <t>5.6</t>
        </is>
      </c>
      <c r="C166" s="32" t="n">
        <v>4912</v>
      </c>
      <c r="D166" s="33" t="inlineStr">
        <is>
          <t xml:space="preserve">BOMBILLOS DE DOBLE FILAMENTO </t>
        </is>
      </c>
      <c r="E166" s="56" t="inlineStr">
        <is>
          <t>Objeto de cristal que, con un hilo de tungsteno, platino en su interior se vuelve incandescente con el paso de la corriente eléctrica. Diámetro establecido para este vehículo.</t>
        </is>
      </c>
      <c r="F166" s="32" t="inlineStr">
        <is>
          <t>Unidad</t>
        </is>
      </c>
      <c r="G166" s="35" t="inlineStr">
        <is>
          <t>suministro</t>
        </is>
      </c>
      <c r="H166" s="159" t="n">
        <v>16896</v>
      </c>
      <c r="I166" s="37" t="n">
        <v>158.91</v>
      </c>
      <c r="J166" s="37" t="n">
        <v>151.76</v>
      </c>
      <c r="K166" s="160">
        <f>H166*(I166/J166)</f>
        <v/>
      </c>
      <c r="L166" s="161" t="n">
        <v>94685.8367</v>
      </c>
      <c r="M166" s="159" t="n">
        <v>91928</v>
      </c>
      <c r="N166" s="159" t="n">
        <v>99282.24000000001</v>
      </c>
      <c r="O166" s="162">
        <f>MIN(K166,L166,M166,N166)</f>
        <v/>
      </c>
      <c r="P166" s="162">
        <f>MAX(K166,L166,M166,N166)</f>
        <v/>
      </c>
      <c r="Q166" s="162">
        <f>MEDIAN(K166,L166,M166,N166)</f>
        <v/>
      </c>
      <c r="R166" s="162">
        <f>AVERAGE(K166,L166,M166,N166)</f>
        <v/>
      </c>
      <c r="S166" s="162">
        <f>AVERAGE(O166,Q166)</f>
        <v/>
      </c>
      <c r="T166" s="162">
        <f>AVERAGE(P166,Q166)</f>
        <v/>
      </c>
      <c r="U166" s="41">
        <f>STDEVA(K166,L166,M166,N166)</f>
        <v/>
      </c>
      <c r="V166" s="42">
        <f>U166/Q166</f>
        <v/>
      </c>
      <c r="W166" s="43">
        <f>IF(X166=O166,"MENOR",IF(X166=S166,"PROM[MEN-MED]","PROMEDIO"))</f>
        <v/>
      </c>
      <c r="X166" s="163">
        <f>IF(V166&lt;=300%,O166,IF(AND(V166&gt;100%,V166&lt;=150%),S166,R166))</f>
        <v/>
      </c>
      <c r="Y166" s="162">
        <f>ROUND(X166,0)</f>
        <v/>
      </c>
    </row>
    <row r="167" ht="15.75" customHeight="1">
      <c r="B167" s="32" t="inlineStr">
        <is>
          <t>5.7</t>
        </is>
      </c>
      <c r="C167" s="32" t="n">
        <v>4912</v>
      </c>
      <c r="D167" s="33" t="inlineStr">
        <is>
          <t xml:space="preserve">BOMBILLOS HALÓGENO </t>
        </is>
      </c>
      <c r="E167" s="56" t="inlineStr">
        <is>
          <t>Objeto de cristal con un filamento de Wolframio, dentro de un gas inerte y una pequeña cantidad de halógeno (como yodo o bromo) . Diámetro establecido para este vehículo.</t>
        </is>
      </c>
      <c r="F167" s="32" t="inlineStr">
        <is>
          <t>Unidad</t>
        </is>
      </c>
      <c r="G167" s="35" t="inlineStr">
        <is>
          <t>suministro</t>
        </is>
      </c>
      <c r="H167" s="159" t="n">
        <v>63605</v>
      </c>
      <c r="I167" s="37" t="n">
        <v>158.91</v>
      </c>
      <c r="J167" s="37" t="n">
        <v>151.76</v>
      </c>
      <c r="K167" s="160">
        <f>H167*(I167/J167)</f>
        <v/>
      </c>
      <c r="L167" s="161" t="n">
        <v>96524.3867</v>
      </c>
      <c r="M167" s="159" t="n">
        <v>93713</v>
      </c>
      <c r="N167" s="159" t="n">
        <v>101210.04</v>
      </c>
      <c r="O167" s="162">
        <f>MIN(K167,L167,M167,N167)</f>
        <v/>
      </c>
      <c r="P167" s="162">
        <f>MAX(K167,L167,M167,N167)</f>
        <v/>
      </c>
      <c r="Q167" s="162">
        <f>MEDIAN(K167,L167,M167,N167)</f>
        <v/>
      </c>
      <c r="R167" s="162">
        <f>AVERAGE(K167,L167,M167,N167)</f>
        <v/>
      </c>
      <c r="S167" s="162">
        <f>AVERAGE(O167,Q167)</f>
        <v/>
      </c>
      <c r="T167" s="162">
        <f>AVERAGE(P167,Q167)</f>
        <v/>
      </c>
      <c r="U167" s="41">
        <f>STDEVA(K167,L167,M167,N167)</f>
        <v/>
      </c>
      <c r="V167" s="42">
        <f>U167/Q167</f>
        <v/>
      </c>
      <c r="W167" s="43">
        <f>IF(X167=O167,"MENOR",IF(X167=S167,"PROM[MEN-MED]","PROMEDIO"))</f>
        <v/>
      </c>
      <c r="X167" s="163">
        <f>IF(V167&lt;=300%,O167,IF(AND(V167&gt;100%,V167&lt;=150%),S167,R167))</f>
        <v/>
      </c>
      <c r="Y167" s="162">
        <f>ROUND(X167,0)</f>
        <v/>
      </c>
    </row>
    <row r="168" ht="15.75" customHeight="1">
      <c r="B168" s="32" t="inlineStr">
        <is>
          <t>5.8</t>
        </is>
      </c>
      <c r="C168" s="32" t="n">
        <v>4912</v>
      </c>
      <c r="D168" s="33" t="inlineStr">
        <is>
          <t>SENSOR FRENO (PERA)</t>
        </is>
      </c>
      <c r="E168" s="56" t="inlineStr">
        <is>
          <t>Dispositivo eléctrico de material plástico en la mayoría de casos que desvía o interrumpe el curso de una corriente eléctrica. Diámetro establecido para este vehículo.</t>
        </is>
      </c>
      <c r="F168" s="32" t="inlineStr">
        <is>
          <t>Unidad</t>
        </is>
      </c>
      <c r="G168" s="35" t="inlineStr">
        <is>
          <t>suministro</t>
        </is>
      </c>
      <c r="H168" s="159" t="n">
        <v>106341</v>
      </c>
      <c r="I168" s="37" t="n">
        <v>158.91</v>
      </c>
      <c r="J168" s="37" t="n">
        <v>151.76</v>
      </c>
      <c r="K168" s="160">
        <f>H168*(I168/J168)</f>
        <v/>
      </c>
      <c r="L168" s="161" t="n">
        <v>149894.8752</v>
      </c>
      <c r="M168" s="159" t="n">
        <v>145529</v>
      </c>
      <c r="N168" s="159" t="n">
        <v>157171.32</v>
      </c>
      <c r="O168" s="162">
        <f>MIN(K168,L168,M168,N168)</f>
        <v/>
      </c>
      <c r="P168" s="162">
        <f>MAX(K168,L168,M168,N168)</f>
        <v/>
      </c>
      <c r="Q168" s="162">
        <f>MEDIAN(K168,L168,M168,N168)</f>
        <v/>
      </c>
      <c r="R168" s="162">
        <f>AVERAGE(K168,L168,M168,N168)</f>
        <v/>
      </c>
      <c r="S168" s="162">
        <f>AVERAGE(O168,Q168)</f>
        <v/>
      </c>
      <c r="T168" s="162">
        <f>AVERAGE(P168,Q168)</f>
        <v/>
      </c>
      <c r="U168" s="41">
        <f>STDEVA(K168,L168,M168,N168)</f>
        <v/>
      </c>
      <c r="V168" s="42">
        <f>U168/Q168</f>
        <v/>
      </c>
      <c r="W168" s="43">
        <f>IF(X168=O168,"MENOR",IF(X168=S168,"PROM[MEN-MED]","PROMEDIO"))</f>
        <v/>
      </c>
      <c r="X168" s="163">
        <f>IF(V168&lt;=300%,O168,IF(AND(V168&gt;100%,V168&lt;=150%),S168,R168))</f>
        <v/>
      </c>
      <c r="Y168" s="162">
        <f>ROUND(X168,0)</f>
        <v/>
      </c>
    </row>
    <row r="169" ht="27" customHeight="1">
      <c r="B169" s="32" t="inlineStr">
        <is>
          <t>5.9</t>
        </is>
      </c>
      <c r="C169" s="32" t="n">
        <v>4912</v>
      </c>
      <c r="D169" s="33" t="inlineStr">
        <is>
          <t>BOMBILLO LUZ DE CORTESIA (LUZ TECHO)</t>
        </is>
      </c>
      <c r="E169" s="56" t="inlineStr">
        <is>
          <t>Objeto de cristal que, con un hilo de tungsteno, platino u otro material en su interior se vuelve incandescente con el paso de la corriente eléctrica. Diámetro establecido para este vehículo.</t>
        </is>
      </c>
      <c r="F169" s="32" t="inlineStr">
        <is>
          <t>Unidad</t>
        </is>
      </c>
      <c r="G169" s="35" t="inlineStr">
        <is>
          <t>suministro</t>
        </is>
      </c>
      <c r="H169" s="159" t="n">
        <v>6957</v>
      </c>
      <c r="I169" s="37" t="n">
        <v>158.91</v>
      </c>
      <c r="J169" s="37" t="n">
        <v>151.76</v>
      </c>
      <c r="K169" s="160">
        <f>H169*(I169/J169)</f>
        <v/>
      </c>
      <c r="L169" s="161" t="n">
        <v>9171.1158</v>
      </c>
      <c r="M169" s="159" t="n">
        <v>8904</v>
      </c>
      <c r="N169" s="159" t="n">
        <v>9616.32</v>
      </c>
      <c r="O169" s="162">
        <f>MIN(K169,L169,M169,N169)</f>
        <v/>
      </c>
      <c r="P169" s="162">
        <f>MAX(K169,L169,M169,N169)</f>
        <v/>
      </c>
      <c r="Q169" s="162">
        <f>MEDIAN(K169,L169,M169,N169)</f>
        <v/>
      </c>
      <c r="R169" s="162">
        <f>AVERAGE(K169,L169,M169,N169)</f>
        <v/>
      </c>
      <c r="S169" s="162">
        <f>AVERAGE(O169,Q169)</f>
        <v/>
      </c>
      <c r="T169" s="162">
        <f>AVERAGE(P169,Q169)</f>
        <v/>
      </c>
      <c r="U169" s="41">
        <f>STDEVA(K169,L169,M169,N169)</f>
        <v/>
      </c>
      <c r="V169" s="42">
        <f>U169/Q169</f>
        <v/>
      </c>
      <c r="W169" s="43">
        <f>IF(X169=O169,"MENOR",IF(X169=S169,"PROM[MEN-MED]","PROMEDIO"))</f>
        <v/>
      </c>
      <c r="X169" s="163">
        <f>IF(V169&lt;=300%,O169,IF(AND(V169&gt;100%,V169&lt;=150%),S169,R169))</f>
        <v/>
      </c>
      <c r="Y169" s="162">
        <f>ROUND(X169,0)</f>
        <v/>
      </c>
    </row>
    <row r="170" ht="27" customHeight="1">
      <c r="B170" s="32" t="inlineStr">
        <is>
          <t>5.10</t>
        </is>
      </c>
      <c r="C170" s="32" t="n">
        <v>4912</v>
      </c>
      <c r="D170" s="33" t="inlineStr">
        <is>
          <t>BOMBILLOS DIRECCIONALES</t>
        </is>
      </c>
      <c r="E170" s="56" t="inlineStr">
        <is>
          <t>Objeto de cristal que, con un hilo de tungsteno, platino u otro material en su interior se vuelve incandescente con el paso de la corriente eléctrica. Diámetro establecido para este vehículo.</t>
        </is>
      </c>
      <c r="F170" s="32" t="inlineStr">
        <is>
          <t>Unidad</t>
        </is>
      </c>
      <c r="G170" s="35" t="inlineStr">
        <is>
          <t>suministro</t>
        </is>
      </c>
      <c r="H170" s="159" t="n">
        <v>28821</v>
      </c>
      <c r="I170" s="37" t="n">
        <v>158.91</v>
      </c>
      <c r="J170" s="37" t="n">
        <v>151.76</v>
      </c>
      <c r="K170" s="160">
        <f>H170*(I170/J170)</f>
        <v/>
      </c>
      <c r="L170" s="161" t="n">
        <v>41616.1207</v>
      </c>
      <c r="M170" s="159" t="n">
        <v>40404</v>
      </c>
      <c r="N170" s="159" t="n">
        <v>43636.32</v>
      </c>
      <c r="O170" s="162">
        <f>MIN(K170,L170,M170,N170)</f>
        <v/>
      </c>
      <c r="P170" s="162">
        <f>MAX(K170,L170,M170,N170)</f>
        <v/>
      </c>
      <c r="Q170" s="162">
        <f>MEDIAN(K170,L170,M170,N170)</f>
        <v/>
      </c>
      <c r="R170" s="162">
        <f>AVERAGE(K170,L170,M170,N170)</f>
        <v/>
      </c>
      <c r="S170" s="162">
        <f>AVERAGE(O170,Q170)</f>
        <v/>
      </c>
      <c r="T170" s="162">
        <f>AVERAGE(P170,Q170)</f>
        <v/>
      </c>
      <c r="U170" s="41">
        <f>STDEVA(K170,L170,M170,N170)</f>
        <v/>
      </c>
      <c r="V170" s="42">
        <f>U170/Q170</f>
        <v/>
      </c>
      <c r="W170" s="43">
        <f>IF(X170=O170,"MENOR",IF(X170=S170,"PROM[MEN-MED]","PROMEDIO"))</f>
        <v/>
      </c>
      <c r="X170" s="163">
        <f>IF(V170&lt;=300%,O170,IF(AND(V170&gt;100%,V170&lt;=150%),S170,R170))</f>
        <v/>
      </c>
      <c r="Y170" s="162">
        <f>ROUND(X170,0)</f>
        <v/>
      </c>
    </row>
    <row r="171" ht="27" customHeight="1">
      <c r="B171" s="32" t="inlineStr">
        <is>
          <t>5.11</t>
        </is>
      </c>
      <c r="C171" s="32" t="n">
        <v>4912</v>
      </c>
      <c r="D171" s="33" t="inlineStr">
        <is>
          <t>BORNE DE BATERÍA POSITIVO Y/O NEGATIVO</t>
        </is>
      </c>
      <c r="E171"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171" s="32" t="inlineStr">
        <is>
          <t>Unidad</t>
        </is>
      </c>
      <c r="G171" s="35" t="inlineStr">
        <is>
          <t>suministro</t>
        </is>
      </c>
      <c r="H171" s="159" t="n">
        <v>84477</v>
      </c>
      <c r="I171" s="37" t="n">
        <v>158.91</v>
      </c>
      <c r="J171" s="37" t="n">
        <v>151.76</v>
      </c>
      <c r="K171" s="160">
        <f>H171*(I171/J171)</f>
        <v/>
      </c>
      <c r="L171" s="161" t="n">
        <v>128320.4846</v>
      </c>
      <c r="M171" s="159" t="n">
        <v>124583</v>
      </c>
      <c r="N171" s="159" t="n">
        <v>134549.64</v>
      </c>
      <c r="O171" s="162">
        <f>MIN(K171,L171,M171,N171)</f>
        <v/>
      </c>
      <c r="P171" s="162">
        <f>MAX(K171,L171,M171,N171)</f>
        <v/>
      </c>
      <c r="Q171" s="162">
        <f>MEDIAN(K171,L171,M171,N171)</f>
        <v/>
      </c>
      <c r="R171" s="162">
        <f>AVERAGE(K171,L171,M171,N171)</f>
        <v/>
      </c>
      <c r="S171" s="162">
        <f>AVERAGE(O171,Q171)</f>
        <v/>
      </c>
      <c r="T171" s="162">
        <f>AVERAGE(P171,Q171)</f>
        <v/>
      </c>
      <c r="U171" s="41">
        <f>STDEVA(K171,L171,M171,N171)</f>
        <v/>
      </c>
      <c r="V171" s="42">
        <f>U171/Q171</f>
        <v/>
      </c>
      <c r="W171" s="43">
        <f>IF(X171=O171,"MENOR",IF(X171=S171,"PROM[MEN-MED]","PROMEDIO"))</f>
        <v/>
      </c>
      <c r="X171" s="163">
        <f>IF(V171&lt;=300%,O171,IF(AND(V171&gt;100%,V171&lt;=150%),S171,R171))</f>
        <v/>
      </c>
      <c r="Y171" s="162">
        <f>ROUND(X171,0)</f>
        <v/>
      </c>
    </row>
    <row r="172" ht="27" customHeight="1">
      <c r="B172" s="32" t="inlineStr">
        <is>
          <t>5.12</t>
        </is>
      </c>
      <c r="C172" s="32" t="n">
        <v>4912</v>
      </c>
      <c r="D172" s="33" t="inlineStr">
        <is>
          <t>BUJÍAS DE ENCENDIDO (MOTOR GASOLINA)</t>
        </is>
      </c>
      <c r="E172" s="56" t="inlineStr">
        <is>
          <t>Pieza metálica, cuyas piezas internas estan compuesta por electrodos, tobera islante, nucleo de cobre, resistencia supresora y se encuentra recubierto de un asilante ceramico. Diámetro establecido para este vehículo.</t>
        </is>
      </c>
      <c r="F172" s="32" t="inlineStr">
        <is>
          <t>Unidad</t>
        </is>
      </c>
      <c r="G172" s="35" t="inlineStr">
        <is>
          <t>suministro</t>
        </is>
      </c>
      <c r="H172" s="159" t="n">
        <v>75532</v>
      </c>
      <c r="I172" s="37" t="n">
        <v>158.91</v>
      </c>
      <c r="J172" s="37" t="n">
        <v>151.76</v>
      </c>
      <c r="K172" s="160">
        <f>H172*(I172/J172)</f>
        <v/>
      </c>
      <c r="L172" s="161" t="n">
        <v>98589.5365</v>
      </c>
      <c r="M172" s="159" t="n">
        <v>95718</v>
      </c>
      <c r="N172" s="159" t="n">
        <v>103375.44</v>
      </c>
      <c r="O172" s="162">
        <f>MIN(K172,L172,M172,N172)</f>
        <v/>
      </c>
      <c r="P172" s="162">
        <f>MAX(K172,L172,M172,N172)</f>
        <v/>
      </c>
      <c r="Q172" s="162">
        <f>MEDIAN(K172,L172,M172,N172)</f>
        <v/>
      </c>
      <c r="R172" s="162">
        <f>AVERAGE(K172,L172,M172,N172)</f>
        <v/>
      </c>
      <c r="S172" s="162">
        <f>AVERAGE(O172,Q172)</f>
        <v/>
      </c>
      <c r="T172" s="162">
        <f>AVERAGE(P172,Q172)</f>
        <v/>
      </c>
      <c r="U172" s="41">
        <f>STDEVA(K172,L172,M172,N172)</f>
        <v/>
      </c>
      <c r="V172" s="42">
        <f>U172/Q172</f>
        <v/>
      </c>
      <c r="W172" s="43">
        <f>IF(X172=O172,"MENOR",IF(X172=S172,"PROM[MEN-MED]","PROMEDIO"))</f>
        <v/>
      </c>
      <c r="X172" s="163">
        <f>IF(V172&lt;=300%,O172,IF(AND(V172&gt;100%,V172&lt;=150%),S172,R172))</f>
        <v/>
      </c>
      <c r="Y172" s="162">
        <f>ROUND(X172,0)</f>
        <v/>
      </c>
    </row>
    <row r="173" ht="54.75" customHeight="1">
      <c r="B173" s="32" t="inlineStr">
        <is>
          <t>5.13</t>
        </is>
      </c>
      <c r="C173" s="32" t="n">
        <v>4912</v>
      </c>
      <c r="D173" s="33" t="inlineStr">
        <is>
          <t>CLAXON (PITO)</t>
        </is>
      </c>
      <c r="E173"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73" s="32" t="inlineStr">
        <is>
          <t>Unidad</t>
        </is>
      </c>
      <c r="G173" s="35" t="inlineStr">
        <is>
          <t>suministro</t>
        </is>
      </c>
      <c r="H173" s="159" t="n">
        <v>233553</v>
      </c>
      <c r="I173" s="37" t="n">
        <v>158.91</v>
      </c>
      <c r="J173" s="37" t="n">
        <v>151.76</v>
      </c>
      <c r="K173" s="160">
        <f>H173*(I173/J173)</f>
        <v/>
      </c>
      <c r="L173" s="161" t="n">
        <v>284672.4307</v>
      </c>
      <c r="M173" s="159" t="n">
        <v>276381</v>
      </c>
      <c r="N173" s="159" t="n">
        <v>298491.48</v>
      </c>
      <c r="O173" s="162">
        <f>MIN(K173,L173,M173,N173)</f>
        <v/>
      </c>
      <c r="P173" s="162">
        <f>MAX(K173,L173,M173,N173)</f>
        <v/>
      </c>
      <c r="Q173" s="162">
        <f>MEDIAN(K173,L173,M173,N173)</f>
        <v/>
      </c>
      <c r="R173" s="162">
        <f>AVERAGE(K173,L173,M173,N173)</f>
        <v/>
      </c>
      <c r="S173" s="162">
        <f>AVERAGE(O173,Q173)</f>
        <v/>
      </c>
      <c r="T173" s="162">
        <f>AVERAGE(P173,Q173)</f>
        <v/>
      </c>
      <c r="U173" s="41">
        <f>STDEVA(K173,L173,M173,N173)</f>
        <v/>
      </c>
      <c r="V173" s="42">
        <f>U173/Q173</f>
        <v/>
      </c>
      <c r="W173" s="43">
        <f>IF(X173=O173,"MENOR",IF(X173=S173,"PROM[MEN-MED]","PROMEDIO"))</f>
        <v/>
      </c>
      <c r="X173" s="163">
        <f>IF(V173&lt;=300%,O173,IF(AND(V173&gt;100%,V173&lt;=150%),S173,R173))</f>
        <v/>
      </c>
      <c r="Y173" s="162">
        <f>ROUND(X173,0)</f>
        <v/>
      </c>
    </row>
    <row r="174" ht="27" customHeight="1">
      <c r="B174" s="32" t="inlineStr">
        <is>
          <t>5.14</t>
        </is>
      </c>
      <c r="C174" s="32" t="n">
        <v>4912</v>
      </c>
      <c r="D174" s="33" t="inlineStr">
        <is>
          <t>SENSOR DETONADOR AIRBAG</t>
        </is>
      </c>
      <c r="E174"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74" s="32" t="inlineStr">
        <is>
          <t>Unidad</t>
        </is>
      </c>
      <c r="G174" s="35" t="inlineStr">
        <is>
          <t>suministro</t>
        </is>
      </c>
      <c r="H174" s="159" t="n">
        <v>620349</v>
      </c>
      <c r="I174" s="37" t="n">
        <v>158.91</v>
      </c>
      <c r="J174" s="37" t="n">
        <v>151.76</v>
      </c>
      <c r="K174" s="160">
        <f>H174*(I174/J174)</f>
        <v/>
      </c>
      <c r="L174" s="161" t="n">
        <v>755654.3554</v>
      </c>
      <c r="M174" s="159" t="n">
        <v>733645</v>
      </c>
      <c r="N174" s="159" t="n">
        <v>792336.6</v>
      </c>
      <c r="O174" s="162">
        <f>MIN(K174,L174,M174,N174)</f>
        <v/>
      </c>
      <c r="P174" s="162">
        <f>MAX(K174,L174,M174,N174)</f>
        <v/>
      </c>
      <c r="Q174" s="162">
        <f>MEDIAN(K174,L174,M174,N174)</f>
        <v/>
      </c>
      <c r="R174" s="162">
        <f>AVERAGE(K174,L174,M174,N174)</f>
        <v/>
      </c>
      <c r="S174" s="162">
        <f>AVERAGE(O174,Q174)</f>
        <v/>
      </c>
      <c r="T174" s="162">
        <f>AVERAGE(P174,Q174)</f>
        <v/>
      </c>
      <c r="U174" s="41">
        <f>STDEVA(K174,L174,M174,N174)</f>
        <v/>
      </c>
      <c r="V174" s="42">
        <f>U174/Q174</f>
        <v/>
      </c>
      <c r="W174" s="43">
        <f>IF(X174=O174,"MENOR",IF(X174=S174,"PROM[MEN-MED]","PROMEDIO"))</f>
        <v/>
      </c>
      <c r="X174" s="163">
        <f>IF(V174&lt;=300%,O174,IF(AND(V174&gt;100%,V174&lt;=150%),S174,R174))</f>
        <v/>
      </c>
      <c r="Y174" s="162">
        <f>ROUND(X174,0)</f>
        <v/>
      </c>
    </row>
    <row r="175" ht="27" customHeight="1">
      <c r="B175" s="32" t="inlineStr">
        <is>
          <t>5.15</t>
        </is>
      </c>
      <c r="C175" s="32" t="n">
        <v>4912</v>
      </c>
      <c r="D175" s="33" t="inlineStr">
        <is>
          <t>PORTA ESCOBILLAS DEL MOTOR DE ARRANQUE</t>
        </is>
      </c>
      <c r="E175" s="56" t="inlineStr">
        <is>
          <t>Elemento o piezas combinadas entre metal y fibras electromecánicos de solides los cuales a través de anillos rozantes se usan para la transmisión de corriente,  Diámetro establecido para este vehículo.</t>
        </is>
      </c>
      <c r="F175" s="32" t="inlineStr">
        <is>
          <t>Unidad</t>
        </is>
      </c>
      <c r="G175" s="35" t="inlineStr">
        <is>
          <t>suministro</t>
        </is>
      </c>
      <c r="H175" s="159" t="n">
        <v>99384</v>
      </c>
      <c r="I175" s="37" t="n">
        <v>158.91</v>
      </c>
      <c r="J175" s="37" t="n">
        <v>151.76</v>
      </c>
      <c r="K175" s="160">
        <f>H175*(I175/J175)</f>
        <v/>
      </c>
      <c r="L175" s="161" t="n">
        <v>130764.6851</v>
      </c>
      <c r="M175" s="159" t="n">
        <v>126956</v>
      </c>
      <c r="N175" s="159" t="n">
        <v>137112.48</v>
      </c>
      <c r="O175" s="162">
        <f>MIN(K175,L175,M175,N175)</f>
        <v/>
      </c>
      <c r="P175" s="162">
        <f>MAX(K175,L175,M175,N175)</f>
        <v/>
      </c>
      <c r="Q175" s="162">
        <f>MEDIAN(K175,L175,M175,N175)</f>
        <v/>
      </c>
      <c r="R175" s="162">
        <f>AVERAGE(K175,L175,M175,N175)</f>
        <v/>
      </c>
      <c r="S175" s="162">
        <f>AVERAGE(O175,Q175)</f>
        <v/>
      </c>
      <c r="T175" s="162">
        <f>AVERAGE(P175,Q175)</f>
        <v/>
      </c>
      <c r="U175" s="41">
        <f>STDEVA(K175,L175,M175,N175)</f>
        <v/>
      </c>
      <c r="V175" s="42">
        <f>U175/Q175</f>
        <v/>
      </c>
      <c r="W175" s="43">
        <f>IF(X175=O175,"MENOR",IF(X175=S175,"PROM[MEN-MED]","PROMEDIO"))</f>
        <v/>
      </c>
      <c r="X175" s="163">
        <f>IF(V175&lt;=300%,O175,IF(AND(V175&gt;100%,V175&lt;=150%),S175,R175))</f>
        <v/>
      </c>
      <c r="Y175" s="162">
        <f>ROUND(X175,0)</f>
        <v/>
      </c>
    </row>
    <row r="176" ht="54.75" customHeight="1">
      <c r="B176" s="32" t="inlineStr">
        <is>
          <t>5.16</t>
        </is>
      </c>
      <c r="C176" s="32" t="n">
        <v>4912</v>
      </c>
      <c r="D176" s="33" t="inlineStr">
        <is>
          <t>FUSIBLES 10-15-20-25-30 AMP</t>
        </is>
      </c>
      <c r="E176"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76" s="32" t="inlineStr">
        <is>
          <t>Unidad</t>
        </is>
      </c>
      <c r="G176" s="35" t="inlineStr">
        <is>
          <t>suministro</t>
        </is>
      </c>
      <c r="H176" s="159" t="n">
        <v>4750</v>
      </c>
      <c r="I176" s="37" t="n">
        <v>158.91</v>
      </c>
      <c r="J176" s="37" t="n">
        <v>151.76</v>
      </c>
      <c r="K176" s="160">
        <f>H176*(I176/J176)</f>
        <v/>
      </c>
      <c r="L176" s="161" t="n">
        <v>5678.3944</v>
      </c>
      <c r="M176" s="159" t="n">
        <v>5513</v>
      </c>
      <c r="N176" s="159" t="n">
        <v>5954.04</v>
      </c>
      <c r="O176" s="162">
        <f>MIN(K176,L176,M176,N176)</f>
        <v/>
      </c>
      <c r="P176" s="162">
        <f>MAX(K176,L176,M176,N176)</f>
        <v/>
      </c>
      <c r="Q176" s="162">
        <f>MEDIAN(K176,L176,M176,N176)</f>
        <v/>
      </c>
      <c r="R176" s="162">
        <f>AVERAGE(K176,L176,M176,N176)</f>
        <v/>
      </c>
      <c r="S176" s="162">
        <f>AVERAGE(O176,Q176)</f>
        <v/>
      </c>
      <c r="T176" s="162">
        <f>AVERAGE(P176,Q176)</f>
        <v/>
      </c>
      <c r="U176" s="41">
        <f>STDEVA(K176,L176,M176,N176)</f>
        <v/>
      </c>
      <c r="V176" s="42">
        <f>U176/Q176</f>
        <v/>
      </c>
      <c r="W176" s="43">
        <f>IF(X176=O176,"MENOR",IF(X176=S176,"PROM[MEN-MED]","PROMEDIO"))</f>
        <v/>
      </c>
      <c r="X176" s="163">
        <f>IF(V176&lt;=300%,O176,IF(AND(V176&gt;100%,V176&lt;=150%),S176,R176))</f>
        <v/>
      </c>
      <c r="Y176" s="162">
        <f>ROUND(X176,0)</f>
        <v/>
      </c>
    </row>
    <row r="177" ht="54.75" customHeight="1">
      <c r="B177" s="32" t="inlineStr">
        <is>
          <t>5.17</t>
        </is>
      </c>
      <c r="C177" s="32" t="n">
        <v>4912</v>
      </c>
      <c r="D177" s="33" t="inlineStr">
        <is>
          <t>FUSIBLES 60-80-100 AMP</t>
        </is>
      </c>
      <c r="E177"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77" s="32" t="inlineStr">
        <is>
          <t>Unidad</t>
        </is>
      </c>
      <c r="G177" s="35" t="inlineStr">
        <is>
          <t>suministro</t>
        </is>
      </c>
      <c r="H177" s="159" t="n">
        <v>47704</v>
      </c>
      <c r="I177" s="37" t="n">
        <v>158.91</v>
      </c>
      <c r="J177" s="37" t="n">
        <v>151.76</v>
      </c>
      <c r="K177" s="160">
        <f>H177*(I177/J177)</f>
        <v/>
      </c>
      <c r="L177" s="161" t="n">
        <v>67637.0058</v>
      </c>
      <c r="M177" s="159" t="n">
        <v>65667</v>
      </c>
      <c r="N177" s="159" t="n">
        <v>70920.36</v>
      </c>
      <c r="O177" s="162">
        <f>MIN(K177,L177,M177,N177)</f>
        <v/>
      </c>
      <c r="P177" s="162">
        <f>MAX(K177,L177,M177,N177)</f>
        <v/>
      </c>
      <c r="Q177" s="162">
        <f>MEDIAN(K177,L177,M177,N177)</f>
        <v/>
      </c>
      <c r="R177" s="162">
        <f>AVERAGE(K177,L177,M177,N177)</f>
        <v/>
      </c>
      <c r="S177" s="162">
        <f>AVERAGE(O177,Q177)</f>
        <v/>
      </c>
      <c r="T177" s="162">
        <f>AVERAGE(P177,Q177)</f>
        <v/>
      </c>
      <c r="U177" s="41">
        <f>STDEVA(K177,L177,M177,N177)</f>
        <v/>
      </c>
      <c r="V177" s="42">
        <f>U177/Q177</f>
        <v/>
      </c>
      <c r="W177" s="43">
        <f>IF(X177=O177,"MENOR",IF(X177=S177,"PROM[MEN-MED]","PROMEDIO"))</f>
        <v/>
      </c>
      <c r="X177" s="163">
        <f>IF(V177&lt;=300%,O177,IF(AND(V177&gt;100%,V177&lt;=150%),S177,R177))</f>
        <v/>
      </c>
      <c r="Y177" s="162">
        <f>ROUND(X177,0)</f>
        <v/>
      </c>
    </row>
    <row r="178" ht="27" customHeight="1">
      <c r="B178" s="32" t="inlineStr">
        <is>
          <t>5.18</t>
        </is>
      </c>
      <c r="C178" s="32" t="n">
        <v>4912</v>
      </c>
      <c r="D178" s="33" t="inlineStr">
        <is>
          <t>INYECTORES (MOTOR DIÉSEL Y GASOLINA)</t>
        </is>
      </c>
      <c r="E178" s="56"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78" s="32" t="inlineStr">
        <is>
          <t>Unidad</t>
        </is>
      </c>
      <c r="G178" s="35" t="inlineStr">
        <is>
          <t>suministro</t>
        </is>
      </c>
      <c r="H178" s="159" t="n">
        <v>1009742</v>
      </c>
      <c r="I178" s="37" t="n">
        <v>158.91</v>
      </c>
      <c r="J178" s="37" t="n">
        <v>151.76</v>
      </c>
      <c r="K178" s="160">
        <f>H178*(I178/J178)</f>
        <v/>
      </c>
      <c r="L178" s="161" t="n">
        <v>1288973.9303</v>
      </c>
      <c r="M178" s="159" t="n">
        <v>1251431</v>
      </c>
      <c r="N178" s="159" t="n">
        <v>1351545.48</v>
      </c>
      <c r="O178" s="162">
        <f>MIN(K178,L178,M178,N178)</f>
        <v/>
      </c>
      <c r="P178" s="162">
        <f>MAX(K178,L178,M178,N178)</f>
        <v/>
      </c>
      <c r="Q178" s="162">
        <f>MEDIAN(K178,L178,M178,N178)</f>
        <v/>
      </c>
      <c r="R178" s="162">
        <f>AVERAGE(K178,L178,M178,N178)</f>
        <v/>
      </c>
      <c r="S178" s="162">
        <f>AVERAGE(O178,Q178)</f>
        <v/>
      </c>
      <c r="T178" s="162">
        <f>AVERAGE(P178,Q178)</f>
        <v/>
      </c>
      <c r="U178" s="41">
        <f>STDEVA(K178,L178,M178,N178)</f>
        <v/>
      </c>
      <c r="V178" s="42">
        <f>U178/Q178</f>
        <v/>
      </c>
      <c r="W178" s="43">
        <f>IF(X178=O178,"MENOR",IF(X178=S178,"PROM[MEN-MED]","PROMEDIO"))</f>
        <v/>
      </c>
      <c r="X178" s="163">
        <f>IF(V178&lt;=300%,O178,IF(AND(V178&gt;100%,V178&lt;=150%),S178,R178))</f>
        <v/>
      </c>
      <c r="Y178" s="162">
        <f>ROUND(X178,0)</f>
        <v/>
      </c>
    </row>
    <row r="179" ht="27" customHeight="1">
      <c r="B179" s="32" t="inlineStr">
        <is>
          <t>5.19</t>
        </is>
      </c>
      <c r="C179" s="32" t="n">
        <v>4912</v>
      </c>
      <c r="D179" s="33" t="inlineStr">
        <is>
          <t>MOTOR DE LIMPIABRISAS</t>
        </is>
      </c>
      <c r="E179" s="56" t="inlineStr">
        <is>
          <t>Elemento metálico está formado por un motor eléctrico con un sistema de reducción incorporado, que transforma la velocidad del motor a la velocidad necesaria, para obtener un desplazamiento de vaivén. Diámetro establecido para este vehículo.</t>
        </is>
      </c>
      <c r="F179" s="32" t="inlineStr">
        <is>
          <t xml:space="preserve">Unidad </t>
        </is>
      </c>
      <c r="G179" s="35" t="inlineStr">
        <is>
          <t>suministro</t>
        </is>
      </c>
      <c r="H179" s="159" t="n">
        <v>1467902</v>
      </c>
      <c r="I179" s="37" t="n">
        <v>158.91</v>
      </c>
      <c r="J179" s="37" t="n">
        <v>151.76</v>
      </c>
      <c r="K179" s="160">
        <f>H179*(I179/J179)</f>
        <v/>
      </c>
      <c r="L179" s="161" t="n">
        <v>2257394.3476</v>
      </c>
      <c r="M179" s="159" t="n">
        <v>2191645</v>
      </c>
      <c r="N179" s="159" t="n">
        <v>2366976.6</v>
      </c>
      <c r="O179" s="162">
        <f>MIN(K179,L179,M179,N179)</f>
        <v/>
      </c>
      <c r="P179" s="162">
        <f>MAX(K179,L179,M179,N179)</f>
        <v/>
      </c>
      <c r="Q179" s="162">
        <f>MEDIAN(K179,L179,M179,N179)</f>
        <v/>
      </c>
      <c r="R179" s="162">
        <f>AVERAGE(K179,L179,M179,N179)</f>
        <v/>
      </c>
      <c r="S179" s="162">
        <f>AVERAGE(O179,Q179)</f>
        <v/>
      </c>
      <c r="T179" s="162">
        <f>AVERAGE(P179,Q179)</f>
        <v/>
      </c>
      <c r="U179" s="41">
        <f>STDEVA(K179,L179,M179,N179)</f>
        <v/>
      </c>
      <c r="V179" s="42">
        <f>U179/Q179</f>
        <v/>
      </c>
      <c r="W179" s="43">
        <f>IF(X179=O179,"MENOR",IF(X179=S179,"PROM[MEN-MED]","PROMEDIO"))</f>
        <v/>
      </c>
      <c r="X179" s="163">
        <f>IF(V179&lt;=300%,O179,IF(AND(V179&gt;100%,V179&lt;=150%),S179,R179))</f>
        <v/>
      </c>
      <c r="Y179" s="162">
        <f>ROUND(X179,0)</f>
        <v/>
      </c>
    </row>
    <row r="180" ht="27" customHeight="1">
      <c r="B180" s="32" t="inlineStr">
        <is>
          <t>5.20</t>
        </is>
      </c>
      <c r="C180" s="32" t="n">
        <v>4912</v>
      </c>
      <c r="D180" s="33" t="inlineStr">
        <is>
          <t>PORTAFUSIBLES</t>
        </is>
      </c>
      <c r="E180" s="56" t="inlineStr">
        <is>
          <t>Elemento de plastico y metal forma de caja con su respetiva tapa que ofrecen un medio seguro y organizado para la instalación y protección grupal en elementos eléctricos. Diámetro establecido para este vehículo.</t>
        </is>
      </c>
      <c r="F180" s="32" t="inlineStr">
        <is>
          <t>Unidad</t>
        </is>
      </c>
      <c r="G180" s="35" t="inlineStr">
        <is>
          <t>suministro</t>
        </is>
      </c>
      <c r="H180" s="159" t="n">
        <v>502550</v>
      </c>
      <c r="I180" s="37" t="n">
        <v>158.91</v>
      </c>
      <c r="J180" s="37" t="n">
        <v>151.76</v>
      </c>
      <c r="K180" s="160">
        <f>H180*(I180/J180)</f>
        <v/>
      </c>
      <c r="L180" s="161" t="n">
        <v>612161.9658</v>
      </c>
      <c r="M180" s="159" t="n">
        <v>594332</v>
      </c>
      <c r="N180" s="159" t="n">
        <v>641878.5600000001</v>
      </c>
      <c r="O180" s="162">
        <f>MIN(K180,L180,M180,N180)</f>
        <v/>
      </c>
      <c r="P180" s="162">
        <f>MAX(K180,L180,M180,N180)</f>
        <v/>
      </c>
      <c r="Q180" s="162">
        <f>MEDIAN(K180,L180,M180,N180)</f>
        <v/>
      </c>
      <c r="R180" s="162">
        <f>AVERAGE(K180,L180,M180,N180)</f>
        <v/>
      </c>
      <c r="S180" s="162">
        <f>AVERAGE(O180,Q180)</f>
        <v/>
      </c>
      <c r="T180" s="162">
        <f>AVERAGE(P180,Q180)</f>
        <v/>
      </c>
      <c r="U180" s="41">
        <f>STDEVA(K180,L180,M180,N180)</f>
        <v/>
      </c>
      <c r="V180" s="42">
        <f>U180/Q180</f>
        <v/>
      </c>
      <c r="W180" s="43">
        <f>IF(X180=O180,"MENOR",IF(X180=S180,"PROM[MEN-MED]","PROMEDIO"))</f>
        <v/>
      </c>
      <c r="X180" s="163">
        <f>IF(V180&lt;=300%,O180,IF(AND(V180&gt;100%,V180&lt;=150%),S180,R180))</f>
        <v/>
      </c>
      <c r="Y180" s="162">
        <f>ROUND(X180,0)</f>
        <v/>
      </c>
    </row>
    <row r="181" ht="27" customHeight="1">
      <c r="B181" s="32" t="inlineStr">
        <is>
          <t>5.21</t>
        </is>
      </c>
      <c r="C181" s="32" t="n">
        <v>4912</v>
      </c>
      <c r="D181" s="33" t="inlineStr">
        <is>
          <t xml:space="preserve">REGULADOR ALTERNADOR </t>
        </is>
      </c>
      <c r="E181" s="56" t="inlineStr">
        <is>
          <t>Dispositivo de plastico y metal electrónico que de forma irregular, poseen en su interior una compenentes electronicos, manteniendo la tensión suministrada por el generador corriente (alternador). Diámetro establecido para este vehículo.</t>
        </is>
      </c>
      <c r="F181" s="32" t="inlineStr">
        <is>
          <t>Unidad</t>
        </is>
      </c>
      <c r="G181" s="35" t="inlineStr">
        <is>
          <t>suministro</t>
        </is>
      </c>
      <c r="H181" s="159" t="n">
        <v>2145700</v>
      </c>
      <c r="I181" s="37" t="n">
        <v>158.91</v>
      </c>
      <c r="J181" s="37" t="n">
        <v>151.76</v>
      </c>
      <c r="K181" s="160">
        <f>H181*(I181/J181)</f>
        <v/>
      </c>
      <c r="L181" s="161" t="n">
        <v>2736736.7839</v>
      </c>
      <c r="M181" s="159" t="n">
        <v>2657026</v>
      </c>
      <c r="N181" s="159" t="n">
        <v>2869588.08</v>
      </c>
      <c r="O181" s="162">
        <f>MIN(K181,L181,M181,N181)</f>
        <v/>
      </c>
      <c r="P181" s="162">
        <f>MAX(K181,L181,M181,N181)</f>
        <v/>
      </c>
      <c r="Q181" s="162">
        <f>MEDIAN(K181,L181,M181,N181)</f>
        <v/>
      </c>
      <c r="R181" s="162">
        <f>AVERAGE(K181,L181,M181,N181)</f>
        <v/>
      </c>
      <c r="S181" s="162">
        <f>AVERAGE(O181,Q181)</f>
        <v/>
      </c>
      <c r="T181" s="162">
        <f>AVERAGE(P181,Q181)</f>
        <v/>
      </c>
      <c r="U181" s="41">
        <f>STDEVA(K181,L181,M181,N181)</f>
        <v/>
      </c>
      <c r="V181" s="42">
        <f>U181/Q181</f>
        <v/>
      </c>
      <c r="W181" s="43">
        <f>IF(X181=O181,"MENOR",IF(X181=S181,"PROM[MEN-MED]","PROMEDIO"))</f>
        <v/>
      </c>
      <c r="X181" s="163">
        <f>IF(V181&lt;=300%,O181,IF(AND(V181&gt;100%,V181&lt;=150%),S181,R181))</f>
        <v/>
      </c>
      <c r="Y181" s="162">
        <f>ROUND(X181,0)</f>
        <v/>
      </c>
    </row>
    <row r="182" ht="27" customHeight="1">
      <c r="B182" s="32" t="inlineStr">
        <is>
          <t>5.22</t>
        </is>
      </c>
      <c r="C182" s="32" t="n">
        <v>4912</v>
      </c>
      <c r="D182" s="33" t="inlineStr">
        <is>
          <t>RELÉ (ELEVADOR DE CORRIENTE)</t>
        </is>
      </c>
      <c r="E182" s="56"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82" s="32" t="inlineStr">
        <is>
          <t>Unidad</t>
        </is>
      </c>
      <c r="G182" s="35" t="inlineStr">
        <is>
          <t>suministro</t>
        </is>
      </c>
      <c r="H182" s="159" t="n">
        <v>49399</v>
      </c>
      <c r="I182" s="37" t="n">
        <v>158.91</v>
      </c>
      <c r="J182" s="37" t="n">
        <v>151.76</v>
      </c>
      <c r="K182" s="160">
        <f>H182*(I182/J182)</f>
        <v/>
      </c>
      <c r="L182" s="161" t="n">
        <v>59612.2765</v>
      </c>
      <c r="M182" s="159" t="n">
        <v>57876</v>
      </c>
      <c r="N182" s="159" t="n">
        <v>62506.08</v>
      </c>
      <c r="O182" s="162">
        <f>MIN(K182,L182,M182,N182)</f>
        <v/>
      </c>
      <c r="P182" s="162">
        <f>MAX(K182,L182,M182,N182)</f>
        <v/>
      </c>
      <c r="Q182" s="162">
        <f>MEDIAN(K182,L182,M182,N182)</f>
        <v/>
      </c>
      <c r="R182" s="162">
        <f>AVERAGE(K182,L182,M182,N182)</f>
        <v/>
      </c>
      <c r="S182" s="162">
        <f>AVERAGE(O182,Q182)</f>
        <v/>
      </c>
      <c r="T182" s="162">
        <f>AVERAGE(P182,Q182)</f>
        <v/>
      </c>
      <c r="U182" s="41">
        <f>STDEVA(K182,L182,M182,N182)</f>
        <v/>
      </c>
      <c r="V182" s="42">
        <f>U182/Q182</f>
        <v/>
      </c>
      <c r="W182" s="43">
        <f>IF(X182=O182,"MENOR",IF(X182=S182,"PROM[MEN-MED]","PROMEDIO"))</f>
        <v/>
      </c>
      <c r="X182" s="163">
        <f>IF(V182&lt;=300%,O182,IF(AND(V182&gt;100%,V182&lt;=150%),S182,R182))</f>
        <v/>
      </c>
      <c r="Y182" s="162">
        <f>ROUND(X182,0)</f>
        <v/>
      </c>
    </row>
    <row r="183" ht="27" customHeight="1">
      <c r="B183" s="32" t="inlineStr">
        <is>
          <t>5.23</t>
        </is>
      </c>
      <c r="C183" s="32" t="n">
        <v>4912</v>
      </c>
      <c r="D183" s="33" t="inlineStr">
        <is>
          <t xml:space="preserve">SENSOR ABS DE LAS RUEDAS </t>
        </is>
      </c>
      <c r="E183" s="56"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83" s="32" t="inlineStr">
        <is>
          <t>Unidad</t>
        </is>
      </c>
      <c r="G183" s="35" t="inlineStr">
        <is>
          <t>suministro</t>
        </is>
      </c>
      <c r="H183" s="159" t="n">
        <v>792090</v>
      </c>
      <c r="I183" s="37" t="n">
        <v>158.91</v>
      </c>
      <c r="J183" s="37" t="n">
        <v>151.76</v>
      </c>
      <c r="K183" s="160">
        <f>H183*(I183/J183)</f>
        <v/>
      </c>
      <c r="L183" s="161" t="n">
        <v>1059524.949</v>
      </c>
      <c r="M183" s="159" t="n">
        <v>1028665</v>
      </c>
      <c r="N183" s="159" t="n">
        <v>1110958.2</v>
      </c>
      <c r="O183" s="162">
        <f>MIN(K183,L183,M183,N183)</f>
        <v/>
      </c>
      <c r="P183" s="162">
        <f>MAX(K183,L183,M183,N183)</f>
        <v/>
      </c>
      <c r="Q183" s="162">
        <f>MEDIAN(K183,L183,M183,N183)</f>
        <v/>
      </c>
      <c r="R183" s="162">
        <f>AVERAGE(K183,L183,M183,N183)</f>
        <v/>
      </c>
      <c r="S183" s="162">
        <f>AVERAGE(O183,Q183)</f>
        <v/>
      </c>
      <c r="T183" s="162">
        <f>AVERAGE(P183,Q183)</f>
        <v/>
      </c>
      <c r="U183" s="41">
        <f>STDEVA(K183,L183,M183,N183)</f>
        <v/>
      </c>
      <c r="V183" s="42">
        <f>U183/Q183</f>
        <v/>
      </c>
      <c r="W183" s="43">
        <f>IF(X183=O183,"MENOR",IF(X183=S183,"PROM[MEN-MED]","PROMEDIO"))</f>
        <v/>
      </c>
      <c r="X183" s="163">
        <f>IF(V183&lt;=300%,O183,IF(AND(V183&gt;100%,V183&lt;=150%),S183,R183))</f>
        <v/>
      </c>
      <c r="Y183" s="162">
        <f>ROUND(X183,0)</f>
        <v/>
      </c>
    </row>
    <row r="184" ht="41.25" customHeight="1">
      <c r="B184" s="32" t="inlineStr">
        <is>
          <t>5.24</t>
        </is>
      </c>
      <c r="C184" s="32" t="n">
        <v>4912</v>
      </c>
      <c r="D184" s="33" t="inlineStr">
        <is>
          <t>SENSOR APERTURA MARIPOSA (TPS)</t>
        </is>
      </c>
      <c r="E184" s="56"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84" s="32" t="inlineStr">
        <is>
          <t>Unidad</t>
        </is>
      </c>
      <c r="G184" s="35" t="inlineStr">
        <is>
          <t>suministro</t>
        </is>
      </c>
      <c r="H184" s="159" t="n">
        <v>604255</v>
      </c>
      <c r="I184" s="37" t="n">
        <v>158.91</v>
      </c>
      <c r="J184" s="37" t="n">
        <v>151.76</v>
      </c>
      <c r="K184" s="160">
        <f>H184*(I184/J184)</f>
        <v/>
      </c>
      <c r="L184" s="161" t="n">
        <v>1336587.7343</v>
      </c>
      <c r="M184" s="159" t="n">
        <v>1297658</v>
      </c>
      <c r="N184" s="159" t="n">
        <v>1401470.64</v>
      </c>
      <c r="O184" s="162">
        <f>MIN(K184,L184,M184,N184)</f>
        <v/>
      </c>
      <c r="P184" s="162">
        <f>MAX(K184,L184,M184,N184)</f>
        <v/>
      </c>
      <c r="Q184" s="162">
        <f>MEDIAN(K184,L184,M184,N184)</f>
        <v/>
      </c>
      <c r="R184" s="162">
        <f>AVERAGE(K184,L184,M184,N184)</f>
        <v/>
      </c>
      <c r="S184" s="162">
        <f>AVERAGE(O184,Q184)</f>
        <v/>
      </c>
      <c r="T184" s="162">
        <f>AVERAGE(P184,Q184)</f>
        <v/>
      </c>
      <c r="U184" s="41">
        <f>STDEVA(K184,L184,M184,N184)</f>
        <v/>
      </c>
      <c r="V184" s="42">
        <f>U184/Q184</f>
        <v/>
      </c>
      <c r="W184" s="43">
        <f>IF(X184=O184,"MENOR",IF(X184=S184,"PROM[MEN-MED]","PROMEDIO"))</f>
        <v/>
      </c>
      <c r="X184" s="163">
        <f>IF(V184&lt;=300%,O184,IF(AND(V184&gt;100%,V184&lt;=150%),S184,R184))</f>
        <v/>
      </c>
      <c r="Y184" s="162">
        <f>ROUND(X184,0)</f>
        <v/>
      </c>
    </row>
    <row r="185" ht="41.25" customHeight="1">
      <c r="B185" s="32" t="inlineStr">
        <is>
          <t>5.25</t>
        </is>
      </c>
      <c r="C185" s="32" t="n">
        <v>4912</v>
      </c>
      <c r="D185" s="33" t="inlineStr">
        <is>
          <t>SENSOR DE DETONACIÓN (KS)</t>
        </is>
      </c>
      <c r="E185" s="56"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85" s="32" t="inlineStr">
        <is>
          <t>Unidad</t>
        </is>
      </c>
      <c r="G185" s="35" t="inlineStr">
        <is>
          <t>suministro</t>
        </is>
      </c>
      <c r="H185" s="159" t="n">
        <v>676805</v>
      </c>
      <c r="I185" s="37" t="n">
        <v>158.91</v>
      </c>
      <c r="J185" s="37" t="n">
        <v>151.76</v>
      </c>
      <c r="K185" s="160">
        <f>H185*(I185/J185)</f>
        <v/>
      </c>
      <c r="L185" s="161" t="n">
        <v>880427.5214</v>
      </c>
      <c r="M185" s="159" t="n">
        <v>854784</v>
      </c>
      <c r="N185" s="159" t="n">
        <v>923166.72</v>
      </c>
      <c r="O185" s="162">
        <f>MIN(K185,L185,M185,N185)</f>
        <v/>
      </c>
      <c r="P185" s="162">
        <f>MAX(K185,L185,M185,N185)</f>
        <v/>
      </c>
      <c r="Q185" s="162">
        <f>MEDIAN(K185,L185,M185,N185)</f>
        <v/>
      </c>
      <c r="R185" s="162">
        <f>AVERAGE(K185,L185,M185,N185)</f>
        <v/>
      </c>
      <c r="S185" s="162">
        <f>AVERAGE(O185,Q185)</f>
        <v/>
      </c>
      <c r="T185" s="162">
        <f>AVERAGE(P185,Q185)</f>
        <v/>
      </c>
      <c r="U185" s="41">
        <f>STDEVA(K185,L185,M185,N185)</f>
        <v/>
      </c>
      <c r="V185" s="42">
        <f>U185/Q185</f>
        <v/>
      </c>
      <c r="W185" s="43">
        <f>IF(X185=O185,"MENOR",IF(X185=S185,"PROM[MEN-MED]","PROMEDIO"))</f>
        <v/>
      </c>
      <c r="X185" s="163">
        <f>IF(V185&lt;=300%,O185,IF(AND(V185&gt;100%,V185&lt;=150%),S185,R185))</f>
        <v/>
      </c>
      <c r="Y185" s="162">
        <f>ROUND(X185,0)</f>
        <v/>
      </c>
    </row>
    <row r="186" ht="27" customHeight="1">
      <c r="B186" s="32" t="inlineStr">
        <is>
          <t>5.26</t>
        </is>
      </c>
      <c r="C186" s="32" t="n">
        <v>4912</v>
      </c>
      <c r="D186" s="33" t="inlineStr">
        <is>
          <t>SENSOR DE OXIGENO (O2)</t>
        </is>
      </c>
      <c r="E186"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86" s="32" t="inlineStr">
        <is>
          <t>Unidad</t>
        </is>
      </c>
      <c r="G186" s="35" t="inlineStr">
        <is>
          <t>suministro</t>
        </is>
      </c>
      <c r="H186" s="159" t="n">
        <v>871597</v>
      </c>
      <c r="I186" s="37" t="n">
        <v>158.91</v>
      </c>
      <c r="J186" s="37" t="n">
        <v>151.76</v>
      </c>
      <c r="K186" s="160">
        <f>H186*(I186/J186)</f>
        <v/>
      </c>
      <c r="L186" s="161" t="n">
        <v>1089438.2051</v>
      </c>
      <c r="M186" s="159" t="n">
        <v>1057707</v>
      </c>
      <c r="N186" s="159" t="n">
        <v>1142323.56</v>
      </c>
      <c r="O186" s="162">
        <f>MIN(K186,L186,M186,N186)</f>
        <v/>
      </c>
      <c r="P186" s="162">
        <f>MAX(K186,L186,M186,N186)</f>
        <v/>
      </c>
      <c r="Q186" s="162">
        <f>MEDIAN(K186,L186,M186,N186)</f>
        <v/>
      </c>
      <c r="R186" s="162">
        <f>AVERAGE(K186,L186,M186,N186)</f>
        <v/>
      </c>
      <c r="S186" s="162">
        <f>AVERAGE(O186,Q186)</f>
        <v/>
      </c>
      <c r="T186" s="162">
        <f>AVERAGE(P186,Q186)</f>
        <v/>
      </c>
      <c r="U186" s="41">
        <f>STDEVA(K186,L186,M186,N186)</f>
        <v/>
      </c>
      <c r="V186" s="42">
        <f>U186/Q186</f>
        <v/>
      </c>
      <c r="W186" s="43">
        <f>IF(X186=O186,"MENOR",IF(X186=S186,"PROM[MEN-MED]","PROMEDIO"))</f>
        <v/>
      </c>
      <c r="X186" s="163">
        <f>IF(V186&lt;=300%,O186,IF(AND(V186&gt;100%,V186&lt;=150%),S186,R186))</f>
        <v/>
      </c>
      <c r="Y186" s="162">
        <f>ROUND(X186,0)</f>
        <v/>
      </c>
    </row>
    <row r="187" ht="41.25" customHeight="1">
      <c r="B187" s="32" t="inlineStr">
        <is>
          <t>5.27</t>
        </is>
      </c>
      <c r="C187" s="32" t="n">
        <v>4912</v>
      </c>
      <c r="D187" s="33" t="inlineStr">
        <is>
          <t>SENSOR DE PRESIÓN DE COMBUSTIBLE</t>
        </is>
      </c>
      <c r="E187" s="56"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87" s="32" t="inlineStr">
        <is>
          <t>Unidad</t>
        </is>
      </c>
      <c r="G187" s="35" t="inlineStr">
        <is>
          <t>suministro</t>
        </is>
      </c>
      <c r="H187" s="159" t="n">
        <v>382849</v>
      </c>
      <c r="I187" s="37" t="n">
        <v>158.91</v>
      </c>
      <c r="J187" s="37" t="n">
        <v>151.76</v>
      </c>
      <c r="K187" s="160">
        <f>H187*(I187/J187)</f>
        <v/>
      </c>
      <c r="L187" s="161" t="n">
        <v>453278.2828</v>
      </c>
      <c r="M187" s="159" t="n">
        <v>440076</v>
      </c>
      <c r="N187" s="159" t="n">
        <v>475282.08</v>
      </c>
      <c r="O187" s="162">
        <f>MIN(K187,L187,M187,N187)</f>
        <v/>
      </c>
      <c r="P187" s="162">
        <f>MAX(K187,L187,M187,N187)</f>
        <v/>
      </c>
      <c r="Q187" s="162">
        <f>MEDIAN(K187,L187,M187,N187)</f>
        <v/>
      </c>
      <c r="R187" s="162">
        <f>AVERAGE(K187,L187,M187,N187)</f>
        <v/>
      </c>
      <c r="S187" s="162">
        <f>AVERAGE(O187,Q187)</f>
        <v/>
      </c>
      <c r="T187" s="162">
        <f>AVERAGE(P187,Q187)</f>
        <v/>
      </c>
      <c r="U187" s="41">
        <f>STDEVA(K187,L187,M187,N187)</f>
        <v/>
      </c>
      <c r="V187" s="42">
        <f>U187/Q187</f>
        <v/>
      </c>
      <c r="W187" s="43">
        <f>IF(X187=O187,"MENOR",IF(X187=S187,"PROM[MEN-MED]","PROMEDIO"))</f>
        <v/>
      </c>
      <c r="X187" s="163">
        <f>IF(V187&lt;=300%,O187,IF(AND(V187&gt;100%,V187&lt;=150%),S187,R187))</f>
        <v/>
      </c>
      <c r="Y187" s="162">
        <f>ROUND(X187,0)</f>
        <v/>
      </c>
    </row>
    <row r="188" ht="27" customHeight="1">
      <c r="B188" s="32" t="inlineStr">
        <is>
          <t>5.28</t>
        </is>
      </c>
      <c r="C188" s="32" t="n">
        <v>4912</v>
      </c>
      <c r="D188" s="33" t="inlineStr">
        <is>
          <t>SENSOR DE REVERSO (LUZ TRASERA)</t>
        </is>
      </c>
      <c r="E188"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88" s="32" t="inlineStr">
        <is>
          <t>Unidad</t>
        </is>
      </c>
      <c r="G188" s="35" t="inlineStr">
        <is>
          <t>suministro</t>
        </is>
      </c>
      <c r="H188" s="159" t="n">
        <v>187437</v>
      </c>
      <c r="I188" s="37" t="n">
        <v>158.91</v>
      </c>
      <c r="J188" s="37" t="n">
        <v>151.76</v>
      </c>
      <c r="K188" s="160">
        <f>H188*(I188/J188)</f>
        <v/>
      </c>
      <c r="L188" s="161" t="n">
        <v>278772.5892</v>
      </c>
      <c r="M188" s="159" t="n">
        <v>270653</v>
      </c>
      <c r="N188" s="159" t="n">
        <v>292305.24</v>
      </c>
      <c r="O188" s="162">
        <f>MIN(K188,L188,M188,N188)</f>
        <v/>
      </c>
      <c r="P188" s="162">
        <f>MAX(K188,L188,M188,N188)</f>
        <v/>
      </c>
      <c r="Q188" s="162">
        <f>MEDIAN(K188,L188,M188,N188)</f>
        <v/>
      </c>
      <c r="R188" s="162">
        <f>AVERAGE(K188,L188,M188,N188)</f>
        <v/>
      </c>
      <c r="S188" s="162">
        <f>AVERAGE(O188,Q188)</f>
        <v/>
      </c>
      <c r="T188" s="162">
        <f>AVERAGE(P188,Q188)</f>
        <v/>
      </c>
      <c r="U188" s="41">
        <f>STDEVA(K188,L188,M188,N188)</f>
        <v/>
      </c>
      <c r="V188" s="42">
        <f>U188/Q188</f>
        <v/>
      </c>
      <c r="W188" s="43">
        <f>IF(X188=O188,"MENOR",IF(X188=S188,"PROM[MEN-MED]","PROMEDIO"))</f>
        <v/>
      </c>
      <c r="X188" s="163">
        <f>IF(V188&lt;=300%,O188,IF(AND(V188&gt;100%,V188&lt;=150%),S188,R188))</f>
        <v/>
      </c>
      <c r="Y188" s="162">
        <f>ROUND(X188,0)</f>
        <v/>
      </c>
    </row>
    <row r="189" ht="27" customHeight="1">
      <c r="B189" s="32" t="inlineStr">
        <is>
          <t>5.29</t>
        </is>
      </c>
      <c r="C189" s="32" t="n">
        <v>4912</v>
      </c>
      <c r="D189" s="33" t="inlineStr">
        <is>
          <t>SENSOR DE TEMPERATURA DEL REFRIGERANTE (CTS - ECT)</t>
        </is>
      </c>
      <c r="E189"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89" s="32" t="inlineStr">
        <is>
          <t>Unidad</t>
        </is>
      </c>
      <c r="G189" s="35" t="inlineStr">
        <is>
          <t>suministro</t>
        </is>
      </c>
      <c r="H189" s="159" t="n">
        <v>221626</v>
      </c>
      <c r="I189" s="37" t="n">
        <v>158.91</v>
      </c>
      <c r="J189" s="37" t="n">
        <v>151.76</v>
      </c>
      <c r="K189" s="160">
        <f>H189*(I189/J189)</f>
        <v/>
      </c>
      <c r="L189" s="161" t="n">
        <v>288890.2786</v>
      </c>
      <c r="M189" s="159" t="n">
        <v>280476</v>
      </c>
      <c r="N189" s="159" t="n">
        <v>302914.08</v>
      </c>
      <c r="O189" s="162">
        <f>MIN(K189,L189,M189,N189)</f>
        <v/>
      </c>
      <c r="P189" s="162">
        <f>MAX(K189,L189,M189,N189)</f>
        <v/>
      </c>
      <c r="Q189" s="162">
        <f>MEDIAN(K189,L189,M189,N189)</f>
        <v/>
      </c>
      <c r="R189" s="162">
        <f>AVERAGE(K189,L189,M189,N189)</f>
        <v/>
      </c>
      <c r="S189" s="162">
        <f>AVERAGE(O189,Q189)</f>
        <v/>
      </c>
      <c r="T189" s="162">
        <f>AVERAGE(P189,Q189)</f>
        <v/>
      </c>
      <c r="U189" s="41">
        <f>STDEVA(K189,L189,M189,N189)</f>
        <v/>
      </c>
      <c r="V189" s="42">
        <f>U189/Q189</f>
        <v/>
      </c>
      <c r="W189" s="43">
        <f>IF(X189=O189,"MENOR",IF(X189=S189,"PROM[MEN-MED]","PROMEDIO"))</f>
        <v/>
      </c>
      <c r="X189" s="163">
        <f>IF(V189&lt;=300%,O189,IF(AND(V189&gt;100%,V189&lt;=150%),S189,R189))</f>
        <v/>
      </c>
      <c r="Y189" s="162">
        <f>ROUND(X189,0)</f>
        <v/>
      </c>
    </row>
    <row r="190" ht="27" customHeight="1">
      <c r="B190" s="32" t="inlineStr">
        <is>
          <t>5.30</t>
        </is>
      </c>
      <c r="C190" s="32" t="n">
        <v>4912</v>
      </c>
      <c r="D190" s="33" t="inlineStr">
        <is>
          <t>SENSOR DE VELOCIDAD (VSS)</t>
        </is>
      </c>
      <c r="E190" s="56" t="inlineStr">
        <is>
          <t>Elemento metálico plastico de engranajes formados en un extremo por una ruedas dentadas y en el otro un conector que  transmite potencia mecánica de un componente a otro enviando una señal de movimiento.​  Diámetro establecido para este vehículo.</t>
        </is>
      </c>
      <c r="F190" s="32" t="inlineStr">
        <is>
          <t>Unidad</t>
        </is>
      </c>
      <c r="G190" s="35" t="inlineStr">
        <is>
          <t>suministro</t>
        </is>
      </c>
      <c r="H190" s="159" t="n">
        <v>480025</v>
      </c>
      <c r="I190" s="37" t="n">
        <v>158.91</v>
      </c>
      <c r="J190" s="37" t="n">
        <v>151.76</v>
      </c>
      <c r="K190" s="160">
        <f>H190*(I190/J190)</f>
        <v/>
      </c>
      <c r="L190" s="161" t="n">
        <v>1069712.6818</v>
      </c>
      <c r="M190" s="159" t="n">
        <v>1038556</v>
      </c>
      <c r="N190" s="159" t="n">
        <v>1121640.48</v>
      </c>
      <c r="O190" s="162">
        <f>MIN(K190,L190,M190,N190)</f>
        <v/>
      </c>
      <c r="P190" s="162">
        <f>MAX(K190,L190,M190,N190)</f>
        <v/>
      </c>
      <c r="Q190" s="162">
        <f>MEDIAN(K190,L190,M190,N190)</f>
        <v/>
      </c>
      <c r="R190" s="162">
        <f>AVERAGE(K190,L190,M190,N190)</f>
        <v/>
      </c>
      <c r="S190" s="162">
        <f>AVERAGE(O190,Q190)</f>
        <v/>
      </c>
      <c r="T190" s="162">
        <f>AVERAGE(P190,Q190)</f>
        <v/>
      </c>
      <c r="U190" s="41">
        <f>STDEVA(K190,L190,M190,N190)</f>
        <v/>
      </c>
      <c r="V190" s="42">
        <f>U190/Q190</f>
        <v/>
      </c>
      <c r="W190" s="43">
        <f>IF(X190=O190,"MENOR",IF(X190=S190,"PROM[MEN-MED]","PROMEDIO"))</f>
        <v/>
      </c>
      <c r="X190" s="163">
        <f>IF(V190&lt;=300%,O190,IF(AND(V190&gt;100%,V190&lt;=150%),S190,R190))</f>
        <v/>
      </c>
      <c r="Y190" s="162">
        <f>ROUND(X190,0)</f>
        <v/>
      </c>
    </row>
    <row r="191" ht="27" customHeight="1">
      <c r="B191" s="32" t="inlineStr">
        <is>
          <t>5.31</t>
        </is>
      </c>
      <c r="C191" s="32" t="n">
        <v>4912</v>
      </c>
      <c r="D191" s="33" t="inlineStr">
        <is>
          <t>SENSOR FLUJO DE AIRE (MAF)</t>
        </is>
      </c>
      <c r="E191"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91" s="32" t="inlineStr">
        <is>
          <t>Unidad</t>
        </is>
      </c>
      <c r="G191" s="35" t="inlineStr">
        <is>
          <t>suministro</t>
        </is>
      </c>
      <c r="H191" s="159" t="n">
        <v>656928</v>
      </c>
      <c r="I191" s="37" t="n">
        <v>158.91</v>
      </c>
      <c r="J191" s="37" t="n">
        <v>151.76</v>
      </c>
      <c r="K191" s="160">
        <f>H191*(I191/J191)</f>
        <v/>
      </c>
      <c r="L191" s="161" t="n">
        <v>862118.2409</v>
      </c>
      <c r="M191" s="159" t="n">
        <v>837008</v>
      </c>
      <c r="N191" s="159" t="n">
        <v>903968.64</v>
      </c>
      <c r="O191" s="162">
        <f>MIN(K191,L191,M191,N191)</f>
        <v/>
      </c>
      <c r="P191" s="162">
        <f>MAX(K191,L191,M191,N191)</f>
        <v/>
      </c>
      <c r="Q191" s="162">
        <f>MEDIAN(K191,L191,M191,N191)</f>
        <v/>
      </c>
      <c r="R191" s="162">
        <f>AVERAGE(K191,L191,M191,N191)</f>
        <v/>
      </c>
      <c r="S191" s="162">
        <f>AVERAGE(O191,Q191)</f>
        <v/>
      </c>
      <c r="T191" s="162">
        <f>AVERAGE(P191,Q191)</f>
        <v/>
      </c>
      <c r="U191" s="41">
        <f>STDEVA(K191,L191,M191,N191)</f>
        <v/>
      </c>
      <c r="V191" s="42">
        <f>U191/Q191</f>
        <v/>
      </c>
      <c r="W191" s="43">
        <f>IF(X191=O191,"MENOR",IF(X191=S191,"PROM[MEN-MED]","PROMEDIO"))</f>
        <v/>
      </c>
      <c r="X191" s="163">
        <f>IF(V191&lt;=300%,O191,IF(AND(V191&gt;100%,V191&lt;=150%),S191,R191))</f>
        <v/>
      </c>
      <c r="Y191" s="162">
        <f>ROUND(X191,0)</f>
        <v/>
      </c>
    </row>
    <row r="192" ht="27" customHeight="1">
      <c r="B192" s="32" t="inlineStr">
        <is>
          <t>5.32</t>
        </is>
      </c>
      <c r="C192" s="32" t="n">
        <v>4912</v>
      </c>
      <c r="D192" s="33" t="inlineStr">
        <is>
          <t>SENSOR NIVEL DE COMBUSTIBLE (FLOTADOR)</t>
        </is>
      </c>
      <c r="E192"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92" s="32" t="inlineStr">
        <is>
          <t>Unidad</t>
        </is>
      </c>
      <c r="G192" s="35" t="inlineStr">
        <is>
          <t>suministro</t>
        </is>
      </c>
      <c r="H192" s="159" t="n">
        <v>299250</v>
      </c>
      <c r="I192" s="37" t="n">
        <v>158.91</v>
      </c>
      <c r="J192" s="37" t="n">
        <v>151.76</v>
      </c>
      <c r="K192" s="160">
        <f>H192*(I192/J192)</f>
        <v/>
      </c>
      <c r="L192" s="161" t="n">
        <v>357705.6105</v>
      </c>
      <c r="M192" s="159" t="n">
        <v>347287</v>
      </c>
      <c r="N192" s="159" t="n">
        <v>375069.96</v>
      </c>
      <c r="O192" s="162">
        <f>MIN(K192,L192,M192,N192)</f>
        <v/>
      </c>
      <c r="P192" s="162">
        <f>MAX(K192,L192,M192,N192)</f>
        <v/>
      </c>
      <c r="Q192" s="162">
        <f>MEDIAN(K192,L192,M192,N192)</f>
        <v/>
      </c>
      <c r="R192" s="162">
        <f>AVERAGE(K192,L192,M192,N192)</f>
        <v/>
      </c>
      <c r="S192" s="162">
        <f>AVERAGE(O192,Q192)</f>
        <v/>
      </c>
      <c r="T192" s="162">
        <f>AVERAGE(P192,Q192)</f>
        <v/>
      </c>
      <c r="U192" s="41">
        <f>STDEVA(K192,L192,M192,N192)</f>
        <v/>
      </c>
      <c r="V192" s="42">
        <f>U192/Q192</f>
        <v/>
      </c>
      <c r="W192" s="43">
        <f>IF(X192=O192,"MENOR",IF(X192=S192,"PROM[MEN-MED]","PROMEDIO"))</f>
        <v/>
      </c>
      <c r="X192" s="163">
        <f>IF(V192&lt;=300%,O192,IF(AND(V192&gt;100%,V192&lt;=150%),S192,R192))</f>
        <v/>
      </c>
      <c r="Y192" s="162">
        <f>ROUND(X192,0)</f>
        <v/>
      </c>
    </row>
    <row r="193" ht="27" customHeight="1">
      <c r="B193" s="32" t="inlineStr">
        <is>
          <t>5.33</t>
        </is>
      </c>
      <c r="C193" s="32" t="n">
        <v>4912</v>
      </c>
      <c r="D193" s="33" t="inlineStr">
        <is>
          <t>SENSOR POSICIÓN DE ÁRBOL DE LEVAS (CMP)</t>
        </is>
      </c>
      <c r="E193" s="56" t="inlineStr">
        <is>
          <t>Elemento electromagnético que define la posición del primer cilindro. Esta información se utiliza, para calcular el momento de encendido y el momento de la inyección. Elemento requerido para este vehiculo.</t>
        </is>
      </c>
      <c r="F193" s="32" t="inlineStr">
        <is>
          <t>Unidad</t>
        </is>
      </c>
      <c r="G193" s="35" t="inlineStr">
        <is>
          <t>suministro</t>
        </is>
      </c>
      <c r="H193" s="159" t="n">
        <v>283244</v>
      </c>
      <c r="I193" s="37" t="n">
        <v>158.91</v>
      </c>
      <c r="J193" s="37" t="n">
        <v>151.76</v>
      </c>
      <c r="K193" s="160">
        <f>H193*(I193/J193)</f>
        <v/>
      </c>
      <c r="L193" s="161" t="n">
        <v>502226.9693</v>
      </c>
      <c r="M193" s="159" t="n">
        <v>487599</v>
      </c>
      <c r="N193" s="159" t="n">
        <v>526606.92</v>
      </c>
      <c r="O193" s="162">
        <f>MIN(K193,L193,M193,N193)</f>
        <v/>
      </c>
      <c r="P193" s="162">
        <f>MAX(K193,L193,M193,N193)</f>
        <v/>
      </c>
      <c r="Q193" s="162">
        <f>MEDIAN(K193,L193,M193,N193)</f>
        <v/>
      </c>
      <c r="R193" s="162">
        <f>AVERAGE(K193,L193,M193,N193)</f>
        <v/>
      </c>
      <c r="S193" s="162">
        <f>AVERAGE(O193,Q193)</f>
        <v/>
      </c>
      <c r="T193" s="162">
        <f>AVERAGE(P193,Q193)</f>
        <v/>
      </c>
      <c r="U193" s="41">
        <f>STDEVA(K193,L193,M193,N193)</f>
        <v/>
      </c>
      <c r="V193" s="42">
        <f>U193/Q193</f>
        <v/>
      </c>
      <c r="W193" s="43">
        <f>IF(X193=O193,"MENOR",IF(X193=S193,"PROM[MEN-MED]","PROMEDIO"))</f>
        <v/>
      </c>
      <c r="X193" s="163">
        <f>IF(V193&lt;=300%,O193,IF(AND(V193&gt;100%,V193&lt;=150%),S193,R193))</f>
        <v/>
      </c>
      <c r="Y193" s="162">
        <f>ROUND(X193,0)</f>
        <v/>
      </c>
    </row>
    <row r="194" ht="41.25" customHeight="1">
      <c r="B194" s="32" t="inlineStr">
        <is>
          <t>5.34</t>
        </is>
      </c>
      <c r="C194" s="32" t="n">
        <v>4912</v>
      </c>
      <c r="D194" s="33" t="inlineStr">
        <is>
          <t>SENSOR POSICIÓN DE CIGÜEÑAL (CKP)</t>
        </is>
      </c>
      <c r="E194"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94" s="32" t="inlineStr">
        <is>
          <t>Unidad</t>
        </is>
      </c>
      <c r="G194" s="35" t="inlineStr">
        <is>
          <t>suministro</t>
        </is>
      </c>
      <c r="H194" s="159" t="n">
        <v>305900</v>
      </c>
      <c r="I194" s="37" t="n">
        <v>158.91</v>
      </c>
      <c r="J194" s="37" t="n">
        <v>151.76</v>
      </c>
      <c r="K194" s="160">
        <f>H194*(I194/J194)</f>
        <v/>
      </c>
      <c r="L194" s="161" t="n">
        <v>358689.2645</v>
      </c>
      <c r="M194" s="159" t="n">
        <v>348242</v>
      </c>
      <c r="N194" s="159" t="n">
        <v>376101.36</v>
      </c>
      <c r="O194" s="162">
        <f>MIN(K194,L194,M194,N194)</f>
        <v/>
      </c>
      <c r="P194" s="162">
        <f>MAX(K194,L194,M194,N194)</f>
        <v/>
      </c>
      <c r="Q194" s="162">
        <f>MEDIAN(K194,L194,M194,N194)</f>
        <v/>
      </c>
      <c r="R194" s="162">
        <f>AVERAGE(K194,L194,M194,N194)</f>
        <v/>
      </c>
      <c r="S194" s="162">
        <f>AVERAGE(O194,Q194)</f>
        <v/>
      </c>
      <c r="T194" s="162">
        <f>AVERAGE(P194,Q194)</f>
        <v/>
      </c>
      <c r="U194" s="41">
        <f>STDEVA(K194,L194,M194,N194)</f>
        <v/>
      </c>
      <c r="V194" s="42">
        <f>U194/Q194</f>
        <v/>
      </c>
      <c r="W194" s="43">
        <f>IF(X194=O194,"MENOR",IF(X194=S194,"PROM[MEN-MED]","PROMEDIO"))</f>
        <v/>
      </c>
      <c r="X194" s="163">
        <f>IF(V194&lt;=300%,O194,IF(AND(V194&gt;100%,V194&lt;=150%),S194,R194))</f>
        <v/>
      </c>
      <c r="Y194" s="162">
        <f>ROUND(X194,0)</f>
        <v/>
      </c>
    </row>
    <row r="195" ht="27" customHeight="1">
      <c r="B195" s="32" t="inlineStr">
        <is>
          <t>5.35</t>
        </is>
      </c>
      <c r="C195" s="32" t="n">
        <v>4912</v>
      </c>
      <c r="D195" s="33" t="inlineStr">
        <is>
          <t>SENSOR POSICIÓN DEL PEDAL DEL ACELERADOR (APP)</t>
        </is>
      </c>
      <c r="E195"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95" s="32" t="inlineStr">
        <is>
          <t>Unidad</t>
        </is>
      </c>
      <c r="G195" s="35" t="inlineStr">
        <is>
          <t>suministro</t>
        </is>
      </c>
      <c r="H195" s="159" t="n">
        <v>554623</v>
      </c>
      <c r="I195" s="37" t="n">
        <v>158.91</v>
      </c>
      <c r="J195" s="37" t="n">
        <v>151.76</v>
      </c>
      <c r="K195" s="160">
        <f>H195*(I195/J195)</f>
        <v/>
      </c>
      <c r="L195" s="161" t="n">
        <v>784816.7453</v>
      </c>
      <c r="M195" s="159" t="n">
        <v>761958</v>
      </c>
      <c r="N195" s="159" t="n">
        <v>822914.64</v>
      </c>
      <c r="O195" s="162">
        <f>MIN(K195,L195,M195,N195)</f>
        <v/>
      </c>
      <c r="P195" s="162">
        <f>MAX(K195,L195,M195,N195)</f>
        <v/>
      </c>
      <c r="Q195" s="162">
        <f>MEDIAN(K195,L195,M195,N195)</f>
        <v/>
      </c>
      <c r="R195" s="162">
        <f>AVERAGE(K195,L195,M195,N195)</f>
        <v/>
      </c>
      <c r="S195" s="162">
        <f>AVERAGE(O195,Q195)</f>
        <v/>
      </c>
      <c r="T195" s="162">
        <f>AVERAGE(P195,Q195)</f>
        <v/>
      </c>
      <c r="U195" s="41">
        <f>STDEVA(K195,L195,M195,N195)</f>
        <v/>
      </c>
      <c r="V195" s="42">
        <f>U195/Q195</f>
        <v/>
      </c>
      <c r="W195" s="43">
        <f>IF(X195=O195,"MENOR",IF(X195=S195,"PROM[MEN-MED]","PROMEDIO"))</f>
        <v/>
      </c>
      <c r="X195" s="163">
        <f>IF(V195&lt;=300%,O195,IF(AND(V195&gt;100%,V195&lt;=150%),S195,R195))</f>
        <v/>
      </c>
      <c r="Y195" s="162">
        <f>ROUND(X195,0)</f>
        <v/>
      </c>
    </row>
    <row r="196" ht="41.25" customHeight="1">
      <c r="B196" s="32" t="inlineStr">
        <is>
          <t>5.36</t>
        </is>
      </c>
      <c r="C196" s="32" t="n">
        <v>4912</v>
      </c>
      <c r="D196" s="33" t="inlineStr">
        <is>
          <t>SENSOR PRESIÓN DE ACEITE MOTOR</t>
        </is>
      </c>
      <c r="E196"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96" s="32" t="inlineStr">
        <is>
          <t>Unidad</t>
        </is>
      </c>
      <c r="G196" s="35" t="inlineStr">
        <is>
          <t>suministro</t>
        </is>
      </c>
      <c r="H196" s="159" t="n">
        <v>111311</v>
      </c>
      <c r="I196" s="37" t="n">
        <v>158.91</v>
      </c>
      <c r="J196" s="37" t="n">
        <v>151.76</v>
      </c>
      <c r="K196" s="160">
        <f>H196*(I196/J196)</f>
        <v/>
      </c>
      <c r="L196" s="161" t="n">
        <v>155573.2577</v>
      </c>
      <c r="M196" s="159" t="n">
        <v>151042</v>
      </c>
      <c r="N196" s="159" t="n">
        <v>163125.36</v>
      </c>
      <c r="O196" s="162">
        <f>MIN(K196,L196,M196,N196)</f>
        <v/>
      </c>
      <c r="P196" s="162">
        <f>MAX(K196,L196,M196,N196)</f>
        <v/>
      </c>
      <c r="Q196" s="162">
        <f>MEDIAN(K196,L196,M196,N196)</f>
        <v/>
      </c>
      <c r="R196" s="162">
        <f>AVERAGE(K196,L196,M196,N196)</f>
        <v/>
      </c>
      <c r="S196" s="162">
        <f>AVERAGE(O196,Q196)</f>
        <v/>
      </c>
      <c r="T196" s="162">
        <f>AVERAGE(P196,Q196)</f>
        <v/>
      </c>
      <c r="U196" s="41">
        <f>STDEVA(K196,L196,M196,N196)</f>
        <v/>
      </c>
      <c r="V196" s="42">
        <f>U196/Q196</f>
        <v/>
      </c>
      <c r="W196" s="43">
        <f>IF(X196=O196,"MENOR",IF(X196=S196,"PROM[MEN-MED]","PROMEDIO"))</f>
        <v/>
      </c>
      <c r="X196" s="163">
        <f>IF(V196&lt;=300%,O196,IF(AND(V196&gt;100%,V196&lt;=150%),S196,R196))</f>
        <v/>
      </c>
      <c r="Y196" s="162">
        <f>ROUND(X196,0)</f>
        <v/>
      </c>
    </row>
    <row r="197" ht="27" customHeight="1">
      <c r="B197" s="32" t="inlineStr">
        <is>
          <t>5.37</t>
        </is>
      </c>
      <c r="C197" s="32" t="n">
        <v>4912</v>
      </c>
      <c r="D197" s="33" t="inlineStr">
        <is>
          <t>SENSOR SERVODIRECCIÓN</t>
        </is>
      </c>
      <c r="E197" s="56"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97" s="32" t="inlineStr">
        <is>
          <t>Unidad</t>
        </is>
      </c>
      <c r="G197" s="35" t="inlineStr">
        <is>
          <t>suministro</t>
        </is>
      </c>
      <c r="H197" s="159" t="n">
        <v>733454</v>
      </c>
      <c r="I197" s="37" t="n">
        <v>158.91</v>
      </c>
      <c r="J197" s="37" t="n">
        <v>151.76</v>
      </c>
      <c r="K197" s="160">
        <f>H197*(I197/J197)</f>
        <v/>
      </c>
      <c r="L197" s="161" t="n">
        <v>1002550.4979</v>
      </c>
      <c r="M197" s="159" t="n">
        <v>973350</v>
      </c>
      <c r="N197" s="159" t="n">
        <v>1051218</v>
      </c>
      <c r="O197" s="162">
        <f>MIN(K197,L197,M197,N197)</f>
        <v/>
      </c>
      <c r="P197" s="162">
        <f>MAX(K197,L197,M197,N197)</f>
        <v/>
      </c>
      <c r="Q197" s="162">
        <f>MEDIAN(K197,L197,M197,N197)</f>
        <v/>
      </c>
      <c r="R197" s="162">
        <f>AVERAGE(K197,L197,M197,N197)</f>
        <v/>
      </c>
      <c r="S197" s="162">
        <f>AVERAGE(O197,Q197)</f>
        <v/>
      </c>
      <c r="T197" s="162">
        <f>AVERAGE(P197,Q197)</f>
        <v/>
      </c>
      <c r="U197" s="41">
        <f>STDEVA(K197,L197,M197,N197)</f>
        <v/>
      </c>
      <c r="V197" s="42">
        <f>U197/Q197</f>
        <v/>
      </c>
      <c r="W197" s="43">
        <f>IF(X197=O197,"MENOR",IF(X197=S197,"PROM[MEN-MED]","PROMEDIO"))</f>
        <v/>
      </c>
      <c r="X197" s="163">
        <f>IF(V197&lt;=300%,O197,IF(AND(V197&gt;100%,V197&lt;=150%),S197,R197))</f>
        <v/>
      </c>
      <c r="Y197" s="162">
        <f>ROUND(X197,0)</f>
        <v/>
      </c>
    </row>
    <row r="198" ht="27" customHeight="1">
      <c r="B198" s="32" t="inlineStr">
        <is>
          <t>5.38</t>
        </is>
      </c>
      <c r="C198" s="32" t="n">
        <v>4912</v>
      </c>
      <c r="D198" s="33" t="inlineStr">
        <is>
          <t>SWITCH DE ENCENDIDO</t>
        </is>
      </c>
      <c r="E198"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98" s="32" t="inlineStr">
        <is>
          <t>Unidad</t>
        </is>
      </c>
      <c r="G198" s="35" t="inlineStr">
        <is>
          <t>suministro</t>
        </is>
      </c>
      <c r="H198" s="159" t="n">
        <v>355300</v>
      </c>
      <c r="I198" s="37" t="n">
        <v>158.91</v>
      </c>
      <c r="J198" s="37" t="n">
        <v>151.76</v>
      </c>
      <c r="K198" s="160">
        <f>H198*(I198/J198)</f>
        <v/>
      </c>
      <c r="L198" s="161" t="n">
        <v>416615.43</v>
      </c>
      <c r="M198" s="159" t="n">
        <v>404481</v>
      </c>
      <c r="N198" s="159" t="n">
        <v>436839.48</v>
      </c>
      <c r="O198" s="162">
        <f>MIN(K198,L198,M198,N198)</f>
        <v/>
      </c>
      <c r="P198" s="162">
        <f>MAX(K198,L198,M198,N198)</f>
        <v/>
      </c>
      <c r="Q198" s="162">
        <f>MEDIAN(K198,L198,M198,N198)</f>
        <v/>
      </c>
      <c r="R198" s="162">
        <f>AVERAGE(K198,L198,M198,N198)</f>
        <v/>
      </c>
      <c r="S198" s="162">
        <f>AVERAGE(O198,Q198)</f>
        <v/>
      </c>
      <c r="T198" s="162">
        <f>AVERAGE(P198,Q198)</f>
        <v/>
      </c>
      <c r="U198" s="41">
        <f>STDEVA(K198,L198,M198,N198)</f>
        <v/>
      </c>
      <c r="V198" s="42">
        <f>U198/Q198</f>
        <v/>
      </c>
      <c r="W198" s="43">
        <f>IF(X198=O198,"MENOR",IF(X198=S198,"PROM[MEN-MED]","PROMEDIO"))</f>
        <v/>
      </c>
      <c r="X198" s="163">
        <f>IF(V198&lt;=300%,O198,IF(AND(V198&gt;100%,V198&lt;=150%),S198,R198))</f>
        <v/>
      </c>
      <c r="Y198" s="162">
        <f>ROUND(X198,0)</f>
        <v/>
      </c>
    </row>
    <row r="199" ht="41.25" customHeight="1">
      <c r="B199" s="32" t="inlineStr">
        <is>
          <t>5.39</t>
        </is>
      </c>
      <c r="C199" s="32" t="n">
        <v>4912</v>
      </c>
      <c r="D199" s="33" t="inlineStr">
        <is>
          <t>VÁLVULA RECIRCULACION DE GASES (EGR)</t>
        </is>
      </c>
      <c r="E199" s="56"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99" s="32" t="inlineStr">
        <is>
          <t>Unidad</t>
        </is>
      </c>
      <c r="G199" s="35" t="inlineStr">
        <is>
          <t>suministro</t>
        </is>
      </c>
      <c r="H199" s="159" t="n">
        <v>304950</v>
      </c>
      <c r="I199" s="37" t="n">
        <v>158.91</v>
      </c>
      <c r="J199" s="37" t="n">
        <v>151.76</v>
      </c>
      <c r="K199" s="160">
        <f>H199*(I199/J199)</f>
        <v/>
      </c>
      <c r="L199" s="161" t="n">
        <v>361047.9635</v>
      </c>
      <c r="M199" s="159" t="n">
        <v>350532</v>
      </c>
      <c r="N199" s="159" t="n">
        <v>378574.56</v>
      </c>
      <c r="O199" s="162">
        <f>MIN(K199,L199,M199,N199)</f>
        <v/>
      </c>
      <c r="P199" s="162">
        <f>MAX(K199,L199,M199,N199)</f>
        <v/>
      </c>
      <c r="Q199" s="162">
        <f>MEDIAN(K199,L199,M199,N199)</f>
        <v/>
      </c>
      <c r="R199" s="162">
        <f>AVERAGE(K199,L199,M199,N199)</f>
        <v/>
      </c>
      <c r="S199" s="162">
        <f>AVERAGE(O199,Q199)</f>
        <v/>
      </c>
      <c r="T199" s="162">
        <f>AVERAGE(P199,Q199)</f>
        <v/>
      </c>
      <c r="U199" s="41">
        <f>STDEVA(K199,L199,M199,N199)</f>
        <v/>
      </c>
      <c r="V199" s="42">
        <f>U199/Q199</f>
        <v/>
      </c>
      <c r="W199" s="43">
        <f>IF(X199=O199,"MENOR",IF(X199=S199,"PROM[MEN-MED]","PROMEDIO"))</f>
        <v/>
      </c>
      <c r="X199" s="163">
        <f>IF(V199&lt;=300%,O199,IF(AND(V199&gt;100%,V199&lt;=150%),S199,R199))</f>
        <v/>
      </c>
      <c r="Y199" s="162">
        <f>ROUND(X199,0)</f>
        <v/>
      </c>
    </row>
    <row r="200" ht="15.75" customHeight="1">
      <c r="B200" s="32" t="inlineStr">
        <is>
          <t>5.40</t>
        </is>
      </c>
      <c r="C200" s="32" t="n">
        <v>4912</v>
      </c>
      <c r="D200" s="33" t="inlineStr">
        <is>
          <t xml:space="preserve">ECU DE LA RED MULTIPLEX DE LA CARROCERIA </t>
        </is>
      </c>
      <c r="E200" s="56" t="inlineStr">
        <is>
          <t>La ECU de la red multiplex de la carrocería es un módulo de control que gestiona la comunicación entre diversos sistemas eléctricos del vehículo</t>
        </is>
      </c>
      <c r="F200" s="32" t="inlineStr">
        <is>
          <t>Unidad</t>
        </is>
      </c>
      <c r="G200" s="35" t="inlineStr">
        <is>
          <t>suministro</t>
        </is>
      </c>
      <c r="H200" s="159" t="n">
        <v>1245450</v>
      </c>
      <c r="I200" s="37" t="n">
        <v>158.91</v>
      </c>
      <c r="J200" s="37" t="n">
        <v>151.76</v>
      </c>
      <c r="K200" s="160">
        <f>H200*(I200/J200)</f>
        <v/>
      </c>
      <c r="L200" s="161" t="n">
        <v>1517096.2758</v>
      </c>
      <c r="M200" s="159" t="n">
        <v>1472909</v>
      </c>
      <c r="N200" s="159" t="n">
        <v>1590741.72</v>
      </c>
      <c r="O200" s="162">
        <f>MIN(K200,L200,M200,N200)</f>
        <v/>
      </c>
      <c r="P200" s="162">
        <f>MAX(K200,L200,M200,N200)</f>
        <v/>
      </c>
      <c r="Q200" s="162">
        <f>MEDIAN(K200,L200,M200,N200)</f>
        <v/>
      </c>
      <c r="R200" s="162">
        <f>AVERAGE(K200,L200,M200,N200)</f>
        <v/>
      </c>
      <c r="S200" s="162">
        <f>AVERAGE(O200,Q200)</f>
        <v/>
      </c>
      <c r="T200" s="162">
        <f>AVERAGE(P200,Q200)</f>
        <v/>
      </c>
      <c r="U200" s="41">
        <f>STDEVA(K200,L200,M200,N200)</f>
        <v/>
      </c>
      <c r="V200" s="42">
        <f>U200/Q200</f>
        <v/>
      </c>
      <c r="W200" s="43">
        <f>IF(X200=O200,"MENOR",IF(X200=S200,"PROM[MEN-MED]","PROMEDIO"))</f>
        <v/>
      </c>
      <c r="X200" s="163">
        <f>IF(V200&lt;=300%,O200,IF(AND(V200&gt;100%,V200&lt;=150%),S200,R200))</f>
        <v/>
      </c>
      <c r="Y200" s="162">
        <f>ROUND(X200,0)</f>
        <v/>
      </c>
    </row>
    <row r="201" ht="69" customHeight="1">
      <c r="B201" s="32" t="inlineStr">
        <is>
          <t>5.41</t>
        </is>
      </c>
      <c r="C201" s="32" t="n">
        <v>4912</v>
      </c>
      <c r="D201" s="33" t="inlineStr">
        <is>
          <t>ECU CONTROL DE DERRAPE (SELENOIDE DEL CILINDRO MAESTRO)</t>
        </is>
      </c>
      <c r="E201" s="56" t="inlineStr">
        <is>
          <t>Esta ECU es la encargada de gestionar funciones como:
✅ ABS (Sistema de frenos antibloqueo)
✅ VSC (Control de estabilidad del vehículo)
✅ TRAC (Control de tracción)
✅ EBD (Distribución electrónica de frenado)</t>
        </is>
      </c>
      <c r="F201" s="32" t="inlineStr">
        <is>
          <t>Unidad</t>
        </is>
      </c>
      <c r="G201" s="35" t="inlineStr">
        <is>
          <t>suministro</t>
        </is>
      </c>
      <c r="H201" s="159" t="n">
        <v>6156000</v>
      </c>
      <c r="I201" s="37" t="n">
        <v>158.91</v>
      </c>
      <c r="J201" s="37" t="n">
        <v>151.76</v>
      </c>
      <c r="K201" s="160">
        <f>H201*(I201/J201)</f>
        <v/>
      </c>
      <c r="L201" s="161" t="n">
        <v>7288444.8007</v>
      </c>
      <c r="M201" s="159" t="n">
        <v>7076160</v>
      </c>
      <c r="N201" s="159" t="n">
        <v>7642252.8</v>
      </c>
      <c r="O201" s="162">
        <f>MIN(K201,L201,M201,N201)</f>
        <v/>
      </c>
      <c r="P201" s="162">
        <f>MAX(K201,L201,M201,N201)</f>
        <v/>
      </c>
      <c r="Q201" s="162">
        <f>MEDIAN(K201,L201,M201,N201)</f>
        <v/>
      </c>
      <c r="R201" s="162">
        <f>AVERAGE(K201,L201,M201,N201)</f>
        <v/>
      </c>
      <c r="S201" s="162">
        <f>AVERAGE(O201,Q201)</f>
        <v/>
      </c>
      <c r="T201" s="162">
        <f>AVERAGE(P201,Q201)</f>
        <v/>
      </c>
      <c r="U201" s="41">
        <f>STDEVA(K201,L201,M201,N201)</f>
        <v/>
      </c>
      <c r="V201" s="42">
        <f>U201/Q201</f>
        <v/>
      </c>
      <c r="W201" s="43">
        <f>IF(X201=O201,"MENOR",IF(X201=S201,"PROM[MEN-MED]","PROMEDIO"))</f>
        <v/>
      </c>
      <c r="X201" s="163">
        <f>IF(V201&lt;=300%,O201,IF(AND(V201&gt;100%,V201&lt;=150%),S201,R201))</f>
        <v/>
      </c>
      <c r="Y201" s="162">
        <f>ROUND(X201,0)</f>
        <v/>
      </c>
    </row>
    <row r="202" ht="110.25" customHeight="1">
      <c r="B202" s="32" t="inlineStr">
        <is>
          <t>5.42</t>
        </is>
      </c>
      <c r="C202" s="32" t="n">
        <v>4912</v>
      </c>
      <c r="D202" s="33" t="inlineStr">
        <is>
          <t xml:space="preserve">CONJUNTO DEL JUEGO DE INSTRUMENTOS </t>
        </is>
      </c>
      <c r="E202" s="56" t="inlineStr">
        <is>
          <t>es el panel de instrumentos que muestra información clave para el conductor, como:
✅ Velocímetro
✅ Tacómetro (RPM)
✅ Indicador de combustible
✅ Temperatura del motor
✅ Luces de advertencia (ABS, Check Engine, VSC, etc.)
✅ Odómetro y computadora de viaje</t>
        </is>
      </c>
      <c r="F202" s="32" t="inlineStr">
        <is>
          <t>Unidad</t>
        </is>
      </c>
      <c r="G202" s="35" t="inlineStr">
        <is>
          <t>suministro</t>
        </is>
      </c>
      <c r="H202" s="159" t="n">
        <v>9581711</v>
      </c>
      <c r="I202" s="37" t="n">
        <v>158.91</v>
      </c>
      <c r="J202" s="37" t="n">
        <v>151.76</v>
      </c>
      <c r="K202" s="160">
        <f>H202*(I202/J202)</f>
        <v/>
      </c>
      <c r="L202" s="161" t="n">
        <v>11606712.5881</v>
      </c>
      <c r="M202" s="159" t="n">
        <v>11268653</v>
      </c>
      <c r="N202" s="159" t="n">
        <v>12170145.24</v>
      </c>
      <c r="O202" s="162">
        <f>MIN(K202,L202,M202,N202)</f>
        <v/>
      </c>
      <c r="P202" s="162">
        <f>MAX(K202,L202,M202,N202)</f>
        <v/>
      </c>
      <c r="Q202" s="162">
        <f>MEDIAN(K202,L202,M202,N202)</f>
        <v/>
      </c>
      <c r="R202" s="162">
        <f>AVERAGE(K202,L202,M202,N202)</f>
        <v/>
      </c>
      <c r="S202" s="162">
        <f>AVERAGE(O202,Q202)</f>
        <v/>
      </c>
      <c r="T202" s="162">
        <f>AVERAGE(P202,Q202)</f>
        <v/>
      </c>
      <c r="U202" s="41">
        <f>STDEVA(K202,L202,M202,N202)</f>
        <v/>
      </c>
      <c r="V202" s="42">
        <f>U202/Q202</f>
        <v/>
      </c>
      <c r="W202" s="43">
        <f>IF(X202=O202,"MENOR",IF(X202=S202,"PROM[MEN-MED]","PROMEDIO"))</f>
        <v/>
      </c>
      <c r="X202" s="163">
        <f>IF(V202&lt;=300%,O202,IF(AND(V202&gt;100%,V202&lt;=150%),S202,R202))</f>
        <v/>
      </c>
      <c r="Y202" s="162">
        <f>ROUND(X202,0)</f>
        <v/>
      </c>
    </row>
    <row r="203" ht="54.75" customHeight="1">
      <c r="B203" s="32" t="inlineStr">
        <is>
          <t>5.43</t>
        </is>
      </c>
      <c r="C203" s="32" t="n">
        <v>4912</v>
      </c>
      <c r="D203" s="33" t="inlineStr">
        <is>
          <t>SENSOR DEL ANGULO DE DIRECCION (SUBCONJUNTO DELCABLE ESPIRAL)</t>
        </is>
      </c>
      <c r="E203" s="56" t="inlineStr">
        <is>
          <t>Este sensor mide la posición y el giro del volante y envía la información a la ECU de control de derrape (Skid Control ECU) para los sistemas:
✅ VSC (Control de estabilidad)
✅ TRAC (Control de tracción)
✅ EPS (Dirección asistida eléctrica, si aplica)</t>
        </is>
      </c>
      <c r="F203" s="32" t="inlineStr">
        <is>
          <t>Unidad</t>
        </is>
      </c>
      <c r="G203" s="35" t="inlineStr">
        <is>
          <t>suministro</t>
        </is>
      </c>
      <c r="H203" s="159" t="n">
        <v>2132688</v>
      </c>
      <c r="I203" s="37" t="n">
        <v>158.91</v>
      </c>
      <c r="J203" s="37" t="n">
        <v>151.76</v>
      </c>
      <c r="K203" s="160">
        <f>H203*(I203/J203)</f>
        <v/>
      </c>
      <c r="L203" s="161" t="n">
        <v>2622939.2854</v>
      </c>
      <c r="M203" s="159" t="n">
        <v>2546543</v>
      </c>
      <c r="N203" s="159" t="n">
        <v>2750266.44</v>
      </c>
      <c r="O203" s="162">
        <f>MIN(K203,L203,M203,N203)</f>
        <v/>
      </c>
      <c r="P203" s="162">
        <f>MAX(K203,L203,M203,N203)</f>
        <v/>
      </c>
      <c r="Q203" s="162">
        <f>MEDIAN(K203,L203,M203,N203)</f>
        <v/>
      </c>
      <c r="R203" s="162">
        <f>AVERAGE(K203,L203,M203,N203)</f>
        <v/>
      </c>
      <c r="S203" s="162">
        <f>AVERAGE(O203,Q203)</f>
        <v/>
      </c>
      <c r="T203" s="162">
        <f>AVERAGE(P203,Q203)</f>
        <v/>
      </c>
      <c r="U203" s="41">
        <f>STDEVA(K203,L203,M203,N203)</f>
        <v/>
      </c>
      <c r="V203" s="42">
        <f>U203/Q203</f>
        <v/>
      </c>
      <c r="W203" s="43">
        <f>IF(X203=O203,"MENOR",IF(X203=S203,"PROM[MEN-MED]","PROMEDIO"))</f>
        <v/>
      </c>
      <c r="X203" s="163">
        <f>IF(V203&lt;=300%,O203,IF(AND(V203&gt;100%,V203&lt;=150%),S203,R203))</f>
        <v/>
      </c>
      <c r="Y203" s="162">
        <f>ROUND(X203,0)</f>
        <v/>
      </c>
    </row>
    <row r="204" ht="15.75" customHeight="1">
      <c r="B204" s="32" t="inlineStr">
        <is>
          <t>5.44</t>
        </is>
      </c>
      <c r="C204" s="32" t="n">
        <v>4912</v>
      </c>
      <c r="D204" s="33" t="inlineStr">
        <is>
          <t>CONJUNTO DEL RECEPTOR DE RADIO Y PANTALLA</t>
        </is>
      </c>
      <c r="E204" s="56" t="inlineStr">
        <is>
          <t>unidad multimedia que controla el sistema de audio, navegación (si aplica) y conectividad del vehículo.</t>
        </is>
      </c>
      <c r="F204" s="32" t="inlineStr">
        <is>
          <t>Unidad</t>
        </is>
      </c>
      <c r="G204" s="35" t="inlineStr">
        <is>
          <t>suministro</t>
        </is>
      </c>
      <c r="H204" s="159" t="n">
        <v>4443656</v>
      </c>
      <c r="I204" s="37" t="n">
        <v>158.91</v>
      </c>
      <c r="J204" s="37" t="n">
        <v>151.76</v>
      </c>
      <c r="K204" s="160">
        <f>H204*(I204/J204)</f>
        <v/>
      </c>
      <c r="L204" s="161" t="n">
        <v>6076482.9342</v>
      </c>
      <c r="M204" s="159" t="n">
        <v>5899498</v>
      </c>
      <c r="N204" s="159" t="n">
        <v>6371457.84</v>
      </c>
      <c r="O204" s="162">
        <f>MIN(K204,L204,M204,N204)</f>
        <v/>
      </c>
      <c r="P204" s="162">
        <f>MAX(K204,L204,M204,N204)</f>
        <v/>
      </c>
      <c r="Q204" s="162">
        <f>MEDIAN(K204,L204,M204,N204)</f>
        <v/>
      </c>
      <c r="R204" s="162">
        <f>AVERAGE(K204,L204,M204,N204)</f>
        <v/>
      </c>
      <c r="S204" s="162">
        <f>AVERAGE(O204,Q204)</f>
        <v/>
      </c>
      <c r="T204" s="162">
        <f>AVERAGE(P204,Q204)</f>
        <v/>
      </c>
      <c r="U204" s="41">
        <f>STDEVA(K204,L204,M204,N204)</f>
        <v/>
      </c>
      <c r="V204" s="42">
        <f>U204/Q204</f>
        <v/>
      </c>
      <c r="W204" s="43">
        <f>IF(X204=O204,"MENOR",IF(X204=S204,"PROM[MEN-MED]","PROMEDIO"))</f>
        <v/>
      </c>
      <c r="X204" s="163">
        <f>IF(V204&lt;=300%,O204,IF(AND(V204&gt;100%,V204&lt;=150%),S204,R204))</f>
        <v/>
      </c>
      <c r="Y204" s="162">
        <f>ROUND(X204,0)</f>
        <v/>
      </c>
    </row>
    <row r="205" ht="15.75" customHeight="1">
      <c r="B205" s="32" t="inlineStr">
        <is>
          <t>5.45</t>
        </is>
      </c>
      <c r="C205" s="32" t="n">
        <v>4912</v>
      </c>
      <c r="D205" s="33" t="inlineStr">
        <is>
          <t>ECU DE CONTROL DE LA TRACCION DE LAS CUATRO RUEDAS *2</t>
        </is>
      </c>
      <c r="E205" s="56" t="inlineStr">
        <is>
          <t>es la encargada de gestionar el sistema 4WD o ATRAC (Active Traction Control)</t>
        </is>
      </c>
      <c r="F205" s="32" t="inlineStr">
        <is>
          <t>Unidad</t>
        </is>
      </c>
      <c r="G205" s="35" t="inlineStr">
        <is>
          <t>suministro</t>
        </is>
      </c>
      <c r="H205" s="159" t="n">
        <v>964250</v>
      </c>
      <c r="I205" s="37" t="n">
        <v>158.91</v>
      </c>
      <c r="J205" s="37" t="n">
        <v>151.76</v>
      </c>
      <c r="K205" s="160">
        <f>H205*(I205/J205)</f>
        <v/>
      </c>
      <c r="L205" s="161" t="n">
        <v>1152608.1056</v>
      </c>
      <c r="M205" s="159" t="n">
        <v>1119037</v>
      </c>
      <c r="N205" s="159" t="n">
        <v>1208559.96</v>
      </c>
      <c r="O205" s="162">
        <f>MIN(K205,L205,M205,N205)</f>
        <v/>
      </c>
      <c r="P205" s="162">
        <f>MAX(K205,L205,M205,N205)</f>
        <v/>
      </c>
      <c r="Q205" s="162">
        <f>MEDIAN(K205,L205,M205,N205)</f>
        <v/>
      </c>
      <c r="R205" s="162">
        <f>AVERAGE(K205,L205,M205,N205)</f>
        <v/>
      </c>
      <c r="S205" s="162">
        <f>AVERAGE(O205,Q205)</f>
        <v/>
      </c>
      <c r="T205" s="162">
        <f>AVERAGE(P205,Q205)</f>
        <v/>
      </c>
      <c r="U205" s="41">
        <f>STDEVA(K205,L205,M205,N205)</f>
        <v/>
      </c>
      <c r="V205" s="42">
        <f>U205/Q205</f>
        <v/>
      </c>
      <c r="W205" s="43">
        <f>IF(X205=O205,"MENOR",IF(X205=S205,"PROM[MEN-MED]","PROMEDIO"))</f>
        <v/>
      </c>
      <c r="X205" s="163">
        <f>IF(V205&lt;=300%,O205,IF(AND(V205&gt;100%,V205&lt;=150%),S205,R205))</f>
        <v/>
      </c>
      <c r="Y205" s="162">
        <f>ROUND(X205,0)</f>
        <v/>
      </c>
    </row>
    <row r="206" ht="15.75" customHeight="1">
      <c r="B206" s="32" t="inlineStr">
        <is>
          <t>5.46</t>
        </is>
      </c>
      <c r="C206" s="32" t="n">
        <v>4912</v>
      </c>
      <c r="D206" s="33" t="inlineStr">
        <is>
          <t>ECM</t>
        </is>
      </c>
      <c r="E206" s="56" t="inlineStr">
        <is>
          <t>es la unidad de control electrónico del motor. Su función es gestionar el rendimiento del motor y la eficiencia del combustible, controlando varios sistemas del vehículo.</t>
        </is>
      </c>
      <c r="F206" s="32" t="inlineStr">
        <is>
          <t>Unidad</t>
        </is>
      </c>
      <c r="G206" s="35" t="inlineStr">
        <is>
          <t>suministro</t>
        </is>
      </c>
      <c r="H206" s="159" t="n">
        <v>5898550</v>
      </c>
      <c r="I206" s="37" t="n">
        <v>158.91</v>
      </c>
      <c r="J206" s="37" t="n">
        <v>151.76</v>
      </c>
      <c r="K206" s="160">
        <f>H206*(I206/J206)</f>
        <v/>
      </c>
      <c r="L206" s="161" t="n">
        <v>7117934.4845</v>
      </c>
      <c r="M206" s="159" t="n">
        <v>6910616</v>
      </c>
      <c r="N206" s="159" t="n">
        <v>7463465.28</v>
      </c>
      <c r="O206" s="162">
        <f>MIN(K206,L206,M206,N206)</f>
        <v/>
      </c>
      <c r="P206" s="162">
        <f>MAX(K206,L206,M206,N206)</f>
        <v/>
      </c>
      <c r="Q206" s="162">
        <f>MEDIAN(K206,L206,M206,N206)</f>
        <v/>
      </c>
      <c r="R206" s="162">
        <f>AVERAGE(K206,L206,M206,N206)</f>
        <v/>
      </c>
      <c r="S206" s="162">
        <f>AVERAGE(O206,Q206)</f>
        <v/>
      </c>
      <c r="T206" s="162">
        <f>AVERAGE(P206,Q206)</f>
        <v/>
      </c>
      <c r="U206" s="41">
        <f>STDEVA(K206,L206,M206,N206)</f>
        <v/>
      </c>
      <c r="V206" s="42">
        <f>U206/Q206</f>
        <v/>
      </c>
      <c r="W206" s="43">
        <f>IF(X206=O206,"MENOR",IF(X206=S206,"PROM[MEN-MED]","PROMEDIO"))</f>
        <v/>
      </c>
      <c r="X206" s="163">
        <f>IF(V206&lt;=300%,O206,IF(AND(V206&gt;100%,V206&lt;=150%),S206,R206))</f>
        <v/>
      </c>
      <c r="Y206" s="162">
        <f>ROUND(X206,0)</f>
        <v/>
      </c>
    </row>
    <row r="207" ht="27" customHeight="1">
      <c r="B207" s="32" t="inlineStr">
        <is>
          <t>5.47</t>
        </is>
      </c>
      <c r="C207" s="32" t="n">
        <v>4912</v>
      </c>
      <c r="D207" s="33" t="inlineStr">
        <is>
          <t xml:space="preserve">CONJUNTO DE LA ECU DE LA SERVODIRECCION </t>
        </is>
      </c>
      <c r="E207" s="56" t="inlineStr">
        <is>
          <t>controla el sistema de dirección asistida eléctrica (EPS), si el modelo lo equipa. Sin embargo, en la mayoría de las 4Runner, la dirección asistida sigue siendo hidráulica, con una bomba de dirección impulsada por correa</t>
        </is>
      </c>
      <c r="F207" s="32" t="inlineStr">
        <is>
          <t>Unidad</t>
        </is>
      </c>
      <c r="G207" s="35" t="inlineStr">
        <is>
          <t>suministro</t>
        </is>
      </c>
      <c r="H207" s="159" t="n">
        <v>5483603</v>
      </c>
      <c r="I207" s="37" t="n">
        <v>158.91</v>
      </c>
      <c r="J207" s="37" t="n">
        <v>151.76</v>
      </c>
      <c r="K207" s="160">
        <f>H207*(I207/J207)</f>
        <v/>
      </c>
      <c r="L207" s="161" t="n">
        <v>7174968.6736</v>
      </c>
      <c r="M207" s="159" t="n">
        <v>6965989</v>
      </c>
      <c r="N207" s="159" t="n">
        <v>7523268.12</v>
      </c>
      <c r="O207" s="162">
        <f>MIN(K207,L207,M207,N207)</f>
        <v/>
      </c>
      <c r="P207" s="162">
        <f>MAX(K207,L207,M207,N207)</f>
        <v/>
      </c>
      <c r="Q207" s="162">
        <f>MEDIAN(K207,L207,M207,N207)</f>
        <v/>
      </c>
      <c r="R207" s="162">
        <f>AVERAGE(K207,L207,M207,N207)</f>
        <v/>
      </c>
      <c r="S207" s="162">
        <f>AVERAGE(O207,Q207)</f>
        <v/>
      </c>
      <c r="T207" s="162">
        <f>AVERAGE(P207,Q207)</f>
        <v/>
      </c>
      <c r="U207" s="41">
        <f>STDEVA(K207,L207,M207,N207)</f>
        <v/>
      </c>
      <c r="V207" s="42">
        <f>U207/Q207</f>
        <v/>
      </c>
      <c r="W207" s="43">
        <f>IF(X207=O207,"MENOR",IF(X207=S207,"PROM[MEN-MED]","PROMEDIO"))</f>
        <v/>
      </c>
      <c r="X207" s="163">
        <f>IF(V207&lt;=300%,O207,IF(AND(V207&gt;100%,V207&lt;=150%),S207,R207))</f>
        <v/>
      </c>
      <c r="Y207" s="162">
        <f>ROUND(X207,0)</f>
        <v/>
      </c>
    </row>
    <row r="208" ht="15.75" customHeight="1">
      <c r="B208" s="32" t="inlineStr">
        <is>
          <t>5.48</t>
        </is>
      </c>
      <c r="C208" s="32" t="n">
        <v>4912</v>
      </c>
      <c r="D208" s="33" t="inlineStr">
        <is>
          <t>CONJUNTO DEL AMPLIFICADOR DEL AIRE ACONDICIONADO</t>
        </is>
      </c>
      <c r="E208" s="56" t="inlineStr">
        <is>
          <t>es la ECU de control del sistema de climatización. Su función es regular y coordinar los diferentes componentes del aire acondicionado y calefacción.</t>
        </is>
      </c>
      <c r="F208" s="32" t="inlineStr">
        <is>
          <t>Unidad</t>
        </is>
      </c>
      <c r="G208" s="35" t="inlineStr">
        <is>
          <t>suministro</t>
        </is>
      </c>
      <c r="H208" s="159" t="n">
        <v>2631500</v>
      </c>
      <c r="I208" s="37" t="n">
        <v>158.91</v>
      </c>
      <c r="J208" s="37" t="n">
        <v>151.76</v>
      </c>
      <c r="K208" s="160">
        <f>H208*(I208/J208)</f>
        <v/>
      </c>
      <c r="L208" s="161" t="n">
        <v>3175500.3035</v>
      </c>
      <c r="M208" s="159" t="n">
        <v>3083010</v>
      </c>
      <c r="N208" s="159" t="n">
        <v>3329650.8</v>
      </c>
      <c r="O208" s="162">
        <f>MIN(K208,L208,M208,N208)</f>
        <v/>
      </c>
      <c r="P208" s="162">
        <f>MAX(K208,L208,M208,N208)</f>
        <v/>
      </c>
      <c r="Q208" s="162">
        <f>MEDIAN(K208,L208,M208,N208)</f>
        <v/>
      </c>
      <c r="R208" s="162">
        <f>AVERAGE(K208,L208,M208,N208)</f>
        <v/>
      </c>
      <c r="S208" s="162">
        <f>AVERAGE(O208,Q208)</f>
        <v/>
      </c>
      <c r="T208" s="162">
        <f>AVERAGE(P208,Q208)</f>
        <v/>
      </c>
      <c r="U208" s="41">
        <f>STDEVA(K208,L208,M208,N208)</f>
        <v/>
      </c>
      <c r="V208" s="42">
        <f>U208/Q208</f>
        <v/>
      </c>
      <c r="W208" s="43">
        <f>IF(X208=O208,"MENOR",IF(X208=S208,"PROM[MEN-MED]","PROMEDIO"))</f>
        <v/>
      </c>
      <c r="X208" s="163">
        <f>IF(V208&lt;=300%,O208,IF(AND(V208&gt;100%,V208&lt;=150%),S208,R208))</f>
        <v/>
      </c>
      <c r="Y208" s="162">
        <f>ROUND(X208,0)</f>
        <v/>
      </c>
    </row>
    <row r="209" ht="27" customHeight="1">
      <c r="B209" s="32" t="inlineStr">
        <is>
          <t>5.49</t>
        </is>
      </c>
      <c r="C209" s="32" t="n">
        <v>4912</v>
      </c>
      <c r="D209" s="33" t="inlineStr">
        <is>
          <t xml:space="preserve">CONJUNTO DEL SENSOR DE VELOCIDAD DE DERRAPE </t>
        </is>
      </c>
      <c r="E209" s="56"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209" s="32" t="inlineStr">
        <is>
          <t>Unidad</t>
        </is>
      </c>
      <c r="G209" s="35" t="inlineStr">
        <is>
          <t>suministro</t>
        </is>
      </c>
      <c r="H209" s="159" t="n">
        <v>894900</v>
      </c>
      <c r="I209" s="37" t="n">
        <v>158.91</v>
      </c>
      <c r="J209" s="37" t="n">
        <v>151.76</v>
      </c>
      <c r="K209" s="160">
        <f>H209*(I209/J209)</f>
        <v/>
      </c>
      <c r="L209" s="161" t="n">
        <v>1049337.2162</v>
      </c>
      <c r="M209" s="159" t="n">
        <v>1018774</v>
      </c>
      <c r="N209" s="159" t="n">
        <v>1100275.92</v>
      </c>
      <c r="O209" s="162">
        <f>MIN(K209,L209,M209,N209)</f>
        <v/>
      </c>
      <c r="P209" s="162">
        <f>MAX(K209,L209,M209,N209)</f>
        <v/>
      </c>
      <c r="Q209" s="162">
        <f>MEDIAN(K209,L209,M209,N209)</f>
        <v/>
      </c>
      <c r="R209" s="162">
        <f>AVERAGE(K209,L209,M209,N209)</f>
        <v/>
      </c>
      <c r="S209" s="162">
        <f>AVERAGE(O209,Q209)</f>
        <v/>
      </c>
      <c r="T209" s="162">
        <f>AVERAGE(P209,Q209)</f>
        <v/>
      </c>
      <c r="U209" s="41">
        <f>STDEVA(K209,L209,M209,N209)</f>
        <v/>
      </c>
      <c r="V209" s="42">
        <f>U209/Q209</f>
        <v/>
      </c>
      <c r="W209" s="43">
        <f>IF(X209=O209,"MENOR",IF(X209=S209,"PROM[MEN-MED]","PROMEDIO"))</f>
        <v/>
      </c>
      <c r="X209" s="163">
        <f>IF(V209&lt;=300%,O209,IF(AND(V209&gt;100%,V209&lt;=150%),S209,R209))</f>
        <v/>
      </c>
      <c r="Y209" s="162">
        <f>ROUND(X209,0)</f>
        <v/>
      </c>
    </row>
    <row r="210" ht="27" customHeight="1">
      <c r="B210" s="32" t="inlineStr">
        <is>
          <t>5.50</t>
        </is>
      </c>
      <c r="C210" s="32" t="n">
        <v>4912</v>
      </c>
      <c r="D210" s="33" t="inlineStr">
        <is>
          <t xml:space="preserve">CONJUNTO DEL SENSOR DE AIR BAG </t>
        </is>
      </c>
      <c r="E210" s="56"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210" s="32" t="inlineStr">
        <is>
          <t>Unidad</t>
        </is>
      </c>
      <c r="G210" s="35" t="inlineStr">
        <is>
          <t>suministro</t>
        </is>
      </c>
      <c r="H210" s="159" t="n">
        <v>588877</v>
      </c>
      <c r="I210" s="37" t="n">
        <v>158.91</v>
      </c>
      <c r="J210" s="37" t="n">
        <v>151.76</v>
      </c>
      <c r="K210" s="160">
        <f>H210*(I210/J210)</f>
        <v/>
      </c>
      <c r="L210" s="161" t="n">
        <v>741529.9598</v>
      </c>
      <c r="M210" s="159" t="n">
        <v>719932</v>
      </c>
      <c r="N210" s="159" t="n">
        <v>777526.5600000001</v>
      </c>
      <c r="O210" s="162">
        <f>MIN(K210,L210,M210,N210)</f>
        <v/>
      </c>
      <c r="P210" s="162">
        <f>MAX(K210,L210,M210,N210)</f>
        <v/>
      </c>
      <c r="Q210" s="162">
        <f>MEDIAN(K210,L210,M210,N210)</f>
        <v/>
      </c>
      <c r="R210" s="162">
        <f>AVERAGE(K210,L210,M210,N210)</f>
        <v/>
      </c>
      <c r="S210" s="162">
        <f>AVERAGE(O210,Q210)</f>
        <v/>
      </c>
      <c r="T210" s="162">
        <f>AVERAGE(P210,Q210)</f>
        <v/>
      </c>
      <c r="U210" s="41">
        <f>STDEVA(K210,L210,M210,N210)</f>
        <v/>
      </c>
      <c r="V210" s="42">
        <f>U210/Q210</f>
        <v/>
      </c>
      <c r="W210" s="43">
        <f>IF(X210=O210,"MENOR",IF(X210=S210,"PROM[MEN-MED]","PROMEDIO"))</f>
        <v/>
      </c>
      <c r="X210" s="163">
        <f>IF(V210&lt;=300%,O210,IF(AND(V210&gt;100%,V210&lt;=150%),S210,R210))</f>
        <v/>
      </c>
      <c r="Y210" s="162">
        <f>ROUND(X210,0)</f>
        <v/>
      </c>
    </row>
    <row r="211" ht="27" customHeight="1">
      <c r="B211" s="32" t="inlineStr">
        <is>
          <t>5.51</t>
        </is>
      </c>
      <c r="C211" s="32" t="n">
        <v>4912</v>
      </c>
      <c r="D211" s="33" t="inlineStr">
        <is>
          <t xml:space="preserve">CONJUNTO DEL BLOQUE DE EMPALMES DEL LADO DEL CONDUCTOR </t>
        </is>
      </c>
      <c r="E211" s="56"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211" s="32" t="inlineStr">
        <is>
          <t>Unidad</t>
        </is>
      </c>
      <c r="G211" s="35" t="inlineStr">
        <is>
          <t>suministro</t>
        </is>
      </c>
      <c r="H211" s="159" t="n">
        <v>554284</v>
      </c>
      <c r="I211" s="37" t="n">
        <v>158.91</v>
      </c>
      <c r="J211" s="37" t="n">
        <v>151.76</v>
      </c>
      <c r="K211" s="160">
        <f>H211*(I211/J211)</f>
        <v/>
      </c>
      <c r="L211" s="161" t="n">
        <v>706326.6182</v>
      </c>
      <c r="M211" s="159" t="n">
        <v>685754</v>
      </c>
      <c r="N211" s="159" t="n">
        <v>740614.3199999999</v>
      </c>
      <c r="O211" s="162">
        <f>MIN(K211,L211,M211,N211)</f>
        <v/>
      </c>
      <c r="P211" s="162">
        <f>MAX(K211,L211,M211,N211)</f>
        <v/>
      </c>
      <c r="Q211" s="162">
        <f>MEDIAN(K211,L211,M211,N211)</f>
        <v/>
      </c>
      <c r="R211" s="162">
        <f>AVERAGE(K211,L211,M211,N211)</f>
        <v/>
      </c>
      <c r="S211" s="162">
        <f>AVERAGE(O211,Q211)</f>
        <v/>
      </c>
      <c r="T211" s="162">
        <f>AVERAGE(P211,Q211)</f>
        <v/>
      </c>
      <c r="U211" s="41">
        <f>STDEVA(K211,L211,M211,N211)</f>
        <v/>
      </c>
      <c r="V211" s="42">
        <f>U211/Q211</f>
        <v/>
      </c>
      <c r="W211" s="43">
        <f>IF(X211=O211,"MENOR",IF(X211=S211,"PROM[MEN-MED]","PROMEDIO"))</f>
        <v/>
      </c>
      <c r="X211" s="163">
        <f>IF(V211&lt;=300%,O211,IF(AND(V211&gt;100%,V211&lt;=150%),S211,R211))</f>
        <v/>
      </c>
      <c r="Y211" s="162">
        <f>ROUND(X211,0)</f>
        <v/>
      </c>
    </row>
    <row r="212" ht="27" customHeight="1">
      <c r="B212" s="32" t="inlineStr">
        <is>
          <t>5.52</t>
        </is>
      </c>
      <c r="C212" s="32" t="n">
        <v>4912</v>
      </c>
      <c r="D212" s="33" t="inlineStr">
        <is>
          <t>CONJUNTO INTERRUPTOR MAESTRO DE LA RED MULTIPLEX</t>
        </is>
      </c>
      <c r="E212" s="56" t="inlineStr">
        <is>
          <t>es un componente clave dentro del sistema multiplexado del vehículo, que permite el control y la gestión de múltiples funciones eléctricas a través de un solo circuito o red de comunicación.</t>
        </is>
      </c>
      <c r="F212" s="32" t="inlineStr">
        <is>
          <t>Unidad</t>
        </is>
      </c>
      <c r="G212" s="35" t="inlineStr">
        <is>
          <t>suministro</t>
        </is>
      </c>
      <c r="H212" s="159" t="n">
        <v>900364</v>
      </c>
      <c r="I212" s="37" t="n">
        <v>158.91</v>
      </c>
      <c r="J212" s="37" t="n">
        <v>151.76</v>
      </c>
      <c r="K212" s="160">
        <f>H212*(I212/J212)</f>
        <v/>
      </c>
      <c r="L212" s="161" t="n">
        <v>1160677.1267</v>
      </c>
      <c r="M212" s="159" t="n">
        <v>1126871</v>
      </c>
      <c r="N212" s="159" t="n">
        <v>1217020.68</v>
      </c>
      <c r="O212" s="162">
        <f>MIN(K212,L212,M212,N212)</f>
        <v/>
      </c>
      <c r="P212" s="162">
        <f>MAX(K212,L212,M212,N212)</f>
        <v/>
      </c>
      <c r="Q212" s="162">
        <f>MEDIAN(K212,L212,M212,N212)</f>
        <v/>
      </c>
      <c r="R212" s="162">
        <f>AVERAGE(K212,L212,M212,N212)</f>
        <v/>
      </c>
      <c r="S212" s="162">
        <f>AVERAGE(O212,Q212)</f>
        <v/>
      </c>
      <c r="T212" s="162">
        <f>AVERAGE(P212,Q212)</f>
        <v/>
      </c>
      <c r="U212" s="41">
        <f>STDEVA(K212,L212,M212,N212)</f>
        <v/>
      </c>
      <c r="V212" s="42">
        <f>U212/Q212</f>
        <v/>
      </c>
      <c r="W212" s="43">
        <f>IF(X212=O212,"MENOR",IF(X212=S212,"PROM[MEN-MED]","PROMEDIO"))</f>
        <v/>
      </c>
      <c r="X212" s="163">
        <f>IF(V212&lt;=300%,O212,IF(AND(V212&gt;100%,V212&lt;=150%),S212,R212))</f>
        <v/>
      </c>
      <c r="Y212" s="162">
        <f>ROUND(X212,0)</f>
        <v/>
      </c>
    </row>
    <row r="213" ht="27" customHeight="1">
      <c r="B213" s="32" t="inlineStr">
        <is>
          <t>5.53</t>
        </is>
      </c>
      <c r="C213" s="32" t="n">
        <v>4912</v>
      </c>
      <c r="D213" s="33" t="inlineStr">
        <is>
          <t xml:space="preserve">ECU DEL TECHO DESLIZANTE </t>
        </is>
      </c>
      <c r="E213" s="56"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213" s="32" t="inlineStr">
        <is>
          <t>Unidad</t>
        </is>
      </c>
      <c r="G213" s="35" t="inlineStr">
        <is>
          <t>suministro</t>
        </is>
      </c>
      <c r="H213" s="159" t="n">
        <v>7292629</v>
      </c>
      <c r="I213" s="37" t="n">
        <v>158.91</v>
      </c>
      <c r="J213" s="37" t="n">
        <v>151.76</v>
      </c>
      <c r="K213" s="160">
        <f>H213*(I213/J213)</f>
        <v/>
      </c>
      <c r="L213" s="161" t="n">
        <v>9571352.248500001</v>
      </c>
      <c r="M213" s="159" t="n">
        <v>9292575</v>
      </c>
      <c r="N213" s="159" t="n">
        <v>10035981</v>
      </c>
      <c r="O213" s="162">
        <f>MIN(K213,L213,M213,N213)</f>
        <v/>
      </c>
      <c r="P213" s="162">
        <f>MAX(K213,L213,M213,N213)</f>
        <v/>
      </c>
      <c r="Q213" s="162">
        <f>MEDIAN(K213,L213,M213,N213)</f>
        <v/>
      </c>
      <c r="R213" s="162">
        <f>AVERAGE(K213,L213,M213,N213)</f>
        <v/>
      </c>
      <c r="S213" s="162">
        <f>AVERAGE(O213,Q213)</f>
        <v/>
      </c>
      <c r="T213" s="162">
        <f>AVERAGE(P213,Q213)</f>
        <v/>
      </c>
      <c r="U213" s="41">
        <f>STDEVA(K213,L213,M213,N213)</f>
        <v/>
      </c>
      <c r="V213" s="42">
        <f>U213/Q213</f>
        <v/>
      </c>
      <c r="W213" s="43">
        <f>IF(X213=O213,"MENOR",IF(X213=S213,"PROM[MEN-MED]","PROMEDIO"))</f>
        <v/>
      </c>
      <c r="X213" s="163">
        <f>IF(V213&lt;=300%,O213,IF(AND(V213&gt;100%,V213&lt;=150%),S213,R213))</f>
        <v/>
      </c>
      <c r="Y213" s="162">
        <f>ROUND(X213,0)</f>
        <v/>
      </c>
    </row>
    <row r="214" ht="54.75" customHeight="1">
      <c r="B214" s="32" t="inlineStr">
        <is>
          <t>5.54</t>
        </is>
      </c>
      <c r="C214" s="32" t="n">
        <v>4912</v>
      </c>
      <c r="D214" s="33" t="inlineStr">
        <is>
          <t xml:space="preserve">CONJUNTO CONTROL DE LA CALEFACCION </t>
        </is>
      </c>
      <c r="E214" s="56" t="inlineStr">
        <is>
          <t>compone de varios componentes clave que regulan y dirigen el flujo de aire caliente dentro del vehículo. Entre estos componentes se encuentran el actuador de la compuerta de calefacción y la válvula de control del calentador</t>
        </is>
      </c>
      <c r="F214" s="32" t="inlineStr">
        <is>
          <t>Unidad</t>
        </is>
      </c>
      <c r="G214" s="35" t="inlineStr">
        <is>
          <t>suministro</t>
        </is>
      </c>
      <c r="H214" s="159" t="n">
        <v>2389250</v>
      </c>
      <c r="I214" s="37" t="n">
        <v>158.91</v>
      </c>
      <c r="J214" s="37" t="n">
        <v>151.76</v>
      </c>
      <c r="K214" s="160">
        <f>H214*(I214/J214)</f>
        <v/>
      </c>
      <c r="L214" s="161" t="n">
        <v>2828770.3724</v>
      </c>
      <c r="M214" s="159" t="n">
        <v>2746379</v>
      </c>
      <c r="N214" s="159" t="n">
        <v>2966089.32</v>
      </c>
      <c r="O214" s="162">
        <f>MIN(K214,L214,M214,N214)</f>
        <v/>
      </c>
      <c r="P214" s="162">
        <f>MAX(K214,L214,M214,N214)</f>
        <v/>
      </c>
      <c r="Q214" s="162">
        <f>MEDIAN(K214,L214,M214,N214)</f>
        <v/>
      </c>
      <c r="R214" s="162">
        <f>AVERAGE(K214,L214,M214,N214)</f>
        <v/>
      </c>
      <c r="S214" s="162">
        <f>AVERAGE(O214,Q214)</f>
        <v/>
      </c>
      <c r="T214" s="162">
        <f>AVERAGE(P214,Q214)</f>
        <v/>
      </c>
      <c r="U214" s="41">
        <f>STDEVA(K214,L214,M214,N214)</f>
        <v/>
      </c>
      <c r="V214" s="42">
        <f>U214/Q214</f>
        <v/>
      </c>
      <c r="W214" s="43">
        <f>IF(X214=O214,"MENOR",IF(X214=S214,"PROM[MEN-MED]","PROMEDIO"))</f>
        <v/>
      </c>
      <c r="X214" s="163">
        <f>IF(V214&lt;=300%,O214,IF(AND(V214&gt;100%,V214&lt;=150%),S214,R214))</f>
        <v/>
      </c>
      <c r="Y214" s="162">
        <f>ROUND(X214,0)</f>
        <v/>
      </c>
    </row>
    <row r="215" ht="44.25" customHeight="1">
      <c r="B215" s="32" t="inlineStr">
        <is>
          <t>5.55</t>
        </is>
      </c>
      <c r="C215" s="32" t="n">
        <v>4912</v>
      </c>
      <c r="D215" s="33" t="inlineStr">
        <is>
          <t>ECU DE LA RED MULTIPLEX DE LA PUERTA DEL MALETERO</t>
        </is>
      </c>
      <c r="E215" s="56" t="inlineStr">
        <is>
          <t>componente esencial que gestiona las funciones eléctricas y electrónicas de la puerta trasera, como el cierre centralizado y la operación de la ventana</t>
        </is>
      </c>
      <c r="F215" s="32" t="inlineStr">
        <is>
          <t>Unidad</t>
        </is>
      </c>
      <c r="G215" s="35" t="inlineStr">
        <is>
          <t>suministro</t>
        </is>
      </c>
      <c r="H215" s="159" t="n">
        <v>891060</v>
      </c>
      <c r="I215" s="37" t="n">
        <v>158.91</v>
      </c>
      <c r="J215" s="37" t="n">
        <v>151.76</v>
      </c>
      <c r="K215" s="160">
        <f>H215*(I215/J215)</f>
        <v/>
      </c>
      <c r="L215" s="161" t="n">
        <v>1215065.2556</v>
      </c>
      <c r="M215" s="159" t="n">
        <v>1179675</v>
      </c>
      <c r="N215" s="159" t="n">
        <v>1274049</v>
      </c>
      <c r="O215" s="162">
        <f>MIN(K215,L215,M215,N215)</f>
        <v/>
      </c>
      <c r="P215" s="162">
        <f>MAX(K215,L215,M215,N215)</f>
        <v/>
      </c>
      <c r="Q215" s="162">
        <f>MEDIAN(K215,L215,M215,N215)</f>
        <v/>
      </c>
      <c r="R215" s="162">
        <f>AVERAGE(K215,L215,M215,N215)</f>
        <v/>
      </c>
      <c r="S215" s="162">
        <f>AVERAGE(O215,Q215)</f>
        <v/>
      </c>
      <c r="T215" s="162">
        <f>AVERAGE(P215,Q215)</f>
        <v/>
      </c>
      <c r="U215" s="41">
        <f>STDEVA(K215,L215,M215,N215)</f>
        <v/>
      </c>
      <c r="V215" s="42">
        <f>U215/Q215</f>
        <v/>
      </c>
      <c r="W215" s="43">
        <f>IF(X215=O215,"MENOR",IF(X215=S215,"PROM[MEN-MED]","PROMEDIO"))</f>
        <v/>
      </c>
      <c r="X215" s="163">
        <f>IF(V215&lt;=300%,O215,IF(AND(V215&gt;100%,V215&lt;=150%),S215,R215))</f>
        <v/>
      </c>
      <c r="Y215" s="162">
        <f>ROUND(X215,0)</f>
        <v/>
      </c>
    </row>
    <row r="216" ht="27" customHeight="1">
      <c r="B216" s="32" t="inlineStr">
        <is>
          <t>5.56</t>
        </is>
      </c>
      <c r="C216" s="32" t="n">
        <v>4912</v>
      </c>
      <c r="D216" s="33" t="inlineStr">
        <is>
          <t>CONJUNTO DEL INTERRUPTOR DEL CIERRE CENTRALIZADO DE PUERTAS</t>
        </is>
      </c>
      <c r="E216" s="56"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216" s="32" t="inlineStr">
        <is>
          <t>Unidad</t>
        </is>
      </c>
      <c r="G216" s="35" t="inlineStr">
        <is>
          <t>suministro</t>
        </is>
      </c>
      <c r="H216" s="159" t="n">
        <v>949168</v>
      </c>
      <c r="I216" s="37" t="n">
        <v>158.91</v>
      </c>
      <c r="J216" s="37" t="n">
        <v>151.76</v>
      </c>
      <c r="K216" s="160">
        <f>H216*(I216/J216)</f>
        <v/>
      </c>
      <c r="L216" s="161" t="n">
        <v>1138982.2367</v>
      </c>
      <c r="M216" s="159" t="n">
        <v>1105808</v>
      </c>
      <c r="N216" s="159" t="n">
        <v>1194272.64</v>
      </c>
      <c r="O216" s="162">
        <f>MIN(K216,L216,M216,N216)</f>
        <v/>
      </c>
      <c r="P216" s="162">
        <f>MAX(K216,L216,M216,N216)</f>
        <v/>
      </c>
      <c r="Q216" s="162">
        <f>MEDIAN(K216,L216,M216,N216)</f>
        <v/>
      </c>
      <c r="R216" s="162">
        <f>AVERAGE(K216,L216,M216,N216)</f>
        <v/>
      </c>
      <c r="S216" s="162">
        <f>AVERAGE(O216,Q216)</f>
        <v/>
      </c>
      <c r="T216" s="162">
        <f>AVERAGE(P216,Q216)</f>
        <v/>
      </c>
      <c r="U216" s="41">
        <f>STDEVA(K216,L216,M216,N216)</f>
        <v/>
      </c>
      <c r="V216" s="42">
        <f>U216/Q216</f>
        <v/>
      </c>
      <c r="W216" s="43">
        <f>IF(X216=O216,"MENOR",IF(X216=S216,"PROM[MEN-MED]","PROMEDIO"))</f>
        <v/>
      </c>
      <c r="X216" s="163">
        <f>IF(V216&lt;=300%,O216,IF(AND(V216&gt;100%,V216&lt;=150%),S216,R216))</f>
        <v/>
      </c>
      <c r="Y216" s="162">
        <f>ROUND(X216,0)</f>
        <v/>
      </c>
    </row>
    <row r="217" ht="27" customHeight="1">
      <c r="B217" s="32" t="inlineStr">
        <is>
          <t>5.57</t>
        </is>
      </c>
      <c r="C217" s="32" t="n">
        <v>4912</v>
      </c>
      <c r="D217" s="33" t="inlineStr">
        <is>
          <t>CONJUNTO DEL INTERRUPTOR DE APERTURA DE LA PUERTA DEL MALETERO</t>
        </is>
      </c>
      <c r="E217" s="56" t="inlineStr">
        <is>
          <t>esencial para controlar electrónicamente la apertura y cierre del portón trasero. Este interruptor, ubicado generalmente en el exterior de la puerta del maletero, permite al usuario acceder al área de carga de manera conveniente.</t>
        </is>
      </c>
      <c r="F217" s="32" t="inlineStr">
        <is>
          <t>Unidad</t>
        </is>
      </c>
      <c r="G217" s="35" t="inlineStr">
        <is>
          <t>suministro</t>
        </is>
      </c>
      <c r="H217" s="159" t="n">
        <v>217550</v>
      </c>
      <c r="I217" s="37" t="n">
        <v>158.91</v>
      </c>
      <c r="J217" s="37" t="n">
        <v>151.76</v>
      </c>
      <c r="K217" s="160">
        <f>H217*(I217/J217)</f>
        <v/>
      </c>
      <c r="L217" s="161" t="n">
        <v>260047.1895</v>
      </c>
      <c r="M217" s="159" t="n">
        <v>252473</v>
      </c>
      <c r="N217" s="159" t="n">
        <v>272670.84</v>
      </c>
      <c r="O217" s="162">
        <f>MIN(K217,L217,M217,N217)</f>
        <v/>
      </c>
      <c r="P217" s="162">
        <f>MAX(K217,L217,M217,N217)</f>
        <v/>
      </c>
      <c r="Q217" s="162">
        <f>MEDIAN(K217,L217,M217,N217)</f>
        <v/>
      </c>
      <c r="R217" s="162">
        <f>AVERAGE(K217,L217,M217,N217)</f>
        <v/>
      </c>
      <c r="S217" s="162">
        <f>AVERAGE(O217,Q217)</f>
        <v/>
      </c>
      <c r="T217" s="162">
        <f>AVERAGE(P217,Q217)</f>
        <v/>
      </c>
      <c r="U217" s="41">
        <f>STDEVA(K217,L217,M217,N217)</f>
        <v/>
      </c>
      <c r="V217" s="42">
        <f>U217/Q217</f>
        <v/>
      </c>
      <c r="W217" s="43">
        <f>IF(X217=O217,"MENOR",IF(X217=S217,"PROM[MEN-MED]","PROMEDIO"))</f>
        <v/>
      </c>
      <c r="X217" s="163">
        <f>IF(V217&lt;=300%,O217,IF(AND(V217&gt;100%,V217&lt;=150%),S217,R217))</f>
        <v/>
      </c>
      <c r="Y217" s="162">
        <f>ROUND(X217,0)</f>
        <v/>
      </c>
    </row>
    <row r="218" ht="43.5" customHeight="1">
      <c r="B218" s="32" t="inlineStr">
        <is>
          <t>5.58</t>
        </is>
      </c>
      <c r="C218" s="32" t="n">
        <v>4912</v>
      </c>
      <c r="D218" s="33" t="inlineStr">
        <is>
          <t>CONJUNTO DE LA LUZ DE LECTURA DE MAPAS</t>
        </is>
      </c>
      <c r="E218" s="56" t="inlineStr">
        <is>
          <t>componente esencial que proporciona iluminación localizada para el conductor y el pasajero delantero, facilitando la lectura y otras actividades en condiciones de poca luz</t>
        </is>
      </c>
      <c r="F218" s="32" t="inlineStr">
        <is>
          <t>Unidad</t>
        </is>
      </c>
      <c r="G218" s="35" t="inlineStr">
        <is>
          <t>suministro</t>
        </is>
      </c>
      <c r="H218" s="159" t="n">
        <v>1635607</v>
      </c>
      <c r="I218" s="37" t="n">
        <v>158.91</v>
      </c>
      <c r="J218" s="37" t="n">
        <v>151.76</v>
      </c>
      <c r="K218" s="160">
        <f>H218*(I218/J218)</f>
        <v/>
      </c>
      <c r="L218" s="161" t="n">
        <v>1941605.6184</v>
      </c>
      <c r="M218" s="159" t="n">
        <v>1885054</v>
      </c>
      <c r="N218" s="159" t="n">
        <v>2035858.32</v>
      </c>
      <c r="O218" s="162">
        <f>MIN(K218,L218,M218,N218)</f>
        <v/>
      </c>
      <c r="P218" s="162">
        <f>MAX(K218,L218,M218,N218)</f>
        <v/>
      </c>
      <c r="Q218" s="162">
        <f>MEDIAN(K218,L218,M218,N218)</f>
        <v/>
      </c>
      <c r="R218" s="162">
        <f>AVERAGE(K218,L218,M218,N218)</f>
        <v/>
      </c>
      <c r="S218" s="162">
        <f>AVERAGE(O218,Q218)</f>
        <v/>
      </c>
      <c r="T218" s="162">
        <f>AVERAGE(P218,Q218)</f>
        <v/>
      </c>
      <c r="U218" s="41">
        <f>STDEVA(K218,L218,M218,N218)</f>
        <v/>
      </c>
      <c r="V218" s="42">
        <f>U218/Q218</f>
        <v/>
      </c>
      <c r="W218" s="43">
        <f>IF(X218=O218,"MENOR",IF(X218=S218,"PROM[MEN-MED]","PROMEDIO"))</f>
        <v/>
      </c>
      <c r="X218" s="163">
        <f>IF(V218&lt;=300%,O218,IF(AND(V218&gt;100%,V218&lt;=150%),S218,R218))</f>
        <v/>
      </c>
      <c r="Y218" s="162">
        <f>ROUND(X218,0)</f>
        <v/>
      </c>
    </row>
    <row r="219" ht="48" customHeight="1">
      <c r="B219" s="32" t="inlineStr">
        <is>
          <t>5.59</t>
        </is>
      </c>
      <c r="C219" s="32" t="n">
        <v>4912</v>
      </c>
      <c r="D219" s="33" t="inlineStr">
        <is>
          <t xml:space="preserve">CONJUNTO DEL INTERRUPTOR DE LA LUZ DE CORTESIA DE LA PUERTA </t>
        </is>
      </c>
      <c r="E219" s="56" t="inlineStr">
        <is>
          <t>​El conjunto del interruptor de la luz de cortesía de la puerta es esencial para activar la iluminación interior al abrir las puertas, mejorando la visibilidad y comodidad dentro del vehículo</t>
        </is>
      </c>
      <c r="F219" s="32" t="inlineStr">
        <is>
          <t>Unidad</t>
        </is>
      </c>
      <c r="G219" s="35" t="inlineStr">
        <is>
          <t>suministro</t>
        </is>
      </c>
      <c r="H219" s="159" t="n">
        <v>72201</v>
      </c>
      <c r="I219" s="37" t="n">
        <v>158.91</v>
      </c>
      <c r="J219" s="37" t="n">
        <v>151.76</v>
      </c>
      <c r="K219" s="160">
        <f>H219*(I219/J219)</f>
        <v/>
      </c>
      <c r="L219" s="161" t="n">
        <v>87947.58070000001</v>
      </c>
      <c r="M219" s="159" t="n">
        <v>85386</v>
      </c>
      <c r="N219" s="159" t="n">
        <v>92216.88</v>
      </c>
      <c r="O219" s="162">
        <f>MIN(K219,L219,M219,N219)</f>
        <v/>
      </c>
      <c r="P219" s="162">
        <f>MAX(K219,L219,M219,N219)</f>
        <v/>
      </c>
      <c r="Q219" s="162">
        <f>MEDIAN(K219,L219,M219,N219)</f>
        <v/>
      </c>
      <c r="R219" s="162">
        <f>AVERAGE(K219,L219,M219,N219)</f>
        <v/>
      </c>
      <c r="S219" s="162">
        <f>AVERAGE(O219,Q219)</f>
        <v/>
      </c>
      <c r="T219" s="162">
        <f>AVERAGE(P219,Q219)</f>
        <v/>
      </c>
      <c r="U219" s="41">
        <f>STDEVA(K219,L219,M219,N219)</f>
        <v/>
      </c>
      <c r="V219" s="42">
        <f>U219/Q219</f>
        <v/>
      </c>
      <c r="W219" s="43">
        <f>IF(X219=O219,"MENOR",IF(X219=S219,"PROM[MEN-MED]","PROMEDIO"))</f>
        <v/>
      </c>
      <c r="X219" s="163">
        <f>IF(V219&lt;=300%,O219,IF(AND(V219&gt;100%,V219&lt;=150%),S219,R219))</f>
        <v/>
      </c>
      <c r="Y219" s="162">
        <f>ROUND(X219,0)</f>
        <v/>
      </c>
    </row>
    <row r="220" ht="27" customHeight="1">
      <c r="B220" s="32" t="inlineStr">
        <is>
          <t>5.60</t>
        </is>
      </c>
      <c r="C220" s="32" t="n">
        <v>4912</v>
      </c>
      <c r="D220" s="33" t="inlineStr">
        <is>
          <t>CONJUNTO DEL INTERRUPTOR DEL LIMPIAPARABRISAS</t>
        </is>
      </c>
      <c r="E220" s="56"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220" s="32" t="inlineStr">
        <is>
          <t>Unidad</t>
        </is>
      </c>
      <c r="G220" s="35" t="inlineStr">
        <is>
          <t>suministro</t>
        </is>
      </c>
      <c r="H220" s="159" t="n">
        <v>643151</v>
      </c>
      <c r="I220" s="37" t="n">
        <v>158.91</v>
      </c>
      <c r="J220" s="37" t="n">
        <v>151.76</v>
      </c>
      <c r="K220" s="160">
        <f>H220*(I220/J220)</f>
        <v/>
      </c>
      <c r="L220" s="161" t="n">
        <v>754141.2823</v>
      </c>
      <c r="M220" s="159" t="n">
        <v>732176</v>
      </c>
      <c r="N220" s="159" t="n">
        <v>790750.08</v>
      </c>
      <c r="O220" s="162">
        <f>MIN(K220,L220,M220,N220)</f>
        <v/>
      </c>
      <c r="P220" s="162">
        <f>MAX(K220,L220,M220,N220)</f>
        <v/>
      </c>
      <c r="Q220" s="162">
        <f>MEDIAN(K220,L220,M220,N220)</f>
        <v/>
      </c>
      <c r="R220" s="162">
        <f>AVERAGE(K220,L220,M220,N220)</f>
        <v/>
      </c>
      <c r="S220" s="162">
        <f>AVERAGE(O220,Q220)</f>
        <v/>
      </c>
      <c r="T220" s="162">
        <f>AVERAGE(P220,Q220)</f>
        <v/>
      </c>
      <c r="U220" s="41">
        <f>STDEVA(K220,L220,M220,N220)</f>
        <v/>
      </c>
      <c r="V220" s="42">
        <f>U220/Q220</f>
        <v/>
      </c>
      <c r="W220" s="43">
        <f>IF(X220=O220,"MENOR",IF(X220=S220,"PROM[MEN-MED]","PROMEDIO"))</f>
        <v/>
      </c>
      <c r="X220" s="163">
        <f>IF(V220&lt;=300%,O220,IF(AND(V220&gt;100%,V220&lt;=150%),S220,R220))</f>
        <v/>
      </c>
      <c r="Y220" s="162">
        <f>ROUND(X220,0)</f>
        <v/>
      </c>
    </row>
    <row r="221" ht="39.75" customHeight="1">
      <c r="B221" s="32" t="inlineStr">
        <is>
          <t>5.61</t>
        </is>
      </c>
      <c r="C221" s="32" t="n">
        <v>4912</v>
      </c>
      <c r="D221" s="33" t="inlineStr">
        <is>
          <t>RECEPTOR CONTROL DE LAS PUERTAS</t>
        </is>
      </c>
      <c r="E221" s="56" t="inlineStr">
        <is>
          <t>componente clave del sistema de cierre centralizado, ya que permite la comunicación entre el control remoto y el vehículo para bloquear y desbloquear las puertas de manera remota.</t>
        </is>
      </c>
      <c r="F221" s="32" t="inlineStr">
        <is>
          <t>Unidad</t>
        </is>
      </c>
      <c r="G221" s="35" t="inlineStr">
        <is>
          <t>suministro</t>
        </is>
      </c>
      <c r="H221" s="159" t="n">
        <v>1406950</v>
      </c>
      <c r="I221" s="37" t="n">
        <v>158.91</v>
      </c>
      <c r="J221" s="37" t="n">
        <v>151.76</v>
      </c>
      <c r="K221" s="160">
        <f>H221*(I221/J221)</f>
        <v/>
      </c>
      <c r="L221" s="161" t="n">
        <v>1697803.5949</v>
      </c>
      <c r="M221" s="159" t="n">
        <v>1648353</v>
      </c>
      <c r="N221" s="159" t="n">
        <v>1780221.24</v>
      </c>
      <c r="O221" s="162">
        <f>MIN(K221,L221,M221,N221)</f>
        <v/>
      </c>
      <c r="P221" s="162">
        <f>MAX(K221,L221,M221,N221)</f>
        <v/>
      </c>
      <c r="Q221" s="162">
        <f>MEDIAN(K221,L221,M221,N221)</f>
        <v/>
      </c>
      <c r="R221" s="162">
        <f>AVERAGE(K221,L221,M221,N221)</f>
        <v/>
      </c>
      <c r="S221" s="162">
        <f>AVERAGE(O221,Q221)</f>
        <v/>
      </c>
      <c r="T221" s="162">
        <f>AVERAGE(P221,Q221)</f>
        <v/>
      </c>
      <c r="U221" s="41">
        <f>STDEVA(K221,L221,M221,N221)</f>
        <v/>
      </c>
      <c r="V221" s="42">
        <f>U221/Q221</f>
        <v/>
      </c>
      <c r="W221" s="43">
        <f>IF(X221=O221,"MENOR",IF(X221=S221,"PROM[MEN-MED]","PROMEDIO"))</f>
        <v/>
      </c>
      <c r="X221" s="163">
        <f>IF(V221&lt;=300%,O221,IF(AND(V221&gt;100%,V221&lt;=150%),S221,R221))</f>
        <v/>
      </c>
      <c r="Y221" s="162">
        <f>ROUND(X221,0)</f>
        <v/>
      </c>
    </row>
    <row r="222" ht="101.25" customHeight="1">
      <c r="B222" s="32" t="inlineStr">
        <is>
          <t>5.62</t>
        </is>
      </c>
      <c r="C222" s="32" t="n">
        <v>4912</v>
      </c>
      <c r="D222" s="33" t="inlineStr">
        <is>
          <t>CONJUNTO DE LOS INSTRUMENTOS AUXILIARES</t>
        </is>
      </c>
      <c r="E222" s="56"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222" s="32" t="inlineStr">
        <is>
          <t>Unidad</t>
        </is>
      </c>
      <c r="G222" s="35" t="inlineStr">
        <is>
          <t>suministro</t>
        </is>
      </c>
      <c r="H222" s="159" t="n">
        <v>2440551</v>
      </c>
      <c r="I222" s="37" t="n">
        <v>158.91</v>
      </c>
      <c r="J222" s="37" t="n">
        <v>151.76</v>
      </c>
      <c r="K222" s="160">
        <f>H222*(I222/J222)</f>
        <v/>
      </c>
      <c r="L222" s="161" t="n">
        <v>2917292.6874</v>
      </c>
      <c r="M222" s="159" t="n">
        <v>2832323</v>
      </c>
      <c r="N222" s="159" t="n">
        <v>3058908.84</v>
      </c>
      <c r="O222" s="162">
        <f>MIN(K222,L222,M222,N222)</f>
        <v/>
      </c>
      <c r="P222" s="162">
        <f>MAX(K222,L222,M222,N222)</f>
        <v/>
      </c>
      <c r="Q222" s="162">
        <f>MEDIAN(K222,L222,M222,N222)</f>
        <v/>
      </c>
      <c r="R222" s="162">
        <f>AVERAGE(K222,L222,M222,N222)</f>
        <v/>
      </c>
      <c r="S222" s="162">
        <f>AVERAGE(O222,Q222)</f>
        <v/>
      </c>
      <c r="T222" s="162">
        <f>AVERAGE(P222,Q222)</f>
        <v/>
      </c>
      <c r="U222" s="41">
        <f>STDEVA(K222,L222,M222,N222)</f>
        <v/>
      </c>
      <c r="V222" s="42">
        <f>U222/Q222</f>
        <v/>
      </c>
      <c r="W222" s="43">
        <f>IF(X222=O222,"MENOR",IF(X222=S222,"PROM[MEN-MED]","PROMEDIO"))</f>
        <v/>
      </c>
      <c r="X222" s="163">
        <f>IF(V222&lt;=300%,O222,IF(AND(V222&gt;100%,V222&lt;=150%),S222,R222))</f>
        <v/>
      </c>
      <c r="Y222" s="162">
        <f>ROUND(X222,0)</f>
        <v/>
      </c>
    </row>
    <row r="223" ht="48.75" customHeight="1">
      <c r="B223" s="32" t="inlineStr">
        <is>
          <t>5.63</t>
        </is>
      </c>
      <c r="C223" s="32" t="n">
        <v>4912</v>
      </c>
      <c r="D223" s="33" t="inlineStr">
        <is>
          <t>REOSTATO CONTROL DE LUCES</t>
        </is>
      </c>
      <c r="E223" s="56" t="inlineStr">
        <is>
          <t>componente que permite ajustar la intensidad de la iluminación del tablero y otros elementos del interior del vehículo, mejorando la visibilidad y comodidad durante la conducción nocturna.</t>
        </is>
      </c>
      <c r="F223" s="32" t="inlineStr">
        <is>
          <t>Unidad</t>
        </is>
      </c>
      <c r="G223" s="35" t="inlineStr">
        <is>
          <t>suministro</t>
        </is>
      </c>
      <c r="H223" s="159" t="n">
        <v>208050</v>
      </c>
      <c r="I223" s="37" t="n">
        <v>158.91</v>
      </c>
      <c r="J223" s="37" t="n">
        <v>151.76</v>
      </c>
      <c r="K223" s="160">
        <f>H223*(I223/J223)</f>
        <v/>
      </c>
      <c r="L223" s="161" t="n">
        <v>248691.436</v>
      </c>
      <c r="M223" s="159" t="n">
        <v>241448</v>
      </c>
      <c r="N223" s="159" t="n">
        <v>260763.84</v>
      </c>
      <c r="O223" s="162">
        <f>MIN(K223,L223,M223,N223)</f>
        <v/>
      </c>
      <c r="P223" s="162">
        <f>MAX(K223,L223,M223,N223)</f>
        <v/>
      </c>
      <c r="Q223" s="162">
        <f>MEDIAN(K223,L223,M223,N223)</f>
        <v/>
      </c>
      <c r="R223" s="162">
        <f>AVERAGE(K223,L223,M223,N223)</f>
        <v/>
      </c>
      <c r="S223" s="162">
        <f>AVERAGE(O223,Q223)</f>
        <v/>
      </c>
      <c r="T223" s="162">
        <f>AVERAGE(P223,Q223)</f>
        <v/>
      </c>
      <c r="U223" s="41">
        <f>STDEVA(K223,L223,M223,N223)</f>
        <v/>
      </c>
      <c r="V223" s="42">
        <f>U223/Q223</f>
        <v/>
      </c>
      <c r="W223" s="43">
        <f>IF(X223=O223,"MENOR",IF(X223=S223,"PROM[MEN-MED]","PROMEDIO"))</f>
        <v/>
      </c>
      <c r="X223" s="163">
        <f>IF(V223&lt;=300%,O223,IF(AND(V223&gt;100%,V223&lt;=150%),S223,R223))</f>
        <v/>
      </c>
      <c r="Y223" s="162">
        <f>ROUND(X223,0)</f>
        <v/>
      </c>
    </row>
    <row r="224" ht="15.75" customHeight="1">
      <c r="B224" s="26" t="inlineStr">
        <is>
          <t>6.</t>
        </is>
      </c>
      <c r="C224" s="142" t="inlineStr">
        <is>
          <t>SISTEMA DE REFRIGERACIÓN</t>
        </is>
      </c>
      <c r="H224" s="164" t="n"/>
      <c r="I224" s="48" t="n"/>
      <c r="J224" s="48" t="n"/>
      <c r="K224" s="164" t="n"/>
      <c r="L224" s="50" t="n"/>
      <c r="M224" s="164" t="n"/>
      <c r="N224" s="164" t="n"/>
      <c r="O224" s="166" t="n"/>
      <c r="P224" s="166" t="n"/>
      <c r="Q224" s="166" t="n"/>
      <c r="R224" s="166" t="n"/>
      <c r="S224" s="166" t="n"/>
      <c r="T224" s="166" t="n"/>
      <c r="U224" s="52" t="n"/>
      <c r="V224" s="53" t="n"/>
      <c r="W224" s="54" t="n"/>
      <c r="X224" s="167" t="n"/>
      <c r="Y224" s="166" t="n"/>
    </row>
    <row r="225" ht="27" customHeight="1">
      <c r="B225" s="32" t="inlineStr">
        <is>
          <t>6.1</t>
        </is>
      </c>
      <c r="C225" s="32" t="n">
        <v>4912</v>
      </c>
      <c r="D225" s="33" t="inlineStr">
        <is>
          <t>CONJUNTO DE ADMISION DE AIRE FRIO</t>
        </is>
      </c>
      <c r="E225" s="56" t="inlineStr">
        <is>
          <t>sistema diseñado para reemplazar la admisión de aire de fábrica con un conducto más eficiente que permite la entrada de aire más frío y denso al motor. Esto mejora la combustión y, en consecuencia, el rendimiento del motor.</t>
        </is>
      </c>
      <c r="F225" s="32" t="inlineStr">
        <is>
          <t>Unidad</t>
        </is>
      </c>
      <c r="G225" s="35" t="inlineStr">
        <is>
          <t>suministro</t>
        </is>
      </c>
      <c r="H225" s="159" t="n">
        <v>2488050</v>
      </c>
      <c r="I225" s="37" t="n">
        <v>158.91</v>
      </c>
      <c r="J225" s="37" t="n">
        <v>151.76</v>
      </c>
      <c r="K225" s="160">
        <f>H225*(I225/J225)</f>
        <v/>
      </c>
      <c r="L225" s="161" t="n">
        <v>3030719.3819</v>
      </c>
      <c r="M225" s="159" t="n">
        <v>2942446</v>
      </c>
      <c r="N225" s="159" t="n">
        <v>3177841.68</v>
      </c>
      <c r="O225" s="162">
        <f>MIN(K225,L225,M225,N225)</f>
        <v/>
      </c>
      <c r="P225" s="162">
        <f>MAX(K225,L225,M225,N225)</f>
        <v/>
      </c>
      <c r="Q225" s="162">
        <f>MEDIAN(K225,L225,M225,N225)</f>
        <v/>
      </c>
      <c r="R225" s="162">
        <f>AVERAGE(K225,L225,M225,N225)</f>
        <v/>
      </c>
      <c r="S225" s="162">
        <f>AVERAGE(O225,Q225)</f>
        <v/>
      </c>
      <c r="T225" s="162">
        <f>AVERAGE(P225,Q225)</f>
        <v/>
      </c>
      <c r="U225" s="41">
        <f>STDEVA(K225,L225,M225,N225)</f>
        <v/>
      </c>
      <c r="V225" s="42">
        <f>U225/Q225</f>
        <v/>
      </c>
      <c r="W225" s="43">
        <f>IF(X225=O225,"MENOR",IF(X225=S225,"PROM[MEN-MED]","PROMEDIO"))</f>
        <v/>
      </c>
      <c r="X225" s="163">
        <f>IF(V225&lt;=300%,O225,IF(AND(V225&gt;100%,V225&lt;=150%),S225,R225))</f>
        <v/>
      </c>
      <c r="Y225" s="162">
        <f>ROUND(X225,0)</f>
        <v/>
      </c>
    </row>
    <row r="226" ht="15.75" customHeight="1">
      <c r="B226" s="32" t="inlineStr">
        <is>
          <t>6.2</t>
        </is>
      </c>
      <c r="C226" s="32" t="n">
        <v>4912</v>
      </c>
      <c r="D226" s="33" t="inlineStr">
        <is>
          <t>MAGUERA DEL RADIADOR NO.1</t>
        </is>
      </c>
      <c r="E226" s="56" t="inlineStr">
        <is>
          <t>manguera superior del sistema de enfriamiento. Esta transporta el refrigerante caliente desde el motor hacia el radiador para su enfriamiento</t>
        </is>
      </c>
      <c r="F226" s="32" t="inlineStr">
        <is>
          <t>Unidad</t>
        </is>
      </c>
      <c r="G226" s="35" t="inlineStr">
        <is>
          <t>suministro</t>
        </is>
      </c>
      <c r="H226" s="159" t="n">
        <v>98800</v>
      </c>
      <c r="I226" s="37" t="n">
        <v>158.91</v>
      </c>
      <c r="J226" s="37" t="n">
        <v>151.76</v>
      </c>
      <c r="K226" s="160">
        <f>H226*(I226/J226)</f>
        <v/>
      </c>
      <c r="L226" s="161" t="n">
        <v>120349.3172</v>
      </c>
      <c r="M226" s="159" t="n">
        <v>116844</v>
      </c>
      <c r="N226" s="159" t="n">
        <v>126191.52</v>
      </c>
      <c r="O226" s="162">
        <f>MIN(K226,L226,M226,N226)</f>
        <v/>
      </c>
      <c r="P226" s="162">
        <f>MAX(K226,L226,M226,N226)</f>
        <v/>
      </c>
      <c r="Q226" s="162">
        <f>MEDIAN(K226,L226,M226,N226)</f>
        <v/>
      </c>
      <c r="R226" s="162">
        <f>AVERAGE(K226,L226,M226,N226)</f>
        <v/>
      </c>
      <c r="S226" s="162">
        <f>AVERAGE(O226,Q226)</f>
        <v/>
      </c>
      <c r="T226" s="162">
        <f>AVERAGE(P226,Q226)</f>
        <v/>
      </c>
      <c r="U226" s="41">
        <f>STDEVA(K226,L226,M226,N226)</f>
        <v/>
      </c>
      <c r="V226" s="42">
        <f>U226/Q226</f>
        <v/>
      </c>
      <c r="W226" s="43">
        <f>IF(X226=O226,"MENOR",IF(X226=S226,"PROM[MEN-MED]","PROMEDIO"))</f>
        <v/>
      </c>
      <c r="X226" s="163">
        <f>IF(V226&lt;=300%,O226,IF(AND(V226&gt;100%,V226&lt;=150%),S226,R226))</f>
        <v/>
      </c>
      <c r="Y226" s="162">
        <f>ROUND(X226,0)</f>
        <v/>
      </c>
    </row>
    <row r="227" ht="27" customHeight="1">
      <c r="B227" s="32" t="inlineStr">
        <is>
          <t>6.3</t>
        </is>
      </c>
      <c r="C227" s="32" t="n">
        <v>4912</v>
      </c>
      <c r="D227" s="33" t="inlineStr">
        <is>
          <t>MANGUERA DEL RADIADOR NO.2</t>
        </is>
      </c>
      <c r="E227" s="56" t="inlineStr">
        <is>
          <t>es la manguera inferior del sistema de enfriamiento. Su función principal es transportar el refrigerante enfriado desde el radiador de regreso al motor para mantener la temperatura de operación óptima.</t>
        </is>
      </c>
      <c r="F227" s="32" t="inlineStr">
        <is>
          <t>Unidad</t>
        </is>
      </c>
      <c r="G227" s="35" t="inlineStr">
        <is>
          <t>suministro</t>
        </is>
      </c>
      <c r="H227" s="159" t="n">
        <v>119700</v>
      </c>
      <c r="I227" s="37" t="n">
        <v>158.91</v>
      </c>
      <c r="J227" s="37" t="n">
        <v>151.76</v>
      </c>
      <c r="K227" s="160">
        <f>H227*(I227/J227)</f>
        <v/>
      </c>
      <c r="L227" s="161" t="n">
        <v>145806.7968</v>
      </c>
      <c r="M227" s="159" t="n">
        <v>141560</v>
      </c>
      <c r="N227" s="159" t="n">
        <v>152884.8</v>
      </c>
      <c r="O227" s="162">
        <f>MIN(K227,L227,M227,N227)</f>
        <v/>
      </c>
      <c r="P227" s="162">
        <f>MAX(K227,L227,M227,N227)</f>
        <v/>
      </c>
      <c r="Q227" s="162">
        <f>MEDIAN(K227,L227,M227,N227)</f>
        <v/>
      </c>
      <c r="R227" s="162">
        <f>AVERAGE(K227,L227,M227,N227)</f>
        <v/>
      </c>
      <c r="S227" s="162">
        <f>AVERAGE(O227,Q227)</f>
        <v/>
      </c>
      <c r="T227" s="162">
        <f>AVERAGE(P227,Q227)</f>
        <v/>
      </c>
      <c r="U227" s="41">
        <f>STDEVA(K227,L227,M227,N227)</f>
        <v/>
      </c>
      <c r="V227" s="42">
        <f>U227/Q227</f>
        <v/>
      </c>
      <c r="W227" s="43">
        <f>IF(X227=O227,"MENOR",IF(X227=S227,"PROM[MEN-MED]","PROMEDIO"))</f>
        <v/>
      </c>
      <c r="X227" s="163">
        <f>IF(V227&lt;=300%,O227,IF(AND(V227&gt;100%,V227&lt;=150%),S227,R227))</f>
        <v/>
      </c>
      <c r="Y227" s="162">
        <f>ROUND(X227,0)</f>
        <v/>
      </c>
    </row>
    <row r="228" ht="27" customHeight="1">
      <c r="B228" s="32" t="inlineStr">
        <is>
          <t>6.4</t>
        </is>
      </c>
      <c r="C228" s="32" t="n">
        <v>4912</v>
      </c>
      <c r="D228" s="33" t="inlineStr">
        <is>
          <t xml:space="preserve">DEPOSITO DEL RADIADOR </t>
        </is>
      </c>
      <c r="E228" s="56" t="inlineStr">
        <is>
          <t>componente esencial del sistema de enfriamiento. Su función principal es almacenar el refrigerante de reserva y permitir la expansión y contracción del líquido a medida que el motor se calienta y se enfría.</t>
        </is>
      </c>
      <c r="F228" s="32" t="inlineStr">
        <is>
          <t>Unidad</t>
        </is>
      </c>
      <c r="G228" s="35" t="inlineStr">
        <is>
          <t>suministro</t>
        </is>
      </c>
      <c r="H228" s="159" t="n">
        <v>356250</v>
      </c>
      <c r="I228" s="37" t="n">
        <v>158.91</v>
      </c>
      <c r="J228" s="37" t="n">
        <v>151.76</v>
      </c>
      <c r="K228" s="160">
        <f>H228*(I228/J228)</f>
        <v/>
      </c>
      <c r="L228" s="161" t="n">
        <v>417728.8654</v>
      </c>
      <c r="M228" s="159" t="n">
        <v>405562</v>
      </c>
      <c r="N228" s="159" t="n">
        <v>438006.96</v>
      </c>
      <c r="O228" s="162">
        <f>MIN(K228,L228,M228,N228)</f>
        <v/>
      </c>
      <c r="P228" s="162">
        <f>MAX(K228,L228,M228,N228)</f>
        <v/>
      </c>
      <c r="Q228" s="162">
        <f>MEDIAN(K228,L228,M228,N228)</f>
        <v/>
      </c>
      <c r="R228" s="162">
        <f>AVERAGE(K228,L228,M228,N228)</f>
        <v/>
      </c>
      <c r="S228" s="162">
        <f>AVERAGE(O228,Q228)</f>
        <v/>
      </c>
      <c r="T228" s="162">
        <f>AVERAGE(P228,Q228)</f>
        <v/>
      </c>
      <c r="U228" s="41">
        <f>STDEVA(K228,L228,M228,N228)</f>
        <v/>
      </c>
      <c r="V228" s="42">
        <f>U228/Q228</f>
        <v/>
      </c>
      <c r="W228" s="43">
        <f>IF(X228=O228,"MENOR",IF(X228=S228,"PROM[MEN-MED]","PROMEDIO"))</f>
        <v/>
      </c>
      <c r="X228" s="163">
        <f>IF(V228&lt;=300%,O228,IF(AND(V228&gt;100%,V228&lt;=150%),S228,R228))</f>
        <v/>
      </c>
      <c r="Y228" s="162">
        <f>ROUND(X228,0)</f>
        <v/>
      </c>
    </row>
    <row r="229" ht="27" customHeight="1">
      <c r="B229" s="32" t="inlineStr">
        <is>
          <t>6.5</t>
        </is>
      </c>
      <c r="C229" s="32" t="n">
        <v>4912</v>
      </c>
      <c r="D229" s="33" t="inlineStr">
        <is>
          <t>VENTILADOR CON ACOPLE HIDRAULICO</t>
        </is>
      </c>
      <c r="E229" s="56" t="inlineStr">
        <is>
          <t>parte clave del sistema de enfriamiento del motor. Este ventilador es impulsado por el motor y utiliza un acople viscoso (hidráulico) que regula su velocidad en función de la temperatura del motor</t>
        </is>
      </c>
      <c r="F229" s="32" t="inlineStr">
        <is>
          <t>Unidad</t>
        </is>
      </c>
      <c r="G229" s="35" t="inlineStr">
        <is>
          <t>suministro</t>
        </is>
      </c>
      <c r="H229" s="159" t="n">
        <v>560276</v>
      </c>
      <c r="I229" s="37" t="n">
        <v>158.91</v>
      </c>
      <c r="J229" s="37" t="n">
        <v>151.76</v>
      </c>
      <c r="K229" s="160">
        <f>H229*(I229/J229)</f>
        <v/>
      </c>
      <c r="L229" s="161" t="n">
        <v>751912.3647</v>
      </c>
      <c r="M229" s="159" t="n">
        <v>730012</v>
      </c>
      <c r="N229" s="159" t="n">
        <v>788412.96</v>
      </c>
      <c r="O229" s="162">
        <f>MIN(K229,L229,M229,N229)</f>
        <v/>
      </c>
      <c r="P229" s="162">
        <f>MAX(K229,L229,M229,N229)</f>
        <v/>
      </c>
      <c r="Q229" s="162">
        <f>MEDIAN(K229,L229,M229,N229)</f>
        <v/>
      </c>
      <c r="R229" s="162">
        <f>AVERAGE(K229,L229,M229,N229)</f>
        <v/>
      </c>
      <c r="S229" s="162">
        <f>AVERAGE(O229,Q229)</f>
        <v/>
      </c>
      <c r="T229" s="162">
        <f>AVERAGE(P229,Q229)</f>
        <v/>
      </c>
      <c r="U229" s="41">
        <f>STDEVA(K229,L229,M229,N229)</f>
        <v/>
      </c>
      <c r="V229" s="42">
        <f>U229/Q229</f>
        <v/>
      </c>
      <c r="W229" s="43">
        <f>IF(X229=O229,"MENOR",IF(X229=S229,"PROM[MEN-MED]","PROMEDIO"))</f>
        <v/>
      </c>
      <c r="X229" s="163">
        <f>IF(V229&lt;=300%,O229,IF(AND(V229&gt;100%,V229&lt;=150%),S229,R229))</f>
        <v/>
      </c>
      <c r="Y229" s="162">
        <f>ROUND(X229,0)</f>
        <v/>
      </c>
    </row>
    <row r="230" ht="27" customHeight="1">
      <c r="B230" s="32" t="inlineStr">
        <is>
          <t>6.6</t>
        </is>
      </c>
      <c r="C230" s="32" t="n">
        <v>4912</v>
      </c>
      <c r="D230" s="33" t="inlineStr">
        <is>
          <t>POLEA DEL VENTILADOR</t>
        </is>
      </c>
      <c r="E230" s="56"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30" s="32" t="inlineStr">
        <is>
          <t>Unidad</t>
        </is>
      </c>
      <c r="G230" s="35" t="inlineStr">
        <is>
          <t>suministro</t>
        </is>
      </c>
      <c r="H230" s="159" t="n">
        <v>243736</v>
      </c>
      <c r="I230" s="37" t="n">
        <v>158.91</v>
      </c>
      <c r="J230" s="37" t="n">
        <v>151.76</v>
      </c>
      <c r="K230" s="160">
        <f>H230*(I230/J230)</f>
        <v/>
      </c>
      <c r="L230" s="161" t="n">
        <v>317074.1672</v>
      </c>
      <c r="M230" s="159" t="n">
        <v>307839</v>
      </c>
      <c r="N230" s="159" t="n">
        <v>332466.12</v>
      </c>
      <c r="O230" s="162">
        <f>MIN(K230,L230,M230,N230)</f>
        <v/>
      </c>
      <c r="P230" s="162">
        <f>MAX(K230,L230,M230,N230)</f>
        <v/>
      </c>
      <c r="Q230" s="162">
        <f>MEDIAN(K230,L230,M230,N230)</f>
        <v/>
      </c>
      <c r="R230" s="162">
        <f>AVERAGE(K230,L230,M230,N230)</f>
        <v/>
      </c>
      <c r="S230" s="162">
        <f>AVERAGE(O230,Q230)</f>
        <v/>
      </c>
      <c r="T230" s="162">
        <f>AVERAGE(P230,Q230)</f>
        <v/>
      </c>
      <c r="U230" s="41">
        <f>STDEVA(K230,L230,M230,N230)</f>
        <v/>
      </c>
      <c r="V230" s="42">
        <f>U230/Q230</f>
        <v/>
      </c>
      <c r="W230" s="43">
        <f>IF(X230=O230,"MENOR",IF(X230=S230,"PROM[MEN-MED]","PROMEDIO"))</f>
        <v/>
      </c>
      <c r="X230" s="163">
        <f>IF(V230&lt;=300%,O230,IF(AND(V230&gt;100%,V230&lt;=150%),S230,R230))</f>
        <v/>
      </c>
      <c r="Y230" s="162">
        <f>ROUND(X230,0)</f>
        <v/>
      </c>
    </row>
    <row r="231" ht="27" customHeight="1">
      <c r="B231" s="32" t="inlineStr">
        <is>
          <t>6.7</t>
        </is>
      </c>
      <c r="C231" s="32" t="n">
        <v>4912</v>
      </c>
      <c r="D231" s="33" t="inlineStr">
        <is>
          <t xml:space="preserve">CORREA TRAPESOIDAL  DEL VENTILADOR Y DEL GENERADOR </t>
        </is>
      </c>
      <c r="E231" s="56" t="inlineStr">
        <is>
          <t>pieza clave del sistema de accesorios del motor. Su función principal es transmitir la energía del cigüeñal a componentes como el ventilador del radiador, el alternador (generador) y, en algunos modelos, la bomba de agua.</t>
        </is>
      </c>
      <c r="F231" s="32" t="inlineStr">
        <is>
          <t>Unidad</t>
        </is>
      </c>
      <c r="G231" s="35" t="inlineStr">
        <is>
          <t>suministro</t>
        </is>
      </c>
      <c r="H231" s="159" t="n">
        <v>460750</v>
      </c>
      <c r="I231" s="37" t="n">
        <v>158.91</v>
      </c>
      <c r="J231" s="37" t="n">
        <v>151.76</v>
      </c>
      <c r="K231" s="160">
        <f>H231*(I231/J231)</f>
        <v/>
      </c>
      <c r="L231" s="161" t="n">
        <v>561243.9126</v>
      </c>
      <c r="M231" s="159" t="n">
        <v>544897</v>
      </c>
      <c r="N231" s="159" t="n">
        <v>588488.76</v>
      </c>
      <c r="O231" s="162">
        <f>MIN(K231,L231,M231,N231)</f>
        <v/>
      </c>
      <c r="P231" s="162">
        <f>MAX(K231,L231,M231,N231)</f>
        <v/>
      </c>
      <c r="Q231" s="162">
        <f>MEDIAN(K231,L231,M231,N231)</f>
        <v/>
      </c>
      <c r="R231" s="162">
        <f>AVERAGE(K231,L231,M231,N231)</f>
        <v/>
      </c>
      <c r="S231" s="162">
        <f>AVERAGE(O231,Q231)</f>
        <v/>
      </c>
      <c r="T231" s="162">
        <f>AVERAGE(P231,Q231)</f>
        <v/>
      </c>
      <c r="U231" s="41">
        <f>STDEVA(K231,L231,M231,N231)</f>
        <v/>
      </c>
      <c r="V231" s="42">
        <f>U231/Q231</f>
        <v/>
      </c>
      <c r="W231" s="43">
        <f>IF(X231=O231,"MENOR",IF(X231=S231,"PROM[MEN-MED]","PROMEDIO"))</f>
        <v/>
      </c>
      <c r="X231" s="163">
        <f>IF(V231&lt;=300%,O231,IF(AND(V231&gt;100%,V231&lt;=150%),S231,R231))</f>
        <v/>
      </c>
      <c r="Y231" s="162">
        <f>ROUND(X231,0)</f>
        <v/>
      </c>
    </row>
    <row r="232" ht="27" customHeight="1">
      <c r="B232" s="32" t="inlineStr">
        <is>
          <t>6.8</t>
        </is>
      </c>
      <c r="C232" s="32" t="n">
        <v>4912</v>
      </c>
      <c r="D232" s="33" t="inlineStr">
        <is>
          <t>TUBO DEL ENFRIADOR DE ACEITE</t>
        </is>
      </c>
      <c r="E232" s="56"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32" s="32" t="inlineStr">
        <is>
          <t>Unidad</t>
        </is>
      </c>
      <c r="G232" s="35" t="inlineStr">
        <is>
          <t>suministro</t>
        </is>
      </c>
      <c r="H232" s="159" t="n">
        <v>405651</v>
      </c>
      <c r="I232" s="37" t="n">
        <v>158.91</v>
      </c>
      <c r="J232" s="37" t="n">
        <v>151.76</v>
      </c>
      <c r="K232" s="160">
        <f>H232*(I232/J232)</f>
        <v/>
      </c>
      <c r="L232" s="161" t="n">
        <v>494127.0558</v>
      </c>
      <c r="M232" s="159" t="n">
        <v>479735</v>
      </c>
      <c r="N232" s="159" t="n">
        <v>518113.8</v>
      </c>
      <c r="O232" s="162">
        <f>MIN(K232,L232,M232,N232)</f>
        <v/>
      </c>
      <c r="P232" s="162">
        <f>MAX(K232,L232,M232,N232)</f>
        <v/>
      </c>
      <c r="Q232" s="162">
        <f>MEDIAN(K232,L232,M232,N232)</f>
        <v/>
      </c>
      <c r="R232" s="162">
        <f>AVERAGE(K232,L232,M232,N232)</f>
        <v/>
      </c>
      <c r="S232" s="162">
        <f>AVERAGE(O232,Q232)</f>
        <v/>
      </c>
      <c r="T232" s="162">
        <f>AVERAGE(P232,Q232)</f>
        <v/>
      </c>
      <c r="U232" s="41">
        <f>STDEVA(K232,L232,M232,N232)</f>
        <v/>
      </c>
      <c r="V232" s="42">
        <f>U232/Q232</f>
        <v/>
      </c>
      <c r="W232" s="43">
        <f>IF(X232=O232,"MENOR",IF(X232=S232,"PROM[MEN-MED]","PROMEDIO"))</f>
        <v/>
      </c>
      <c r="X232" s="163">
        <f>IF(V232&lt;=300%,O232,IF(AND(V232&gt;100%,V232&lt;=150%),S232,R232))</f>
        <v/>
      </c>
      <c r="Y232" s="162">
        <f>ROUND(X232,0)</f>
        <v/>
      </c>
    </row>
    <row r="233" ht="27" customHeight="1">
      <c r="B233" s="32" t="inlineStr">
        <is>
          <t>6.9</t>
        </is>
      </c>
      <c r="C233" s="32" t="n">
        <v>4912</v>
      </c>
      <c r="D233" s="33" t="inlineStr">
        <is>
          <t>MANGUERA DE DERIVACION DE AGUA NO.1</t>
        </is>
      </c>
      <c r="E233" s="56" t="inlineStr">
        <is>
          <t>parte del sistema de enfriamiento del motor. Su función principal es redirigir el refrigerante entre distintos componentes del sistema, como el radiador, la bomba de agua y el termostato, para mantener la temperatura óptima del motor.</t>
        </is>
      </c>
      <c r="F233" s="32" t="inlineStr">
        <is>
          <t>Unidad</t>
        </is>
      </c>
      <c r="G233" s="35" t="inlineStr">
        <is>
          <t>suministro</t>
        </is>
      </c>
      <c r="H233" s="159" t="n">
        <v>64600</v>
      </c>
      <c r="I233" s="37" t="n">
        <v>158.91</v>
      </c>
      <c r="J233" s="37" t="n">
        <v>151.76</v>
      </c>
      <c r="K233" s="160">
        <f>H233*(I233/J233)</f>
        <v/>
      </c>
      <c r="L233" s="161" t="n">
        <v>77219.10000000001</v>
      </c>
      <c r="M233" s="159" t="n">
        <v>74970</v>
      </c>
      <c r="N233" s="159" t="n">
        <v>80967.60000000001</v>
      </c>
      <c r="O233" s="162">
        <f>MIN(K233,L233,M233,N233)</f>
        <v/>
      </c>
      <c r="P233" s="162">
        <f>MAX(K233,L233,M233,N233)</f>
        <v/>
      </c>
      <c r="Q233" s="162">
        <f>MEDIAN(K233,L233,M233,N233)</f>
        <v/>
      </c>
      <c r="R233" s="162">
        <f>AVERAGE(K233,L233,M233,N233)</f>
        <v/>
      </c>
      <c r="S233" s="162">
        <f>AVERAGE(O233,Q233)</f>
        <v/>
      </c>
      <c r="T233" s="162">
        <f>AVERAGE(P233,Q233)</f>
        <v/>
      </c>
      <c r="U233" s="41">
        <f>STDEVA(K233,L233,M233,N233)</f>
        <v/>
      </c>
      <c r="V233" s="42">
        <f>U233/Q233</f>
        <v/>
      </c>
      <c r="W233" s="43">
        <f>IF(X233=O233,"MENOR",IF(X233=S233,"PROM[MEN-MED]","PROMEDIO"))</f>
        <v/>
      </c>
      <c r="X233" s="163">
        <f>IF(V233&lt;=300%,O233,IF(AND(V233&gt;100%,V233&lt;=150%),S233,R233))</f>
        <v/>
      </c>
      <c r="Y233" s="162">
        <f>ROUND(X233,0)</f>
        <v/>
      </c>
    </row>
    <row r="234" ht="27" customHeight="1">
      <c r="B234" s="32" t="inlineStr">
        <is>
          <t>6.10</t>
        </is>
      </c>
      <c r="C234" s="32" t="n">
        <v>4912</v>
      </c>
      <c r="D234" s="33" t="inlineStr">
        <is>
          <t>MANGUERA DE DERIVACION DE AGUA NO.2</t>
        </is>
      </c>
      <c r="E234" s="56" t="inlineStr">
        <is>
          <t>parte del sistema de enfriamiento del motor. Su función principal es redirigir el refrigerante entre distintos componentes del sistema, como el radiador, la bomba de agua y el termostato, para mantener la temperatura óptima del motor.</t>
        </is>
      </c>
      <c r="F234" s="32" t="inlineStr">
        <is>
          <t>Unidad</t>
        </is>
      </c>
      <c r="G234" s="35" t="inlineStr">
        <is>
          <t>suministro</t>
        </is>
      </c>
      <c r="H234" s="159" t="n">
        <v>44655</v>
      </c>
      <c r="I234" s="37" t="n">
        <v>158.91</v>
      </c>
      <c r="J234" s="37" t="n">
        <v>151.76</v>
      </c>
      <c r="K234" s="160">
        <f>H234*(I234/J234)</f>
        <v/>
      </c>
      <c r="L234" s="161" t="n">
        <v>56811.7067</v>
      </c>
      <c r="M234" s="159" t="n">
        <v>55157</v>
      </c>
      <c r="N234" s="159" t="n">
        <v>59569.56</v>
      </c>
      <c r="O234" s="162">
        <f>MIN(K234,L234,M234,N234)</f>
        <v/>
      </c>
      <c r="P234" s="162">
        <f>MAX(K234,L234,M234,N234)</f>
        <v/>
      </c>
      <c r="Q234" s="162">
        <f>MEDIAN(K234,L234,M234,N234)</f>
        <v/>
      </c>
      <c r="R234" s="162">
        <f>AVERAGE(K234,L234,M234,N234)</f>
        <v/>
      </c>
      <c r="S234" s="162">
        <f>AVERAGE(O234,Q234)</f>
        <v/>
      </c>
      <c r="T234" s="162">
        <f>AVERAGE(P234,Q234)</f>
        <v/>
      </c>
      <c r="U234" s="41">
        <f>STDEVA(K234,L234,M234,N234)</f>
        <v/>
      </c>
      <c r="V234" s="42">
        <f>U234/Q234</f>
        <v/>
      </c>
      <c r="W234" s="43">
        <f>IF(X234=O234,"MENOR",IF(X234=S234,"PROM[MEN-MED]","PROMEDIO"))</f>
        <v/>
      </c>
      <c r="X234" s="163">
        <f>IF(V234&lt;=300%,O234,IF(AND(V234&gt;100%,V234&lt;=150%),S234,R234))</f>
        <v/>
      </c>
      <c r="Y234" s="162">
        <f>ROUND(X234,0)</f>
        <v/>
      </c>
    </row>
    <row r="235" ht="27" customHeight="1">
      <c r="B235" s="32" t="inlineStr">
        <is>
          <t>6.11</t>
        </is>
      </c>
      <c r="C235" s="32" t="n">
        <v>4912</v>
      </c>
      <c r="D235" s="33" t="inlineStr">
        <is>
          <t>MANGUERA DE DERIVACION DE AGUA NO.3</t>
        </is>
      </c>
      <c r="E235" s="56" t="inlineStr">
        <is>
          <t>parte del sistema de enfriamiento del motor. Su función principal es redirigir el refrigerante entre distintos componentes del sistema, como el radiador, la bomba de agua y el termostato, para mantener la temperatura óptima del motor.</t>
        </is>
      </c>
      <c r="F235" s="32" t="inlineStr">
        <is>
          <t>Unidad</t>
        </is>
      </c>
      <c r="G235" s="35" t="inlineStr">
        <is>
          <t>suministro</t>
        </is>
      </c>
      <c r="H235" s="159" t="n">
        <v>30400</v>
      </c>
      <c r="I235" s="37" t="n">
        <v>158.91</v>
      </c>
      <c r="J235" s="37" t="n">
        <v>151.76</v>
      </c>
      <c r="K235" s="160">
        <f>H235*(I235/J235)</f>
        <v/>
      </c>
      <c r="L235" s="161" t="n">
        <v>37031.5862</v>
      </c>
      <c r="M235" s="159" t="n">
        <v>35953</v>
      </c>
      <c r="N235" s="159" t="n">
        <v>38829.24</v>
      </c>
      <c r="O235" s="162">
        <f>MIN(K235,L235,M235,N235)</f>
        <v/>
      </c>
      <c r="P235" s="162">
        <f>MAX(K235,L235,M235,N235)</f>
        <v/>
      </c>
      <c r="Q235" s="162">
        <f>MEDIAN(K235,L235,M235,N235)</f>
        <v/>
      </c>
      <c r="R235" s="162">
        <f>AVERAGE(K235,L235,M235,N235)</f>
        <v/>
      </c>
      <c r="S235" s="162">
        <f>AVERAGE(O235,Q235)</f>
        <v/>
      </c>
      <c r="T235" s="162">
        <f>AVERAGE(P235,Q235)</f>
        <v/>
      </c>
      <c r="U235" s="41">
        <f>STDEVA(K235,L235,M235,N235)</f>
        <v/>
      </c>
      <c r="V235" s="42">
        <f>U235/Q235</f>
        <v/>
      </c>
      <c r="W235" s="43">
        <f>IF(X235=O235,"MENOR",IF(X235=S235,"PROM[MEN-MED]","PROMEDIO"))</f>
        <v/>
      </c>
      <c r="X235" s="163">
        <f>IF(V235&lt;=300%,O235,IF(AND(V235&gt;100%,V235&lt;=150%),S235,R235))</f>
        <v/>
      </c>
      <c r="Y235" s="162">
        <f>ROUND(X235,0)</f>
        <v/>
      </c>
    </row>
    <row r="236" ht="27" customHeight="1">
      <c r="B236" s="32" t="inlineStr">
        <is>
          <t>6.12</t>
        </is>
      </c>
      <c r="C236" s="32" t="n">
        <v>4912</v>
      </c>
      <c r="D236" s="33" t="inlineStr">
        <is>
          <t>MANGUERA DE DERIVACION DE AGUA NO.4</t>
        </is>
      </c>
      <c r="E236" s="56" t="inlineStr">
        <is>
          <t>parte del sistema de enfriamiento del motor. Su función principal es redirigir el refrigerante entre distintos componentes del sistema, como el radiador, la bomba de agua y el termostato, para mantener la temperatura óptima del motor.</t>
        </is>
      </c>
      <c r="F236" s="32" t="inlineStr">
        <is>
          <t>Unidad</t>
        </is>
      </c>
      <c r="G236" s="35" t="inlineStr">
        <is>
          <t>suministro</t>
        </is>
      </c>
      <c r="H236" s="159" t="n">
        <v>43699</v>
      </c>
      <c r="I236" s="37" t="n">
        <v>158.91</v>
      </c>
      <c r="J236" s="37" t="n">
        <v>151.76</v>
      </c>
      <c r="K236" s="160">
        <f>H236*(I236/J236)</f>
        <v/>
      </c>
      <c r="L236" s="161" t="n">
        <v>52236.4542</v>
      </c>
      <c r="M236" s="159" t="n">
        <v>50715</v>
      </c>
      <c r="N236" s="159" t="n">
        <v>54772.2</v>
      </c>
      <c r="O236" s="162">
        <f>MIN(K236,L236,M236,N236)</f>
        <v/>
      </c>
      <c r="P236" s="162">
        <f>MAX(K236,L236,M236,N236)</f>
        <v/>
      </c>
      <c r="Q236" s="162">
        <f>MEDIAN(K236,L236,M236,N236)</f>
        <v/>
      </c>
      <c r="R236" s="162">
        <f>AVERAGE(K236,L236,M236,N236)</f>
        <v/>
      </c>
      <c r="S236" s="162">
        <f>AVERAGE(O236,Q236)</f>
        <v/>
      </c>
      <c r="T236" s="162">
        <f>AVERAGE(P236,Q236)</f>
        <v/>
      </c>
      <c r="U236" s="41">
        <f>STDEVA(K236,L236,M236,N236)</f>
        <v/>
      </c>
      <c r="V236" s="42">
        <f>U236/Q236</f>
        <v/>
      </c>
      <c r="W236" s="43">
        <f>IF(X236=O236,"MENOR",IF(X236=S236,"PROM[MEN-MED]","PROMEDIO"))</f>
        <v/>
      </c>
      <c r="X236" s="163">
        <f>IF(V236&lt;=300%,O236,IF(AND(V236&gt;100%,V236&lt;=150%),S236,R236))</f>
        <v/>
      </c>
      <c r="Y236" s="162">
        <f>ROUND(X236,0)</f>
        <v/>
      </c>
    </row>
    <row r="237" ht="27" customHeight="1">
      <c r="B237" s="32" t="inlineStr">
        <is>
          <t>6.13</t>
        </is>
      </c>
      <c r="C237" s="32" t="n">
        <v>4912</v>
      </c>
      <c r="D237" s="33" t="inlineStr">
        <is>
          <t>MANGUERA DE DERIVACION DE AGUA NO.5</t>
        </is>
      </c>
      <c r="E237" s="56" t="inlineStr">
        <is>
          <t>parte del sistema de enfriamiento del motor. Su función principal es redirigir el refrigerante entre distintos componentes del sistema, como el radiador, la bomba de agua y el termostato, para mantener la temperatura óptima del motor.</t>
        </is>
      </c>
      <c r="F237" s="32" t="inlineStr">
        <is>
          <t>Unidad</t>
        </is>
      </c>
      <c r="G237" s="35" t="inlineStr">
        <is>
          <t>suministro</t>
        </is>
      </c>
      <c r="H237" s="159" t="n">
        <v>44316</v>
      </c>
      <c r="I237" s="37" t="n">
        <v>158.91</v>
      </c>
      <c r="J237" s="37" t="n">
        <v>151.76</v>
      </c>
      <c r="K237" s="160">
        <f>H237*(I237/J237)</f>
        <v/>
      </c>
      <c r="L237" s="161" t="n">
        <v>56173.1051</v>
      </c>
      <c r="M237" s="159" t="n">
        <v>54537</v>
      </c>
      <c r="N237" s="159" t="n">
        <v>58899.96</v>
      </c>
      <c r="O237" s="162">
        <f>MIN(K237,L237,M237,N237)</f>
        <v/>
      </c>
      <c r="P237" s="162">
        <f>MAX(K237,L237,M237,N237)</f>
        <v/>
      </c>
      <c r="Q237" s="162">
        <f>MEDIAN(K237,L237,M237,N237)</f>
        <v/>
      </c>
      <c r="R237" s="162">
        <f>AVERAGE(K237,L237,M237,N237)</f>
        <v/>
      </c>
      <c r="S237" s="162">
        <f>AVERAGE(O237,Q237)</f>
        <v/>
      </c>
      <c r="T237" s="162">
        <f>AVERAGE(P237,Q237)</f>
        <v/>
      </c>
      <c r="U237" s="41">
        <f>STDEVA(K237,L237,M237,N237)</f>
        <v/>
      </c>
      <c r="V237" s="42">
        <f>U237/Q237</f>
        <v/>
      </c>
      <c r="W237" s="43">
        <f>IF(X237=O237,"MENOR",IF(X237=S237,"PROM[MEN-MED]","PROMEDIO"))</f>
        <v/>
      </c>
      <c r="X237" s="163">
        <f>IF(V237&lt;=300%,O237,IF(AND(V237&gt;100%,V237&lt;=150%),S237,R237))</f>
        <v/>
      </c>
      <c r="Y237" s="162">
        <f>ROUND(X237,0)</f>
        <v/>
      </c>
    </row>
    <row r="238" ht="61.5" customHeight="1">
      <c r="B238" s="32" t="inlineStr">
        <is>
          <t>6.14</t>
        </is>
      </c>
      <c r="C238" s="32" t="n">
        <v>4912</v>
      </c>
      <c r="D238" s="33" t="inlineStr">
        <is>
          <t>MANGUERA DEL ENFRIADOR DE ACEITE</t>
        </is>
      </c>
      <c r="E238" s="56" t="inlineStr">
        <is>
          <t>parte esencial del sistema de enfriamiento del aceite del motor o la transmisión. Su función principal es transportar el aceite caliente hacia el enfriador de aceite, donde se reduce su temperatura antes de volver al sistema de lubricación.</t>
        </is>
      </c>
      <c r="F238" s="32" t="inlineStr">
        <is>
          <t>Unidad</t>
        </is>
      </c>
      <c r="G238" s="35" t="inlineStr">
        <is>
          <t>suministro</t>
        </is>
      </c>
      <c r="H238" s="159" t="n">
        <v>150100</v>
      </c>
      <c r="I238" s="37" t="n">
        <v>158.91</v>
      </c>
      <c r="J238" s="37" t="n">
        <v>151.76</v>
      </c>
      <c r="K238" s="160">
        <f>H238*(I238/J238)</f>
        <v/>
      </c>
      <c r="L238" s="161" t="n">
        <v>176003.3086</v>
      </c>
      <c r="M238" s="159" t="n">
        <v>170877</v>
      </c>
      <c r="N238" s="159" t="n">
        <v>184547.16</v>
      </c>
      <c r="O238" s="162">
        <f>MIN(K238,L238,M238,N238)</f>
        <v/>
      </c>
      <c r="P238" s="162">
        <f>MAX(K238,L238,M238,N238)</f>
        <v/>
      </c>
      <c r="Q238" s="162">
        <f>MEDIAN(K238,L238,M238,N238)</f>
        <v/>
      </c>
      <c r="R238" s="162">
        <f>AVERAGE(K238,L238,M238,N238)</f>
        <v/>
      </c>
      <c r="S238" s="162">
        <f>AVERAGE(O238,Q238)</f>
        <v/>
      </c>
      <c r="T238" s="162">
        <f>AVERAGE(P238,Q238)</f>
        <v/>
      </c>
      <c r="U238" s="41">
        <f>STDEVA(K238,L238,M238,N238)</f>
        <v/>
      </c>
      <c r="V238" s="42">
        <f>U238/Q238</f>
        <v/>
      </c>
      <c r="W238" s="43">
        <f>IF(X238=O238,"MENOR",IF(X238=S238,"PROM[MEN-MED]","PROMEDIO"))</f>
        <v/>
      </c>
      <c r="X238" s="163">
        <f>IF(V238&lt;=300%,O238,IF(AND(V238&gt;100%,V238&lt;=150%),S238,R238))</f>
        <v/>
      </c>
      <c r="Y238" s="162">
        <f>ROUND(X238,0)</f>
        <v/>
      </c>
    </row>
    <row r="239" ht="60" customHeight="1">
      <c r="B239" s="32" t="inlineStr">
        <is>
          <t>6.15</t>
        </is>
      </c>
      <c r="C239" s="32" t="n">
        <v>4912</v>
      </c>
      <c r="D239" s="33" t="inlineStr">
        <is>
          <t>MANGUERA DEL ENFRIADOR DE ACEITE NO.2</t>
        </is>
      </c>
      <c r="E239" s="56" t="inlineStr">
        <is>
          <t>parte esencial del sistema de enfriamiento del aceite del motor o la transmisión. Su función principal es transportar el aceite caliente hacia el enfriador de aceite, donde se reduce su temperatura antes de volver al sistema de lubricación.</t>
        </is>
      </c>
      <c r="F239" s="32" t="inlineStr">
        <is>
          <t>Unidad</t>
        </is>
      </c>
      <c r="G239" s="35" t="inlineStr">
        <is>
          <t>suministro</t>
        </is>
      </c>
      <c r="H239" s="159" t="n">
        <v>150100</v>
      </c>
      <c r="I239" s="37" t="n">
        <v>158.91</v>
      </c>
      <c r="J239" s="37" t="n">
        <v>151.76</v>
      </c>
      <c r="K239" s="160">
        <f>H239*(I239/J239)</f>
        <v/>
      </c>
      <c r="L239" s="161" t="n">
        <v>176003.3086</v>
      </c>
      <c r="M239" s="159" t="n">
        <v>170877</v>
      </c>
      <c r="N239" s="159" t="n">
        <v>184547.16</v>
      </c>
      <c r="O239" s="162">
        <f>MIN(K239,L239,M239,N239)</f>
        <v/>
      </c>
      <c r="P239" s="162">
        <f>MAX(K239,L239,M239,N239)</f>
        <v/>
      </c>
      <c r="Q239" s="162">
        <f>MEDIAN(K239,L239,M239,N239)</f>
        <v/>
      </c>
      <c r="R239" s="162">
        <f>AVERAGE(K239,L239,M239,N239)</f>
        <v/>
      </c>
      <c r="S239" s="162">
        <f>AVERAGE(O239,Q239)</f>
        <v/>
      </c>
      <c r="T239" s="162">
        <f>AVERAGE(P239,Q239)</f>
        <v/>
      </c>
      <c r="U239" s="41">
        <f>STDEVA(K239,L239,M239,N239)</f>
        <v/>
      </c>
      <c r="V239" s="42">
        <f>U239/Q239</f>
        <v/>
      </c>
      <c r="W239" s="43">
        <f>IF(X239=O239,"MENOR",IF(X239=S239,"PROM[MEN-MED]","PROMEDIO"))</f>
        <v/>
      </c>
      <c r="X239" s="163">
        <f>IF(V239&lt;=300%,O239,IF(AND(V239&gt;100%,V239&lt;=150%),S239,R239))</f>
        <v/>
      </c>
      <c r="Y239" s="162">
        <f>ROUND(X239,0)</f>
        <v/>
      </c>
    </row>
    <row r="240" ht="27" customHeight="1">
      <c r="B240" s="32" t="inlineStr">
        <is>
          <t>6.16</t>
        </is>
      </c>
      <c r="C240" s="32" t="n">
        <v>4912</v>
      </c>
      <c r="D240" s="33" t="inlineStr">
        <is>
          <t xml:space="preserve">CONJUNTO DE LA BOMBA DE AGUA </t>
        </is>
      </c>
      <c r="E240" s="56"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240" s="32" t="inlineStr">
        <is>
          <t>Unidad</t>
        </is>
      </c>
      <c r="G240" s="35" t="inlineStr">
        <is>
          <t>suministro</t>
        </is>
      </c>
      <c r="H240" s="159" t="n">
        <v>1100100</v>
      </c>
      <c r="I240" s="37" t="n">
        <v>158.91</v>
      </c>
      <c r="J240" s="37" t="n">
        <v>151.76</v>
      </c>
      <c r="K240" s="160">
        <f>H240*(I240/J240)</f>
        <v/>
      </c>
      <c r="L240" s="161" t="n">
        <v>1289947.2789</v>
      </c>
      <c r="M240" s="159" t="n">
        <v>1252376</v>
      </c>
      <c r="N240" s="159" t="n">
        <v>1352566.08</v>
      </c>
      <c r="O240" s="162">
        <f>MIN(K240,L240,M240,N240)</f>
        <v/>
      </c>
      <c r="P240" s="162">
        <f>MAX(K240,L240,M240,N240)</f>
        <v/>
      </c>
      <c r="Q240" s="162">
        <f>MEDIAN(K240,L240,M240,N240)</f>
        <v/>
      </c>
      <c r="R240" s="162">
        <f>AVERAGE(K240,L240,M240,N240)</f>
        <v/>
      </c>
      <c r="S240" s="162">
        <f>AVERAGE(O240,Q240)</f>
        <v/>
      </c>
      <c r="T240" s="162">
        <f>AVERAGE(P240,Q240)</f>
        <v/>
      </c>
      <c r="U240" s="41">
        <f>STDEVA(K240,L240,M240,N240)</f>
        <v/>
      </c>
      <c r="V240" s="42">
        <f>U240/Q240</f>
        <v/>
      </c>
      <c r="W240" s="43">
        <f>IF(X240=O240,"MENOR",IF(X240=S240,"PROM[MEN-MED]","PROMEDIO"))</f>
        <v/>
      </c>
      <c r="X240" s="163">
        <f>IF(V240&lt;=300%,O240,IF(AND(V240&gt;100%,V240&lt;=150%),S240,R240))</f>
        <v/>
      </c>
      <c r="Y240" s="162">
        <f>ROUND(X240,0)</f>
        <v/>
      </c>
    </row>
    <row r="241" ht="27" customHeight="1">
      <c r="B241" s="32" t="inlineStr">
        <is>
          <t>6.17</t>
        </is>
      </c>
      <c r="C241" s="32" t="n">
        <v>4912</v>
      </c>
      <c r="D241" s="33" t="inlineStr">
        <is>
          <t xml:space="preserve">JUNTA DE LA BOMBA DE AGUA </t>
        </is>
      </c>
      <c r="E241" s="56"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241" s="32" t="inlineStr">
        <is>
          <t>Unidad</t>
        </is>
      </c>
      <c r="G241" s="35" t="inlineStr">
        <is>
          <t>suministro</t>
        </is>
      </c>
      <c r="H241" s="159" t="n">
        <v>532013</v>
      </c>
      <c r="I241" s="37" t="n">
        <v>158.91</v>
      </c>
      <c r="J241" s="37" t="n">
        <v>151.76</v>
      </c>
      <c r="K241" s="160">
        <f>H241*(I241/J241)</f>
        <v/>
      </c>
      <c r="L241" s="161" t="n">
        <v>648051.2829</v>
      </c>
      <c r="M241" s="159" t="n">
        <v>629176</v>
      </c>
      <c r="N241" s="159" t="n">
        <v>679510.08</v>
      </c>
      <c r="O241" s="162">
        <f>MIN(K241,L241,M241,N241)</f>
        <v/>
      </c>
      <c r="P241" s="162">
        <f>MAX(K241,L241,M241,N241)</f>
        <v/>
      </c>
      <c r="Q241" s="162">
        <f>MEDIAN(K241,L241,M241,N241)</f>
        <v/>
      </c>
      <c r="R241" s="162">
        <f>AVERAGE(K241,L241,M241,N241)</f>
        <v/>
      </c>
      <c r="S241" s="162">
        <f>AVERAGE(O241,Q241)</f>
        <v/>
      </c>
      <c r="T241" s="162">
        <f>AVERAGE(P241,Q241)</f>
        <v/>
      </c>
      <c r="U241" s="41">
        <f>STDEVA(K241,L241,M241,N241)</f>
        <v/>
      </c>
      <c r="V241" s="42">
        <f>U241/Q241</f>
        <v/>
      </c>
      <c r="W241" s="43">
        <f>IF(X241=O241,"MENOR",IF(X241=S241,"PROM[MEN-MED]","PROMEDIO"))</f>
        <v/>
      </c>
      <c r="X241" s="163">
        <f>IF(V241&lt;=300%,O241,IF(AND(V241&gt;100%,V241&lt;=150%),S241,R241))</f>
        <v/>
      </c>
      <c r="Y241" s="162">
        <f>ROUND(X241,0)</f>
        <v/>
      </c>
    </row>
    <row r="242" ht="27" customHeight="1">
      <c r="B242" s="32" t="inlineStr">
        <is>
          <t>6.18</t>
        </is>
      </c>
      <c r="C242" s="32" t="n">
        <v>4912</v>
      </c>
      <c r="D242" s="33" t="inlineStr">
        <is>
          <t>CONJUNTO DEL TENSOR DE LA CORREA TRAPEZOIDAL RANURADA</t>
        </is>
      </c>
      <c r="E242" s="56"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242" s="32" t="inlineStr">
        <is>
          <t>Unidad</t>
        </is>
      </c>
      <c r="G242" s="35" t="inlineStr">
        <is>
          <t>suministro</t>
        </is>
      </c>
      <c r="H242" s="159" t="n">
        <v>910100</v>
      </c>
      <c r="I242" s="37" t="n">
        <v>158.91</v>
      </c>
      <c r="J242" s="37" t="n">
        <v>151.76</v>
      </c>
      <c r="K242" s="160">
        <f>H242*(I242/J242)</f>
        <v/>
      </c>
      <c r="L242" s="161" t="n">
        <v>1108602.3935</v>
      </c>
      <c r="M242" s="159" t="n">
        <v>1076313</v>
      </c>
      <c r="N242" s="159" t="n">
        <v>1162418.04</v>
      </c>
      <c r="O242" s="162">
        <f>MIN(K242,L242,M242,N242)</f>
        <v/>
      </c>
      <c r="P242" s="162">
        <f>MAX(K242,L242,M242,N242)</f>
        <v/>
      </c>
      <c r="Q242" s="162">
        <f>MEDIAN(K242,L242,M242,N242)</f>
        <v/>
      </c>
      <c r="R242" s="162">
        <f>AVERAGE(K242,L242,M242,N242)</f>
        <v/>
      </c>
      <c r="S242" s="162">
        <f>AVERAGE(O242,Q242)</f>
        <v/>
      </c>
      <c r="T242" s="162">
        <f>AVERAGE(P242,Q242)</f>
        <v/>
      </c>
      <c r="U242" s="41">
        <f>STDEVA(K242,L242,M242,N242)</f>
        <v/>
      </c>
      <c r="V242" s="42">
        <f>U242/Q242</f>
        <v/>
      </c>
      <c r="W242" s="43">
        <f>IF(X242=O242,"MENOR",IF(X242=S242,"PROM[MEN-MED]","PROMEDIO"))</f>
        <v/>
      </c>
      <c r="X242" s="163">
        <f>IF(V242&lt;=300%,O242,IF(AND(V242&gt;100%,V242&lt;=150%),S242,R242))</f>
        <v/>
      </c>
      <c r="Y242" s="162">
        <f>ROUND(X242,0)</f>
        <v/>
      </c>
    </row>
    <row r="243" ht="27" customHeight="1">
      <c r="B243" s="32" t="inlineStr">
        <is>
          <t>6.19</t>
        </is>
      </c>
      <c r="C243" s="32" t="n">
        <v>4912</v>
      </c>
      <c r="D243" s="33" t="inlineStr">
        <is>
          <t>ENTRADA DE AGUA CON TERMOSTATO</t>
        </is>
      </c>
      <c r="E243" s="56"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243" s="32" t="inlineStr">
        <is>
          <t>Unidad</t>
        </is>
      </c>
      <c r="G243" s="35" t="inlineStr">
        <is>
          <t>suministro</t>
        </is>
      </c>
      <c r="H243" s="159" t="n">
        <v>288800</v>
      </c>
      <c r="I243" s="37" t="n">
        <v>158.91</v>
      </c>
      <c r="J243" s="37" t="n">
        <v>151.76</v>
      </c>
      <c r="K243" s="160">
        <f>H243*(I243/J243)</f>
        <v/>
      </c>
      <c r="L243" s="161" t="n">
        <v>351790.3228</v>
      </c>
      <c r="M243" s="159" t="n">
        <v>341544</v>
      </c>
      <c r="N243" s="159" t="n">
        <v>368867.52</v>
      </c>
      <c r="O243" s="162">
        <f>MIN(K243,L243,M243,N243)</f>
        <v/>
      </c>
      <c r="P243" s="162">
        <f>MAX(K243,L243,M243,N243)</f>
        <v/>
      </c>
      <c r="Q243" s="162">
        <f>MEDIAN(K243,L243,M243,N243)</f>
        <v/>
      </c>
      <c r="R243" s="162">
        <f>AVERAGE(K243,L243,M243,N243)</f>
        <v/>
      </c>
      <c r="S243" s="162">
        <f>AVERAGE(O243,Q243)</f>
        <v/>
      </c>
      <c r="T243" s="162">
        <f>AVERAGE(P243,Q243)</f>
        <v/>
      </c>
      <c r="U243" s="41">
        <f>STDEVA(K243,L243,M243,N243)</f>
        <v/>
      </c>
      <c r="V243" s="42">
        <f>U243/Q243</f>
        <v/>
      </c>
      <c r="W243" s="43">
        <f>IF(X243=O243,"MENOR",IF(X243=S243,"PROM[MEN-MED]","PROMEDIO"))</f>
        <v/>
      </c>
      <c r="X243" s="163">
        <f>IF(V243&lt;=300%,O243,IF(AND(V243&gt;100%,V243&lt;=150%),S243,R243))</f>
        <v/>
      </c>
      <c r="Y243" s="162">
        <f>ROUND(X243,0)</f>
        <v/>
      </c>
    </row>
    <row r="244" ht="41.25" customHeight="1">
      <c r="B244" s="32" t="inlineStr">
        <is>
          <t>6.20</t>
        </is>
      </c>
      <c r="C244" s="32" t="n">
        <v>4912</v>
      </c>
      <c r="D244" s="33" t="inlineStr">
        <is>
          <t xml:space="preserve">CONJUNTO DEL RADIADOR </t>
        </is>
      </c>
      <c r="E244" s="56"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244" s="32" t="inlineStr">
        <is>
          <t>Unidad</t>
        </is>
      </c>
      <c r="G244" s="35" t="inlineStr">
        <is>
          <t>suministro</t>
        </is>
      </c>
      <c r="H244" s="159" t="n">
        <v>4353103</v>
      </c>
      <c r="I244" s="37" t="n">
        <v>158.91</v>
      </c>
      <c r="J244" s="37" t="n">
        <v>151.76</v>
      </c>
      <c r="K244" s="160">
        <f>H244*(I244/J244)</f>
        <v/>
      </c>
      <c r="L244" s="161" t="n">
        <v>5379846.5574</v>
      </c>
      <c r="M244" s="159" t="n">
        <v>5223152</v>
      </c>
      <c r="N244" s="159" t="n">
        <v>5641004.16</v>
      </c>
      <c r="O244" s="162">
        <f>MIN(K244,L244,M244,N244)</f>
        <v/>
      </c>
      <c r="P244" s="162">
        <f>MAX(K244,L244,M244,N244)</f>
        <v/>
      </c>
      <c r="Q244" s="162">
        <f>MEDIAN(K244,L244,M244,N244)</f>
        <v/>
      </c>
      <c r="R244" s="162">
        <f>AVERAGE(K244,L244,M244,N244)</f>
        <v/>
      </c>
      <c r="S244" s="162">
        <f>AVERAGE(O244,Q244)</f>
        <v/>
      </c>
      <c r="T244" s="162">
        <f>AVERAGE(P244,Q244)</f>
        <v/>
      </c>
      <c r="U244" s="41">
        <f>STDEVA(K244,L244,M244,N244)</f>
        <v/>
      </c>
      <c r="V244" s="42">
        <f>U244/Q244</f>
        <v/>
      </c>
      <c r="W244" s="43">
        <f>IF(X244=O244,"MENOR",IF(X244=S244,"PROM[MEN-MED]","PROMEDIO"))</f>
        <v/>
      </c>
      <c r="X244" s="163">
        <f>IF(V244&lt;=300%,O244,IF(AND(V244&gt;100%,V244&lt;=150%),S244,R244))</f>
        <v/>
      </c>
      <c r="Y244" s="162">
        <f>ROUND(X244,0)</f>
        <v/>
      </c>
    </row>
    <row r="245" ht="75" customHeight="1">
      <c r="B245" s="32" t="inlineStr">
        <is>
          <t>6.21</t>
        </is>
      </c>
      <c r="C245" s="32" t="n">
        <v>4912</v>
      </c>
      <c r="D245" s="33" t="inlineStr">
        <is>
          <t>TAPON DE LA LLAVE DE PURGA DEL RADIADOR</t>
        </is>
      </c>
      <c r="E245" s="56"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245" s="32" t="inlineStr">
        <is>
          <t>Unidad</t>
        </is>
      </c>
      <c r="G245" s="35" t="inlineStr">
        <is>
          <t>suministro</t>
        </is>
      </c>
      <c r="H245" s="159" t="n">
        <v>20900</v>
      </c>
      <c r="I245" s="37" t="n">
        <v>158.91</v>
      </c>
      <c r="J245" s="37" t="n">
        <v>151.76</v>
      </c>
      <c r="K245" s="160">
        <f>H245*(I245/J245)</f>
        <v/>
      </c>
      <c r="L245" s="161" t="n">
        <v>25457.4796</v>
      </c>
      <c r="M245" s="159" t="n">
        <v>24716</v>
      </c>
      <c r="N245" s="159" t="n">
        <v>26693.28</v>
      </c>
      <c r="O245" s="162">
        <f>MIN(K245,L245,M245,N245)</f>
        <v/>
      </c>
      <c r="P245" s="162">
        <f>MAX(K245,L245,M245,N245)</f>
        <v/>
      </c>
      <c r="Q245" s="162">
        <f>MEDIAN(K245,L245,M245,N245)</f>
        <v/>
      </c>
      <c r="R245" s="162">
        <f>AVERAGE(K245,L245,M245,N245)</f>
        <v/>
      </c>
      <c r="S245" s="162">
        <f>AVERAGE(O245,Q245)</f>
        <v/>
      </c>
      <c r="T245" s="162">
        <f>AVERAGE(P245,Q245)</f>
        <v/>
      </c>
      <c r="U245" s="41">
        <f>STDEVA(K245,L245,M245,N245)</f>
        <v/>
      </c>
      <c r="V245" s="42">
        <f>U245/Q245</f>
        <v/>
      </c>
      <c r="W245" s="43">
        <f>IF(X245=O245,"MENOR",IF(X245=S245,"PROM[MEN-MED]","PROMEDIO"))</f>
        <v/>
      </c>
      <c r="X245" s="163">
        <f>IF(V245&lt;=300%,O245,IF(AND(V245&gt;100%,V245&lt;=150%),S245,R245))</f>
        <v/>
      </c>
      <c r="Y245" s="162">
        <f>ROUND(X245,0)</f>
        <v/>
      </c>
    </row>
    <row r="246" ht="27" customHeight="1">
      <c r="B246" s="32" t="inlineStr">
        <is>
          <t>6.22</t>
        </is>
      </c>
      <c r="C246" s="32" t="n">
        <v>4912</v>
      </c>
      <c r="D246" s="33" t="inlineStr">
        <is>
          <t>CUBIERTA DEL VENTILADOR</t>
        </is>
      </c>
      <c r="E246" s="56"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246" s="32" t="inlineStr">
        <is>
          <t>Unidad</t>
        </is>
      </c>
      <c r="G246" s="35" t="inlineStr">
        <is>
          <t>suministro</t>
        </is>
      </c>
      <c r="H246" s="159" t="n">
        <v>554171</v>
      </c>
      <c r="I246" s="37" t="n">
        <v>158.91</v>
      </c>
      <c r="J246" s="37" t="n">
        <v>151.76</v>
      </c>
      <c r="K246" s="160">
        <f>H246*(I246/J246)</f>
        <v/>
      </c>
      <c r="L246" s="161" t="n">
        <v>700671.9166999999</v>
      </c>
      <c r="M246" s="159" t="n">
        <v>680264</v>
      </c>
      <c r="N246" s="159" t="n">
        <v>734685.12</v>
      </c>
      <c r="O246" s="162">
        <f>MIN(K246,L246,M246,N246)</f>
        <v/>
      </c>
      <c r="P246" s="162">
        <f>MAX(K246,L246,M246,N246)</f>
        <v/>
      </c>
      <c r="Q246" s="162">
        <f>MEDIAN(K246,L246,M246,N246)</f>
        <v/>
      </c>
      <c r="R246" s="162">
        <f>AVERAGE(K246,L246,M246,N246)</f>
        <v/>
      </c>
      <c r="S246" s="162">
        <f>AVERAGE(O246,Q246)</f>
        <v/>
      </c>
      <c r="T246" s="162">
        <f>AVERAGE(P246,Q246)</f>
        <v/>
      </c>
      <c r="U246" s="41">
        <f>STDEVA(K246,L246,M246,N246)</f>
        <v/>
      </c>
      <c r="V246" s="42">
        <f>U246/Q246</f>
        <v/>
      </c>
      <c r="W246" s="43">
        <f>IF(X246=O246,"MENOR",IF(X246=S246,"PROM[MEN-MED]","PROMEDIO"))</f>
        <v/>
      </c>
      <c r="X246" s="163">
        <f>IF(V246&lt;=300%,O246,IF(AND(V246&gt;100%,V246&lt;=150%),S246,R246))</f>
        <v/>
      </c>
      <c r="Y246" s="162">
        <f>ROUND(X246,0)</f>
        <v/>
      </c>
    </row>
    <row r="247" ht="41.25" customHeight="1">
      <c r="B247" s="32" t="inlineStr">
        <is>
          <t>6.23</t>
        </is>
      </c>
      <c r="C247" s="32" t="n">
        <v>4912</v>
      </c>
      <c r="D247" s="33" t="inlineStr">
        <is>
          <t>TAPON DEL RADIADOR</t>
        </is>
      </c>
      <c r="E247" s="56"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247" s="32" t="inlineStr">
        <is>
          <t>Unidad</t>
        </is>
      </c>
      <c r="G247" s="35" t="inlineStr">
        <is>
          <t>suministro</t>
        </is>
      </c>
      <c r="H247" s="159" t="n">
        <v>110789</v>
      </c>
      <c r="I247" s="37" t="n">
        <v>158.91</v>
      </c>
      <c r="J247" s="37" t="n">
        <v>151.76</v>
      </c>
      <c r="K247" s="160">
        <f>H247*(I247/J247)</f>
        <v/>
      </c>
      <c r="L247" s="161" t="n">
        <v>146080.7824</v>
      </c>
      <c r="M247" s="159" t="n">
        <v>141826</v>
      </c>
      <c r="N247" s="159" t="n">
        <v>153172.08</v>
      </c>
      <c r="O247" s="162">
        <f>MIN(K247,L247,M247,N247)</f>
        <v/>
      </c>
      <c r="P247" s="162">
        <f>MAX(K247,L247,M247,N247)</f>
        <v/>
      </c>
      <c r="Q247" s="162">
        <f>MEDIAN(K247,L247,M247,N247)</f>
        <v/>
      </c>
      <c r="R247" s="162">
        <f>AVERAGE(K247,L247,M247,N247)</f>
        <v/>
      </c>
      <c r="S247" s="162">
        <f>AVERAGE(O247,Q247)</f>
        <v/>
      </c>
      <c r="T247" s="162">
        <f>AVERAGE(P247,Q247)</f>
        <v/>
      </c>
      <c r="U247" s="41">
        <f>STDEVA(K247,L247,M247,N247)</f>
        <v/>
      </c>
      <c r="V247" s="42">
        <f>U247/Q247</f>
        <v/>
      </c>
      <c r="W247" s="43">
        <f>IF(X247=O247,"MENOR",IF(X247=S247,"PROM[MEN-MED]","PROMEDIO"))</f>
        <v/>
      </c>
      <c r="X247" s="163">
        <f>IF(V247&lt;=300%,O247,IF(AND(V247&gt;100%,V247&lt;=150%),S247,R247))</f>
        <v/>
      </c>
      <c r="Y247" s="162">
        <f>ROUND(X247,0)</f>
        <v/>
      </c>
    </row>
    <row r="248" ht="27" customHeight="1">
      <c r="B248" s="32" t="inlineStr">
        <is>
          <t>6.24</t>
        </is>
      </c>
      <c r="C248" s="32" t="n">
        <v>4912</v>
      </c>
      <c r="D248" s="33" t="inlineStr">
        <is>
          <t>SELLO DEL SOPORTE DEL RADIADOR NO.1</t>
        </is>
      </c>
      <c r="E248" s="56"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48" s="32" t="inlineStr">
        <is>
          <t>Unidad</t>
        </is>
      </c>
      <c r="G248" s="35" t="inlineStr">
        <is>
          <t>suministro</t>
        </is>
      </c>
      <c r="H248" s="159" t="n">
        <v>19897</v>
      </c>
      <c r="I248" s="37" t="n">
        <v>158.91</v>
      </c>
      <c r="J248" s="37" t="n">
        <v>151.76</v>
      </c>
      <c r="K248" s="160">
        <f>H248*(I248/J248)</f>
        <v/>
      </c>
      <c r="L248" s="161" t="n">
        <v>25219.551</v>
      </c>
      <c r="M248" s="159" t="n">
        <v>24485</v>
      </c>
      <c r="N248" s="159" t="n">
        <v>26443.8</v>
      </c>
      <c r="O248" s="162">
        <f>MIN(K248,L248,M248,N248)</f>
        <v/>
      </c>
      <c r="P248" s="162">
        <f>MAX(K248,L248,M248,N248)</f>
        <v/>
      </c>
      <c r="Q248" s="162">
        <f>MEDIAN(K248,L248,M248,N248)</f>
        <v/>
      </c>
      <c r="R248" s="162">
        <f>AVERAGE(K248,L248,M248,N248)</f>
        <v/>
      </c>
      <c r="S248" s="162">
        <f>AVERAGE(O248,Q248)</f>
        <v/>
      </c>
      <c r="T248" s="162">
        <f>AVERAGE(P248,Q248)</f>
        <v/>
      </c>
      <c r="U248" s="41">
        <f>STDEVA(K248,L248,M248,N248)</f>
        <v/>
      </c>
      <c r="V248" s="42">
        <f>U248/Q248</f>
        <v/>
      </c>
      <c r="W248" s="43">
        <f>IF(X248=O248,"MENOR",IF(X248=S248,"PROM[MEN-MED]","PROMEDIO"))</f>
        <v/>
      </c>
      <c r="X248" s="163">
        <f>IF(V248&lt;=300%,O248,IF(AND(V248&gt;100%,V248&lt;=150%),S248,R248))</f>
        <v/>
      </c>
      <c r="Y248" s="162">
        <f>ROUND(X248,0)</f>
        <v/>
      </c>
    </row>
    <row r="249" ht="87" customHeight="1">
      <c r="B249" s="32" t="inlineStr">
        <is>
          <t>6.25</t>
        </is>
      </c>
      <c r="C249" s="32" t="n">
        <v>4912</v>
      </c>
      <c r="D249" s="33" t="inlineStr">
        <is>
          <t>SELLO DEL SOPORTE DEL RADIADOR NO.2</t>
        </is>
      </c>
      <c r="E249" s="56"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49" s="32" t="inlineStr">
        <is>
          <t>Unidad</t>
        </is>
      </c>
      <c r="G249" s="35" t="inlineStr">
        <is>
          <t>suministro</t>
        </is>
      </c>
      <c r="H249" s="159" t="n">
        <v>20900</v>
      </c>
      <c r="I249" s="37" t="n">
        <v>158.91</v>
      </c>
      <c r="J249" s="37" t="n">
        <v>151.76</v>
      </c>
      <c r="K249" s="160">
        <f>H249*(I249/J249)</f>
        <v/>
      </c>
      <c r="L249" s="161" t="n">
        <v>24743.6938</v>
      </c>
      <c r="M249" s="159" t="n">
        <v>24023</v>
      </c>
      <c r="N249" s="159" t="n">
        <v>25944.84</v>
      </c>
      <c r="O249" s="162">
        <f>MIN(K249,L249,M249,N249)</f>
        <v/>
      </c>
      <c r="P249" s="162">
        <f>MAX(K249,L249,M249,N249)</f>
        <v/>
      </c>
      <c r="Q249" s="162">
        <f>MEDIAN(K249,L249,M249,N249)</f>
        <v/>
      </c>
      <c r="R249" s="162">
        <f>AVERAGE(K249,L249,M249,N249)</f>
        <v/>
      </c>
      <c r="S249" s="162">
        <f>AVERAGE(O249,Q249)</f>
        <v/>
      </c>
      <c r="T249" s="162">
        <f>AVERAGE(P249,Q249)</f>
        <v/>
      </c>
      <c r="U249" s="41">
        <f>STDEVA(K249,L249,M249,N249)</f>
        <v/>
      </c>
      <c r="V249" s="42">
        <f>U249/Q249</f>
        <v/>
      </c>
      <c r="W249" s="43">
        <f>IF(X249=O249,"MENOR",IF(X249=S249,"PROM[MEN-MED]","PROMEDIO"))</f>
        <v/>
      </c>
      <c r="X249" s="163">
        <f>IF(V249&lt;=300%,O249,IF(AND(V249&gt;100%,V249&lt;=150%),S249,R249))</f>
        <v/>
      </c>
      <c r="Y249" s="162">
        <f>ROUND(X249,0)</f>
        <v/>
      </c>
    </row>
    <row r="250" ht="41.25" customHeight="1">
      <c r="B250" s="32" t="inlineStr">
        <is>
          <t>6.26</t>
        </is>
      </c>
      <c r="C250" s="32" t="n">
        <v>4912</v>
      </c>
      <c r="D250" s="33" t="inlineStr">
        <is>
          <t xml:space="preserve">DEFLECTOR LATERAL DERECHO DEL RADIADOR </t>
        </is>
      </c>
      <c r="E250"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50" s="32" t="inlineStr">
        <is>
          <t>Unidad</t>
        </is>
      </c>
      <c r="G250" s="35" t="inlineStr">
        <is>
          <t>suministro</t>
        </is>
      </c>
      <c r="H250" s="159" t="n">
        <v>319200</v>
      </c>
      <c r="I250" s="37" t="n">
        <v>158.91</v>
      </c>
      <c r="J250" s="37" t="n">
        <v>151.76</v>
      </c>
      <c r="K250" s="160">
        <f>H250*(I250/J250)</f>
        <v/>
      </c>
      <c r="L250" s="161" t="n">
        <v>374286.5469</v>
      </c>
      <c r="M250" s="159" t="n">
        <v>363385</v>
      </c>
      <c r="N250" s="159" t="n">
        <v>392455.8</v>
      </c>
      <c r="O250" s="162">
        <f>MIN(K250,L250,M250,N250)</f>
        <v/>
      </c>
      <c r="P250" s="162">
        <f>MAX(K250,L250,M250,N250)</f>
        <v/>
      </c>
      <c r="Q250" s="162">
        <f>MEDIAN(K250,L250,M250,N250)</f>
        <v/>
      </c>
      <c r="R250" s="162">
        <f>AVERAGE(K250,L250,M250,N250)</f>
        <v/>
      </c>
      <c r="S250" s="162">
        <f>AVERAGE(O250,Q250)</f>
        <v/>
      </c>
      <c r="T250" s="162">
        <f>AVERAGE(P250,Q250)</f>
        <v/>
      </c>
      <c r="U250" s="41">
        <f>STDEVA(K250,L250,M250,N250)</f>
        <v/>
      </c>
      <c r="V250" s="42">
        <f>U250/Q250</f>
        <v/>
      </c>
      <c r="W250" s="43">
        <f>IF(X250=O250,"MENOR",IF(X250=S250,"PROM[MEN-MED]","PROMEDIO"))</f>
        <v/>
      </c>
      <c r="X250" s="163">
        <f>IF(V250&lt;=300%,O250,IF(AND(V250&gt;100%,V250&lt;=150%),S250,R250))</f>
        <v/>
      </c>
      <c r="Y250" s="162">
        <f>ROUND(X250,0)</f>
        <v/>
      </c>
    </row>
    <row r="251" ht="41.25" customHeight="1">
      <c r="B251" s="32" t="inlineStr">
        <is>
          <t>6.27</t>
        </is>
      </c>
      <c r="C251" s="32" t="n">
        <v>4912</v>
      </c>
      <c r="D251" s="33" t="inlineStr">
        <is>
          <t xml:space="preserve">DEFLECTOR LATERAL IZQUIERDO DEL RADIADOR </t>
        </is>
      </c>
      <c r="E251"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51" s="32" t="inlineStr">
        <is>
          <t>Unidad</t>
        </is>
      </c>
      <c r="G251" s="35" t="inlineStr">
        <is>
          <t>suministro</t>
        </is>
      </c>
      <c r="H251" s="159" t="n">
        <v>384076</v>
      </c>
      <c r="I251" s="37" t="n">
        <v>158.91</v>
      </c>
      <c r="J251" s="37" t="n">
        <v>151.76</v>
      </c>
      <c r="K251" s="160">
        <f>H251*(I251/J251)</f>
        <v/>
      </c>
      <c r="L251" s="161" t="n">
        <v>454489.56</v>
      </c>
      <c r="M251" s="159" t="n">
        <v>441252</v>
      </c>
      <c r="N251" s="159" t="n">
        <v>476552.16</v>
      </c>
      <c r="O251" s="162">
        <f>MIN(K251,L251,M251,N251)</f>
        <v/>
      </c>
      <c r="P251" s="162">
        <f>MAX(K251,L251,M251,N251)</f>
        <v/>
      </c>
      <c r="Q251" s="162">
        <f>MEDIAN(K251,L251,M251,N251)</f>
        <v/>
      </c>
      <c r="R251" s="162">
        <f>AVERAGE(K251,L251,M251,N251)</f>
        <v/>
      </c>
      <c r="S251" s="162">
        <f>AVERAGE(O251,Q251)</f>
        <v/>
      </c>
      <c r="T251" s="162">
        <f>AVERAGE(P251,Q251)</f>
        <v/>
      </c>
      <c r="U251" s="41">
        <f>STDEVA(K251,L251,M251,N251)</f>
        <v/>
      </c>
      <c r="V251" s="42">
        <f>U251/Q251</f>
        <v/>
      </c>
      <c r="W251" s="43">
        <f>IF(X251=O251,"MENOR",IF(X251=S251,"PROM[MEN-MED]","PROMEDIO"))</f>
        <v/>
      </c>
      <c r="X251" s="163">
        <f>IF(V251&lt;=300%,O251,IF(AND(V251&gt;100%,V251&lt;=150%),S251,R251))</f>
        <v/>
      </c>
      <c r="Y251" s="162">
        <f>ROUND(X251,0)</f>
        <v/>
      </c>
    </row>
    <row r="252" ht="27" customHeight="1">
      <c r="B252" s="32" t="inlineStr">
        <is>
          <t>6.28</t>
        </is>
      </c>
      <c r="C252" s="32" t="n">
        <v>4912</v>
      </c>
      <c r="D252" s="33" t="inlineStr">
        <is>
          <t>CONJUNTO ENFRIADOR DE ACEITE</t>
        </is>
      </c>
      <c r="E252" s="56"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252" s="32" t="inlineStr">
        <is>
          <t>Unidad</t>
        </is>
      </c>
      <c r="G252" s="35" t="inlineStr">
        <is>
          <t>suministro</t>
        </is>
      </c>
      <c r="H252" s="159" t="n">
        <v>2336051</v>
      </c>
      <c r="I252" s="37" t="n">
        <v>158.91</v>
      </c>
      <c r="J252" s="37" t="n">
        <v>151.76</v>
      </c>
      <c r="K252" s="160">
        <f>H252*(I252/J252)</f>
        <v/>
      </c>
      <c r="L252" s="161" t="n">
        <v>2818973.0072</v>
      </c>
      <c r="M252" s="159" t="n">
        <v>2736867</v>
      </c>
      <c r="N252" s="159" t="n">
        <v>2955816.36</v>
      </c>
      <c r="O252" s="162">
        <f>MIN(K252,L252,M252,N252)</f>
        <v/>
      </c>
      <c r="P252" s="162">
        <f>MAX(K252,L252,M252,N252)</f>
        <v/>
      </c>
      <c r="Q252" s="162">
        <f>MEDIAN(K252,L252,M252,N252)</f>
        <v/>
      </c>
      <c r="R252" s="162">
        <f>AVERAGE(K252,L252,M252,N252)</f>
        <v/>
      </c>
      <c r="S252" s="162">
        <f>AVERAGE(O252,Q252)</f>
        <v/>
      </c>
      <c r="T252" s="162">
        <f>AVERAGE(P252,Q252)</f>
        <v/>
      </c>
      <c r="U252" s="41">
        <f>STDEVA(K252,L252,M252,N252)</f>
        <v/>
      </c>
      <c r="V252" s="42">
        <f>U252/Q252</f>
        <v/>
      </c>
      <c r="W252" s="43">
        <f>IF(X252=O252,"MENOR",IF(X252=S252,"PROM[MEN-MED]","PROMEDIO"))</f>
        <v/>
      </c>
      <c r="X252" s="163">
        <f>IF(V252&lt;=300%,O252,IF(AND(V252&gt;100%,V252&lt;=150%),S252,R252))</f>
        <v/>
      </c>
      <c r="Y252" s="162">
        <f>ROUND(X252,0)</f>
        <v/>
      </c>
    </row>
    <row r="253" ht="73.5" customHeight="1">
      <c r="B253" s="32" t="inlineStr">
        <is>
          <t>6.29</t>
        </is>
      </c>
      <c r="C253" s="32" t="n">
        <v>4912</v>
      </c>
      <c r="D253" s="33" t="inlineStr">
        <is>
          <t>TAPA Y MANGUERA DEL DEPURADOR DE AIRE</t>
        </is>
      </c>
      <c r="E253" s="56"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253" s="32" t="inlineStr">
        <is>
          <t>Unidad</t>
        </is>
      </c>
      <c r="G253" s="35" t="inlineStr">
        <is>
          <t>suministro</t>
        </is>
      </c>
      <c r="H253" s="159" t="n">
        <v>1370850</v>
      </c>
      <c r="I253" s="37" t="n">
        <v>158.91</v>
      </c>
      <c r="J253" s="37" t="n">
        <v>151.76</v>
      </c>
      <c r="K253" s="160">
        <f>H253*(I253/J253)</f>
        <v/>
      </c>
      <c r="L253" s="161" t="n">
        <v>1669846.2942</v>
      </c>
      <c r="M253" s="159" t="n">
        <v>1621210</v>
      </c>
      <c r="N253" s="159" t="n">
        <v>1750906.8</v>
      </c>
      <c r="O253" s="162">
        <f>MIN(K253,L253,M253,N253)</f>
        <v/>
      </c>
      <c r="P253" s="162">
        <f>MAX(K253,L253,M253,N253)</f>
        <v/>
      </c>
      <c r="Q253" s="162">
        <f>MEDIAN(K253,L253,M253,N253)</f>
        <v/>
      </c>
      <c r="R253" s="162">
        <f>AVERAGE(K253,L253,M253,N253)</f>
        <v/>
      </c>
      <c r="S253" s="162">
        <f>AVERAGE(O253,Q253)</f>
        <v/>
      </c>
      <c r="T253" s="162">
        <f>AVERAGE(P253,Q253)</f>
        <v/>
      </c>
      <c r="U253" s="41">
        <f>STDEVA(K253,L253,M253,N253)</f>
        <v/>
      </c>
      <c r="V253" s="42">
        <f>U253/Q253</f>
        <v/>
      </c>
      <c r="W253" s="43">
        <f>IF(X253=O253,"MENOR",IF(X253=S253,"PROM[MEN-MED]","PROMEDIO"))</f>
        <v/>
      </c>
      <c r="X253" s="163">
        <f>IF(V253&lt;=300%,O253,IF(AND(V253&gt;100%,V253&lt;=150%),S253,R253))</f>
        <v/>
      </c>
      <c r="Y253" s="162">
        <f>ROUND(X253,0)</f>
        <v/>
      </c>
    </row>
    <row r="254" ht="15.75" customHeight="1">
      <c r="B254" s="32" t="inlineStr">
        <is>
          <t>6.30</t>
        </is>
      </c>
      <c r="C254" s="32" t="n">
        <v>4912</v>
      </c>
      <c r="D254" s="33" t="inlineStr">
        <is>
          <t>SUBCONJUNTO DE LA CAJA DEL DEPURADOR DE AIRE</t>
        </is>
      </c>
      <c r="E254" s="56" t="inlineStr">
        <is>
          <t>parte del sistema de admisión de aire que alberga el filtro de aire y otros componentes relacionados con la entrada de aire al motor.</t>
        </is>
      </c>
      <c r="F254" s="32" t="inlineStr">
        <is>
          <t>Unidad</t>
        </is>
      </c>
      <c r="G254" s="35" t="inlineStr">
        <is>
          <t>suministro</t>
        </is>
      </c>
      <c r="H254" s="159" t="n">
        <v>2488050</v>
      </c>
      <c r="I254" s="37" t="n">
        <v>158.91</v>
      </c>
      <c r="J254" s="37" t="n">
        <v>151.76</v>
      </c>
      <c r="K254" s="160">
        <f>H254*(I254/J254)</f>
        <v/>
      </c>
      <c r="L254" s="161" t="n">
        <v>2917421.4454</v>
      </c>
      <c r="M254" s="159" t="n">
        <v>2832448</v>
      </c>
      <c r="N254" s="159" t="n">
        <v>3059043.84</v>
      </c>
      <c r="O254" s="162">
        <f>MIN(K254,L254,M254,N254)</f>
        <v/>
      </c>
      <c r="P254" s="162">
        <f>MAX(K254,L254,M254,N254)</f>
        <v/>
      </c>
      <c r="Q254" s="162">
        <f>MEDIAN(K254,L254,M254,N254)</f>
        <v/>
      </c>
      <c r="R254" s="162">
        <f>AVERAGE(K254,L254,M254,N254)</f>
        <v/>
      </c>
      <c r="S254" s="162">
        <f>AVERAGE(O254,Q254)</f>
        <v/>
      </c>
      <c r="T254" s="162">
        <f>AVERAGE(P254,Q254)</f>
        <v/>
      </c>
      <c r="U254" s="41">
        <f>STDEVA(K254,L254,M254,N254)</f>
        <v/>
      </c>
      <c r="V254" s="42">
        <f>U254/Q254</f>
        <v/>
      </c>
      <c r="W254" s="43">
        <f>IF(X254=O254,"MENOR",IF(X254=S254,"PROM[MEN-MED]","PROMEDIO"))</f>
        <v/>
      </c>
      <c r="X254" s="163">
        <f>IF(V254&lt;=300%,O254,IF(AND(V254&gt;100%,V254&lt;=150%),S254,R254))</f>
        <v/>
      </c>
      <c r="Y254" s="162">
        <f>ROUND(X254,0)</f>
        <v/>
      </c>
    </row>
    <row r="255" ht="15.75" customHeight="1">
      <c r="B255" s="32" t="inlineStr">
        <is>
          <t>6.31</t>
        </is>
      </c>
      <c r="C255" s="32" t="n">
        <v>4912</v>
      </c>
      <c r="D255" s="33" t="inlineStr">
        <is>
          <t>FILTRO DEL DEPURADOR DE AIRE</t>
        </is>
      </c>
      <c r="E255" s="56" t="inlineStr">
        <is>
          <t>parte esencial del sistema de admisión de aire, encargado de limpiar el aire antes de que ingrese al motor.</t>
        </is>
      </c>
      <c r="F255" s="32" t="inlineStr">
        <is>
          <t>Unidad</t>
        </is>
      </c>
      <c r="G255" s="35" t="inlineStr">
        <is>
          <t>suministro</t>
        </is>
      </c>
      <c r="H255" s="159" t="n">
        <v>126218</v>
      </c>
      <c r="I255" s="37" t="n">
        <v>158.91</v>
      </c>
      <c r="J255" s="37" t="n">
        <v>151.76</v>
      </c>
      <c r="K255" s="160">
        <f>H255*(I255/J255)</f>
        <v/>
      </c>
      <c r="L255" s="161" t="n">
        <v>202511.3916</v>
      </c>
      <c r="M255" s="159" t="n">
        <v>196613</v>
      </c>
      <c r="N255" s="159" t="n">
        <v>212342.04</v>
      </c>
      <c r="O255" s="162">
        <f>MIN(K255,L255,M255,N255)</f>
        <v/>
      </c>
      <c r="P255" s="162">
        <f>MAX(K255,L255,M255,N255)</f>
        <v/>
      </c>
      <c r="Q255" s="162">
        <f>MEDIAN(K255,L255,M255,N255)</f>
        <v/>
      </c>
      <c r="R255" s="162">
        <f>AVERAGE(K255,L255,M255,N255)</f>
        <v/>
      </c>
      <c r="S255" s="162">
        <f>AVERAGE(O255,Q255)</f>
        <v/>
      </c>
      <c r="T255" s="162">
        <f>AVERAGE(P255,Q255)</f>
        <v/>
      </c>
      <c r="U255" s="41">
        <f>STDEVA(K255,L255,M255,N255)</f>
        <v/>
      </c>
      <c r="V255" s="42">
        <f>U255/Q255</f>
        <v/>
      </c>
      <c r="W255" s="43">
        <f>IF(X255=O255,"MENOR",IF(X255=S255,"PROM[MEN-MED]","PROMEDIO"))</f>
        <v/>
      </c>
      <c r="X255" s="163">
        <f>IF(V255&lt;=300%,O255,IF(AND(V255&gt;100%,V255&lt;=150%),S255,R255))</f>
        <v/>
      </c>
      <c r="Y255" s="162">
        <f>ROUND(X255,0)</f>
        <v/>
      </c>
    </row>
    <row r="256" ht="15.75" customHeight="1">
      <c r="B256" s="26" t="inlineStr">
        <is>
          <t>7.</t>
        </is>
      </c>
      <c r="C256" s="142" t="inlineStr">
        <is>
          <t>MOTOR  Y SISTEMA DE ALIMENTACIÓN</t>
        </is>
      </c>
      <c r="H256" s="164" t="n"/>
      <c r="I256" s="48" t="n"/>
      <c r="J256" s="48" t="n"/>
      <c r="K256" s="165" t="n"/>
      <c r="L256" s="50" t="n"/>
      <c r="M256" s="164" t="n"/>
      <c r="N256" s="164" t="n"/>
      <c r="O256" s="166" t="n"/>
      <c r="P256" s="166" t="n"/>
      <c r="Q256" s="166" t="n"/>
      <c r="R256" s="166" t="n"/>
      <c r="S256" s="166" t="n"/>
      <c r="T256" s="166" t="n"/>
      <c r="U256" s="52" t="n"/>
      <c r="V256" s="53" t="n"/>
      <c r="W256" s="54" t="n"/>
      <c r="X256" s="167" t="n"/>
      <c r="Y256" s="166" t="n"/>
    </row>
    <row r="257" ht="15.75" customHeight="1">
      <c r="B257" s="57" t="inlineStr">
        <is>
          <t>7.1</t>
        </is>
      </c>
      <c r="C257" s="32" t="n">
        <v>4912</v>
      </c>
      <c r="D257" s="33" t="inlineStr">
        <is>
          <t xml:space="preserve"> FILTRO DE ACEITE </t>
        </is>
      </c>
      <c r="E257" s="56" t="inlineStr">
        <is>
          <t>parte fundamental del sistema de lubricación del motor, ya que ayuda a eliminar impurezas del aceite antes de que recircule</t>
        </is>
      </c>
      <c r="F257" s="32" t="inlineStr">
        <is>
          <t>Unidad</t>
        </is>
      </c>
      <c r="G257" s="35" t="inlineStr">
        <is>
          <t>suministro</t>
        </is>
      </c>
      <c r="H257" s="159" t="n">
        <v>68575</v>
      </c>
      <c r="I257" s="37" t="n">
        <v>158.91</v>
      </c>
      <c r="J257" s="37" t="n">
        <v>151.76</v>
      </c>
      <c r="K257" s="160">
        <f>H257*(I257/J257)</f>
        <v/>
      </c>
      <c r="L257" s="161" t="n">
        <v>91981.0619</v>
      </c>
      <c r="M257" s="159" t="n">
        <v>89302</v>
      </c>
      <c r="N257" s="159" t="n">
        <v>96446.16</v>
      </c>
      <c r="O257" s="162">
        <f>MIN(K257,L257,M257,N257)</f>
        <v/>
      </c>
      <c r="P257" s="162">
        <f>MAX(K257,L257,M257,N257)</f>
        <v/>
      </c>
      <c r="Q257" s="162">
        <f>MEDIAN(K257,L257,M257,N257)</f>
        <v/>
      </c>
      <c r="R257" s="162">
        <f>AVERAGE(K257,L257,M257,N257)</f>
        <v/>
      </c>
      <c r="S257" s="162">
        <f>AVERAGE(O257,Q257)</f>
        <v/>
      </c>
      <c r="T257" s="162">
        <f>AVERAGE(P257,Q257)</f>
        <v/>
      </c>
      <c r="U257" s="41">
        <f>STDEVA(K257,L257,M257,N257)</f>
        <v/>
      </c>
      <c r="V257" s="42">
        <f>U257/Q257</f>
        <v/>
      </c>
      <c r="W257" s="43">
        <f>IF(X257=O257,"MENOR",IF(X257=S257,"PROM[MEN-MED]","PROMEDIO"))</f>
        <v/>
      </c>
      <c r="X257" s="163">
        <f>IF(V257&lt;=300%,O257,IF(AND(V257&gt;100%,V257&lt;=150%),S257,R257))</f>
        <v/>
      </c>
      <c r="Y257" s="162">
        <f>ROUND(X257,0)</f>
        <v/>
      </c>
    </row>
    <row r="258" ht="36" customHeight="1">
      <c r="B258" s="57" t="inlineStr">
        <is>
          <t>7.2</t>
        </is>
      </c>
      <c r="C258" s="32" t="n">
        <v>4912</v>
      </c>
      <c r="D258" s="33" t="inlineStr">
        <is>
          <t xml:space="preserve">JUNTA TAPON DE DRENAJE DEL CARTER DE ACEITE </t>
        </is>
      </c>
      <c r="E258" s="56" t="inlineStr">
        <is>
          <t>anillo de sellado que se coloca entre el tapón de drenaje y el cárter de aceite para evitar fugas de aceite después de un cambio de aceite</t>
        </is>
      </c>
      <c r="F258" s="32" t="inlineStr">
        <is>
          <t>Unidad</t>
        </is>
      </c>
      <c r="G258" s="35" t="inlineStr">
        <is>
          <t>suministro</t>
        </is>
      </c>
      <c r="H258" s="159" t="n">
        <v>4750</v>
      </c>
      <c r="I258" s="37" t="n">
        <v>158.91</v>
      </c>
      <c r="J258" s="37" t="n">
        <v>151.76</v>
      </c>
      <c r="K258" s="160">
        <f>H258*(I258/J258)</f>
        <v/>
      </c>
      <c r="L258" s="161" t="n">
        <v>5623.7972</v>
      </c>
      <c r="M258" s="159" t="n">
        <v>5460</v>
      </c>
      <c r="N258" s="159" t="n">
        <v>5896.8</v>
      </c>
      <c r="O258" s="162">
        <f>MIN(K258,L258,M258,N258)</f>
        <v/>
      </c>
      <c r="P258" s="162">
        <f>MAX(K258,L258,M258,N258)</f>
        <v/>
      </c>
      <c r="Q258" s="162">
        <f>MEDIAN(K258,L258,M258,N258)</f>
        <v/>
      </c>
      <c r="R258" s="162">
        <f>AVERAGE(K258,L258,M258,N258)</f>
        <v/>
      </c>
      <c r="S258" s="162">
        <f>AVERAGE(O258,Q258)</f>
        <v/>
      </c>
      <c r="T258" s="162">
        <f>AVERAGE(P258,Q258)</f>
        <v/>
      </c>
      <c r="U258" s="41">
        <f>STDEVA(K258,L258,M258,N258)</f>
        <v/>
      </c>
      <c r="V258" s="42">
        <f>U258/Q258</f>
        <v/>
      </c>
      <c r="W258" s="43">
        <f>IF(X258=O258,"MENOR",IF(X258=S258,"PROM[MEN-MED]","PROMEDIO"))</f>
        <v/>
      </c>
      <c r="X258" s="163">
        <f>IF(V258&lt;=300%,O258,IF(AND(V258&gt;100%,V258&lt;=150%),S258,R258))</f>
        <v/>
      </c>
      <c r="Y258" s="162">
        <f>ROUND(X258,0)</f>
        <v/>
      </c>
    </row>
    <row r="259" ht="27" customHeight="1">
      <c r="B259" s="57" t="inlineStr">
        <is>
          <t>7.3</t>
        </is>
      </c>
      <c r="C259" s="32" t="n">
        <v>4912</v>
      </c>
      <c r="D259" s="33" t="inlineStr">
        <is>
          <t xml:space="preserve">SOPORTE DEL FILTRO DE ACEITE </t>
        </is>
      </c>
      <c r="E259" s="56" t="inlineStr">
        <is>
          <t>pieza metálica que conecta el filtro de aceite al motor. Su función principal es asegurar la correcta instalación del filtro, permitiendo el flujo adecuado del aceite para la lubricación del motor y evitando fugas.</t>
        </is>
      </c>
      <c r="F259" s="32" t="inlineStr">
        <is>
          <t>Unidad</t>
        </is>
      </c>
      <c r="G259" s="35" t="inlineStr">
        <is>
          <t>suministro</t>
        </is>
      </c>
      <c r="H259" s="159" t="n">
        <v>410400</v>
      </c>
      <c r="I259" s="37" t="n">
        <v>158.91</v>
      </c>
      <c r="J259" s="37" t="n">
        <v>151.76</v>
      </c>
      <c r="K259" s="160">
        <f>H259*(I259/J259)</f>
        <v/>
      </c>
      <c r="L259" s="161" t="n">
        <v>481223.2075</v>
      </c>
      <c r="M259" s="159" t="n">
        <v>467207</v>
      </c>
      <c r="N259" s="159" t="n">
        <v>504583.56</v>
      </c>
      <c r="O259" s="162">
        <f>MIN(K259,L259,M259,N259)</f>
        <v/>
      </c>
      <c r="P259" s="162">
        <f>MAX(K259,L259,M259,N259)</f>
        <v/>
      </c>
      <c r="Q259" s="162">
        <f>MEDIAN(K259,L259,M259,N259)</f>
        <v/>
      </c>
      <c r="R259" s="162">
        <f>AVERAGE(K259,L259,M259,N259)</f>
        <v/>
      </c>
      <c r="S259" s="162">
        <f>AVERAGE(O259,Q259)</f>
        <v/>
      </c>
      <c r="T259" s="162">
        <f>AVERAGE(P259,Q259)</f>
        <v/>
      </c>
      <c r="U259" s="41">
        <f>STDEVA(K259,L259,M259,N259)</f>
        <v/>
      </c>
      <c r="V259" s="42">
        <f>U259/Q259</f>
        <v/>
      </c>
      <c r="W259" s="43">
        <f>IF(X259=O259,"MENOR",IF(X259=S259,"PROM[MEN-MED]","PROMEDIO"))</f>
        <v/>
      </c>
      <c r="X259" s="163">
        <f>IF(V259&lt;=300%,O259,IF(AND(V259&gt;100%,V259&lt;=150%),S259,R259))</f>
        <v/>
      </c>
      <c r="Y259" s="162">
        <f>ROUND(X259,0)</f>
        <v/>
      </c>
    </row>
    <row r="260" ht="15.75" customHeight="1">
      <c r="B260" s="57" t="inlineStr">
        <is>
          <t>7.4</t>
        </is>
      </c>
      <c r="C260" s="32" t="n">
        <v>4912</v>
      </c>
      <c r="D260" s="33" t="inlineStr">
        <is>
          <t xml:space="preserve">TAPA DE LA BOMBA DE ACEITE </t>
        </is>
      </c>
      <c r="E260" s="56" t="inlineStr">
        <is>
          <t>cubierta que sella la bomba de aceite y ayuda a mantener la presión y el flujo adecuado de lubricación dentro del motor.</t>
        </is>
      </c>
      <c r="F260" s="32" t="inlineStr">
        <is>
          <t>Unidad</t>
        </is>
      </c>
      <c r="G260" s="35" t="inlineStr">
        <is>
          <t>suministro</t>
        </is>
      </c>
      <c r="H260" s="159" t="n">
        <v>360050</v>
      </c>
      <c r="I260" s="37" t="n">
        <v>158.91</v>
      </c>
      <c r="J260" s="37" t="n">
        <v>151.76</v>
      </c>
      <c r="K260" s="160">
        <f>H260*(I260/J260)</f>
        <v/>
      </c>
      <c r="L260" s="161" t="n">
        <v>430382.4091</v>
      </c>
      <c r="M260" s="159" t="n">
        <v>417847</v>
      </c>
      <c r="N260" s="159" t="n">
        <v>451274.76</v>
      </c>
      <c r="O260" s="162">
        <f>MIN(K260,L260,M260,N260)</f>
        <v/>
      </c>
      <c r="P260" s="162">
        <f>MAX(K260,L260,M260,N260)</f>
        <v/>
      </c>
      <c r="Q260" s="162">
        <f>MEDIAN(K260,L260,M260,N260)</f>
        <v/>
      </c>
      <c r="R260" s="162">
        <f>AVERAGE(K260,L260,M260,N260)</f>
        <v/>
      </c>
      <c r="S260" s="162">
        <f>AVERAGE(O260,Q260)</f>
        <v/>
      </c>
      <c r="T260" s="162">
        <f>AVERAGE(P260,Q260)</f>
        <v/>
      </c>
      <c r="U260" s="41">
        <f>STDEVA(K260,L260,M260,N260)</f>
        <v/>
      </c>
      <c r="V260" s="42">
        <f>U260/Q260</f>
        <v/>
      </c>
      <c r="W260" s="43">
        <f>IF(X260=O260,"MENOR",IF(X260=S260,"PROM[MEN-MED]","PROMEDIO"))</f>
        <v/>
      </c>
      <c r="X260" s="163">
        <f>IF(V260&lt;=300%,O260,IF(AND(V260&gt;100%,V260&lt;=150%),S260,R260))</f>
        <v/>
      </c>
      <c r="Y260" s="162">
        <f>ROUND(X260,0)</f>
        <v/>
      </c>
    </row>
    <row r="261" ht="27" customHeight="1">
      <c r="B261" s="57" t="inlineStr">
        <is>
          <t>7.5</t>
        </is>
      </c>
      <c r="C261" s="32" t="n">
        <v>4912</v>
      </c>
      <c r="D261" s="33" t="inlineStr">
        <is>
          <t>ROTOR IMPULSADO BOMBA DE ACEITE</t>
        </is>
      </c>
      <c r="E261" s="56" t="inlineStr">
        <is>
          <t>piezas clave dentro del mecanismo de la bomba de aceite. Forma parte del sistema de engranajes o rotores que generan la presión necesaria para distribuir el aceite por todo el motor.</t>
        </is>
      </c>
      <c r="F261" s="32" t="inlineStr">
        <is>
          <t>Unidad</t>
        </is>
      </c>
      <c r="G261" s="35" t="inlineStr">
        <is>
          <t>suministro</t>
        </is>
      </c>
      <c r="H261" s="159" t="n">
        <v>185251</v>
      </c>
      <c r="I261" s="37" t="n">
        <v>158.91</v>
      </c>
      <c r="J261" s="37" t="n">
        <v>151.76</v>
      </c>
      <c r="K261" s="160">
        <f>H261*(I261/J261)</f>
        <v/>
      </c>
      <c r="L261" s="161" t="n">
        <v>217219.7916</v>
      </c>
      <c r="M261" s="159" t="n">
        <v>210893</v>
      </c>
      <c r="N261" s="159" t="n">
        <v>227764.44</v>
      </c>
      <c r="O261" s="162">
        <f>MIN(K261,L261,M261,N261)</f>
        <v/>
      </c>
      <c r="P261" s="162">
        <f>MAX(K261,L261,M261,N261)</f>
        <v/>
      </c>
      <c r="Q261" s="162">
        <f>MEDIAN(K261,L261,M261,N261)</f>
        <v/>
      </c>
      <c r="R261" s="162">
        <f>AVERAGE(K261,L261,M261,N261)</f>
        <v/>
      </c>
      <c r="S261" s="162">
        <f>AVERAGE(O261,Q261)</f>
        <v/>
      </c>
      <c r="T261" s="162">
        <f>AVERAGE(P261,Q261)</f>
        <v/>
      </c>
      <c r="U261" s="41">
        <f>STDEVA(K261,L261,M261,N261)</f>
        <v/>
      </c>
      <c r="V261" s="42">
        <f>U261/Q261</f>
        <v/>
      </c>
      <c r="W261" s="43">
        <f>IF(X261=O261,"MENOR",IF(X261=S261,"PROM[MEN-MED]","PROMEDIO"))</f>
        <v/>
      </c>
      <c r="X261" s="163">
        <f>IF(V261&lt;=300%,O261,IF(AND(V261&gt;100%,V261&lt;=150%),S261,R261))</f>
        <v/>
      </c>
      <c r="Y261" s="162">
        <f>ROUND(X261,0)</f>
        <v/>
      </c>
    </row>
    <row r="262" ht="27" customHeight="1">
      <c r="B262" s="57" t="inlineStr">
        <is>
          <t>7.6</t>
        </is>
      </c>
      <c r="C262" s="32" t="n">
        <v>4912</v>
      </c>
      <c r="D262" s="33" t="inlineStr">
        <is>
          <t>ROTOR IMPULSOR BOMBA DE ACEITE</t>
        </is>
      </c>
      <c r="E262" s="56" t="inlineStr">
        <is>
          <t>parte principal del sistema de bombeo que genera el flujo de aceite dentro del motor. Es un componente que gira dentro de la bomba y, junto con el rotor impulsado, succiona y distribuye el aceite a presión para lubricar las partes móviles del motor.</t>
        </is>
      </c>
      <c r="F262" s="32" t="inlineStr">
        <is>
          <t>Unidad</t>
        </is>
      </c>
      <c r="G262" s="35" t="inlineStr">
        <is>
          <t>suministro</t>
        </is>
      </c>
      <c r="H262" s="159" t="n">
        <v>185251</v>
      </c>
      <c r="I262" s="37" t="n">
        <v>158.91</v>
      </c>
      <c r="J262" s="37" t="n">
        <v>151.76</v>
      </c>
      <c r="K262" s="160">
        <f>H262*(I262/J262)</f>
        <v/>
      </c>
      <c r="L262" s="161" t="n">
        <v>221437.6395</v>
      </c>
      <c r="M262" s="159" t="n">
        <v>214988</v>
      </c>
      <c r="N262" s="159" t="n">
        <v>232187.04</v>
      </c>
      <c r="O262" s="162">
        <f>MIN(K262,L262,M262,N262)</f>
        <v/>
      </c>
      <c r="P262" s="162">
        <f>MAX(K262,L262,M262,N262)</f>
        <v/>
      </c>
      <c r="Q262" s="162">
        <f>MEDIAN(K262,L262,M262,N262)</f>
        <v/>
      </c>
      <c r="R262" s="162">
        <f>AVERAGE(K262,L262,M262,N262)</f>
        <v/>
      </c>
      <c r="S262" s="162">
        <f>AVERAGE(O262,Q262)</f>
        <v/>
      </c>
      <c r="T262" s="162">
        <f>AVERAGE(P262,Q262)</f>
        <v/>
      </c>
      <c r="U262" s="41">
        <f>STDEVA(K262,L262,M262,N262)</f>
        <v/>
      </c>
      <c r="V262" s="42">
        <f>U262/Q262</f>
        <v/>
      </c>
      <c r="W262" s="43">
        <f>IF(X262=O262,"MENOR",IF(X262=S262,"PROM[MEN-MED]","PROMEDIO"))</f>
        <v/>
      </c>
      <c r="X262" s="163">
        <f>IF(V262&lt;=300%,O262,IF(AND(V262&gt;100%,V262&lt;=150%),S262,R262))</f>
        <v/>
      </c>
      <c r="Y262" s="162">
        <f>ROUND(X262,0)</f>
        <v/>
      </c>
    </row>
    <row r="263" ht="15.75" customHeight="1">
      <c r="B263" s="57" t="inlineStr">
        <is>
          <t>7.7</t>
        </is>
      </c>
      <c r="C263" s="32" t="n">
        <v>4912</v>
      </c>
      <c r="D263" s="33" t="inlineStr">
        <is>
          <t>VALVULA DE DESCARGA DE LA BOMBA DE ACEITE</t>
        </is>
      </c>
      <c r="E263" s="56" t="inlineStr">
        <is>
          <t>omponente esencial del sistema de lubricación. Su función principal es regular la presión del aceite dentro del motor para evitar daños por exceso de presión.</t>
        </is>
      </c>
      <c r="F263" s="32" t="inlineStr">
        <is>
          <t>Unidad</t>
        </is>
      </c>
      <c r="G263" s="35" t="inlineStr">
        <is>
          <t>suministro</t>
        </is>
      </c>
      <c r="H263" s="159" t="n">
        <v>46549</v>
      </c>
      <c r="I263" s="37" t="n">
        <v>158.91</v>
      </c>
      <c r="J263" s="37" t="n">
        <v>151.76</v>
      </c>
      <c r="K263" s="160">
        <f>H263*(I263/J263)</f>
        <v/>
      </c>
      <c r="L263" s="161" t="n">
        <v>55642.6626</v>
      </c>
      <c r="M263" s="159" t="n">
        <v>54022</v>
      </c>
      <c r="N263" s="159" t="n">
        <v>58343.76</v>
      </c>
      <c r="O263" s="162">
        <f>MIN(K263,L263,M263,N263)</f>
        <v/>
      </c>
      <c r="P263" s="162">
        <f>MAX(K263,L263,M263,N263)</f>
        <v/>
      </c>
      <c r="Q263" s="162">
        <f>MEDIAN(K263,L263,M263,N263)</f>
        <v/>
      </c>
      <c r="R263" s="162">
        <f>AVERAGE(K263,L263,M263,N263)</f>
        <v/>
      </c>
      <c r="S263" s="162">
        <f>AVERAGE(O263,Q263)</f>
        <v/>
      </c>
      <c r="T263" s="162">
        <f>AVERAGE(P263,Q263)</f>
        <v/>
      </c>
      <c r="U263" s="41">
        <f>STDEVA(K263,L263,M263,N263)</f>
        <v/>
      </c>
      <c r="V263" s="42">
        <f>U263/Q263</f>
        <v/>
      </c>
      <c r="W263" s="43">
        <f>IF(X263=O263,"MENOR",IF(X263=S263,"PROM[MEN-MED]","PROMEDIO"))</f>
        <v/>
      </c>
      <c r="X263" s="163">
        <f>IF(V263&lt;=300%,O263,IF(AND(V263&gt;100%,V263&lt;=150%),S263,R263))</f>
        <v/>
      </c>
      <c r="Y263" s="162">
        <f>ROUND(X263,0)</f>
        <v/>
      </c>
    </row>
    <row r="264" ht="15.75" customHeight="1">
      <c r="B264" s="57" t="inlineStr">
        <is>
          <t>7.8</t>
        </is>
      </c>
      <c r="C264" s="32" t="n">
        <v>4912</v>
      </c>
      <c r="D264" s="33" t="inlineStr">
        <is>
          <t xml:space="preserve">MUELLE DE LA VALVULA DE DESCARAGA DE LA BOMBA DE CEITE </t>
        </is>
      </c>
      <c r="E264" s="56" t="inlineStr">
        <is>
          <t>resorte que controla la apertura y cierre de la válvula de descarga, regulando la presión del aceite dentro del sistema de lubricación del motor.</t>
        </is>
      </c>
      <c r="F264" s="32" t="inlineStr">
        <is>
          <t>Unidad</t>
        </is>
      </c>
      <c r="G264" s="35" t="inlineStr">
        <is>
          <t>suministro</t>
        </is>
      </c>
      <c r="H264" s="159" t="n">
        <v>4750</v>
      </c>
      <c r="I264" s="37" t="n">
        <v>158.91</v>
      </c>
      <c r="J264" s="37" t="n">
        <v>151.76</v>
      </c>
      <c r="K264" s="160">
        <f>H264*(I264/J264)</f>
        <v/>
      </c>
      <c r="L264" s="161" t="n">
        <v>5731.9444</v>
      </c>
      <c r="M264" s="159" t="n">
        <v>5565</v>
      </c>
      <c r="N264" s="159" t="n">
        <v>6010.2</v>
      </c>
      <c r="O264" s="162">
        <f>MIN(K264,L264,M264,N264)</f>
        <v/>
      </c>
      <c r="P264" s="162">
        <f>MAX(K264,L264,M264,N264)</f>
        <v/>
      </c>
      <c r="Q264" s="162">
        <f>MEDIAN(K264,L264,M264,N264)</f>
        <v/>
      </c>
      <c r="R264" s="162">
        <f>AVERAGE(K264,L264,M264,N264)</f>
        <v/>
      </c>
      <c r="S264" s="162">
        <f>AVERAGE(O264,Q264)</f>
        <v/>
      </c>
      <c r="T264" s="162">
        <f>AVERAGE(P264,Q264)</f>
        <v/>
      </c>
      <c r="U264" s="41">
        <f>STDEVA(K264,L264,M264,N264)</f>
        <v/>
      </c>
      <c r="V264" s="42">
        <f>U264/Q264</f>
        <v/>
      </c>
      <c r="W264" s="43">
        <f>IF(X264=O264,"MENOR",IF(X264=S264,"PROM[MEN-MED]","PROMEDIO"))</f>
        <v/>
      </c>
      <c r="X264" s="163">
        <f>IF(V264&lt;=300%,O264,IF(AND(V264&gt;100%,V264&lt;=150%),S264,R264))</f>
        <v/>
      </c>
      <c r="Y264" s="162">
        <f>ROUND(X264,0)</f>
        <v/>
      </c>
    </row>
    <row r="265" ht="15.75" customHeight="1">
      <c r="B265" s="57" t="inlineStr">
        <is>
          <t>7.9</t>
        </is>
      </c>
      <c r="C265" s="32" t="n">
        <v>4912</v>
      </c>
      <c r="D265" s="33" t="inlineStr">
        <is>
          <t>TAPON DE LA VALVULA DE DESCARAGA DE LA BOMBA DE ACEITE</t>
        </is>
      </c>
      <c r="E265" s="56" t="inlineStr">
        <is>
          <t>pieza que sella y mantiene en su lugar la válvula de descarga y su muelle. Su función principal es asegurar el correcto funcionamiento del sistema de alivio de presión del aceite.</t>
        </is>
      </c>
      <c r="F265" s="32" t="inlineStr">
        <is>
          <t>Unidad</t>
        </is>
      </c>
      <c r="G265" s="35" t="inlineStr">
        <is>
          <t>suministro</t>
        </is>
      </c>
      <c r="H265" s="159" t="n">
        <v>5700</v>
      </c>
      <c r="I265" s="37" t="n">
        <v>158.91</v>
      </c>
      <c r="J265" s="37" t="n">
        <v>151.76</v>
      </c>
      <c r="K265" s="160">
        <f>H265*(I265/J265)</f>
        <v/>
      </c>
      <c r="L265" s="161" t="n">
        <v>6813.4521</v>
      </c>
      <c r="M265" s="159" t="n">
        <v>6615</v>
      </c>
      <c r="N265" s="159" t="n">
        <v>7144.2</v>
      </c>
      <c r="O265" s="162">
        <f>MIN(K265,L265,M265,N265)</f>
        <v/>
      </c>
      <c r="P265" s="162">
        <f>MAX(K265,L265,M265,N265)</f>
        <v/>
      </c>
      <c r="Q265" s="162">
        <f>MEDIAN(K265,L265,M265,N265)</f>
        <v/>
      </c>
      <c r="R265" s="162">
        <f>AVERAGE(K265,L265,M265,N265)</f>
        <v/>
      </c>
      <c r="S265" s="162">
        <f>AVERAGE(O265,Q265)</f>
        <v/>
      </c>
      <c r="T265" s="162">
        <f>AVERAGE(P265,Q265)</f>
        <v/>
      </c>
      <c r="U265" s="41">
        <f>STDEVA(K265,L265,M265,N265)</f>
        <v/>
      </c>
      <c r="V265" s="42">
        <f>U265/Q265</f>
        <v/>
      </c>
      <c r="W265" s="43">
        <f>IF(X265=O265,"MENOR",IF(X265=S265,"PROM[MEN-MED]","PROMEDIO"))</f>
        <v/>
      </c>
      <c r="X265" s="163">
        <f>IF(V265&lt;=300%,O265,IF(AND(V265&gt;100%,V265&lt;=150%),S265,R265))</f>
        <v/>
      </c>
      <c r="Y265" s="162">
        <f>ROUND(X265,0)</f>
        <v/>
      </c>
    </row>
    <row r="266" ht="41.25" customHeight="1">
      <c r="B266" s="57" t="inlineStr">
        <is>
          <t>7.10</t>
        </is>
      </c>
      <c r="C266" s="32" t="n">
        <v>4912</v>
      </c>
      <c r="D266" s="33" t="inlineStr">
        <is>
          <t>CONJUNTO DE LA VALVULA REGULADORA DE ACEITE DE DISTRIBUCION DEL ARBOL DE LEVAS (PARA EL BANCO NO.01  DEL LADO DE ADMISION)</t>
        </is>
      </c>
      <c r="E266" s="56" t="inlineStr">
        <is>
          <t xml:space="preserve"> 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266" s="32" t="inlineStr">
        <is>
          <t>Unidad</t>
        </is>
      </c>
      <c r="G266" s="35" t="inlineStr">
        <is>
          <t>suministro</t>
        </is>
      </c>
      <c r="H266" s="159" t="n">
        <v>275499</v>
      </c>
      <c r="I266" s="37" t="n">
        <v>158.91</v>
      </c>
      <c r="J266" s="37" t="n">
        <v>151.76</v>
      </c>
      <c r="K266" s="160">
        <f>H266*(I266/J266)</f>
        <v/>
      </c>
      <c r="L266" s="161" t="n">
        <v>329316.7444</v>
      </c>
      <c r="M266" s="159" t="n">
        <v>319725</v>
      </c>
      <c r="N266" s="159" t="n">
        <v>345303</v>
      </c>
      <c r="O266" s="162">
        <f>MIN(K266,L266,M266,N266)</f>
        <v/>
      </c>
      <c r="P266" s="162">
        <f>MAX(K266,L266,M266,N266)</f>
        <v/>
      </c>
      <c r="Q266" s="162">
        <f>MEDIAN(K266,L266,M266,N266)</f>
        <v/>
      </c>
      <c r="R266" s="162">
        <f>AVERAGE(K266,L266,M266,N266)</f>
        <v/>
      </c>
      <c r="S266" s="162">
        <f>AVERAGE(O266,Q266)</f>
        <v/>
      </c>
      <c r="T266" s="162">
        <f>AVERAGE(P266,Q266)</f>
        <v/>
      </c>
      <c r="U266" s="41">
        <f>STDEVA(K266,L266,M266,N266)</f>
        <v/>
      </c>
      <c r="V266" s="42">
        <f>U266/Q266</f>
        <v/>
      </c>
      <c r="W266" s="43">
        <f>IF(X266=O266,"MENOR",IF(X266=S266,"PROM[MEN-MED]","PROMEDIO"))</f>
        <v/>
      </c>
      <c r="X266" s="163">
        <f>IF(V266&lt;=300%,O266,IF(AND(V266&gt;100%,V266&lt;=150%),S266,R266))</f>
        <v/>
      </c>
      <c r="Y266" s="162">
        <f>ROUND(X266,0)</f>
        <v/>
      </c>
    </row>
    <row r="267" ht="41.25" customHeight="1">
      <c r="B267" s="57" t="inlineStr">
        <is>
          <t>7.11</t>
        </is>
      </c>
      <c r="C267" s="32" t="n">
        <v>4912</v>
      </c>
      <c r="D267" s="33" t="inlineStr">
        <is>
          <t>CONJUNTO DE LA VALVULA REGULADORA DE ACEITE DE DISTRIBUCION DEL ARBOL DE LEVAS (PARA EL BANCO NO.02  DEL LADO DE ADMISION)</t>
        </is>
      </c>
      <c r="E267" s="56"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67" s="32" t="inlineStr">
        <is>
          <t>Unidad</t>
        </is>
      </c>
      <c r="G267" s="35" t="inlineStr">
        <is>
          <t>suministro</t>
        </is>
      </c>
      <c r="H267" s="159" t="n">
        <v>310650</v>
      </c>
      <c r="I267" s="37" t="n">
        <v>158.91</v>
      </c>
      <c r="J267" s="37" t="n">
        <v>151.76</v>
      </c>
      <c r="K267" s="160">
        <f>H267*(I267/J267)</f>
        <v/>
      </c>
      <c r="L267" s="161" t="n">
        <v>378406.553</v>
      </c>
      <c r="M267" s="159" t="n">
        <v>367385</v>
      </c>
      <c r="N267" s="159" t="n">
        <v>396775.8</v>
      </c>
      <c r="O267" s="162">
        <f>MIN(K267,L267,M267,N267)</f>
        <v/>
      </c>
      <c r="P267" s="162">
        <f>MAX(K267,L267,M267,N267)</f>
        <v/>
      </c>
      <c r="Q267" s="162">
        <f>MEDIAN(K267,L267,M267,N267)</f>
        <v/>
      </c>
      <c r="R267" s="162">
        <f>AVERAGE(K267,L267,M267,N267)</f>
        <v/>
      </c>
      <c r="S267" s="162">
        <f>AVERAGE(O267,Q267)</f>
        <v/>
      </c>
      <c r="T267" s="162">
        <f>AVERAGE(P267,Q267)</f>
        <v/>
      </c>
      <c r="U267" s="41">
        <f>STDEVA(K267,L267,M267,N267)</f>
        <v/>
      </c>
      <c r="V267" s="42">
        <f>U267/Q267</f>
        <v/>
      </c>
      <c r="W267" s="43">
        <f>IF(X267=O267,"MENOR",IF(X267=S267,"PROM[MEN-MED]","PROMEDIO"))</f>
        <v/>
      </c>
      <c r="X267" s="163">
        <f>IF(V267&lt;=300%,O267,IF(AND(V267&gt;100%,V267&lt;=150%),S267,R267))</f>
        <v/>
      </c>
      <c r="Y267" s="162">
        <f>ROUND(X267,0)</f>
        <v/>
      </c>
    </row>
    <row r="268" ht="41.25" customHeight="1">
      <c r="B268" s="57" t="inlineStr">
        <is>
          <t>7.12</t>
        </is>
      </c>
      <c r="C268" s="32" t="n">
        <v>4912</v>
      </c>
      <c r="D268" s="33" t="inlineStr">
        <is>
          <t>CONJUNTO DE LA VALVULA REGULADORA DE ACEITE DE DISTRIBUCION DEL ARBOL DE LEVAS (PARA EL BANCO NO.01  DEL LADO DE ESCAPE)</t>
        </is>
      </c>
      <c r="E268" s="56"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68" s="32" t="inlineStr">
        <is>
          <t>Unidad</t>
        </is>
      </c>
      <c r="G268" s="35" t="inlineStr">
        <is>
          <t>suministro</t>
        </is>
      </c>
      <c r="H268" s="159" t="n">
        <v>310650</v>
      </c>
      <c r="I268" s="37" t="n">
        <v>158.91</v>
      </c>
      <c r="J268" s="37" t="n">
        <v>151.76</v>
      </c>
      <c r="K268" s="160">
        <f>H268*(I268/J268)</f>
        <v/>
      </c>
      <c r="L268" s="161" t="n">
        <v>364260.5351</v>
      </c>
      <c r="M268" s="159" t="n">
        <v>353651</v>
      </c>
      <c r="N268" s="159" t="n">
        <v>381943.08</v>
      </c>
      <c r="O268" s="162">
        <f>MIN(K268,L268,M268,N268)</f>
        <v/>
      </c>
      <c r="P268" s="162">
        <f>MAX(K268,L268,M268,N268)</f>
        <v/>
      </c>
      <c r="Q268" s="162">
        <f>MEDIAN(K268,L268,M268,N268)</f>
        <v/>
      </c>
      <c r="R268" s="162">
        <f>AVERAGE(K268,L268,M268,N268)</f>
        <v/>
      </c>
      <c r="S268" s="162">
        <f>AVERAGE(O268,Q268)</f>
        <v/>
      </c>
      <c r="T268" s="162">
        <f>AVERAGE(P268,Q268)</f>
        <v/>
      </c>
      <c r="U268" s="41">
        <f>STDEVA(K268,L268,M268,N268)</f>
        <v/>
      </c>
      <c r="V268" s="42">
        <f>U268/Q268</f>
        <v/>
      </c>
      <c r="W268" s="43">
        <f>IF(X268=O268,"MENOR",IF(X268=S268,"PROM[MEN-MED]","PROMEDIO"))</f>
        <v/>
      </c>
      <c r="X268" s="163">
        <f>IF(V268&lt;=300%,O268,IF(AND(V268&gt;100%,V268&lt;=150%),S268,R268))</f>
        <v/>
      </c>
      <c r="Y268" s="162">
        <f>ROUND(X268,0)</f>
        <v/>
      </c>
    </row>
    <row r="269" ht="41.25" customHeight="1">
      <c r="B269" s="57" t="inlineStr">
        <is>
          <t>7.13</t>
        </is>
      </c>
      <c r="C269" s="32" t="n">
        <v>4912</v>
      </c>
      <c r="D269" s="33" t="inlineStr">
        <is>
          <t>CONJUNTO DE LA VALVULA REGULADORA DE ACEITE DE DISTRIBUCION DEL ARBOL DE LEVAS (PARA EL BANCO NO.02  DEL LADO DEESCAPE)</t>
        </is>
      </c>
      <c r="E269" s="56"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69" s="32" t="inlineStr">
        <is>
          <t>Unidad</t>
        </is>
      </c>
      <c r="G269" s="35" t="inlineStr">
        <is>
          <t>suministro</t>
        </is>
      </c>
      <c r="H269" s="159" t="n">
        <v>310650</v>
      </c>
      <c r="I269" s="37" t="n">
        <v>158.91</v>
      </c>
      <c r="J269" s="37" t="n">
        <v>151.76</v>
      </c>
      <c r="K269" s="160">
        <f>H269*(I269/J269)</f>
        <v/>
      </c>
      <c r="L269" s="161" t="n">
        <v>378406.553</v>
      </c>
      <c r="M269" s="159" t="n">
        <v>367385</v>
      </c>
      <c r="N269" s="159" t="n">
        <v>396775.8</v>
      </c>
      <c r="O269" s="162">
        <f>MIN(K269,L269,M269,N269)</f>
        <v/>
      </c>
      <c r="P269" s="162">
        <f>MAX(K269,L269,M269,N269)</f>
        <v/>
      </c>
      <c r="Q269" s="162">
        <f>MEDIAN(K269,L269,M269,N269)</f>
        <v/>
      </c>
      <c r="R269" s="162">
        <f>AVERAGE(K269,L269,M269,N269)</f>
        <v/>
      </c>
      <c r="S269" s="162">
        <f>AVERAGE(O269,Q269)</f>
        <v/>
      </c>
      <c r="T269" s="162">
        <f>AVERAGE(P269,Q269)</f>
        <v/>
      </c>
      <c r="U269" s="41">
        <f>STDEVA(K269,L269,M269,N269)</f>
        <v/>
      </c>
      <c r="V269" s="42">
        <f>U269/Q269</f>
        <v/>
      </c>
      <c r="W269" s="43">
        <f>IF(X269=O269,"MENOR",IF(X269=S269,"PROM[MEN-MED]","PROMEDIO"))</f>
        <v/>
      </c>
      <c r="X269" s="163">
        <f>IF(V269&lt;=300%,O269,IF(AND(V269&gt;100%,V269&lt;=150%),S269,R269))</f>
        <v/>
      </c>
      <c r="Y269" s="162">
        <f>ROUND(X269,0)</f>
        <v/>
      </c>
    </row>
    <row r="270" ht="27" customHeight="1">
      <c r="B270" s="57" t="inlineStr">
        <is>
          <t>7.14</t>
        </is>
      </c>
      <c r="C270" s="32" t="n">
        <v>4912</v>
      </c>
      <c r="D270" s="33" t="inlineStr">
        <is>
          <t xml:space="preserve">CONJUNTO DEL CUERPO DE LA MARIPOSA  CON MOTOR </t>
        </is>
      </c>
      <c r="E270" s="56" t="inlineStr">
        <is>
          <t>parte fundamental del sistema de admisión del motor. Este componente regula la cantidad de aire que ingresa al motor en función de la posición del acelerador, lo que influye en la potencia, el consumo de combustible y las emisiones del vehículo.</t>
        </is>
      </c>
      <c r="F270" s="32" t="inlineStr">
        <is>
          <t>Unidad</t>
        </is>
      </c>
      <c r="G270" s="35" t="inlineStr">
        <is>
          <t>suministro</t>
        </is>
      </c>
      <c r="H270" s="159" t="n">
        <v>4120899</v>
      </c>
      <c r="I270" s="37" t="n">
        <v>158.91</v>
      </c>
      <c r="J270" s="37" t="n">
        <v>151.76</v>
      </c>
      <c r="K270" s="160">
        <f>H270*(I270/J270)</f>
        <v/>
      </c>
      <c r="L270" s="161" t="n">
        <v>5139147.923</v>
      </c>
      <c r="M270" s="159" t="n">
        <v>4989464</v>
      </c>
      <c r="N270" s="159" t="n">
        <v>5388621.12</v>
      </c>
      <c r="O270" s="162">
        <f>MIN(K270,L270,M270,N270)</f>
        <v/>
      </c>
      <c r="P270" s="162">
        <f>MAX(K270,L270,M270,N270)</f>
        <v/>
      </c>
      <c r="Q270" s="162">
        <f>MEDIAN(K270,L270,M270,N270)</f>
        <v/>
      </c>
      <c r="R270" s="162">
        <f>AVERAGE(K270,L270,M270,N270)</f>
        <v/>
      </c>
      <c r="S270" s="162">
        <f>AVERAGE(O270,Q270)</f>
        <v/>
      </c>
      <c r="T270" s="162">
        <f>AVERAGE(P270,Q270)</f>
        <v/>
      </c>
      <c r="U270" s="41">
        <f>STDEVA(K270,L270,M270,N270)</f>
        <v/>
      </c>
      <c r="V270" s="42">
        <f>U270/Q270</f>
        <v/>
      </c>
      <c r="W270" s="43">
        <f>IF(X270=O270,"MENOR",IF(X270=S270,"PROM[MEN-MED]","PROMEDIO"))</f>
        <v/>
      </c>
      <c r="X270" s="163">
        <f>IF(V270&lt;=300%,O270,IF(AND(V270&gt;100%,V270&lt;=150%),S270,R270))</f>
        <v/>
      </c>
      <c r="Y270" s="162">
        <f>ROUND(X270,0)</f>
        <v/>
      </c>
    </row>
    <row r="271" ht="57" customHeight="1">
      <c r="B271" s="57" t="inlineStr">
        <is>
          <t>7.15</t>
        </is>
      </c>
      <c r="C271" s="32" t="n">
        <v>4912</v>
      </c>
      <c r="D271" s="33" t="inlineStr">
        <is>
          <t>MEDIDOR DEL CAUDAL  DE MASA DE AIRE</t>
        </is>
      </c>
      <c r="E271" s="56"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271" s="32" t="inlineStr">
        <is>
          <t>Unidad</t>
        </is>
      </c>
      <c r="G271" s="35" t="inlineStr">
        <is>
          <t>suministro</t>
        </is>
      </c>
      <c r="H271" s="159" t="n">
        <v>707750</v>
      </c>
      <c r="I271" s="37" t="n">
        <v>158.91</v>
      </c>
      <c r="J271" s="37" t="n">
        <v>151.76</v>
      </c>
      <c r="K271" s="160">
        <f>H271*(I271/J271)</f>
        <v/>
      </c>
      <c r="L271" s="161" t="n">
        <v>829889.5423</v>
      </c>
      <c r="M271" s="159" t="n">
        <v>805718</v>
      </c>
      <c r="N271" s="159" t="n">
        <v>870175.4399999999</v>
      </c>
      <c r="O271" s="162">
        <f>MIN(K271,L271,M271,N271)</f>
        <v/>
      </c>
      <c r="P271" s="162">
        <f>MAX(K271,L271,M271,N271)</f>
        <v/>
      </c>
      <c r="Q271" s="162">
        <f>MEDIAN(K271,L271,M271,N271)</f>
        <v/>
      </c>
      <c r="R271" s="162">
        <f>AVERAGE(K271,L271,M271,N271)</f>
        <v/>
      </c>
      <c r="S271" s="162">
        <f>AVERAGE(O271,Q271)</f>
        <v/>
      </c>
      <c r="T271" s="162">
        <f>AVERAGE(P271,Q271)</f>
        <v/>
      </c>
      <c r="U271" s="41">
        <f>STDEVA(K271,L271,M271,N271)</f>
        <v/>
      </c>
      <c r="V271" s="42">
        <f>U271/Q271</f>
        <v/>
      </c>
      <c r="W271" s="43">
        <f>IF(X271=O271,"MENOR",IF(X271=S271,"PROM[MEN-MED]","PROMEDIO"))</f>
        <v/>
      </c>
      <c r="X271" s="163">
        <f>IF(V271&lt;=300%,O271,IF(AND(V271&gt;100%,V271&lt;=150%),S271,R271))</f>
        <v/>
      </c>
      <c r="Y271" s="162">
        <f>ROUND(X271,0)</f>
        <v/>
      </c>
    </row>
    <row r="272" ht="27" customHeight="1">
      <c r="B272" s="57" t="inlineStr">
        <is>
          <t>7.16</t>
        </is>
      </c>
      <c r="C272" s="32" t="n">
        <v>4912</v>
      </c>
      <c r="D272" s="33" t="inlineStr">
        <is>
          <t>JUEGO DE VALVULAS PARA CONTROL DE EMISIONES NO.1</t>
        </is>
      </c>
      <c r="E272" s="56" t="inlineStr">
        <is>
          <t>Esta válvula es esencial en el sistema de inyección de aire secundario (A.I.R.), ayudando a reducir las emisiones al introducir aire adicional en el sistema de escape para completar la combustión de gases residuales</t>
        </is>
      </c>
      <c r="F272" s="32" t="inlineStr">
        <is>
          <t>Unidad</t>
        </is>
      </c>
      <c r="G272" s="35" t="inlineStr">
        <is>
          <t>suministro</t>
        </is>
      </c>
      <c r="H272" s="159" t="n">
        <v>304950</v>
      </c>
      <c r="I272" s="37" t="n">
        <v>158.91</v>
      </c>
      <c r="J272" s="37" t="n">
        <v>151.76</v>
      </c>
      <c r="K272" s="160">
        <f>H272*(I272/J272)</f>
        <v/>
      </c>
      <c r="L272" s="161" t="n">
        <v>371462.2842</v>
      </c>
      <c r="M272" s="159" t="n">
        <v>360643</v>
      </c>
      <c r="N272" s="159" t="n">
        <v>389494.44</v>
      </c>
      <c r="O272" s="162">
        <f>MIN(K272,L272,M272,N272)</f>
        <v/>
      </c>
      <c r="P272" s="162">
        <f>MAX(K272,L272,M272,N272)</f>
        <v/>
      </c>
      <c r="Q272" s="162">
        <f>MEDIAN(K272,L272,M272,N272)</f>
        <v/>
      </c>
      <c r="R272" s="162">
        <f>AVERAGE(K272,L272,M272,N272)</f>
        <v/>
      </c>
      <c r="S272" s="162">
        <f>AVERAGE(O272,Q272)</f>
        <v/>
      </c>
      <c r="T272" s="162">
        <f>AVERAGE(P272,Q272)</f>
        <v/>
      </c>
      <c r="U272" s="41">
        <f>STDEVA(K272,L272,M272,N272)</f>
        <v/>
      </c>
      <c r="V272" s="42">
        <f>U272/Q272</f>
        <v/>
      </c>
      <c r="W272" s="43">
        <f>IF(X272=O272,"MENOR",IF(X272=S272,"PROM[MEN-MED]","PROMEDIO"))</f>
        <v/>
      </c>
      <c r="X272" s="163">
        <f>IF(V272&lt;=300%,O272,IF(AND(V272&gt;100%,V272&lt;=150%),S272,R272))</f>
        <v/>
      </c>
      <c r="Y272" s="162">
        <f>ROUND(X272,0)</f>
        <v/>
      </c>
    </row>
    <row r="273" ht="27" customHeight="1">
      <c r="B273" s="57" t="inlineStr">
        <is>
          <t>7.17</t>
        </is>
      </c>
      <c r="C273" s="32" t="n">
        <v>4912</v>
      </c>
      <c r="D273" s="33" t="inlineStr">
        <is>
          <t>JUEGO DE VALVULAS PARA CONTROL DE EMISIONES NO.2</t>
        </is>
      </c>
      <c r="E273" s="56" t="inlineStr">
        <is>
          <t>Esta válvula es esencial en el sistema de inyección de aire secundario (A.I.R.), ayudando a reducir las emisiones al introducir aire adicional en el sistema de escape para completar la combustión de gases residuales</t>
        </is>
      </c>
      <c r="F273" s="32" t="inlineStr">
        <is>
          <t>Unidad</t>
        </is>
      </c>
      <c r="G273" s="35" t="inlineStr">
        <is>
          <t>suministro</t>
        </is>
      </c>
      <c r="H273" s="159" t="n">
        <v>304950</v>
      </c>
      <c r="I273" s="37" t="n">
        <v>158.91</v>
      </c>
      <c r="J273" s="37" t="n">
        <v>151.76</v>
      </c>
      <c r="K273" s="160">
        <f>H273*(I273/J273)</f>
        <v/>
      </c>
      <c r="L273" s="161" t="n">
        <v>367991.1851</v>
      </c>
      <c r="M273" s="159" t="n">
        <v>357273</v>
      </c>
      <c r="N273" s="159" t="n">
        <v>385854.84</v>
      </c>
      <c r="O273" s="162">
        <f>MIN(K273,L273,M273,N273)</f>
        <v/>
      </c>
      <c r="P273" s="162">
        <f>MAX(K273,L273,M273,N273)</f>
        <v/>
      </c>
      <c r="Q273" s="162">
        <f>MEDIAN(K273,L273,M273,N273)</f>
        <v/>
      </c>
      <c r="R273" s="162">
        <f>AVERAGE(K273,L273,M273,N273)</f>
        <v/>
      </c>
      <c r="S273" s="162">
        <f>AVERAGE(O273,Q273)</f>
        <v/>
      </c>
      <c r="T273" s="162">
        <f>AVERAGE(P273,Q273)</f>
        <v/>
      </c>
      <c r="U273" s="41">
        <f>STDEVA(K273,L273,M273,N273)</f>
        <v/>
      </c>
      <c r="V273" s="42">
        <f>U273/Q273</f>
        <v/>
      </c>
      <c r="W273" s="43">
        <f>IF(X273=O273,"MENOR",IF(X273=S273,"PROM[MEN-MED]","PROMEDIO"))</f>
        <v/>
      </c>
      <c r="X273" s="163">
        <f>IF(V273&lt;=300%,O273,IF(AND(V273&gt;100%,V273&lt;=150%),S273,R273))</f>
        <v/>
      </c>
      <c r="Y273" s="162">
        <f>ROUND(X273,0)</f>
        <v/>
      </c>
    </row>
    <row r="274" ht="27" customHeight="1">
      <c r="B274" s="57" t="inlineStr">
        <is>
          <t>7.18</t>
        </is>
      </c>
      <c r="C274" s="32" t="n">
        <v>4912</v>
      </c>
      <c r="D274" s="33" t="inlineStr">
        <is>
          <t xml:space="preserve">CAMARA DE COMPENSACION DEL AIRE DE ADMISION </t>
        </is>
      </c>
      <c r="E274" s="56" t="inlineStr">
        <is>
          <t>componente del sistema de admisión que ayuda a regular y distribuir el flujo de aire hacia el motor, optimizando la mezcla aire-combustible para mejorar el rendimiento y la eficiencia del motor.</t>
        </is>
      </c>
      <c r="F274" s="32" t="inlineStr">
        <is>
          <t>Unidad</t>
        </is>
      </c>
      <c r="G274" s="35" t="inlineStr">
        <is>
          <t>suministro</t>
        </is>
      </c>
      <c r="H274" s="159" t="n">
        <v>1254000</v>
      </c>
      <c r="I274" s="37" t="n">
        <v>158.91</v>
      </c>
      <c r="J274" s="37" t="n">
        <v>151.76</v>
      </c>
      <c r="K274" s="160">
        <f>H274*(I274/J274)</f>
        <v/>
      </c>
      <c r="L274" s="161" t="n">
        <v>1498958.9979</v>
      </c>
      <c r="M274" s="159" t="n">
        <v>1455300</v>
      </c>
      <c r="N274" s="159" t="n">
        <v>1571724</v>
      </c>
      <c r="O274" s="162">
        <f>MIN(K274,L274,M274,N274)</f>
        <v/>
      </c>
      <c r="P274" s="162">
        <f>MAX(K274,L274,M274,N274)</f>
        <v/>
      </c>
      <c r="Q274" s="162">
        <f>MEDIAN(K274,L274,M274,N274)</f>
        <v/>
      </c>
      <c r="R274" s="162">
        <f>AVERAGE(K274,L274,M274,N274)</f>
        <v/>
      </c>
      <c r="S274" s="162">
        <f>AVERAGE(O274,Q274)</f>
        <v/>
      </c>
      <c r="T274" s="162">
        <f>AVERAGE(P274,Q274)</f>
        <v/>
      </c>
      <c r="U274" s="41">
        <f>STDEVA(K274,L274,M274,N274)</f>
        <v/>
      </c>
      <c r="V274" s="42">
        <f>U274/Q274</f>
        <v/>
      </c>
      <c r="W274" s="43">
        <f>IF(X274=O274,"MENOR",IF(X274=S274,"PROM[MEN-MED]","PROMEDIO"))</f>
        <v/>
      </c>
      <c r="X274" s="163">
        <f>IF(V274&lt;=300%,O274,IF(AND(V274&gt;100%,V274&lt;=150%),S274,R274))</f>
        <v/>
      </c>
      <c r="Y274" s="162">
        <f>ROUND(X274,0)</f>
        <v/>
      </c>
    </row>
    <row r="275" ht="15.75" customHeight="1">
      <c r="B275" s="57" t="inlineStr">
        <is>
          <t>7.19</t>
        </is>
      </c>
      <c r="C275" s="32" t="n">
        <v>4912</v>
      </c>
      <c r="D275" s="33" t="inlineStr">
        <is>
          <t>JUNTA DE LA TAPA DE CULATAS</t>
        </is>
      </c>
      <c r="E275" s="56" t="inlineStr">
        <is>
          <t>sella la unión entre la culata y el bloque del motor, evitando fugas de aceite y asegurando un funcionamiento óptimo.</t>
        </is>
      </c>
      <c r="F275" s="32" t="inlineStr">
        <is>
          <t>Unidad</t>
        </is>
      </c>
      <c r="G275" s="35" t="inlineStr">
        <is>
          <t>suministro</t>
        </is>
      </c>
      <c r="H275" s="159" t="n">
        <v>218413</v>
      </c>
      <c r="I275" s="37" t="n">
        <v>158.91</v>
      </c>
      <c r="J275" s="37" t="n">
        <v>151.76</v>
      </c>
      <c r="K275" s="160">
        <f>H275*(I275/J275)</f>
        <v/>
      </c>
      <c r="L275" s="161" t="n">
        <v>257321.8158</v>
      </c>
      <c r="M275" s="159" t="n">
        <v>249827</v>
      </c>
      <c r="N275" s="159" t="n">
        <v>269813.16</v>
      </c>
      <c r="O275" s="162">
        <f>MIN(K275,L275,M275,N275)</f>
        <v/>
      </c>
      <c r="P275" s="162">
        <f>MAX(K275,L275,M275,N275)</f>
        <v/>
      </c>
      <c r="Q275" s="162">
        <f>MEDIAN(K275,L275,M275,N275)</f>
        <v/>
      </c>
      <c r="R275" s="162">
        <f>AVERAGE(K275,L275,M275,N275)</f>
        <v/>
      </c>
      <c r="S275" s="162">
        <f>AVERAGE(O275,Q275)</f>
        <v/>
      </c>
      <c r="T275" s="162">
        <f>AVERAGE(P275,Q275)</f>
        <v/>
      </c>
      <c r="U275" s="41">
        <f>STDEVA(K275,L275,M275,N275)</f>
        <v/>
      </c>
      <c r="V275" s="42">
        <f>U275/Q275</f>
        <v/>
      </c>
      <c r="W275" s="43">
        <f>IF(X275=O275,"MENOR",IF(X275=S275,"PROM[MEN-MED]","PROMEDIO"))</f>
        <v/>
      </c>
      <c r="X275" s="163">
        <f>IF(V275&lt;=300%,O275,IF(AND(V275&gt;100%,V275&lt;=150%),S275,R275))</f>
        <v/>
      </c>
      <c r="Y275" s="162">
        <f>ROUND(X275,0)</f>
        <v/>
      </c>
    </row>
    <row r="276" ht="15.75" customHeight="1">
      <c r="B276" s="57" t="inlineStr">
        <is>
          <t>7.20</t>
        </is>
      </c>
      <c r="C276" s="32" t="n">
        <v>4912</v>
      </c>
      <c r="D276" s="33" t="inlineStr">
        <is>
          <t xml:space="preserve">SUBCONJUNTO DE LA CADENA </t>
        </is>
      </c>
      <c r="E276" s="56" t="inlineStr">
        <is>
          <t>sincroniza el movimiento del cigüeñal y los árboles de levas, garantizando una correcta apertura y cierre de las válvulas durante el ciclo de combustión.</t>
        </is>
      </c>
      <c r="F276" s="32" t="inlineStr">
        <is>
          <t>Unidad</t>
        </is>
      </c>
      <c r="G276" s="35" t="inlineStr">
        <is>
          <t>suministro</t>
        </is>
      </c>
      <c r="H276" s="159" t="n">
        <v>580450</v>
      </c>
      <c r="I276" s="37" t="n">
        <v>158.91</v>
      </c>
      <c r="J276" s="37" t="n">
        <v>151.76</v>
      </c>
      <c r="K276" s="160">
        <f>H276*(I276/J276)</f>
        <v/>
      </c>
      <c r="L276" s="161" t="n">
        <v>687227.3324</v>
      </c>
      <c r="M276" s="159" t="n">
        <v>667211</v>
      </c>
      <c r="N276" s="159" t="n">
        <v>720587.88</v>
      </c>
      <c r="O276" s="162">
        <f>MIN(K276,L276,M276,N276)</f>
        <v/>
      </c>
      <c r="P276" s="162">
        <f>MAX(K276,L276,M276,N276)</f>
        <v/>
      </c>
      <c r="Q276" s="162">
        <f>MEDIAN(K276,L276,M276,N276)</f>
        <v/>
      </c>
      <c r="R276" s="162">
        <f>AVERAGE(K276,L276,M276,N276)</f>
        <v/>
      </c>
      <c r="S276" s="162">
        <f>AVERAGE(O276,Q276)</f>
        <v/>
      </c>
      <c r="T276" s="162">
        <f>AVERAGE(P276,Q276)</f>
        <v/>
      </c>
      <c r="U276" s="41">
        <f>STDEVA(K276,L276,M276,N276)</f>
        <v/>
      </c>
      <c r="V276" s="42">
        <f>U276/Q276</f>
        <v/>
      </c>
      <c r="W276" s="43">
        <f>IF(X276=O276,"MENOR",IF(X276=S276,"PROM[MEN-MED]","PROMEDIO"))</f>
        <v/>
      </c>
      <c r="X276" s="163">
        <f>IF(V276&lt;=300%,O276,IF(AND(V276&gt;100%,V276&lt;=150%),S276,R276))</f>
        <v/>
      </c>
      <c r="Y276" s="162">
        <f>ROUND(X276,0)</f>
        <v/>
      </c>
    </row>
    <row r="277" ht="15.75" customHeight="1">
      <c r="B277" s="57" t="inlineStr">
        <is>
          <t>7.21</t>
        </is>
      </c>
      <c r="C277" s="32" t="n">
        <v>4912</v>
      </c>
      <c r="D277" s="33" t="inlineStr">
        <is>
          <t xml:space="preserve">CONJUNTO DEL TENSOR DE LA CADENA </t>
        </is>
      </c>
      <c r="E277" s="56" t="inlineStr">
        <is>
          <t>mantener la tensión adecuada de la cadena, asegurando la sincronización precisa entre el cigüeñal y los árboles de levas.</t>
        </is>
      </c>
      <c r="F277" s="32" t="inlineStr">
        <is>
          <t>Unidad</t>
        </is>
      </c>
      <c r="G277" s="35" t="inlineStr">
        <is>
          <t>suministro</t>
        </is>
      </c>
      <c r="H277" s="159" t="n">
        <v>311962</v>
      </c>
      <c r="I277" s="37" t="n">
        <v>158.91</v>
      </c>
      <c r="J277" s="37" t="n">
        <v>151.76</v>
      </c>
      <c r="K277" s="160">
        <f>H277*(I277/J277)</f>
        <v/>
      </c>
      <c r="L277" s="161" t="n">
        <v>387231.593</v>
      </c>
      <c r="M277" s="159" t="n">
        <v>375953</v>
      </c>
      <c r="N277" s="159" t="n">
        <v>406029.24</v>
      </c>
      <c r="O277" s="162">
        <f>MIN(K277,L277,M277,N277)</f>
        <v/>
      </c>
      <c r="P277" s="162">
        <f>MAX(K277,L277,M277,N277)</f>
        <v/>
      </c>
      <c r="Q277" s="162">
        <f>MEDIAN(K277,L277,M277,N277)</f>
        <v/>
      </c>
      <c r="R277" s="162">
        <f>AVERAGE(K277,L277,M277,N277)</f>
        <v/>
      </c>
      <c r="S277" s="162">
        <f>AVERAGE(O277,Q277)</f>
        <v/>
      </c>
      <c r="T277" s="162">
        <f>AVERAGE(P277,Q277)</f>
        <v/>
      </c>
      <c r="U277" s="41">
        <f>STDEVA(K277,L277,M277,N277)</f>
        <v/>
      </c>
      <c r="V277" s="42">
        <f>U277/Q277</f>
        <v/>
      </c>
      <c r="W277" s="43">
        <f>IF(X277=O277,"MENOR",IF(X277=S277,"PROM[MEN-MED]","PROMEDIO"))</f>
        <v/>
      </c>
      <c r="X277" s="163">
        <f>IF(V277&lt;=300%,O277,IF(AND(V277&gt;100%,V277&lt;=150%),S277,R277))</f>
        <v/>
      </c>
      <c r="Y277" s="162">
        <f>ROUND(X277,0)</f>
        <v/>
      </c>
    </row>
    <row r="278" ht="15.75" customHeight="1">
      <c r="B278" s="57" t="inlineStr">
        <is>
          <t>7.22</t>
        </is>
      </c>
      <c r="C278" s="32" t="n">
        <v>4912</v>
      </c>
      <c r="D278" s="33" t="inlineStr">
        <is>
          <t>PATIN DEL TENSOR DE LA CADENA</t>
        </is>
      </c>
      <c r="E278" s="56" t="inlineStr">
        <is>
          <t>componente esencial que guía y mantiene la tensión adecuada de la cadena de distribución, asegurando la sincronización precisa entre el cigüeñal y los árboles de levas.</t>
        </is>
      </c>
      <c r="F278" s="32" t="inlineStr">
        <is>
          <t>Unidad</t>
        </is>
      </c>
      <c r="G278" s="35" t="inlineStr">
        <is>
          <t>suministro</t>
        </is>
      </c>
      <c r="H278" s="159" t="n">
        <v>333950</v>
      </c>
      <c r="I278" s="37" t="n">
        <v>158.91</v>
      </c>
      <c r="J278" s="37" t="n">
        <v>151.76</v>
      </c>
      <c r="K278" s="160">
        <f>H278*(I278/J278)</f>
        <v/>
      </c>
      <c r="L278" s="161" t="n">
        <v>411964.9814</v>
      </c>
      <c r="M278" s="159" t="n">
        <v>399966</v>
      </c>
      <c r="N278" s="159" t="n">
        <v>431963.28</v>
      </c>
      <c r="O278" s="162">
        <f>MIN(K278,L278,M278,N278)</f>
        <v/>
      </c>
      <c r="P278" s="162">
        <f>MAX(K278,L278,M278,N278)</f>
        <v/>
      </c>
      <c r="Q278" s="162">
        <f>MEDIAN(K278,L278,M278,N278)</f>
        <v/>
      </c>
      <c r="R278" s="162">
        <f>AVERAGE(K278,L278,M278,N278)</f>
        <v/>
      </c>
      <c r="S278" s="162">
        <f>AVERAGE(O278,Q278)</f>
        <v/>
      </c>
      <c r="T278" s="162">
        <f>AVERAGE(P278,Q278)</f>
        <v/>
      </c>
      <c r="U278" s="41">
        <f>STDEVA(K278,L278,M278,N278)</f>
        <v/>
      </c>
      <c r="V278" s="42">
        <f>U278/Q278</f>
        <v/>
      </c>
      <c r="W278" s="43">
        <f>IF(X278=O278,"MENOR",IF(X278=S278,"PROM[MEN-MED]","PROMEDIO"))</f>
        <v/>
      </c>
      <c r="X278" s="163">
        <f>IF(V278&lt;=300%,O278,IF(AND(V278&gt;100%,V278&lt;=150%),S278,R278))</f>
        <v/>
      </c>
      <c r="Y278" s="162">
        <f>ROUND(X278,0)</f>
        <v/>
      </c>
    </row>
    <row r="279" ht="15.75" customHeight="1">
      <c r="B279" s="57" t="inlineStr">
        <is>
          <t>7.23</t>
        </is>
      </c>
      <c r="C279" s="32" t="n">
        <v>4912</v>
      </c>
      <c r="D279" s="33" t="inlineStr">
        <is>
          <t>AMORTIGUADOR DE VIBRACIONES DE LA CADENA</t>
        </is>
      </c>
      <c r="E279" s="56" t="inlineStr">
        <is>
          <t>componente crucial que ayuda a minimizar las vibraciones y el ruido generados por la cadena de distribución, contribuyendo a un funcionamiento más suave y eficiente del motor.​</t>
        </is>
      </c>
      <c r="F279" s="32" t="inlineStr">
        <is>
          <t>Unidad</t>
        </is>
      </c>
      <c r="G279" s="35" t="inlineStr">
        <is>
          <t>suministro</t>
        </is>
      </c>
      <c r="H279" s="159" t="n">
        <v>331550</v>
      </c>
      <c r="I279" s="37" t="n">
        <v>158.91</v>
      </c>
      <c r="J279" s="37" t="n">
        <v>151.76</v>
      </c>
      <c r="K279" s="160">
        <f>H279*(I279/J279)</f>
        <v/>
      </c>
      <c r="L279" s="161" t="n">
        <v>392541.2421</v>
      </c>
      <c r="M279" s="159" t="n">
        <v>381108</v>
      </c>
      <c r="N279" s="159" t="n">
        <v>411596.64</v>
      </c>
      <c r="O279" s="162">
        <f>MIN(K279,L279,M279,N279)</f>
        <v/>
      </c>
      <c r="P279" s="162">
        <f>MAX(K279,L279,M279,N279)</f>
        <v/>
      </c>
      <c r="Q279" s="162">
        <f>MEDIAN(K279,L279,M279,N279)</f>
        <v/>
      </c>
      <c r="R279" s="162">
        <f>AVERAGE(K279,L279,M279,N279)</f>
        <v/>
      </c>
      <c r="S279" s="162">
        <f>AVERAGE(O279,Q279)</f>
        <v/>
      </c>
      <c r="T279" s="162">
        <f>AVERAGE(P279,Q279)</f>
        <v/>
      </c>
      <c r="U279" s="41">
        <f>STDEVA(K279,L279,M279,N279)</f>
        <v/>
      </c>
      <c r="V279" s="42">
        <f>U279/Q279</f>
        <v/>
      </c>
      <c r="W279" s="43">
        <f>IF(X279=O279,"MENOR",IF(X279=S279,"PROM[MEN-MED]","PROMEDIO"))</f>
        <v/>
      </c>
      <c r="X279" s="163">
        <f>IF(V279&lt;=300%,O279,IF(AND(V279&gt;100%,V279&lt;=150%),S279,R279))</f>
        <v/>
      </c>
      <c r="Y279" s="162">
        <f>ROUND(X279,0)</f>
        <v/>
      </c>
    </row>
    <row r="280" ht="15.75" customHeight="1">
      <c r="B280" s="57" t="inlineStr">
        <is>
          <t>7.24</t>
        </is>
      </c>
      <c r="C280" s="32" t="n">
        <v>4912</v>
      </c>
      <c r="D280" s="33" t="inlineStr">
        <is>
          <t>CULATA DERECHA</t>
        </is>
      </c>
      <c r="E280" s="56" t="inlineStr">
        <is>
          <t>alberga las válvulas y facilita la combustión eficiente del motor.</t>
        </is>
      </c>
      <c r="F280" s="32" t="inlineStr">
        <is>
          <t>Unidad</t>
        </is>
      </c>
      <c r="G280" s="35" t="inlineStr">
        <is>
          <t>suministro</t>
        </is>
      </c>
      <c r="H280" s="159" t="n">
        <v>5636221</v>
      </c>
      <c r="I280" s="37" t="n">
        <v>158.91</v>
      </c>
      <c r="J280" s="37" t="n">
        <v>151.76</v>
      </c>
      <c r="K280" s="160">
        <f>H280*(I280/J280)</f>
        <v/>
      </c>
      <c r="L280" s="161" t="n">
        <v>7218818.8646</v>
      </c>
      <c r="M280" s="159" t="n">
        <v>7008562</v>
      </c>
      <c r="N280" s="159" t="n">
        <v>7569246.96</v>
      </c>
      <c r="O280" s="162">
        <f>MIN(K280,L280,M280,N280)</f>
        <v/>
      </c>
      <c r="P280" s="162">
        <f>MAX(K280,L280,M280,N280)</f>
        <v/>
      </c>
      <c r="Q280" s="162">
        <f>MEDIAN(K280,L280,M280,N280)</f>
        <v/>
      </c>
      <c r="R280" s="162">
        <f>AVERAGE(K280,L280,M280,N280)</f>
        <v/>
      </c>
      <c r="S280" s="162">
        <f>AVERAGE(O280,Q280)</f>
        <v/>
      </c>
      <c r="T280" s="162">
        <f>AVERAGE(P280,Q280)</f>
        <v/>
      </c>
      <c r="U280" s="41">
        <f>STDEVA(K280,L280,M280,N280)</f>
        <v/>
      </c>
      <c r="V280" s="42">
        <f>U280/Q280</f>
        <v/>
      </c>
      <c r="W280" s="43">
        <f>IF(X280=O280,"MENOR",IF(X280=S280,"PROM[MEN-MED]","PROMEDIO"))</f>
        <v/>
      </c>
      <c r="X280" s="163">
        <f>IF(V280&lt;=300%,O280,IF(AND(V280&gt;100%,V280&lt;=150%),S280,R280))</f>
        <v/>
      </c>
      <c r="Y280" s="162">
        <f>ROUND(X280,0)</f>
        <v/>
      </c>
    </row>
    <row r="281" ht="15.75" customHeight="1">
      <c r="B281" s="57" t="inlineStr">
        <is>
          <t>7.25</t>
        </is>
      </c>
      <c r="C281" s="32" t="n">
        <v>4912</v>
      </c>
      <c r="D281" s="33" t="inlineStr">
        <is>
          <t xml:space="preserve">CULATA IZQUIERDA </t>
        </is>
      </c>
      <c r="E281" s="56" t="inlineStr">
        <is>
          <t>alberga las válvulas y facilita la combustión eficiente del motor.</t>
        </is>
      </c>
      <c r="F281" s="32" t="inlineStr">
        <is>
          <t>Unidad</t>
        </is>
      </c>
      <c r="G281" s="35" t="inlineStr">
        <is>
          <t>suministro</t>
        </is>
      </c>
      <c r="H281" s="159" t="n">
        <v>5975500</v>
      </c>
      <c r="I281" s="37" t="n">
        <v>158.91</v>
      </c>
      <c r="J281" s="37" t="n">
        <v>151.76</v>
      </c>
      <c r="K281" s="160">
        <f>H281*(I281/J281)</f>
        <v/>
      </c>
      <c r="L281" s="161" t="n">
        <v>7278819.45</v>
      </c>
      <c r="M281" s="159" t="n">
        <v>7066815</v>
      </c>
      <c r="N281" s="159" t="n">
        <v>7632160.2</v>
      </c>
      <c r="O281" s="162">
        <f>MIN(K281,L281,M281,N281)</f>
        <v/>
      </c>
      <c r="P281" s="162">
        <f>MAX(K281,L281,M281,N281)</f>
        <v/>
      </c>
      <c r="Q281" s="162">
        <f>MEDIAN(K281,L281,M281,N281)</f>
        <v/>
      </c>
      <c r="R281" s="162">
        <f>AVERAGE(K281,L281,M281,N281)</f>
        <v/>
      </c>
      <c r="S281" s="162">
        <f>AVERAGE(O281,Q281)</f>
        <v/>
      </c>
      <c r="T281" s="162">
        <f>AVERAGE(P281,Q281)</f>
        <v/>
      </c>
      <c r="U281" s="41">
        <f>STDEVA(K281,L281,M281,N281)</f>
        <v/>
      </c>
      <c r="V281" s="42">
        <f>U281/Q281</f>
        <v/>
      </c>
      <c r="W281" s="43">
        <f>IF(X281=O281,"MENOR",IF(X281=S281,"PROM[MEN-MED]","PROMEDIO"))</f>
        <v/>
      </c>
      <c r="X281" s="163">
        <f>IF(V281&lt;=300%,O281,IF(AND(V281&gt;100%,V281&lt;=150%),S281,R281))</f>
        <v/>
      </c>
      <c r="Y281" s="162">
        <f>ROUND(X281,0)</f>
        <v/>
      </c>
    </row>
    <row r="282" ht="27" customHeight="1">
      <c r="B282" s="57" t="inlineStr">
        <is>
          <t>7.26</t>
        </is>
      </c>
      <c r="C282" s="32" t="n">
        <v>4912</v>
      </c>
      <c r="D282" s="33" t="inlineStr">
        <is>
          <t xml:space="preserve">JUNTA CULATA DERECHA </t>
        </is>
      </c>
      <c r="E282" s="56" t="inlineStr">
        <is>
          <t>La junta de culata es una lámina, que puede estar compuesta de diferentes materiales; y que sigue a cabalidad el patrón de agujeros que coincide con los perfiles del bloque. Sirve como cierre hermético entre ambas partes.</t>
        </is>
      </c>
      <c r="F282" s="32" t="inlineStr">
        <is>
          <t>Unidad</t>
        </is>
      </c>
      <c r="G282" s="35" t="inlineStr">
        <is>
          <t>suministro</t>
        </is>
      </c>
      <c r="H282" s="159" t="n">
        <v>219450</v>
      </c>
      <c r="I282" s="37" t="n">
        <v>158.91</v>
      </c>
      <c r="J282" s="37" t="n">
        <v>151.76</v>
      </c>
      <c r="K282" s="160">
        <f>H282*(I282/J282)</f>
        <v/>
      </c>
      <c r="L282" s="161" t="n">
        <v>259820.5897</v>
      </c>
      <c r="M282" s="159" t="n">
        <v>252253</v>
      </c>
      <c r="N282" s="159" t="n">
        <v>272433.24</v>
      </c>
      <c r="O282" s="162">
        <f>MIN(K282,L282,M282,N282)</f>
        <v/>
      </c>
      <c r="P282" s="162">
        <f>MAX(K282,L282,M282,N282)</f>
        <v/>
      </c>
      <c r="Q282" s="162">
        <f>MEDIAN(K282,L282,M282,N282)</f>
        <v/>
      </c>
      <c r="R282" s="162">
        <f>AVERAGE(K282,L282,M282,N282)</f>
        <v/>
      </c>
      <c r="S282" s="162">
        <f>AVERAGE(O282,Q282)</f>
        <v/>
      </c>
      <c r="T282" s="162">
        <f>AVERAGE(P282,Q282)</f>
        <v/>
      </c>
      <c r="U282" s="41">
        <f>STDEVA(K282,L282,M282,N282)</f>
        <v/>
      </c>
      <c r="V282" s="42">
        <f>U282/Q282</f>
        <v/>
      </c>
      <c r="W282" s="43">
        <f>IF(X282=O282,"MENOR",IF(X282=S282,"PROM[MEN-MED]","PROMEDIO"))</f>
        <v/>
      </c>
      <c r="X282" s="163">
        <f>IF(V282&lt;=300%,O282,IF(AND(V282&gt;100%,V282&lt;=150%),S282,R282))</f>
        <v/>
      </c>
      <c r="Y282" s="162">
        <f>ROUND(X282,0)</f>
        <v/>
      </c>
    </row>
    <row r="283" ht="27" customHeight="1">
      <c r="B283" s="57" t="inlineStr">
        <is>
          <t>7.27</t>
        </is>
      </c>
      <c r="C283" s="32" t="n">
        <v>4912</v>
      </c>
      <c r="D283" s="33" t="inlineStr">
        <is>
          <t>JUNTA CULATA IZQUIERDA</t>
        </is>
      </c>
      <c r="E283" s="56" t="inlineStr">
        <is>
          <t>La junta de culata es una lámina, que puede estar compuesta de diferentes materiales; y que sigue a cabalidad el patrón de agujeros que coincide con los perfiles del bloque. Sirve como cierre hermético entre ambas partes.</t>
        </is>
      </c>
      <c r="F283" s="32" t="inlineStr">
        <is>
          <t>Unidad</t>
        </is>
      </c>
      <c r="G283" s="35" t="inlineStr">
        <is>
          <t>suministro</t>
        </is>
      </c>
      <c r="H283" s="159" t="n">
        <v>210884</v>
      </c>
      <c r="I283" s="37" t="n">
        <v>158.91</v>
      </c>
      <c r="J283" s="37" t="n">
        <v>151.76</v>
      </c>
      <c r="K283" s="160">
        <f>H283*(I283/J283)</f>
        <v/>
      </c>
      <c r="L283" s="161" t="n">
        <v>256446.309</v>
      </c>
      <c r="M283" s="159" t="n">
        <v>248977</v>
      </c>
      <c r="N283" s="159" t="n">
        <v>268895.16</v>
      </c>
      <c r="O283" s="162">
        <f>MIN(K283,L283,M283,N283)</f>
        <v/>
      </c>
      <c r="P283" s="162">
        <f>MAX(K283,L283,M283,N283)</f>
        <v/>
      </c>
      <c r="Q283" s="162">
        <f>MEDIAN(K283,L283,M283,N283)</f>
        <v/>
      </c>
      <c r="R283" s="162">
        <f>AVERAGE(K283,L283,M283,N283)</f>
        <v/>
      </c>
      <c r="S283" s="162">
        <f>AVERAGE(O283,Q283)</f>
        <v/>
      </c>
      <c r="T283" s="162">
        <f>AVERAGE(P283,Q283)</f>
        <v/>
      </c>
      <c r="U283" s="41">
        <f>STDEVA(K283,L283,M283,N283)</f>
        <v/>
      </c>
      <c r="V283" s="42">
        <f>U283/Q283</f>
        <v/>
      </c>
      <c r="W283" s="43">
        <f>IF(X283=O283,"MENOR",IF(X283=S283,"PROM[MEN-MED]","PROMEDIO"))</f>
        <v/>
      </c>
      <c r="X283" s="163">
        <f>IF(V283&lt;=300%,O283,IF(AND(V283&gt;100%,V283&lt;=150%),S283,R283))</f>
        <v/>
      </c>
      <c r="Y283" s="162">
        <f>ROUND(X283,0)</f>
        <v/>
      </c>
    </row>
    <row r="284" ht="15.75" customHeight="1">
      <c r="B284" s="57" t="inlineStr">
        <is>
          <t>7.28</t>
        </is>
      </c>
      <c r="C284" s="32" t="n">
        <v>4912</v>
      </c>
      <c r="D284" s="33" t="inlineStr">
        <is>
          <t xml:space="preserve">AISLANTE DE MONTAJE DELANTERO DERECHO DEL MOTOR </t>
        </is>
      </c>
      <c r="E284" s="56" t="inlineStr">
        <is>
          <t>componente del sistema de montaje del motor diseñado para absorber vibraciones y reducir el impacto del motor en el chasis del vehículo.</t>
        </is>
      </c>
      <c r="F284" s="32" t="inlineStr">
        <is>
          <t>Unidad</t>
        </is>
      </c>
      <c r="G284" s="35" t="inlineStr">
        <is>
          <t>suministro</t>
        </is>
      </c>
      <c r="H284" s="159" t="n">
        <v>496850</v>
      </c>
      <c r="I284" s="37" t="n">
        <v>158.91</v>
      </c>
      <c r="J284" s="37" t="n">
        <v>151.76</v>
      </c>
      <c r="K284" s="160">
        <f>H284*(I284/J284)</f>
        <v/>
      </c>
      <c r="L284" s="161" t="n">
        <v>588250.5104</v>
      </c>
      <c r="M284" s="159" t="n">
        <v>571117</v>
      </c>
      <c r="N284" s="159" t="n">
        <v>616806.36</v>
      </c>
      <c r="O284" s="162">
        <f>MIN(K284,L284,M284,N284)</f>
        <v/>
      </c>
      <c r="P284" s="162">
        <f>MAX(K284,L284,M284,N284)</f>
        <v/>
      </c>
      <c r="Q284" s="162">
        <f>MEDIAN(K284,L284,M284,N284)</f>
        <v/>
      </c>
      <c r="R284" s="162">
        <f>AVERAGE(K284,L284,M284,N284)</f>
        <v/>
      </c>
      <c r="S284" s="162">
        <f>AVERAGE(O284,Q284)</f>
        <v/>
      </c>
      <c r="T284" s="162">
        <f>AVERAGE(P284,Q284)</f>
        <v/>
      </c>
      <c r="U284" s="41">
        <f>STDEVA(K284,L284,M284,N284)</f>
        <v/>
      </c>
      <c r="V284" s="42">
        <f>U284/Q284</f>
        <v/>
      </c>
      <c r="W284" s="43">
        <f>IF(X284=O284,"MENOR",IF(X284=S284,"PROM[MEN-MED]","PROMEDIO"))</f>
        <v/>
      </c>
      <c r="X284" s="163">
        <f>IF(V284&lt;=300%,O284,IF(AND(V284&gt;100%,V284&lt;=150%),S284,R284))</f>
        <v/>
      </c>
      <c r="Y284" s="162">
        <f>ROUND(X284,0)</f>
        <v/>
      </c>
    </row>
    <row r="285" ht="15.75" customHeight="1">
      <c r="B285" s="57" t="inlineStr">
        <is>
          <t>7.29</t>
        </is>
      </c>
      <c r="C285" s="32" t="n">
        <v>4912</v>
      </c>
      <c r="D285" s="33" t="inlineStr">
        <is>
          <t xml:space="preserve">AISLANTE DE MONTAJE DELANTERO IZQUIERDO DEL MOTOR </t>
        </is>
      </c>
      <c r="E285" s="56" t="inlineStr">
        <is>
          <t>componente del sistema de montaje del motor diseñado para absorber vibraciones y reducir el impacto del motor en el chasis del vehículo.</t>
        </is>
      </c>
      <c r="F285" s="32" t="inlineStr">
        <is>
          <t>Unidad</t>
        </is>
      </c>
      <c r="G285" s="35" t="inlineStr">
        <is>
          <t>suministro</t>
        </is>
      </c>
      <c r="H285" s="159" t="n">
        <v>496850</v>
      </c>
      <c r="I285" s="37" t="n">
        <v>158.91</v>
      </c>
      <c r="J285" s="37" t="n">
        <v>151.76</v>
      </c>
      <c r="K285" s="160">
        <f>H285*(I285/J285)</f>
        <v/>
      </c>
      <c r="L285" s="161" t="n">
        <v>588250.5104</v>
      </c>
      <c r="M285" s="159" t="n">
        <v>571117</v>
      </c>
      <c r="N285" s="159" t="n">
        <v>616806.36</v>
      </c>
      <c r="O285" s="162">
        <f>MIN(K285,L285,M285,N285)</f>
        <v/>
      </c>
      <c r="P285" s="162">
        <f>MAX(K285,L285,M285,N285)</f>
        <v/>
      </c>
      <c r="Q285" s="162">
        <f>MEDIAN(K285,L285,M285,N285)</f>
        <v/>
      </c>
      <c r="R285" s="162">
        <f>AVERAGE(K285,L285,M285,N285)</f>
        <v/>
      </c>
      <c r="S285" s="162">
        <f>AVERAGE(O285,Q285)</f>
        <v/>
      </c>
      <c r="T285" s="162">
        <f>AVERAGE(P285,Q285)</f>
        <v/>
      </c>
      <c r="U285" s="41">
        <f>STDEVA(K285,L285,M285,N285)</f>
        <v/>
      </c>
      <c r="V285" s="42">
        <f>U285/Q285</f>
        <v/>
      </c>
      <c r="W285" s="43">
        <f>IF(X285=O285,"MENOR",IF(X285=S285,"PROM[MEN-MED]","PROMEDIO"))</f>
        <v/>
      </c>
      <c r="X285" s="163">
        <f>IF(V285&lt;=300%,O285,IF(AND(V285&gt;100%,V285&lt;=150%),S285,R285))</f>
        <v/>
      </c>
      <c r="Y285" s="162">
        <f>ROUND(X285,0)</f>
        <v/>
      </c>
    </row>
    <row r="286" ht="15.75" customHeight="1">
      <c r="B286" s="57" t="inlineStr">
        <is>
          <t>7.30</t>
        </is>
      </c>
      <c r="C286" s="32" t="n">
        <v>4912</v>
      </c>
      <c r="D286" s="33" t="inlineStr">
        <is>
          <t>SUBCONJUNTO DEL TUBO DE DESCARGA DE COMBUSTIBLE</t>
        </is>
      </c>
      <c r="E286" s="56" t="inlineStr">
        <is>
          <t>parte del sistema de combustible encargada de dirigir el flujo de combustible desde la boquilla de llenado hacia el tanque de gasolina.</t>
        </is>
      </c>
      <c r="F286" s="32" t="inlineStr">
        <is>
          <t>Unidad</t>
        </is>
      </c>
      <c r="G286" s="35" t="inlineStr">
        <is>
          <t>suministro</t>
        </is>
      </c>
      <c r="H286" s="159" t="n">
        <v>611148</v>
      </c>
      <c r="I286" s="37" t="n">
        <v>158.91</v>
      </c>
      <c r="J286" s="37" t="n">
        <v>151.76</v>
      </c>
      <c r="K286" s="160">
        <f>H286*(I286/J286)</f>
        <v/>
      </c>
      <c r="L286" s="161" t="n">
        <v>730531.6228</v>
      </c>
      <c r="M286" s="159" t="n">
        <v>709254</v>
      </c>
      <c r="N286" s="159" t="n">
        <v>765994.3199999999</v>
      </c>
      <c r="O286" s="162">
        <f>MIN(K286,L286,M286,N286)</f>
        <v/>
      </c>
      <c r="P286" s="162">
        <f>MAX(K286,L286,M286,N286)</f>
        <v/>
      </c>
      <c r="Q286" s="162">
        <f>MEDIAN(K286,L286,M286,N286)</f>
        <v/>
      </c>
      <c r="R286" s="162">
        <f>AVERAGE(K286,L286,M286,N286)</f>
        <v/>
      </c>
      <c r="S286" s="162">
        <f>AVERAGE(O286,Q286)</f>
        <v/>
      </c>
      <c r="T286" s="162">
        <f>AVERAGE(P286,Q286)</f>
        <v/>
      </c>
      <c r="U286" s="41">
        <f>STDEVA(K286,L286,M286,N286)</f>
        <v/>
      </c>
      <c r="V286" s="42">
        <f>U286/Q286</f>
        <v/>
      </c>
      <c r="W286" s="43">
        <f>IF(X286=O286,"MENOR",IF(X286=S286,"PROM[MEN-MED]","PROMEDIO"))</f>
        <v/>
      </c>
      <c r="X286" s="163">
        <f>IF(V286&lt;=300%,O286,IF(AND(V286&gt;100%,V286&lt;=150%),S286,R286))</f>
        <v/>
      </c>
      <c r="Y286" s="162">
        <f>ROUND(X286,0)</f>
        <v/>
      </c>
    </row>
    <row r="287" ht="27" customHeight="1">
      <c r="B287" s="57" t="inlineStr">
        <is>
          <t>7.31</t>
        </is>
      </c>
      <c r="C287" s="32" t="n">
        <v>4912</v>
      </c>
      <c r="D287" s="33" t="inlineStr">
        <is>
          <t>TUBO DE COMBUSTIBLE SUB- ASSEMBLY</t>
        </is>
      </c>
      <c r="E287" s="56" t="inlineStr">
        <is>
          <t>subconjunto del sistema de suministro de combustible que transporta la gasolina desde el tanque hasta el motor.</t>
        </is>
      </c>
      <c r="F287" s="32" t="inlineStr">
        <is>
          <t>Unidad</t>
        </is>
      </c>
      <c r="G287" s="35" t="inlineStr">
        <is>
          <t>suministro</t>
        </is>
      </c>
      <c r="H287" s="159" t="n">
        <v>145349</v>
      </c>
      <c r="I287" s="37" t="n">
        <v>158.91</v>
      </c>
      <c r="J287" s="37" t="n">
        <v>151.76</v>
      </c>
      <c r="K287" s="160">
        <f>H287*(I287/J287)</f>
        <v/>
      </c>
      <c r="L287" s="161" t="n">
        <v>175397.67</v>
      </c>
      <c r="M287" s="159" t="n">
        <v>170289</v>
      </c>
      <c r="N287" s="159" t="n">
        <v>183912.12</v>
      </c>
      <c r="O287" s="162">
        <f>MIN(K287,L287,M287,N287)</f>
        <v/>
      </c>
      <c r="P287" s="162">
        <f>MAX(K287,L287,M287,N287)</f>
        <v/>
      </c>
      <c r="Q287" s="162">
        <f>MEDIAN(K287,L287,M287,N287)</f>
        <v/>
      </c>
      <c r="R287" s="162">
        <f>AVERAGE(K287,L287,M287,N287)</f>
        <v/>
      </c>
      <c r="S287" s="162">
        <f>AVERAGE(O287,Q287)</f>
        <v/>
      </c>
      <c r="T287" s="162">
        <f>AVERAGE(P287,Q287)</f>
        <v/>
      </c>
      <c r="U287" s="41">
        <f>STDEVA(K287,L287,M287,N287)</f>
        <v/>
      </c>
      <c r="V287" s="42">
        <f>U287/Q287</f>
        <v/>
      </c>
      <c r="W287" s="43">
        <f>IF(X287=O287,"MENOR",IF(X287=S287,"PROM[MEN-MED]","PROMEDIO"))</f>
        <v/>
      </c>
      <c r="X287" s="163">
        <f>IF(V287&lt;=300%,O287,IF(AND(V287&gt;100%,V287&lt;=150%),S287,R287))</f>
        <v/>
      </c>
      <c r="Y287" s="162">
        <f>ROUND(X287,0)</f>
        <v/>
      </c>
    </row>
    <row r="288" ht="15.75" customHeight="1">
      <c r="B288" s="57" t="inlineStr">
        <is>
          <t>7.32</t>
        </is>
      </c>
      <c r="C288" s="32" t="n">
        <v>4912</v>
      </c>
      <c r="D288" s="33" t="inlineStr">
        <is>
          <t>COLECTOR DE ADMISION</t>
        </is>
      </c>
      <c r="E288" s="56" t="inlineStr">
        <is>
          <t>componente del sistema de admisión del motor que distribuye de manera uniforme la mezcla de aire (o aire-combustible en algunos casos) a los cilindros del motor.</t>
        </is>
      </c>
      <c r="F288" s="32" t="inlineStr">
        <is>
          <t>Unidad</t>
        </is>
      </c>
      <c r="G288" s="35" t="inlineStr">
        <is>
          <t>suministro</t>
        </is>
      </c>
      <c r="H288" s="159" t="n">
        <v>1069114</v>
      </c>
      <c r="I288" s="37" t="n">
        <v>158.91</v>
      </c>
      <c r="J288" s="37" t="n">
        <v>151.76</v>
      </c>
      <c r="K288" s="160">
        <f>H288*(I288/J288)</f>
        <v/>
      </c>
      <c r="L288" s="161" t="n">
        <v>1264328.0902</v>
      </c>
      <c r="M288" s="159" t="n">
        <v>1227503</v>
      </c>
      <c r="N288" s="159" t="n">
        <v>1325703.24</v>
      </c>
      <c r="O288" s="162">
        <f>MIN(K288,L288,M288,N288)</f>
        <v/>
      </c>
      <c r="P288" s="162">
        <f>MAX(K288,L288,M288,N288)</f>
        <v/>
      </c>
      <c r="Q288" s="162">
        <f>MEDIAN(K288,L288,M288,N288)</f>
        <v/>
      </c>
      <c r="R288" s="162">
        <f>AVERAGE(K288,L288,M288,N288)</f>
        <v/>
      </c>
      <c r="S288" s="162">
        <f>AVERAGE(O288,Q288)</f>
        <v/>
      </c>
      <c r="T288" s="162">
        <f>AVERAGE(P288,Q288)</f>
        <v/>
      </c>
      <c r="U288" s="41">
        <f>STDEVA(K288,L288,M288,N288)</f>
        <v/>
      </c>
      <c r="V288" s="42">
        <f>U288/Q288</f>
        <v/>
      </c>
      <c r="W288" s="43">
        <f>IF(X288=O288,"MENOR",IF(X288=S288,"PROM[MEN-MED]","PROMEDIO"))</f>
        <v/>
      </c>
      <c r="X288" s="163">
        <f>IF(V288&lt;=300%,O288,IF(AND(V288&gt;100%,V288&lt;=150%),S288,R288))</f>
        <v/>
      </c>
      <c r="Y288" s="162">
        <f>ROUND(X288,0)</f>
        <v/>
      </c>
    </row>
    <row r="289" ht="27" customHeight="1">
      <c r="B289" s="57" t="inlineStr">
        <is>
          <t>7.33</t>
        </is>
      </c>
      <c r="C289" s="32" t="n">
        <v>4912</v>
      </c>
      <c r="D289" s="33" t="inlineStr">
        <is>
          <t>JUNTA COLECTOR DE ADMISION</t>
        </is>
      </c>
      <c r="E289" s="56" t="inlineStr">
        <is>
          <t>s un sello que se encuentra entre el colector de admisión y la culata del motor, cuya función principal es evitar fugas de aire y garantizar un sellado hermético en el sistema de admisión.</t>
        </is>
      </c>
      <c r="F289" s="32" t="inlineStr">
        <is>
          <t>Unidad</t>
        </is>
      </c>
      <c r="G289" s="35" t="inlineStr">
        <is>
          <t>suministro</t>
        </is>
      </c>
      <c r="H289" s="159" t="n">
        <v>95000</v>
      </c>
      <c r="I289" s="37" t="n">
        <v>158.91</v>
      </c>
      <c r="J289" s="37" t="n">
        <v>151.76</v>
      </c>
      <c r="K289" s="160">
        <f>H289*(I289/J289)</f>
        <v/>
      </c>
      <c r="L289" s="161" t="n">
        <v>115721.5262</v>
      </c>
      <c r="M289" s="159" t="n">
        <v>112351</v>
      </c>
      <c r="N289" s="159" t="n">
        <v>121339.08</v>
      </c>
      <c r="O289" s="162">
        <f>MIN(K289,L289,M289,N289)</f>
        <v/>
      </c>
      <c r="P289" s="162">
        <f>MAX(K289,L289,M289,N289)</f>
        <v/>
      </c>
      <c r="Q289" s="162">
        <f>MEDIAN(K289,L289,M289,N289)</f>
        <v/>
      </c>
      <c r="R289" s="162">
        <f>AVERAGE(K289,L289,M289,N289)</f>
        <v/>
      </c>
      <c r="S289" s="162">
        <f>AVERAGE(O289,Q289)</f>
        <v/>
      </c>
      <c r="T289" s="162">
        <f>AVERAGE(P289,Q289)</f>
        <v/>
      </c>
      <c r="U289" s="41">
        <f>STDEVA(K289,L289,M289,N289)</f>
        <v/>
      </c>
      <c r="V289" s="42">
        <f>U289/Q289</f>
        <v/>
      </c>
      <c r="W289" s="43">
        <f>IF(X289=O289,"MENOR",IF(X289=S289,"PROM[MEN-MED]","PROMEDIO"))</f>
        <v/>
      </c>
      <c r="X289" s="163">
        <f>IF(V289&lt;=300%,O289,IF(AND(V289&gt;100%,V289&lt;=150%),S289,R289))</f>
        <v/>
      </c>
      <c r="Y289" s="162">
        <f>ROUND(X289,0)</f>
        <v/>
      </c>
    </row>
    <row r="290" ht="27" customHeight="1">
      <c r="B290" s="57" t="inlineStr">
        <is>
          <t>7.34</t>
        </is>
      </c>
      <c r="C290" s="32" t="n">
        <v>4912</v>
      </c>
      <c r="D290" s="33" t="inlineStr">
        <is>
          <t xml:space="preserve">SUBCONJUNTO DEL COLADOR DE ACEITE </t>
        </is>
      </c>
      <c r="E290" s="56" t="inlineStr">
        <is>
          <t>componente del sistema de lubricación del motor que se encuentra en la base del cárter y tiene la función de filtrar impurezas y partículas del aceite antes de que este sea bombeado al motor.</t>
        </is>
      </c>
      <c r="F290" s="32" t="inlineStr">
        <is>
          <t>Unidad</t>
        </is>
      </c>
      <c r="G290" s="35" t="inlineStr">
        <is>
          <t>suministro</t>
        </is>
      </c>
      <c r="H290" s="159" t="n">
        <v>118750</v>
      </c>
      <c r="I290" s="37" t="n">
        <v>158.91</v>
      </c>
      <c r="J290" s="37" t="n">
        <v>151.76</v>
      </c>
      <c r="K290" s="160">
        <f>H290*(I290/J290)</f>
        <v/>
      </c>
      <c r="L290" s="161" t="n">
        <v>139242.614</v>
      </c>
      <c r="M290" s="159" t="n">
        <v>135187</v>
      </c>
      <c r="N290" s="159" t="n">
        <v>146001.96</v>
      </c>
      <c r="O290" s="162">
        <f>MIN(K290,L290,M290,N290)</f>
        <v/>
      </c>
      <c r="P290" s="162">
        <f>MAX(K290,L290,M290,N290)</f>
        <v/>
      </c>
      <c r="Q290" s="162">
        <f>MEDIAN(K290,L290,M290,N290)</f>
        <v/>
      </c>
      <c r="R290" s="162">
        <f>AVERAGE(K290,L290,M290,N290)</f>
        <v/>
      </c>
      <c r="S290" s="162">
        <f>AVERAGE(O290,Q290)</f>
        <v/>
      </c>
      <c r="T290" s="162">
        <f>AVERAGE(P290,Q290)</f>
        <v/>
      </c>
      <c r="U290" s="41">
        <f>STDEVA(K290,L290,M290,N290)</f>
        <v/>
      </c>
      <c r="V290" s="42">
        <f>U290/Q290</f>
        <v/>
      </c>
      <c r="W290" s="43">
        <f>IF(X290=O290,"MENOR",IF(X290=S290,"PROM[MEN-MED]","PROMEDIO"))</f>
        <v/>
      </c>
      <c r="X290" s="163">
        <f>IF(V290&lt;=300%,O290,IF(AND(V290&gt;100%,V290&lt;=150%),S290,R290))</f>
        <v/>
      </c>
      <c r="Y290" s="162">
        <f>ROUND(X290,0)</f>
        <v/>
      </c>
    </row>
    <row r="291" ht="15.75" customHeight="1">
      <c r="B291" s="57" t="inlineStr">
        <is>
          <t>7.35</t>
        </is>
      </c>
      <c r="C291" s="32" t="n">
        <v>4912</v>
      </c>
      <c r="D291" s="33" t="inlineStr">
        <is>
          <t xml:space="preserve">SEPARAVDOR DE LA CAMISA DE AGUA DEL BLOQUE DE CILINDROS </t>
        </is>
      </c>
      <c r="E291" s="56" t="inlineStr">
        <is>
          <t>componente del sistema de enfriamiento del motor que ayuda a dirigir y optimizar el flujo del refrigerante dentro del bloque de cilindros.</t>
        </is>
      </c>
      <c r="F291" s="32" t="inlineStr">
        <is>
          <t>Unidad</t>
        </is>
      </c>
      <c r="G291" s="35" t="inlineStr">
        <is>
          <t>suministro</t>
        </is>
      </c>
      <c r="H291" s="159" t="n">
        <v>69351</v>
      </c>
      <c r="I291" s="37" t="n">
        <v>158.91</v>
      </c>
      <c r="J291" s="37" t="n">
        <v>151.76</v>
      </c>
      <c r="K291" s="160">
        <f>H291*(I291/J291)</f>
        <v/>
      </c>
      <c r="L291" s="161" t="n">
        <v>82897.4944</v>
      </c>
      <c r="M291" s="159" t="n">
        <v>80483</v>
      </c>
      <c r="N291" s="159" t="n">
        <v>86921.64</v>
      </c>
      <c r="O291" s="162">
        <f>MIN(K291,L291,M291,N291)</f>
        <v/>
      </c>
      <c r="P291" s="162">
        <f>MAX(K291,L291,M291,N291)</f>
        <v/>
      </c>
      <c r="Q291" s="162">
        <f>MEDIAN(K291,L291,M291,N291)</f>
        <v/>
      </c>
      <c r="R291" s="162">
        <f>AVERAGE(K291,L291,M291,N291)</f>
        <v/>
      </c>
      <c r="S291" s="162">
        <f>AVERAGE(O291,Q291)</f>
        <v/>
      </c>
      <c r="T291" s="162">
        <f>AVERAGE(P291,Q291)</f>
        <v/>
      </c>
      <c r="U291" s="41">
        <f>STDEVA(K291,L291,M291,N291)</f>
        <v/>
      </c>
      <c r="V291" s="42">
        <f>U291/Q291</f>
        <v/>
      </c>
      <c r="W291" s="43">
        <f>IF(X291=O291,"MENOR",IF(X291=S291,"PROM[MEN-MED]","PROMEDIO"))</f>
        <v/>
      </c>
      <c r="X291" s="163">
        <f>IF(V291&lt;=300%,O291,IF(AND(V291&gt;100%,V291&lt;=150%),S291,R291))</f>
        <v/>
      </c>
      <c r="Y291" s="162">
        <f>ROUND(X291,0)</f>
        <v/>
      </c>
    </row>
    <row r="292" ht="15.75" customHeight="1">
      <c r="B292" s="57" t="inlineStr">
        <is>
          <t>7.36</t>
        </is>
      </c>
      <c r="C292" s="32" t="n">
        <v>4912</v>
      </c>
      <c r="D292" s="33" t="inlineStr">
        <is>
          <t xml:space="preserve">VALVULA DE ESCAPE </t>
        </is>
      </c>
      <c r="E292" s="56" t="inlineStr">
        <is>
          <t>componente del tren de válvulas del motor que permite la expulsión de los gases quemados de la combustión desde la cámara de combustión hacia el sistema de escape.</t>
        </is>
      </c>
      <c r="F292" s="32" t="inlineStr">
        <is>
          <t>Unidad</t>
        </is>
      </c>
      <c r="G292" s="35" t="inlineStr">
        <is>
          <t>suministro</t>
        </is>
      </c>
      <c r="H292" s="159" t="n">
        <v>145789</v>
      </c>
      <c r="I292" s="37" t="n">
        <v>158.91</v>
      </c>
      <c r="J292" s="37" t="n">
        <v>151.76</v>
      </c>
      <c r="K292" s="160">
        <f>H292*(I292/J292)</f>
        <v/>
      </c>
      <c r="L292" s="161" t="n">
        <v>179420.8458</v>
      </c>
      <c r="M292" s="159" t="n">
        <v>174195</v>
      </c>
      <c r="N292" s="159" t="n">
        <v>188130.6</v>
      </c>
      <c r="O292" s="162">
        <f>MIN(K292,L292,M292,N292)</f>
        <v/>
      </c>
      <c r="P292" s="162">
        <f>MAX(K292,L292,M292,N292)</f>
        <v/>
      </c>
      <c r="Q292" s="162">
        <f>MEDIAN(K292,L292,M292,N292)</f>
        <v/>
      </c>
      <c r="R292" s="162">
        <f>AVERAGE(K292,L292,M292,N292)</f>
        <v/>
      </c>
      <c r="S292" s="162">
        <f>AVERAGE(O292,Q292)</f>
        <v/>
      </c>
      <c r="T292" s="162">
        <f>AVERAGE(P292,Q292)</f>
        <v/>
      </c>
      <c r="U292" s="41">
        <f>STDEVA(K292,L292,M292,N292)</f>
        <v/>
      </c>
      <c r="V292" s="42">
        <f>U292/Q292</f>
        <v/>
      </c>
      <c r="W292" s="43">
        <f>IF(X292=O292,"MENOR",IF(X292=S292,"PROM[MEN-MED]","PROMEDIO"))</f>
        <v/>
      </c>
      <c r="X292" s="163">
        <f>IF(V292&lt;=300%,O292,IF(AND(V292&gt;100%,V292&lt;=150%),S292,R292))</f>
        <v/>
      </c>
      <c r="Y292" s="162">
        <f>ROUND(X292,0)</f>
        <v/>
      </c>
    </row>
    <row r="293" ht="27" customHeight="1">
      <c r="B293" s="57" t="inlineStr">
        <is>
          <t>7.37</t>
        </is>
      </c>
      <c r="C293" s="32" t="n">
        <v>4912</v>
      </c>
      <c r="D293" s="33" t="inlineStr">
        <is>
          <t>VALVULA DE ADMISION</t>
        </is>
      </c>
      <c r="E293" s="56" t="inlineStr">
        <is>
          <t>componente del tren de válvulas del motor que permite la entrada de la mezcla de aire y combustible (en motores de inyección indirecta) o solo aire (en motores de inyección directa) a la cámara de combustión</t>
        </is>
      </c>
      <c r="F293" s="32" t="inlineStr">
        <is>
          <t>Unidad</t>
        </is>
      </c>
      <c r="G293" s="35" t="inlineStr">
        <is>
          <t>suministro</t>
        </is>
      </c>
      <c r="H293" s="159" t="n">
        <v>90892</v>
      </c>
      <c r="I293" s="37" t="n">
        <v>158.91</v>
      </c>
      <c r="J293" s="37" t="n">
        <v>151.76</v>
      </c>
      <c r="K293" s="160">
        <f>H293*(I293/J293)</f>
        <v/>
      </c>
      <c r="L293" s="161" t="n">
        <v>113407.119</v>
      </c>
      <c r="M293" s="159" t="n">
        <v>110104</v>
      </c>
      <c r="N293" s="159" t="n">
        <v>118912.32</v>
      </c>
      <c r="O293" s="162">
        <f>MIN(K293,L293,M293,N293)</f>
        <v/>
      </c>
      <c r="P293" s="162">
        <f>MAX(K293,L293,M293,N293)</f>
        <v/>
      </c>
      <c r="Q293" s="162">
        <f>MEDIAN(K293,L293,M293,N293)</f>
        <v/>
      </c>
      <c r="R293" s="162">
        <f>AVERAGE(K293,L293,M293,N293)</f>
        <v/>
      </c>
      <c r="S293" s="162">
        <f>AVERAGE(O293,Q293)</f>
        <v/>
      </c>
      <c r="T293" s="162">
        <f>AVERAGE(P293,Q293)</f>
        <v/>
      </c>
      <c r="U293" s="41">
        <f>STDEVA(K293,L293,M293,N293)</f>
        <v/>
      </c>
      <c r="V293" s="42">
        <f>U293/Q293</f>
        <v/>
      </c>
      <c r="W293" s="43">
        <f>IF(X293=O293,"MENOR",IF(X293=S293,"PROM[MEN-MED]","PROMEDIO"))</f>
        <v/>
      </c>
      <c r="X293" s="163">
        <f>IF(V293&lt;=300%,O293,IF(AND(V293&gt;100%,V293&lt;=150%),S293,R293))</f>
        <v/>
      </c>
      <c r="Y293" s="162">
        <f>ROUND(X293,0)</f>
        <v/>
      </c>
    </row>
    <row r="294" ht="15.75" customHeight="1">
      <c r="B294" s="57" t="inlineStr">
        <is>
          <t>7.38</t>
        </is>
      </c>
      <c r="C294" s="32" t="n">
        <v>4912</v>
      </c>
      <c r="D294" s="33" t="inlineStr">
        <is>
          <t>CASQUILLO DE LA GUIA DE LA VALVULA DE ESCAPE</t>
        </is>
      </c>
      <c r="E294" s="56" t="inlineStr">
        <is>
          <t xml:space="preserve">componente cilíndrico que se encuentra en la culata del motor y sirve como guía para el movimiento de las válvulas de admisión y escape </t>
        </is>
      </c>
      <c r="F294" s="32" t="inlineStr">
        <is>
          <t>Unidad</t>
        </is>
      </c>
      <c r="G294" s="35" t="inlineStr">
        <is>
          <t>suministro</t>
        </is>
      </c>
      <c r="H294" s="159" t="n">
        <v>25650</v>
      </c>
      <c r="I294" s="37" t="n">
        <v>158.91</v>
      </c>
      <c r="J294" s="37" t="n">
        <v>151.76</v>
      </c>
      <c r="K294" s="160">
        <f>H294*(I294/J294)</f>
        <v/>
      </c>
      <c r="L294" s="161" t="n">
        <v>31244.0212</v>
      </c>
      <c r="M294" s="159" t="n">
        <v>30334</v>
      </c>
      <c r="N294" s="159" t="n">
        <v>32760.72</v>
      </c>
      <c r="O294" s="162">
        <f>MIN(K294,L294,M294,N294)</f>
        <v/>
      </c>
      <c r="P294" s="162">
        <f>MAX(K294,L294,M294,N294)</f>
        <v/>
      </c>
      <c r="Q294" s="162">
        <f>MEDIAN(K294,L294,M294,N294)</f>
        <v/>
      </c>
      <c r="R294" s="162">
        <f>AVERAGE(K294,L294,M294,N294)</f>
        <v/>
      </c>
      <c r="S294" s="162">
        <f>AVERAGE(O294,Q294)</f>
        <v/>
      </c>
      <c r="T294" s="162">
        <f>AVERAGE(P294,Q294)</f>
        <v/>
      </c>
      <c r="U294" s="41">
        <f>STDEVA(K294,L294,M294,N294)</f>
        <v/>
      </c>
      <c r="V294" s="42">
        <f>U294/Q294</f>
        <v/>
      </c>
      <c r="W294" s="43">
        <f>IF(X294=O294,"MENOR",IF(X294=S294,"PROM[MEN-MED]","PROMEDIO"))</f>
        <v/>
      </c>
      <c r="X294" s="163">
        <f>IF(V294&lt;=300%,O294,IF(AND(V294&gt;100%,V294&lt;=150%),S294,R294))</f>
        <v/>
      </c>
      <c r="Y294" s="162">
        <f>ROUND(X294,0)</f>
        <v/>
      </c>
    </row>
    <row r="295" ht="27" customHeight="1">
      <c r="B295" s="57" t="inlineStr">
        <is>
          <t>7.39</t>
        </is>
      </c>
      <c r="C295" s="32" t="n">
        <v>4912</v>
      </c>
      <c r="D295" s="33" t="inlineStr">
        <is>
          <t xml:space="preserve">ASIENTO DEL MUELLE DE LA VALVULA </t>
        </is>
      </c>
      <c r="E295" s="56" t="inlineStr">
        <is>
          <t>componente del sistema de válvulas del motor que proporciona una base estable para el muelle de la válvula, ayudando a mantener la válvula en su posición correcta y asegurando su correcto funcionamiento</t>
        </is>
      </c>
      <c r="F295" s="32" t="inlineStr">
        <is>
          <t>Unidad</t>
        </is>
      </c>
      <c r="G295" s="35" t="inlineStr">
        <is>
          <t>suministro</t>
        </is>
      </c>
      <c r="H295" s="159" t="n">
        <v>36100</v>
      </c>
      <c r="I295" s="37" t="n">
        <v>158.91</v>
      </c>
      <c r="J295" s="37" t="n">
        <v>151.76</v>
      </c>
      <c r="K295" s="160">
        <f>H295*(I295/J295)</f>
        <v/>
      </c>
      <c r="L295" s="161" t="n">
        <v>42330.9418</v>
      </c>
      <c r="M295" s="159" t="n">
        <v>41098</v>
      </c>
      <c r="N295" s="159" t="n">
        <v>44385.84</v>
      </c>
      <c r="O295" s="162">
        <f>MIN(K295,L295,M295,N295)</f>
        <v/>
      </c>
      <c r="P295" s="162">
        <f>MAX(K295,L295,M295,N295)</f>
        <v/>
      </c>
      <c r="Q295" s="162">
        <f>MEDIAN(K295,L295,M295,N295)</f>
        <v/>
      </c>
      <c r="R295" s="162">
        <f>AVERAGE(K295,L295,M295,N295)</f>
        <v/>
      </c>
      <c r="S295" s="162">
        <f>AVERAGE(O295,Q295)</f>
        <v/>
      </c>
      <c r="T295" s="162">
        <f>AVERAGE(P295,Q295)</f>
        <v/>
      </c>
      <c r="U295" s="41">
        <f>STDEVA(K295,L295,M295,N295)</f>
        <v/>
      </c>
      <c r="V295" s="42">
        <f>U295/Q295</f>
        <v/>
      </c>
      <c r="W295" s="43">
        <f>IF(X295=O295,"MENOR",IF(X295=S295,"PROM[MEN-MED]","PROMEDIO"))</f>
        <v/>
      </c>
      <c r="X295" s="163">
        <f>IF(V295&lt;=300%,O295,IF(AND(V295&gt;100%,V295&lt;=150%),S295,R295))</f>
        <v/>
      </c>
      <c r="Y295" s="162">
        <f>ROUND(X295,0)</f>
        <v/>
      </c>
    </row>
    <row r="296" ht="27" customHeight="1">
      <c r="B296" s="57" t="inlineStr">
        <is>
          <t>7.40</t>
        </is>
      </c>
      <c r="C296" s="32" t="n">
        <v>4912</v>
      </c>
      <c r="D296" s="33" t="inlineStr">
        <is>
          <t>SELLO DE ACEITE DEL VAASTAGO DE LA VALVULA</t>
        </is>
      </c>
      <c r="E296" s="56" t="inlineStr">
        <is>
          <t>componente del sistema de válvulas del motor que controla la cantidad de aceite que lubrica el vástago de la válvula, evitando que el exceso de aceite ingrese a la cámara de combustión.</t>
        </is>
      </c>
      <c r="F296" s="32" t="inlineStr">
        <is>
          <t>Unidad</t>
        </is>
      </c>
      <c r="G296" s="35" t="inlineStr">
        <is>
          <t>suministro</t>
        </is>
      </c>
      <c r="H296" s="159" t="n">
        <v>36100</v>
      </c>
      <c r="I296" s="37" t="n">
        <v>158.91</v>
      </c>
      <c r="J296" s="37" t="n">
        <v>151.76</v>
      </c>
      <c r="K296" s="160">
        <f>H296*(I296/J296)</f>
        <v/>
      </c>
      <c r="L296" s="161" t="n">
        <v>43152.8748</v>
      </c>
      <c r="M296" s="159" t="n">
        <v>41896</v>
      </c>
      <c r="N296" s="159" t="n">
        <v>45247.68</v>
      </c>
      <c r="O296" s="162">
        <f>MIN(K296,L296,M296,N296)</f>
        <v/>
      </c>
      <c r="P296" s="162">
        <f>MAX(K296,L296,M296,N296)</f>
        <v/>
      </c>
      <c r="Q296" s="162">
        <f>MEDIAN(K296,L296,M296,N296)</f>
        <v/>
      </c>
      <c r="R296" s="162">
        <f>AVERAGE(K296,L296,M296,N296)</f>
        <v/>
      </c>
      <c r="S296" s="162">
        <f>AVERAGE(O296,Q296)</f>
        <v/>
      </c>
      <c r="T296" s="162">
        <f>AVERAGE(P296,Q296)</f>
        <v/>
      </c>
      <c r="U296" s="41">
        <f>STDEVA(K296,L296,M296,N296)</f>
        <v/>
      </c>
      <c r="V296" s="42">
        <f>U296/Q296</f>
        <v/>
      </c>
      <c r="W296" s="43">
        <f>IF(X296=O296,"MENOR",IF(X296=S296,"PROM[MEN-MED]","PROMEDIO"))</f>
        <v/>
      </c>
      <c r="X296" s="163">
        <f>IF(V296&lt;=300%,O296,IF(AND(V296&gt;100%,V296&lt;=150%),S296,R296))</f>
        <v/>
      </c>
      <c r="Y296" s="162">
        <f>ROUND(X296,0)</f>
        <v/>
      </c>
    </row>
    <row r="297" ht="15.75" customHeight="1">
      <c r="B297" s="57" t="inlineStr">
        <is>
          <t>7.41</t>
        </is>
      </c>
      <c r="C297" s="32" t="n">
        <v>4912</v>
      </c>
      <c r="D297" s="33" t="inlineStr">
        <is>
          <t>MUELLE DE COMPRESION INTERNO</t>
        </is>
      </c>
      <c r="E297" s="56" t="inlineStr">
        <is>
          <t>resorte ubicado en el sistema de válvulas del motor, diseñado para mantener la válvula cerrada cuando no está en funcionamiento y garantizar su correcto retorno después de abrirse.</t>
        </is>
      </c>
      <c r="F297" s="32" t="inlineStr">
        <is>
          <t>Unidad</t>
        </is>
      </c>
      <c r="G297" s="35" t="inlineStr">
        <is>
          <t>suministro</t>
        </is>
      </c>
      <c r="H297" s="159" t="n">
        <v>7600</v>
      </c>
      <c r="I297" s="37" t="n">
        <v>158.91</v>
      </c>
      <c r="J297" s="37" t="n">
        <v>151.76</v>
      </c>
      <c r="K297" s="160">
        <f>H297*(I297/J297)</f>
        <v/>
      </c>
      <c r="L297" s="161" t="n">
        <v>9171.1158</v>
      </c>
      <c r="M297" s="159" t="n">
        <v>8904</v>
      </c>
      <c r="N297" s="159" t="n">
        <v>9616.32</v>
      </c>
      <c r="O297" s="162">
        <f>MIN(K297,L297,M297,N297)</f>
        <v/>
      </c>
      <c r="P297" s="162">
        <f>MAX(K297,L297,M297,N297)</f>
        <v/>
      </c>
      <c r="Q297" s="162">
        <f>MEDIAN(K297,L297,M297,N297)</f>
        <v/>
      </c>
      <c r="R297" s="162">
        <f>AVERAGE(K297,L297,M297,N297)</f>
        <v/>
      </c>
      <c r="S297" s="162">
        <f>AVERAGE(O297,Q297)</f>
        <v/>
      </c>
      <c r="T297" s="162">
        <f>AVERAGE(P297,Q297)</f>
        <v/>
      </c>
      <c r="U297" s="41">
        <f>STDEVA(K297,L297,M297,N297)</f>
        <v/>
      </c>
      <c r="V297" s="42">
        <f>U297/Q297</f>
        <v/>
      </c>
      <c r="W297" s="43">
        <f>IF(X297=O297,"MENOR",IF(X297=S297,"PROM[MEN-MED]","PROMEDIO"))</f>
        <v/>
      </c>
      <c r="X297" s="163">
        <f>IF(V297&lt;=300%,O297,IF(AND(V297&gt;100%,V297&lt;=150%),S297,R297))</f>
        <v/>
      </c>
      <c r="Y297" s="162">
        <f>ROUND(X297,0)</f>
        <v/>
      </c>
    </row>
    <row r="298" ht="15.75" customHeight="1">
      <c r="B298" s="57" t="inlineStr">
        <is>
          <t>7.42</t>
        </is>
      </c>
      <c r="C298" s="32" t="n">
        <v>4912</v>
      </c>
      <c r="D298" s="33" t="inlineStr">
        <is>
          <t xml:space="preserve">RETEN DEL MUELLE DE LA VALVULA </t>
        </is>
      </c>
      <c r="E298" s="56" t="inlineStr">
        <is>
          <t>componente del sistema de válvulas del motor que mantiene el muelle de la válvula firmemente sujeto al vástago de la válvula, asegurando su correcto funcionamiento.</t>
        </is>
      </c>
      <c r="F298" s="32" t="inlineStr">
        <is>
          <t>Unidad</t>
        </is>
      </c>
      <c r="G298" s="35" t="inlineStr">
        <is>
          <t>suministro</t>
        </is>
      </c>
      <c r="H298" s="159" t="n">
        <v>4750</v>
      </c>
      <c r="I298" s="37" t="n">
        <v>158.91</v>
      </c>
      <c r="J298" s="37" t="n">
        <v>151.76</v>
      </c>
      <c r="K298" s="160">
        <f>H298*(I298/J298)</f>
        <v/>
      </c>
      <c r="L298" s="161" t="n">
        <v>5570.2353</v>
      </c>
      <c r="M298" s="159" t="n">
        <v>5408</v>
      </c>
      <c r="N298" s="159" t="n">
        <v>5840.64</v>
      </c>
      <c r="O298" s="162">
        <f>MIN(K298,L298,M298,N298)</f>
        <v/>
      </c>
      <c r="P298" s="162">
        <f>MAX(K298,L298,M298,N298)</f>
        <v/>
      </c>
      <c r="Q298" s="162">
        <f>MEDIAN(K298,L298,M298,N298)</f>
        <v/>
      </c>
      <c r="R298" s="162">
        <f>AVERAGE(K298,L298,M298,N298)</f>
        <v/>
      </c>
      <c r="S298" s="162">
        <f>AVERAGE(O298,Q298)</f>
        <v/>
      </c>
      <c r="T298" s="162">
        <f>AVERAGE(P298,Q298)</f>
        <v/>
      </c>
      <c r="U298" s="41">
        <f>STDEVA(K298,L298,M298,N298)</f>
        <v/>
      </c>
      <c r="V298" s="42">
        <f>U298/Q298</f>
        <v/>
      </c>
      <c r="W298" s="43">
        <f>IF(X298=O298,"MENOR",IF(X298=S298,"PROM[MEN-MED]","PROMEDIO"))</f>
        <v/>
      </c>
      <c r="X298" s="163">
        <f>IF(V298&lt;=300%,O298,IF(AND(V298&gt;100%,V298&lt;=150%),S298,R298))</f>
        <v/>
      </c>
      <c r="Y298" s="162">
        <f>ROUND(X298,0)</f>
        <v/>
      </c>
    </row>
    <row r="299" ht="15.75" customHeight="1">
      <c r="B299" s="57" t="inlineStr">
        <is>
          <t>7.43</t>
        </is>
      </c>
      <c r="C299" s="32" t="n">
        <v>4912</v>
      </c>
      <c r="D299" s="33" t="inlineStr">
        <is>
          <t xml:space="preserve">BLOQUEO DEL RETEN DEL MUELLE DE LA VALVULA </t>
        </is>
      </c>
      <c r="E299" s="56" t="inlineStr">
        <is>
          <t>pequeño componente metálico en forma de cuña que asegura el muelle de la válvula al vástago de la válvula, evitando que se desprenda durante el funcionamiento del motor.</t>
        </is>
      </c>
      <c r="F299" s="32" t="inlineStr">
        <is>
          <t>Unidad</t>
        </is>
      </c>
      <c r="G299" s="35" t="inlineStr">
        <is>
          <t>suministro</t>
        </is>
      </c>
      <c r="H299" s="159" t="n">
        <v>5700</v>
      </c>
      <c r="I299" s="37" t="n">
        <v>158.91</v>
      </c>
      <c r="J299" s="37" t="n">
        <v>151.76</v>
      </c>
      <c r="K299" s="160">
        <f>H299*(I299/J299)</f>
        <v/>
      </c>
      <c r="L299" s="161" t="n">
        <v>6683.6707</v>
      </c>
      <c r="M299" s="159" t="n">
        <v>6489</v>
      </c>
      <c r="N299" s="159" t="n">
        <v>7008.12</v>
      </c>
      <c r="O299" s="162">
        <f>MIN(K299,L299,M299,N299)</f>
        <v/>
      </c>
      <c r="P299" s="162">
        <f>MAX(K299,L299,M299,N299)</f>
        <v/>
      </c>
      <c r="Q299" s="162">
        <f>MEDIAN(K299,L299,M299,N299)</f>
        <v/>
      </c>
      <c r="R299" s="162">
        <f>AVERAGE(K299,L299,M299,N299)</f>
        <v/>
      </c>
      <c r="S299" s="162">
        <f>AVERAGE(O299,Q299)</f>
        <v/>
      </c>
      <c r="T299" s="162">
        <f>AVERAGE(P299,Q299)</f>
        <v/>
      </c>
      <c r="U299" s="41">
        <f>STDEVA(K299,L299,M299,N299)</f>
        <v/>
      </c>
      <c r="V299" s="42">
        <f>U299/Q299</f>
        <v/>
      </c>
      <c r="W299" s="43">
        <f>IF(X299=O299,"MENOR",IF(X299=S299,"PROM[MEN-MED]","PROMEDIO"))</f>
        <v/>
      </c>
      <c r="X299" s="163">
        <f>IF(V299&lt;=300%,O299,IF(AND(V299&gt;100%,V299&lt;=150%),S299,R299))</f>
        <v/>
      </c>
      <c r="Y299" s="162">
        <f>ROUND(X299,0)</f>
        <v/>
      </c>
    </row>
    <row r="300" ht="27" customHeight="1">
      <c r="B300" s="57" t="inlineStr">
        <is>
          <t>7.44</t>
        </is>
      </c>
      <c r="C300" s="32" t="n">
        <v>4912</v>
      </c>
      <c r="D300" s="33" t="inlineStr">
        <is>
          <t>ANILLO DE COMPRESION NO.1</t>
        </is>
      </c>
      <c r="E300" s="56" t="inlineStr">
        <is>
          <t>componentes metálicos que se encuentran en los pistones del motor y tienen la función de sellar la cámara de combustión, controlar el consumo de aceite y disipar el calor del pistón hacia las paredes del cilindro.</t>
        </is>
      </c>
      <c r="F300" s="32" t="inlineStr">
        <is>
          <t>Unidad</t>
        </is>
      </c>
      <c r="G300" s="35" t="inlineStr">
        <is>
          <t>suministro</t>
        </is>
      </c>
      <c r="H300" s="159" t="n">
        <v>993257</v>
      </c>
      <c r="I300" s="37" t="n">
        <v>158.91</v>
      </c>
      <c r="J300" s="37" t="n">
        <v>151.76</v>
      </c>
      <c r="K300" s="160">
        <f>H300*(I300/J300)</f>
        <v/>
      </c>
      <c r="L300" s="161" t="n">
        <v>1208295.06</v>
      </c>
      <c r="M300" s="159" t="n">
        <v>1173102</v>
      </c>
      <c r="N300" s="159" t="n">
        <v>1266950.16</v>
      </c>
      <c r="O300" s="162">
        <f>MIN(K300,L300,M300,N300)</f>
        <v/>
      </c>
      <c r="P300" s="162">
        <f>MAX(K300,L300,M300,N300)</f>
        <v/>
      </c>
      <c r="Q300" s="162">
        <f>MEDIAN(K300,L300,M300,N300)</f>
        <v/>
      </c>
      <c r="R300" s="162">
        <f>AVERAGE(K300,L300,M300,N300)</f>
        <v/>
      </c>
      <c r="S300" s="162">
        <f>AVERAGE(O300,Q300)</f>
        <v/>
      </c>
      <c r="T300" s="162">
        <f>AVERAGE(P300,Q300)</f>
        <v/>
      </c>
      <c r="U300" s="41">
        <f>STDEVA(K300,L300,M300,N300)</f>
        <v/>
      </c>
      <c r="V300" s="42">
        <f>U300/Q300</f>
        <v/>
      </c>
      <c r="W300" s="43">
        <f>IF(X300=O300,"MENOR",IF(X300=S300,"PROM[MEN-MED]","PROMEDIO"))</f>
        <v/>
      </c>
      <c r="X300" s="163">
        <f>IF(V300&lt;=300%,O300,IF(AND(V300&gt;100%,V300&lt;=150%),S300,R300))</f>
        <v/>
      </c>
      <c r="Y300" s="162">
        <f>ROUND(X300,0)</f>
        <v/>
      </c>
    </row>
    <row r="301" ht="27" customHeight="1">
      <c r="B301" s="57" t="inlineStr">
        <is>
          <t>7.45</t>
        </is>
      </c>
      <c r="C301" s="32" t="n">
        <v>4912</v>
      </c>
      <c r="D301" s="33" t="inlineStr">
        <is>
          <t>ANILLO DE COMPRESION NO.2</t>
        </is>
      </c>
      <c r="E301" s="56" t="inlineStr">
        <is>
          <t>componentes metálicos que se encuentran en los pistones del motor y tienen la función de sellar la cámara de combustión, controlar el consumo de aceite y disipar el calor del pistón hacia las paredes del cilindro.</t>
        </is>
      </c>
      <c r="F301" s="32" t="inlineStr">
        <is>
          <t>Unidad</t>
        </is>
      </c>
      <c r="G301" s="35" t="inlineStr">
        <is>
          <t>suministro</t>
        </is>
      </c>
      <c r="H301" s="159" t="n">
        <v>990770</v>
      </c>
      <c r="I301" s="37" t="n">
        <v>158.91</v>
      </c>
      <c r="J301" s="37" t="n">
        <v>151.76</v>
      </c>
      <c r="K301" s="160">
        <f>H301*(I301/J301)</f>
        <v/>
      </c>
      <c r="L301" s="161" t="n">
        <v>1185497.04</v>
      </c>
      <c r="M301" s="159" t="n">
        <v>1150968</v>
      </c>
      <c r="N301" s="159" t="n">
        <v>1243045.44</v>
      </c>
      <c r="O301" s="162">
        <f>MIN(K301,L301,M301,N301)</f>
        <v/>
      </c>
      <c r="P301" s="162">
        <f>MAX(K301,L301,M301,N301)</f>
        <v/>
      </c>
      <c r="Q301" s="162">
        <f>MEDIAN(K301,L301,M301,N301)</f>
        <v/>
      </c>
      <c r="R301" s="162">
        <f>AVERAGE(K301,L301,M301,N301)</f>
        <v/>
      </c>
      <c r="S301" s="162">
        <f>AVERAGE(O301,Q301)</f>
        <v/>
      </c>
      <c r="T301" s="162">
        <f>AVERAGE(P301,Q301)</f>
        <v/>
      </c>
      <c r="U301" s="41">
        <f>STDEVA(K301,L301,M301,N301)</f>
        <v/>
      </c>
      <c r="V301" s="42">
        <f>U301/Q301</f>
        <v/>
      </c>
      <c r="W301" s="43">
        <f>IF(X301=O301,"MENOR",IF(X301=S301,"PROM[MEN-MED]","PROMEDIO"))</f>
        <v/>
      </c>
      <c r="X301" s="163">
        <f>IF(V301&lt;=300%,O301,IF(AND(V301&gt;100%,V301&lt;=150%),S301,R301))</f>
        <v/>
      </c>
      <c r="Y301" s="162">
        <f>ROUND(X301,0)</f>
        <v/>
      </c>
    </row>
    <row r="302" ht="27" customHeight="1">
      <c r="B302" s="57" t="inlineStr">
        <is>
          <t>7.46</t>
        </is>
      </c>
      <c r="C302" s="32" t="n">
        <v>4912</v>
      </c>
      <c r="D302" s="33" t="inlineStr">
        <is>
          <t>ANILLO DE LUBRICACION RIEL LATERAL</t>
        </is>
      </c>
      <c r="E302" s="56" t="inlineStr">
        <is>
          <t>componentes metálicos que se encuentran en los pistones del motor y tienen la función de sellar la cámara de combustión, controlar el consumo de aceite y disipar el calor del pistón hacia las paredes del cilindro.</t>
        </is>
      </c>
      <c r="F302" s="32" t="inlineStr">
        <is>
          <t>Unidad</t>
        </is>
      </c>
      <c r="G302" s="35" t="inlineStr">
        <is>
          <t>suministro</t>
        </is>
      </c>
      <c r="H302" s="159" t="n">
        <v>1001300</v>
      </c>
      <c r="I302" s="37" t="n">
        <v>158.91</v>
      </c>
      <c r="J302" s="37" t="n">
        <v>151.76</v>
      </c>
      <c r="K302" s="160">
        <f>H302*(I302/J302)</f>
        <v/>
      </c>
      <c r="L302" s="161" t="n">
        <v>1208295.06</v>
      </c>
      <c r="M302" s="159" t="n">
        <v>1173102</v>
      </c>
      <c r="N302" s="159" t="n">
        <v>1266950.16</v>
      </c>
      <c r="O302" s="162">
        <f>MIN(K302,L302,M302,N302)</f>
        <v/>
      </c>
      <c r="P302" s="162">
        <f>MAX(K302,L302,M302,N302)</f>
        <v/>
      </c>
      <c r="Q302" s="162">
        <f>MEDIAN(K302,L302,M302,N302)</f>
        <v/>
      </c>
      <c r="R302" s="162">
        <f>AVERAGE(K302,L302,M302,N302)</f>
        <v/>
      </c>
      <c r="S302" s="162">
        <f>AVERAGE(O302,Q302)</f>
        <v/>
      </c>
      <c r="T302" s="162">
        <f>AVERAGE(P302,Q302)</f>
        <v/>
      </c>
      <c r="U302" s="41">
        <f>STDEVA(K302,L302,M302,N302)</f>
        <v/>
      </c>
      <c r="V302" s="42">
        <f>U302/Q302</f>
        <v/>
      </c>
      <c r="W302" s="43">
        <f>IF(X302=O302,"MENOR",IF(X302=S302,"PROM[MEN-MED]","PROMEDIO"))</f>
        <v/>
      </c>
      <c r="X302" s="163">
        <f>IF(V302&lt;=300%,O302,IF(AND(V302&gt;100%,V302&lt;=150%),S302,R302))</f>
        <v/>
      </c>
      <c r="Y302" s="162">
        <f>ROUND(X302,0)</f>
        <v/>
      </c>
    </row>
    <row r="303" ht="27" customHeight="1">
      <c r="B303" s="57" t="inlineStr">
        <is>
          <t>7.47</t>
        </is>
      </c>
      <c r="C303" s="32" t="n">
        <v>4912</v>
      </c>
      <c r="D303" s="33" t="inlineStr">
        <is>
          <t xml:space="preserve">ANILLO DE LUBRICACION EXPANSOR </t>
        </is>
      </c>
      <c r="E303" s="56" t="inlineStr">
        <is>
          <t>componentes metálicos que se encuentran en los pistones del motor y tienen la función de sellar la cámara de combustión, controlar el consumo de aceite y disipar el calor del pistón hacia las paredes del cilindro.</t>
        </is>
      </c>
      <c r="F303" s="32" t="inlineStr">
        <is>
          <t>Unidad</t>
        </is>
      </c>
      <c r="G303" s="35" t="inlineStr">
        <is>
          <t>suministro</t>
        </is>
      </c>
      <c r="H303" s="159" t="n">
        <v>1001300</v>
      </c>
      <c r="I303" s="37" t="n">
        <v>158.91</v>
      </c>
      <c r="J303" s="37" t="n">
        <v>151.76</v>
      </c>
      <c r="K303" s="160">
        <f>H303*(I303/J303)</f>
        <v/>
      </c>
      <c r="L303" s="161" t="n">
        <v>1196896.05</v>
      </c>
      <c r="M303" s="159" t="n">
        <v>1162035</v>
      </c>
      <c r="N303" s="159" t="n">
        <v>1254997.8</v>
      </c>
      <c r="O303" s="162">
        <f>MIN(K303,L303,M303,N303)</f>
        <v/>
      </c>
      <c r="P303" s="162">
        <f>MAX(K303,L303,M303,N303)</f>
        <v/>
      </c>
      <c r="Q303" s="162">
        <f>MEDIAN(K303,L303,M303,N303)</f>
        <v/>
      </c>
      <c r="R303" s="162">
        <f>AVERAGE(K303,L303,M303,N303)</f>
        <v/>
      </c>
      <c r="S303" s="162">
        <f>AVERAGE(O303,Q303)</f>
        <v/>
      </c>
      <c r="T303" s="162">
        <f>AVERAGE(P303,Q303)</f>
        <v/>
      </c>
      <c r="U303" s="41">
        <f>STDEVA(K303,L303,M303,N303)</f>
        <v/>
      </c>
      <c r="V303" s="42">
        <f>U303/Q303</f>
        <v/>
      </c>
      <c r="W303" s="43">
        <f>IF(X303=O303,"MENOR",IF(X303=S303,"PROM[MEN-MED]","PROMEDIO"))</f>
        <v/>
      </c>
      <c r="X303" s="163">
        <f>IF(V303&lt;=300%,O303,IF(AND(V303&gt;100%,V303&lt;=150%),S303,R303))</f>
        <v/>
      </c>
      <c r="Y303" s="162">
        <f>ROUND(X303,0)</f>
        <v/>
      </c>
    </row>
    <row r="304" ht="27" customHeight="1">
      <c r="B304" s="57" t="inlineStr">
        <is>
          <t>7.48</t>
        </is>
      </c>
      <c r="C304" s="32" t="n">
        <v>4912</v>
      </c>
      <c r="D304" s="33" t="inlineStr">
        <is>
          <t xml:space="preserve">ANILLO DE RETENCION DEL ORIFICIO DEL PASADOR DEL PISTO </t>
        </is>
      </c>
      <c r="E304" s="56" t="inlineStr">
        <is>
          <t>pequeño clip o seguro metálico que mantiene el pasador del pistón en su posición dentro del pistón, evitando su desplazamiento lateral y protegiendo las paredes del cilindro de posibles daños.</t>
        </is>
      </c>
      <c r="F304" s="32" t="inlineStr">
        <is>
          <t>Unidad</t>
        </is>
      </c>
      <c r="G304" s="35" t="inlineStr">
        <is>
          <t>suministro</t>
        </is>
      </c>
      <c r="H304" s="159" t="n">
        <v>1001300</v>
      </c>
      <c r="I304" s="37" t="n">
        <v>158.91</v>
      </c>
      <c r="J304" s="37" t="n">
        <v>151.76</v>
      </c>
      <c r="K304" s="160">
        <f>H304*(I304/J304)</f>
        <v/>
      </c>
      <c r="L304" s="161" t="n">
        <v>1196896.05</v>
      </c>
      <c r="M304" s="159" t="n">
        <v>1162035</v>
      </c>
      <c r="N304" s="159" t="n">
        <v>1254997.8</v>
      </c>
      <c r="O304" s="162">
        <f>MIN(K304,L304,M304,N304)</f>
        <v/>
      </c>
      <c r="P304" s="162">
        <f>MAX(K304,L304,M304,N304)</f>
        <v/>
      </c>
      <c r="Q304" s="162">
        <f>MEDIAN(K304,L304,M304,N304)</f>
        <v/>
      </c>
      <c r="R304" s="162">
        <f>AVERAGE(K304,L304,M304,N304)</f>
        <v/>
      </c>
      <c r="S304" s="162">
        <f>AVERAGE(O304,Q304)</f>
        <v/>
      </c>
      <c r="T304" s="162">
        <f>AVERAGE(P304,Q304)</f>
        <v/>
      </c>
      <c r="U304" s="41">
        <f>STDEVA(K304,L304,M304,N304)</f>
        <v/>
      </c>
      <c r="V304" s="42">
        <f>U304/Q304</f>
        <v/>
      </c>
      <c r="W304" s="43">
        <f>IF(X304=O304,"MENOR",IF(X304=S304,"PROM[MEN-MED]","PROMEDIO"))</f>
        <v/>
      </c>
      <c r="X304" s="163">
        <f>IF(V304&lt;=300%,O304,IF(AND(V304&gt;100%,V304&lt;=150%),S304,R304))</f>
        <v/>
      </c>
      <c r="Y304" s="162">
        <f>ROUND(X304,0)</f>
        <v/>
      </c>
    </row>
    <row r="305" ht="27" customHeight="1">
      <c r="B305" s="57" t="inlineStr">
        <is>
          <t>7.49</t>
        </is>
      </c>
      <c r="C305" s="32" t="n">
        <v>4912</v>
      </c>
      <c r="D305" s="33" t="inlineStr">
        <is>
          <t>PISTON</t>
        </is>
      </c>
      <c r="E305" s="56" t="inlineStr">
        <is>
          <t>componente clave del motor que se mueve dentro de los cilindros para comprimir la mezcla de aire y combustible, recibir la explosión de la combustión y transmitir la fuerza al cigüeñal a través de la biela</t>
        </is>
      </c>
      <c r="F305" s="32" t="inlineStr">
        <is>
          <t>Unidad</t>
        </is>
      </c>
      <c r="G305" s="35" t="inlineStr">
        <is>
          <t>suministro</t>
        </is>
      </c>
      <c r="H305" s="159" t="n">
        <v>292601</v>
      </c>
      <c r="I305" s="37" t="n">
        <v>158.91</v>
      </c>
      <c r="J305" s="37" t="n">
        <v>151.76</v>
      </c>
      <c r="K305" s="160">
        <f>H305*(I305/J305)</f>
        <v/>
      </c>
      <c r="L305" s="161" t="n">
        <v>349757.1007</v>
      </c>
      <c r="M305" s="159" t="n">
        <v>339570</v>
      </c>
      <c r="N305" s="159" t="n">
        <v>366735.6</v>
      </c>
      <c r="O305" s="162">
        <f>MIN(K305,L305,M305,N305)</f>
        <v/>
      </c>
      <c r="P305" s="162">
        <f>MAX(K305,L305,M305,N305)</f>
        <v/>
      </c>
      <c r="Q305" s="162">
        <f>MEDIAN(K305,L305,M305,N305)</f>
        <v/>
      </c>
      <c r="R305" s="162">
        <f>AVERAGE(K305,L305,M305,N305)</f>
        <v/>
      </c>
      <c r="S305" s="162">
        <f>AVERAGE(O305,Q305)</f>
        <v/>
      </c>
      <c r="T305" s="162">
        <f>AVERAGE(P305,Q305)</f>
        <v/>
      </c>
      <c r="U305" s="41">
        <f>STDEVA(K305,L305,M305,N305)</f>
        <v/>
      </c>
      <c r="V305" s="42">
        <f>U305/Q305</f>
        <v/>
      </c>
      <c r="W305" s="43">
        <f>IF(X305=O305,"MENOR",IF(X305=S305,"PROM[MEN-MED]","PROMEDIO"))</f>
        <v/>
      </c>
      <c r="X305" s="163">
        <f>IF(V305&lt;=300%,O305,IF(AND(V305&gt;100%,V305&lt;=150%),S305,R305))</f>
        <v/>
      </c>
      <c r="Y305" s="162">
        <f>ROUND(X305,0)</f>
        <v/>
      </c>
    </row>
    <row r="306" ht="15.75" customHeight="1">
      <c r="B306" s="57" t="inlineStr">
        <is>
          <t>7.50</t>
        </is>
      </c>
      <c r="C306" s="32" t="n">
        <v>4912</v>
      </c>
      <c r="D306" s="33" t="inlineStr">
        <is>
          <t>PASADOR DEL PISTON</t>
        </is>
      </c>
      <c r="E306" s="56" t="inlineStr">
        <is>
          <t>eje cilíndrico hueco que conecta el pistón con la biela, permitiendo que el pistón se mueva libremente dentro del cilindro mientras transmite la fuerza de la combustión al cigüeñal.</t>
        </is>
      </c>
      <c r="F306" s="32" t="inlineStr">
        <is>
          <t>Unidad</t>
        </is>
      </c>
      <c r="G306" s="35" t="inlineStr">
        <is>
          <t>suministro</t>
        </is>
      </c>
      <c r="H306" s="159" t="n">
        <v>74387</v>
      </c>
      <c r="I306" s="37" t="n">
        <v>158.91</v>
      </c>
      <c r="J306" s="37" t="n">
        <v>151.76</v>
      </c>
      <c r="K306" s="160">
        <f>H306*(I306/J306)</f>
        <v/>
      </c>
      <c r="L306" s="161" t="n">
        <v>152304.0421</v>
      </c>
      <c r="M306" s="159" t="n">
        <v>147868</v>
      </c>
      <c r="N306" s="159" t="n">
        <v>159697.44</v>
      </c>
      <c r="O306" s="162">
        <f>MIN(K306,L306,M306,N306)</f>
        <v/>
      </c>
      <c r="P306" s="162">
        <f>MAX(K306,L306,M306,N306)</f>
        <v/>
      </c>
      <c r="Q306" s="162">
        <f>MEDIAN(K306,L306,M306,N306)</f>
        <v/>
      </c>
      <c r="R306" s="162">
        <f>AVERAGE(K306,L306,M306,N306)</f>
        <v/>
      </c>
      <c r="S306" s="162">
        <f>AVERAGE(O306,Q306)</f>
        <v/>
      </c>
      <c r="T306" s="162">
        <f>AVERAGE(P306,Q306)</f>
        <v/>
      </c>
      <c r="U306" s="41">
        <f>STDEVA(K306,L306,M306,N306)</f>
        <v/>
      </c>
      <c r="V306" s="42">
        <f>U306/Q306</f>
        <v/>
      </c>
      <c r="W306" s="43">
        <f>IF(X306=O306,"MENOR",IF(X306=S306,"PROM[MEN-MED]","PROMEDIO"))</f>
        <v/>
      </c>
      <c r="X306" s="163">
        <f>IF(V306&lt;=300%,O306,IF(AND(V306&gt;100%,V306&lt;=150%),S306,R306))</f>
        <v/>
      </c>
      <c r="Y306" s="162">
        <f>ROUND(X306,0)</f>
        <v/>
      </c>
    </row>
    <row r="307" ht="27" customHeight="1">
      <c r="B307" s="57" t="inlineStr">
        <is>
          <t>7.51</t>
        </is>
      </c>
      <c r="C307" s="32" t="n">
        <v>4912</v>
      </c>
      <c r="D307" s="33" t="inlineStr">
        <is>
          <t>SUBCONJUNTO DE BIELA</t>
        </is>
      </c>
      <c r="E307" s="56" t="inlineStr">
        <is>
          <t>componente fundamental del motor que conecta el pistón con el cigüeñal, transmitiendo la fuerza generada por la combustión para convertir el movimiento lineal del pistón en un movimiento rotativo del cigüeñal.</t>
        </is>
      </c>
      <c r="F307" s="32" t="inlineStr">
        <is>
          <t>Unidad</t>
        </is>
      </c>
      <c r="G307" s="35" t="inlineStr">
        <is>
          <t>suministro</t>
        </is>
      </c>
      <c r="H307" s="159" t="n">
        <v>944420</v>
      </c>
      <c r="I307" s="37" t="n">
        <v>158.91</v>
      </c>
      <c r="J307" s="37" t="n">
        <v>151.76</v>
      </c>
      <c r="K307" s="160">
        <f>H307*(I307/J307)</f>
        <v/>
      </c>
      <c r="L307" s="161" t="n">
        <v>1135575.0049</v>
      </c>
      <c r="M307" s="159" t="n">
        <v>1102500</v>
      </c>
      <c r="N307" s="159" t="n">
        <v>1190700</v>
      </c>
      <c r="O307" s="162">
        <f>MIN(K307,L307,M307,N307)</f>
        <v/>
      </c>
      <c r="P307" s="162">
        <f>MAX(K307,L307,M307,N307)</f>
        <v/>
      </c>
      <c r="Q307" s="162">
        <f>MEDIAN(K307,L307,M307,N307)</f>
        <v/>
      </c>
      <c r="R307" s="162">
        <f>AVERAGE(K307,L307,M307,N307)</f>
        <v/>
      </c>
      <c r="S307" s="162">
        <f>AVERAGE(O307,Q307)</f>
        <v/>
      </c>
      <c r="T307" s="162">
        <f>AVERAGE(P307,Q307)</f>
        <v/>
      </c>
      <c r="U307" s="41">
        <f>STDEVA(K307,L307,M307,N307)</f>
        <v/>
      </c>
      <c r="V307" s="42">
        <f>U307/Q307</f>
        <v/>
      </c>
      <c r="W307" s="43">
        <f>IF(X307=O307,"MENOR",IF(X307=S307,"PROM[MEN-MED]","PROMEDIO"))</f>
        <v/>
      </c>
      <c r="X307" s="163">
        <f>IF(V307&lt;=300%,O307,IF(AND(V307&gt;100%,V307&lt;=150%),S307,R307))</f>
        <v/>
      </c>
      <c r="Y307" s="162">
        <f>ROUND(X307,0)</f>
        <v/>
      </c>
    </row>
    <row r="308" ht="15.75" customHeight="1">
      <c r="B308" s="57" t="inlineStr">
        <is>
          <t>7.52</t>
        </is>
      </c>
      <c r="C308" s="32" t="n">
        <v>4912</v>
      </c>
      <c r="D308" s="33" t="inlineStr">
        <is>
          <t xml:space="preserve">COJINTE DE BIELA </t>
        </is>
      </c>
      <c r="E308" s="56" t="inlineStr">
        <is>
          <t>componente ubicado en la cabeza inferior de la biela, diseñado para reducir la fricción y el desgaste entre la biela y el cigüeñal mientras el motor está en funcionamiento.</t>
        </is>
      </c>
      <c r="F308" s="32" t="inlineStr">
        <is>
          <t>Unidad</t>
        </is>
      </c>
      <c r="G308" s="35" t="inlineStr">
        <is>
          <t>suministro</t>
        </is>
      </c>
      <c r="H308" s="159" t="n">
        <v>59850</v>
      </c>
      <c r="I308" s="37" t="n">
        <v>158.91</v>
      </c>
      <c r="J308" s="37" t="n">
        <v>151.76</v>
      </c>
      <c r="K308" s="160">
        <f>H308*(I308/J308)</f>
        <v/>
      </c>
      <c r="L308" s="161" t="n">
        <v>70178.02469999999</v>
      </c>
      <c r="M308" s="159" t="n">
        <v>68134</v>
      </c>
      <c r="N308" s="159" t="n">
        <v>73584.72</v>
      </c>
      <c r="O308" s="162">
        <f>MIN(K308,L308,M308,N308)</f>
        <v/>
      </c>
      <c r="P308" s="162">
        <f>MAX(K308,L308,M308,N308)</f>
        <v/>
      </c>
      <c r="Q308" s="162">
        <f>MEDIAN(K308,L308,M308,N308)</f>
        <v/>
      </c>
      <c r="R308" s="162">
        <f>AVERAGE(K308,L308,M308,N308)</f>
        <v/>
      </c>
      <c r="S308" s="162">
        <f>AVERAGE(O308,Q308)</f>
        <v/>
      </c>
      <c r="T308" s="162">
        <f>AVERAGE(P308,Q308)</f>
        <v/>
      </c>
      <c r="U308" s="41">
        <f>STDEVA(K308,L308,M308,N308)</f>
        <v/>
      </c>
      <c r="V308" s="42">
        <f>U308/Q308</f>
        <v/>
      </c>
      <c r="W308" s="43">
        <f>IF(X308=O308,"MENOR",IF(X308=S308,"PROM[MEN-MED]","PROMEDIO"))</f>
        <v/>
      </c>
      <c r="X308" s="163">
        <f>IF(V308&lt;=300%,O308,IF(AND(V308&gt;100%,V308&lt;=150%),S308,R308))</f>
        <v/>
      </c>
      <c r="Y308" s="162">
        <f>ROUND(X308,0)</f>
        <v/>
      </c>
    </row>
    <row r="309" ht="15.75" customHeight="1">
      <c r="B309" s="57" t="inlineStr">
        <is>
          <t>7.53</t>
        </is>
      </c>
      <c r="C309" s="32" t="n">
        <v>4912</v>
      </c>
      <c r="D309" s="33" t="inlineStr">
        <is>
          <t>SOMBRERETE DE LA BIELA</t>
        </is>
      </c>
      <c r="E309" s="56" t="inlineStr">
        <is>
          <t>parte desmontable de la cabeza inferior de la biela, que se fija con pernos para sujetar firmemente el cigüeñal y permitir el movimiento adecuado del conjunto.</t>
        </is>
      </c>
      <c r="F309" s="32" t="inlineStr">
        <is>
          <t>Unidad</t>
        </is>
      </c>
      <c r="G309" s="35" t="inlineStr">
        <is>
          <t>suministro</t>
        </is>
      </c>
      <c r="H309" s="159" t="n">
        <v>266346</v>
      </c>
      <c r="I309" s="37" t="n">
        <v>158.91</v>
      </c>
      <c r="J309" s="37" t="n">
        <v>151.76</v>
      </c>
      <c r="K309" s="160">
        <f>H309*(I309/J309)</f>
        <v/>
      </c>
      <c r="L309" s="161" t="n">
        <v>375573.0202</v>
      </c>
      <c r="M309" s="159" t="n">
        <v>364634</v>
      </c>
      <c r="N309" s="159" t="n">
        <v>393804.72</v>
      </c>
      <c r="O309" s="162">
        <f>MIN(K309,L309,M309,N309)</f>
        <v/>
      </c>
      <c r="P309" s="162">
        <f>MAX(K309,L309,M309,N309)</f>
        <v/>
      </c>
      <c r="Q309" s="162">
        <f>MEDIAN(K309,L309,M309,N309)</f>
        <v/>
      </c>
      <c r="R309" s="162">
        <f>AVERAGE(K309,L309,M309,N309)</f>
        <v/>
      </c>
      <c r="S309" s="162">
        <f>AVERAGE(O309,Q309)</f>
        <v/>
      </c>
      <c r="T309" s="162">
        <f>AVERAGE(P309,Q309)</f>
        <v/>
      </c>
      <c r="U309" s="41">
        <f>STDEVA(K309,L309,M309,N309)</f>
        <v/>
      </c>
      <c r="V309" s="42">
        <f>U309/Q309</f>
        <v/>
      </c>
      <c r="W309" s="43">
        <f>IF(X309=O309,"MENOR",IF(X309=S309,"PROM[MEN-MED]","PROMEDIO"))</f>
        <v/>
      </c>
      <c r="X309" s="163">
        <f>IF(V309&lt;=300%,O309,IF(AND(V309&gt;100%,V309&lt;=150%),S309,R309))</f>
        <v/>
      </c>
      <c r="Y309" s="162">
        <f>ROUND(X309,0)</f>
        <v/>
      </c>
    </row>
    <row r="310" ht="27" customHeight="1">
      <c r="B310" s="57" t="inlineStr">
        <is>
          <t>7.54</t>
        </is>
      </c>
      <c r="C310" s="32" t="n">
        <v>4912</v>
      </c>
      <c r="D310" s="33" t="inlineStr">
        <is>
          <t>COJINETE SUPERIOR DEL CIGUEÑAL</t>
        </is>
      </c>
      <c r="E310" s="56"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310" s="32" t="inlineStr">
        <is>
          <t>Unidad</t>
        </is>
      </c>
      <c r="G310" s="35" t="inlineStr">
        <is>
          <t>suministro</t>
        </is>
      </c>
      <c r="H310" s="159" t="n">
        <v>15200</v>
      </c>
      <c r="I310" s="37" t="n">
        <v>158.91</v>
      </c>
      <c r="J310" s="37" t="n">
        <v>151.76</v>
      </c>
      <c r="K310" s="160">
        <f>H310*(I310/J310)</f>
        <v/>
      </c>
      <c r="L310" s="161" t="n">
        <v>18168.1703</v>
      </c>
      <c r="M310" s="159" t="n">
        <v>17639</v>
      </c>
      <c r="N310" s="159" t="n">
        <v>19050.12</v>
      </c>
      <c r="O310" s="162">
        <f>MIN(K310,L310,M310,N310)</f>
        <v/>
      </c>
      <c r="P310" s="162">
        <f>MAX(K310,L310,M310,N310)</f>
        <v/>
      </c>
      <c r="Q310" s="162">
        <f>MEDIAN(K310,L310,M310,N310)</f>
        <v/>
      </c>
      <c r="R310" s="162">
        <f>AVERAGE(K310,L310,M310,N310)</f>
        <v/>
      </c>
      <c r="S310" s="162">
        <f>AVERAGE(O310,Q310)</f>
        <v/>
      </c>
      <c r="T310" s="162">
        <f>AVERAGE(P310,Q310)</f>
        <v/>
      </c>
      <c r="U310" s="41">
        <f>STDEVA(K310,L310,M310,N310)</f>
        <v/>
      </c>
      <c r="V310" s="42">
        <f>U310/Q310</f>
        <v/>
      </c>
      <c r="W310" s="43">
        <f>IF(X310=O310,"MENOR",IF(X310=S310,"PROM[MEN-MED]","PROMEDIO"))</f>
        <v/>
      </c>
      <c r="X310" s="163">
        <f>IF(V310&lt;=300%,O310,IF(AND(V310&gt;100%,V310&lt;=150%),S310,R310))</f>
        <v/>
      </c>
      <c r="Y310" s="162">
        <f>ROUND(X310,0)</f>
        <v/>
      </c>
    </row>
    <row r="311" ht="27" customHeight="1">
      <c r="B311" s="57" t="inlineStr">
        <is>
          <t>7.55</t>
        </is>
      </c>
      <c r="C311" s="32" t="n">
        <v>4912</v>
      </c>
      <c r="D311" s="33" t="inlineStr">
        <is>
          <t>COJINETE INFERIOR DEL CIGÜEÑAL</t>
        </is>
      </c>
      <c r="E311" s="56"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311" s="32" t="inlineStr">
        <is>
          <t>Unidad</t>
        </is>
      </c>
      <c r="G311" s="35" t="inlineStr">
        <is>
          <t>suministro</t>
        </is>
      </c>
      <c r="H311" s="159" t="n">
        <v>100049</v>
      </c>
      <c r="I311" s="37" t="n">
        <v>158.91</v>
      </c>
      <c r="J311" s="37" t="n">
        <v>151.76</v>
      </c>
      <c r="K311" s="160">
        <f>H311*(I311/J311)</f>
        <v/>
      </c>
      <c r="L311" s="161" t="n">
        <v>120306.0607</v>
      </c>
      <c r="M311" s="159" t="n">
        <v>116802</v>
      </c>
      <c r="N311" s="159" t="n">
        <v>126146.16</v>
      </c>
      <c r="O311" s="162">
        <f>MIN(K311,L311,M311,N311)</f>
        <v/>
      </c>
      <c r="P311" s="162">
        <f>MAX(K311,L311,M311,N311)</f>
        <v/>
      </c>
      <c r="Q311" s="162">
        <f>MEDIAN(K311,L311,M311,N311)</f>
        <v/>
      </c>
      <c r="R311" s="162">
        <f>AVERAGE(K311,L311,M311,N311)</f>
        <v/>
      </c>
      <c r="S311" s="162">
        <f>AVERAGE(O311,Q311)</f>
        <v/>
      </c>
      <c r="T311" s="162">
        <f>AVERAGE(P311,Q311)</f>
        <v/>
      </c>
      <c r="U311" s="41">
        <f>STDEVA(K311,L311,M311,N311)</f>
        <v/>
      </c>
      <c r="V311" s="42">
        <f>U311/Q311</f>
        <v/>
      </c>
      <c r="W311" s="43">
        <f>IF(X311=O311,"MENOR",IF(X311=S311,"PROM[MEN-MED]","PROMEDIO"))</f>
        <v/>
      </c>
      <c r="X311" s="163">
        <f>IF(V311&lt;=300%,O311,IF(AND(V311&gt;100%,V311&lt;=150%),S311,R311))</f>
        <v/>
      </c>
      <c r="Y311" s="162">
        <f>ROUND(X311,0)</f>
        <v/>
      </c>
    </row>
    <row r="312" ht="15.75" customHeight="1">
      <c r="B312" s="57" t="inlineStr">
        <is>
          <t>7.56</t>
        </is>
      </c>
      <c r="C312" s="32" t="n">
        <v>4912</v>
      </c>
      <c r="D312" s="33" t="inlineStr">
        <is>
          <t>ARANDELA DE EMPUJE DEL CIGÜEÑAL SUPERIOR</t>
        </is>
      </c>
      <c r="E312" s="56" t="inlineStr">
        <is>
          <t>componente diseñado para limitar el movimiento axial (de adelante hacia atrás) del cigüeñal, asegurando que permanezca correctamente alineado dentro del motor.</t>
        </is>
      </c>
      <c r="F312" s="32" t="inlineStr">
        <is>
          <t>Unidad</t>
        </is>
      </c>
      <c r="G312" s="35" t="inlineStr">
        <is>
          <t>suministro</t>
        </is>
      </c>
      <c r="H312" s="159" t="n">
        <v>179551</v>
      </c>
      <c r="I312" s="37" t="n">
        <v>158.91</v>
      </c>
      <c r="J312" s="37" t="n">
        <v>151.76</v>
      </c>
      <c r="K312" s="160">
        <f>H312*(I312/J312)</f>
        <v/>
      </c>
      <c r="L312" s="161" t="n">
        <v>218712.2658</v>
      </c>
      <c r="M312" s="159" t="n">
        <v>212342</v>
      </c>
      <c r="N312" s="159" t="n">
        <v>229329.36</v>
      </c>
      <c r="O312" s="162">
        <f>MIN(K312,L312,M312,N312)</f>
        <v/>
      </c>
      <c r="P312" s="162">
        <f>MAX(K312,L312,M312,N312)</f>
        <v/>
      </c>
      <c r="Q312" s="162">
        <f>MEDIAN(K312,L312,M312,N312)</f>
        <v/>
      </c>
      <c r="R312" s="162">
        <f>AVERAGE(K312,L312,M312,N312)</f>
        <v/>
      </c>
      <c r="S312" s="162">
        <f>AVERAGE(O312,Q312)</f>
        <v/>
      </c>
      <c r="T312" s="162">
        <f>AVERAGE(P312,Q312)</f>
        <v/>
      </c>
      <c r="U312" s="41">
        <f>STDEVA(K312,L312,M312,N312)</f>
        <v/>
      </c>
      <c r="V312" s="42">
        <f>U312/Q312</f>
        <v/>
      </c>
      <c r="W312" s="43">
        <f>IF(X312=O312,"MENOR",IF(X312=S312,"PROM[MEN-MED]","PROMEDIO"))</f>
        <v/>
      </c>
      <c r="X312" s="163">
        <f>IF(V312&lt;=300%,O312,IF(AND(V312&gt;100%,V312&lt;=150%),S312,R312))</f>
        <v/>
      </c>
      <c r="Y312" s="162">
        <f>ROUND(X312,0)</f>
        <v/>
      </c>
    </row>
    <row r="313" ht="15.75" customHeight="1">
      <c r="B313" s="57" t="inlineStr">
        <is>
          <t>7.57</t>
        </is>
      </c>
      <c r="C313" s="32" t="n">
        <v>4912</v>
      </c>
      <c r="D313" s="33" t="inlineStr">
        <is>
          <t>ARANDELA DE EMPUJE DEL CIGÜEÑAL INFERIOR</t>
        </is>
      </c>
      <c r="E313" s="56" t="inlineStr">
        <is>
          <t>componente diseñado para limitar el movimiento axial (de adelante hacia atrás) del cigüeñal, asegurando que permanezca correctamente alineado dentro del motor.</t>
        </is>
      </c>
      <c r="F313" s="32" t="inlineStr">
        <is>
          <t>Unidad</t>
        </is>
      </c>
      <c r="G313" s="35" t="inlineStr">
        <is>
          <t>suministro</t>
        </is>
      </c>
      <c r="H313" s="159" t="n">
        <v>177149</v>
      </c>
      <c r="I313" s="37" t="n">
        <v>158.91</v>
      </c>
      <c r="J313" s="37" t="n">
        <v>151.76</v>
      </c>
      <c r="K313" s="160">
        <f>H313*(I313/J313)</f>
        <v/>
      </c>
      <c r="L313" s="161" t="n">
        <v>218712.2658</v>
      </c>
      <c r="M313" s="159" t="n">
        <v>212342</v>
      </c>
      <c r="N313" s="159" t="n">
        <v>229329.36</v>
      </c>
      <c r="O313" s="162">
        <f>MIN(K313,L313,M313,N313)</f>
        <v/>
      </c>
      <c r="P313" s="162">
        <f>MAX(K313,L313,M313,N313)</f>
        <v/>
      </c>
      <c r="Q313" s="162">
        <f>MEDIAN(K313,L313,M313,N313)</f>
        <v/>
      </c>
      <c r="R313" s="162">
        <f>AVERAGE(K313,L313,M313,N313)</f>
        <v/>
      </c>
      <c r="S313" s="162">
        <f>AVERAGE(O313,Q313)</f>
        <v/>
      </c>
      <c r="T313" s="162">
        <f>AVERAGE(P313,Q313)</f>
        <v/>
      </c>
      <c r="U313" s="41">
        <f>STDEVA(K313,L313,M313,N313)</f>
        <v/>
      </c>
      <c r="V313" s="42">
        <f>U313/Q313</f>
        <v/>
      </c>
      <c r="W313" s="43">
        <f>IF(X313=O313,"MENOR",IF(X313=S313,"PROM[MEN-MED]","PROMEDIO"))</f>
        <v/>
      </c>
      <c r="X313" s="163">
        <f>IF(V313&lt;=300%,O313,IF(AND(V313&gt;100%,V313&lt;=150%),S313,R313))</f>
        <v/>
      </c>
      <c r="Y313" s="162">
        <f>ROUND(X313,0)</f>
        <v/>
      </c>
    </row>
    <row r="314" ht="15.75" customHeight="1">
      <c r="B314" s="26" t="inlineStr">
        <is>
          <t>8.</t>
        </is>
      </c>
      <c r="C314" s="142" t="inlineStr">
        <is>
          <t>CARROCERIA - CHASIS  Y ACCESORIOS</t>
        </is>
      </c>
      <c r="H314" s="164" t="n"/>
      <c r="I314" s="48" t="n"/>
      <c r="J314" s="48" t="n"/>
      <c r="K314" s="164" t="n"/>
      <c r="L314" s="50" t="n"/>
      <c r="M314" s="164" t="n"/>
      <c r="N314" s="164" t="n"/>
      <c r="O314" s="166" t="n"/>
      <c r="P314" s="166" t="n"/>
      <c r="Q314" s="166" t="n"/>
      <c r="R314" s="166" t="n"/>
      <c r="S314" s="166" t="n"/>
      <c r="T314" s="166" t="n"/>
      <c r="U314" s="52" t="n"/>
      <c r="V314" s="53" t="n"/>
      <c r="W314" s="54" t="n"/>
      <c r="X314" s="167" t="n"/>
      <c r="Y314" s="166" t="n"/>
    </row>
    <row r="315" ht="15.75" customHeight="1">
      <c r="B315" s="57" t="inlineStr">
        <is>
          <t>8.1</t>
        </is>
      </c>
      <c r="C315" s="32" t="n">
        <v>4912</v>
      </c>
      <c r="D315" s="58" t="inlineStr">
        <is>
          <t>ALARMA</t>
        </is>
      </c>
      <c r="E315" s="56" t="inlineStr">
        <is>
          <t xml:space="preserve">Sistema eléctrico de seguridad pasiva compuesto por elementos plasticos y metalicos. Forma, diámetro y tamaño establecido para este vehículo. </t>
        </is>
      </c>
      <c r="F315" s="32" t="inlineStr">
        <is>
          <t>Unidad</t>
        </is>
      </c>
      <c r="G315" s="35" t="inlineStr">
        <is>
          <t>suministro</t>
        </is>
      </c>
      <c r="H315" s="159" t="n">
        <v>684756</v>
      </c>
      <c r="I315" s="37" t="n">
        <v>158.91</v>
      </c>
      <c r="J315" s="37" t="n">
        <v>151.76</v>
      </c>
      <c r="K315" s="160">
        <f>H315*(I315/J315)</f>
        <v/>
      </c>
      <c r="L315" s="161" t="n">
        <v>1689168.0743</v>
      </c>
      <c r="M315" s="159" t="n">
        <v>1639969</v>
      </c>
      <c r="N315" s="159" t="n">
        <v>1771166.52</v>
      </c>
      <c r="O315" s="162">
        <f>MIN(K315,L315,M315,N315)</f>
        <v/>
      </c>
      <c r="P315" s="162">
        <f>MAX(K315,L315,M315,N315)</f>
        <v/>
      </c>
      <c r="Q315" s="162">
        <f>MEDIAN(K315,L315,M315,N315)</f>
        <v/>
      </c>
      <c r="R315" s="162">
        <f>AVERAGE(K315,L315,M315,N315)</f>
        <v/>
      </c>
      <c r="S315" s="162">
        <f>AVERAGE(O315,Q315)</f>
        <v/>
      </c>
      <c r="T315" s="162">
        <f>AVERAGE(P315,Q315)</f>
        <v/>
      </c>
      <c r="U315" s="41">
        <f>STDEVA(K315,L315,M315,N315)</f>
        <v/>
      </c>
      <c r="V315" s="42">
        <f>U315/Q315</f>
        <v/>
      </c>
      <c r="W315" s="43">
        <f>IF(X315=O315,"MENOR",IF(X315=S315,"PROM[MEN-MED]","PROMEDIO"))</f>
        <v/>
      </c>
      <c r="X315" s="163">
        <f>IF(V315&lt;=300%,O315,IF(AND(V315&gt;100%,V315&lt;=150%),S315,R315))</f>
        <v/>
      </c>
      <c r="Y315" s="162">
        <f>ROUND(X315,0)</f>
        <v/>
      </c>
    </row>
    <row r="316" ht="27" customHeight="1">
      <c r="B316" s="57" t="inlineStr">
        <is>
          <t>8.2</t>
        </is>
      </c>
      <c r="C316" s="32" t="n">
        <v>4912</v>
      </c>
      <c r="D316" s="58" t="inlineStr">
        <is>
          <t>CHAPA DE LA PUERTA (CERRADURA)</t>
        </is>
      </c>
      <c r="E316" s="56" t="inlineStr">
        <is>
          <t>Conjunto de piezas metálicas  de forma irregular que forman el mecanismo de cierre y apertura, que puede ser asegurado mediante el uso de una llave. Diámetro establecido para este vehículo.</t>
        </is>
      </c>
      <c r="F316" s="32" t="inlineStr">
        <is>
          <t>Unidad</t>
        </is>
      </c>
      <c r="G316" s="35" t="inlineStr">
        <is>
          <t>suministro</t>
        </is>
      </c>
      <c r="H316" s="159" t="n">
        <v>969988</v>
      </c>
      <c r="I316" s="37" t="n">
        <v>158.91</v>
      </c>
      <c r="J316" s="37" t="n">
        <v>151.76</v>
      </c>
      <c r="K316" s="160">
        <f>H316*(I316/J316)</f>
        <v/>
      </c>
      <c r="L316" s="161" t="n">
        <v>1499369.9644</v>
      </c>
      <c r="M316" s="159" t="n">
        <v>1455699</v>
      </c>
      <c r="N316" s="159" t="n">
        <v>1572154.92</v>
      </c>
      <c r="O316" s="162">
        <f>MIN(K316,L316,M316,N316)</f>
        <v/>
      </c>
      <c r="P316" s="162">
        <f>MAX(K316,L316,M316,N316)</f>
        <v/>
      </c>
      <c r="Q316" s="162">
        <f>MEDIAN(K316,L316,M316,N316)</f>
        <v/>
      </c>
      <c r="R316" s="162">
        <f>AVERAGE(K316,L316,M316,N316)</f>
        <v/>
      </c>
      <c r="S316" s="162">
        <f>AVERAGE(O316,Q316)</f>
        <v/>
      </c>
      <c r="T316" s="162">
        <f>AVERAGE(P316,Q316)</f>
        <v/>
      </c>
      <c r="U316" s="41">
        <f>STDEVA(K316,L316,M316,N316)</f>
        <v/>
      </c>
      <c r="V316" s="42">
        <f>U316/Q316</f>
        <v/>
      </c>
      <c r="W316" s="43">
        <f>IF(X316=O316,"MENOR",IF(X316=S316,"PROM[MEN-MED]","PROMEDIO"))</f>
        <v/>
      </c>
      <c r="X316" s="163">
        <f>IF(V316&lt;=300%,O316,IF(AND(V316&gt;100%,V316&lt;=150%),S316,R316))</f>
        <v/>
      </c>
      <c r="Y316" s="162">
        <f>ROUND(X316,0)</f>
        <v/>
      </c>
    </row>
    <row r="317" ht="27" customHeight="1">
      <c r="B317" s="57" t="inlineStr">
        <is>
          <t>8.3</t>
        </is>
      </c>
      <c r="C317" s="32" t="n">
        <v>4912</v>
      </c>
      <c r="D317" s="58" t="inlineStr">
        <is>
          <t>EMPAQUES PUERTAS</t>
        </is>
      </c>
      <c r="E317"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317" s="32" t="inlineStr">
        <is>
          <t>Unidad</t>
        </is>
      </c>
      <c r="G317" s="35" t="inlineStr">
        <is>
          <t>suministro</t>
        </is>
      </c>
      <c r="H317" s="159" t="n">
        <v>355795</v>
      </c>
      <c r="I317" s="37" t="n">
        <v>158.91</v>
      </c>
      <c r="J317" s="37" t="n">
        <v>151.76</v>
      </c>
      <c r="K317" s="160">
        <f>H317*(I317/J317)</f>
        <v/>
      </c>
      <c r="L317" s="161" t="n">
        <v>607532.1041999999</v>
      </c>
      <c r="M317" s="159" t="n">
        <v>589837</v>
      </c>
      <c r="N317" s="159" t="n">
        <v>637023.96</v>
      </c>
      <c r="O317" s="162">
        <f>MIN(K317,L317,M317,N317)</f>
        <v/>
      </c>
      <c r="P317" s="162">
        <f>MAX(K317,L317,M317,N317)</f>
        <v/>
      </c>
      <c r="Q317" s="162">
        <f>MEDIAN(K317,L317,M317,N317)</f>
        <v/>
      </c>
      <c r="R317" s="162">
        <f>AVERAGE(K317,L317,M317,N317)</f>
        <v/>
      </c>
      <c r="S317" s="162">
        <f>AVERAGE(O317,Q317)</f>
        <v/>
      </c>
      <c r="T317" s="162">
        <f>AVERAGE(P317,Q317)</f>
        <v/>
      </c>
      <c r="U317" s="41">
        <f>STDEVA(K317,L317,M317,N317)</f>
        <v/>
      </c>
      <c r="V317" s="42">
        <f>U317/Q317</f>
        <v/>
      </c>
      <c r="W317" s="43">
        <f>IF(X317=O317,"MENOR",IF(X317=S317,"PROM[MEN-MED]","PROMEDIO"))</f>
        <v/>
      </c>
      <c r="X317" s="163">
        <f>IF(V317&lt;=300%,O317,IF(AND(V317&gt;100%,V317&lt;=150%),S317,R317))</f>
        <v/>
      </c>
      <c r="Y317" s="162">
        <f>ROUND(X317,0)</f>
        <v/>
      </c>
    </row>
    <row r="318" ht="27" customHeight="1">
      <c r="B318" s="57" t="inlineStr">
        <is>
          <t>8.4</t>
        </is>
      </c>
      <c r="C318" s="32" t="n">
        <v>4912</v>
      </c>
      <c r="D318" s="58" t="inlineStr">
        <is>
          <t>ESPARRAGO</t>
        </is>
      </c>
      <c r="E318" s="56" t="inlineStr">
        <is>
          <t>Tornillo metalico fabricado en aleacion de acero, que está dotado de una caña (cuerpo) con rosca y en el otro extremo posee la cabeza plana. Diametro establecido para este vehículo.</t>
        </is>
      </c>
      <c r="F318" s="32" t="inlineStr">
        <is>
          <t>Unidad</t>
        </is>
      </c>
      <c r="G318" s="35" t="inlineStr">
        <is>
          <t>suministro</t>
        </is>
      </c>
      <c r="H318" s="159" t="n">
        <v>15901</v>
      </c>
      <c r="I318" s="37" t="n">
        <v>158.91</v>
      </c>
      <c r="J318" s="37" t="n">
        <v>151.76</v>
      </c>
      <c r="K318" s="160">
        <f>H318*(I318/J318)</f>
        <v/>
      </c>
      <c r="L318" s="161" t="n">
        <v>28928.5787</v>
      </c>
      <c r="M318" s="159" t="n">
        <v>28086</v>
      </c>
      <c r="N318" s="159" t="n">
        <v>30332.88</v>
      </c>
      <c r="O318" s="162">
        <f>MIN(K318,L318,M318,N318)</f>
        <v/>
      </c>
      <c r="P318" s="162">
        <f>MAX(K318,L318,M318,N318)</f>
        <v/>
      </c>
      <c r="Q318" s="162">
        <f>MEDIAN(K318,L318,M318,N318)</f>
        <v/>
      </c>
      <c r="R318" s="162">
        <f>AVERAGE(K318,L318,M318,N318)</f>
        <v/>
      </c>
      <c r="S318" s="162">
        <f>AVERAGE(O318,Q318)</f>
        <v/>
      </c>
      <c r="T318" s="162">
        <f>AVERAGE(P318,Q318)</f>
        <v/>
      </c>
      <c r="U318" s="41">
        <f>STDEVA(K318,L318,M318,N318)</f>
        <v/>
      </c>
      <c r="V318" s="42">
        <f>U318/Q318</f>
        <v/>
      </c>
      <c r="W318" s="43">
        <f>IF(X318=O318,"MENOR",IF(X318=S318,"PROM[MEN-MED]","PROMEDIO"))</f>
        <v/>
      </c>
      <c r="X318" s="163">
        <f>IF(V318&lt;=300%,O318,IF(AND(V318&gt;100%,V318&lt;=150%),S318,R318))</f>
        <v/>
      </c>
      <c r="Y318" s="162">
        <f>ROUND(X318,0)</f>
        <v/>
      </c>
    </row>
    <row r="319" ht="15.75" customHeight="1">
      <c r="B319" s="57" t="inlineStr">
        <is>
          <t>8.5</t>
        </is>
      </c>
      <c r="C319" s="32" t="n">
        <v>4912</v>
      </c>
      <c r="D319" s="58" t="inlineStr">
        <is>
          <t>ESPEJO RETROVISOR INTERIOR</t>
        </is>
      </c>
      <c r="E319" s="56" t="inlineStr">
        <is>
          <t>Objeto de superficie plana que refleja la luz compuesto por  una capa de plata o aluminio depositado sobre una plancha de vidrio. Forma y diámetro establecido para este vehículo.</t>
        </is>
      </c>
      <c r="F319" s="32" t="inlineStr">
        <is>
          <t>Unidad</t>
        </is>
      </c>
      <c r="G319" s="35" t="inlineStr">
        <is>
          <t>suministro</t>
        </is>
      </c>
      <c r="H319" s="159" t="n">
        <v>371696</v>
      </c>
      <c r="I319" s="37" t="n">
        <v>158.91</v>
      </c>
      <c r="J319" s="37" t="n">
        <v>151.76</v>
      </c>
      <c r="K319" s="160">
        <f>H319*(I319/J319)</f>
        <v/>
      </c>
      <c r="L319" s="161" t="n">
        <v>1316899.2914</v>
      </c>
      <c r="M319" s="159" t="n">
        <v>1278543</v>
      </c>
      <c r="N319" s="159" t="n">
        <v>1380826.44</v>
      </c>
      <c r="O319" s="162">
        <f>MIN(K319,L319,M319,N319)</f>
        <v/>
      </c>
      <c r="P319" s="162">
        <f>MAX(K319,L319,M319,N319)</f>
        <v/>
      </c>
      <c r="Q319" s="162">
        <f>MEDIAN(K319,L319,M319,N319)</f>
        <v/>
      </c>
      <c r="R319" s="162">
        <f>AVERAGE(K319,L319,M319,N319)</f>
        <v/>
      </c>
      <c r="S319" s="162">
        <f>AVERAGE(O319,Q319)</f>
        <v/>
      </c>
      <c r="T319" s="162">
        <f>AVERAGE(P319,Q319)</f>
        <v/>
      </c>
      <c r="U319" s="41">
        <f>STDEVA(K319,L319,M319,N319)</f>
        <v/>
      </c>
      <c r="V319" s="42">
        <f>U319/Q319</f>
        <v/>
      </c>
      <c r="W319" s="43">
        <f>IF(X319=O319,"MENOR",IF(X319=S319,"PROM[MEN-MED]","PROMEDIO"))</f>
        <v/>
      </c>
      <c r="X319" s="163">
        <f>IF(V319&lt;=300%,O319,IF(AND(V319&gt;100%,V319&lt;=150%),S319,R319))</f>
        <v/>
      </c>
      <c r="Y319" s="162">
        <f>ROUND(X319,0)</f>
        <v/>
      </c>
    </row>
    <row r="320" ht="27" customHeight="1">
      <c r="B320" s="57" t="inlineStr">
        <is>
          <t>8.6</t>
        </is>
      </c>
      <c r="C320" s="32" t="n">
        <v>4912</v>
      </c>
      <c r="D320" s="58" t="inlineStr">
        <is>
          <t>UNIDAD SELLADA (FAROLA)</t>
        </is>
      </c>
      <c r="E320" s="56" t="inlineStr">
        <is>
          <t>Elemento fabricado en pasta  transparentes de lente convergente que provee proteccion a la iluminación  con seguridad en condiciones de baja visibilidad. Forma y  diámetro establecido para este vehículo.</t>
        </is>
      </c>
      <c r="F320" s="32" t="inlineStr">
        <is>
          <t>Unidad</t>
        </is>
      </c>
      <c r="G320" s="35" t="inlineStr">
        <is>
          <t>suministro</t>
        </is>
      </c>
      <c r="H320" s="159" t="n">
        <v>2228190</v>
      </c>
      <c r="I320" s="37" t="n">
        <v>158.91</v>
      </c>
      <c r="J320" s="37" t="n">
        <v>151.76</v>
      </c>
      <c r="K320" s="160">
        <f>H320*(I320/J320)</f>
        <v/>
      </c>
      <c r="L320" s="161" t="n">
        <v>9202095.188999999</v>
      </c>
      <c r="M320" s="159" t="n">
        <v>8934073</v>
      </c>
      <c r="N320" s="159" t="n">
        <v>9648798.84</v>
      </c>
      <c r="O320" s="162">
        <f>MIN(K320,L320,M320,N320)</f>
        <v/>
      </c>
      <c r="P320" s="162">
        <f>MAX(K320,L320,M320,N320)</f>
        <v/>
      </c>
      <c r="Q320" s="162">
        <f>MEDIAN(K320,L320,M320,N320)</f>
        <v/>
      </c>
      <c r="R320" s="162">
        <f>AVERAGE(K320,L320,M320,N320)</f>
        <v/>
      </c>
      <c r="S320" s="162">
        <f>AVERAGE(O320,Q320)</f>
        <v/>
      </c>
      <c r="T320" s="162">
        <f>AVERAGE(P320,Q320)</f>
        <v/>
      </c>
      <c r="U320" s="41">
        <f>STDEVA(K320,L320,M320,N320)</f>
        <v/>
      </c>
      <c r="V320" s="42">
        <f>U320/Q320</f>
        <v/>
      </c>
      <c r="W320" s="43">
        <f>IF(X320=O320,"MENOR",IF(X320=S320,"PROM[MEN-MED]","PROMEDIO"))</f>
        <v/>
      </c>
      <c r="X320" s="163">
        <f>IF(V320&lt;=300%,O320,IF(AND(V320&gt;100%,V320&lt;=150%),S320,R320))</f>
        <v/>
      </c>
      <c r="Y320" s="162">
        <f>ROUND(X320,0)</f>
        <v/>
      </c>
    </row>
    <row r="321" ht="27" customHeight="1">
      <c r="B321" s="57" t="inlineStr">
        <is>
          <t>8.7</t>
        </is>
      </c>
      <c r="C321" s="32" t="n">
        <v>4912</v>
      </c>
      <c r="D321" s="58" t="inlineStr">
        <is>
          <t>CINTURON DE SEGURIDAD TRASERO</t>
        </is>
      </c>
      <c r="E321" s="56" t="inlineStr">
        <is>
          <t>Es un elemento de arnés tipo correa, fabricadio en una cinta de material textil. Incluye el clip de seguidad y hebilla. Para sujetar en un momento de impacto. Costado Diámetro establecido para este vehículo. ubicacion lado posterior. (atras)</t>
        </is>
      </c>
      <c r="F321" s="32" t="inlineStr">
        <is>
          <t>Unidad</t>
        </is>
      </c>
      <c r="G321" s="35" t="inlineStr">
        <is>
          <t>suministro</t>
        </is>
      </c>
      <c r="H321" s="159" t="n">
        <v>878554</v>
      </c>
      <c r="I321" s="37" t="n">
        <v>158.91</v>
      </c>
      <c r="J321" s="37" t="n">
        <v>151.76</v>
      </c>
      <c r="K321" s="160">
        <f>H321*(I321/J321)</f>
        <v/>
      </c>
      <c r="L321" s="161" t="n">
        <v>1390203.3628</v>
      </c>
      <c r="M321" s="159" t="n">
        <v>1349712</v>
      </c>
      <c r="N321" s="159" t="n">
        <v>1457688.96</v>
      </c>
      <c r="O321" s="162">
        <f>MIN(K321,L321,M321,N321)</f>
        <v/>
      </c>
      <c r="P321" s="162">
        <f>MAX(K321,L321,M321,N321)</f>
        <v/>
      </c>
      <c r="Q321" s="162">
        <f>MEDIAN(K321,L321,M321,N321)</f>
        <v/>
      </c>
      <c r="R321" s="162">
        <f>AVERAGE(K321,L321,M321,N321)</f>
        <v/>
      </c>
      <c r="S321" s="162">
        <f>AVERAGE(O321,Q321)</f>
        <v/>
      </c>
      <c r="T321" s="162">
        <f>AVERAGE(P321,Q321)</f>
        <v/>
      </c>
      <c r="U321" s="41">
        <f>STDEVA(K321,L321,M321,N321)</f>
        <v/>
      </c>
      <c r="V321" s="42">
        <f>U321/Q321</f>
        <v/>
      </c>
      <c r="W321" s="43">
        <f>IF(X321=O321,"MENOR",IF(X321=S321,"PROM[MEN-MED]","PROMEDIO"))</f>
        <v/>
      </c>
      <c r="X321" s="163">
        <f>IF(V321&lt;=300%,O321,IF(AND(V321&gt;100%,V321&lt;=150%),S321,R321))</f>
        <v/>
      </c>
      <c r="Y321" s="162">
        <f>ROUND(X321,0)</f>
        <v/>
      </c>
    </row>
    <row r="322" ht="27" customHeight="1">
      <c r="B322" s="57" t="inlineStr">
        <is>
          <t>8.8</t>
        </is>
      </c>
      <c r="C322" s="32" t="n">
        <v>4912</v>
      </c>
      <c r="D322" s="58" t="inlineStr">
        <is>
          <t>CINTURON DE SEGURIDAD DELANTERO</t>
        </is>
      </c>
      <c r="E322" s="56" t="inlineStr">
        <is>
          <t>Es un elemento de arnés tipo correa, fabricadio en una cinta de material textil. Incluye el clip de seguidad y hebilla. Para sujetar en un momento de impacto. Costado Diámetro establecido para este vehículo. Ubicacion lado anterior (delante)</t>
        </is>
      </c>
      <c r="F322" s="32" t="inlineStr">
        <is>
          <t>Unidad</t>
        </is>
      </c>
      <c r="G322" s="35" t="inlineStr">
        <is>
          <t>suministro</t>
        </is>
      </c>
      <c r="H322" s="159" t="n">
        <v>1315844</v>
      </c>
      <c r="I322" s="37" t="n">
        <v>158.91</v>
      </c>
      <c r="J322" s="37" t="n">
        <v>151.76</v>
      </c>
      <c r="K322" s="160">
        <f>H322*(I322/J322)</f>
        <v/>
      </c>
      <c r="L322" s="161" t="n">
        <v>2236877.7837</v>
      </c>
      <c r="M322" s="159" t="n">
        <v>2171726</v>
      </c>
      <c r="N322" s="159" t="n">
        <v>2345464.08</v>
      </c>
      <c r="O322" s="162">
        <f>MIN(K322,L322,M322,N322)</f>
        <v/>
      </c>
      <c r="P322" s="162">
        <f>MAX(K322,L322,M322,N322)</f>
        <v/>
      </c>
      <c r="Q322" s="162">
        <f>MEDIAN(K322,L322,M322,N322)</f>
        <v/>
      </c>
      <c r="R322" s="162">
        <f>AVERAGE(K322,L322,M322,N322)</f>
        <v/>
      </c>
      <c r="S322" s="162">
        <f>AVERAGE(O322,Q322)</f>
        <v/>
      </c>
      <c r="T322" s="162">
        <f>AVERAGE(P322,Q322)</f>
        <v/>
      </c>
      <c r="U322" s="41">
        <f>STDEVA(K322,L322,M322,N322)</f>
        <v/>
      </c>
      <c r="V322" s="42">
        <f>U322/Q322</f>
        <v/>
      </c>
      <c r="W322" s="43">
        <f>IF(X322=O322,"MENOR",IF(X322=S322,"PROM[MEN-MED]","PROMEDIO"))</f>
        <v/>
      </c>
      <c r="X322" s="163">
        <f>IF(V322&lt;=300%,O322,IF(AND(V322&gt;100%,V322&lt;=150%),S322,R322))</f>
        <v/>
      </c>
      <c r="Y322" s="162">
        <f>ROUND(X322,0)</f>
        <v/>
      </c>
    </row>
    <row r="323" ht="41.25" customHeight="1">
      <c r="B323" s="57" t="inlineStr">
        <is>
          <t>8.9</t>
        </is>
      </c>
      <c r="C323" s="32" t="n">
        <v>4912</v>
      </c>
      <c r="D323" s="58" t="inlineStr">
        <is>
          <t>MANIJAS EXTERNAS DE LA PUERTA</t>
        </is>
      </c>
      <c r="E323" s="56" t="inlineStr">
        <is>
          <t xml:space="preserve">Dispositivo metálico y plastico, externo de forma irregular tipo palanca,  en su parte interna con resortes para accionar la cerradura giratoria a fin de permitir su cierre y su apertura. Forma y diámetro establecido para este vehículo.
</t>
        </is>
      </c>
      <c r="F323" s="32" t="inlineStr">
        <is>
          <t>Unidad</t>
        </is>
      </c>
      <c r="G323" s="35" t="inlineStr">
        <is>
          <t>suministro</t>
        </is>
      </c>
      <c r="H323" s="159" t="n">
        <v>149076</v>
      </c>
      <c r="I323" s="37" t="n">
        <v>158.91</v>
      </c>
      <c r="J323" s="37" t="n">
        <v>151.76</v>
      </c>
      <c r="K323" s="160">
        <f>H323*(I323/J323)</f>
        <v/>
      </c>
      <c r="L323" s="161" t="n">
        <v>194886.3</v>
      </c>
      <c r="M323" s="159" t="n">
        <v>189210</v>
      </c>
      <c r="N323" s="159" t="n">
        <v>204346.8</v>
      </c>
      <c r="O323" s="162">
        <f>MIN(K323,L323,M323,N323)</f>
        <v/>
      </c>
      <c r="P323" s="162">
        <f>MAX(K323,L323,M323,N323)</f>
        <v/>
      </c>
      <c r="Q323" s="162">
        <f>MEDIAN(K323,L323,M323,N323)</f>
        <v/>
      </c>
      <c r="R323" s="162">
        <f>AVERAGE(K323,L323,M323,N323)</f>
        <v/>
      </c>
      <c r="S323" s="162">
        <f>AVERAGE(O323,Q323)</f>
        <v/>
      </c>
      <c r="T323" s="162">
        <f>AVERAGE(P323,Q323)</f>
        <v/>
      </c>
      <c r="U323" s="41">
        <f>STDEVA(K323,L323,M323,N323)</f>
        <v/>
      </c>
      <c r="V323" s="42">
        <f>U323/Q323</f>
        <v/>
      </c>
      <c r="W323" s="43">
        <f>IF(X323=O323,"MENOR",IF(X323=S323,"PROM[MEN-MED]","PROMEDIO"))</f>
        <v/>
      </c>
      <c r="X323" s="163">
        <f>IF(V323&lt;=300%,O323,IF(AND(V323&gt;100%,V323&lt;=150%),S323,R323))</f>
        <v/>
      </c>
      <c r="Y323" s="162">
        <f>ROUND(X323,0)</f>
        <v/>
      </c>
    </row>
    <row r="324" ht="27" customHeight="1">
      <c r="B324" s="57" t="inlineStr">
        <is>
          <t>8.10</t>
        </is>
      </c>
      <c r="C324" s="32" t="n">
        <v>4912</v>
      </c>
      <c r="D324" s="58" t="inlineStr">
        <is>
          <t>MANIJAS INTERNAS DE LA PUERTA</t>
        </is>
      </c>
      <c r="E324" s="56" t="inlineStr">
        <is>
          <t>Dispositivo metálico y plastico, interno de forma irregular tipo palanca,  en su parte interna con resortes para accionar la cerradura giratoria a fin de permitir su cierre y su apertura. Forma y diámetro establecido para este vehículo.</t>
        </is>
      </c>
      <c r="F324" s="32" t="inlineStr">
        <is>
          <t>Unidad</t>
        </is>
      </c>
      <c r="G324" s="35" t="inlineStr">
        <is>
          <t>suministro</t>
        </is>
      </c>
      <c r="H324" s="159" t="n">
        <v>25840</v>
      </c>
      <c r="I324" s="37" t="n">
        <v>158.91</v>
      </c>
      <c r="J324" s="37" t="n">
        <v>151.76</v>
      </c>
      <c r="K324" s="160">
        <f>H324*(I324/J324)</f>
        <v/>
      </c>
      <c r="L324" s="161" t="n">
        <v>703546.6473</v>
      </c>
      <c r="M324" s="159" t="n">
        <v>683055</v>
      </c>
      <c r="N324" s="159" t="n">
        <v>737699.4</v>
      </c>
      <c r="O324" s="162">
        <f>MIN(K324,L324,M324,N324)</f>
        <v/>
      </c>
      <c r="P324" s="162">
        <f>MAX(K324,L324,M324,N324)</f>
        <v/>
      </c>
      <c r="Q324" s="162">
        <f>MEDIAN(K324,L324,M324,N324)</f>
        <v/>
      </c>
      <c r="R324" s="162">
        <f>AVERAGE(K324,L324,M324,N324)</f>
        <v/>
      </c>
      <c r="S324" s="162">
        <f>AVERAGE(O324,Q324)</f>
        <v/>
      </c>
      <c r="T324" s="162">
        <f>AVERAGE(P324,Q324)</f>
        <v/>
      </c>
      <c r="U324" s="41">
        <f>STDEVA(K324,L324,M324,N324)</f>
        <v/>
      </c>
      <c r="V324" s="42">
        <f>U324/Q324</f>
        <v/>
      </c>
      <c r="W324" s="43">
        <f>IF(X324=O324,"MENOR",IF(X324=S324,"PROM[MEN-MED]","PROMEDIO"))</f>
        <v/>
      </c>
      <c r="X324" s="163">
        <f>IF(V324&lt;=300%,O324,IF(AND(V324&gt;100%,V324&lt;=150%),S324,R324))</f>
        <v/>
      </c>
      <c r="Y324" s="162">
        <f>ROUND(X324,0)</f>
        <v/>
      </c>
    </row>
    <row r="325" ht="15.75" customHeight="1">
      <c r="B325" s="57" t="inlineStr">
        <is>
          <t>8.11</t>
        </is>
      </c>
      <c r="C325" s="32" t="n">
        <v>4912</v>
      </c>
      <c r="D325" s="58" t="inlineStr">
        <is>
          <t>PERNOS RUEDAS</t>
        </is>
      </c>
      <c r="E325" s="56" t="inlineStr">
        <is>
          <t>Pieza metálica cilindrica con cabeza exágona en uno de sus extremos y su cuerpo roscado. Permite unir o fijar elementos. Diámetro establecido para este vehículo.</t>
        </is>
      </c>
      <c r="F325" s="32" t="inlineStr">
        <is>
          <t>Unidad</t>
        </is>
      </c>
      <c r="G325" s="35" t="inlineStr">
        <is>
          <t>suministro</t>
        </is>
      </c>
      <c r="H325" s="159" t="n">
        <v>15901</v>
      </c>
      <c r="I325" s="37" t="n">
        <v>158.91</v>
      </c>
      <c r="J325" s="37" t="n">
        <v>151.76</v>
      </c>
      <c r="K325" s="160">
        <f>H325*(I325/J325)</f>
        <v/>
      </c>
      <c r="L325" s="161" t="n">
        <v>28387.8308</v>
      </c>
      <c r="M325" s="159" t="n">
        <v>27561</v>
      </c>
      <c r="N325" s="159" t="n">
        <v>29765.88</v>
      </c>
      <c r="O325" s="162">
        <f>MIN(K325,L325,M325,N325)</f>
        <v/>
      </c>
      <c r="P325" s="162">
        <f>MAX(K325,L325,M325,N325)</f>
        <v/>
      </c>
      <c r="Q325" s="162">
        <f>MEDIAN(K325,L325,M325,N325)</f>
        <v/>
      </c>
      <c r="R325" s="162">
        <f>AVERAGE(K325,L325,M325,N325)</f>
        <v/>
      </c>
      <c r="S325" s="162">
        <f>AVERAGE(O325,Q325)</f>
        <v/>
      </c>
      <c r="T325" s="162">
        <f>AVERAGE(P325,Q325)</f>
        <v/>
      </c>
      <c r="U325" s="41">
        <f>STDEVA(K325,L325,M325,N325)</f>
        <v/>
      </c>
      <c r="V325" s="42">
        <f>U325/Q325</f>
        <v/>
      </c>
      <c r="W325" s="43">
        <f>IF(X325=O325,"MENOR",IF(X325=S325,"PROM[MEN-MED]","PROMEDIO"))</f>
        <v/>
      </c>
      <c r="X325" s="163">
        <f>IF(V325&lt;=300%,O325,IF(AND(V325&gt;100%,V325&lt;=150%),S325,R325))</f>
        <v/>
      </c>
      <c r="Y325" s="162">
        <f>ROUND(X325,0)</f>
        <v/>
      </c>
    </row>
    <row r="326" ht="15.75" customHeight="1">
      <c r="B326" s="57" t="inlineStr">
        <is>
          <t>8.12</t>
        </is>
      </c>
      <c r="C326" s="32" t="n">
        <v>4912</v>
      </c>
      <c r="D326" s="59" t="inlineStr">
        <is>
          <t>TUERCAS PERNOS RUEDAS</t>
        </is>
      </c>
      <c r="E326" s="56" t="inlineStr">
        <is>
          <t>Pieza metálica mecánica con un orificio central, el cual presenta una rosca, en forma fija o deslizante. Diametro requerido para este vehiculo.</t>
        </is>
      </c>
      <c r="F326" s="32" t="inlineStr">
        <is>
          <t>Unidad</t>
        </is>
      </c>
      <c r="G326" s="35" t="inlineStr">
        <is>
          <t>suministro</t>
        </is>
      </c>
      <c r="H326" s="159" t="n">
        <v>28489</v>
      </c>
      <c r="I326" s="37" t="n">
        <v>158.91</v>
      </c>
      <c r="J326" s="37" t="n">
        <v>151.76</v>
      </c>
      <c r="K326" s="160">
        <f>H326*(I326/J326)</f>
        <v/>
      </c>
      <c r="L326" s="161" t="n">
        <v>37117.0758</v>
      </c>
      <c r="M326" s="159" t="n">
        <v>36036</v>
      </c>
      <c r="N326" s="159" t="n">
        <v>38918.88</v>
      </c>
      <c r="O326" s="162">
        <f>MIN(K326,L326,M326,N326)</f>
        <v/>
      </c>
      <c r="P326" s="162">
        <f>MAX(K326,L326,M326,N326)</f>
        <v/>
      </c>
      <c r="Q326" s="162">
        <f>MEDIAN(K326,L326,M326,N326)</f>
        <v/>
      </c>
      <c r="R326" s="162">
        <f>AVERAGE(K326,L326,M326,N326)</f>
        <v/>
      </c>
      <c r="S326" s="162">
        <f>AVERAGE(O326,Q326)</f>
        <v/>
      </c>
      <c r="T326" s="162">
        <f>AVERAGE(P326,Q326)</f>
        <v/>
      </c>
      <c r="U326" s="41">
        <f>STDEVA(K326,L326,M326,N326)</f>
        <v/>
      </c>
      <c r="V326" s="42">
        <f>U326/Q326</f>
        <v/>
      </c>
      <c r="W326" s="43">
        <f>IF(X326=O326,"MENOR",IF(X326=S326,"PROM[MEN-MED]","PROMEDIO"))</f>
        <v/>
      </c>
      <c r="X326" s="163">
        <f>IF(V326&lt;=300%,O326,IF(AND(V326&gt;100%,V326&lt;=150%),S326,R326))</f>
        <v/>
      </c>
      <c r="Y326" s="162">
        <f>ROUND(X326,0)</f>
        <v/>
      </c>
    </row>
    <row r="327" ht="27" customHeight="1">
      <c r="B327" s="57" t="inlineStr">
        <is>
          <t>8.13</t>
        </is>
      </c>
      <c r="C327" s="32" t="n">
        <v>4912</v>
      </c>
      <c r="D327" s="58" t="inlineStr">
        <is>
          <t>PLUMILLAS</t>
        </is>
      </c>
      <c r="E327" s="56" t="inlineStr">
        <is>
          <t>Elemento metálico en forma de barzo con un largo borde de goma, conformado por el pasador, gancho y bayonet.  Para ser movido en sentido oscilatorio. Diámetro establecido para este vehículo.</t>
        </is>
      </c>
      <c r="F327" s="32" t="inlineStr">
        <is>
          <t>Unidad</t>
        </is>
      </c>
      <c r="G327" s="35" t="inlineStr">
        <is>
          <t>suministro</t>
        </is>
      </c>
      <c r="H327" s="159" t="n">
        <v>233553</v>
      </c>
      <c r="I327" s="37" t="n">
        <v>158.91</v>
      </c>
      <c r="J327" s="37" t="n">
        <v>151.76</v>
      </c>
      <c r="K327" s="160">
        <f>H327*(I327/J327)</f>
        <v/>
      </c>
      <c r="L327" s="161" t="n">
        <v>362204.6554</v>
      </c>
      <c r="M327" s="159" t="n">
        <v>351655</v>
      </c>
      <c r="N327" s="159" t="n">
        <v>379787.4</v>
      </c>
      <c r="O327" s="162">
        <f>MIN(K327,L327,M327,N327)</f>
        <v/>
      </c>
      <c r="P327" s="162">
        <f>MAX(K327,L327,M327,N327)</f>
        <v/>
      </c>
      <c r="Q327" s="162">
        <f>MEDIAN(K327,L327,M327,N327)</f>
        <v/>
      </c>
      <c r="R327" s="162">
        <f>AVERAGE(K327,L327,M327,N327)</f>
        <v/>
      </c>
      <c r="S327" s="162">
        <f>AVERAGE(O327,Q327)</f>
        <v/>
      </c>
      <c r="T327" s="162">
        <f>AVERAGE(P327,Q327)</f>
        <v/>
      </c>
      <c r="U327" s="41">
        <f>STDEVA(K327,L327,M327,N327)</f>
        <v/>
      </c>
      <c r="V327" s="42">
        <f>U327/Q327</f>
        <v/>
      </c>
      <c r="W327" s="43">
        <f>IF(X327=O327,"MENOR",IF(X327=S327,"PROM[MEN-MED]","PROMEDIO"))</f>
        <v/>
      </c>
      <c r="X327" s="163">
        <f>IF(V327&lt;=300%,O327,IF(AND(V327&gt;100%,V327&lt;=150%),S327,R327))</f>
        <v/>
      </c>
      <c r="Y327" s="162">
        <f>ROUND(X327,0)</f>
        <v/>
      </c>
    </row>
    <row r="328" ht="27" customHeight="1">
      <c r="B328" s="57" t="inlineStr">
        <is>
          <t>8.14</t>
        </is>
      </c>
      <c r="C328" s="32" t="n">
        <v>4912</v>
      </c>
      <c r="D328" s="58" t="inlineStr">
        <is>
          <t>STOP TRASERO</t>
        </is>
      </c>
      <c r="E328"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328" s="32" t="inlineStr">
        <is>
          <t>Unidad</t>
        </is>
      </c>
      <c r="G328" s="35" t="inlineStr">
        <is>
          <t>suministro</t>
        </is>
      </c>
      <c r="H328" s="159" t="n">
        <v>1325783</v>
      </c>
      <c r="I328" s="37" t="n">
        <v>158.91</v>
      </c>
      <c r="J328" s="37" t="n">
        <v>151.76</v>
      </c>
      <c r="K328" s="160">
        <f>H328*(I328/J328)</f>
        <v/>
      </c>
      <c r="L328" s="161" t="n">
        <v>1707904.8028</v>
      </c>
      <c r="M328" s="159" t="n">
        <v>1658160</v>
      </c>
      <c r="N328" s="159" t="n">
        <v>1790812.8</v>
      </c>
      <c r="O328" s="162">
        <f>MIN(K328,L328,M328,N328)</f>
        <v/>
      </c>
      <c r="P328" s="162">
        <f>MAX(K328,L328,M328,N328)</f>
        <v/>
      </c>
      <c r="Q328" s="162">
        <f>MEDIAN(K328,L328,M328,N328)</f>
        <v/>
      </c>
      <c r="R328" s="162">
        <f>AVERAGE(K328,L328,M328,N328)</f>
        <v/>
      </c>
      <c r="S328" s="162">
        <f>AVERAGE(O328,Q328)</f>
        <v/>
      </c>
      <c r="T328" s="162">
        <f>AVERAGE(P328,Q328)</f>
        <v/>
      </c>
      <c r="U328" s="41">
        <f>STDEVA(K328,L328,M328,N328)</f>
        <v/>
      </c>
      <c r="V328" s="42">
        <f>U328/Q328</f>
        <v/>
      </c>
      <c r="W328" s="43">
        <f>IF(X328=O328,"MENOR",IF(X328=S328,"PROM[MEN-MED]","PROMEDIO"))</f>
        <v/>
      </c>
      <c r="X328" s="163">
        <f>IF(V328&lt;=300%,O328,IF(AND(V328&gt;100%,V328&lt;=150%),S328,R328))</f>
        <v/>
      </c>
      <c r="Y328" s="162">
        <f>ROUND(X328,0)</f>
        <v/>
      </c>
    </row>
    <row r="329" ht="41.25" customHeight="1">
      <c r="B329" s="57" t="inlineStr">
        <is>
          <t>8.15</t>
        </is>
      </c>
      <c r="C329" s="32" t="n">
        <v>4912</v>
      </c>
      <c r="D329" s="58" t="inlineStr">
        <is>
          <t xml:space="preserve">TAPA TANQUE DE COMBUSTIBLE </t>
        </is>
      </c>
      <c r="E329" s="56" t="inlineStr">
        <is>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is>
      </c>
      <c r="F329" s="32" t="inlineStr">
        <is>
          <t>Unidad</t>
        </is>
      </c>
      <c r="G329" s="35" t="inlineStr">
        <is>
          <t>suministro</t>
        </is>
      </c>
      <c r="H329" s="159" t="n">
        <v>147089</v>
      </c>
      <c r="I329" s="37" t="n">
        <v>158.91</v>
      </c>
      <c r="J329" s="37" t="n">
        <v>151.76</v>
      </c>
      <c r="K329" s="160">
        <f>H329*(I329/J329)</f>
        <v/>
      </c>
      <c r="L329" s="161" t="n">
        <v>246182.3567</v>
      </c>
      <c r="M329" s="159" t="n">
        <v>239012</v>
      </c>
      <c r="N329" s="159" t="n">
        <v>258132.96</v>
      </c>
      <c r="O329" s="162">
        <f>MIN(K329,L329,M329,N329)</f>
        <v/>
      </c>
      <c r="P329" s="162">
        <f>MAX(K329,L329,M329,N329)</f>
        <v/>
      </c>
      <c r="Q329" s="162">
        <f>MEDIAN(K329,L329,M329,N329)</f>
        <v/>
      </c>
      <c r="R329" s="162">
        <f>AVERAGE(K329,L329,M329,N329)</f>
        <v/>
      </c>
      <c r="S329" s="162">
        <f>AVERAGE(O329,Q329)</f>
        <v/>
      </c>
      <c r="T329" s="162">
        <f>AVERAGE(P329,Q329)</f>
        <v/>
      </c>
      <c r="U329" s="41">
        <f>STDEVA(K329,L329,M329,N329)</f>
        <v/>
      </c>
      <c r="V329" s="42">
        <f>U329/Q329</f>
        <v/>
      </c>
      <c r="W329" s="43">
        <f>IF(X329=O329,"MENOR",IF(X329=S329,"PROM[MEN-MED]","PROMEDIO"))</f>
        <v/>
      </c>
      <c r="X329" s="163">
        <f>IF(V329&lt;=300%,O329,IF(AND(V329&gt;100%,V329&lt;=150%),S329,R329))</f>
        <v/>
      </c>
      <c r="Y329" s="162">
        <f>ROUND(X329,0)</f>
        <v/>
      </c>
    </row>
    <row r="330" ht="27" customHeight="1">
      <c r="B330" s="57" t="inlineStr">
        <is>
          <t>8.16</t>
        </is>
      </c>
      <c r="C330" s="32" t="n">
        <v>4912</v>
      </c>
      <c r="D330" s="58" t="inlineStr">
        <is>
          <t>VIDRIO PANORÁMICO DELANTERO (BLINDADO)</t>
        </is>
      </c>
      <c r="E330" s="56" t="inlineStr">
        <is>
          <t>Elemento de material inorgánico duro, frágil, transparente y amorfo  compuesto por arena de sílice, carbonato de sodio y caliza. Ubicación parte de delantera para el vehículo. Diámetro establecido para este vehículo.</t>
        </is>
      </c>
      <c r="F330" s="32" t="inlineStr">
        <is>
          <t>Unidad</t>
        </is>
      </c>
      <c r="G330" s="35" t="inlineStr">
        <is>
          <t>suministro</t>
        </is>
      </c>
      <c r="H330" s="159" t="n">
        <v>6129011</v>
      </c>
      <c r="I330" s="37" t="n">
        <v>158.91</v>
      </c>
      <c r="J330" s="37" t="n">
        <v>151.76</v>
      </c>
      <c r="K330" s="160">
        <f>H330*(I330/J330)</f>
        <v/>
      </c>
      <c r="L330" s="161" t="n">
        <v>7953567.3</v>
      </c>
      <c r="M330" s="159" t="n">
        <v>7721910</v>
      </c>
      <c r="N330" s="159" t="n">
        <v>8339662.8</v>
      </c>
      <c r="O330" s="162">
        <f>MIN(K330,L330,M330,N330)</f>
        <v/>
      </c>
      <c r="P330" s="162">
        <f>MAX(K330,L330,M330,N330)</f>
        <v/>
      </c>
      <c r="Q330" s="162">
        <f>MEDIAN(K330,L330,M330,N330)</f>
        <v/>
      </c>
      <c r="R330" s="162">
        <f>AVERAGE(K330,L330,M330,N330)</f>
        <v/>
      </c>
      <c r="S330" s="162">
        <f>AVERAGE(O330,Q330)</f>
        <v/>
      </c>
      <c r="T330" s="162">
        <f>AVERAGE(P330,Q330)</f>
        <v/>
      </c>
      <c r="U330" s="41">
        <f>STDEVA(K330,L330,M330,N330)</f>
        <v/>
      </c>
      <c r="V330" s="42">
        <f>U330/Q330</f>
        <v/>
      </c>
      <c r="W330" s="43">
        <f>IF(X330=O330,"MENOR",IF(X330=S330,"PROM[MEN-MED]","PROMEDIO"))</f>
        <v/>
      </c>
      <c r="X330" s="163">
        <f>IF(V330&lt;=300%,O330,IF(AND(V330&gt;100%,V330&lt;=150%),S330,R330))</f>
        <v/>
      </c>
      <c r="Y330" s="162">
        <f>ROUND(X330,0)</f>
        <v/>
      </c>
    </row>
    <row r="331" ht="27" customHeight="1">
      <c r="B331" s="57" t="inlineStr">
        <is>
          <t>8.17</t>
        </is>
      </c>
      <c r="C331" s="32" t="n">
        <v>4912</v>
      </c>
      <c r="D331" s="58" t="inlineStr">
        <is>
          <t>VIDRIO PANORÁMICO DELANTERO</t>
        </is>
      </c>
      <c r="E331" s="56" t="inlineStr">
        <is>
          <t>Elemento de material inorgánico duro, frágil, transparente y amorfo  compuesto por arena de sílice, carbonato de sodio y caliza. Ubicación parte de delantera para el vehículo. Diámetro establecido para este vehículo.</t>
        </is>
      </c>
      <c r="F331" s="32" t="inlineStr">
        <is>
          <t>Unidad</t>
        </is>
      </c>
      <c r="G331" s="35" t="inlineStr">
        <is>
          <t>suministro</t>
        </is>
      </c>
      <c r="H331" s="159" t="n">
        <v>1814752</v>
      </c>
      <c r="I331" s="37" t="n">
        <v>158.91</v>
      </c>
      <c r="J331" s="37" t="n">
        <v>151.76</v>
      </c>
      <c r="K331" s="160">
        <f>H331*(I331/J331)</f>
        <v/>
      </c>
      <c r="L331" s="161" t="n">
        <v>3026729.1572</v>
      </c>
      <c r="M331" s="159" t="n">
        <v>2938572</v>
      </c>
      <c r="N331" s="159" t="n">
        <v>3173657.76</v>
      </c>
      <c r="O331" s="162">
        <f>MIN(K331,L331,M331,N331)</f>
        <v/>
      </c>
      <c r="P331" s="162">
        <f>MAX(K331,L331,M331,N331)</f>
        <v/>
      </c>
      <c r="Q331" s="162">
        <f>MEDIAN(K331,L331,M331,N331)</f>
        <v/>
      </c>
      <c r="R331" s="162">
        <f>AVERAGE(K331,L331,M331,N331)</f>
        <v/>
      </c>
      <c r="S331" s="162">
        <f>AVERAGE(O331,Q331)</f>
        <v/>
      </c>
      <c r="T331" s="162">
        <f>AVERAGE(P331,Q331)</f>
        <v/>
      </c>
      <c r="U331" s="41">
        <f>STDEVA(K331,L331,M331,N331)</f>
        <v/>
      </c>
      <c r="V331" s="42">
        <f>U331/Q331</f>
        <v/>
      </c>
      <c r="W331" s="43">
        <f>IF(X331=O331,"MENOR",IF(X331=S331,"PROM[MEN-MED]","PROMEDIO"))</f>
        <v/>
      </c>
      <c r="X331" s="163">
        <f>IF(V331&lt;=300%,O331,IF(AND(V331&gt;100%,V331&lt;=150%),S331,R331))</f>
        <v/>
      </c>
      <c r="Y331" s="162">
        <f>ROUND(X331,0)</f>
        <v/>
      </c>
    </row>
    <row r="332" ht="27" customHeight="1">
      <c r="B332" s="57" t="inlineStr">
        <is>
          <t>8.18</t>
        </is>
      </c>
      <c r="C332" s="32" t="n">
        <v>4912</v>
      </c>
      <c r="D332" s="58" t="inlineStr">
        <is>
          <t>VIDRIO PANORÁMICO TRASERO</t>
        </is>
      </c>
      <c r="E332" s="56" t="inlineStr">
        <is>
          <t>Elemento de material inorgánico duro, frágil, transparente y amorfo  compuesto por arena de sílice, carbonato de sodio y caliza. Ubicación parte de atrás para el vehículo. Diámetro establecido para este vehículo.</t>
        </is>
      </c>
      <c r="F332" s="32" t="inlineStr">
        <is>
          <t>Unidad</t>
        </is>
      </c>
      <c r="G332" s="35" t="inlineStr">
        <is>
          <t>suministro</t>
        </is>
      </c>
      <c r="H332" s="159" t="n">
        <v>1931031</v>
      </c>
      <c r="I332" s="37" t="n">
        <v>158.91</v>
      </c>
      <c r="J332" s="37" t="n">
        <v>151.76</v>
      </c>
      <c r="K332" s="160">
        <f>H332*(I332/J332)</f>
        <v/>
      </c>
      <c r="L332" s="161" t="n">
        <v>2917292.6874</v>
      </c>
      <c r="M332" s="159" t="n">
        <v>2832323</v>
      </c>
      <c r="N332" s="159" t="n">
        <v>3058908.84</v>
      </c>
      <c r="O332" s="162">
        <f>MIN(K332,L332,M332,N332)</f>
        <v/>
      </c>
      <c r="P332" s="162">
        <f>MAX(K332,L332,M332,N332)</f>
        <v/>
      </c>
      <c r="Q332" s="162">
        <f>MEDIAN(K332,L332,M332,N332)</f>
        <v/>
      </c>
      <c r="R332" s="162">
        <f>AVERAGE(K332,L332,M332,N332)</f>
        <v/>
      </c>
      <c r="S332" s="162">
        <f>AVERAGE(O332,Q332)</f>
        <v/>
      </c>
      <c r="T332" s="162">
        <f>AVERAGE(P332,Q332)</f>
        <v/>
      </c>
      <c r="U332" s="41">
        <f>STDEVA(K332,L332,M332,N332)</f>
        <v/>
      </c>
      <c r="V332" s="42">
        <f>U332/Q332</f>
        <v/>
      </c>
      <c r="W332" s="43">
        <f>IF(X332=O332,"MENOR",IF(X332=S332,"PROM[MEN-MED]","PROMEDIO"))</f>
        <v/>
      </c>
      <c r="X332" s="163">
        <f>IF(V332&lt;=300%,O332,IF(AND(V332&gt;100%,V332&lt;=150%),S332,R332))</f>
        <v/>
      </c>
      <c r="Y332" s="162">
        <f>ROUND(X332,0)</f>
        <v/>
      </c>
    </row>
    <row r="333" ht="27" customHeight="1">
      <c r="B333" s="57" t="inlineStr">
        <is>
          <t>8.19</t>
        </is>
      </c>
      <c r="C333" s="32" t="n">
        <v>4912</v>
      </c>
      <c r="D333" s="58" t="inlineStr">
        <is>
          <t xml:space="preserve">VIDRIOS PUERTAS LATERALES </t>
        </is>
      </c>
      <c r="E333" s="56" t="inlineStr">
        <is>
          <t>Elemento de material inorgánico duro, frágil, transparente y amorfo  compuesto por arena de sílice, carbonato de sodio y caliza. Ubicación parte de lateral ambos costadados para el vehículo. Diámetro establecido para este vehículo.</t>
        </is>
      </c>
      <c r="F333" s="32" t="inlineStr">
        <is>
          <t>Unidad</t>
        </is>
      </c>
      <c r="G333" s="35" t="inlineStr">
        <is>
          <t>suministro</t>
        </is>
      </c>
      <c r="H333" s="159" t="n">
        <v>998809</v>
      </c>
      <c r="I333" s="37" t="n">
        <v>158.91</v>
      </c>
      <c r="J333" s="37" t="n">
        <v>151.76</v>
      </c>
      <c r="K333" s="160">
        <f>H333*(I333/J333)</f>
        <v/>
      </c>
      <c r="L333" s="161" t="n">
        <v>1471964.7642</v>
      </c>
      <c r="M333" s="159" t="n">
        <v>1429092</v>
      </c>
      <c r="N333" s="159" t="n">
        <v>1543419.36</v>
      </c>
      <c r="O333" s="162">
        <f>MIN(K333,L333,M333,N333)</f>
        <v/>
      </c>
      <c r="P333" s="162">
        <f>MAX(K333,L333,M333,N333)</f>
        <v/>
      </c>
      <c r="Q333" s="162">
        <f>MEDIAN(K333,L333,M333,N333)</f>
        <v/>
      </c>
      <c r="R333" s="162">
        <f>AVERAGE(K333,L333,M333,N333)</f>
        <v/>
      </c>
      <c r="S333" s="162">
        <f>AVERAGE(O333,Q333)</f>
        <v/>
      </c>
      <c r="T333" s="162">
        <f>AVERAGE(P333,Q333)</f>
        <v/>
      </c>
      <c r="U333" s="41">
        <f>STDEVA(K333,L333,M333,N333)</f>
        <v/>
      </c>
      <c r="V333" s="42">
        <f>U333/Q333</f>
        <v/>
      </c>
      <c r="W333" s="43">
        <f>IF(X333=O333,"MENOR",IF(X333=S333,"PROM[MEN-MED]","PROMEDIO"))</f>
        <v/>
      </c>
      <c r="X333" s="163">
        <f>IF(V333&lt;=300%,O333,IF(AND(V333&gt;100%,V333&lt;=150%),S333,R333))</f>
        <v/>
      </c>
      <c r="Y333" s="162">
        <f>ROUND(X333,0)</f>
        <v/>
      </c>
    </row>
    <row r="334" ht="27" customHeight="1">
      <c r="B334" s="57" t="inlineStr">
        <is>
          <t>8.20</t>
        </is>
      </c>
      <c r="C334" s="32" t="n">
        <v>4912</v>
      </c>
      <c r="D334" s="58" t="inlineStr">
        <is>
          <t>VIDRIOS PUERTAS LATERALES (BLINDADO)</t>
        </is>
      </c>
      <c r="E334" s="56" t="inlineStr">
        <is>
          <t>Elemento de material inorgánico duro, frágil, transparente y amorfo  compuesto por arena de sílice, carbonato de sodio y caliza. Ubicación parte de lateral ambos costadados para el vehículo. Diámetro establecido para este vehículo.</t>
        </is>
      </c>
      <c r="F334" s="32" t="inlineStr">
        <is>
          <t>Unidad</t>
        </is>
      </c>
      <c r="G334" s="35" t="inlineStr">
        <is>
          <t>suministro</t>
        </is>
      </c>
      <c r="H334" s="159" t="n">
        <v>3358150</v>
      </c>
      <c r="I334" s="37" t="n">
        <v>158.91</v>
      </c>
      <c r="J334" s="37" t="n">
        <v>151.76</v>
      </c>
      <c r="K334" s="160">
        <f>H334*(I334/J334)</f>
        <v/>
      </c>
      <c r="L334" s="161" t="n">
        <v>4015393.2</v>
      </c>
      <c r="M334" s="159" t="n">
        <v>3898440</v>
      </c>
      <c r="N334" s="159" t="n">
        <v>4210315.2</v>
      </c>
      <c r="O334" s="162">
        <f>MIN(K334,L334,M334,N334)</f>
        <v/>
      </c>
      <c r="P334" s="162">
        <f>MAX(K334,L334,M334,N334)</f>
        <v/>
      </c>
      <c r="Q334" s="162">
        <f>MEDIAN(K334,L334,M334,N334)</f>
        <v/>
      </c>
      <c r="R334" s="162">
        <f>AVERAGE(K334,L334,M334,N334)</f>
        <v/>
      </c>
      <c r="S334" s="162">
        <f>AVERAGE(O334,Q334)</f>
        <v/>
      </c>
      <c r="T334" s="162">
        <f>AVERAGE(P334,Q334)</f>
        <v/>
      </c>
      <c r="U334" s="41">
        <f>STDEVA(K334,L334,M334,N334)</f>
        <v/>
      </c>
      <c r="V334" s="42">
        <f>U334/Q334</f>
        <v/>
      </c>
      <c r="W334" s="43">
        <f>IF(X334=O334,"MENOR",IF(X334=S334,"PROM[MEN-MED]","PROMEDIO"))</f>
        <v/>
      </c>
      <c r="X334" s="163">
        <f>IF(V334&lt;=300%,O334,IF(AND(V334&gt;100%,V334&lt;=150%),S334,R334))</f>
        <v/>
      </c>
      <c r="Y334" s="162">
        <f>ROUND(X334,0)</f>
        <v/>
      </c>
    </row>
    <row r="335" ht="57.75" customHeight="1">
      <c r="B335" s="57" t="inlineStr">
        <is>
          <t>8.21</t>
        </is>
      </c>
      <c r="C335" s="32" t="n">
        <v>4912</v>
      </c>
      <c r="D335" s="58" t="inlineStr">
        <is>
          <t>JUEGO DE TAPETES</t>
        </is>
      </c>
      <c r="E335" s="56" t="inlineStr">
        <is>
          <t>Elemento de proteccion, fabricado en caucho PVC negros, bordeado y marcado con  la marca del vehículo. Diámetro establecido para este vehículo.</t>
        </is>
      </c>
      <c r="F335" s="32" t="inlineStr">
        <is>
          <t>Unidad</t>
        </is>
      </c>
      <c r="G335" s="35" t="inlineStr">
        <is>
          <t>suministro</t>
        </is>
      </c>
      <c r="H335" s="159" t="n">
        <v>282625</v>
      </c>
      <c r="I335" s="37" t="n">
        <v>158.91</v>
      </c>
      <c r="J335" s="37" t="n">
        <v>151.76</v>
      </c>
      <c r="K335" s="160">
        <f>H335*(I335/J335)</f>
        <v/>
      </c>
      <c r="L335" s="161" t="n">
        <v>344268.2257</v>
      </c>
      <c r="M335" s="159" t="n">
        <v>334241</v>
      </c>
      <c r="N335" s="159" t="n">
        <v>360980.28</v>
      </c>
      <c r="O335" s="162">
        <f>MIN(K335,L335,M335,N335)</f>
        <v/>
      </c>
      <c r="P335" s="162">
        <f>MAX(K335,L335,M335,N335)</f>
        <v/>
      </c>
      <c r="Q335" s="162">
        <f>MEDIAN(K335,L335,M335,N335)</f>
        <v/>
      </c>
      <c r="R335" s="162">
        <f>AVERAGE(K335,L335,M335,N335)</f>
        <v/>
      </c>
      <c r="S335" s="162">
        <f>AVERAGE(O335,Q335)</f>
        <v/>
      </c>
      <c r="T335" s="162">
        <f>AVERAGE(P335,Q335)</f>
        <v/>
      </c>
      <c r="U335" s="41">
        <f>STDEVA(K335,L335,M335,N335)</f>
        <v/>
      </c>
      <c r="V335" s="42">
        <f>U335/Q335</f>
        <v/>
      </c>
      <c r="W335" s="43">
        <f>IF(X335=O335,"MENOR",IF(X335=S335,"PROM[MEN-MED]","PROMEDIO"))</f>
        <v/>
      </c>
      <c r="X335" s="163">
        <f>IF(V335&lt;=300%,O335,IF(AND(V335&gt;100%,V335&lt;=150%),S335,R335))</f>
        <v/>
      </c>
      <c r="Y335" s="162">
        <f>ROUND(X335,0)</f>
        <v/>
      </c>
    </row>
    <row r="336" ht="37.5" customHeight="1">
      <c r="B336" s="57" t="inlineStr">
        <is>
          <t>8.22</t>
        </is>
      </c>
      <c r="C336" s="32" t="n">
        <v>4912</v>
      </c>
      <c r="D336" s="58" t="inlineStr">
        <is>
          <t>CONJUNTO MANGUERA DEL LAVAPARABRISAS</t>
        </is>
      </c>
      <c r="E336" s="56" t="inlineStr">
        <is>
          <t>conducto flexible que transporta el líquido limpiaparabrisas desde el depósito del lavaparabrisas hasta las boquillas rociadoras, ubicadas en el capó o en la base del parabrisas.</t>
        </is>
      </c>
      <c r="F336" s="32" t="inlineStr">
        <is>
          <t>Unidad</t>
        </is>
      </c>
      <c r="G336" s="35" t="inlineStr">
        <is>
          <t>suministro</t>
        </is>
      </c>
      <c r="H336" s="159" t="n">
        <v>30400</v>
      </c>
      <c r="I336" s="37" t="n">
        <v>158.91</v>
      </c>
      <c r="J336" s="37" t="n">
        <v>151.76</v>
      </c>
      <c r="K336" s="160">
        <f>H336*(I336/J336)</f>
        <v/>
      </c>
      <c r="L336" s="161" t="n">
        <v>35993.3469</v>
      </c>
      <c r="M336" s="159" t="n">
        <v>34945</v>
      </c>
      <c r="N336" s="159" t="n">
        <v>37740.6</v>
      </c>
      <c r="O336" s="162">
        <f>MIN(K336,L336,M336,N336)</f>
        <v/>
      </c>
      <c r="P336" s="162">
        <f>MAX(K336,L336,M336,N336)</f>
        <v/>
      </c>
      <c r="Q336" s="162">
        <f>MEDIAN(K336,L336,M336,N336)</f>
        <v/>
      </c>
      <c r="R336" s="162">
        <f>AVERAGE(K336,L336,M336,N336)</f>
        <v/>
      </c>
      <c r="S336" s="162">
        <f>AVERAGE(O336,Q336)</f>
        <v/>
      </c>
      <c r="T336" s="162">
        <f>AVERAGE(P336,Q336)</f>
        <v/>
      </c>
      <c r="U336" s="41">
        <f>STDEVA(K336,L336,M336,N336)</f>
        <v/>
      </c>
      <c r="V336" s="42">
        <f>U336/Q336</f>
        <v/>
      </c>
      <c r="W336" s="43">
        <f>IF(X336=O336,"MENOR",IF(X336=S336,"PROM[MEN-MED]","PROMEDIO"))</f>
        <v/>
      </c>
      <c r="X336" s="163">
        <f>IF(V336&lt;=300%,O336,IF(AND(V336&gt;100%,V336&lt;=150%),S336,R336))</f>
        <v/>
      </c>
      <c r="Y336" s="162">
        <f>ROUND(X336,0)</f>
        <v/>
      </c>
    </row>
    <row r="337" ht="15.75" customHeight="1">
      <c r="B337" s="57" t="inlineStr">
        <is>
          <t>8.23</t>
        </is>
      </c>
      <c r="C337" s="32" t="n">
        <v>4912</v>
      </c>
      <c r="D337" s="58" t="inlineStr">
        <is>
          <t xml:space="preserve">BOQUILLAS LAVAPARABRISAS </t>
        </is>
      </c>
      <c r="E337" s="56" t="inlineStr">
        <is>
          <t>pequeños dispositivos que pulverizan el líquido limpiaparabrisas sobre el parabrisas para facilitar la limpieza y mejorar la visibilidad del conductor.</t>
        </is>
      </c>
      <c r="F337" s="32" t="inlineStr">
        <is>
          <t>Unidad</t>
        </is>
      </c>
      <c r="G337" s="35" t="inlineStr">
        <is>
          <t>suministro</t>
        </is>
      </c>
      <c r="H337" s="159" t="n">
        <v>94050</v>
      </c>
      <c r="I337" s="37" t="n">
        <v>158.91</v>
      </c>
      <c r="J337" s="37" t="n">
        <v>151.76</v>
      </c>
      <c r="K337" s="160">
        <f>H337*(I337/J337)</f>
        <v/>
      </c>
      <c r="L337" s="161" t="n">
        <v>112422.4416</v>
      </c>
      <c r="M337" s="159" t="n">
        <v>109148</v>
      </c>
      <c r="N337" s="159" t="n">
        <v>117879.84</v>
      </c>
      <c r="O337" s="162">
        <f>MIN(K337,L337,M337,N337)</f>
        <v/>
      </c>
      <c r="P337" s="162">
        <f>MAX(K337,L337,M337,N337)</f>
        <v/>
      </c>
      <c r="Q337" s="162">
        <f>MEDIAN(K337,L337,M337,N337)</f>
        <v/>
      </c>
      <c r="R337" s="162">
        <f>AVERAGE(K337,L337,M337,N337)</f>
        <v/>
      </c>
      <c r="S337" s="162">
        <f>AVERAGE(O337,Q337)</f>
        <v/>
      </c>
      <c r="T337" s="162">
        <f>AVERAGE(P337,Q337)</f>
        <v/>
      </c>
      <c r="U337" s="41">
        <f>STDEVA(K337,L337,M337,N337)</f>
        <v/>
      </c>
      <c r="V337" s="42">
        <f>U337/Q337</f>
        <v/>
      </c>
      <c r="W337" s="43">
        <f>IF(X337=O337,"MENOR",IF(X337=S337,"PROM[MEN-MED]","PROMEDIO"))</f>
        <v/>
      </c>
      <c r="X337" s="163">
        <f>IF(V337&lt;=300%,O337,IF(AND(V337&gt;100%,V337&lt;=150%),S337,R337))</f>
        <v/>
      </c>
      <c r="Y337" s="162">
        <f>ROUND(X337,0)</f>
        <v/>
      </c>
    </row>
    <row r="338" ht="15.75" customHeight="1">
      <c r="B338" s="57" t="inlineStr">
        <is>
          <t>8.24</t>
        </is>
      </c>
      <c r="C338" s="32" t="n">
        <v>4912</v>
      </c>
      <c r="D338" s="58" t="inlineStr">
        <is>
          <t xml:space="preserve">SOPORTE DEL CAPO DERECHO </t>
        </is>
      </c>
      <c r="E338" s="56" t="inlineStr">
        <is>
          <t>referirse a la bisagra o al amortiguador del capó en el lado derecho del vehículo.</t>
        </is>
      </c>
      <c r="F338" s="32" t="inlineStr">
        <is>
          <t>Unidad</t>
        </is>
      </c>
      <c r="G338" s="35" t="inlineStr">
        <is>
          <t>suministro</t>
        </is>
      </c>
      <c r="H338" s="159" t="n">
        <v>135434</v>
      </c>
      <c r="I338" s="37" t="n">
        <v>158.91</v>
      </c>
      <c r="J338" s="37" t="n">
        <v>151.76</v>
      </c>
      <c r="K338" s="160">
        <f>H338*(I338/J338)</f>
        <v/>
      </c>
      <c r="L338" s="161" t="n">
        <v>166226.5542</v>
      </c>
      <c r="M338" s="159" t="n">
        <v>161385</v>
      </c>
      <c r="N338" s="159" t="n">
        <v>174295.8</v>
      </c>
      <c r="O338" s="162">
        <f>MIN(K338,L338,M338,N338)</f>
        <v/>
      </c>
      <c r="P338" s="162">
        <f>MAX(K338,L338,M338,N338)</f>
        <v/>
      </c>
      <c r="Q338" s="162">
        <f>MEDIAN(K338,L338,M338,N338)</f>
        <v/>
      </c>
      <c r="R338" s="162">
        <f>AVERAGE(K338,L338,M338,N338)</f>
        <v/>
      </c>
      <c r="S338" s="162">
        <f>AVERAGE(O338,Q338)</f>
        <v/>
      </c>
      <c r="T338" s="162">
        <f>AVERAGE(P338,Q338)</f>
        <v/>
      </c>
      <c r="U338" s="41">
        <f>STDEVA(K338,L338,M338,N338)</f>
        <v/>
      </c>
      <c r="V338" s="42">
        <f>U338/Q338</f>
        <v/>
      </c>
      <c r="W338" s="43">
        <f>IF(X338=O338,"MENOR",IF(X338=S338,"PROM[MEN-MED]","PROMEDIO"))</f>
        <v/>
      </c>
      <c r="X338" s="163">
        <f>IF(V338&lt;=300%,O338,IF(AND(V338&gt;100%,V338&lt;=150%),S338,R338))</f>
        <v/>
      </c>
      <c r="Y338" s="162">
        <f>ROUND(X338,0)</f>
        <v/>
      </c>
    </row>
    <row r="339" ht="15.75" customHeight="1">
      <c r="B339" s="57" t="inlineStr">
        <is>
          <t>8.25</t>
        </is>
      </c>
      <c r="C339" s="32" t="n">
        <v>4912</v>
      </c>
      <c r="D339" s="58" t="inlineStr">
        <is>
          <t>SOPORTE DEL CAPO IZQUIERDO</t>
        </is>
      </c>
      <c r="E339" s="56" t="inlineStr">
        <is>
          <t>referirse a la bisagra o al amortiguador del capó en el lado izquierdo del vehículo.</t>
        </is>
      </c>
      <c r="F339" s="32" t="inlineStr">
        <is>
          <t>Unidad</t>
        </is>
      </c>
      <c r="G339" s="35" t="inlineStr">
        <is>
          <t>suministro</t>
        </is>
      </c>
      <c r="H339" s="159" t="n">
        <v>133950</v>
      </c>
      <c r="I339" s="37" t="n">
        <v>158.91</v>
      </c>
      <c r="J339" s="37" t="n">
        <v>151.76</v>
      </c>
      <c r="K339" s="160">
        <f>H339*(I339/J339)</f>
        <v/>
      </c>
      <c r="L339" s="161" t="n">
        <v>157065.7319</v>
      </c>
      <c r="M339" s="159" t="n">
        <v>152491</v>
      </c>
      <c r="N339" s="159" t="n">
        <v>164690.28</v>
      </c>
      <c r="O339" s="162">
        <f>MIN(K339,L339,M339,N339)</f>
        <v/>
      </c>
      <c r="P339" s="162">
        <f>MAX(K339,L339,M339,N339)</f>
        <v/>
      </c>
      <c r="Q339" s="162">
        <f>MEDIAN(K339,L339,M339,N339)</f>
        <v/>
      </c>
      <c r="R339" s="162">
        <f>AVERAGE(K339,L339,M339,N339)</f>
        <v/>
      </c>
      <c r="S339" s="162">
        <f>AVERAGE(O339,Q339)</f>
        <v/>
      </c>
      <c r="T339" s="162">
        <f>AVERAGE(P339,Q339)</f>
        <v/>
      </c>
      <c r="U339" s="41">
        <f>STDEVA(K339,L339,M339,N339)</f>
        <v/>
      </c>
      <c r="V339" s="42">
        <f>U339/Q339</f>
        <v/>
      </c>
      <c r="W339" s="43">
        <f>IF(X339=O339,"MENOR",IF(X339=S339,"PROM[MEN-MED]","PROMEDIO"))</f>
        <v/>
      </c>
      <c r="X339" s="163">
        <f>IF(V339&lt;=300%,O339,IF(AND(V339&gt;100%,V339&lt;=150%),S339,R339))</f>
        <v/>
      </c>
      <c r="Y339" s="162">
        <f>ROUND(X339,0)</f>
        <v/>
      </c>
    </row>
    <row r="340" ht="53.25" customHeight="1">
      <c r="B340" s="57" t="inlineStr">
        <is>
          <t>8.26</t>
        </is>
      </c>
      <c r="C340" s="32" t="n">
        <v>4912</v>
      </c>
      <c r="D340" s="58" t="inlineStr">
        <is>
          <t>CABLE DE CONTROL DE BLOQUEO DE CAPO</t>
        </is>
      </c>
      <c r="E340" s="56" t="inlineStr">
        <is>
          <t>cable flexible que conecta la palanca de apertura del capó, ubicada dentro del vehículo, con el mecanismo de cierre del capó, permitiendo su liberación cuando el conductor tira de la palanca.</t>
        </is>
      </c>
      <c r="F340" s="32" t="inlineStr">
        <is>
          <t>Unidad</t>
        </is>
      </c>
      <c r="G340" s="35" t="inlineStr">
        <is>
          <t>suministro</t>
        </is>
      </c>
      <c r="H340" s="159" t="n">
        <v>33250</v>
      </c>
      <c r="I340" s="37" t="n">
        <v>158.91</v>
      </c>
      <c r="J340" s="37" t="n">
        <v>151.76</v>
      </c>
      <c r="K340" s="160">
        <f>H340*(I340/J340)</f>
        <v/>
      </c>
      <c r="L340" s="161" t="n">
        <v>40124.6818</v>
      </c>
      <c r="M340" s="159" t="n">
        <v>38956</v>
      </c>
      <c r="N340" s="159" t="n">
        <v>42072.48</v>
      </c>
      <c r="O340" s="162">
        <f>MIN(K340,L340,M340,N340)</f>
        <v/>
      </c>
      <c r="P340" s="162">
        <f>MAX(K340,L340,M340,N340)</f>
        <v/>
      </c>
      <c r="Q340" s="162">
        <f>MEDIAN(K340,L340,M340,N340)</f>
        <v/>
      </c>
      <c r="R340" s="162">
        <f>AVERAGE(K340,L340,M340,N340)</f>
        <v/>
      </c>
      <c r="S340" s="162">
        <f>AVERAGE(O340,Q340)</f>
        <v/>
      </c>
      <c r="T340" s="162">
        <f>AVERAGE(P340,Q340)</f>
        <v/>
      </c>
      <c r="U340" s="41">
        <f>STDEVA(K340,L340,M340,N340)</f>
        <v/>
      </c>
      <c r="V340" s="42">
        <f>U340/Q340</f>
        <v/>
      </c>
      <c r="W340" s="43">
        <f>IF(X340=O340,"MENOR",IF(X340=S340,"PROM[MEN-MED]","PROMEDIO"))</f>
        <v/>
      </c>
      <c r="X340" s="163">
        <f>IF(V340&lt;=300%,O340,IF(AND(V340&gt;100%,V340&lt;=150%),S340,R340))</f>
        <v/>
      </c>
      <c r="Y340" s="162">
        <f>ROUND(X340,0)</f>
        <v/>
      </c>
    </row>
    <row r="341" ht="27" customHeight="1">
      <c r="B341" s="57" t="inlineStr">
        <is>
          <t>8.27</t>
        </is>
      </c>
      <c r="C341" s="32" t="n">
        <v>4912</v>
      </c>
      <c r="D341" s="58" t="inlineStr">
        <is>
          <t xml:space="preserve">CLAXON DE TONOS BAJOS </t>
        </is>
      </c>
      <c r="E341" s="56" t="inlineStr">
        <is>
          <t>componente del sistema de bocina del vehículo que emite un sonido grave y profundo para alertar a otros conductores o peatones. Trabaja en conjunto con el claxon de tonos altos para producir un sonido más potente y audible</t>
        </is>
      </c>
      <c r="F341" s="32" t="inlineStr">
        <is>
          <t>Unidad</t>
        </is>
      </c>
      <c r="G341" s="35" t="inlineStr">
        <is>
          <t>suministro</t>
        </is>
      </c>
      <c r="H341" s="159" t="n">
        <v>233700</v>
      </c>
      <c r="I341" s="37" t="n">
        <v>158.91</v>
      </c>
      <c r="J341" s="37" t="n">
        <v>151.76</v>
      </c>
      <c r="K341" s="160">
        <f>H341*(I341/J341)</f>
        <v/>
      </c>
      <c r="L341" s="161" t="n">
        <v>276690.9579</v>
      </c>
      <c r="M341" s="159" t="n">
        <v>268632</v>
      </c>
      <c r="N341" s="159" t="n">
        <v>290122.56</v>
      </c>
      <c r="O341" s="162">
        <f>MIN(K341,L341,M341,N341)</f>
        <v/>
      </c>
      <c r="P341" s="162">
        <f>MAX(K341,L341,M341,N341)</f>
        <v/>
      </c>
      <c r="Q341" s="162">
        <f>MEDIAN(K341,L341,M341,N341)</f>
        <v/>
      </c>
      <c r="R341" s="162">
        <f>AVERAGE(K341,L341,M341,N341)</f>
        <v/>
      </c>
      <c r="S341" s="162">
        <f>AVERAGE(O341,Q341)</f>
        <v/>
      </c>
      <c r="T341" s="162">
        <f>AVERAGE(P341,Q341)</f>
        <v/>
      </c>
      <c r="U341" s="41">
        <f>STDEVA(K341,L341,M341,N341)</f>
        <v/>
      </c>
      <c r="V341" s="42">
        <f>U341/Q341</f>
        <v/>
      </c>
      <c r="W341" s="43">
        <f>IF(X341=O341,"MENOR",IF(X341=S341,"PROM[MEN-MED]","PROMEDIO"))</f>
        <v/>
      </c>
      <c r="X341" s="163">
        <f>IF(V341&lt;=300%,O341,IF(AND(V341&gt;100%,V341&lt;=150%),S341,R341))</f>
        <v/>
      </c>
      <c r="Y341" s="162">
        <f>ROUND(X341,0)</f>
        <v/>
      </c>
    </row>
    <row r="342" ht="27" customHeight="1">
      <c r="B342" s="57" t="inlineStr">
        <is>
          <t>8.28</t>
        </is>
      </c>
      <c r="C342" s="32" t="n">
        <v>4912</v>
      </c>
      <c r="D342" s="58" t="inlineStr">
        <is>
          <t>CLAXON DE TONOS AGUDOS</t>
        </is>
      </c>
      <c r="E342" s="56"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342" s="32" t="inlineStr">
        <is>
          <t>Unidad</t>
        </is>
      </c>
      <c r="G342" s="35" t="inlineStr">
        <is>
          <t>suministro</t>
        </is>
      </c>
      <c r="H342" s="159" t="n">
        <v>251750</v>
      </c>
      <c r="I342" s="37" t="n">
        <v>158.91</v>
      </c>
      <c r="J342" s="37" t="n">
        <v>151.76</v>
      </c>
      <c r="K342" s="160">
        <f>H342*(I342/J342)</f>
        <v/>
      </c>
      <c r="L342" s="161" t="n">
        <v>295194.9105</v>
      </c>
      <c r="M342" s="159" t="n">
        <v>286597</v>
      </c>
      <c r="N342" s="159" t="n">
        <v>309524.76</v>
      </c>
      <c r="O342" s="162">
        <f>MIN(K342,L342,M342,N342)</f>
        <v/>
      </c>
      <c r="P342" s="162">
        <f>MAX(K342,L342,M342,N342)</f>
        <v/>
      </c>
      <c r="Q342" s="162">
        <f>MEDIAN(K342,L342,M342,N342)</f>
        <v/>
      </c>
      <c r="R342" s="162">
        <f>AVERAGE(K342,L342,M342,N342)</f>
        <v/>
      </c>
      <c r="S342" s="162">
        <f>AVERAGE(O342,Q342)</f>
        <v/>
      </c>
      <c r="T342" s="162">
        <f>AVERAGE(P342,Q342)</f>
        <v/>
      </c>
      <c r="U342" s="41">
        <f>STDEVA(K342,L342,M342,N342)</f>
        <v/>
      </c>
      <c r="V342" s="42">
        <f>U342/Q342</f>
        <v/>
      </c>
      <c r="W342" s="43">
        <f>IF(X342=O342,"MENOR",IF(X342=S342,"PROM[MEN-MED]","PROMEDIO"))</f>
        <v/>
      </c>
      <c r="X342" s="163">
        <f>IF(V342&lt;=300%,O342,IF(AND(V342&gt;100%,V342&lt;=150%),S342,R342))</f>
        <v/>
      </c>
      <c r="Y342" s="162">
        <f>ROUND(X342,0)</f>
        <v/>
      </c>
    </row>
    <row r="343" ht="50.25" customHeight="1">
      <c r="B343" s="57" t="inlineStr">
        <is>
          <t>8.29</t>
        </is>
      </c>
      <c r="C343" s="32" t="n">
        <v>4912</v>
      </c>
      <c r="D343" s="58" t="inlineStr">
        <is>
          <t>CONJUNTO DE BLOQUEO DE CAPO</t>
        </is>
      </c>
      <c r="E343" s="56" t="inlineStr">
        <is>
          <t>mecanismo de seguridad que mantiene el capó del vehículo cerrado de forma segura mientras se conduce. Consiste en un conjunto de piezas que permiten abrir y cerrar el capó de manera controlada.</t>
        </is>
      </c>
      <c r="F343" s="32" t="inlineStr">
        <is>
          <t>Unidad</t>
        </is>
      </c>
      <c r="G343" s="35" t="inlineStr">
        <is>
          <t>suministro</t>
        </is>
      </c>
      <c r="H343" s="159" t="n">
        <v>224517</v>
      </c>
      <c r="I343" s="37" t="n">
        <v>158.91</v>
      </c>
      <c r="J343" s="37" t="n">
        <v>151.76</v>
      </c>
      <c r="K343" s="160">
        <f>H343*(I343/J343)</f>
        <v/>
      </c>
      <c r="L343" s="161" t="n">
        <v>282011.9358</v>
      </c>
      <c r="M343" s="159" t="n">
        <v>273798</v>
      </c>
      <c r="N343" s="159" t="n">
        <v>295701.84</v>
      </c>
      <c r="O343" s="162">
        <f>MIN(K343,L343,M343,N343)</f>
        <v/>
      </c>
      <c r="P343" s="162">
        <f>MAX(K343,L343,M343,N343)</f>
        <v/>
      </c>
      <c r="Q343" s="162">
        <f>MEDIAN(K343,L343,M343,N343)</f>
        <v/>
      </c>
      <c r="R343" s="162">
        <f>AVERAGE(K343,L343,M343,N343)</f>
        <v/>
      </c>
      <c r="S343" s="162">
        <f>AVERAGE(O343,Q343)</f>
        <v/>
      </c>
      <c r="T343" s="162">
        <f>AVERAGE(P343,Q343)</f>
        <v/>
      </c>
      <c r="U343" s="41">
        <f>STDEVA(K343,L343,M343,N343)</f>
        <v/>
      </c>
      <c r="V343" s="42">
        <f>U343/Q343</f>
        <v/>
      </c>
      <c r="W343" s="43">
        <f>IF(X343=O343,"MENOR",IF(X343=S343,"PROM[MEN-MED]","PROMEDIO"))</f>
        <v/>
      </c>
      <c r="X343" s="163">
        <f>IF(V343&lt;=300%,O343,IF(AND(V343&gt;100%,V343&lt;=150%),S343,R343))</f>
        <v/>
      </c>
      <c r="Y343" s="162">
        <f>ROUND(X343,0)</f>
        <v/>
      </c>
    </row>
    <row r="344" ht="27" customHeight="1">
      <c r="B344" s="57" t="inlineStr">
        <is>
          <t>8.30</t>
        </is>
      </c>
      <c r="C344" s="32" t="n">
        <v>4912</v>
      </c>
      <c r="D344" s="58" t="inlineStr">
        <is>
          <t>PALANCA DE CONTROL DE BLOQUEO DE CAPO</t>
        </is>
      </c>
      <c r="E344" s="56" t="inlineStr">
        <is>
          <t>es el mecanismo ubicado dentro del vehículo que permite al conductor desbloquear el seguro del capó para abrirlo. Al tirar de esta palanca, se acciona un cable de control que libera el pestillo del capó, permitiendo que este se abra parcialmente.</t>
        </is>
      </c>
      <c r="F344" s="32" t="inlineStr">
        <is>
          <t>Unidad</t>
        </is>
      </c>
      <c r="G344" s="35" t="inlineStr">
        <is>
          <t>suministro</t>
        </is>
      </c>
      <c r="H344" s="159" t="n">
        <v>154850</v>
      </c>
      <c r="I344" s="37" t="n">
        <v>158.91</v>
      </c>
      <c r="J344" s="37" t="n">
        <v>151.76</v>
      </c>
      <c r="K344" s="160">
        <f>H344*(I344/J344)</f>
        <v/>
      </c>
      <c r="L344" s="161" t="n">
        <v>188624.9246</v>
      </c>
      <c r="M344" s="159" t="n">
        <v>183131</v>
      </c>
      <c r="N344" s="159" t="n">
        <v>197781.48</v>
      </c>
      <c r="O344" s="162">
        <f>MIN(K344,L344,M344,N344)</f>
        <v/>
      </c>
      <c r="P344" s="162">
        <f>MAX(K344,L344,M344,N344)</f>
        <v/>
      </c>
      <c r="Q344" s="162">
        <f>MEDIAN(K344,L344,M344,N344)</f>
        <v/>
      </c>
      <c r="R344" s="162">
        <f>AVERAGE(K344,L344,M344,N344)</f>
        <v/>
      </c>
      <c r="S344" s="162">
        <f>AVERAGE(O344,Q344)</f>
        <v/>
      </c>
      <c r="T344" s="162">
        <f>AVERAGE(P344,Q344)</f>
        <v/>
      </c>
      <c r="U344" s="41">
        <f>STDEVA(K344,L344,M344,N344)</f>
        <v/>
      </c>
      <c r="V344" s="42">
        <f>U344/Q344</f>
        <v/>
      </c>
      <c r="W344" s="43">
        <f>IF(X344=O344,"MENOR",IF(X344=S344,"PROM[MEN-MED]","PROMEDIO"))</f>
        <v/>
      </c>
      <c r="X344" s="163">
        <f>IF(V344&lt;=300%,O344,IF(AND(V344&gt;100%,V344&lt;=150%),S344,R344))</f>
        <v/>
      </c>
      <c r="Y344" s="162">
        <f>ROUND(X344,0)</f>
        <v/>
      </c>
    </row>
    <row r="345" ht="15.75" customHeight="1">
      <c r="B345" s="57" t="inlineStr">
        <is>
          <t>8.31</t>
        </is>
      </c>
      <c r="C345" s="32" t="n">
        <v>4912</v>
      </c>
      <c r="D345" s="58" t="inlineStr">
        <is>
          <t>MOTOR Y SOPORTE LIMPIAVIDRIOS TRASERO</t>
        </is>
      </c>
      <c r="E345" s="56" t="inlineStr">
        <is>
          <t>conjunto mecánico y estructural encargado de accionar y sostener el sistema de limpiaparabrisas trasero, permitiendo la limpieza del vidrio posterior del vehículo.</t>
        </is>
      </c>
      <c r="F345" s="32" t="inlineStr">
        <is>
          <t>Unidad</t>
        </is>
      </c>
      <c r="G345" s="35" t="inlineStr">
        <is>
          <t>suministro</t>
        </is>
      </c>
      <c r="H345" s="159" t="n">
        <v>622679</v>
      </c>
      <c r="I345" s="37" t="n">
        <v>158.91</v>
      </c>
      <c r="J345" s="37" t="n">
        <v>151.76</v>
      </c>
      <c r="K345" s="160">
        <f>H345*(I345/J345)</f>
        <v/>
      </c>
      <c r="L345" s="161" t="n">
        <v>747965.3965</v>
      </c>
      <c r="M345" s="159" t="n">
        <v>726180</v>
      </c>
      <c r="N345" s="159" t="n">
        <v>784274.4</v>
      </c>
      <c r="O345" s="162">
        <f>MIN(K345,L345,M345,N345)</f>
        <v/>
      </c>
      <c r="P345" s="162">
        <f>MAX(K345,L345,M345,N345)</f>
        <v/>
      </c>
      <c r="Q345" s="162">
        <f>MEDIAN(K345,L345,M345,N345)</f>
        <v/>
      </c>
      <c r="R345" s="162">
        <f>AVERAGE(K345,L345,M345,N345)</f>
        <v/>
      </c>
      <c r="S345" s="162">
        <f>AVERAGE(O345,Q345)</f>
        <v/>
      </c>
      <c r="T345" s="162">
        <f>AVERAGE(P345,Q345)</f>
        <v/>
      </c>
      <c r="U345" s="41">
        <f>STDEVA(K345,L345,M345,N345)</f>
        <v/>
      </c>
      <c r="V345" s="42">
        <f>U345/Q345</f>
        <v/>
      </c>
      <c r="W345" s="43">
        <f>IF(X345=O345,"MENOR",IF(X345=S345,"PROM[MEN-MED]","PROMEDIO"))</f>
        <v/>
      </c>
      <c r="X345" s="163">
        <f>IF(V345&lt;=300%,O345,IF(AND(V345&gt;100%,V345&lt;=150%),S345,R345))</f>
        <v/>
      </c>
      <c r="Y345" s="162">
        <f>ROUND(X345,0)</f>
        <v/>
      </c>
    </row>
    <row r="346" ht="36.75" customHeight="1">
      <c r="B346" s="57" t="inlineStr">
        <is>
          <t>8.32</t>
        </is>
      </c>
      <c r="C346" s="32" t="n">
        <v>4912</v>
      </c>
      <c r="D346" s="58" t="inlineStr">
        <is>
          <t>BRAZO DEL LIMPIABRISAS TRASERO</t>
        </is>
      </c>
      <c r="E346" s="56" t="inlineStr">
        <is>
          <t>pieza metálica que sostiene y mueve la escobilla limpiaparabrisas trasera, permitiendo la limpieza del vidrio posterior del vehículo</t>
        </is>
      </c>
      <c r="F346" s="32" t="inlineStr">
        <is>
          <t>Unidad</t>
        </is>
      </c>
      <c r="G346" s="35" t="inlineStr">
        <is>
          <t>suministro</t>
        </is>
      </c>
      <c r="H346" s="159" t="n">
        <v>149150</v>
      </c>
      <c r="I346" s="37" t="n">
        <v>158.91</v>
      </c>
      <c r="J346" s="37" t="n">
        <v>151.76</v>
      </c>
      <c r="K346" s="160">
        <f>H346*(I346/J346)</f>
        <v/>
      </c>
      <c r="L346" s="161" t="n">
        <v>174889.8851</v>
      </c>
      <c r="M346" s="159" t="n">
        <v>169796</v>
      </c>
      <c r="N346" s="159" t="n">
        <v>183379.68</v>
      </c>
      <c r="O346" s="162">
        <f>MIN(K346,L346,M346,N346)</f>
        <v/>
      </c>
      <c r="P346" s="162">
        <f>MAX(K346,L346,M346,N346)</f>
        <v/>
      </c>
      <c r="Q346" s="162">
        <f>MEDIAN(K346,L346,M346,N346)</f>
        <v/>
      </c>
      <c r="R346" s="162">
        <f>AVERAGE(K346,L346,M346,N346)</f>
        <v/>
      </c>
      <c r="S346" s="162">
        <f>AVERAGE(O346,Q346)</f>
        <v/>
      </c>
      <c r="T346" s="162">
        <f>AVERAGE(P346,Q346)</f>
        <v/>
      </c>
      <c r="U346" s="41">
        <f>STDEVA(K346,L346,M346,N346)</f>
        <v/>
      </c>
      <c r="V346" s="42">
        <f>U346/Q346</f>
        <v/>
      </c>
      <c r="W346" s="43">
        <f>IF(X346=O346,"MENOR",IF(X346=S346,"PROM[MEN-MED]","PROMEDIO"))</f>
        <v/>
      </c>
      <c r="X346" s="163">
        <f>IF(V346&lt;=300%,O346,IF(AND(V346&gt;100%,V346&lt;=150%),S346,R346))</f>
        <v/>
      </c>
      <c r="Y346" s="162">
        <f>ROUND(X346,0)</f>
        <v/>
      </c>
    </row>
    <row r="347" ht="15.75" customHeight="1">
      <c r="B347" s="57" t="inlineStr">
        <is>
          <t>8.33</t>
        </is>
      </c>
      <c r="C347" s="32" t="n">
        <v>4912</v>
      </c>
      <c r="D347" s="58" t="inlineStr">
        <is>
          <t>CERRADURA DE LA PUERTA DEL MALETERO</t>
        </is>
      </c>
      <c r="E347" s="56" t="inlineStr">
        <is>
          <t>mecanismo que permite bloquear y desbloquear el portón trasero, asegurando su cierre adecuado y protegiendo el contenido del maletero.</t>
        </is>
      </c>
      <c r="F347" s="32" t="inlineStr">
        <is>
          <t>Unidad</t>
        </is>
      </c>
      <c r="G347" s="35" t="inlineStr">
        <is>
          <t>suministro</t>
        </is>
      </c>
      <c r="H347" s="159" t="n">
        <v>1197950</v>
      </c>
      <c r="I347" s="37" t="n">
        <v>158.91</v>
      </c>
      <c r="J347" s="37" t="n">
        <v>151.76</v>
      </c>
      <c r="K347" s="160">
        <f>H347*(I347/J347)</f>
        <v/>
      </c>
      <c r="L347" s="161" t="n">
        <v>1418322.3607</v>
      </c>
      <c r="M347" s="159" t="n">
        <v>1377012</v>
      </c>
      <c r="N347" s="159" t="n">
        <v>1487172.96</v>
      </c>
      <c r="O347" s="162">
        <f>MIN(K347,L347,M347,N347)</f>
        <v/>
      </c>
      <c r="P347" s="162">
        <f>MAX(K347,L347,M347,N347)</f>
        <v/>
      </c>
      <c r="Q347" s="162">
        <f>MEDIAN(K347,L347,M347,N347)</f>
        <v/>
      </c>
      <c r="R347" s="162">
        <f>AVERAGE(K347,L347,M347,N347)</f>
        <v/>
      </c>
      <c r="S347" s="162">
        <f>AVERAGE(O347,Q347)</f>
        <v/>
      </c>
      <c r="T347" s="162">
        <f>AVERAGE(P347,Q347)</f>
        <v/>
      </c>
      <c r="U347" s="41">
        <f>STDEVA(K347,L347,M347,N347)</f>
        <v/>
      </c>
      <c r="V347" s="42">
        <f>U347/Q347</f>
        <v/>
      </c>
      <c r="W347" s="43">
        <f>IF(X347=O347,"MENOR",IF(X347=S347,"PROM[MEN-MED]","PROMEDIO"))</f>
        <v/>
      </c>
      <c r="X347" s="163">
        <f>IF(V347&lt;=300%,O347,IF(AND(V347&gt;100%,V347&lt;=150%),S347,R347))</f>
        <v/>
      </c>
      <c r="Y347" s="162">
        <f>ROUND(X347,0)</f>
        <v/>
      </c>
    </row>
    <row r="348" ht="39.75" customHeight="1">
      <c r="B348" s="57" t="inlineStr">
        <is>
          <t>8.34</t>
        </is>
      </c>
      <c r="C348" s="32" t="n">
        <v>4912</v>
      </c>
      <c r="D348" s="58" t="inlineStr">
        <is>
          <t>BANDA PROTECTORA DE LA PUERTA DEL MALETERO</t>
        </is>
      </c>
      <c r="E348" s="56" t="inlineStr">
        <is>
          <t>accesorio diseñado para proteger el borde inferior o lateral del portón trasero contra golpes, rayones y desgaste causado por el uso diario.</t>
        </is>
      </c>
      <c r="F348" s="32" t="inlineStr">
        <is>
          <t>Unidad</t>
        </is>
      </c>
      <c r="G348" s="35" t="inlineStr">
        <is>
          <t>suministro</t>
        </is>
      </c>
      <c r="H348" s="159" t="n">
        <v>348650</v>
      </c>
      <c r="I348" s="37" t="n">
        <v>158.91</v>
      </c>
      <c r="J348" s="37" t="n">
        <v>151.76</v>
      </c>
      <c r="K348" s="160">
        <f>H348*(I348/J348)</f>
        <v/>
      </c>
      <c r="L348" s="161" t="n">
        <v>420724.0954</v>
      </c>
      <c r="M348" s="159" t="n">
        <v>408470</v>
      </c>
      <c r="N348" s="159" t="n">
        <v>441147.6</v>
      </c>
      <c r="O348" s="162">
        <f>MIN(K348,L348,M348,N348)</f>
        <v/>
      </c>
      <c r="P348" s="162">
        <f>MAX(K348,L348,M348,N348)</f>
        <v/>
      </c>
      <c r="Q348" s="162">
        <f>MEDIAN(K348,L348,M348,N348)</f>
        <v/>
      </c>
      <c r="R348" s="162">
        <f>AVERAGE(K348,L348,M348,N348)</f>
        <v/>
      </c>
      <c r="S348" s="162">
        <f>AVERAGE(O348,Q348)</f>
        <v/>
      </c>
      <c r="T348" s="162">
        <f>AVERAGE(P348,Q348)</f>
        <v/>
      </c>
      <c r="U348" s="41">
        <f>STDEVA(K348,L348,M348,N348)</f>
        <v/>
      </c>
      <c r="V348" s="42">
        <f>U348/Q348</f>
        <v/>
      </c>
      <c r="W348" s="43">
        <f>IF(X348=O348,"MENOR",IF(X348=S348,"PROM[MEN-MED]","PROMEDIO"))</f>
        <v/>
      </c>
      <c r="X348" s="163">
        <f>IF(V348&lt;=300%,O348,IF(AND(V348&gt;100%,V348&lt;=150%),S348,R348))</f>
        <v/>
      </c>
      <c r="Y348" s="162">
        <f>ROUND(X348,0)</f>
        <v/>
      </c>
    </row>
    <row r="349" ht="15.75" customHeight="1">
      <c r="B349" s="57" t="inlineStr">
        <is>
          <t>8.35</t>
        </is>
      </c>
      <c r="C349" s="32" t="n">
        <v>4912</v>
      </c>
      <c r="D349" s="58" t="inlineStr">
        <is>
          <t xml:space="preserve">ESPEJO EXTERIOR IZQUIERDO </t>
        </is>
      </c>
      <c r="E349" s="56" t="inlineStr">
        <is>
          <t>retrovisor ubicado en el lado del conductor, diseñado para proporcionar visibilidad lateral y trasera, mejorando la seguridad al conducir.</t>
        </is>
      </c>
      <c r="F349" s="32" t="inlineStr">
        <is>
          <t>Unidad</t>
        </is>
      </c>
      <c r="G349" s="35" t="inlineStr">
        <is>
          <t>suministro</t>
        </is>
      </c>
      <c r="H349" s="159" t="n">
        <v>1651100</v>
      </c>
      <c r="I349" s="37" t="n">
        <v>158.91</v>
      </c>
      <c r="J349" s="37" t="n">
        <v>151.76</v>
      </c>
      <c r="K349" s="160">
        <f>H349*(I349/J349)</f>
        <v/>
      </c>
      <c r="L349" s="161" t="n">
        <v>1992424.7945</v>
      </c>
      <c r="M349" s="159" t="n">
        <v>1934393</v>
      </c>
      <c r="N349" s="159" t="n">
        <v>2089144.44</v>
      </c>
      <c r="O349" s="162">
        <f>MIN(K349,L349,M349,N349)</f>
        <v/>
      </c>
      <c r="P349" s="162">
        <f>MAX(K349,L349,M349,N349)</f>
        <v/>
      </c>
      <c r="Q349" s="162">
        <f>MEDIAN(K349,L349,M349,N349)</f>
        <v/>
      </c>
      <c r="R349" s="162">
        <f>AVERAGE(K349,L349,M349,N349)</f>
        <v/>
      </c>
      <c r="S349" s="162">
        <f>AVERAGE(O349,Q349)</f>
        <v/>
      </c>
      <c r="T349" s="162">
        <f>AVERAGE(P349,Q349)</f>
        <v/>
      </c>
      <c r="U349" s="41">
        <f>STDEVA(K349,L349,M349,N349)</f>
        <v/>
      </c>
      <c r="V349" s="42">
        <f>U349/Q349</f>
        <v/>
      </c>
      <c r="W349" s="43">
        <f>IF(X349=O349,"MENOR",IF(X349=S349,"PROM[MEN-MED]","PROMEDIO"))</f>
        <v/>
      </c>
      <c r="X349" s="163">
        <f>IF(V349&lt;=300%,O349,IF(AND(V349&gt;100%,V349&lt;=150%),S349,R349))</f>
        <v/>
      </c>
      <c r="Y349" s="162">
        <f>ROUND(X349,0)</f>
        <v/>
      </c>
    </row>
    <row r="350" ht="15.75" customHeight="1">
      <c r="B350" s="57" t="inlineStr">
        <is>
          <t>8.36</t>
        </is>
      </c>
      <c r="C350" s="32" t="n">
        <v>4912</v>
      </c>
      <c r="D350" s="58" t="inlineStr">
        <is>
          <t>ESPEJO EXTERIOR DERECHO</t>
        </is>
      </c>
      <c r="E350" s="56" t="inlineStr">
        <is>
          <t>etrovisor ubicado en el lado del pasajero, diseñado para proporcionar visibilidad lateral y trasera, ayudando en maniobras y mejorando la seguridad al conducir.</t>
        </is>
      </c>
      <c r="F350" s="32" t="inlineStr">
        <is>
          <t>Unidad</t>
        </is>
      </c>
      <c r="G350" s="35" t="inlineStr">
        <is>
          <t>suministro</t>
        </is>
      </c>
      <c r="H350" s="159" t="n">
        <v>1351174</v>
      </c>
      <c r="I350" s="37" t="n">
        <v>158.91</v>
      </c>
      <c r="J350" s="37" t="n">
        <v>151.76</v>
      </c>
      <c r="K350" s="160">
        <f>H350*(I350/J350)</f>
        <v/>
      </c>
      <c r="L350" s="161" t="n">
        <v>1640484.0914</v>
      </c>
      <c r="M350" s="159" t="n">
        <v>1592703</v>
      </c>
      <c r="N350" s="159" t="n">
        <v>1720119.24</v>
      </c>
      <c r="O350" s="162">
        <f>MIN(K350,L350,M350,N350)</f>
        <v/>
      </c>
      <c r="P350" s="162">
        <f>MAX(K350,L350,M350,N350)</f>
        <v/>
      </c>
      <c r="Q350" s="162">
        <f>MEDIAN(K350,L350,M350,N350)</f>
        <v/>
      </c>
      <c r="R350" s="162">
        <f>AVERAGE(K350,L350,M350,N350)</f>
        <v/>
      </c>
      <c r="S350" s="162">
        <f>AVERAGE(O350,Q350)</f>
        <v/>
      </c>
      <c r="T350" s="162">
        <f>AVERAGE(P350,Q350)</f>
        <v/>
      </c>
      <c r="U350" s="41">
        <f>STDEVA(K350,L350,M350,N350)</f>
        <v/>
      </c>
      <c r="V350" s="42">
        <f>U350/Q350</f>
        <v/>
      </c>
      <c r="W350" s="43">
        <f>IF(X350=O350,"MENOR",IF(X350=S350,"PROM[MEN-MED]","PROMEDIO"))</f>
        <v/>
      </c>
      <c r="X350" s="163">
        <f>IF(V350&lt;=300%,O350,IF(AND(V350&gt;100%,V350&lt;=150%),S350,R350))</f>
        <v/>
      </c>
      <c r="Y350" s="162">
        <f>ROUND(X350,0)</f>
        <v/>
      </c>
    </row>
    <row r="351" ht="51.75" customHeight="1">
      <c r="B351" s="57" t="inlineStr">
        <is>
          <t>8.37</t>
        </is>
      </c>
      <c r="C351" s="32" t="n">
        <v>4912</v>
      </c>
      <c r="D351" s="58" t="inlineStr">
        <is>
          <t xml:space="preserve">MOTOR DEL LIMPIABRISAS </t>
        </is>
      </c>
      <c r="E351" s="56" t="inlineStr">
        <is>
          <t>motor eléctrico que impulsa el sistema de limpiaparabrisas, permitiendo el movimiento de las escobillas sobre el parabrisas para limpiar agua, suciedad o nieve y mejorar la visibilidad del conductor.</t>
        </is>
      </c>
      <c r="F351" s="32" t="inlineStr">
        <is>
          <t>Unidad</t>
        </is>
      </c>
      <c r="G351" s="35" t="inlineStr">
        <is>
          <t>suministro</t>
        </is>
      </c>
      <c r="H351" s="159" t="n">
        <v>2063615</v>
      </c>
      <c r="I351" s="37" t="n">
        <v>158.91</v>
      </c>
      <c r="J351" s="37" t="n">
        <v>151.76</v>
      </c>
      <c r="K351" s="160">
        <f>H351*(I351/J351)</f>
        <v/>
      </c>
      <c r="L351" s="161" t="n">
        <v>2675457.96</v>
      </c>
      <c r="M351" s="159" t="n">
        <v>2597532</v>
      </c>
      <c r="N351" s="159" t="n">
        <v>2805334.56</v>
      </c>
      <c r="O351" s="162">
        <f>MIN(K351,L351,M351,N351)</f>
        <v/>
      </c>
      <c r="P351" s="162">
        <f>MAX(K351,L351,M351,N351)</f>
        <v/>
      </c>
      <c r="Q351" s="162">
        <f>MEDIAN(K351,L351,M351,N351)</f>
        <v/>
      </c>
      <c r="R351" s="162">
        <f>AVERAGE(K351,L351,M351,N351)</f>
        <v/>
      </c>
      <c r="S351" s="162">
        <f>AVERAGE(O351,Q351)</f>
        <v/>
      </c>
      <c r="T351" s="162">
        <f>AVERAGE(P351,Q351)</f>
        <v/>
      </c>
      <c r="U351" s="41">
        <f>STDEVA(K351,L351,M351,N351)</f>
        <v/>
      </c>
      <c r="V351" s="42">
        <f>U351/Q351</f>
        <v/>
      </c>
      <c r="W351" s="43">
        <f>IF(X351=O351,"MENOR",IF(X351=S351,"PROM[MEN-MED]","PROMEDIO"))</f>
        <v/>
      </c>
      <c r="X351" s="163">
        <f>IF(V351&lt;=300%,O351,IF(AND(V351&gt;100%,V351&lt;=150%),S351,R351))</f>
        <v/>
      </c>
      <c r="Y351" s="162">
        <f>ROUND(X351,0)</f>
        <v/>
      </c>
    </row>
    <row r="352" ht="56.25" customHeight="1">
      <c r="B352" s="57" t="inlineStr">
        <is>
          <t>8.38</t>
        </is>
      </c>
      <c r="C352" s="32" t="n">
        <v>4912</v>
      </c>
      <c r="D352" s="58" t="inlineStr">
        <is>
          <t xml:space="preserve">CONJUNTO ARTICULACION LIMPIABRISAS </t>
        </is>
      </c>
      <c r="E352" s="56" t="inlineStr">
        <is>
          <t>conjunto de brazos, varillajes y uniones mecánicas que transmiten el movimiento del motor del limpiaparabrisas a las escobillas, permitiendo que se desplacen de manera sincronizada sobre el parabrisas.</t>
        </is>
      </c>
      <c r="F352" s="32" t="inlineStr">
        <is>
          <t>Unidad</t>
        </is>
      </c>
      <c r="G352" s="35" t="inlineStr">
        <is>
          <t>suministro</t>
        </is>
      </c>
      <c r="H352" s="159" t="n">
        <v>1076350</v>
      </c>
      <c r="I352" s="37" t="n">
        <v>158.91</v>
      </c>
      <c r="J352" s="37" t="n">
        <v>151.76</v>
      </c>
      <c r="K352" s="160">
        <f>H352*(I352/J352)</f>
        <v/>
      </c>
      <c r="L352" s="161" t="n">
        <v>1311113.7851</v>
      </c>
      <c r="M352" s="159" t="n">
        <v>1272926</v>
      </c>
      <c r="N352" s="159" t="n">
        <v>1374760.08</v>
      </c>
      <c r="O352" s="162">
        <f>MIN(K352,L352,M352,N352)</f>
        <v/>
      </c>
      <c r="P352" s="162">
        <f>MAX(K352,L352,M352,N352)</f>
        <v/>
      </c>
      <c r="Q352" s="162">
        <f>MEDIAN(K352,L352,M352,N352)</f>
        <v/>
      </c>
      <c r="R352" s="162">
        <f>AVERAGE(K352,L352,M352,N352)</f>
        <v/>
      </c>
      <c r="S352" s="162">
        <f>AVERAGE(O352,Q352)</f>
        <v/>
      </c>
      <c r="T352" s="162">
        <f>AVERAGE(P352,Q352)</f>
        <v/>
      </c>
      <c r="U352" s="41">
        <f>STDEVA(K352,L352,M352,N352)</f>
        <v/>
      </c>
      <c r="V352" s="42">
        <f>U352/Q352</f>
        <v/>
      </c>
      <c r="W352" s="43">
        <f>IF(X352=O352,"MENOR",IF(X352=S352,"PROM[MEN-MED]","PROMEDIO"))</f>
        <v/>
      </c>
      <c r="X352" s="163">
        <f>IF(V352&lt;=300%,O352,IF(AND(V352&gt;100%,V352&lt;=150%),S352,R352))</f>
        <v/>
      </c>
      <c r="Y352" s="162">
        <f>ROUND(X352,0)</f>
        <v/>
      </c>
    </row>
    <row r="353" ht="45.75" customHeight="1">
      <c r="B353" s="57" t="inlineStr">
        <is>
          <t>8.39</t>
        </is>
      </c>
      <c r="C353" s="32" t="n">
        <v>4912</v>
      </c>
      <c r="D353" s="58" t="inlineStr">
        <is>
          <t>BRAZOS LIMPABRISAS</t>
        </is>
      </c>
      <c r="E353" s="56" t="inlineStr">
        <is>
          <t>pieza metálica que sostiene y mueve la escobilla limpiaparabrisas , permitiendo la limpieza del vidrio posterior del vehículo</t>
        </is>
      </c>
      <c r="F353" s="32" t="inlineStr">
        <is>
          <t>Unidad</t>
        </is>
      </c>
      <c r="G353" s="35" t="inlineStr">
        <is>
          <t>suministro</t>
        </is>
      </c>
      <c r="H353" s="159" t="n">
        <v>247950</v>
      </c>
      <c r="I353" s="37" t="n">
        <v>158.91</v>
      </c>
      <c r="J353" s="37" t="n">
        <v>151.76</v>
      </c>
      <c r="K353" s="160">
        <f>H353*(I353/J353)</f>
        <v/>
      </c>
      <c r="L353" s="161" t="n">
        <v>290739.134</v>
      </c>
      <c r="M353" s="159" t="n">
        <v>282271</v>
      </c>
      <c r="N353" s="159" t="n">
        <v>304852.68</v>
      </c>
      <c r="O353" s="162">
        <f>MIN(K353,L353,M353,N353)</f>
        <v/>
      </c>
      <c r="P353" s="162">
        <f>MAX(K353,L353,M353,N353)</f>
        <v/>
      </c>
      <c r="Q353" s="162">
        <f>MEDIAN(K353,L353,M353,N353)</f>
        <v/>
      </c>
      <c r="R353" s="162">
        <f>AVERAGE(K353,L353,M353,N353)</f>
        <v/>
      </c>
      <c r="S353" s="162">
        <f>AVERAGE(O353,Q353)</f>
        <v/>
      </c>
      <c r="T353" s="162">
        <f>AVERAGE(P353,Q353)</f>
        <v/>
      </c>
      <c r="U353" s="41">
        <f>STDEVA(K353,L353,M353,N353)</f>
        <v/>
      </c>
      <c r="V353" s="42">
        <f>U353/Q353</f>
        <v/>
      </c>
      <c r="W353" s="43">
        <f>IF(X353=O353,"MENOR",IF(X353=S353,"PROM[MEN-MED]","PROMEDIO"))</f>
        <v/>
      </c>
      <c r="X353" s="163">
        <f>IF(V353&lt;=300%,O353,IF(AND(V353&gt;100%,V353&lt;=150%),S353,R353))</f>
        <v/>
      </c>
      <c r="Y353" s="162">
        <f>ROUND(X353,0)</f>
        <v/>
      </c>
    </row>
    <row r="354" ht="53.25" customHeight="1">
      <c r="B354" s="57" t="inlineStr">
        <is>
          <t>8.40</t>
        </is>
      </c>
      <c r="C354" s="32" t="n">
        <v>4912</v>
      </c>
      <c r="D354" s="58" t="inlineStr">
        <is>
          <t>CONJUNTO DELANTERO TUBO DE ESCAPE</t>
        </is>
      </c>
      <c r="E354" s="56" t="inlineStr">
        <is>
          <t>parte del sistema de escape que transporta los gases de combustión desde el motor hacia el resto del sistema de escape, ayudando a reducir emisiones y mejorar el rendimiento del vehículo.</t>
        </is>
      </c>
      <c r="F354" s="32" t="inlineStr">
        <is>
          <t>Unidad</t>
        </is>
      </c>
      <c r="G354" s="35" t="inlineStr">
        <is>
          <t>suministro</t>
        </is>
      </c>
      <c r="H354" s="159" t="n">
        <v>5630568</v>
      </c>
      <c r="I354" s="37" t="n">
        <v>158.91</v>
      </c>
      <c r="J354" s="37" t="n">
        <v>151.76</v>
      </c>
      <c r="K354" s="160">
        <f>H354*(I354/J354)</f>
        <v/>
      </c>
      <c r="L354" s="161" t="n">
        <v>6787266.3642</v>
      </c>
      <c r="M354" s="159" t="n">
        <v>6589579</v>
      </c>
      <c r="N354" s="159" t="n">
        <v>7116745.32</v>
      </c>
      <c r="O354" s="162">
        <f>MIN(K354,L354,M354,N354)</f>
        <v/>
      </c>
      <c r="P354" s="162">
        <f>MAX(K354,L354,M354,N354)</f>
        <v/>
      </c>
      <c r="Q354" s="162">
        <f>MEDIAN(K354,L354,M354,N354)</f>
        <v/>
      </c>
      <c r="R354" s="162">
        <f>AVERAGE(K354,L354,M354,N354)</f>
        <v/>
      </c>
      <c r="S354" s="162">
        <f>AVERAGE(O354,Q354)</f>
        <v/>
      </c>
      <c r="T354" s="162">
        <f>AVERAGE(P354,Q354)</f>
        <v/>
      </c>
      <c r="U354" s="41">
        <f>STDEVA(K354,L354,M354,N354)</f>
        <v/>
      </c>
      <c r="V354" s="42">
        <f>U354/Q354</f>
        <v/>
      </c>
      <c r="W354" s="43">
        <f>IF(X354=O354,"MENOR",IF(X354=S354,"PROM[MEN-MED]","PROMEDIO"))</f>
        <v/>
      </c>
      <c r="X354" s="163">
        <f>IF(V354&lt;=300%,O354,IF(AND(V354&gt;100%,V354&lt;=150%),S354,R354))</f>
        <v/>
      </c>
      <c r="Y354" s="162">
        <f>ROUND(X354,0)</f>
        <v/>
      </c>
    </row>
    <row r="355" ht="45.75" customHeight="1">
      <c r="B355" s="57" t="inlineStr">
        <is>
          <t>8.41</t>
        </is>
      </c>
      <c r="C355" s="32" t="n">
        <v>4912</v>
      </c>
      <c r="D355" s="58" t="inlineStr">
        <is>
          <t>CONJUNTO DELANTERO TUBO DE ESCAPE NO.2</t>
        </is>
      </c>
      <c r="E355" s="56" t="inlineStr">
        <is>
          <t>parte del sistema de escape que transporta los gases de combustión desde el motor hacia el resto del sistema de escape, ayudando a reducir emisiones y mejorar el rendimiento del vehículo.</t>
        </is>
      </c>
      <c r="F355" s="32" t="inlineStr">
        <is>
          <t>Unidad</t>
        </is>
      </c>
      <c r="G355" s="35" t="inlineStr">
        <is>
          <t>suministro</t>
        </is>
      </c>
      <c r="H355" s="159" t="n">
        <v>5392200</v>
      </c>
      <c r="I355" s="37" t="n">
        <v>158.91</v>
      </c>
      <c r="J355" s="37" t="n">
        <v>151.76</v>
      </c>
      <c r="K355" s="160">
        <f>H355*(I355/J355)</f>
        <v/>
      </c>
      <c r="L355" s="161" t="n">
        <v>6506909.6351</v>
      </c>
      <c r="M355" s="159" t="n">
        <v>6317388</v>
      </c>
      <c r="N355" s="159" t="n">
        <v>6822779.04</v>
      </c>
      <c r="O355" s="162">
        <f>MIN(K355,L355,M355,N355)</f>
        <v/>
      </c>
      <c r="P355" s="162">
        <f>MAX(K355,L355,M355,N355)</f>
        <v/>
      </c>
      <c r="Q355" s="162">
        <f>MEDIAN(K355,L355,M355,N355)</f>
        <v/>
      </c>
      <c r="R355" s="162">
        <f>AVERAGE(K355,L355,M355,N355)</f>
        <v/>
      </c>
      <c r="S355" s="162">
        <f>AVERAGE(O355,Q355)</f>
        <v/>
      </c>
      <c r="T355" s="162">
        <f>AVERAGE(P355,Q355)</f>
        <v/>
      </c>
      <c r="U355" s="41">
        <f>STDEVA(K355,L355,M355,N355)</f>
        <v/>
      </c>
      <c r="V355" s="42">
        <f>U355/Q355</f>
        <v/>
      </c>
      <c r="W355" s="43">
        <f>IF(X355=O355,"MENOR",IF(X355=S355,"PROM[MEN-MED]","PROMEDIO"))</f>
        <v/>
      </c>
      <c r="X355" s="163">
        <f>IF(V355&lt;=300%,O355,IF(AND(V355&gt;100%,V355&lt;=150%),S355,R355))</f>
        <v/>
      </c>
      <c r="Y355" s="162">
        <f>ROUND(X355,0)</f>
        <v/>
      </c>
    </row>
    <row r="356" ht="15.75" customHeight="1">
      <c r="B356" s="57" t="inlineStr">
        <is>
          <t>8.42</t>
        </is>
      </c>
      <c r="C356" s="32" t="n">
        <v>4912</v>
      </c>
      <c r="D356" s="58" t="inlineStr">
        <is>
          <t>SUBCONJUNTO DEL COLECTOR DE ESCAPE DERECHO</t>
        </is>
      </c>
      <c r="E356" s="56" t="inlineStr">
        <is>
          <t>parte del sistema de escape que se encarga de recoger los gases de combustión de los cilindros del motor (en el lado derecho del bloque) y dirigirlos hacia el sistema de escape.</t>
        </is>
      </c>
      <c r="F356" s="32" t="inlineStr">
        <is>
          <t>Unidad</t>
        </is>
      </c>
      <c r="G356" s="35" t="inlineStr">
        <is>
          <t>suministro</t>
        </is>
      </c>
      <c r="H356" s="159" t="n">
        <v>3689801</v>
      </c>
      <c r="I356" s="37" t="n">
        <v>158.91</v>
      </c>
      <c r="J356" s="37" t="n">
        <v>151.76</v>
      </c>
      <c r="K356" s="160">
        <f>H356*(I356/J356)</f>
        <v/>
      </c>
      <c r="L356" s="161" t="n">
        <v>4368567.8379</v>
      </c>
      <c r="M356" s="159" t="n">
        <v>4241328</v>
      </c>
      <c r="N356" s="159" t="n">
        <v>4580634.24</v>
      </c>
      <c r="O356" s="162">
        <f>MIN(K356,L356,M356,N356)</f>
        <v/>
      </c>
      <c r="P356" s="162">
        <f>MAX(K356,L356,M356,N356)</f>
        <v/>
      </c>
      <c r="Q356" s="162">
        <f>MEDIAN(K356,L356,M356,N356)</f>
        <v/>
      </c>
      <c r="R356" s="162">
        <f>AVERAGE(K356,L356,M356,N356)</f>
        <v/>
      </c>
      <c r="S356" s="162">
        <f>AVERAGE(O356,Q356)</f>
        <v/>
      </c>
      <c r="T356" s="162">
        <f>AVERAGE(P356,Q356)</f>
        <v/>
      </c>
      <c r="U356" s="41">
        <f>STDEVA(K356,L356,M356,N356)</f>
        <v/>
      </c>
      <c r="V356" s="42">
        <f>U356/Q356</f>
        <v/>
      </c>
      <c r="W356" s="43">
        <f>IF(X356=O356,"MENOR",IF(X356=S356,"PROM[MEN-MED]","PROMEDIO"))</f>
        <v/>
      </c>
      <c r="X356" s="163">
        <f>IF(V356&lt;=300%,O356,IF(AND(V356&gt;100%,V356&lt;=150%),S356,R356))</f>
        <v/>
      </c>
      <c r="Y356" s="162">
        <f>ROUND(X356,0)</f>
        <v/>
      </c>
    </row>
    <row r="357" ht="15.75" customHeight="1">
      <c r="B357" s="57" t="inlineStr">
        <is>
          <t>8.43</t>
        </is>
      </c>
      <c r="C357" s="32" t="n">
        <v>4912</v>
      </c>
      <c r="D357" s="58" t="inlineStr">
        <is>
          <t>SUBCONJUNTO DEL COLECTOR DE ESCAPE IZQUIERDO</t>
        </is>
      </c>
      <c r="E357" s="56" t="inlineStr">
        <is>
          <t>parte del sistema de escape que se encarga de recoger los gases de combustión de los cilindros del motor (en el lado izquierdo del bloque) y dirigirlos hacia el sistema de escape.</t>
        </is>
      </c>
      <c r="F357" s="32" t="inlineStr">
        <is>
          <t>Unidad</t>
        </is>
      </c>
      <c r="G357" s="35" t="inlineStr">
        <is>
          <t>suministro</t>
        </is>
      </c>
      <c r="H357" s="159" t="n">
        <v>3680569</v>
      </c>
      <c r="I357" s="37" t="n">
        <v>158.91</v>
      </c>
      <c r="J357" s="37" t="n">
        <v>151.76</v>
      </c>
      <c r="K357" s="160">
        <f>H357*(I357/J357)</f>
        <v/>
      </c>
      <c r="L357" s="161" t="n">
        <v>4494584.2207</v>
      </c>
      <c r="M357" s="159" t="n">
        <v>4363674</v>
      </c>
      <c r="N357" s="159" t="n">
        <v>4712767.92</v>
      </c>
      <c r="O357" s="162">
        <f>MIN(K357,L357,M357,N357)</f>
        <v/>
      </c>
      <c r="P357" s="162">
        <f>MAX(K357,L357,M357,N357)</f>
        <v/>
      </c>
      <c r="Q357" s="162">
        <f>MEDIAN(K357,L357,M357,N357)</f>
        <v/>
      </c>
      <c r="R357" s="162">
        <f>AVERAGE(K357,L357,M357,N357)</f>
        <v/>
      </c>
      <c r="S357" s="162">
        <f>AVERAGE(O357,Q357)</f>
        <v/>
      </c>
      <c r="T357" s="162">
        <f>AVERAGE(P357,Q357)</f>
        <v/>
      </c>
      <c r="U357" s="41">
        <f>STDEVA(K357,L357,M357,N357)</f>
        <v/>
      </c>
      <c r="V357" s="42">
        <f>U357/Q357</f>
        <v/>
      </c>
      <c r="W357" s="43">
        <f>IF(X357=O357,"MENOR",IF(X357=S357,"PROM[MEN-MED]","PROMEDIO"))</f>
        <v/>
      </c>
      <c r="X357" s="163">
        <f>IF(V357&lt;=300%,O357,IF(AND(V357&gt;100%,V357&lt;=150%),S357,R357))</f>
        <v/>
      </c>
      <c r="Y357" s="162">
        <f>ROUND(X357,0)</f>
        <v/>
      </c>
    </row>
    <row r="358" ht="15.75" customHeight="1">
      <c r="B358" s="57" t="inlineStr">
        <is>
          <t>8.44</t>
        </is>
      </c>
      <c r="C358" s="32" t="n">
        <v>4912</v>
      </c>
      <c r="D358" s="58" t="inlineStr">
        <is>
          <t xml:space="preserve">JUNTA COLECTOR DE ESCAPE </t>
        </is>
      </c>
      <c r="E358" s="56" t="inlineStr">
        <is>
          <t>ello ubicado entre el colector de escape y la culata del motor, diseñado para evitar fugas de gases de escape y garantizar un sellado hermético.</t>
        </is>
      </c>
      <c r="F358" s="32" t="inlineStr">
        <is>
          <t>Unidad</t>
        </is>
      </c>
      <c r="G358" s="35" t="inlineStr">
        <is>
          <t>suministro</t>
        </is>
      </c>
      <c r="H358" s="159" t="n">
        <v>94050</v>
      </c>
      <c r="I358" s="37" t="n">
        <v>158.91</v>
      </c>
      <c r="J358" s="37" t="n">
        <v>151.76</v>
      </c>
      <c r="K358" s="160">
        <f>H358*(I358/J358)</f>
        <v/>
      </c>
      <c r="L358" s="161" t="n">
        <v>110281.0723</v>
      </c>
      <c r="M358" s="159" t="n">
        <v>107069</v>
      </c>
      <c r="N358" s="159" t="n">
        <v>115634.52</v>
      </c>
      <c r="O358" s="162">
        <f>MIN(K358,L358,M358,N358)</f>
        <v/>
      </c>
      <c r="P358" s="162">
        <f>MAX(K358,L358,M358,N358)</f>
        <v/>
      </c>
      <c r="Q358" s="162">
        <f>MEDIAN(K358,L358,M358,N358)</f>
        <v/>
      </c>
      <c r="R358" s="162">
        <f>AVERAGE(K358,L358,M358,N358)</f>
        <v/>
      </c>
      <c r="S358" s="162">
        <f>AVERAGE(O358,Q358)</f>
        <v/>
      </c>
      <c r="T358" s="162">
        <f>AVERAGE(P358,Q358)</f>
        <v/>
      </c>
      <c r="U358" s="41">
        <f>STDEVA(K358,L358,M358,N358)</f>
        <v/>
      </c>
      <c r="V358" s="42">
        <f>U358/Q358</f>
        <v/>
      </c>
      <c r="W358" s="43">
        <f>IF(X358=O358,"MENOR",IF(X358=S358,"PROM[MEN-MED]","PROMEDIO"))</f>
        <v/>
      </c>
      <c r="X358" s="163">
        <f>IF(V358&lt;=300%,O358,IF(AND(V358&gt;100%,V358&lt;=150%),S358,R358))</f>
        <v/>
      </c>
      <c r="Y358" s="162">
        <f>ROUND(X358,0)</f>
        <v/>
      </c>
    </row>
    <row r="359" ht="51.75" customHeight="1">
      <c r="B359" s="57" t="inlineStr">
        <is>
          <t>8.45</t>
        </is>
      </c>
      <c r="C359" s="32" t="n">
        <v>4912</v>
      </c>
      <c r="D359" s="58" t="inlineStr">
        <is>
          <t>CONJUNTO TUBO DE ESCAPE</t>
        </is>
      </c>
      <c r="E359" s="56" t="inlineStr">
        <is>
          <t xml:space="preserve"> parte fundamental del sistema de escape, encargado de canalizar los gases de combustión desde el motor hacia el exterior del vehículo, reduciendo el ruido y las emisiones contaminantes.</t>
        </is>
      </c>
      <c r="F359" s="32" t="inlineStr">
        <is>
          <t>Unidad</t>
        </is>
      </c>
      <c r="G359" s="35" t="inlineStr">
        <is>
          <t>suministro</t>
        </is>
      </c>
      <c r="H359" s="159" t="n">
        <v>2777412</v>
      </c>
      <c r="I359" s="37" t="n">
        <v>158.91</v>
      </c>
      <c r="J359" s="37" t="n">
        <v>151.76</v>
      </c>
      <c r="K359" s="160">
        <f>H359*(I359/J359)</f>
        <v/>
      </c>
      <c r="L359" s="161" t="n">
        <v>3364654.6472</v>
      </c>
      <c r="M359" s="159" t="n">
        <v>3266655</v>
      </c>
      <c r="N359" s="159" t="n">
        <v>3527987.4</v>
      </c>
      <c r="O359" s="162">
        <f>MIN(K359,L359,M359,N359)</f>
        <v/>
      </c>
      <c r="P359" s="162">
        <f>MAX(K359,L359,M359,N359)</f>
        <v/>
      </c>
      <c r="Q359" s="162">
        <f>MEDIAN(K359,L359,M359,N359)</f>
        <v/>
      </c>
      <c r="R359" s="162">
        <f>AVERAGE(K359,L359,M359,N359)</f>
        <v/>
      </c>
      <c r="S359" s="162">
        <f>AVERAGE(O359,Q359)</f>
        <v/>
      </c>
      <c r="T359" s="162">
        <f>AVERAGE(P359,Q359)</f>
        <v/>
      </c>
      <c r="U359" s="41">
        <f>STDEVA(K359,L359,M359,N359)</f>
        <v/>
      </c>
      <c r="V359" s="42">
        <f>U359/Q359</f>
        <v/>
      </c>
      <c r="W359" s="43">
        <f>IF(X359=O359,"MENOR",IF(X359=S359,"PROM[MEN-MED]","PROMEDIO"))</f>
        <v/>
      </c>
      <c r="X359" s="163">
        <f>IF(V359&lt;=300%,O359,IF(AND(V359&gt;100%,V359&lt;=150%),S359,R359))</f>
        <v/>
      </c>
      <c r="Y359" s="162">
        <f>ROUND(X359,0)</f>
        <v/>
      </c>
    </row>
    <row r="360" ht="15.75" customHeight="1">
      <c r="B360" s="57" t="inlineStr">
        <is>
          <t>8.46</t>
        </is>
      </c>
      <c r="C360" s="32" t="n">
        <v>4912</v>
      </c>
      <c r="D360" s="58" t="inlineStr">
        <is>
          <t>SOPORTE DE ESCAPE</t>
        </is>
      </c>
      <c r="E360" s="56" t="inlineStr">
        <is>
          <t>componente que fija y sostiene el sistema de escape en su lugar, absorbiendo vibraciones y movimientos para evitar daños o ruidos excesivos.</t>
        </is>
      </c>
      <c r="F360" s="32" t="inlineStr">
        <is>
          <t>Unidad</t>
        </is>
      </c>
      <c r="G360" s="35" t="inlineStr">
        <is>
          <t>suministro</t>
        </is>
      </c>
      <c r="H360" s="159" t="n">
        <v>90250</v>
      </c>
      <c r="I360" s="37" t="n">
        <v>158.91</v>
      </c>
      <c r="J360" s="37" t="n">
        <v>151.76</v>
      </c>
      <c r="K360" s="160">
        <f>H360*(I360/J360)</f>
        <v/>
      </c>
      <c r="L360" s="161" t="n">
        <v>108908.0741</v>
      </c>
      <c r="M360" s="159" t="n">
        <v>105736</v>
      </c>
      <c r="N360" s="159" t="n">
        <v>114194.88</v>
      </c>
      <c r="O360" s="162">
        <f>MIN(K360,L360,M360,N360)</f>
        <v/>
      </c>
      <c r="P360" s="162">
        <f>MAX(K360,L360,M360,N360)</f>
        <v/>
      </c>
      <c r="Q360" s="162">
        <f>MEDIAN(K360,L360,M360,N360)</f>
        <v/>
      </c>
      <c r="R360" s="162">
        <f>AVERAGE(K360,L360,M360,N360)</f>
        <v/>
      </c>
      <c r="S360" s="162">
        <f>AVERAGE(O360,Q360)</f>
        <v/>
      </c>
      <c r="T360" s="162">
        <f>AVERAGE(P360,Q360)</f>
        <v/>
      </c>
      <c r="U360" s="41">
        <f>STDEVA(K360,L360,M360,N360)</f>
        <v/>
      </c>
      <c r="V360" s="42">
        <f>U360/Q360</f>
        <v/>
      </c>
      <c r="W360" s="43">
        <f>IF(X360=O360,"MENOR",IF(X360=S360,"PROM[MEN-MED]","PROMEDIO"))</f>
        <v/>
      </c>
      <c r="X360" s="163">
        <f>IF(V360&lt;=300%,O360,IF(AND(V360&gt;100%,V360&lt;=150%),S360,R360))</f>
        <v/>
      </c>
      <c r="Y360" s="162">
        <f>ROUND(X360,0)</f>
        <v/>
      </c>
    </row>
    <row r="361" ht="15.75" customHeight="1">
      <c r="B361" s="57" t="inlineStr">
        <is>
          <t>8.47</t>
        </is>
      </c>
      <c r="C361" s="32" t="n">
        <v>4912</v>
      </c>
      <c r="D361" s="58" t="inlineStr">
        <is>
          <t>JUNTA TUBO DE ESCAPE</t>
        </is>
      </c>
      <c r="E361" s="56" t="inlineStr">
        <is>
          <t>sello diseñado para asegurar una conexión hermética entre diferentes secciones del sistema de escape, evitando fugas de gases y pérdida de presión.</t>
        </is>
      </c>
      <c r="F361" s="32" t="inlineStr">
        <is>
          <t>Unidad</t>
        </is>
      </c>
      <c r="G361" s="35" t="inlineStr">
        <is>
          <t>suministro</t>
        </is>
      </c>
      <c r="H361" s="159" t="n">
        <v>168105</v>
      </c>
      <c r="I361" s="37" t="n">
        <v>158.91</v>
      </c>
      <c r="J361" s="37" t="n">
        <v>151.76</v>
      </c>
      <c r="K361" s="160">
        <f>H361*(I361/J361)</f>
        <v/>
      </c>
      <c r="L361" s="161" t="n">
        <v>211216.9556</v>
      </c>
      <c r="M361" s="159" t="n">
        <v>205065</v>
      </c>
      <c r="N361" s="159" t="n">
        <v>221470.2</v>
      </c>
      <c r="O361" s="162">
        <f>MIN(K361,L361,M361,N361)</f>
        <v/>
      </c>
      <c r="P361" s="162">
        <f>MAX(K361,L361,M361,N361)</f>
        <v/>
      </c>
      <c r="Q361" s="162">
        <f>MEDIAN(K361,L361,M361,N361)</f>
        <v/>
      </c>
      <c r="R361" s="162">
        <f>AVERAGE(K361,L361,M361,N361)</f>
        <v/>
      </c>
      <c r="S361" s="162">
        <f>AVERAGE(O361,Q361)</f>
        <v/>
      </c>
      <c r="T361" s="162">
        <f>AVERAGE(P361,Q361)</f>
        <v/>
      </c>
      <c r="U361" s="41">
        <f>STDEVA(K361,L361,M361,N361)</f>
        <v/>
      </c>
      <c r="V361" s="42">
        <f>U361/Q361</f>
        <v/>
      </c>
      <c r="W361" s="43">
        <f>IF(X361=O361,"MENOR",IF(X361=S361,"PROM[MEN-MED]","PROMEDIO"))</f>
        <v/>
      </c>
      <c r="X361" s="163">
        <f>IF(V361&lt;=300%,O361,IF(AND(V361&gt;100%,V361&lt;=150%),S361,R361))</f>
        <v/>
      </c>
      <c r="Y361" s="162">
        <f>ROUND(X361,0)</f>
        <v/>
      </c>
    </row>
    <row r="362" ht="16.5" customHeight="1">
      <c r="B362" s="60" t="n"/>
      <c r="C362" s="61" t="n"/>
      <c r="D362" s="62" t="n"/>
      <c r="E362" s="63" t="n"/>
      <c r="F362" s="61" t="n"/>
      <c r="G362" s="64" t="n"/>
      <c r="H362" s="168" t="n"/>
      <c r="I362" s="66" t="n"/>
      <c r="J362" s="66" t="n"/>
      <c r="K362" s="169" t="n"/>
    </row>
    <row r="363" ht="16.5" customHeight="1">
      <c r="B363" s="60" t="n"/>
      <c r="C363" s="61" t="n"/>
      <c r="D363" s="62" t="n"/>
      <c r="E363" s="63" t="n"/>
      <c r="F363" s="61" t="n"/>
      <c r="G363" s="64" t="n"/>
      <c r="H363" s="168" t="n"/>
      <c r="I363" s="66" t="n"/>
      <c r="J363" s="66" t="n"/>
      <c r="K363" s="169" t="n"/>
    </row>
    <row r="364" ht="15.75" customHeight="1">
      <c r="B364" s="139" t="inlineStr">
        <is>
          <t>TOYOTA LAND CRUISER PRADO VERSIÓN NEW PRADO TXL</t>
        </is>
      </c>
      <c r="C364" s="149" t="n"/>
      <c r="D364" s="149" t="n"/>
      <c r="E364" s="149" t="n"/>
      <c r="F364" s="149" t="n"/>
      <c r="G364" s="150" t="n"/>
      <c r="H364" s="154" t="inlineStr">
        <is>
          <t>INDEXACIÓN PRECIOS DEL CONTRATO 105-SAMC-APOYOLOGÍSTICO-2025  del 15 de octubre de 2025</t>
        </is>
      </c>
      <c r="I364" s="149" t="n"/>
      <c r="J364" s="149" t="n"/>
      <c r="K364" s="150" t="n"/>
      <c r="L364" s="155" t="inlineStr">
        <is>
          <t>COTIZACIONES 2026</t>
        </is>
      </c>
      <c r="M364" s="149" t="n"/>
      <c r="N364" s="150" t="n"/>
      <c r="O364" s="19" t="n"/>
      <c r="P364" s="19" t="n"/>
      <c r="Q364" s="19" t="n"/>
      <c r="R364" s="19" t="n"/>
      <c r="S364" s="19" t="n"/>
      <c r="T364" s="19" t="n"/>
      <c r="U364" s="19" t="n"/>
      <c r="V364" s="20" t="n"/>
      <c r="W364" s="19" t="n"/>
      <c r="X364" s="19" t="n"/>
      <c r="Y364" s="19" t="n"/>
    </row>
    <row r="365" ht="27" customHeight="1">
      <c r="B365" s="68" t="inlineStr">
        <is>
          <t>ITEM</t>
        </is>
      </c>
      <c r="C365" s="68" t="inlineStr">
        <is>
          <t>CÓDIGO CPC</t>
        </is>
      </c>
      <c r="D365" s="69" t="inlineStr">
        <is>
          <t>NOMBRE DEL BIEN Y/O SERVICIO</t>
        </is>
      </c>
      <c r="E365" s="68" t="inlineStr">
        <is>
          <t>DESCRIPCIÓN DEL BIEN Y/O SERVICIO</t>
        </is>
      </c>
      <c r="F365" s="68" t="inlineStr">
        <is>
          <t>UNIDAD MEDIDA SEGÚN SECOP II</t>
        </is>
      </c>
      <c r="G365" s="68" t="inlineStr">
        <is>
          <t>NECESIDAD TOTAL</t>
        </is>
      </c>
      <c r="H365" s="154" t="inlineStr">
        <is>
          <t xml:space="preserve">PRECIO UNITARIO INCLUIDO IVA </t>
        </is>
      </c>
      <c r="I365" s="154" t="inlineStr">
        <is>
          <t>IPC ACTUAL (MAYO 2026)</t>
        </is>
      </c>
      <c r="J365" s="154" t="inlineStr">
        <is>
          <t>IPC INICIAL (OCTUBRE 2025)</t>
        </is>
      </c>
      <c r="K365" s="154" t="inlineStr">
        <is>
          <t>PRECIO UNITARIO INCLUIDO IVA Y DEMÁS GRAVÁMENES (SI APLICA) - (INDEXADO )</t>
        </is>
      </c>
      <c r="L365" s="156" t="inlineStr">
        <is>
          <t>DEINTEKOPCT</t>
        </is>
      </c>
      <c r="M365" s="156" t="inlineStr">
        <is>
          <t>TECNIPROYECTO</t>
        </is>
      </c>
      <c r="N365" s="156" t="inlineStr">
        <is>
          <t>SS7 Comunicaciones SAS</t>
        </is>
      </c>
      <c r="O365" s="24" t="inlineStr">
        <is>
          <t>Menor</t>
        </is>
      </c>
      <c r="P365" s="24" t="inlineStr">
        <is>
          <t>Mayor</t>
        </is>
      </c>
      <c r="Q365" s="24" t="inlineStr">
        <is>
          <t>Mediana</t>
        </is>
      </c>
      <c r="R365" s="24" t="inlineStr">
        <is>
          <t>Promedio</t>
        </is>
      </c>
      <c r="S365" s="24" t="inlineStr">
        <is>
          <t>Promedio Menor-Mediana</t>
        </is>
      </c>
      <c r="T365" s="24" t="inlineStr">
        <is>
          <t>Promedio Mayor-Mediana</t>
        </is>
      </c>
      <c r="U365" s="24" t="inlineStr">
        <is>
          <t>Desviación Estándar</t>
        </is>
      </c>
      <c r="V365" s="25" t="inlineStr">
        <is>
          <t>%disper</t>
        </is>
      </c>
      <c r="W365" s="24" t="inlineStr">
        <is>
          <t>CRITERIO DE SELECCIÓN</t>
        </is>
      </c>
      <c r="X365" s="24" t="inlineStr">
        <is>
          <t>PRECIO UNITARIO DE REFERENCIA (INCLUIDO IVA)</t>
        </is>
      </c>
      <c r="Y365" s="24" t="inlineStr">
        <is>
          <t>PRECIO UNITARIO DE REFERENCIA (INCLUIDO IVA) REDONDEADO A 0 DECIMALES</t>
        </is>
      </c>
    </row>
    <row r="366" ht="15.75" customHeight="1">
      <c r="B366" s="26" t="inlineStr">
        <is>
          <t>1.</t>
        </is>
      </c>
      <c r="C366" s="142" t="inlineStr">
        <is>
          <t>SISTEMA DE FRENOS</t>
        </is>
      </c>
      <c r="H366" s="157" t="n"/>
      <c r="I366" s="157" t="n"/>
      <c r="J366" s="157" t="n"/>
      <c r="K366" s="164" t="n"/>
      <c r="L366" s="164" t="n"/>
      <c r="M366" s="164" t="n"/>
      <c r="N366" s="164" t="n"/>
      <c r="O366" s="166" t="n"/>
      <c r="P366" s="166" t="n"/>
      <c r="Q366" s="166" t="n"/>
      <c r="R366" s="166" t="n"/>
      <c r="S366" s="166" t="n"/>
      <c r="T366" s="166" t="n"/>
      <c r="U366" s="52" t="n"/>
      <c r="V366" s="53" t="n"/>
      <c r="W366" s="54" t="n"/>
      <c r="X366" s="167" t="n"/>
      <c r="Y366" s="166" t="n"/>
    </row>
    <row r="367" ht="54.75" customHeight="1">
      <c r="B367" s="32" t="inlineStr">
        <is>
          <t>1.1</t>
        </is>
      </c>
      <c r="C367" s="32" t="n">
        <v>4912</v>
      </c>
      <c r="D367" s="58" t="inlineStr">
        <is>
          <t>BOMBA DEL FRENO</t>
        </is>
      </c>
      <c r="E367"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367" s="32" t="inlineStr">
        <is>
          <t>Unidad</t>
        </is>
      </c>
      <c r="G367" s="35" t="inlineStr">
        <is>
          <t>suministro</t>
        </is>
      </c>
      <c r="H367" s="159" t="n">
        <v>7563497</v>
      </c>
      <c r="I367" s="37" t="n">
        <v>158.91</v>
      </c>
      <c r="J367" s="37" t="n">
        <v>151.76</v>
      </c>
      <c r="K367" s="160">
        <f>H367*(I367/J367)</f>
        <v/>
      </c>
      <c r="L367" s="159" t="n">
        <v>9068700.9252</v>
      </c>
      <c r="M367" s="159" t="n">
        <v>8804564</v>
      </c>
      <c r="N367" s="159" t="n">
        <v>9508929.119999999</v>
      </c>
      <c r="O367" s="162">
        <f>MIN(K367,L367,M367,N367)</f>
        <v/>
      </c>
      <c r="P367" s="162">
        <f>MAX(K367,L367,M367,N367)</f>
        <v/>
      </c>
      <c r="Q367" s="162">
        <f>MEDIAN(K367,L367,M367,N367)</f>
        <v/>
      </c>
      <c r="R367" s="162">
        <f>AVERAGE(K367,L367,M367,N367)</f>
        <v/>
      </c>
      <c r="S367" s="162">
        <f>AVERAGE(O367,Q367)</f>
        <v/>
      </c>
      <c r="T367" s="162">
        <f>AVERAGE(P367,Q367)</f>
        <v/>
      </c>
      <c r="U367" s="41">
        <f>STDEVA(K367,L367,M367,N367)</f>
        <v/>
      </c>
      <c r="V367" s="42">
        <f>U367/Q367</f>
        <v/>
      </c>
      <c r="W367" s="43">
        <f>IF(X367=O367,"MENOR",IF(X367=S367,"PROM[MEN-MED]","PROMEDIO"))</f>
        <v/>
      </c>
      <c r="X367" s="163">
        <f>IF(V367&lt;=300%,O367,IF(AND(V367&gt;100%,V367&lt;=150%),S367,R367))</f>
        <v/>
      </c>
      <c r="Y367" s="162">
        <f>ROUND(X367,0)</f>
        <v/>
      </c>
    </row>
    <row r="368" ht="27" customHeight="1">
      <c r="B368" s="32" t="inlineStr">
        <is>
          <t>1.2</t>
        </is>
      </c>
      <c r="C368" s="32" t="n">
        <v>4912</v>
      </c>
      <c r="D368" s="58" t="inlineStr">
        <is>
          <t>DISCOS DEL FRENO DELANTERO</t>
        </is>
      </c>
      <c r="E368"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368" s="32" t="inlineStr">
        <is>
          <t>Unidad</t>
        </is>
      </c>
      <c r="G368" s="35" t="inlineStr">
        <is>
          <t>suministro</t>
        </is>
      </c>
      <c r="H368" s="159" t="n">
        <v>744801</v>
      </c>
      <c r="I368" s="37" t="n">
        <v>158.91</v>
      </c>
      <c r="J368" s="37" t="n">
        <v>151.76</v>
      </c>
      <c r="K368" s="160">
        <f>H368*(I368/J368)</f>
        <v/>
      </c>
      <c r="L368" s="159" t="n">
        <v>898769.7649</v>
      </c>
      <c r="M368" s="159" t="n">
        <v>872592</v>
      </c>
      <c r="N368" s="159" t="n">
        <v>942399.36</v>
      </c>
      <c r="O368" s="162">
        <f>MIN(K368,L368,M368,N368)</f>
        <v/>
      </c>
      <c r="P368" s="162">
        <f>MAX(K368,L368,M368,N368)</f>
        <v/>
      </c>
      <c r="Q368" s="162">
        <f>MEDIAN(K368,L368,M368,N368)</f>
        <v/>
      </c>
      <c r="R368" s="162">
        <f>AVERAGE(K368,L368,M368,N368)</f>
        <v/>
      </c>
      <c r="S368" s="162">
        <f>AVERAGE(O368,Q368)</f>
        <v/>
      </c>
      <c r="T368" s="162">
        <f>AVERAGE(P368,Q368)</f>
        <v/>
      </c>
      <c r="U368" s="41">
        <f>STDEVA(K368,L368,M368,N368)</f>
        <v/>
      </c>
      <c r="V368" s="42">
        <f>U368/Q368</f>
        <v/>
      </c>
      <c r="W368" s="43">
        <f>IF(X368=O368,"MENOR",IF(X368=S368,"PROM[MEN-MED]","PROMEDIO"))</f>
        <v/>
      </c>
      <c r="X368" s="163">
        <f>IF(V368&lt;=300%,O368,IF(AND(V368&gt;100%,V368&lt;=150%),S368,R368))</f>
        <v/>
      </c>
      <c r="Y368" s="162">
        <f>ROUND(X368,0)</f>
        <v/>
      </c>
    </row>
    <row r="369" ht="27" customHeight="1">
      <c r="B369" s="32" t="inlineStr">
        <is>
          <t>1.3</t>
        </is>
      </c>
      <c r="C369" s="32" t="n">
        <v>4912</v>
      </c>
      <c r="D369" s="58" t="inlineStr">
        <is>
          <t>DISCOS DEL FRENO TRASERO</t>
        </is>
      </c>
      <c r="E369" s="56"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369" s="32" t="inlineStr">
        <is>
          <t>Unidad</t>
        </is>
      </c>
      <c r="G369" s="35" t="inlineStr">
        <is>
          <t>suministro</t>
        </is>
      </c>
      <c r="H369" s="159" t="n">
        <v>927462</v>
      </c>
      <c r="I369" s="37" t="n">
        <v>158.91</v>
      </c>
      <c r="J369" s="37" t="n">
        <v>151.76</v>
      </c>
      <c r="K369" s="160">
        <f>H369*(I369/J369)</f>
        <v/>
      </c>
      <c r="L369" s="159" t="n">
        <v>1120813.043</v>
      </c>
      <c r="M369" s="159" t="n">
        <v>1088168</v>
      </c>
      <c r="N369" s="159" t="n">
        <v>1175221.44</v>
      </c>
      <c r="O369" s="162">
        <f>MIN(K369,L369,M369,N369)</f>
        <v/>
      </c>
      <c r="P369" s="162">
        <f>MAX(K369,L369,M369,N369)</f>
        <v/>
      </c>
      <c r="Q369" s="162">
        <f>MEDIAN(K369,L369,M369,N369)</f>
        <v/>
      </c>
      <c r="R369" s="162">
        <f>AVERAGE(K369,L369,M369,N369)</f>
        <v/>
      </c>
      <c r="S369" s="162">
        <f>AVERAGE(O369,Q369)</f>
        <v/>
      </c>
      <c r="T369" s="162">
        <f>AVERAGE(P369,Q369)</f>
        <v/>
      </c>
      <c r="U369" s="41">
        <f>STDEVA(K369,L369,M369,N369)</f>
        <v/>
      </c>
      <c r="V369" s="42">
        <f>U369/Q369</f>
        <v/>
      </c>
      <c r="W369" s="43">
        <f>IF(X369=O369,"MENOR",IF(X369=S369,"PROM[MEN-MED]","PROMEDIO"))</f>
        <v/>
      </c>
      <c r="X369" s="163">
        <f>IF(V369&lt;=300%,O369,IF(AND(V369&gt;100%,V369&lt;=150%),S369,R369))</f>
        <v/>
      </c>
      <c r="Y369" s="162">
        <f>ROUND(X369,0)</f>
        <v/>
      </c>
    </row>
    <row r="370" ht="15.75" customHeight="1">
      <c r="B370" s="32" t="inlineStr">
        <is>
          <t>1.4</t>
        </is>
      </c>
      <c r="C370" s="32" t="n">
        <v>4912</v>
      </c>
      <c r="D370" s="58" t="inlineStr">
        <is>
          <t>PURGADOR DE FRENOS</t>
        </is>
      </c>
      <c r="E370" s="56" t="inlineStr">
        <is>
          <t>Tornillo metalico fabricado en aleacion de acero, que está dotado de una caña con rosca en uno de sus dos extremos posee orificio. Diametro establecido para este vehículo.</t>
        </is>
      </c>
      <c r="F370" s="32" t="inlineStr">
        <is>
          <t>Unidad</t>
        </is>
      </c>
      <c r="G370" s="35" t="inlineStr">
        <is>
          <t>suministro</t>
        </is>
      </c>
      <c r="H370" s="159" t="n">
        <v>29450</v>
      </c>
      <c r="I370" s="37" t="n">
        <v>158.91</v>
      </c>
      <c r="J370" s="37" t="n">
        <v>151.76</v>
      </c>
      <c r="K370" s="160">
        <f>H370*(I370/J370)</f>
        <v/>
      </c>
      <c r="L370" s="159" t="n">
        <v>35873.8709</v>
      </c>
      <c r="M370" s="159" t="n">
        <v>34829</v>
      </c>
      <c r="N370" s="159" t="n">
        <v>37615.32</v>
      </c>
      <c r="O370" s="162">
        <f>MIN(K370,L370,M370,N370)</f>
        <v/>
      </c>
      <c r="P370" s="162">
        <f>MAX(K370,L370,M370,N370)</f>
        <v/>
      </c>
      <c r="Q370" s="162">
        <f>MEDIAN(K370,L370,M370,N370)</f>
        <v/>
      </c>
      <c r="R370" s="162">
        <f>AVERAGE(K370,L370,M370,N370)</f>
        <v/>
      </c>
      <c r="S370" s="162">
        <f>AVERAGE(O370,Q370)</f>
        <v/>
      </c>
      <c r="T370" s="162">
        <f>AVERAGE(P370,Q370)</f>
        <v/>
      </c>
      <c r="U370" s="41">
        <f>STDEVA(K370,L370,M370,N370)</f>
        <v/>
      </c>
      <c r="V370" s="42">
        <f>U370/Q370</f>
        <v/>
      </c>
      <c r="W370" s="43">
        <f>IF(X370=O370,"MENOR",IF(X370=S370,"PROM[MEN-MED]","PROMEDIO"))</f>
        <v/>
      </c>
      <c r="X370" s="163">
        <f>IF(V370&lt;=300%,O370,IF(AND(V370&gt;100%,V370&lt;=150%),S370,R370))</f>
        <v/>
      </c>
      <c r="Y370" s="162">
        <f>ROUND(X370,0)</f>
        <v/>
      </c>
    </row>
    <row r="371" ht="27" customHeight="1">
      <c r="B371" s="32" t="inlineStr">
        <is>
          <t>1.5</t>
        </is>
      </c>
      <c r="C371" s="32" t="n">
        <v>4912</v>
      </c>
      <c r="D371" s="58" t="inlineStr">
        <is>
          <t>JUEGO PASTILLAS DELANTERAS</t>
        </is>
      </c>
      <c r="E371"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371" s="32" t="inlineStr">
        <is>
          <t>Juego</t>
        </is>
      </c>
      <c r="G371" s="35" t="inlineStr">
        <is>
          <t>suministro</t>
        </is>
      </c>
      <c r="H371" s="159" t="n">
        <v>614540</v>
      </c>
      <c r="I371" s="37" t="n">
        <v>158.91</v>
      </c>
      <c r="J371" s="37" t="n">
        <v>151.76</v>
      </c>
      <c r="K371" s="160">
        <f>H371*(I371/J371)</f>
        <v/>
      </c>
      <c r="L371" s="159" t="n">
        <v>743466.3635</v>
      </c>
      <c r="M371" s="159" t="n">
        <v>721812</v>
      </c>
      <c r="N371" s="159" t="n">
        <v>779556.96</v>
      </c>
      <c r="O371" s="162">
        <f>MIN(K371,L371,M371,N371)</f>
        <v/>
      </c>
      <c r="P371" s="162">
        <f>MAX(K371,L371,M371,N371)</f>
        <v/>
      </c>
      <c r="Q371" s="162">
        <f>MEDIAN(K371,L371,M371,N371)</f>
        <v/>
      </c>
      <c r="R371" s="162">
        <f>AVERAGE(K371,L371,M371,N371)</f>
        <v/>
      </c>
      <c r="S371" s="162">
        <f>AVERAGE(O371,Q371)</f>
        <v/>
      </c>
      <c r="T371" s="162">
        <f>AVERAGE(P371,Q371)</f>
        <v/>
      </c>
      <c r="U371" s="41">
        <f>STDEVA(K371,L371,M371,N371)</f>
        <v/>
      </c>
      <c r="V371" s="42">
        <f>U371/Q371</f>
        <v/>
      </c>
      <c r="W371" s="43">
        <f>IF(X371=O371,"MENOR",IF(X371=S371,"PROM[MEN-MED]","PROMEDIO"))</f>
        <v/>
      </c>
      <c r="X371" s="163">
        <f>IF(V371&lt;=300%,O371,IF(AND(V371&gt;100%,V371&lt;=150%),S371,R371))</f>
        <v/>
      </c>
      <c r="Y371" s="162">
        <f>ROUND(X371,0)</f>
        <v/>
      </c>
    </row>
    <row r="372" ht="15.75" customHeight="1">
      <c r="B372" s="32" t="inlineStr">
        <is>
          <t>1.6</t>
        </is>
      </c>
      <c r="C372" s="32" t="n">
        <v>4912</v>
      </c>
      <c r="D372" s="58" t="inlineStr">
        <is>
          <t>GUAYA FRENO DE PARQUEO</t>
        </is>
      </c>
      <c r="E372" s="56" t="inlineStr">
        <is>
          <t xml:space="preserve">Es un cable o guaya de acero es el que acciona los frenos a través de unas varillas de presión. Diametro establecido para este vehículo. </t>
        </is>
      </c>
      <c r="F372" s="32" t="inlineStr">
        <is>
          <t>Unidad</t>
        </is>
      </c>
      <c r="G372" s="35" t="inlineStr">
        <is>
          <t>suministro</t>
        </is>
      </c>
      <c r="H372" s="159" t="n">
        <v>379050</v>
      </c>
      <c r="I372" s="37" t="n">
        <v>158.91</v>
      </c>
      <c r="J372" s="37" t="n">
        <v>151.76</v>
      </c>
      <c r="K372" s="160">
        <f>H372*(I372/J372)</f>
        <v/>
      </c>
      <c r="L372" s="159" t="n">
        <v>453094.9395</v>
      </c>
      <c r="M372" s="159" t="n">
        <v>439898</v>
      </c>
      <c r="N372" s="159" t="n">
        <v>475089.84</v>
      </c>
      <c r="O372" s="162">
        <f>MIN(K372,L372,M372,N372)</f>
        <v/>
      </c>
      <c r="P372" s="162">
        <f>MAX(K372,L372,M372,N372)</f>
        <v/>
      </c>
      <c r="Q372" s="162">
        <f>MEDIAN(K372,L372,M372,N372)</f>
        <v/>
      </c>
      <c r="R372" s="162">
        <f>AVERAGE(K372,L372,M372,N372)</f>
        <v/>
      </c>
      <c r="S372" s="162">
        <f>AVERAGE(O372,Q372)</f>
        <v/>
      </c>
      <c r="T372" s="162">
        <f>AVERAGE(P372,Q372)</f>
        <v/>
      </c>
      <c r="U372" s="41">
        <f>STDEVA(K372,L372,M372,N372)</f>
        <v/>
      </c>
      <c r="V372" s="42">
        <f>U372/Q372</f>
        <v/>
      </c>
      <c r="W372" s="43">
        <f>IF(X372=O372,"MENOR",IF(X372=S372,"PROM[MEN-MED]","PROMEDIO"))</f>
        <v/>
      </c>
      <c r="X372" s="163">
        <f>IF(V372&lt;=300%,O372,IF(AND(V372&gt;100%,V372&lt;=150%),S372,R372))</f>
        <v/>
      </c>
      <c r="Y372" s="162">
        <f>ROUND(X372,0)</f>
        <v/>
      </c>
    </row>
    <row r="373" ht="27" customHeight="1">
      <c r="B373" s="32" t="inlineStr">
        <is>
          <t>1.7</t>
        </is>
      </c>
      <c r="C373" s="32" t="n">
        <v>4912</v>
      </c>
      <c r="D373" s="58" t="inlineStr">
        <is>
          <t>JUEGO BANDAS FRENO DE PARQUEO</t>
        </is>
      </c>
      <c r="E373" s="56"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373" s="32" t="inlineStr">
        <is>
          <t>Juego</t>
        </is>
      </c>
      <c r="G373" s="35" t="inlineStr">
        <is>
          <t>suministro</t>
        </is>
      </c>
      <c r="H373" s="159" t="n">
        <v>515056</v>
      </c>
      <c r="I373" s="37" t="n">
        <v>158.91</v>
      </c>
      <c r="J373" s="37" t="n">
        <v>151.76</v>
      </c>
      <c r="K373" s="160">
        <f>H373*(I373/J373)</f>
        <v/>
      </c>
      <c r="L373" s="159" t="n">
        <v>634147.311</v>
      </c>
      <c r="M373" s="159" t="n">
        <v>615677</v>
      </c>
      <c r="N373" s="159" t="n">
        <v>664931.16</v>
      </c>
      <c r="O373" s="162">
        <f>MIN(K373,L373,M373,N373)</f>
        <v/>
      </c>
      <c r="P373" s="162">
        <f>MAX(K373,L373,M373,N373)</f>
        <v/>
      </c>
      <c r="Q373" s="162">
        <f>MEDIAN(K373,L373,M373,N373)</f>
        <v/>
      </c>
      <c r="R373" s="162">
        <f>AVERAGE(K373,L373,M373,N373)</f>
        <v/>
      </c>
      <c r="S373" s="162">
        <f>AVERAGE(O373,Q373)</f>
        <v/>
      </c>
      <c r="T373" s="162">
        <f>AVERAGE(P373,Q373)</f>
        <v/>
      </c>
      <c r="U373" s="41">
        <f>STDEVA(K373,L373,M373,N373)</f>
        <v/>
      </c>
      <c r="V373" s="42">
        <f>U373/Q373</f>
        <v/>
      </c>
      <c r="W373" s="43">
        <f>IF(X373=O373,"MENOR",IF(X373=S373,"PROM[MEN-MED]","PROMEDIO"))</f>
        <v/>
      </c>
      <c r="X373" s="163">
        <f>IF(V373&lt;=300%,O373,IF(AND(V373&gt;100%,V373&lt;=150%),S373,R373))</f>
        <v/>
      </c>
      <c r="Y373" s="162">
        <f>ROUND(X373,0)</f>
        <v/>
      </c>
    </row>
    <row r="374" ht="27" customHeight="1">
      <c r="B374" s="32" t="inlineStr">
        <is>
          <t>1.8</t>
        </is>
      </c>
      <c r="C374" s="32" t="n">
        <v>4912</v>
      </c>
      <c r="D374" s="58" t="inlineStr">
        <is>
          <t>JUEGO PASTILLAS TRASERAS</t>
        </is>
      </c>
      <c r="E374"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374" s="32" t="inlineStr">
        <is>
          <t>Juego</t>
        </is>
      </c>
      <c r="G374" s="35" t="inlineStr">
        <is>
          <t>suministro</t>
        </is>
      </c>
      <c r="H374" s="159" t="n">
        <v>405510</v>
      </c>
      <c r="I374" s="37" t="n">
        <v>158.91</v>
      </c>
      <c r="J374" s="37" t="n">
        <v>151.76</v>
      </c>
      <c r="K374" s="160">
        <f>H374*(I374/J374)</f>
        <v/>
      </c>
      <c r="L374" s="159" t="n">
        <v>497598.1549</v>
      </c>
      <c r="M374" s="159" t="n">
        <v>483105</v>
      </c>
      <c r="N374" s="159" t="n">
        <v>521753.4</v>
      </c>
      <c r="O374" s="162">
        <f>MIN(K374,L374,M374,N374)</f>
        <v/>
      </c>
      <c r="P374" s="162">
        <f>MAX(K374,L374,M374,N374)</f>
        <v/>
      </c>
      <c r="Q374" s="162">
        <f>MEDIAN(K374,L374,M374,N374)</f>
        <v/>
      </c>
      <c r="R374" s="162">
        <f>AVERAGE(K374,L374,M374,N374)</f>
        <v/>
      </c>
      <c r="S374" s="162">
        <f>AVERAGE(O374,Q374)</f>
        <v/>
      </c>
      <c r="T374" s="162">
        <f>AVERAGE(P374,Q374)</f>
        <v/>
      </c>
      <c r="U374" s="41">
        <f>STDEVA(K374,L374,M374,N374)</f>
        <v/>
      </c>
      <c r="V374" s="42">
        <f>U374/Q374</f>
        <v/>
      </c>
      <c r="W374" s="43">
        <f>IF(X374=O374,"MENOR",IF(X374=S374,"PROM[MEN-MED]","PROMEDIO"))</f>
        <v/>
      </c>
      <c r="X374" s="163">
        <f>IF(V374&lt;=300%,O374,IF(AND(V374&gt;100%,V374&lt;=150%),S374,R374))</f>
        <v/>
      </c>
      <c r="Y374" s="162">
        <f>ROUND(X374,0)</f>
        <v/>
      </c>
    </row>
    <row r="375" ht="27" customHeight="1">
      <c r="B375" s="32" t="inlineStr">
        <is>
          <t>1.9</t>
        </is>
      </c>
      <c r="C375" s="32" t="n">
        <v>4912</v>
      </c>
      <c r="D375" s="58" t="inlineStr">
        <is>
          <t>MORDAZA FRENO DELANTERO</t>
        </is>
      </c>
      <c r="E375" s="56" t="inlineStr">
        <is>
          <t>Elemento que consta de 2 piezas metálicas que se fijan a los discos, tabien conocido como el cuerpo de la pinza en cuyo interior se encuentran dos émbolos o pistones. Ubicacion lado anterior (delante). Diametro establecido para este vehículo.</t>
        </is>
      </c>
      <c r="F375" s="32" t="inlineStr">
        <is>
          <t>Unidad</t>
        </is>
      </c>
      <c r="G375" s="35" t="inlineStr">
        <is>
          <t>suministro</t>
        </is>
      </c>
      <c r="H375" s="159" t="n">
        <v>2359800</v>
      </c>
      <c r="I375" s="37" t="n">
        <v>158.91</v>
      </c>
      <c r="J375" s="37" t="n">
        <v>151.76</v>
      </c>
      <c r="K375" s="160">
        <f>H375*(I375/J375)</f>
        <v/>
      </c>
      <c r="L375" s="159" t="n">
        <v>2874497.2172</v>
      </c>
      <c r="M375" s="159" t="n">
        <v>2790774</v>
      </c>
      <c r="N375" s="159" t="n">
        <v>3014035.92</v>
      </c>
      <c r="O375" s="162">
        <f>MIN(K375,L375,M375,N375)</f>
        <v/>
      </c>
      <c r="P375" s="162">
        <f>MAX(K375,L375,M375,N375)</f>
        <v/>
      </c>
      <c r="Q375" s="162">
        <f>MEDIAN(K375,L375,M375,N375)</f>
        <v/>
      </c>
      <c r="R375" s="162">
        <f>AVERAGE(K375,L375,M375,N375)</f>
        <v/>
      </c>
      <c r="S375" s="162">
        <f>AVERAGE(O375,Q375)</f>
        <v/>
      </c>
      <c r="T375" s="162">
        <f>AVERAGE(P375,Q375)</f>
        <v/>
      </c>
      <c r="U375" s="41">
        <f>STDEVA(K375,L375,M375,N375)</f>
        <v/>
      </c>
      <c r="V375" s="42">
        <f>U375/Q375</f>
        <v/>
      </c>
      <c r="W375" s="43">
        <f>IF(X375=O375,"MENOR",IF(X375=S375,"PROM[MEN-MED]","PROMEDIO"))</f>
        <v/>
      </c>
      <c r="X375" s="163">
        <f>IF(V375&lt;=300%,O375,IF(AND(V375&gt;100%,V375&lt;=150%),S375,R375))</f>
        <v/>
      </c>
      <c r="Y375" s="162">
        <f>ROUND(X375,0)</f>
        <v/>
      </c>
    </row>
    <row r="376" ht="27" customHeight="1">
      <c r="B376" s="32" t="inlineStr">
        <is>
          <t>1.10</t>
        </is>
      </c>
      <c r="C376" s="32" t="n">
        <v>4912</v>
      </c>
      <c r="D376" s="58" t="inlineStr">
        <is>
          <t>MORDAZA FRENO TRASERO</t>
        </is>
      </c>
      <c r="E376" s="56" t="inlineStr">
        <is>
          <t>Elemento que consta de 2 piezas metálicas que se fijan a los discos, tabien conocido como el cuerpo de la pinza en cuyo interior se encuentran dos émbolos o pistones. Ubicacion lado posterior (detras). Diametro establecido para este vehículo.</t>
        </is>
      </c>
      <c r="F376" s="32" t="inlineStr">
        <is>
          <t>Unidad</t>
        </is>
      </c>
      <c r="G376" s="35" t="inlineStr">
        <is>
          <t>suministro</t>
        </is>
      </c>
      <c r="H376" s="159" t="n">
        <v>1475350</v>
      </c>
      <c r="I376" s="37" t="n">
        <v>158.91</v>
      </c>
      <c r="J376" s="37" t="n">
        <v>151.76</v>
      </c>
      <c r="K376" s="160">
        <f>H376*(I376/J376)</f>
        <v/>
      </c>
      <c r="L376" s="159" t="n">
        <v>1746752.2814</v>
      </c>
      <c r="M376" s="159" t="n">
        <v>1695876</v>
      </c>
      <c r="N376" s="159" t="n">
        <v>1831546.08</v>
      </c>
      <c r="O376" s="162">
        <f>MIN(K376,L376,M376,N376)</f>
        <v/>
      </c>
      <c r="P376" s="162">
        <f>MAX(K376,L376,M376,N376)</f>
        <v/>
      </c>
      <c r="Q376" s="162">
        <f>MEDIAN(K376,L376,M376,N376)</f>
        <v/>
      </c>
      <c r="R376" s="162">
        <f>AVERAGE(K376,L376,M376,N376)</f>
        <v/>
      </c>
      <c r="S376" s="162">
        <f>AVERAGE(O376,Q376)</f>
        <v/>
      </c>
      <c r="T376" s="162">
        <f>AVERAGE(P376,Q376)</f>
        <v/>
      </c>
      <c r="U376" s="41">
        <f>STDEVA(K376,L376,M376,N376)</f>
        <v/>
      </c>
      <c r="V376" s="42">
        <f>U376/Q376</f>
        <v/>
      </c>
      <c r="W376" s="43">
        <f>IF(X376=O376,"MENOR",IF(X376=S376,"PROM[MEN-MED]","PROMEDIO"))</f>
        <v/>
      </c>
      <c r="X376" s="163">
        <f>IF(V376&lt;=300%,O376,IF(AND(V376&gt;100%,V376&lt;=150%),S376,R376))</f>
        <v/>
      </c>
      <c r="Y376" s="162">
        <f>ROUND(X376,0)</f>
        <v/>
      </c>
    </row>
    <row r="377" ht="27" customHeight="1">
      <c r="B377" s="32" t="inlineStr">
        <is>
          <t>1.11</t>
        </is>
      </c>
      <c r="C377" s="32" t="n">
        <v>4912</v>
      </c>
      <c r="D377" s="58" t="inlineStr">
        <is>
          <t>DEPÓSITO DE LÍQUIDO DE FRENOS</t>
        </is>
      </c>
      <c r="E377" s="56"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377" s="32" t="inlineStr">
        <is>
          <t>Unidad</t>
        </is>
      </c>
      <c r="G377" s="35" t="inlineStr">
        <is>
          <t>suministro</t>
        </is>
      </c>
      <c r="H377" s="159" t="n">
        <v>684000</v>
      </c>
      <c r="I377" s="37" t="n">
        <v>158.91</v>
      </c>
      <c r="J377" s="37" t="n">
        <v>151.76</v>
      </c>
      <c r="K377" s="160">
        <f>H377*(I377/J377)</f>
        <v/>
      </c>
      <c r="L377" s="159" t="n">
        <v>833187.6035</v>
      </c>
      <c r="M377" s="159" t="n">
        <v>808920</v>
      </c>
      <c r="N377" s="159" t="n">
        <v>873633.6</v>
      </c>
      <c r="O377" s="162">
        <f>MIN(K377,L377,M377,N377)</f>
        <v/>
      </c>
      <c r="P377" s="162">
        <f>MAX(K377,L377,M377,N377)</f>
        <v/>
      </c>
      <c r="Q377" s="162">
        <f>MEDIAN(K377,L377,M377,N377)</f>
        <v/>
      </c>
      <c r="R377" s="162">
        <f>AVERAGE(K377,L377,M377,N377)</f>
        <v/>
      </c>
      <c r="S377" s="162">
        <f>AVERAGE(O377,Q377)</f>
        <v/>
      </c>
      <c r="T377" s="162">
        <f>AVERAGE(P377,Q377)</f>
        <v/>
      </c>
      <c r="U377" s="41">
        <f>STDEVA(K377,L377,M377,N377)</f>
        <v/>
      </c>
      <c r="V377" s="42">
        <f>U377/Q377</f>
        <v/>
      </c>
      <c r="W377" s="43">
        <f>IF(X377=O377,"MENOR",IF(X377=S377,"PROM[MEN-MED]","PROMEDIO"))</f>
        <v/>
      </c>
      <c r="X377" s="163">
        <f>IF(V377&lt;=300%,O377,IF(AND(V377&gt;100%,V377&lt;=150%),S377,R377))</f>
        <v/>
      </c>
      <c r="Y377" s="162">
        <f>ROUND(X377,0)</f>
        <v/>
      </c>
    </row>
    <row r="378" ht="27" customHeight="1">
      <c r="B378" s="32" t="inlineStr">
        <is>
          <t>1.12</t>
        </is>
      </c>
      <c r="C378" s="32" t="n">
        <v>4912</v>
      </c>
      <c r="D378" s="58" t="inlineStr">
        <is>
          <t xml:space="preserve">MANGUERAS DE FRENO DELANTERAS </t>
        </is>
      </c>
      <c r="E378" s="56" t="inlineStr">
        <is>
          <t>Las mangueras de freno delanteras en una toyota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378" s="32" t="inlineStr">
        <is>
          <t>Unidad</t>
        </is>
      </c>
      <c r="G378" s="35" t="inlineStr">
        <is>
          <t>suministro</t>
        </is>
      </c>
      <c r="H378" s="159" t="n">
        <v>119381</v>
      </c>
      <c r="I378" s="37" t="n">
        <v>158.91</v>
      </c>
      <c r="J378" s="37" t="n">
        <v>151.76</v>
      </c>
      <c r="K378" s="160">
        <f>H378*(I378/J378)</f>
        <v/>
      </c>
      <c r="L378" s="159" t="n">
        <v>147039.7082</v>
      </c>
      <c r="M378" s="159" t="n">
        <v>142757</v>
      </c>
      <c r="N378" s="159" t="n">
        <v>154177.56</v>
      </c>
      <c r="O378" s="162">
        <f>MIN(K378,L378,M378,N378)</f>
        <v/>
      </c>
      <c r="P378" s="162">
        <f>MAX(K378,L378,M378,N378)</f>
        <v/>
      </c>
      <c r="Q378" s="162">
        <f>MEDIAN(K378,L378,M378,N378)</f>
        <v/>
      </c>
      <c r="R378" s="162">
        <f>AVERAGE(K378,L378,M378,N378)</f>
        <v/>
      </c>
      <c r="S378" s="162">
        <f>AVERAGE(O378,Q378)</f>
        <v/>
      </c>
      <c r="T378" s="162">
        <f>AVERAGE(P378,Q378)</f>
        <v/>
      </c>
      <c r="U378" s="41">
        <f>STDEVA(K378,L378,M378,N378)</f>
        <v/>
      </c>
      <c r="V378" s="42">
        <f>U378/Q378</f>
        <v/>
      </c>
      <c r="W378" s="43">
        <f>IF(X378=O378,"MENOR",IF(X378=S378,"PROM[MEN-MED]","PROMEDIO"))</f>
        <v/>
      </c>
      <c r="X378" s="163">
        <f>IF(V378&lt;=300%,O378,IF(AND(V378&gt;100%,V378&lt;=150%),S378,R378))</f>
        <v/>
      </c>
      <c r="Y378" s="162">
        <f>ROUND(X378,0)</f>
        <v/>
      </c>
    </row>
    <row r="379" ht="27" customHeight="1">
      <c r="B379" s="32" t="inlineStr">
        <is>
          <t>1.13</t>
        </is>
      </c>
      <c r="C379" s="32" t="n">
        <v>4912</v>
      </c>
      <c r="D379" s="58" t="inlineStr">
        <is>
          <t xml:space="preserve">MANGUERAS DE FRENO TRASERAS </t>
        </is>
      </c>
      <c r="E379" s="56" t="inlineStr">
        <is>
          <t>Las mangueras de freno delanteras en una toyotason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379" s="32" t="inlineStr">
        <is>
          <t>Unidad</t>
        </is>
      </c>
      <c r="G379" s="35" t="inlineStr">
        <is>
          <t>suministro</t>
        </is>
      </c>
      <c r="H379" s="159" t="n">
        <v>182401</v>
      </c>
      <c r="I379" s="37" t="n">
        <v>158.91</v>
      </c>
      <c r="J379" s="37" t="n">
        <v>151.76</v>
      </c>
      <c r="K379" s="160">
        <f>H379*(I379/J379)</f>
        <v/>
      </c>
      <c r="L379" s="159" t="n">
        <v>213877.4386</v>
      </c>
      <c r="M379" s="159" t="n">
        <v>207648</v>
      </c>
      <c r="N379" s="159" t="n">
        <v>224259.84</v>
      </c>
      <c r="O379" s="162">
        <f>MIN(K379,L379,M379,N379)</f>
        <v/>
      </c>
      <c r="P379" s="162">
        <f>MAX(K379,L379,M379,N379)</f>
        <v/>
      </c>
      <c r="Q379" s="162">
        <f>MEDIAN(K379,L379,M379,N379)</f>
        <v/>
      </c>
      <c r="R379" s="162">
        <f>AVERAGE(K379,L379,M379,N379)</f>
        <v/>
      </c>
      <c r="S379" s="162">
        <f>AVERAGE(O379,Q379)</f>
        <v/>
      </c>
      <c r="T379" s="162">
        <f>AVERAGE(P379,Q379)</f>
        <v/>
      </c>
      <c r="U379" s="41">
        <f>STDEVA(K379,L379,M379,N379)</f>
        <v/>
      </c>
      <c r="V379" s="42">
        <f>U379/Q379</f>
        <v/>
      </c>
      <c r="W379" s="43">
        <f>IF(X379=O379,"MENOR",IF(X379=S379,"PROM[MEN-MED]","PROMEDIO"))</f>
        <v/>
      </c>
      <c r="X379" s="163">
        <f>IF(V379&lt;=300%,O379,IF(AND(V379&gt;100%,V379&lt;=150%),S379,R379))</f>
        <v/>
      </c>
      <c r="Y379" s="162">
        <f>ROUND(X379,0)</f>
        <v/>
      </c>
    </row>
    <row r="380" ht="27" customHeight="1">
      <c r="B380" s="32" t="inlineStr">
        <is>
          <t>1.14</t>
        </is>
      </c>
      <c r="C380" s="32" t="n">
        <v>4912</v>
      </c>
      <c r="D380" s="58" t="inlineStr">
        <is>
          <t>BOOSTER DE FRENO (SERVO FRENO)</t>
        </is>
      </c>
      <c r="E380" s="56" t="inlineStr">
        <is>
          <t>El booster de freno, también conocido como servofreno, es un componente clave del sistema de frenos de la toyota . Su función es multiplicar la fuerza aplicada al pedal de freno, reduciendo el esfuerzo necesario para detener el vehículo</t>
        </is>
      </c>
      <c r="F380" s="32" t="inlineStr">
        <is>
          <t>Unidad</t>
        </is>
      </c>
      <c r="G380" s="35" t="inlineStr">
        <is>
          <t>suministro</t>
        </is>
      </c>
      <c r="H380" s="159" t="n">
        <v>4353103</v>
      </c>
      <c r="I380" s="37" t="n">
        <v>158.91</v>
      </c>
      <c r="J380" s="37" t="n">
        <v>151.76</v>
      </c>
      <c r="K380" s="160">
        <f>H380*(I380/J380)</f>
        <v/>
      </c>
      <c r="L380" s="159" t="n">
        <v>5398130.0863</v>
      </c>
      <c r="M380" s="159" t="n">
        <v>5240903</v>
      </c>
      <c r="N380" s="159" t="n">
        <v>5660175.24</v>
      </c>
      <c r="O380" s="162">
        <f>MIN(K380,L380,M380,N380)</f>
        <v/>
      </c>
      <c r="P380" s="162">
        <f>MAX(K380,L380,M380,N380)</f>
        <v/>
      </c>
      <c r="Q380" s="162">
        <f>MEDIAN(K380,L380,M380,N380)</f>
        <v/>
      </c>
      <c r="R380" s="162">
        <f>AVERAGE(K380,L380,M380,N380)</f>
        <v/>
      </c>
      <c r="S380" s="162">
        <f>AVERAGE(O380,Q380)</f>
        <v/>
      </c>
      <c r="T380" s="162">
        <f>AVERAGE(P380,Q380)</f>
        <v/>
      </c>
      <c r="U380" s="41">
        <f>STDEVA(K380,L380,M380,N380)</f>
        <v/>
      </c>
      <c r="V380" s="42">
        <f>U380/Q380</f>
        <v/>
      </c>
      <c r="W380" s="43">
        <f>IF(X380=O380,"MENOR",IF(X380=S380,"PROM[MEN-MED]","PROMEDIO"))</f>
        <v/>
      </c>
      <c r="X380" s="163">
        <f>IF(V380&lt;=300%,O380,IF(AND(V380&gt;100%,V380&lt;=150%),S380,R380))</f>
        <v/>
      </c>
      <c r="Y380" s="162">
        <f>ROUND(X380,0)</f>
        <v/>
      </c>
    </row>
    <row r="381" ht="27" customHeight="1">
      <c r="B381" s="32" t="inlineStr">
        <is>
          <t>1.15</t>
        </is>
      </c>
      <c r="C381" s="32" t="n">
        <v>4912</v>
      </c>
      <c r="D381" s="58" t="inlineStr">
        <is>
          <t>ABS (SISTEMA ANTIBLOQUEO DE FRENOS)</t>
        </is>
      </c>
      <c r="E381" s="56" t="inlineStr">
        <is>
          <t>El Sistema Antibloqueo de Frenos (ABS) en la toyota evita que las ruedas se bloqueen durante una frenada brusca, permitiendo al conductor mantener el control y la dirección del vehículo en condiciones de emergencia o superficies resbaladizas</t>
        </is>
      </c>
      <c r="F381" s="32" t="inlineStr">
        <is>
          <t>Unidad</t>
        </is>
      </c>
      <c r="G381" s="35" t="inlineStr">
        <is>
          <t>suministro</t>
        </is>
      </c>
      <c r="H381" s="159" t="n">
        <v>6150259</v>
      </c>
      <c r="I381" s="37" t="n">
        <v>158.91</v>
      </c>
      <c r="J381" s="37" t="n">
        <v>151.76</v>
      </c>
      <c r="K381" s="160">
        <f>H381*(I381/J381)</f>
        <v/>
      </c>
      <c r="L381" s="159" t="n">
        <v>7428607.2014</v>
      </c>
      <c r="M381" s="159" t="n">
        <v>7212240</v>
      </c>
      <c r="N381" s="159" t="n">
        <v>7789219.2</v>
      </c>
      <c r="O381" s="162">
        <f>MIN(K381,L381,M381,N381)</f>
        <v/>
      </c>
      <c r="P381" s="162">
        <f>MAX(K381,L381,M381,N381)</f>
        <v/>
      </c>
      <c r="Q381" s="162">
        <f>MEDIAN(K381,L381,M381,N381)</f>
        <v/>
      </c>
      <c r="R381" s="162">
        <f>AVERAGE(K381,L381,M381,N381)</f>
        <v/>
      </c>
      <c r="S381" s="162">
        <f>AVERAGE(O381,Q381)</f>
        <v/>
      </c>
      <c r="T381" s="162">
        <f>AVERAGE(P381,Q381)</f>
        <v/>
      </c>
      <c r="U381" s="41">
        <f>STDEVA(K381,L381,M381,N381)</f>
        <v/>
      </c>
      <c r="V381" s="42">
        <f>U381/Q381</f>
        <v/>
      </c>
      <c r="W381" s="43">
        <f>IF(X381=O381,"MENOR",IF(X381=S381,"PROM[MEN-MED]","PROMEDIO"))</f>
        <v/>
      </c>
      <c r="X381" s="163">
        <f>IF(V381&lt;=300%,O381,IF(AND(V381&gt;100%,V381&lt;=150%),S381,R381))</f>
        <v/>
      </c>
      <c r="Y381" s="162">
        <f>ROUND(X381,0)</f>
        <v/>
      </c>
    </row>
    <row r="382" ht="27" customHeight="1">
      <c r="B382" s="32" t="inlineStr">
        <is>
          <t>1.16</t>
        </is>
      </c>
      <c r="C382" s="32" t="n">
        <v>4912</v>
      </c>
      <c r="D382" s="58" t="inlineStr">
        <is>
          <t>EBD (DISTRIBUCIÓN ELECTRÓNICA DE FRENADO)</t>
        </is>
      </c>
      <c r="E382" s="56" t="inlineStr">
        <is>
          <t>El EBD (Electronic Brakeforce Distribution) o Distribución Electrónica de Frenado es un sistema complementario del ABS en la toyota . Su función es optimizar la fuerza de frenado en cada rueda, ajustándola según la carga del vehículo y las condiciones de la carretera.</t>
        </is>
      </c>
      <c r="F382" s="32" t="inlineStr">
        <is>
          <t>Unidad</t>
        </is>
      </c>
      <c r="G382" s="35" t="inlineStr">
        <is>
          <t>suministro</t>
        </is>
      </c>
      <c r="H382" s="159" t="n">
        <v>13544272</v>
      </c>
      <c r="I382" s="37" t="n">
        <v>158.91</v>
      </c>
      <c r="J382" s="37" t="n">
        <v>151.76</v>
      </c>
      <c r="K382" s="160">
        <f>H382*(I382/J382)</f>
        <v/>
      </c>
      <c r="L382" s="159" t="n">
        <v>16640716.05</v>
      </c>
      <c r="M382" s="159" t="n">
        <v>16156035</v>
      </c>
      <c r="N382" s="159" t="n">
        <v>17448517.8</v>
      </c>
      <c r="O382" s="162">
        <f>MIN(K382,L382,M382,N382)</f>
        <v/>
      </c>
      <c r="P382" s="162">
        <f>MAX(K382,L382,M382,N382)</f>
        <v/>
      </c>
      <c r="Q382" s="162">
        <f>MEDIAN(K382,L382,M382,N382)</f>
        <v/>
      </c>
      <c r="R382" s="162">
        <f>AVERAGE(K382,L382,M382,N382)</f>
        <v/>
      </c>
      <c r="S382" s="162">
        <f>AVERAGE(O382,Q382)</f>
        <v/>
      </c>
      <c r="T382" s="162">
        <f>AVERAGE(P382,Q382)</f>
        <v/>
      </c>
      <c r="U382" s="41">
        <f>STDEVA(K382,L382,M382,N382)</f>
        <v/>
      </c>
      <c r="V382" s="42">
        <f>U382/Q382</f>
        <v/>
      </c>
      <c r="W382" s="43">
        <f>IF(X382=O382,"MENOR",IF(X382=S382,"PROM[MEN-MED]","PROMEDIO"))</f>
        <v/>
      </c>
      <c r="X382" s="163">
        <f>IF(V382&lt;=300%,O382,IF(AND(V382&gt;100%,V382&lt;=150%),S382,R382))</f>
        <v/>
      </c>
      <c r="Y382" s="162">
        <f>ROUND(X382,0)</f>
        <v/>
      </c>
    </row>
    <row r="383" ht="27" customHeight="1">
      <c r="B383" s="32" t="inlineStr">
        <is>
          <t>1.17</t>
        </is>
      </c>
      <c r="C383" s="32" t="n">
        <v>4912</v>
      </c>
      <c r="D383" s="58" t="inlineStr">
        <is>
          <t xml:space="preserve">MUELLE DE RETORNO DEL PEDAL DE FRENO </t>
        </is>
      </c>
      <c r="E383" s="56" t="inlineStr">
        <is>
          <t>El muelle de retorno del pedal de freno en una toyota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383" s="32" t="inlineStr">
        <is>
          <t>Unidad</t>
        </is>
      </c>
      <c r="G383" s="35" t="inlineStr">
        <is>
          <t>suministro</t>
        </is>
      </c>
      <c r="H383" s="159" t="n">
        <v>141991</v>
      </c>
      <c r="I383" s="37" t="n">
        <v>158.91</v>
      </c>
      <c r="J383" s="37" t="n">
        <v>151.76</v>
      </c>
      <c r="K383" s="160">
        <f>H383*(I383/J383)</f>
        <v/>
      </c>
      <c r="L383" s="159" t="n">
        <v>247883.9258</v>
      </c>
      <c r="M383" s="159" t="n">
        <v>240664</v>
      </c>
      <c r="N383" s="159" t="n">
        <v>259917.12</v>
      </c>
      <c r="O383" s="162">
        <f>MIN(K383,L383,M383,N383)</f>
        <v/>
      </c>
      <c r="P383" s="162">
        <f>MAX(K383,L383,M383,N383)</f>
        <v/>
      </c>
      <c r="Q383" s="162">
        <f>MEDIAN(K383,L383,M383,N383)</f>
        <v/>
      </c>
      <c r="R383" s="162">
        <f>AVERAGE(K383,L383,M383,N383)</f>
        <v/>
      </c>
      <c r="S383" s="162">
        <f>AVERAGE(O383,Q383)</f>
        <v/>
      </c>
      <c r="T383" s="162">
        <f>AVERAGE(P383,Q383)</f>
        <v/>
      </c>
      <c r="U383" s="41">
        <f>STDEVA(K383,L383,M383,N383)</f>
        <v/>
      </c>
      <c r="V383" s="42">
        <f>U383/Q383</f>
        <v/>
      </c>
      <c r="W383" s="43">
        <f>IF(X383=O383,"MENOR",IF(X383=S383,"PROM[MEN-MED]","PROMEDIO"))</f>
        <v/>
      </c>
      <c r="X383" s="163">
        <f>IF(V383&lt;=300%,O383,IF(AND(V383&gt;100%,V383&lt;=150%),S383,R383))</f>
        <v/>
      </c>
      <c r="Y383" s="162">
        <f>ROUND(X383,0)</f>
        <v/>
      </c>
    </row>
    <row r="384" ht="27" customHeight="1">
      <c r="B384" s="32" t="inlineStr">
        <is>
          <t>1.18</t>
        </is>
      </c>
      <c r="C384" s="32" t="n">
        <v>4912</v>
      </c>
      <c r="D384" s="58" t="inlineStr">
        <is>
          <t>CONJUNTO DEL INTERRUPTOR DE LAS LUCES DE FRENO</t>
        </is>
      </c>
      <c r="E384" s="56" t="inlineStr">
        <is>
          <t>El conjunto del interruptor de las luces de freno en una toyota es un componente eléctrico que se encuentra instalado en el mecanismo del pedal de freno. Su función principal es activar las luces de freno cuando el conductor presiona el pedal y apagarlas cuando el pedal regresa a su posición de reposo.</t>
        </is>
      </c>
      <c r="F384" s="32" t="inlineStr">
        <is>
          <t>Unidad</t>
        </is>
      </c>
      <c r="G384" s="35" t="inlineStr">
        <is>
          <t>suministro</t>
        </is>
      </c>
      <c r="H384" s="159" t="n">
        <v>153899</v>
      </c>
      <c r="I384" s="37" t="n">
        <v>158.91</v>
      </c>
      <c r="J384" s="37" t="n">
        <v>151.76</v>
      </c>
      <c r="K384" s="160">
        <f>H384*(I384/J384)</f>
        <v/>
      </c>
      <c r="L384" s="159" t="n">
        <v>183963.1472</v>
      </c>
      <c r="M384" s="159" t="n">
        <v>178605</v>
      </c>
      <c r="N384" s="159" t="n">
        <v>192893.4</v>
      </c>
      <c r="O384" s="162">
        <f>MIN(K384,L384,M384,N384)</f>
        <v/>
      </c>
      <c r="P384" s="162">
        <f>MAX(K384,L384,M384,N384)</f>
        <v/>
      </c>
      <c r="Q384" s="162">
        <f>MEDIAN(K384,L384,M384,N384)</f>
        <v/>
      </c>
      <c r="R384" s="162">
        <f>AVERAGE(K384,L384,M384,N384)</f>
        <v/>
      </c>
      <c r="S384" s="162">
        <f>AVERAGE(O384,Q384)</f>
        <v/>
      </c>
      <c r="T384" s="162">
        <f>AVERAGE(P384,Q384)</f>
        <v/>
      </c>
      <c r="U384" s="41">
        <f>STDEVA(K384,L384,M384,N384)</f>
        <v/>
      </c>
      <c r="V384" s="42">
        <f>U384/Q384</f>
        <v/>
      </c>
      <c r="W384" s="43">
        <f>IF(X384=O384,"MENOR",IF(X384=S384,"PROM[MEN-MED]","PROMEDIO"))</f>
        <v/>
      </c>
      <c r="X384" s="163">
        <f>IF(V384&lt;=300%,O384,IF(AND(V384&gt;100%,V384&lt;=150%),S384,R384))</f>
        <v/>
      </c>
      <c r="Y384" s="162">
        <f>ROUND(X384,0)</f>
        <v/>
      </c>
    </row>
    <row r="385" ht="27" customHeight="1">
      <c r="B385" s="32" t="inlineStr">
        <is>
          <t>1.19</t>
        </is>
      </c>
      <c r="C385" s="32" t="n">
        <v>4912</v>
      </c>
      <c r="D385" s="58" t="inlineStr">
        <is>
          <t>CONJUNTO SOPORTE DEL PEDAL DE FRENO</t>
        </is>
      </c>
      <c r="E385" s="56" t="inlineStr">
        <is>
          <t>El conjunto soporte del pedal de freno en una toyota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385" s="32" t="inlineStr">
        <is>
          <t>Unidad</t>
        </is>
      </c>
      <c r="G385" s="35" t="inlineStr">
        <is>
          <t>suministro</t>
        </is>
      </c>
      <c r="H385" s="159" t="n">
        <v>840749</v>
      </c>
      <c r="I385" s="37" t="n">
        <v>158.91</v>
      </c>
      <c r="J385" s="37" t="n">
        <v>151.76</v>
      </c>
      <c r="K385" s="160">
        <f>H385*(I385/J385)</f>
        <v/>
      </c>
      <c r="L385" s="159" t="n">
        <v>995412.6041999999</v>
      </c>
      <c r="M385" s="159" t="n">
        <v>966420</v>
      </c>
      <c r="N385" s="159" t="n">
        <v>1043733.6</v>
      </c>
      <c r="O385" s="162">
        <f>MIN(K385,L385,M385,N385)</f>
        <v/>
      </c>
      <c r="P385" s="162">
        <f>MAX(K385,L385,M385,N385)</f>
        <v/>
      </c>
      <c r="Q385" s="162">
        <f>MEDIAN(K385,L385,M385,N385)</f>
        <v/>
      </c>
      <c r="R385" s="162">
        <f>AVERAGE(K385,L385,M385,N385)</f>
        <v/>
      </c>
      <c r="S385" s="162">
        <f>AVERAGE(O385,Q385)</f>
        <v/>
      </c>
      <c r="T385" s="162">
        <f>AVERAGE(P385,Q385)</f>
        <v/>
      </c>
      <c r="U385" s="41">
        <f>STDEVA(K385,L385,M385,N385)</f>
        <v/>
      </c>
      <c r="V385" s="42">
        <f>U385/Q385</f>
        <v/>
      </c>
      <c r="W385" s="43">
        <f>IF(X385=O385,"MENOR",IF(X385=S385,"PROM[MEN-MED]","PROMEDIO"))</f>
        <v/>
      </c>
      <c r="X385" s="163">
        <f>IF(V385&lt;=300%,O385,IF(AND(V385&gt;100%,V385&lt;=150%),S385,R385))</f>
        <v/>
      </c>
      <c r="Y385" s="162">
        <f>ROUND(X385,0)</f>
        <v/>
      </c>
    </row>
    <row r="386" ht="27" customHeight="1">
      <c r="B386" s="32" t="inlineStr">
        <is>
          <t>1.20</t>
        </is>
      </c>
      <c r="C386" s="32" t="n">
        <v>4912</v>
      </c>
      <c r="D386" s="58" t="inlineStr">
        <is>
          <t>JUNTA DEL SERVOFRENO</t>
        </is>
      </c>
      <c r="E386" s="56" t="inlineStr">
        <is>
          <t>La junta del servofreno en una toyota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386" s="32" t="inlineStr">
        <is>
          <t>Unidad</t>
        </is>
      </c>
      <c r="G386" s="35" t="inlineStr">
        <is>
          <t>suministro</t>
        </is>
      </c>
      <c r="H386" s="159" t="n">
        <v>9500</v>
      </c>
      <c r="I386" s="37" t="n">
        <v>158.91</v>
      </c>
      <c r="J386" s="37" t="n">
        <v>151.76</v>
      </c>
      <c r="K386" s="160">
        <f>H386*(I386/J386)</f>
        <v/>
      </c>
      <c r="L386" s="159" t="n">
        <v>11138.4238</v>
      </c>
      <c r="M386" s="159" t="n">
        <v>10814</v>
      </c>
      <c r="N386" s="159" t="n">
        <v>11679.12</v>
      </c>
      <c r="O386" s="162">
        <f>MIN(K386,L386,M386,N386)</f>
        <v/>
      </c>
      <c r="P386" s="162">
        <f>MAX(K386,L386,M386,N386)</f>
        <v/>
      </c>
      <c r="Q386" s="162">
        <f>MEDIAN(K386,L386,M386,N386)</f>
        <v/>
      </c>
      <c r="R386" s="162">
        <f>AVERAGE(K386,L386,M386,N386)</f>
        <v/>
      </c>
      <c r="S386" s="162">
        <f>AVERAGE(O386,Q386)</f>
        <v/>
      </c>
      <c r="T386" s="162">
        <f>AVERAGE(P386,Q386)</f>
        <v/>
      </c>
      <c r="U386" s="41">
        <f>STDEVA(K386,L386,M386,N386)</f>
        <v/>
      </c>
      <c r="V386" s="42">
        <f>U386/Q386</f>
        <v/>
      </c>
      <c r="W386" s="43">
        <f>IF(X386=O386,"MENOR",IF(X386=S386,"PROM[MEN-MED]","PROMEDIO"))</f>
        <v/>
      </c>
      <c r="X386" s="163">
        <f>IF(V386&lt;=300%,O386,IF(AND(V386&gt;100%,V386&lt;=150%),S386,R386))</f>
        <v/>
      </c>
      <c r="Y386" s="162">
        <f>ROUND(X386,0)</f>
        <v/>
      </c>
    </row>
    <row r="387" ht="27" customHeight="1">
      <c r="B387" s="32" t="inlineStr">
        <is>
          <t>1.21</t>
        </is>
      </c>
      <c r="C387" s="32" t="n">
        <v>4912</v>
      </c>
      <c r="D387" s="58" t="inlineStr">
        <is>
          <t>CONJUNTO DEL SERVOFRENO HIDRAULICO</t>
        </is>
      </c>
      <c r="E387" s="56" t="inlineStr">
        <is>
          <t>El conjunto del servofreno hidráulico en una toyota es un componente del sistema de frenos que utiliza presión hidráulica en lugar de vacío para amplificar la fuerza aplicada al pedal de freno, reduciendo el esfuerzo necesario para frenar el vehículo.</t>
        </is>
      </c>
      <c r="F387" s="32" t="inlineStr">
        <is>
          <t>Unidad</t>
        </is>
      </c>
      <c r="G387" s="35" t="inlineStr">
        <is>
          <t>suministro</t>
        </is>
      </c>
      <c r="H387" s="159" t="n">
        <v>6275179</v>
      </c>
      <c r="I387" s="37" t="n">
        <v>158.91</v>
      </c>
      <c r="J387" s="37" t="n">
        <v>151.76</v>
      </c>
      <c r="K387" s="160">
        <f>H387*(I387/J387)</f>
        <v/>
      </c>
      <c r="L387" s="159" t="n">
        <v>7430165.5897</v>
      </c>
      <c r="M387" s="159" t="n">
        <v>7213753</v>
      </c>
      <c r="N387" s="159" t="n">
        <v>7790853.24</v>
      </c>
      <c r="O387" s="162">
        <f>MIN(K387,L387,M387,N387)</f>
        <v/>
      </c>
      <c r="P387" s="162">
        <f>MAX(K387,L387,M387,N387)</f>
        <v/>
      </c>
      <c r="Q387" s="162">
        <f>MEDIAN(K387,L387,M387,N387)</f>
        <v/>
      </c>
      <c r="R387" s="162">
        <f>AVERAGE(K387,L387,M387,N387)</f>
        <v/>
      </c>
      <c r="S387" s="162">
        <f>AVERAGE(O387,Q387)</f>
        <v/>
      </c>
      <c r="T387" s="162">
        <f>AVERAGE(P387,Q387)</f>
        <v/>
      </c>
      <c r="U387" s="41">
        <f>STDEVA(K387,L387,M387,N387)</f>
        <v/>
      </c>
      <c r="V387" s="42">
        <f>U387/Q387</f>
        <v/>
      </c>
      <c r="W387" s="43">
        <f>IF(X387=O387,"MENOR",IF(X387=S387,"PROM[MEN-MED]","PROMEDIO"))</f>
        <v/>
      </c>
      <c r="X387" s="163">
        <f>IF(V387&lt;=300%,O387,IF(AND(V387&gt;100%,V387&lt;=150%),S387,R387))</f>
        <v/>
      </c>
      <c r="Y387" s="162">
        <f>ROUND(X387,0)</f>
        <v/>
      </c>
    </row>
    <row r="388" ht="69" customHeight="1">
      <c r="B388" s="32" t="inlineStr">
        <is>
          <t>1.22</t>
        </is>
      </c>
      <c r="C388" s="32" t="n">
        <v>4912</v>
      </c>
      <c r="D388" s="58" t="inlineStr">
        <is>
          <t>SOPORTE DEL ACTUADOR DEL FRENO NO.3</t>
        </is>
      </c>
      <c r="E388" s="56" t="inlineStr">
        <is>
          <t>El soporte del actuador del freno No. 3 en una toyota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388" s="32" t="inlineStr">
        <is>
          <t>Unidad</t>
        </is>
      </c>
      <c r="G388" s="35" t="inlineStr">
        <is>
          <t>suministro</t>
        </is>
      </c>
      <c r="H388" s="159" t="n">
        <v>49399</v>
      </c>
      <c r="I388" s="37" t="n">
        <v>158.91</v>
      </c>
      <c r="J388" s="37" t="n">
        <v>151.76</v>
      </c>
      <c r="K388" s="160">
        <f>H388*(I388/J388)</f>
        <v/>
      </c>
      <c r="L388" s="159" t="n">
        <v>59612.2765</v>
      </c>
      <c r="M388" s="159" t="n">
        <v>57876</v>
      </c>
      <c r="N388" s="159" t="n">
        <v>62506.08</v>
      </c>
      <c r="O388" s="162">
        <f>MIN(K388,L388,M388,N388)</f>
        <v/>
      </c>
      <c r="P388" s="162">
        <f>MAX(K388,L388,M388,N388)</f>
        <v/>
      </c>
      <c r="Q388" s="162">
        <f>MEDIAN(K388,L388,M388,N388)</f>
        <v/>
      </c>
      <c r="R388" s="162">
        <f>AVERAGE(K388,L388,M388,N388)</f>
        <v/>
      </c>
      <c r="S388" s="162">
        <f>AVERAGE(O388,Q388)</f>
        <v/>
      </c>
      <c r="T388" s="162">
        <f>AVERAGE(P388,Q388)</f>
        <v/>
      </c>
      <c r="U388" s="41">
        <f>STDEVA(K388,L388,M388,N388)</f>
        <v/>
      </c>
      <c r="V388" s="42">
        <f>U388/Q388</f>
        <v/>
      </c>
      <c r="W388" s="43">
        <f>IF(X388=O388,"MENOR",IF(X388=S388,"PROM[MEN-MED]","PROMEDIO"))</f>
        <v/>
      </c>
      <c r="X388" s="163">
        <f>IF(V388&lt;=300%,O388,IF(AND(V388&gt;100%,V388&lt;=150%),S388,R388))</f>
        <v/>
      </c>
      <c r="Y388" s="162">
        <f>ROUND(X388,0)</f>
        <v/>
      </c>
    </row>
    <row r="389" ht="69" customHeight="1">
      <c r="B389" s="32" t="inlineStr">
        <is>
          <t>1.23</t>
        </is>
      </c>
      <c r="C389" s="32" t="n">
        <v>4912</v>
      </c>
      <c r="D389" s="58" t="inlineStr">
        <is>
          <t>SOPORTE DEL ACTUADOR DEL FRENO NO.1</t>
        </is>
      </c>
      <c r="E389" s="56" t="inlineStr">
        <is>
          <t>El soporte del actuador del freno No. 1 en una toyota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389" s="32" t="inlineStr">
        <is>
          <t>Unidad</t>
        </is>
      </c>
      <c r="G389" s="35" t="inlineStr">
        <is>
          <t>suministro</t>
        </is>
      </c>
      <c r="H389" s="159" t="n">
        <v>71250</v>
      </c>
      <c r="I389" s="37" t="n">
        <v>158.91</v>
      </c>
      <c r="J389" s="37" t="n">
        <v>151.76</v>
      </c>
      <c r="K389" s="160">
        <f>H389*(I389/J389)</f>
        <v/>
      </c>
      <c r="L389" s="159" t="n">
        <v>83545.3542</v>
      </c>
      <c r="M389" s="159" t="n">
        <v>81112</v>
      </c>
      <c r="N389" s="159" t="n">
        <v>87600.96000000001</v>
      </c>
      <c r="O389" s="162">
        <f>MIN(K389,L389,M389,N389)</f>
        <v/>
      </c>
      <c r="P389" s="162">
        <f>MAX(K389,L389,M389,N389)</f>
        <v/>
      </c>
      <c r="Q389" s="162">
        <f>MEDIAN(K389,L389,M389,N389)</f>
        <v/>
      </c>
      <c r="R389" s="162">
        <f>AVERAGE(K389,L389,M389,N389)</f>
        <v/>
      </c>
      <c r="S389" s="162">
        <f>AVERAGE(O389,Q389)</f>
        <v/>
      </c>
      <c r="T389" s="162">
        <f>AVERAGE(P389,Q389)</f>
        <v/>
      </c>
      <c r="U389" s="41">
        <f>STDEVA(K389,L389,M389,N389)</f>
        <v/>
      </c>
      <c r="V389" s="42">
        <f>U389/Q389</f>
        <v/>
      </c>
      <c r="W389" s="43">
        <f>IF(X389=O389,"MENOR",IF(X389=S389,"PROM[MEN-MED]","PROMEDIO"))</f>
        <v/>
      </c>
      <c r="X389" s="163">
        <f>IF(V389&lt;=300%,O389,IF(AND(V389&gt;100%,V389&lt;=150%),S389,R389))</f>
        <v/>
      </c>
      <c r="Y389" s="162">
        <f>ROUND(X389,0)</f>
        <v/>
      </c>
    </row>
    <row r="390" ht="96" customHeight="1">
      <c r="B390" s="32" t="inlineStr">
        <is>
          <t>1.24</t>
        </is>
      </c>
      <c r="C390" s="32" t="n">
        <v>4912</v>
      </c>
      <c r="D390" s="58" t="inlineStr">
        <is>
          <t>SELENOIDE CILINDRO MAESTRO</t>
        </is>
      </c>
      <c r="E390" s="56" t="inlineStr">
        <is>
          <t>El solenoide del cilindro maestro en una toyota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390" s="32" t="inlineStr">
        <is>
          <t>Unidad</t>
        </is>
      </c>
      <c r="G390" s="35" t="inlineStr">
        <is>
          <t>suministro</t>
        </is>
      </c>
      <c r="H390" s="159" t="n">
        <v>436260</v>
      </c>
      <c r="I390" s="37" t="n">
        <v>158.91</v>
      </c>
      <c r="J390" s="37" t="n">
        <v>151.76</v>
      </c>
      <c r="K390" s="160">
        <f>H390*(I390/J390)</f>
        <v/>
      </c>
      <c r="L390" s="159" t="n">
        <v>565426.7388000001</v>
      </c>
      <c r="M390" s="159" t="n">
        <v>548958</v>
      </c>
      <c r="N390" s="159" t="n">
        <v>592874.64</v>
      </c>
      <c r="O390" s="162">
        <f>MIN(K390,L390,M390,N390)</f>
        <v/>
      </c>
      <c r="P390" s="162">
        <f>MAX(K390,L390,M390,N390)</f>
        <v/>
      </c>
      <c r="Q390" s="162">
        <f>MEDIAN(K390,L390,M390,N390)</f>
        <v/>
      </c>
      <c r="R390" s="162">
        <f>AVERAGE(K390,L390,M390,N390)</f>
        <v/>
      </c>
      <c r="S390" s="162">
        <f>AVERAGE(O390,Q390)</f>
        <v/>
      </c>
      <c r="T390" s="162">
        <f>AVERAGE(P390,Q390)</f>
        <v/>
      </c>
      <c r="U390" s="41">
        <f>STDEVA(K390,L390,M390,N390)</f>
        <v/>
      </c>
      <c r="V390" s="42">
        <f>U390/Q390</f>
        <v/>
      </c>
      <c r="W390" s="43">
        <f>IF(X390=O390,"MENOR",IF(X390=S390,"PROM[MEN-MED]","PROMEDIO"))</f>
        <v/>
      </c>
      <c r="X390" s="163">
        <f>IF(V390&lt;=300%,O390,IF(AND(V390&gt;100%,V390&lt;=150%),S390,R390))</f>
        <v/>
      </c>
      <c r="Y390" s="162">
        <f>ROUND(X390,0)</f>
        <v/>
      </c>
    </row>
    <row r="391" ht="41.25" customHeight="1">
      <c r="B391" s="32" t="inlineStr">
        <is>
          <t>1.25</t>
        </is>
      </c>
      <c r="C391" s="32" t="n">
        <v>4912</v>
      </c>
      <c r="D391" s="58" t="inlineStr">
        <is>
          <t xml:space="preserve">JUNTA DE SELENOIDE </t>
        </is>
      </c>
      <c r="E391" s="56" t="inlineStr">
        <is>
          <t>La junta del solenoide en una toyota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391" s="32" t="inlineStr">
        <is>
          <t>Unidad</t>
        </is>
      </c>
      <c r="G391" s="35" t="inlineStr">
        <is>
          <t>suministro</t>
        </is>
      </c>
      <c r="H391" s="159" t="n">
        <v>187550</v>
      </c>
      <c r="I391" s="37" t="n">
        <v>158.91</v>
      </c>
      <c r="J391" s="37" t="n">
        <v>151.76</v>
      </c>
      <c r="K391" s="160">
        <f>H391*(I391/J391)</f>
        <v/>
      </c>
      <c r="L391" s="159" t="n">
        <v>219916.3316</v>
      </c>
      <c r="M391" s="159" t="n">
        <v>213511</v>
      </c>
      <c r="N391" s="159" t="n">
        <v>230591.88</v>
      </c>
      <c r="O391" s="162">
        <f>MIN(K391,L391,M391,N391)</f>
        <v/>
      </c>
      <c r="P391" s="162">
        <f>MAX(K391,L391,M391,N391)</f>
        <v/>
      </c>
      <c r="Q391" s="162">
        <f>MEDIAN(K391,L391,M391,N391)</f>
        <v/>
      </c>
      <c r="R391" s="162">
        <f>AVERAGE(K391,L391,M391,N391)</f>
        <v/>
      </c>
      <c r="S391" s="162">
        <f>AVERAGE(O391,Q391)</f>
        <v/>
      </c>
      <c r="T391" s="162">
        <f>AVERAGE(P391,Q391)</f>
        <v/>
      </c>
      <c r="U391" s="41">
        <f>STDEVA(K391,L391,M391,N391)</f>
        <v/>
      </c>
      <c r="V391" s="42">
        <f>U391/Q391</f>
        <v/>
      </c>
      <c r="W391" s="43">
        <f>IF(X391=O391,"MENOR",IF(X391=S391,"PROM[MEN-MED]","PROMEDIO"))</f>
        <v/>
      </c>
      <c r="X391" s="163">
        <f>IF(V391&lt;=300%,O391,IF(AND(V391&gt;100%,V391&lt;=150%),S391,R391))</f>
        <v/>
      </c>
      <c r="Y391" s="162">
        <f>ROUND(X391,0)</f>
        <v/>
      </c>
    </row>
    <row r="392" ht="54.75" customHeight="1">
      <c r="B392" s="32" t="inlineStr">
        <is>
          <t>1.26</t>
        </is>
      </c>
      <c r="C392" s="32" t="n">
        <v>4912</v>
      </c>
      <c r="D392" s="58" t="inlineStr">
        <is>
          <t>CILINDRO MAESTRO</t>
        </is>
      </c>
      <c r="E392" s="56" t="inlineStr">
        <is>
          <t>l cilindro maestro en una toyota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392" s="32" t="inlineStr">
        <is>
          <t>Unidad</t>
        </is>
      </c>
      <c r="G392" s="35" t="inlineStr">
        <is>
          <t>suministro</t>
        </is>
      </c>
      <c r="H392" s="159" t="n">
        <v>853301</v>
      </c>
      <c r="I392" s="37" t="n">
        <v>158.91</v>
      </c>
      <c r="J392" s="37" t="n">
        <v>151.76</v>
      </c>
      <c r="K392" s="160">
        <f>H392*(I392/J392)</f>
        <v/>
      </c>
      <c r="L392" s="159" t="n">
        <v>1074394.0347</v>
      </c>
      <c r="M392" s="159" t="n">
        <v>1043101</v>
      </c>
      <c r="N392" s="159" t="n">
        <v>1126549.08</v>
      </c>
      <c r="O392" s="162">
        <f>MIN(K392,L392,M392,N392)</f>
        <v/>
      </c>
      <c r="P392" s="162">
        <f>MAX(K392,L392,M392,N392)</f>
        <v/>
      </c>
      <c r="Q392" s="162">
        <f>MEDIAN(K392,L392,M392,N392)</f>
        <v/>
      </c>
      <c r="R392" s="162">
        <f>AVERAGE(K392,L392,M392,N392)</f>
        <v/>
      </c>
      <c r="S392" s="162">
        <f>AVERAGE(O392,Q392)</f>
        <v/>
      </c>
      <c r="T392" s="162">
        <f>AVERAGE(P392,Q392)</f>
        <v/>
      </c>
      <c r="U392" s="41">
        <f>STDEVA(K392,L392,M392,N392)</f>
        <v/>
      </c>
      <c r="V392" s="42">
        <f>U392/Q392</f>
        <v/>
      </c>
      <c r="W392" s="43">
        <f>IF(X392=O392,"MENOR",IF(X392=S392,"PROM[MEN-MED]","PROMEDIO"))</f>
        <v/>
      </c>
      <c r="X392" s="163">
        <f>IF(V392&lt;=300%,O392,IF(AND(V392&gt;100%,V392&lt;=150%),S392,R392))</f>
        <v/>
      </c>
      <c r="Y392" s="162">
        <f>ROUND(X392,0)</f>
        <v/>
      </c>
    </row>
    <row r="393" ht="27" customHeight="1">
      <c r="B393" s="32" t="inlineStr">
        <is>
          <t>1.27</t>
        </is>
      </c>
      <c r="C393" s="32" t="n">
        <v>4912</v>
      </c>
      <c r="D393" s="58" t="inlineStr">
        <is>
          <t>SUBCONJUNTO DEL DEPOSITO DEL CILINDRO MAESTRO DEL FRENO</t>
        </is>
      </c>
      <c r="E393" s="56" t="inlineStr">
        <is>
          <t>El subconjunto del depósito del cilindro maestro del freno en una toyota es la parte del sistema de frenos que almacena y suministra el líquido de frenos al cilindro maestro. Su función principal es garantizar un suministro constante de fluido hidráulico para el correcto funcionamiento del sistema de frenos.</t>
        </is>
      </c>
      <c r="F393" s="32" t="inlineStr">
        <is>
          <t>Unidad</t>
        </is>
      </c>
      <c r="G393" s="35" t="inlineStr">
        <is>
          <t>suministro</t>
        </is>
      </c>
      <c r="H393" s="159" t="n">
        <v>518786</v>
      </c>
      <c r="I393" s="37" t="n">
        <v>158.91</v>
      </c>
      <c r="J393" s="37" t="n">
        <v>151.76</v>
      </c>
      <c r="K393" s="160">
        <f>H393*(I393/J393)</f>
        <v/>
      </c>
      <c r="L393" s="159" t="n">
        <v>623691.7806000001</v>
      </c>
      <c r="M393" s="159" t="n">
        <v>605526</v>
      </c>
      <c r="N393" s="159" t="n">
        <v>653968.08</v>
      </c>
      <c r="O393" s="162">
        <f>MIN(K393,L393,M393,N393)</f>
        <v/>
      </c>
      <c r="P393" s="162">
        <f>MAX(K393,L393,M393,N393)</f>
        <v/>
      </c>
      <c r="Q393" s="162">
        <f>MEDIAN(K393,L393,M393,N393)</f>
        <v/>
      </c>
      <c r="R393" s="162">
        <f>AVERAGE(K393,L393,M393,N393)</f>
        <v/>
      </c>
      <c r="S393" s="162">
        <f>AVERAGE(O393,Q393)</f>
        <v/>
      </c>
      <c r="T393" s="162">
        <f>AVERAGE(P393,Q393)</f>
        <v/>
      </c>
      <c r="U393" s="41">
        <f>STDEVA(K393,L393,M393,N393)</f>
        <v/>
      </c>
      <c r="V393" s="42">
        <f>U393/Q393</f>
        <v/>
      </c>
      <c r="W393" s="43">
        <f>IF(X393=O393,"MENOR",IF(X393=S393,"PROM[MEN-MED]","PROMEDIO"))</f>
        <v/>
      </c>
      <c r="X393" s="163">
        <f>IF(V393&lt;=300%,O393,IF(AND(V393&gt;100%,V393&lt;=150%),S393,R393))</f>
        <v/>
      </c>
      <c r="Y393" s="162">
        <f>ROUND(X393,0)</f>
        <v/>
      </c>
    </row>
    <row r="394" ht="27" customHeight="1">
      <c r="B394" s="32" t="inlineStr">
        <is>
          <t>1.28</t>
        </is>
      </c>
      <c r="C394" s="32" t="n">
        <v>4912</v>
      </c>
      <c r="D394" s="58" t="inlineStr">
        <is>
          <t xml:space="preserve">CONJUNTO DE LA BOMBA DEL SERVOFRENO CON ACUMULADOR </t>
        </is>
      </c>
      <c r="E394" s="56" t="inlineStr">
        <is>
          <t>l conjunto de la bomba del servofreno con acumulador en una toyota es un componente del sistema de frenos que proporciona presión hidráulica para la asistencia de frenado, en lugar de depender del vacío del motor como en los sistemas tradicionales.</t>
        </is>
      </c>
      <c r="F394" s="32" t="inlineStr">
        <is>
          <t>Unidad</t>
        </is>
      </c>
      <c r="G394" s="35" t="inlineStr">
        <is>
          <t>suministro</t>
        </is>
      </c>
      <c r="H394" s="159" t="n">
        <v>13921300</v>
      </c>
      <c r="I394" s="37" t="n">
        <v>158.91</v>
      </c>
      <c r="J394" s="37" t="n">
        <v>151.76</v>
      </c>
      <c r="K394" s="160">
        <f>H394*(I394/J394)</f>
        <v/>
      </c>
      <c r="L394" s="159" t="n">
        <v>16482233.04</v>
      </c>
      <c r="M394" s="159" t="n">
        <v>16002168</v>
      </c>
      <c r="N394" s="159" t="n">
        <v>17282341.44</v>
      </c>
      <c r="O394" s="162">
        <f>MIN(K394,L394,M394,N394)</f>
        <v/>
      </c>
      <c r="P394" s="162">
        <f>MAX(K394,L394,M394,N394)</f>
        <v/>
      </c>
      <c r="Q394" s="162">
        <f>MEDIAN(K394,L394,M394,N394)</f>
        <v/>
      </c>
      <c r="R394" s="162">
        <f>AVERAGE(K394,L394,M394,N394)</f>
        <v/>
      </c>
      <c r="S394" s="162">
        <f>AVERAGE(O394,Q394)</f>
        <v/>
      </c>
      <c r="T394" s="162">
        <f>AVERAGE(P394,Q394)</f>
        <v/>
      </c>
      <c r="U394" s="41">
        <f>STDEVA(K394,L394,M394,N394)</f>
        <v/>
      </c>
      <c r="V394" s="42">
        <f>U394/Q394</f>
        <v/>
      </c>
      <c r="W394" s="43">
        <f>IF(X394=O394,"MENOR",IF(X394=S394,"PROM[MEN-MED]","PROMEDIO"))</f>
        <v/>
      </c>
      <c r="X394" s="163">
        <f>IF(V394&lt;=300%,O394,IF(AND(V394&gt;100%,V394&lt;=150%),S394,R394))</f>
        <v/>
      </c>
      <c r="Y394" s="162">
        <f>ROUND(X394,0)</f>
        <v/>
      </c>
    </row>
    <row r="395" ht="69" customHeight="1">
      <c r="B395" s="32" t="inlineStr">
        <is>
          <t>1.29</t>
        </is>
      </c>
      <c r="C395" s="32" t="n">
        <v>4912</v>
      </c>
      <c r="D395" s="58" t="inlineStr">
        <is>
          <t>TUBO DEL ACUMULADOR DEL FRENO NO.1</t>
        </is>
      </c>
      <c r="E395" s="56" t="inlineStr">
        <is>
          <t>El tubo del acumulador del freno No. 1 en una toyota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395" s="32" t="inlineStr">
        <is>
          <t>Unidad</t>
        </is>
      </c>
      <c r="G395" s="35" t="inlineStr">
        <is>
          <t>suministro</t>
        </is>
      </c>
      <c r="H395" s="159" t="n">
        <v>51957</v>
      </c>
      <c r="I395" s="37" t="n">
        <v>158.91</v>
      </c>
      <c r="J395" s="37" t="n">
        <v>151.76</v>
      </c>
      <c r="K395" s="160">
        <f>H395*(I395/J395)</f>
        <v/>
      </c>
      <c r="L395" s="159" t="n">
        <v>65723.27159999999</v>
      </c>
      <c r="M395" s="159" t="n">
        <v>63809</v>
      </c>
      <c r="N395" s="159" t="n">
        <v>68913.72</v>
      </c>
      <c r="O395" s="162">
        <f>MIN(K395,L395,M395,N395)</f>
        <v/>
      </c>
      <c r="P395" s="162">
        <f>MAX(K395,L395,M395,N395)</f>
        <v/>
      </c>
      <c r="Q395" s="162">
        <f>MEDIAN(K395,L395,M395,N395)</f>
        <v/>
      </c>
      <c r="R395" s="162">
        <f>AVERAGE(K395,L395,M395,N395)</f>
        <v/>
      </c>
      <c r="S395" s="162">
        <f>AVERAGE(O395,Q395)</f>
        <v/>
      </c>
      <c r="T395" s="162">
        <f>AVERAGE(P395,Q395)</f>
        <v/>
      </c>
      <c r="U395" s="41">
        <f>STDEVA(K395,L395,M395,N395)</f>
        <v/>
      </c>
      <c r="V395" s="42">
        <f>U395/Q395</f>
        <v/>
      </c>
      <c r="W395" s="43">
        <f>IF(X395=O395,"MENOR",IF(X395=S395,"PROM[MEN-MED]","PROMEDIO"))</f>
        <v/>
      </c>
      <c r="X395" s="163">
        <f>IF(V395&lt;=300%,O395,IF(AND(V395&gt;100%,V395&lt;=150%),S395,R395))</f>
        <v/>
      </c>
      <c r="Y395" s="162">
        <f>ROUND(X395,0)</f>
        <v/>
      </c>
    </row>
    <row r="396" ht="27" customHeight="1">
      <c r="B396" s="32" t="inlineStr">
        <is>
          <t>1.30</t>
        </is>
      </c>
      <c r="C396" s="32" t="n">
        <v>4912</v>
      </c>
      <c r="D396" s="58" t="inlineStr">
        <is>
          <t>CONJUNTO DEL PEDAL DE CONTROL DEL FRENO DE ESTACIONAMIENTO</t>
        </is>
      </c>
      <c r="E396" s="56" t="inlineStr">
        <is>
          <t>El conjunto del pedal de control del freno de estacionamiento en una toyota es el mecanismo que permite al conductor activar y desactivar el freno de estacionamiento mediante un pedal ubicado en la parte baja del lado del conductor</t>
        </is>
      </c>
      <c r="F396" s="32" t="inlineStr">
        <is>
          <t>Unidad</t>
        </is>
      </c>
      <c r="G396" s="35" t="inlineStr">
        <is>
          <t>suministro</t>
        </is>
      </c>
      <c r="H396" s="159" t="n">
        <v>644894</v>
      </c>
      <c r="I396" s="37" t="n">
        <v>158.91</v>
      </c>
      <c r="J396" s="37" t="n">
        <v>151.76</v>
      </c>
      <c r="K396" s="160">
        <f>H396*(I396/J396)</f>
        <v/>
      </c>
      <c r="L396" s="159" t="n">
        <v>792155.4872</v>
      </c>
      <c r="M396" s="159" t="n">
        <v>769083</v>
      </c>
      <c r="N396" s="159" t="n">
        <v>830609.64</v>
      </c>
      <c r="O396" s="162">
        <f>MIN(K396,L396,M396,N396)</f>
        <v/>
      </c>
      <c r="P396" s="162">
        <f>MAX(K396,L396,M396,N396)</f>
        <v/>
      </c>
      <c r="Q396" s="162">
        <f>MEDIAN(K396,L396,M396,N396)</f>
        <v/>
      </c>
      <c r="R396" s="162">
        <f>AVERAGE(K396,L396,M396,N396)</f>
        <v/>
      </c>
      <c r="S396" s="162">
        <f>AVERAGE(O396,Q396)</f>
        <v/>
      </c>
      <c r="T396" s="162">
        <f>AVERAGE(P396,Q396)</f>
        <v/>
      </c>
      <c r="U396" s="41">
        <f>STDEVA(K396,L396,M396,N396)</f>
        <v/>
      </c>
      <c r="V396" s="42">
        <f>U396/Q396</f>
        <v/>
      </c>
      <c r="W396" s="43">
        <f>IF(X396=O396,"MENOR",IF(X396=S396,"PROM[MEN-MED]","PROMEDIO"))</f>
        <v/>
      </c>
      <c r="X396" s="163">
        <f>IF(V396&lt;=300%,O396,IF(AND(V396&gt;100%,V396&lt;=150%),S396,R396))</f>
        <v/>
      </c>
      <c r="Y396" s="162">
        <f>ROUND(X396,0)</f>
        <v/>
      </c>
    </row>
    <row r="397" ht="27" customHeight="1">
      <c r="B397" s="32" t="inlineStr">
        <is>
          <t>1.31</t>
        </is>
      </c>
      <c r="C397" s="32" t="n">
        <v>4912</v>
      </c>
      <c r="D397" s="58" t="inlineStr">
        <is>
          <t>CONJUNTO DEL CABLE N° 1 DEL FRENO DE ESTACIONAMIENTO</t>
        </is>
      </c>
      <c r="E397" s="56" t="inlineStr">
        <is>
          <t>l conjunto del cable N° 1 del freno de estacionamiento en una toyota es un componente del sistema de freno de estacionamiento que transmite la fuerza mecánica desde el pedal o palanca del freno de estacionamiento hacia las ruedas traseras, permitiendo su activación y bloqueo.</t>
        </is>
      </c>
      <c r="F397" s="32" t="inlineStr">
        <is>
          <t>Unidad</t>
        </is>
      </c>
      <c r="G397" s="35" t="inlineStr">
        <is>
          <t>suministro</t>
        </is>
      </c>
      <c r="H397" s="159" t="n">
        <v>311600</v>
      </c>
      <c r="I397" s="37" t="n">
        <v>158.91</v>
      </c>
      <c r="J397" s="37" t="n">
        <v>151.76</v>
      </c>
      <c r="K397" s="160">
        <f>H397*(I397/J397)</f>
        <v/>
      </c>
      <c r="L397" s="159" t="n">
        <v>368921.2772</v>
      </c>
      <c r="M397" s="159" t="n">
        <v>358176</v>
      </c>
      <c r="N397" s="159" t="n">
        <v>386830.08</v>
      </c>
      <c r="O397" s="162">
        <f>MIN(K397,L397,M397,N397)</f>
        <v/>
      </c>
      <c r="P397" s="162">
        <f>MAX(K397,L397,M397,N397)</f>
        <v/>
      </c>
      <c r="Q397" s="162">
        <f>MEDIAN(K397,L397,M397,N397)</f>
        <v/>
      </c>
      <c r="R397" s="162">
        <f>AVERAGE(K397,L397,M397,N397)</f>
        <v/>
      </c>
      <c r="S397" s="162">
        <f>AVERAGE(O397,Q397)</f>
        <v/>
      </c>
      <c r="T397" s="162">
        <f>AVERAGE(P397,Q397)</f>
        <v/>
      </c>
      <c r="U397" s="41">
        <f>STDEVA(K397,L397,M397,N397)</f>
        <v/>
      </c>
      <c r="V397" s="42">
        <f>U397/Q397</f>
        <v/>
      </c>
      <c r="W397" s="43">
        <f>IF(X397=O397,"MENOR",IF(X397=S397,"PROM[MEN-MED]","PROMEDIO"))</f>
        <v/>
      </c>
      <c r="X397" s="163">
        <f>IF(V397&lt;=300%,O397,IF(AND(V397&gt;100%,V397&lt;=150%),S397,R397))</f>
        <v/>
      </c>
      <c r="Y397" s="162">
        <f>ROUND(X397,0)</f>
        <v/>
      </c>
    </row>
    <row r="398" ht="27" customHeight="1">
      <c r="B398" s="32" t="inlineStr">
        <is>
          <t>1.32</t>
        </is>
      </c>
      <c r="C398" s="32" t="n">
        <v>4912</v>
      </c>
      <c r="D398" s="58" t="inlineStr">
        <is>
          <t>SENSOR DE VELOCIDAD DE DERRAPE Y ACELERACIÓN</t>
        </is>
      </c>
      <c r="E398" s="56" t="inlineStr">
        <is>
          <t>El sensor de velocidad de derrape y aceleración en una toyota es un componente electrónico del sistema de estabilidad del vehículo (VSC - Vehicle Stability Control) que detecta los movimientos laterales del vehículo y la aceleración en diferentes direcciones.</t>
        </is>
      </c>
      <c r="F398" s="32" t="inlineStr">
        <is>
          <t>Unidad</t>
        </is>
      </c>
      <c r="G398" s="35" t="inlineStr">
        <is>
          <t>suministro</t>
        </is>
      </c>
      <c r="H398" s="159" t="n">
        <v>888144</v>
      </c>
      <c r="I398" s="37" t="n">
        <v>158.91</v>
      </c>
      <c r="J398" s="37" t="n">
        <v>151.76</v>
      </c>
      <c r="K398" s="160">
        <f>H398*(I398/J398)</f>
        <v/>
      </c>
      <c r="L398" s="159" t="n">
        <v>1069712.6818</v>
      </c>
      <c r="M398" s="159" t="n">
        <v>1038556</v>
      </c>
      <c r="N398" s="159" t="n">
        <v>1121640.48</v>
      </c>
      <c r="O398" s="162">
        <f>MIN(K398,L398,M398,N398)</f>
        <v/>
      </c>
      <c r="P398" s="162">
        <f>MAX(K398,L398,M398,N398)</f>
        <v/>
      </c>
      <c r="Q398" s="162">
        <f>MEDIAN(K398,L398,M398,N398)</f>
        <v/>
      </c>
      <c r="R398" s="162">
        <f>AVERAGE(K398,L398,M398,N398)</f>
        <v/>
      </c>
      <c r="S398" s="162">
        <f>AVERAGE(O398,Q398)</f>
        <v/>
      </c>
      <c r="T398" s="162">
        <f>AVERAGE(P398,Q398)</f>
        <v/>
      </c>
      <c r="U398" s="41">
        <f>STDEVA(K398,L398,M398,N398)</f>
        <v/>
      </c>
      <c r="V398" s="42">
        <f>U398/Q398</f>
        <v/>
      </c>
      <c r="W398" s="43">
        <f>IF(X398=O398,"MENOR",IF(X398=S398,"PROM[MEN-MED]","PROMEDIO"))</f>
        <v/>
      </c>
      <c r="X398" s="163">
        <f>IF(V398&lt;=300%,O398,IF(AND(V398&gt;100%,V398&lt;=150%),S398,R398))</f>
        <v/>
      </c>
      <c r="Y398" s="162">
        <f>ROUND(X398,0)</f>
        <v/>
      </c>
    </row>
    <row r="399" ht="69" customHeight="1">
      <c r="B399" s="32" t="inlineStr">
        <is>
          <t>1.33</t>
        </is>
      </c>
      <c r="C399" s="32" t="n">
        <v>4912</v>
      </c>
      <c r="D399" s="58" t="inlineStr">
        <is>
          <t>COMPENSADOR DEL FRENO DE ESTACIONAMIENTO</t>
        </is>
      </c>
      <c r="E399" s="56" t="inlineStr">
        <is>
          <t>El compensador del freno de estacionamiento en una toyota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399" s="32" t="inlineStr">
        <is>
          <t>Unidad</t>
        </is>
      </c>
      <c r="G399" s="35" t="inlineStr">
        <is>
          <t>suministro</t>
        </is>
      </c>
      <c r="H399" s="159" t="n">
        <v>49399</v>
      </c>
      <c r="I399" s="37" t="n">
        <v>158.91</v>
      </c>
      <c r="J399" s="37" t="n">
        <v>151.76</v>
      </c>
      <c r="K399" s="160">
        <f>H399*(I399/J399)</f>
        <v/>
      </c>
      <c r="L399" s="159" t="n">
        <v>57925.1421</v>
      </c>
      <c r="M399" s="159" t="n">
        <v>56238</v>
      </c>
      <c r="N399" s="159" t="n">
        <v>60737.04</v>
      </c>
      <c r="O399" s="162">
        <f>MIN(K399,L399,M399,N399)</f>
        <v/>
      </c>
      <c r="P399" s="162">
        <f>MAX(K399,L399,M399,N399)</f>
        <v/>
      </c>
      <c r="Q399" s="162">
        <f>MEDIAN(K399,L399,M399,N399)</f>
        <v/>
      </c>
      <c r="R399" s="162">
        <f>AVERAGE(K399,L399,M399,N399)</f>
        <v/>
      </c>
      <c r="S399" s="162">
        <f>AVERAGE(O399,Q399)</f>
        <v/>
      </c>
      <c r="T399" s="162">
        <f>AVERAGE(P399,Q399)</f>
        <v/>
      </c>
      <c r="U399" s="41">
        <f>STDEVA(K399,L399,M399,N399)</f>
        <v/>
      </c>
      <c r="V399" s="42">
        <f>U399/Q399</f>
        <v/>
      </c>
      <c r="W399" s="43">
        <f>IF(X399=O399,"MENOR",IF(X399=S399,"PROM[MEN-MED]","PROMEDIO"))</f>
        <v/>
      </c>
      <c r="X399" s="163">
        <f>IF(V399&lt;=300%,O399,IF(AND(V399&gt;100%,V399&lt;=150%),S399,R399))</f>
        <v/>
      </c>
      <c r="Y399" s="162">
        <f>ROUND(X399,0)</f>
        <v/>
      </c>
    </row>
    <row r="400" ht="27" customHeight="1">
      <c r="B400" s="32" t="inlineStr">
        <is>
          <t>1.34</t>
        </is>
      </c>
      <c r="C400" s="32" t="n">
        <v>4912</v>
      </c>
      <c r="D400" s="58" t="inlineStr">
        <is>
          <t>ABRAZADERA N° 3 DEL CABLE DEL FRENO DE ESTACIONAMIENTO N° 1</t>
        </is>
      </c>
      <c r="E400" s="56" t="inlineStr">
        <is>
          <t>La abrazadera N° 3 del cable del freno de estacionamiento N° 1 en una toyota es un sujetador diseñado para fijar y mantener en su posición el cable del freno de estacionamiento N° 1, evitando movimientos o interferencias con otros componentes del vehículo.</t>
        </is>
      </c>
      <c r="F400" s="32" t="inlineStr">
        <is>
          <t>Unidad</t>
        </is>
      </c>
      <c r="G400" s="35" t="inlineStr">
        <is>
          <t>suministro</t>
        </is>
      </c>
      <c r="H400" s="159" t="n">
        <v>44650</v>
      </c>
      <c r="I400" s="37" t="n">
        <v>158.91</v>
      </c>
      <c r="J400" s="37" t="n">
        <v>151.76</v>
      </c>
      <c r="K400" s="160">
        <f>H400*(I400/J400)</f>
        <v/>
      </c>
      <c r="L400" s="159" t="n">
        <v>52864.7504</v>
      </c>
      <c r="M400" s="159" t="n">
        <v>51325</v>
      </c>
      <c r="N400" s="159" t="n">
        <v>55431</v>
      </c>
      <c r="O400" s="162">
        <f>MIN(K400,L400,M400,N400)</f>
        <v/>
      </c>
      <c r="P400" s="162">
        <f>MAX(K400,L400,M400,N400)</f>
        <v/>
      </c>
      <c r="Q400" s="162">
        <f>MEDIAN(K400,L400,M400,N400)</f>
        <v/>
      </c>
      <c r="R400" s="162">
        <f>AVERAGE(K400,L400,M400,N400)</f>
        <v/>
      </c>
      <c r="S400" s="162">
        <f>AVERAGE(O400,Q400)</f>
        <v/>
      </c>
      <c r="T400" s="162">
        <f>AVERAGE(P400,Q400)</f>
        <v/>
      </c>
      <c r="U400" s="41">
        <f>STDEVA(K400,L400,M400,N400)</f>
        <v/>
      </c>
      <c r="V400" s="42">
        <f>U400/Q400</f>
        <v/>
      </c>
      <c r="W400" s="43">
        <f>IF(X400=O400,"MENOR",IF(X400=S400,"PROM[MEN-MED]","PROMEDIO"))</f>
        <v/>
      </c>
      <c r="X400" s="163">
        <f>IF(V400&lt;=300%,O400,IF(AND(V400&gt;100%,V400&lt;=150%),S400,R400))</f>
        <v/>
      </c>
      <c r="Y400" s="162">
        <f>ROUND(X400,0)</f>
        <v/>
      </c>
    </row>
    <row r="401" ht="27" customHeight="1">
      <c r="B401" s="32" t="inlineStr">
        <is>
          <t>1.35</t>
        </is>
      </c>
      <c r="C401" s="32" t="n">
        <v>4912</v>
      </c>
      <c r="D401" s="58" t="inlineStr">
        <is>
          <t xml:space="preserve">PASADOR DEMUELLE DERETENCION DE LA ZAPATA DEL FRENO DE ESTACIONAMIENTO </t>
        </is>
      </c>
      <c r="E401" s="56" t="inlineStr">
        <is>
          <t>El pasador de muelle de retención de la zapata del freno de estacionamiento en una toyota es un componente pequeño pero esencial que ayuda a fijar y mantener en su lugar la zapata del freno de estacionamiento dentro del conjunto del freno trasero.</t>
        </is>
      </c>
      <c r="F401" s="32" t="inlineStr">
        <is>
          <t>Unidad</t>
        </is>
      </c>
      <c r="G401" s="35" t="inlineStr">
        <is>
          <t>suministro</t>
        </is>
      </c>
      <c r="H401" s="159" t="n">
        <v>7600</v>
      </c>
      <c r="I401" s="37" t="n">
        <v>158.91</v>
      </c>
      <c r="J401" s="37" t="n">
        <v>151.76</v>
      </c>
      <c r="K401" s="160">
        <f>H401*(I401/J401)</f>
        <v/>
      </c>
      <c r="L401" s="159" t="n">
        <v>8911.564899999999</v>
      </c>
      <c r="M401" s="159" t="n">
        <v>8652</v>
      </c>
      <c r="N401" s="159" t="n">
        <v>9344.16</v>
      </c>
      <c r="O401" s="162">
        <f>MIN(K401,L401,M401,N401)</f>
        <v/>
      </c>
      <c r="P401" s="162">
        <f>MAX(K401,L401,M401,N401)</f>
        <v/>
      </c>
      <c r="Q401" s="162">
        <f>MEDIAN(K401,L401,M401,N401)</f>
        <v/>
      </c>
      <c r="R401" s="162">
        <f>AVERAGE(K401,L401,M401,N401)</f>
        <v/>
      </c>
      <c r="S401" s="162">
        <f>AVERAGE(O401,Q401)</f>
        <v/>
      </c>
      <c r="T401" s="162">
        <f>AVERAGE(P401,Q401)</f>
        <v/>
      </c>
      <c r="U401" s="41">
        <f>STDEVA(K401,L401,M401,N401)</f>
        <v/>
      </c>
      <c r="V401" s="42">
        <f>U401/Q401</f>
        <v/>
      </c>
      <c r="W401" s="43">
        <f>IF(X401=O401,"MENOR",IF(X401=S401,"PROM[MEN-MED]","PROMEDIO"))</f>
        <v/>
      </c>
      <c r="X401" s="163">
        <f>IF(V401&lt;=300%,O401,IF(AND(V401&gt;100%,V401&lt;=150%),S401,R401))</f>
        <v/>
      </c>
      <c r="Y401" s="162">
        <f>ROUND(X401,0)</f>
        <v/>
      </c>
    </row>
    <row r="402" ht="27" customHeight="1">
      <c r="B402" s="32" t="inlineStr">
        <is>
          <t>1.36</t>
        </is>
      </c>
      <c r="C402" s="32" t="n">
        <v>4912</v>
      </c>
      <c r="D402" s="58" t="inlineStr">
        <is>
          <t xml:space="preserve">MUELLE DE TENSION DE RETORNO DE LA ZAPATA DEL FRENO DE ESTACIONAMIENTO </t>
        </is>
      </c>
      <c r="E402" s="56" t="inlineStr">
        <is>
          <t>El muelle de tensión de retorno de la zapata del freno de estacionamiento en una toyota es un resorte que tiene la función de retirar las zapatas de freno de estacionamiento cuando el freno no está activado, asegurando que no haya fricción innecesaria con el tambor o disco.</t>
        </is>
      </c>
      <c r="F402" s="32" t="inlineStr">
        <is>
          <t>Unidad</t>
        </is>
      </c>
      <c r="G402" s="35" t="inlineStr">
        <is>
          <t>suministro</t>
        </is>
      </c>
      <c r="H402" s="159" t="n">
        <v>11079</v>
      </c>
      <c r="I402" s="37" t="n">
        <v>158.91</v>
      </c>
      <c r="J402" s="37" t="n">
        <v>151.76</v>
      </c>
      <c r="K402" s="160">
        <f>H402*(I402/J402)</f>
        <v/>
      </c>
      <c r="L402" s="159" t="n">
        <v>13367.3414</v>
      </c>
      <c r="M402" s="159" t="n">
        <v>12978</v>
      </c>
      <c r="N402" s="159" t="n">
        <v>14016.24</v>
      </c>
      <c r="O402" s="162">
        <f>MIN(K402,L402,M402,N402)</f>
        <v/>
      </c>
      <c r="P402" s="162">
        <f>MAX(K402,L402,M402,N402)</f>
        <v/>
      </c>
      <c r="Q402" s="162">
        <f>MEDIAN(K402,L402,M402,N402)</f>
        <v/>
      </c>
      <c r="R402" s="162">
        <f>AVERAGE(K402,L402,M402,N402)</f>
        <v/>
      </c>
      <c r="S402" s="162">
        <f>AVERAGE(O402,Q402)</f>
        <v/>
      </c>
      <c r="T402" s="162">
        <f>AVERAGE(P402,Q402)</f>
        <v/>
      </c>
      <c r="U402" s="41">
        <f>STDEVA(K402,L402,M402,N402)</f>
        <v/>
      </c>
      <c r="V402" s="42">
        <f>U402/Q402</f>
        <v/>
      </c>
      <c r="W402" s="43">
        <f>IF(X402=O402,"MENOR",IF(X402=S402,"PROM[MEN-MED]","PROMEDIO"))</f>
        <v/>
      </c>
      <c r="X402" s="163">
        <f>IF(V402&lt;=300%,O402,IF(AND(V402&gt;100%,V402&lt;=150%),S402,R402))</f>
        <v/>
      </c>
      <c r="Y402" s="162">
        <f>ROUND(X402,0)</f>
        <v/>
      </c>
    </row>
    <row r="403" ht="27" customHeight="1">
      <c r="B403" s="32" t="inlineStr">
        <is>
          <t>1.37</t>
        </is>
      </c>
      <c r="C403" s="32" t="n">
        <v>4912</v>
      </c>
      <c r="D403" s="58" t="inlineStr">
        <is>
          <t xml:space="preserve">JUEGO DE TORNILLO DE AJUSTE DE LA ZAPATA DEL FRENO DE ESTACIONAMIENTO </t>
        </is>
      </c>
      <c r="E403" s="56" t="inlineStr">
        <is>
          <t>l juego de tornillo de ajuste de la zapata del freno de estacionamiento en una toyota es un conjunto de componentes que permite regular la separación entre las zapatas de freno de estacionamiento y el tambor o disco, asegurando un ajuste adecuado para un frenado eficiente.</t>
        </is>
      </c>
      <c r="F403" s="32" t="inlineStr">
        <is>
          <t>Unidad</t>
        </is>
      </c>
      <c r="G403" s="35" t="inlineStr">
        <is>
          <t>suministro</t>
        </is>
      </c>
      <c r="H403" s="159" t="n">
        <v>110200</v>
      </c>
      <c r="I403" s="37" t="n">
        <v>158.91</v>
      </c>
      <c r="J403" s="37" t="n">
        <v>151.76</v>
      </c>
      <c r="K403" s="160">
        <f>H403*(I403/J403)</f>
        <v/>
      </c>
      <c r="L403" s="159" t="n">
        <v>134235.7842</v>
      </c>
      <c r="M403" s="159" t="n">
        <v>130326</v>
      </c>
      <c r="N403" s="159" t="n">
        <v>140752.08</v>
      </c>
      <c r="O403" s="162">
        <f>MIN(K403,L403,M403,N403)</f>
        <v/>
      </c>
      <c r="P403" s="162">
        <f>MAX(K403,L403,M403,N403)</f>
        <v/>
      </c>
      <c r="Q403" s="162">
        <f>MEDIAN(K403,L403,M403,N403)</f>
        <v/>
      </c>
      <c r="R403" s="162">
        <f>AVERAGE(K403,L403,M403,N403)</f>
        <v/>
      </c>
      <c r="S403" s="162">
        <f>AVERAGE(O403,Q403)</f>
        <v/>
      </c>
      <c r="T403" s="162">
        <f>AVERAGE(P403,Q403)</f>
        <v/>
      </c>
      <c r="U403" s="41">
        <f>STDEVA(K403,L403,M403,N403)</f>
        <v/>
      </c>
      <c r="V403" s="42">
        <f>U403/Q403</f>
        <v/>
      </c>
      <c r="W403" s="43">
        <f>IF(X403=O403,"MENOR",IF(X403=S403,"PROM[MEN-MED]","PROMEDIO"))</f>
        <v/>
      </c>
      <c r="X403" s="163">
        <f>IF(V403&lt;=300%,O403,IF(AND(V403&gt;100%,V403&lt;=150%),S403,R403))</f>
        <v/>
      </c>
      <c r="Y403" s="162">
        <f>ROUND(X403,0)</f>
        <v/>
      </c>
    </row>
    <row r="404" ht="27" customHeight="1">
      <c r="B404" s="32" t="inlineStr">
        <is>
          <t>1.38</t>
        </is>
      </c>
      <c r="C404" s="32" t="n">
        <v>4912</v>
      </c>
      <c r="D404" s="58" t="inlineStr">
        <is>
          <t xml:space="preserve">TIRANTE IZQUIERDO DE LA ZAPATA DEL FRENO DE EESTACIONAMIENTO </t>
        </is>
      </c>
      <c r="E404" s="56" t="inlineStr">
        <is>
          <t>El tirante izquierdo de la zapata del freno de estacionamiento en una toyota es una varilla metálica que conecta y estabiliza las zapatas del freno de estacionamiento en el lado izquierdo del vehículo.</t>
        </is>
      </c>
      <c r="F404" s="32" t="inlineStr">
        <is>
          <t>Unidad</t>
        </is>
      </c>
      <c r="G404" s="35" t="inlineStr">
        <is>
          <t>suministro</t>
        </is>
      </c>
      <c r="H404" s="159" t="n">
        <v>106400</v>
      </c>
      <c r="I404" s="37" t="n">
        <v>158.91</v>
      </c>
      <c r="J404" s="37" t="n">
        <v>151.76</v>
      </c>
      <c r="K404" s="160">
        <f>H404*(I404/J404)</f>
        <v/>
      </c>
      <c r="L404" s="159" t="n">
        <v>127185.4269</v>
      </c>
      <c r="M404" s="159" t="n">
        <v>123481</v>
      </c>
      <c r="N404" s="159" t="n">
        <v>133359.48</v>
      </c>
      <c r="O404" s="162">
        <f>MIN(K404,L404,M404,N404)</f>
        <v/>
      </c>
      <c r="P404" s="162">
        <f>MAX(K404,L404,M404,N404)</f>
        <v/>
      </c>
      <c r="Q404" s="162">
        <f>MEDIAN(K404,L404,M404,N404)</f>
        <v/>
      </c>
      <c r="R404" s="162">
        <f>AVERAGE(K404,L404,M404,N404)</f>
        <v/>
      </c>
      <c r="S404" s="162">
        <f>AVERAGE(O404,Q404)</f>
        <v/>
      </c>
      <c r="T404" s="162">
        <f>AVERAGE(P404,Q404)</f>
        <v/>
      </c>
      <c r="U404" s="41">
        <f>STDEVA(K404,L404,M404,N404)</f>
        <v/>
      </c>
      <c r="V404" s="42">
        <f>U404/Q404</f>
        <v/>
      </c>
      <c r="W404" s="43">
        <f>IF(X404=O404,"MENOR",IF(X404=S404,"PROM[MEN-MED]","PROMEDIO"))</f>
        <v/>
      </c>
      <c r="X404" s="163">
        <f>IF(V404&lt;=300%,O404,IF(AND(V404&gt;100%,V404&lt;=150%),S404,R404))</f>
        <v/>
      </c>
      <c r="Y404" s="162">
        <f>ROUND(X404,0)</f>
        <v/>
      </c>
    </row>
    <row r="405" ht="27" customHeight="1">
      <c r="B405" s="32" t="inlineStr">
        <is>
          <t>1.39</t>
        </is>
      </c>
      <c r="C405" s="32" t="n">
        <v>4912</v>
      </c>
      <c r="D405" s="58" t="inlineStr">
        <is>
          <t xml:space="preserve">TIRANTE DERECHO DE LA ZAPATA DEL FRENO DE EESTACIONAMIENTO </t>
        </is>
      </c>
      <c r="E405" s="56" t="inlineStr">
        <is>
          <t>El tirante izquierdo de la zapata del freno de estacionamiento en una toyota es una varilla metálica que conecta y estabiliza las zapatas del freno de estacionamiento en el lado izquierdo del vehículo.</t>
        </is>
      </c>
      <c r="F405" s="32" t="inlineStr">
        <is>
          <t>Unidad</t>
        </is>
      </c>
      <c r="G405" s="35" t="inlineStr">
        <is>
          <t>suministro</t>
        </is>
      </c>
      <c r="H405" s="159" t="n">
        <v>106400</v>
      </c>
      <c r="I405" s="37" t="n">
        <v>158.91</v>
      </c>
      <c r="J405" s="37" t="n">
        <v>151.76</v>
      </c>
      <c r="K405" s="160">
        <f>H405*(I405/J405)</f>
        <v/>
      </c>
      <c r="L405" s="159" t="n">
        <v>128396.7041</v>
      </c>
      <c r="M405" s="159" t="n">
        <v>124657</v>
      </c>
      <c r="N405" s="159" t="n">
        <v>134629.56</v>
      </c>
      <c r="O405" s="162">
        <f>MIN(K405,L405,M405,N405)</f>
        <v/>
      </c>
      <c r="P405" s="162">
        <f>MAX(K405,L405,M405,N405)</f>
        <v/>
      </c>
      <c r="Q405" s="162">
        <f>MEDIAN(K405,L405,M405,N405)</f>
        <v/>
      </c>
      <c r="R405" s="162">
        <f>AVERAGE(K405,L405,M405,N405)</f>
        <v/>
      </c>
      <c r="S405" s="162">
        <f>AVERAGE(O405,Q405)</f>
        <v/>
      </c>
      <c r="T405" s="162">
        <f>AVERAGE(P405,Q405)</f>
        <v/>
      </c>
      <c r="U405" s="41">
        <f>STDEVA(K405,L405,M405,N405)</f>
        <v/>
      </c>
      <c r="V405" s="42">
        <f>U405/Q405</f>
        <v/>
      </c>
      <c r="W405" s="43">
        <f>IF(X405=O405,"MENOR",IF(X405=S405,"PROM[MEN-MED]","PROMEDIO"))</f>
        <v/>
      </c>
      <c r="X405" s="163">
        <f>IF(V405&lt;=300%,O405,IF(AND(V405&gt;100%,V405&lt;=150%),S405,R405))</f>
        <v/>
      </c>
      <c r="Y405" s="162">
        <f>ROUND(X405,0)</f>
        <v/>
      </c>
    </row>
    <row r="406" ht="15.75" customHeight="1">
      <c r="B406" s="26" t="inlineStr">
        <is>
          <t>2.</t>
        </is>
      </c>
      <c r="C406" s="142" t="inlineStr">
        <is>
          <t>SISTEMA DE SUSPENSIÓN</t>
        </is>
      </c>
      <c r="H406" s="157" t="n"/>
      <c r="I406" s="157" t="n"/>
      <c r="J406" s="157" t="n"/>
      <c r="K406" s="164" t="n"/>
      <c r="L406" s="164" t="n"/>
      <c r="M406" s="164" t="n"/>
      <c r="N406" s="164" t="n"/>
      <c r="O406" s="166" t="n"/>
      <c r="P406" s="166" t="n"/>
      <c r="Q406" s="166" t="n"/>
      <c r="R406" s="166" t="n"/>
      <c r="S406" s="166" t="n"/>
      <c r="T406" s="166" t="n"/>
      <c r="U406" s="52" t="n"/>
      <c r="V406" s="53" t="n"/>
      <c r="W406" s="54" t="n"/>
      <c r="X406" s="167" t="n"/>
      <c r="Y406" s="166" t="n"/>
    </row>
    <row r="407" ht="27" customHeight="1">
      <c r="B407" s="32" t="inlineStr">
        <is>
          <t>2.1</t>
        </is>
      </c>
      <c r="C407" s="32" t="n">
        <v>4912</v>
      </c>
      <c r="D407" s="59" t="inlineStr">
        <is>
          <t xml:space="preserve">JUEGO DE AMORTIGUADORES DELANTEROS </t>
        </is>
      </c>
      <c r="E407" s="56" t="inlineStr">
        <is>
          <t>Un juego de amortiguadores delanteros para toyota  se refiere a un conjunto de amortiguadores diseñados para la suspensión delantera de un vehículo toyota . Los amortiguadores son componentes esenciales del sistema de suspensión que absorben impactos y vibraciones, mejorando la estabilidad, el confort de conducción y el control del vehículo.</t>
        </is>
      </c>
      <c r="F407" s="32" t="inlineStr">
        <is>
          <t>Unidad</t>
        </is>
      </c>
      <c r="G407" s="35" t="inlineStr">
        <is>
          <t>suministro</t>
        </is>
      </c>
      <c r="H407" s="159" t="n">
        <v>1001300</v>
      </c>
      <c r="I407" s="37" t="n">
        <v>158.91</v>
      </c>
      <c r="J407" s="37" t="n">
        <v>151.76</v>
      </c>
      <c r="K407" s="160">
        <f>H407*(I407/J407)</f>
        <v/>
      </c>
      <c r="L407" s="159" t="n">
        <v>1196896.05</v>
      </c>
      <c r="M407" s="159" t="n">
        <v>1162035</v>
      </c>
      <c r="N407" s="159" t="n">
        <v>1254997.8</v>
      </c>
      <c r="O407" s="162">
        <f>MIN(K407,L407,M407,N407)</f>
        <v/>
      </c>
      <c r="P407" s="162">
        <f>MAX(K407,L407,M407,N407)</f>
        <v/>
      </c>
      <c r="Q407" s="162">
        <f>MEDIAN(K407,L407,M407,N407)</f>
        <v/>
      </c>
      <c r="R407" s="162">
        <f>AVERAGE(K407,L407,M407,N407)</f>
        <v/>
      </c>
      <c r="S407" s="162">
        <f>AVERAGE(O407,Q407)</f>
        <v/>
      </c>
      <c r="T407" s="162">
        <f>AVERAGE(P407,Q407)</f>
        <v/>
      </c>
      <c r="U407" s="41">
        <f>STDEVA(K407,L407,M407,N407)</f>
        <v/>
      </c>
      <c r="V407" s="42">
        <f>U407/Q407</f>
        <v/>
      </c>
      <c r="W407" s="43">
        <f>IF(X407=O407,"MENOR",IF(X407=S407,"PROM[MEN-MED]","PROMEDIO"))</f>
        <v/>
      </c>
      <c r="X407" s="163">
        <f>IF(V407&lt;=300%,O407,IF(AND(V407&gt;100%,V407&lt;=150%),S407,R407))</f>
        <v/>
      </c>
      <c r="Y407" s="162">
        <f>ROUND(X407,0)</f>
        <v/>
      </c>
    </row>
    <row r="408" ht="27" customHeight="1">
      <c r="B408" s="32" t="inlineStr">
        <is>
          <t>2.2</t>
        </is>
      </c>
      <c r="C408" s="32" t="n">
        <v>4912</v>
      </c>
      <c r="D408" s="59" t="inlineStr">
        <is>
          <t xml:space="preserve">MUELLE ESPIRARAL DELANTERO IZQUIEREDO </t>
        </is>
      </c>
      <c r="E408"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408" s="32" t="inlineStr">
        <is>
          <t>Unidad</t>
        </is>
      </c>
      <c r="G408" s="35" t="inlineStr">
        <is>
          <t>suministro</t>
        </is>
      </c>
      <c r="H408" s="159" t="n">
        <v>665950</v>
      </c>
      <c r="I408" s="37" t="n">
        <v>158.91</v>
      </c>
      <c r="J408" s="37" t="n">
        <v>151.76</v>
      </c>
      <c r="K408" s="160">
        <f>H408*(I408/J408)</f>
        <v/>
      </c>
      <c r="L408" s="159" t="n">
        <v>798086.233</v>
      </c>
      <c r="M408" s="159" t="n">
        <v>774841</v>
      </c>
      <c r="N408" s="159" t="n">
        <v>836828.28</v>
      </c>
      <c r="O408" s="162">
        <f>MIN(K408,L408,M408,N408)</f>
        <v/>
      </c>
      <c r="P408" s="162">
        <f>MAX(K408,L408,M408,N408)</f>
        <v/>
      </c>
      <c r="Q408" s="162">
        <f>MEDIAN(K408,L408,M408,N408)</f>
        <v/>
      </c>
      <c r="R408" s="162">
        <f>AVERAGE(K408,L408,M408,N408)</f>
        <v/>
      </c>
      <c r="S408" s="162">
        <f>AVERAGE(O408,Q408)</f>
        <v/>
      </c>
      <c r="T408" s="162">
        <f>AVERAGE(P408,Q408)</f>
        <v/>
      </c>
      <c r="U408" s="41">
        <f>STDEVA(K408,L408,M408,N408)</f>
        <v/>
      </c>
      <c r="V408" s="42">
        <f>U408/Q408</f>
        <v/>
      </c>
      <c r="W408" s="43">
        <f>IF(X408=O408,"MENOR",IF(X408=S408,"PROM[MEN-MED]","PROMEDIO"))</f>
        <v/>
      </c>
      <c r="X408" s="163">
        <f>IF(V408&lt;=300%,O408,IF(AND(V408&gt;100%,V408&lt;=150%),S408,R408))</f>
        <v/>
      </c>
      <c r="Y408" s="162">
        <f>ROUND(X408,0)</f>
        <v/>
      </c>
    </row>
    <row r="409" ht="27" customHeight="1">
      <c r="B409" s="32" t="inlineStr">
        <is>
          <t>2.3</t>
        </is>
      </c>
      <c r="C409" s="32" t="n">
        <v>4912</v>
      </c>
      <c r="D409" s="59" t="inlineStr">
        <is>
          <t>MUELLE ESPIRARAL DELANTERO DERECHO</t>
        </is>
      </c>
      <c r="E409"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409" s="32" t="inlineStr">
        <is>
          <t>Juego</t>
        </is>
      </c>
      <c r="G409" s="35" t="inlineStr">
        <is>
          <t>suministro</t>
        </is>
      </c>
      <c r="H409" s="159" t="n">
        <v>656052</v>
      </c>
      <c r="I409" s="37" t="n">
        <v>158.91</v>
      </c>
      <c r="J409" s="37" t="n">
        <v>151.76</v>
      </c>
      <c r="K409" s="160">
        <f>H409*(I409/J409)</f>
        <v/>
      </c>
      <c r="L409" s="159" t="n">
        <v>798086.233</v>
      </c>
      <c r="M409" s="159" t="n">
        <v>774841</v>
      </c>
      <c r="N409" s="159" t="n">
        <v>836828.28</v>
      </c>
      <c r="O409" s="162">
        <f>MIN(K409,L409,M409,N409)</f>
        <v/>
      </c>
      <c r="P409" s="162">
        <f>MAX(K409,L409,M409,N409)</f>
        <v/>
      </c>
      <c r="Q409" s="162">
        <f>MEDIAN(K409,L409,M409,N409)</f>
        <v/>
      </c>
      <c r="R409" s="162">
        <f>AVERAGE(K409,L409,M409,N409)</f>
        <v/>
      </c>
      <c r="S409" s="162">
        <f>AVERAGE(O409,Q409)</f>
        <v/>
      </c>
      <c r="T409" s="162">
        <f>AVERAGE(P409,Q409)</f>
        <v/>
      </c>
      <c r="U409" s="41">
        <f>STDEVA(K409,L409,M409,N409)</f>
        <v/>
      </c>
      <c r="V409" s="42">
        <f>U409/Q409</f>
        <v/>
      </c>
      <c r="W409" s="43">
        <f>IF(X409=O409,"MENOR",IF(X409=S409,"PROM[MEN-MED]","PROMEDIO"))</f>
        <v/>
      </c>
      <c r="X409" s="163">
        <f>IF(V409&lt;=300%,O409,IF(AND(V409&gt;100%,V409&lt;=150%),S409,R409))</f>
        <v/>
      </c>
      <c r="Y409" s="162">
        <f>ROUND(X409,0)</f>
        <v/>
      </c>
    </row>
    <row r="410" ht="27" customHeight="1">
      <c r="B410" s="32" t="inlineStr">
        <is>
          <t>2.4</t>
        </is>
      </c>
      <c r="C410" s="32" t="n">
        <v>4912</v>
      </c>
      <c r="D410" s="59" t="inlineStr">
        <is>
          <t xml:space="preserve">RETEN DEL ELEMENTO DE AMORTIGUACION DEL AMORTIGIADOR DELANTERO </t>
        </is>
      </c>
      <c r="E410" s="56" t="inlineStr">
        <is>
          <t>El retén del elemento de amortiguación del amortiguador delantero para toyota  es un componente sellador que evita la fuga de aceite o gas dentro del amortiguador, asegurando su correcto funcionamiento.</t>
        </is>
      </c>
      <c r="F410" s="32" t="inlineStr">
        <is>
          <t>Juego</t>
        </is>
      </c>
      <c r="G410" s="35" t="inlineStr">
        <is>
          <t>suministro</t>
        </is>
      </c>
      <c r="H410" s="159" t="n">
        <v>209821</v>
      </c>
      <c r="I410" s="37" t="n">
        <v>158.91</v>
      </c>
      <c r="J410" s="37" t="n">
        <v>151.76</v>
      </c>
      <c r="K410" s="160">
        <f>H410*(I410/J410)</f>
        <v/>
      </c>
      <c r="L410" s="159" t="n">
        <v>287165.0285</v>
      </c>
      <c r="M410" s="159" t="n">
        <v>278801</v>
      </c>
      <c r="N410" s="159" t="n">
        <v>301105.08</v>
      </c>
      <c r="O410" s="162">
        <f>MIN(K410,L410,M410,N410)</f>
        <v/>
      </c>
      <c r="P410" s="162">
        <f>MAX(K410,L410,M410,N410)</f>
        <v/>
      </c>
      <c r="Q410" s="162">
        <f>MEDIAN(K410,L410,M410,N410)</f>
        <v/>
      </c>
      <c r="R410" s="162">
        <f>AVERAGE(K410,L410,M410,N410)</f>
        <v/>
      </c>
      <c r="S410" s="162">
        <f>AVERAGE(O410,Q410)</f>
        <v/>
      </c>
      <c r="T410" s="162">
        <f>AVERAGE(P410,Q410)</f>
        <v/>
      </c>
      <c r="U410" s="41">
        <f>STDEVA(K410,L410,M410,N410)</f>
        <v/>
      </c>
      <c r="V410" s="42">
        <f>U410/Q410</f>
        <v/>
      </c>
      <c r="W410" s="43">
        <f>IF(X410=O410,"MENOR",IF(X410=S410,"PROM[MEN-MED]","PROMEDIO"))</f>
        <v/>
      </c>
      <c r="X410" s="163">
        <f>IF(V410&lt;=300%,O410,IF(AND(V410&gt;100%,V410&lt;=150%),S410,R410))</f>
        <v/>
      </c>
      <c r="Y410" s="162">
        <f>ROUND(X410,0)</f>
        <v/>
      </c>
    </row>
    <row r="411" ht="27" customHeight="1">
      <c r="B411" s="32" t="inlineStr">
        <is>
          <t>2.5</t>
        </is>
      </c>
      <c r="C411" s="32" t="n">
        <v>4912</v>
      </c>
      <c r="D411" s="59" t="inlineStr">
        <is>
          <t xml:space="preserve">SUBCONJUNTO DEL SOPORTE DE LA SUSPENSION DELANTERA IZQUIERDA </t>
        </is>
      </c>
      <c r="E411"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411" s="32" t="inlineStr">
        <is>
          <t>Juego</t>
        </is>
      </c>
      <c r="G411" s="35" t="inlineStr">
        <is>
          <t>suministro</t>
        </is>
      </c>
      <c r="H411" s="159" t="n">
        <v>323000</v>
      </c>
      <c r="I411" s="37" t="n">
        <v>158.91</v>
      </c>
      <c r="J411" s="37" t="n">
        <v>151.76</v>
      </c>
      <c r="K411" s="160">
        <f>H411*(I411/J411)</f>
        <v/>
      </c>
      <c r="L411" s="159" t="n">
        <v>386095.5</v>
      </c>
      <c r="M411" s="159" t="n">
        <v>374850</v>
      </c>
      <c r="N411" s="159" t="n">
        <v>404838</v>
      </c>
      <c r="O411" s="162">
        <f>MIN(K411,L411,M411,N411)</f>
        <v/>
      </c>
      <c r="P411" s="162">
        <f>MAX(K411,L411,M411,N411)</f>
        <v/>
      </c>
      <c r="Q411" s="162">
        <f>MEDIAN(K411,L411,M411,N411)</f>
        <v/>
      </c>
      <c r="R411" s="162">
        <f>AVERAGE(K411,L411,M411,N411)</f>
        <v/>
      </c>
      <c r="S411" s="162">
        <f>AVERAGE(O411,Q411)</f>
        <v/>
      </c>
      <c r="T411" s="162">
        <f>AVERAGE(P411,Q411)</f>
        <v/>
      </c>
      <c r="U411" s="41">
        <f>STDEVA(K411,L411,M411,N411)</f>
        <v/>
      </c>
      <c r="V411" s="42">
        <f>U411/Q411</f>
        <v/>
      </c>
      <c r="W411" s="43">
        <f>IF(X411=O411,"MENOR",IF(X411=S411,"PROM[MEN-MED]","PROMEDIO"))</f>
        <v/>
      </c>
      <c r="X411" s="163">
        <f>IF(V411&lt;=300%,O411,IF(AND(V411&gt;100%,V411&lt;=150%),S411,R411))</f>
        <v/>
      </c>
      <c r="Y411" s="162">
        <f>ROUND(X411,0)</f>
        <v/>
      </c>
    </row>
    <row r="412" ht="27" customHeight="1">
      <c r="B412" s="32" t="inlineStr">
        <is>
          <t>2.6</t>
        </is>
      </c>
      <c r="C412" s="32" t="n">
        <v>4912</v>
      </c>
      <c r="D412" s="59" t="inlineStr">
        <is>
          <t>SUBCONJUNTO DEL SOPORTE DE LA SUSPENSION DELANTERA DERECHA</t>
        </is>
      </c>
      <c r="E412"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412" s="32" t="inlineStr">
        <is>
          <t>Juego</t>
        </is>
      </c>
      <c r="G412" s="35" t="inlineStr">
        <is>
          <t>suministro</t>
        </is>
      </c>
      <c r="H412" s="159" t="n">
        <v>323000</v>
      </c>
      <c r="I412" s="37" t="n">
        <v>158.91</v>
      </c>
      <c r="J412" s="37" t="n">
        <v>151.76</v>
      </c>
      <c r="K412" s="160">
        <f>H412*(I412/J412)</f>
        <v/>
      </c>
      <c r="L412" s="159" t="n">
        <v>382418.4</v>
      </c>
      <c r="M412" s="159" t="n">
        <v>371280</v>
      </c>
      <c r="N412" s="159" t="n">
        <v>400982.4</v>
      </c>
      <c r="O412" s="162">
        <f>MIN(K412,L412,M412,N412)</f>
        <v/>
      </c>
      <c r="P412" s="162">
        <f>MAX(K412,L412,M412,N412)</f>
        <v/>
      </c>
      <c r="Q412" s="162">
        <f>MEDIAN(K412,L412,M412,N412)</f>
        <v/>
      </c>
      <c r="R412" s="162">
        <f>AVERAGE(K412,L412,M412,N412)</f>
        <v/>
      </c>
      <c r="S412" s="162">
        <f>AVERAGE(O412,Q412)</f>
        <v/>
      </c>
      <c r="T412" s="162">
        <f>AVERAGE(P412,Q412)</f>
        <v/>
      </c>
      <c r="U412" s="41">
        <f>STDEVA(K412,L412,M412,N412)</f>
        <v/>
      </c>
      <c r="V412" s="42">
        <f>U412/Q412</f>
        <v/>
      </c>
      <c r="W412" s="43">
        <f>IF(X412=O412,"MENOR",IF(X412=S412,"PROM[MEN-MED]","PROMEDIO"))</f>
        <v/>
      </c>
      <c r="X412" s="163">
        <f>IF(V412&lt;=300%,O412,IF(AND(V412&gt;100%,V412&lt;=150%),S412,R412))</f>
        <v/>
      </c>
      <c r="Y412" s="162">
        <f>ROUND(X412,0)</f>
        <v/>
      </c>
    </row>
    <row r="413" ht="27" customHeight="1">
      <c r="B413" s="32" t="inlineStr">
        <is>
          <t>2.7</t>
        </is>
      </c>
      <c r="C413" s="32" t="n">
        <v>4912</v>
      </c>
      <c r="D413" s="59" t="inlineStr">
        <is>
          <t>ELEMENTO DE AMORTIGUACION DEL AMORTIGUADOR DELANTERO NO.1</t>
        </is>
      </c>
      <c r="E413" s="56" t="inlineStr">
        <is>
          <t>El Elemento de Amortiguación del Amortiguador Delantero No.1 en un toyota se refiere a un componente clave dentro del sistema de suspensión que ayuda a absorber impactos y vibraciones para mejorar la estabilidad y el confort de conducción.</t>
        </is>
      </c>
      <c r="F413" s="32" t="inlineStr">
        <is>
          <t>Juego</t>
        </is>
      </c>
      <c r="G413" s="35" t="inlineStr">
        <is>
          <t>suministro</t>
        </is>
      </c>
      <c r="H413" s="159" t="n">
        <v>990262</v>
      </c>
      <c r="I413" s="37" t="n">
        <v>158.91</v>
      </c>
      <c r="J413" s="37" t="n">
        <v>151.76</v>
      </c>
      <c r="K413" s="160">
        <f>H413*(I413/J413)</f>
        <v/>
      </c>
      <c r="L413" s="159" t="n">
        <v>1219694.07</v>
      </c>
      <c r="M413" s="159" t="n">
        <v>1184169</v>
      </c>
      <c r="N413" s="159" t="n">
        <v>1278902.52</v>
      </c>
      <c r="O413" s="162">
        <f>MIN(K413,L413,M413,N413)</f>
        <v/>
      </c>
      <c r="P413" s="162">
        <f>MAX(K413,L413,M413,N413)</f>
        <v/>
      </c>
      <c r="Q413" s="162">
        <f>MEDIAN(K413,L413,M413,N413)</f>
        <v/>
      </c>
      <c r="R413" s="162">
        <f>AVERAGE(K413,L413,M413,N413)</f>
        <v/>
      </c>
      <c r="S413" s="162">
        <f>AVERAGE(O413,Q413)</f>
        <v/>
      </c>
      <c r="T413" s="162">
        <f>AVERAGE(P413,Q413)</f>
        <v/>
      </c>
      <c r="U413" s="41">
        <f>STDEVA(K413,L413,M413,N413)</f>
        <v/>
      </c>
      <c r="V413" s="42">
        <f>U413/Q413</f>
        <v/>
      </c>
      <c r="W413" s="43">
        <f>IF(X413=O413,"MENOR",IF(X413=S413,"PROM[MEN-MED]","PROMEDIO"))</f>
        <v/>
      </c>
      <c r="X413" s="163">
        <f>IF(V413&lt;=300%,O413,IF(AND(V413&gt;100%,V413&lt;=150%),S413,R413))</f>
        <v/>
      </c>
      <c r="Y413" s="162">
        <f>ROUND(X413,0)</f>
        <v/>
      </c>
    </row>
    <row r="414" ht="27" customHeight="1">
      <c r="B414" s="32" t="inlineStr">
        <is>
          <t>2.8</t>
        </is>
      </c>
      <c r="C414" s="32" t="n">
        <v>4912</v>
      </c>
      <c r="D414" s="59" t="inlineStr">
        <is>
          <t xml:space="preserve">RETEN DEL ELEMENTO DE AMORTIGUACION DEL AMORTIGIADOR DELANTERO </t>
        </is>
      </c>
      <c r="E414" s="56" t="inlineStr">
        <is>
          <t>El retén del elemento de amortiguación del amortiguador delantero es un componente clave en el sistema de suspensión del toyota , cuya función principal es sellar y proteger el interior del amortiguador.</t>
        </is>
      </c>
      <c r="F414" s="32" t="inlineStr">
        <is>
          <t>Juego</t>
        </is>
      </c>
      <c r="G414" s="35" t="inlineStr">
        <is>
          <t>suministro</t>
        </is>
      </c>
      <c r="H414" s="159" t="n">
        <v>209821</v>
      </c>
      <c r="I414" s="37" t="n">
        <v>158.91</v>
      </c>
      <c r="J414" s="37" t="n">
        <v>151.76</v>
      </c>
      <c r="K414" s="160">
        <f>H414*(I414/J414)</f>
        <v/>
      </c>
      <c r="L414" s="159" t="n">
        <v>290011.9488</v>
      </c>
      <c r="M414" s="159" t="n">
        <v>281565</v>
      </c>
      <c r="N414" s="159" t="n">
        <v>304090.2</v>
      </c>
      <c r="O414" s="162">
        <f>MIN(K414,L414,M414,N414)</f>
        <v/>
      </c>
      <c r="P414" s="162">
        <f>MAX(K414,L414,M414,N414)</f>
        <v/>
      </c>
      <c r="Q414" s="162">
        <f>MEDIAN(K414,L414,M414,N414)</f>
        <v/>
      </c>
      <c r="R414" s="162">
        <f>AVERAGE(K414,L414,M414,N414)</f>
        <v/>
      </c>
      <c r="S414" s="162">
        <f>AVERAGE(O414,Q414)</f>
        <v/>
      </c>
      <c r="T414" s="162">
        <f>AVERAGE(P414,Q414)</f>
        <v/>
      </c>
      <c r="U414" s="41">
        <f>STDEVA(K414,L414,M414,N414)</f>
        <v/>
      </c>
      <c r="V414" s="42">
        <f>U414/Q414</f>
        <v/>
      </c>
      <c r="W414" s="43">
        <f>IF(X414=O414,"MENOR",IF(X414=S414,"PROM[MEN-MED]","PROMEDIO"))</f>
        <v/>
      </c>
      <c r="X414" s="163">
        <f>IF(V414&lt;=300%,O414,IF(AND(V414&gt;100%,V414&lt;=150%),S414,R414))</f>
        <v/>
      </c>
      <c r="Y414" s="162">
        <f>ROUND(X414,0)</f>
        <v/>
      </c>
    </row>
    <row r="415" ht="27" customHeight="1">
      <c r="B415" s="32" t="inlineStr">
        <is>
          <t>2.9</t>
        </is>
      </c>
      <c r="C415" s="32" t="n">
        <v>4912</v>
      </c>
      <c r="D415" s="59" t="inlineStr">
        <is>
          <t xml:space="preserve">CASQUILLOS DEL AMORTIGUADOR DELANTERO </t>
        </is>
      </c>
      <c r="E415" s="56" t="inlineStr">
        <is>
          <t>Los casquillos del amortiguador delantero en un toyota son componentes esenciales dentro del sistema de suspensión, diseñados para reducir la fricción y absorber vibraciones entre el amortiguador y el chasis del vehículo.</t>
        </is>
      </c>
      <c r="F415" s="32" t="inlineStr">
        <is>
          <t>Juego</t>
        </is>
      </c>
      <c r="G415" s="35" t="inlineStr">
        <is>
          <t>suministro</t>
        </is>
      </c>
      <c r="H415" s="159" t="n">
        <v>96900</v>
      </c>
      <c r="I415" s="37" t="n">
        <v>158.91</v>
      </c>
      <c r="J415" s="37" t="n">
        <v>151.76</v>
      </c>
      <c r="K415" s="160">
        <f>H415*(I415/J415)</f>
        <v/>
      </c>
      <c r="L415" s="159" t="n">
        <v>118034.91</v>
      </c>
      <c r="M415" s="159" t="n">
        <v>114597</v>
      </c>
      <c r="N415" s="159" t="n">
        <v>123764.76</v>
      </c>
      <c r="O415" s="162">
        <f>MIN(K415,L415,M415,N415)</f>
        <v/>
      </c>
      <c r="P415" s="162">
        <f>MAX(K415,L415,M415,N415)</f>
        <v/>
      </c>
      <c r="Q415" s="162">
        <f>MEDIAN(K415,L415,M415,N415)</f>
        <v/>
      </c>
      <c r="R415" s="162">
        <f>AVERAGE(K415,L415,M415,N415)</f>
        <v/>
      </c>
      <c r="S415" s="162">
        <f>AVERAGE(O415,Q415)</f>
        <v/>
      </c>
      <c r="T415" s="162">
        <f>AVERAGE(P415,Q415)</f>
        <v/>
      </c>
      <c r="U415" s="41">
        <f>STDEVA(K415,L415,M415,N415)</f>
        <v/>
      </c>
      <c r="V415" s="42">
        <f>U415/Q415</f>
        <v/>
      </c>
      <c r="W415" s="43">
        <f>IF(X415=O415,"MENOR",IF(X415=S415,"PROM[MEN-MED]","PROMEDIO"))</f>
        <v/>
      </c>
      <c r="X415" s="163">
        <f>IF(V415&lt;=300%,O415,IF(AND(V415&gt;100%,V415&lt;=150%),S415,R415))</f>
        <v/>
      </c>
      <c r="Y415" s="162">
        <f>ROUND(X415,0)</f>
        <v/>
      </c>
    </row>
    <row r="416" ht="27" customHeight="1">
      <c r="B416" s="32" t="inlineStr">
        <is>
          <t>2.10</t>
        </is>
      </c>
      <c r="C416" s="32" t="n">
        <v>4912</v>
      </c>
      <c r="D416" s="59" t="inlineStr">
        <is>
          <t xml:space="preserve">CASQUILLO DEL BRAZO SUPERIOR DE LA SUSPENSION DELANTERA IZQUIERDA </t>
        </is>
      </c>
      <c r="E416" s="56" t="inlineStr">
        <is>
          <t>El casquillo del brazo superior de la suspensión delantera izquierda en un toyota es un componente clave del sistema de suspensión que permite la conexión flexible entre el brazo de control superior y el chasis del vehículo.</t>
        </is>
      </c>
      <c r="F416" s="32" t="inlineStr">
        <is>
          <t>Juego</t>
        </is>
      </c>
      <c r="G416" s="35" t="inlineStr">
        <is>
          <t>suministro</t>
        </is>
      </c>
      <c r="H416" s="159" t="n">
        <v>152844</v>
      </c>
      <c r="I416" s="37" t="n">
        <v>158.91</v>
      </c>
      <c r="J416" s="37" t="n">
        <v>151.76</v>
      </c>
      <c r="K416" s="160">
        <f>H416*(I416/J416)</f>
        <v/>
      </c>
      <c r="L416" s="159" t="n">
        <v>192593.5151</v>
      </c>
      <c r="M416" s="159" t="n">
        <v>186984</v>
      </c>
      <c r="N416" s="159" t="n">
        <v>201942.72</v>
      </c>
      <c r="O416" s="162">
        <f>MIN(K416,L416,M416,N416)</f>
        <v/>
      </c>
      <c r="P416" s="162">
        <f>MAX(K416,L416,M416,N416)</f>
        <v/>
      </c>
      <c r="Q416" s="162">
        <f>MEDIAN(K416,L416,M416,N416)</f>
        <v/>
      </c>
      <c r="R416" s="162">
        <f>AVERAGE(K416,L416,M416,N416)</f>
        <v/>
      </c>
      <c r="S416" s="162">
        <f>AVERAGE(O416,Q416)</f>
        <v/>
      </c>
      <c r="T416" s="162">
        <f>AVERAGE(P416,Q416)</f>
        <v/>
      </c>
      <c r="U416" s="41">
        <f>STDEVA(K416,L416,M416,N416)</f>
        <v/>
      </c>
      <c r="V416" s="42">
        <f>U416/Q416</f>
        <v/>
      </c>
      <c r="W416" s="43">
        <f>IF(X416=O416,"MENOR",IF(X416=S416,"PROM[MEN-MED]","PROMEDIO"))</f>
        <v/>
      </c>
      <c r="X416" s="163">
        <f>IF(V416&lt;=300%,O416,IF(AND(V416&gt;100%,V416&lt;=150%),S416,R416))</f>
        <v/>
      </c>
      <c r="Y416" s="162">
        <f>ROUND(X416,0)</f>
        <v/>
      </c>
    </row>
    <row r="417" ht="27" customHeight="1">
      <c r="B417" s="32" t="inlineStr">
        <is>
          <t>2.11</t>
        </is>
      </c>
      <c r="C417" s="32" t="n">
        <v>4912</v>
      </c>
      <c r="D417" s="59" t="inlineStr">
        <is>
          <t xml:space="preserve">CASQUILLO DEL BRAZO SUPERIOR DE LA SUSPENSION DELANTERA DERECHA </t>
        </is>
      </c>
      <c r="E417" s="56" t="inlineStr">
        <is>
          <t>El casquillo del brazo superior de la suspensión delantera izquierda en un toyota es un componente clave del sistema de suspensión que permite la conexión flexible entre el brazo de control superior y el chasis del vehículo.</t>
        </is>
      </c>
      <c r="F417" s="32" t="inlineStr">
        <is>
          <t>Unidad</t>
        </is>
      </c>
      <c r="G417" s="35" t="inlineStr">
        <is>
          <t>suministro</t>
        </is>
      </c>
      <c r="H417" s="159" t="n">
        <v>159599</v>
      </c>
      <c r="I417" s="37" t="n">
        <v>158.91</v>
      </c>
      <c r="J417" s="37" t="n">
        <v>151.76</v>
      </c>
      <c r="K417" s="160">
        <f>H417*(I417/J417)</f>
        <v/>
      </c>
      <c r="L417" s="159" t="n">
        <v>194410.4428</v>
      </c>
      <c r="M417" s="159" t="n">
        <v>188748</v>
      </c>
      <c r="N417" s="159" t="n">
        <v>203847.84</v>
      </c>
      <c r="O417" s="162">
        <f>MIN(K417,L417,M417,N417)</f>
        <v/>
      </c>
      <c r="P417" s="162">
        <f>MAX(K417,L417,M417,N417)</f>
        <v/>
      </c>
      <c r="Q417" s="162">
        <f>MEDIAN(K417,L417,M417,N417)</f>
        <v/>
      </c>
      <c r="R417" s="162">
        <f>AVERAGE(K417,L417,M417,N417)</f>
        <v/>
      </c>
      <c r="S417" s="162">
        <f>AVERAGE(O417,Q417)</f>
        <v/>
      </c>
      <c r="T417" s="162">
        <f>AVERAGE(P417,Q417)</f>
        <v/>
      </c>
      <c r="U417" s="41">
        <f>STDEVA(K417,L417,M417,N417)</f>
        <v/>
      </c>
      <c r="V417" s="42">
        <f>U417/Q417</f>
        <v/>
      </c>
      <c r="W417" s="43">
        <f>IF(X417=O417,"MENOR",IF(X417=S417,"PROM[MEN-MED]","PROMEDIO"))</f>
        <v/>
      </c>
      <c r="X417" s="163">
        <f>IF(V417&lt;=300%,O417,IF(AND(V417&gt;100%,V417&lt;=150%),S417,R417))</f>
        <v/>
      </c>
      <c r="Y417" s="162">
        <f>ROUND(X417,0)</f>
        <v/>
      </c>
    </row>
    <row r="418" ht="27" customHeight="1">
      <c r="B418" s="32" t="inlineStr">
        <is>
          <t>2.12</t>
        </is>
      </c>
      <c r="C418" s="32" t="n">
        <v>4912</v>
      </c>
      <c r="D418" s="59" t="inlineStr">
        <is>
          <t xml:space="preserve">CONJUNTO DEL BRAZO SUPERIOR DE LA SUSPENSION DELANTERA IZQUIERDA </t>
        </is>
      </c>
      <c r="E418" s="56" t="inlineStr">
        <is>
          <t>El conjunto del brazo superior de la suspensión delantera izquierda en un toyota es un componente fundamental del sistema de suspensión, encargado de conectar la rueda con el chasis y permitir el movimiento controlado de la suspensión.</t>
        </is>
      </c>
      <c r="F418" s="32" t="inlineStr">
        <is>
          <t>Unidad</t>
        </is>
      </c>
      <c r="G418" s="35" t="inlineStr">
        <is>
          <t>suministro</t>
        </is>
      </c>
      <c r="H418" s="159" t="n">
        <v>1778400</v>
      </c>
      <c r="I418" s="37" t="n">
        <v>158.91</v>
      </c>
      <c r="J418" s="37" t="n">
        <v>151.76</v>
      </c>
      <c r="K418" s="160">
        <f>H418*(I418/J418)</f>
        <v/>
      </c>
      <c r="L418" s="159" t="n">
        <v>2125795.3654</v>
      </c>
      <c r="M418" s="159" t="n">
        <v>2063879</v>
      </c>
      <c r="N418" s="159" t="n">
        <v>2228989.32</v>
      </c>
      <c r="O418" s="162">
        <f>MIN(K418,L418,M418,N418)</f>
        <v/>
      </c>
      <c r="P418" s="162">
        <f>MAX(K418,L418,M418,N418)</f>
        <v/>
      </c>
      <c r="Q418" s="162">
        <f>MEDIAN(K418,L418,M418,N418)</f>
        <v/>
      </c>
      <c r="R418" s="162">
        <f>AVERAGE(K418,L418,M418,N418)</f>
        <v/>
      </c>
      <c r="S418" s="162">
        <f>AVERAGE(O418,Q418)</f>
        <v/>
      </c>
      <c r="T418" s="162">
        <f>AVERAGE(P418,Q418)</f>
        <v/>
      </c>
      <c r="U418" s="41">
        <f>STDEVA(K418,L418,M418,N418)</f>
        <v/>
      </c>
      <c r="V418" s="42">
        <f>U418/Q418</f>
        <v/>
      </c>
      <c r="W418" s="43">
        <f>IF(X418=O418,"MENOR",IF(X418=S418,"PROM[MEN-MED]","PROMEDIO"))</f>
        <v/>
      </c>
      <c r="X418" s="163">
        <f>IF(V418&lt;=300%,O418,IF(AND(V418&gt;100%,V418&lt;=150%),S418,R418))</f>
        <v/>
      </c>
      <c r="Y418" s="162">
        <f>ROUND(X418,0)</f>
        <v/>
      </c>
    </row>
    <row r="419" ht="27" customHeight="1">
      <c r="B419" s="32" t="inlineStr">
        <is>
          <t>2.13</t>
        </is>
      </c>
      <c r="C419" s="32" t="n">
        <v>4912</v>
      </c>
      <c r="D419" s="59" t="inlineStr">
        <is>
          <t>CONJUNTO DEL BRAZO SUPERIOR DE LA SUSPENSION DELANTERA DERECHA</t>
        </is>
      </c>
      <c r="E419" s="56" t="inlineStr">
        <is>
          <t>El conjunto del brazo superior de la suspensión delantera izquierda en un toyota es un componente fundamental del sistema de suspensión, encargado de conectar la rueda con el chasis y permitir el movimiento controlado de la suspensión.</t>
        </is>
      </c>
      <c r="F419" s="32" t="inlineStr">
        <is>
          <t>Unidad</t>
        </is>
      </c>
      <c r="G419" s="35" t="inlineStr">
        <is>
          <t>suministro</t>
        </is>
      </c>
      <c r="H419" s="159" t="n">
        <v>1775111</v>
      </c>
      <c r="I419" s="37" t="n">
        <v>158.91</v>
      </c>
      <c r="J419" s="37" t="n">
        <v>151.76</v>
      </c>
      <c r="K419" s="160">
        <f>H419*(I419/J419)</f>
        <v/>
      </c>
      <c r="L419" s="159" t="n">
        <v>2105549.6931</v>
      </c>
      <c r="M419" s="159" t="n">
        <v>2044223</v>
      </c>
      <c r="N419" s="159" t="n">
        <v>2207760.84</v>
      </c>
      <c r="O419" s="162">
        <f>MIN(K419,L419,M419,N419)</f>
        <v/>
      </c>
      <c r="P419" s="162">
        <f>MAX(K419,L419,M419,N419)</f>
        <v/>
      </c>
      <c r="Q419" s="162">
        <f>MEDIAN(K419,L419,M419,N419)</f>
        <v/>
      </c>
      <c r="R419" s="162">
        <f>AVERAGE(K419,L419,M419,N419)</f>
        <v/>
      </c>
      <c r="S419" s="162">
        <f>AVERAGE(O419,Q419)</f>
        <v/>
      </c>
      <c r="T419" s="162">
        <f>AVERAGE(P419,Q419)</f>
        <v/>
      </c>
      <c r="U419" s="41">
        <f>STDEVA(K419,L419,M419,N419)</f>
        <v/>
      </c>
      <c r="V419" s="42">
        <f>U419/Q419</f>
        <v/>
      </c>
      <c r="W419" s="43">
        <f>IF(X419=O419,"MENOR",IF(X419=S419,"PROM[MEN-MED]","PROMEDIO"))</f>
        <v/>
      </c>
      <c r="X419" s="163">
        <f>IF(V419&lt;=300%,O419,IF(AND(V419&gt;100%,V419&lt;=150%),S419,R419))</f>
        <v/>
      </c>
      <c r="Y419" s="162">
        <f>ROUND(X419,0)</f>
        <v/>
      </c>
    </row>
    <row r="420" ht="15.75" customHeight="1">
      <c r="B420" s="32" t="inlineStr">
        <is>
          <t>2.14</t>
        </is>
      </c>
      <c r="C420" s="32" t="n">
        <v>4912</v>
      </c>
      <c r="D420" s="59" t="inlineStr">
        <is>
          <t xml:space="preserve">ANILLO DE FIJACION DEL GUARDAPLVOS </t>
        </is>
      </c>
      <c r="E420" s="56" t="inlineStr">
        <is>
          <t>El anillo de fijación del guardapolvos es un componente utilizado para sujetar firmemente el guardapolvos en su posición dentro del sistema de suspensión o frenos de un toyota .</t>
        </is>
      </c>
      <c r="F420" s="32" t="inlineStr">
        <is>
          <t>Unidad</t>
        </is>
      </c>
      <c r="G420" s="35" t="inlineStr">
        <is>
          <t>suministro</t>
        </is>
      </c>
      <c r="H420" s="159" t="n">
        <v>4750</v>
      </c>
      <c r="I420" s="37" t="n">
        <v>158.91</v>
      </c>
      <c r="J420" s="37" t="n">
        <v>151.76</v>
      </c>
      <c r="K420" s="160">
        <f>H420*(I420/J420)</f>
        <v/>
      </c>
      <c r="L420" s="159" t="n">
        <v>5678.3944</v>
      </c>
      <c r="M420" s="159" t="n">
        <v>5513</v>
      </c>
      <c r="N420" s="159" t="n">
        <v>5954.04</v>
      </c>
      <c r="O420" s="162">
        <f>MIN(K420,L420,M420,N420)</f>
        <v/>
      </c>
      <c r="P420" s="162">
        <f>MAX(K420,L420,M420,N420)</f>
        <v/>
      </c>
      <c r="Q420" s="162">
        <f>MEDIAN(K420,L420,M420,N420)</f>
        <v/>
      </c>
      <c r="R420" s="162">
        <f>AVERAGE(K420,L420,M420,N420)</f>
        <v/>
      </c>
      <c r="S420" s="162">
        <f>AVERAGE(O420,Q420)</f>
        <v/>
      </c>
      <c r="T420" s="162">
        <f>AVERAGE(P420,Q420)</f>
        <v/>
      </c>
      <c r="U420" s="41">
        <f>STDEVA(K420,L420,M420,N420)</f>
        <v/>
      </c>
      <c r="V420" s="42">
        <f>U420/Q420</f>
        <v/>
      </c>
      <c r="W420" s="43">
        <f>IF(X420=O420,"MENOR",IF(X420=S420,"PROM[MEN-MED]","PROMEDIO"))</f>
        <v/>
      </c>
      <c r="X420" s="163">
        <f>IF(V420&lt;=300%,O420,IF(AND(V420&gt;100%,V420&lt;=150%),S420,R420))</f>
        <v/>
      </c>
      <c r="Y420" s="162">
        <f>ROUND(X420,0)</f>
        <v/>
      </c>
    </row>
    <row r="421" ht="27" customHeight="1">
      <c r="B421" s="32" t="inlineStr">
        <is>
          <t>2.15</t>
        </is>
      </c>
      <c r="C421" s="32" t="n">
        <v>4912</v>
      </c>
      <c r="D421" s="59" t="inlineStr">
        <is>
          <t xml:space="preserve">CUBIERTA ANTIPOLVO DE LA JUNTA ESFERICA SUPERIOR DELANTERA IZQUIERDA </t>
        </is>
      </c>
      <c r="E421"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421" s="32" t="inlineStr">
        <is>
          <t>Unidad</t>
        </is>
      </c>
      <c r="G421" s="35" t="inlineStr">
        <is>
          <t>suministro</t>
        </is>
      </c>
      <c r="H421" s="159" t="n">
        <v>50350</v>
      </c>
      <c r="I421" s="37" t="n">
        <v>158.91</v>
      </c>
      <c r="J421" s="37" t="n">
        <v>151.76</v>
      </c>
      <c r="K421" s="160">
        <f>H421*(I421/J421)</f>
        <v/>
      </c>
      <c r="L421" s="159" t="n">
        <v>60758.6749</v>
      </c>
      <c r="M421" s="159" t="n">
        <v>58989</v>
      </c>
      <c r="N421" s="159" t="n">
        <v>63708.12</v>
      </c>
      <c r="O421" s="162">
        <f>MIN(K421,L421,M421,N421)</f>
        <v/>
      </c>
      <c r="P421" s="162">
        <f>MAX(K421,L421,M421,N421)</f>
        <v/>
      </c>
      <c r="Q421" s="162">
        <f>MEDIAN(K421,L421,M421,N421)</f>
        <v/>
      </c>
      <c r="R421" s="162">
        <f>AVERAGE(K421,L421,M421,N421)</f>
        <v/>
      </c>
      <c r="S421" s="162">
        <f>AVERAGE(O421,Q421)</f>
        <v/>
      </c>
      <c r="T421" s="162">
        <f>AVERAGE(P421,Q421)</f>
        <v/>
      </c>
      <c r="U421" s="41">
        <f>STDEVA(K421,L421,M421,N421)</f>
        <v/>
      </c>
      <c r="V421" s="42">
        <f>U421/Q421</f>
        <v/>
      </c>
      <c r="W421" s="43">
        <f>IF(X421=O421,"MENOR",IF(X421=S421,"PROM[MEN-MED]","PROMEDIO"))</f>
        <v/>
      </c>
      <c r="X421" s="163">
        <f>IF(V421&lt;=300%,O421,IF(AND(V421&gt;100%,V421&lt;=150%),S421,R421))</f>
        <v/>
      </c>
      <c r="Y421" s="162">
        <f>ROUND(X421,0)</f>
        <v/>
      </c>
    </row>
    <row r="422" ht="27" customHeight="1">
      <c r="B422" s="32" t="inlineStr">
        <is>
          <t>2.16</t>
        </is>
      </c>
      <c r="C422" s="32" t="n">
        <v>4912</v>
      </c>
      <c r="D422" s="59" t="inlineStr">
        <is>
          <t xml:space="preserve">CUBIERTA ANTIPOLVO DE LA JUNTA ESFERICA SUPERIOR DELANTERA DERECHA </t>
        </is>
      </c>
      <c r="E422"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422" s="32" t="inlineStr">
        <is>
          <t>Unidad</t>
        </is>
      </c>
      <c r="G422" s="35" t="inlineStr">
        <is>
          <t>suministro</t>
        </is>
      </c>
      <c r="H422" s="159" t="n">
        <v>50350</v>
      </c>
      <c r="I422" s="37" t="n">
        <v>158.91</v>
      </c>
      <c r="J422" s="37" t="n">
        <v>151.76</v>
      </c>
      <c r="K422" s="160">
        <f>H422*(I422/J422)</f>
        <v/>
      </c>
      <c r="L422" s="159" t="n">
        <v>60758.6749</v>
      </c>
      <c r="M422" s="159" t="n">
        <v>58989</v>
      </c>
      <c r="N422" s="159" t="n">
        <v>63708.12</v>
      </c>
      <c r="O422" s="162">
        <f>MIN(K422,L422,M422,N422)</f>
        <v/>
      </c>
      <c r="P422" s="162">
        <f>MAX(K422,L422,M422,N422)</f>
        <v/>
      </c>
      <c r="Q422" s="162">
        <f>MEDIAN(K422,L422,M422,N422)</f>
        <v/>
      </c>
      <c r="R422" s="162">
        <f>AVERAGE(K422,L422,M422,N422)</f>
        <v/>
      </c>
      <c r="S422" s="162">
        <f>AVERAGE(O422,Q422)</f>
        <v/>
      </c>
      <c r="T422" s="162">
        <f>AVERAGE(P422,Q422)</f>
        <v/>
      </c>
      <c r="U422" s="41">
        <f>STDEVA(K422,L422,M422,N422)</f>
        <v/>
      </c>
      <c r="V422" s="42">
        <f>U422/Q422</f>
        <v/>
      </c>
      <c r="W422" s="43">
        <f>IF(X422=O422,"MENOR",IF(X422=S422,"PROM[MEN-MED]","PROMEDIO"))</f>
        <v/>
      </c>
      <c r="X422" s="163">
        <f>IF(V422&lt;=300%,O422,IF(AND(V422&gt;100%,V422&lt;=150%),S422,R422))</f>
        <v/>
      </c>
      <c r="Y422" s="162">
        <f>ROUND(X422,0)</f>
        <v/>
      </c>
    </row>
    <row r="423" ht="27" customHeight="1">
      <c r="B423" s="32" t="inlineStr">
        <is>
          <t>2.17</t>
        </is>
      </c>
      <c r="C423" s="32" t="n">
        <v>4912</v>
      </c>
      <c r="D423" s="59" t="inlineStr">
        <is>
          <t xml:space="preserve">CABLE DEL SENSOR DE CONTROL DE DERRAPE </t>
        </is>
      </c>
      <c r="E423" s="56" t="inlineStr">
        <is>
          <t>El cable del sensor de control de derrape en un toyota es un componente del sistema de estabilidad del vehículo (VSC - Vehicle Stability Control) que transmite la señal del sensor de derrape a la unidad de control electrónico (ECU).</t>
        </is>
      </c>
      <c r="F423" s="32" t="inlineStr">
        <is>
          <t>Unidad</t>
        </is>
      </c>
      <c r="G423" s="35" t="inlineStr">
        <is>
          <t>suministro</t>
        </is>
      </c>
      <c r="H423" s="159" t="n">
        <v>317300</v>
      </c>
      <c r="I423" s="37" t="n">
        <v>158.91</v>
      </c>
      <c r="J423" s="37" t="n">
        <v>151.76</v>
      </c>
      <c r="K423" s="160">
        <f>H423*(I423/J423)</f>
        <v/>
      </c>
      <c r="L423" s="159" t="n">
        <v>386506.4665</v>
      </c>
      <c r="M423" s="159" t="n">
        <v>375249</v>
      </c>
      <c r="N423" s="159" t="n">
        <v>405268.92</v>
      </c>
      <c r="O423" s="162">
        <f>MIN(K423,L423,M423,N423)</f>
        <v/>
      </c>
      <c r="P423" s="162">
        <f>MAX(K423,L423,M423,N423)</f>
        <v/>
      </c>
      <c r="Q423" s="162">
        <f>MEDIAN(K423,L423,M423,N423)</f>
        <v/>
      </c>
      <c r="R423" s="162">
        <f>AVERAGE(K423,L423,M423,N423)</f>
        <v/>
      </c>
      <c r="S423" s="162">
        <f>AVERAGE(O423,Q423)</f>
        <v/>
      </c>
      <c r="T423" s="162">
        <f>AVERAGE(P423,Q423)</f>
        <v/>
      </c>
      <c r="U423" s="41">
        <f>STDEVA(K423,L423,M423,N423)</f>
        <v/>
      </c>
      <c r="V423" s="42">
        <f>U423/Q423</f>
        <v/>
      </c>
      <c r="W423" s="43">
        <f>IF(X423=O423,"MENOR",IF(X423=S423,"PROM[MEN-MED]","PROMEDIO"))</f>
        <v/>
      </c>
      <c r="X423" s="163">
        <f>IF(V423&lt;=300%,O423,IF(AND(V423&gt;100%,V423&lt;=150%),S423,R423))</f>
        <v/>
      </c>
      <c r="Y423" s="162">
        <f>ROUND(X423,0)</f>
        <v/>
      </c>
    </row>
    <row r="424" ht="27" customHeight="1">
      <c r="B424" s="32" t="inlineStr">
        <is>
          <t>2.18</t>
        </is>
      </c>
      <c r="C424" s="32" t="n">
        <v>4912</v>
      </c>
      <c r="D424" s="59" t="inlineStr">
        <is>
          <t xml:space="preserve">SUBCONJUNTO IZQUIERDO DEL BRAZO INFERIOR NO.1 DE LA SUSPENSION DELANTERA </t>
        </is>
      </c>
      <c r="E424" s="56" t="inlineStr">
        <is>
          <t>El subconjunto izquierdo del brazo inferior No.1 de la suspensión delantera en un toyota es un componente estructural clave que forma parte del sistema de suspensión del lado delantero izquierdo del vehículo.</t>
        </is>
      </c>
      <c r="F424" s="32" t="inlineStr">
        <is>
          <t>Unidad</t>
        </is>
      </c>
      <c r="G424" s="35" t="inlineStr">
        <is>
          <t>suministro</t>
        </is>
      </c>
      <c r="H424" s="159" t="n">
        <v>2846200</v>
      </c>
      <c r="I424" s="37" t="n">
        <v>158.91</v>
      </c>
      <c r="J424" s="37" t="n">
        <v>151.76</v>
      </c>
      <c r="K424" s="160">
        <f>H424*(I424/J424)</f>
        <v/>
      </c>
      <c r="L424" s="159" t="n">
        <v>3304659.2145</v>
      </c>
      <c r="M424" s="159" t="n">
        <v>3208407</v>
      </c>
      <c r="N424" s="159" t="n">
        <v>3465079.56</v>
      </c>
      <c r="O424" s="162">
        <f>MIN(K424,L424,M424,N424)</f>
        <v/>
      </c>
      <c r="P424" s="162">
        <f>MAX(K424,L424,M424,N424)</f>
        <v/>
      </c>
      <c r="Q424" s="162">
        <f>MEDIAN(K424,L424,M424,N424)</f>
        <v/>
      </c>
      <c r="R424" s="162">
        <f>AVERAGE(K424,L424,M424,N424)</f>
        <v/>
      </c>
      <c r="S424" s="162">
        <f>AVERAGE(O424,Q424)</f>
        <v/>
      </c>
      <c r="T424" s="162">
        <f>AVERAGE(P424,Q424)</f>
        <v/>
      </c>
      <c r="U424" s="41">
        <f>STDEVA(K424,L424,M424,N424)</f>
        <v/>
      </c>
      <c r="V424" s="42">
        <f>U424/Q424</f>
        <v/>
      </c>
      <c r="W424" s="43">
        <f>IF(X424=O424,"MENOR",IF(X424=S424,"PROM[MEN-MED]","PROMEDIO"))</f>
        <v/>
      </c>
      <c r="X424" s="163">
        <f>IF(V424&lt;=300%,O424,IF(AND(V424&gt;100%,V424&lt;=150%),S424,R424))</f>
        <v/>
      </c>
      <c r="Y424" s="162">
        <f>ROUND(X424,0)</f>
        <v/>
      </c>
    </row>
    <row r="425" ht="27" customHeight="1">
      <c r="B425" s="32" t="inlineStr">
        <is>
          <t>2.19</t>
        </is>
      </c>
      <c r="C425" s="32" t="n">
        <v>4912</v>
      </c>
      <c r="D425" s="59" t="inlineStr">
        <is>
          <t xml:space="preserve">SUBCONJUNTODERECHO DEL BRAZO INFERIOR NO.1 DE LA SUSPENSION DELANTERA </t>
        </is>
      </c>
      <c r="E425" s="56" t="inlineStr">
        <is>
          <t>El subconjunto izquierdo del brazo inferior No.1 de la suspensión delantera en un toyota es un componente estructural clave que forma parte del sistema de suspensión del lado delantero izquierdo del vehículo.</t>
        </is>
      </c>
      <c r="F425" s="32" t="inlineStr">
        <is>
          <t>Unidad</t>
        </is>
      </c>
      <c r="G425" s="35" t="inlineStr">
        <is>
          <t>suministro</t>
        </is>
      </c>
      <c r="H425" s="159" t="n">
        <v>2790696</v>
      </c>
      <c r="I425" s="37" t="n">
        <v>158.91</v>
      </c>
      <c r="J425" s="37" t="n">
        <v>151.76</v>
      </c>
      <c r="K425" s="160">
        <f>H425*(I425/J425)</f>
        <v/>
      </c>
      <c r="L425" s="159" t="n">
        <v>3380704.1058</v>
      </c>
      <c r="M425" s="159" t="n">
        <v>3282237</v>
      </c>
      <c r="N425" s="159" t="n">
        <v>3544815.96</v>
      </c>
      <c r="O425" s="162">
        <f>MIN(K425,L425,M425,N425)</f>
        <v/>
      </c>
      <c r="P425" s="162">
        <f>MAX(K425,L425,M425,N425)</f>
        <v/>
      </c>
      <c r="Q425" s="162">
        <f>MEDIAN(K425,L425,M425,N425)</f>
        <v/>
      </c>
      <c r="R425" s="162">
        <f>AVERAGE(K425,L425,M425,N425)</f>
        <v/>
      </c>
      <c r="S425" s="162">
        <f>AVERAGE(O425,Q425)</f>
        <v/>
      </c>
      <c r="T425" s="162">
        <f>AVERAGE(P425,Q425)</f>
        <v/>
      </c>
      <c r="U425" s="41">
        <f>STDEVA(K425,L425,M425,N425)</f>
        <v/>
      </c>
      <c r="V425" s="42">
        <f>U425/Q425</f>
        <v/>
      </c>
      <c r="W425" s="43">
        <f>IF(X425=O425,"MENOR",IF(X425=S425,"PROM[MEN-MED]","PROMEDIO"))</f>
        <v/>
      </c>
      <c r="X425" s="163">
        <f>IF(V425&lt;=300%,O425,IF(AND(V425&gt;100%,V425&lt;=150%),S425,R425))</f>
        <v/>
      </c>
      <c r="Y425" s="162">
        <f>ROUND(X425,0)</f>
        <v/>
      </c>
    </row>
    <row r="426" ht="27" customHeight="1">
      <c r="B426" s="32" t="inlineStr">
        <is>
          <t>2.20</t>
        </is>
      </c>
      <c r="C426" s="32" t="n">
        <v>4912</v>
      </c>
      <c r="D426" s="59" t="inlineStr">
        <is>
          <t xml:space="preserve">CONJUNTO DE LEVA DE AJUSTE DE CONVERGENCIA </t>
        </is>
      </c>
      <c r="E426" s="56" t="inlineStr">
        <is>
          <t>El conjunto de leva de ajuste de convergencia en un toyota es un mecanismo que permite la regulación del ángulo de convergencia de las ruedas delanteras o traseras, asegurando un alineamiento correcto para mejorar la estabilidad y el desgaste uniforme de los neumáticos.</t>
        </is>
      </c>
      <c r="F426" s="32" t="inlineStr">
        <is>
          <t>Unidad</t>
        </is>
      </c>
      <c r="G426" s="35" t="inlineStr">
        <is>
          <t>suministro</t>
        </is>
      </c>
      <c r="H426" s="159" t="n">
        <v>76950</v>
      </c>
      <c r="I426" s="37" t="n">
        <v>158.91</v>
      </c>
      <c r="J426" s="37" t="n">
        <v>151.76</v>
      </c>
      <c r="K426" s="160">
        <f>H426*(I426/J426)</f>
        <v/>
      </c>
      <c r="L426" s="159" t="n">
        <v>92856.55680000001</v>
      </c>
      <c r="M426" s="159" t="n">
        <v>90152</v>
      </c>
      <c r="N426" s="159" t="n">
        <v>97364.16</v>
      </c>
      <c r="O426" s="162">
        <f>MIN(K426,L426,M426,N426)</f>
        <v/>
      </c>
      <c r="P426" s="162">
        <f>MAX(K426,L426,M426,N426)</f>
        <v/>
      </c>
      <c r="Q426" s="162">
        <f>MEDIAN(K426,L426,M426,N426)</f>
        <v/>
      </c>
      <c r="R426" s="162">
        <f>AVERAGE(K426,L426,M426,N426)</f>
        <v/>
      </c>
      <c r="S426" s="162">
        <f>AVERAGE(O426,Q426)</f>
        <v/>
      </c>
      <c r="T426" s="162">
        <f>AVERAGE(P426,Q426)</f>
        <v/>
      </c>
      <c r="U426" s="41">
        <f>STDEVA(K426,L426,M426,N426)</f>
        <v/>
      </c>
      <c r="V426" s="42">
        <f>U426/Q426</f>
        <v/>
      </c>
      <c r="W426" s="43">
        <f>IF(X426=O426,"MENOR",IF(X426=S426,"PROM[MEN-MED]","PROMEDIO"))</f>
        <v/>
      </c>
      <c r="X426" s="163">
        <f>IF(V426&lt;=300%,O426,IF(AND(V426&gt;100%,V426&lt;=150%),S426,R426))</f>
        <v/>
      </c>
      <c r="Y426" s="162">
        <f>ROUND(X426,0)</f>
        <v/>
      </c>
    </row>
    <row r="427" ht="27" customHeight="1">
      <c r="B427" s="32" t="inlineStr">
        <is>
          <t>2.21</t>
        </is>
      </c>
      <c r="C427" s="32" t="n">
        <v>4912</v>
      </c>
      <c r="D427" s="59" t="inlineStr">
        <is>
          <t xml:space="preserve">CASQUILLO IZQUIERDO DEL BRAZO INFERIOR DELANTERO </t>
        </is>
      </c>
      <c r="E427" s="56" t="inlineStr">
        <is>
          <t>El casquillo izquierdo del brazo inferior delantero en un toyota es un componente esencial de la suspensión que permite la conexión flexible entre el brazo de control inferior y el chasis del vehículo.</t>
        </is>
      </c>
      <c r="F427" s="32" t="inlineStr">
        <is>
          <t>Unidad</t>
        </is>
      </c>
      <c r="G427" s="35" t="inlineStr">
        <is>
          <t>suministro</t>
        </is>
      </c>
      <c r="H427" s="159" t="n">
        <v>206203</v>
      </c>
      <c r="I427" s="37" t="n">
        <v>158.91</v>
      </c>
      <c r="J427" s="37" t="n">
        <v>151.76</v>
      </c>
      <c r="K427" s="160">
        <f>H427*(I427/J427)</f>
        <v/>
      </c>
      <c r="L427" s="159" t="n">
        <v>263669.7042</v>
      </c>
      <c r="M427" s="159" t="n">
        <v>255990</v>
      </c>
      <c r="N427" s="159" t="n">
        <v>276469.2</v>
      </c>
      <c r="O427" s="162">
        <f>MIN(K427,L427,M427,N427)</f>
        <v/>
      </c>
      <c r="P427" s="162">
        <f>MAX(K427,L427,M427,N427)</f>
        <v/>
      </c>
      <c r="Q427" s="162">
        <f>MEDIAN(K427,L427,M427,N427)</f>
        <v/>
      </c>
      <c r="R427" s="162">
        <f>AVERAGE(K427,L427,M427,N427)</f>
        <v/>
      </c>
      <c r="S427" s="162">
        <f>AVERAGE(O427,Q427)</f>
        <v/>
      </c>
      <c r="T427" s="162">
        <f>AVERAGE(P427,Q427)</f>
        <v/>
      </c>
      <c r="U427" s="41">
        <f>STDEVA(K427,L427,M427,N427)</f>
        <v/>
      </c>
      <c r="V427" s="42">
        <f>U427/Q427</f>
        <v/>
      </c>
      <c r="W427" s="43">
        <f>IF(X427=O427,"MENOR",IF(X427=S427,"PROM[MEN-MED]","PROMEDIO"))</f>
        <v/>
      </c>
      <c r="X427" s="163">
        <f>IF(V427&lt;=300%,O427,IF(AND(V427&gt;100%,V427&lt;=150%),S427,R427))</f>
        <v/>
      </c>
      <c r="Y427" s="162">
        <f>ROUND(X427,0)</f>
        <v/>
      </c>
    </row>
    <row r="428" ht="27" customHeight="1">
      <c r="B428" s="32" t="inlineStr">
        <is>
          <t>2.22</t>
        </is>
      </c>
      <c r="C428" s="32" t="n">
        <v>4912</v>
      </c>
      <c r="D428" s="59" t="inlineStr">
        <is>
          <t xml:space="preserve">CASQUILLODERECHO  DEL BRAZO INFERIOR DELANTERO </t>
        </is>
      </c>
      <c r="E428" s="56" t="inlineStr">
        <is>
          <t>componente clave del sistema de suspensión que conecta el brazo de control inferior derecho con el chasis del vehículo, permitiendo un movimiento controlado y reduciendo vibraciones.</t>
        </is>
      </c>
      <c r="F428" s="32" t="inlineStr">
        <is>
          <t>Unidad</t>
        </is>
      </c>
      <c r="G428" s="35" t="inlineStr">
        <is>
          <t>suministro</t>
        </is>
      </c>
      <c r="H428" s="159" t="n">
        <v>190000</v>
      </c>
      <c r="I428" s="37" t="n">
        <v>158.91</v>
      </c>
      <c r="J428" s="37" t="n">
        <v>151.76</v>
      </c>
      <c r="K428" s="160">
        <f>H428*(I428/J428)</f>
        <v/>
      </c>
      <c r="L428" s="159" t="n">
        <v>229276.9668</v>
      </c>
      <c r="M428" s="159" t="n">
        <v>222599</v>
      </c>
      <c r="N428" s="159" t="n">
        <v>240406.92</v>
      </c>
      <c r="O428" s="162">
        <f>MIN(K428,L428,M428,N428)</f>
        <v/>
      </c>
      <c r="P428" s="162">
        <f>MAX(K428,L428,M428,N428)</f>
        <v/>
      </c>
      <c r="Q428" s="162">
        <f>MEDIAN(K428,L428,M428,N428)</f>
        <v/>
      </c>
      <c r="R428" s="162">
        <f>AVERAGE(K428,L428,M428,N428)</f>
        <v/>
      </c>
      <c r="S428" s="162">
        <f>AVERAGE(O428,Q428)</f>
        <v/>
      </c>
      <c r="T428" s="162">
        <f>AVERAGE(P428,Q428)</f>
        <v/>
      </c>
      <c r="U428" s="41">
        <f>STDEVA(K428,L428,M428,N428)</f>
        <v/>
      </c>
      <c r="V428" s="42">
        <f>U428/Q428</f>
        <v/>
      </c>
      <c r="W428" s="43">
        <f>IF(X428=O428,"MENOR",IF(X428=S428,"PROM[MEN-MED]","PROMEDIO"))</f>
        <v/>
      </c>
      <c r="X428" s="163">
        <f>IF(V428&lt;=300%,O428,IF(AND(V428&gt;100%,V428&lt;=150%),S428,R428))</f>
        <v/>
      </c>
      <c r="Y428" s="162">
        <f>ROUND(X428,0)</f>
        <v/>
      </c>
    </row>
    <row r="429" ht="27" customHeight="1">
      <c r="B429" s="32" t="inlineStr">
        <is>
          <t>2.23</t>
        </is>
      </c>
      <c r="C429" s="32" t="n">
        <v>4912</v>
      </c>
      <c r="D429" s="59" t="inlineStr">
        <is>
          <t xml:space="preserve">CUBIERTA ANTIPOLVO IZQUIERDA DE LA JUNTA ESFERICA INFERIOR </t>
        </is>
      </c>
      <c r="E429" s="56" t="inlineStr">
        <is>
          <t>componente de goma o poliuretano que protege la rótula de suspensión inferior izquierda contra suciedad, polvo y humedad, evitando el desgaste prematuro y asegurando un funcionamiento adecuado.</t>
        </is>
      </c>
      <c r="F429" s="32" t="inlineStr">
        <is>
          <t>Unidad</t>
        </is>
      </c>
      <c r="G429" s="35" t="inlineStr">
        <is>
          <t>suministro</t>
        </is>
      </c>
      <c r="H429" s="159" t="n">
        <v>119700</v>
      </c>
      <c r="I429" s="37" t="n">
        <v>158.91</v>
      </c>
      <c r="J429" s="37" t="n">
        <v>151.76</v>
      </c>
      <c r="K429" s="160">
        <f>H429*(I429/J429)</f>
        <v/>
      </c>
      <c r="L429" s="159" t="n">
        <v>144444.1159</v>
      </c>
      <c r="M429" s="159" t="n">
        <v>140237</v>
      </c>
      <c r="N429" s="159" t="n">
        <v>151455.96</v>
      </c>
      <c r="O429" s="162">
        <f>MIN(K429,L429,M429,N429)</f>
        <v/>
      </c>
      <c r="P429" s="162">
        <f>MAX(K429,L429,M429,N429)</f>
        <v/>
      </c>
      <c r="Q429" s="162">
        <f>MEDIAN(K429,L429,M429,N429)</f>
        <v/>
      </c>
      <c r="R429" s="162">
        <f>AVERAGE(K429,L429,M429,N429)</f>
        <v/>
      </c>
      <c r="S429" s="162">
        <f>AVERAGE(O429,Q429)</f>
        <v/>
      </c>
      <c r="T429" s="162">
        <f>AVERAGE(P429,Q429)</f>
        <v/>
      </c>
      <c r="U429" s="41">
        <f>STDEVA(K429,L429,M429,N429)</f>
        <v/>
      </c>
      <c r="V429" s="42">
        <f>U429/Q429</f>
        <v/>
      </c>
      <c r="W429" s="43">
        <f>IF(X429=O429,"MENOR",IF(X429=S429,"PROM[MEN-MED]","PROMEDIO"))</f>
        <v/>
      </c>
      <c r="X429" s="163">
        <f>IF(V429&lt;=300%,O429,IF(AND(V429&gt;100%,V429&lt;=150%),S429,R429))</f>
        <v/>
      </c>
      <c r="Y429" s="162">
        <f>ROUND(X429,0)</f>
        <v/>
      </c>
    </row>
    <row r="430" ht="27" customHeight="1">
      <c r="B430" s="32" t="inlineStr">
        <is>
          <t>2.24</t>
        </is>
      </c>
      <c r="C430" s="32" t="n">
        <v>4912</v>
      </c>
      <c r="D430" s="59" t="inlineStr">
        <is>
          <t xml:space="preserve">CUBIERTA ANTIPOLVODERECHA  DE LA JUNTA ESFERICA INFERIOR </t>
        </is>
      </c>
      <c r="E430" s="56" t="inlineStr">
        <is>
          <t>componente de goma o poliuretano que protege la rótula de suspensión inferior izquierda contra suciedad, polvo y humedad, evitando el desgaste prematuro y asegurando un funcionamiento adecuado.</t>
        </is>
      </c>
      <c r="F430" s="32" t="inlineStr">
        <is>
          <t>Unidad</t>
        </is>
      </c>
      <c r="G430" s="35" t="inlineStr">
        <is>
          <t>suministro</t>
        </is>
      </c>
      <c r="H430" s="159" t="n">
        <v>119700</v>
      </c>
      <c r="I430" s="37" t="n">
        <v>158.91</v>
      </c>
      <c r="J430" s="37" t="n">
        <v>151.76</v>
      </c>
      <c r="K430" s="160">
        <f>H430*(I430/J430)</f>
        <v/>
      </c>
      <c r="L430" s="159" t="n">
        <v>141718.7303</v>
      </c>
      <c r="M430" s="159" t="n">
        <v>137591</v>
      </c>
      <c r="N430" s="159" t="n">
        <v>148598.28</v>
      </c>
      <c r="O430" s="162">
        <f>MIN(K430,L430,M430,N430)</f>
        <v/>
      </c>
      <c r="P430" s="162">
        <f>MAX(K430,L430,M430,N430)</f>
        <v/>
      </c>
      <c r="Q430" s="162">
        <f>MEDIAN(K430,L430,M430,N430)</f>
        <v/>
      </c>
      <c r="R430" s="162">
        <f>AVERAGE(K430,L430,M430,N430)</f>
        <v/>
      </c>
      <c r="S430" s="162">
        <f>AVERAGE(O430,Q430)</f>
        <v/>
      </c>
      <c r="T430" s="162">
        <f>AVERAGE(P430,Q430)</f>
        <v/>
      </c>
      <c r="U430" s="41">
        <f>STDEVA(K430,L430,M430,N430)</f>
        <v/>
      </c>
      <c r="V430" s="42">
        <f>U430/Q430</f>
        <v/>
      </c>
      <c r="W430" s="43">
        <f>IF(X430=O430,"MENOR",IF(X430=S430,"PROM[MEN-MED]","PROMEDIO"))</f>
        <v/>
      </c>
      <c r="X430" s="163">
        <f>IF(V430&lt;=300%,O430,IF(AND(V430&gt;100%,V430&lt;=150%),S430,R430))</f>
        <v/>
      </c>
      <c r="Y430" s="162">
        <f>ROUND(X430,0)</f>
        <v/>
      </c>
    </row>
    <row r="431" ht="27" customHeight="1">
      <c r="B431" s="32" t="inlineStr">
        <is>
          <t>2.25</t>
        </is>
      </c>
      <c r="C431" s="32" t="n">
        <v>4912</v>
      </c>
      <c r="D431" s="59" t="inlineStr">
        <is>
          <t xml:space="preserve">FIJACION DE LA JUNTA ESFERICA INFERIOR DELANTERA IZQUIERDA </t>
        </is>
      </c>
      <c r="E431" s="56" t="inlineStr">
        <is>
          <t>conjunto de elementos que aseguran la rótula de suspensión inferior al brazo de control inferior y la mangueta de dirección, garantizando estabilidad y un movimiento controlado de la suspensión.</t>
        </is>
      </c>
      <c r="F431" s="32" t="inlineStr">
        <is>
          <t>Unidad</t>
        </is>
      </c>
      <c r="G431" s="35" t="inlineStr">
        <is>
          <t>suministro</t>
        </is>
      </c>
      <c r="H431" s="159" t="n">
        <v>4750</v>
      </c>
      <c r="I431" s="37" t="n">
        <v>158.91</v>
      </c>
      <c r="J431" s="37" t="n">
        <v>151.76</v>
      </c>
      <c r="K431" s="160">
        <f>H431*(I431/J431)</f>
        <v/>
      </c>
      <c r="L431" s="159" t="n">
        <v>5570.2353</v>
      </c>
      <c r="M431" s="159" t="n">
        <v>5408</v>
      </c>
      <c r="N431" s="159" t="n">
        <v>5840.64</v>
      </c>
      <c r="O431" s="162">
        <f>MIN(K431,L431,M431,N431)</f>
        <v/>
      </c>
      <c r="P431" s="162">
        <f>MAX(K431,L431,M431,N431)</f>
        <v/>
      </c>
      <c r="Q431" s="162">
        <f>MEDIAN(K431,L431,M431,N431)</f>
        <v/>
      </c>
      <c r="R431" s="162">
        <f>AVERAGE(K431,L431,M431,N431)</f>
        <v/>
      </c>
      <c r="S431" s="162">
        <f>AVERAGE(O431,Q431)</f>
        <v/>
      </c>
      <c r="T431" s="162">
        <f>AVERAGE(P431,Q431)</f>
        <v/>
      </c>
      <c r="U431" s="41">
        <f>STDEVA(K431,L431,M431,N431)</f>
        <v/>
      </c>
      <c r="V431" s="42">
        <f>U431/Q431</f>
        <v/>
      </c>
      <c r="W431" s="43">
        <f>IF(X431=O431,"MENOR",IF(X431=S431,"PROM[MEN-MED]","PROMEDIO"))</f>
        <v/>
      </c>
      <c r="X431" s="163">
        <f>IF(V431&lt;=300%,O431,IF(AND(V431&gt;100%,V431&lt;=150%),S431,R431))</f>
        <v/>
      </c>
      <c r="Y431" s="162">
        <f>ROUND(X431,0)</f>
        <v/>
      </c>
    </row>
    <row r="432" ht="27" customHeight="1">
      <c r="B432" s="32" t="inlineStr">
        <is>
          <t>2.26</t>
        </is>
      </c>
      <c r="C432" s="32" t="n">
        <v>4912</v>
      </c>
      <c r="D432" s="59" t="inlineStr">
        <is>
          <t xml:space="preserve">FIJACION DE LA JUNTA ESFERICA INFERIOR DELANTERA DERECHA </t>
        </is>
      </c>
      <c r="E432" s="56" t="inlineStr">
        <is>
          <t>conjunto de elementos que aseguran la rótula de suspensión inferior al brazo de control inferior y la mangueta de dirección, garantizando estabilidad y un movimiento controlado de la suspensión.</t>
        </is>
      </c>
      <c r="F432" s="32" t="inlineStr">
        <is>
          <t>Unidad</t>
        </is>
      </c>
      <c r="G432" s="35" t="inlineStr">
        <is>
          <t>suministro</t>
        </is>
      </c>
      <c r="H432" s="159" t="n">
        <v>4750</v>
      </c>
      <c r="I432" s="37" t="n">
        <v>158.91</v>
      </c>
      <c r="J432" s="37" t="n">
        <v>151.76</v>
      </c>
      <c r="K432" s="160">
        <f>H432*(I432/J432)</f>
        <v/>
      </c>
      <c r="L432" s="159" t="n">
        <v>5623.7972</v>
      </c>
      <c r="M432" s="159" t="n">
        <v>5460</v>
      </c>
      <c r="N432" s="159" t="n">
        <v>5896.8</v>
      </c>
      <c r="O432" s="162">
        <f>MIN(K432,L432,M432,N432)</f>
        <v/>
      </c>
      <c r="P432" s="162">
        <f>MAX(K432,L432,M432,N432)</f>
        <v/>
      </c>
      <c r="Q432" s="162">
        <f>MEDIAN(K432,L432,M432,N432)</f>
        <v/>
      </c>
      <c r="R432" s="162">
        <f>AVERAGE(K432,L432,M432,N432)</f>
        <v/>
      </c>
      <c r="S432" s="162">
        <f>AVERAGE(O432,Q432)</f>
        <v/>
      </c>
      <c r="T432" s="162">
        <f>AVERAGE(P432,Q432)</f>
        <v/>
      </c>
      <c r="U432" s="41">
        <f>STDEVA(K432,L432,M432,N432)</f>
        <v/>
      </c>
      <c r="V432" s="42">
        <f>U432/Q432</f>
        <v/>
      </c>
      <c r="W432" s="43">
        <f>IF(X432=O432,"MENOR",IF(X432=S432,"PROM[MEN-MED]","PROMEDIO"))</f>
        <v/>
      </c>
      <c r="X432" s="163">
        <f>IF(V432&lt;=300%,O432,IF(AND(V432&gt;100%,V432&lt;=150%),S432,R432))</f>
        <v/>
      </c>
      <c r="Y432" s="162">
        <f>ROUND(X432,0)</f>
        <v/>
      </c>
    </row>
    <row r="433" ht="27" customHeight="1">
      <c r="B433" s="32" t="inlineStr">
        <is>
          <t>2.27</t>
        </is>
      </c>
      <c r="C433" s="32" t="n">
        <v>4912</v>
      </c>
      <c r="D433" s="59" t="inlineStr">
        <is>
          <t>CASQUILLO DE LA BARRA ESTABILIZADORA DELANTERA N° 1</t>
        </is>
      </c>
      <c r="E433" s="56" t="inlineStr">
        <is>
          <t>componente de goma o poliuretano que permite la fijación y el movimiento controlado de la barra estabilizadora, reduciendo la inclinación del vehículo en las curvas y mejorando la estabilidad.</t>
        </is>
      </c>
      <c r="F433" s="32" t="inlineStr">
        <is>
          <t>Unidad</t>
        </is>
      </c>
      <c r="G433" s="35" t="inlineStr">
        <is>
          <t>suministro</t>
        </is>
      </c>
      <c r="H433" s="159" t="n">
        <v>75051</v>
      </c>
      <c r="I433" s="37" t="n">
        <v>158.91</v>
      </c>
      <c r="J433" s="37" t="n">
        <v>151.76</v>
      </c>
      <c r="K433" s="160">
        <f>H433*(I433/J433)</f>
        <v/>
      </c>
      <c r="L433" s="159" t="n">
        <v>89710.93459999999</v>
      </c>
      <c r="M433" s="159" t="n">
        <v>87098</v>
      </c>
      <c r="N433" s="159" t="n">
        <v>94065.84</v>
      </c>
      <c r="O433" s="162">
        <f>MIN(K433,L433,M433,N433)</f>
        <v/>
      </c>
      <c r="P433" s="162">
        <f>MAX(K433,L433,M433,N433)</f>
        <v/>
      </c>
      <c r="Q433" s="162">
        <f>MEDIAN(K433,L433,M433,N433)</f>
        <v/>
      </c>
      <c r="R433" s="162">
        <f>AVERAGE(K433,L433,M433,N433)</f>
        <v/>
      </c>
      <c r="S433" s="162">
        <f>AVERAGE(O433,Q433)</f>
        <v/>
      </c>
      <c r="T433" s="162">
        <f>AVERAGE(P433,Q433)</f>
        <v/>
      </c>
      <c r="U433" s="41">
        <f>STDEVA(K433,L433,M433,N433)</f>
        <v/>
      </c>
      <c r="V433" s="42">
        <f>U433/Q433</f>
        <v/>
      </c>
      <c r="W433" s="43">
        <f>IF(X433=O433,"MENOR",IF(X433=S433,"PROM[MEN-MED]","PROMEDIO"))</f>
        <v/>
      </c>
      <c r="X433" s="163">
        <f>IF(V433&lt;=300%,O433,IF(AND(V433&gt;100%,V433&lt;=150%),S433,R433))</f>
        <v/>
      </c>
      <c r="Y433" s="162">
        <f>ROUND(X433,0)</f>
        <v/>
      </c>
    </row>
    <row r="434" ht="15.75" customHeight="1">
      <c r="B434" s="32" t="inlineStr">
        <is>
          <t>2.28</t>
        </is>
      </c>
      <c r="C434" s="32" t="n">
        <v>4912</v>
      </c>
      <c r="D434" s="59" t="inlineStr">
        <is>
          <t>CONJUNTO DERECHO DEL ESTABILIZADOR DELANTERO</t>
        </is>
      </c>
      <c r="E434" s="56" t="inlineStr">
        <is>
          <t>sistema de suspensión que ayuda a reducir el balanceo de la carrocería al tomar curvas y mejora la estabilidad del vehículo.</t>
        </is>
      </c>
      <c r="F434" s="32" t="inlineStr">
        <is>
          <t>Unidad</t>
        </is>
      </c>
      <c r="G434" s="35" t="inlineStr">
        <is>
          <t>suministro</t>
        </is>
      </c>
      <c r="H434" s="159" t="n">
        <v>383126</v>
      </c>
      <c r="I434" s="37" t="n">
        <v>158.91</v>
      </c>
      <c r="J434" s="37" t="n">
        <v>151.76</v>
      </c>
      <c r="K434" s="160">
        <f>H434*(I434/J434)</f>
        <v/>
      </c>
      <c r="L434" s="159" t="n">
        <v>456652.5635</v>
      </c>
      <c r="M434" s="159" t="n">
        <v>443352</v>
      </c>
      <c r="N434" s="159" t="n">
        <v>478820.16</v>
      </c>
      <c r="O434" s="162">
        <f>MIN(K434,L434,M434,N434)</f>
        <v/>
      </c>
      <c r="P434" s="162">
        <f>MAX(K434,L434,M434,N434)</f>
        <v/>
      </c>
      <c r="Q434" s="162">
        <f>MEDIAN(K434,L434,M434,N434)</f>
        <v/>
      </c>
      <c r="R434" s="162">
        <f>AVERAGE(K434,L434,M434,N434)</f>
        <v/>
      </c>
      <c r="S434" s="162">
        <f>AVERAGE(O434,Q434)</f>
        <v/>
      </c>
      <c r="T434" s="162">
        <f>AVERAGE(P434,Q434)</f>
        <v/>
      </c>
      <c r="U434" s="41">
        <f>STDEVA(K434,L434,M434,N434)</f>
        <v/>
      </c>
      <c r="V434" s="42">
        <f>U434/Q434</f>
        <v/>
      </c>
      <c r="W434" s="43">
        <f>IF(X434=O434,"MENOR",IF(X434=S434,"PROM[MEN-MED]","PROMEDIO"))</f>
        <v/>
      </c>
      <c r="X434" s="163">
        <f>IF(V434&lt;=300%,O434,IF(AND(V434&gt;100%,V434&lt;=150%),S434,R434))</f>
        <v/>
      </c>
      <c r="Y434" s="162">
        <f>ROUND(X434,0)</f>
        <v/>
      </c>
    </row>
    <row r="435" ht="15.75" customHeight="1">
      <c r="B435" s="32" t="inlineStr">
        <is>
          <t>2.29</t>
        </is>
      </c>
      <c r="C435" s="32" t="n">
        <v>4912</v>
      </c>
      <c r="D435" s="59" t="inlineStr">
        <is>
          <t>BARRA ESTABILIZADORA DELANTERA</t>
        </is>
      </c>
      <c r="E435" s="56" t="inlineStr">
        <is>
          <t>componente esencial del sistema de suspensión que ayuda a reducir el balanceo de la carrocería al tomar curvas, mejorando la estabilidad y el control del vehículo.</t>
        </is>
      </c>
      <c r="F435" s="32" t="inlineStr">
        <is>
          <t>Unidad</t>
        </is>
      </c>
      <c r="G435" s="35" t="inlineStr">
        <is>
          <t>suministro</t>
        </is>
      </c>
      <c r="H435" s="159" t="n">
        <v>1278699</v>
      </c>
      <c r="I435" s="37" t="n">
        <v>158.91</v>
      </c>
      <c r="J435" s="37" t="n">
        <v>151.76</v>
      </c>
      <c r="K435" s="160">
        <f>H435*(I435/J435)</f>
        <v/>
      </c>
      <c r="L435" s="159" t="n">
        <v>1528483.9451</v>
      </c>
      <c r="M435" s="159" t="n">
        <v>1483965</v>
      </c>
      <c r="N435" s="159" t="n">
        <v>1602682.2</v>
      </c>
      <c r="O435" s="162">
        <f>MIN(K435,L435,M435,N435)</f>
        <v/>
      </c>
      <c r="P435" s="162">
        <f>MAX(K435,L435,M435,N435)</f>
        <v/>
      </c>
      <c r="Q435" s="162">
        <f>MEDIAN(K435,L435,M435,N435)</f>
        <v/>
      </c>
      <c r="R435" s="162">
        <f>AVERAGE(K435,L435,M435,N435)</f>
        <v/>
      </c>
      <c r="S435" s="162">
        <f>AVERAGE(O435,Q435)</f>
        <v/>
      </c>
      <c r="T435" s="162">
        <f>AVERAGE(P435,Q435)</f>
        <v/>
      </c>
      <c r="U435" s="41">
        <f>STDEVA(K435,L435,M435,N435)</f>
        <v/>
      </c>
      <c r="V435" s="42">
        <f>U435/Q435</f>
        <v/>
      </c>
      <c r="W435" s="43">
        <f>IF(X435=O435,"MENOR",IF(X435=S435,"PROM[MEN-MED]","PROMEDIO"))</f>
        <v/>
      </c>
      <c r="X435" s="163">
        <f>IF(V435&lt;=300%,O435,IF(AND(V435&gt;100%,V435&lt;=150%),S435,R435))</f>
        <v/>
      </c>
      <c r="Y435" s="162">
        <f>ROUND(X435,0)</f>
        <v/>
      </c>
    </row>
    <row r="436" ht="15.75" customHeight="1">
      <c r="B436" s="32" t="inlineStr">
        <is>
          <t>2.30</t>
        </is>
      </c>
      <c r="C436" s="32" t="n">
        <v>4912</v>
      </c>
      <c r="D436" s="70" t="inlineStr">
        <is>
          <t>CONJUNTO IZQUIERDO DEL ESTABILIZADOR DELANTERO</t>
        </is>
      </c>
      <c r="E436" s="56" t="inlineStr">
        <is>
          <t>parte del sistema de suspensión que ayuda a reducir el balanceo lateral del vehículo al tomar curvas, mejorando la estabilidad y el control.</t>
        </is>
      </c>
      <c r="F436" s="32" t="inlineStr">
        <is>
          <t>Unidad</t>
        </is>
      </c>
      <c r="G436" s="35" t="inlineStr">
        <is>
          <t>suministro</t>
        </is>
      </c>
      <c r="H436" s="159" t="n">
        <v>351529</v>
      </c>
      <c r="I436" s="37" t="n">
        <v>158.91</v>
      </c>
      <c r="J436" s="37" t="n">
        <v>151.76</v>
      </c>
      <c r="K436" s="160">
        <f>H436*(I436/J436)</f>
        <v/>
      </c>
      <c r="L436" s="159" t="n">
        <v>434480.781</v>
      </c>
      <c r="M436" s="159" t="n">
        <v>421826</v>
      </c>
      <c r="N436" s="159" t="n">
        <v>455572.08</v>
      </c>
      <c r="O436" s="162">
        <f>MIN(K436,L436,M436,N436)</f>
        <v/>
      </c>
      <c r="P436" s="162">
        <f>MAX(K436,L436,M436,N436)</f>
        <v/>
      </c>
      <c r="Q436" s="162">
        <f>MEDIAN(K436,L436,M436,N436)</f>
        <v/>
      </c>
      <c r="R436" s="162">
        <f>AVERAGE(K436,L436,M436,N436)</f>
        <v/>
      </c>
      <c r="S436" s="162">
        <f>AVERAGE(O436,Q436)</f>
        <v/>
      </c>
      <c r="T436" s="162">
        <f>AVERAGE(P436,Q436)</f>
        <v/>
      </c>
      <c r="U436" s="41">
        <f>STDEVA(K436,L436,M436,N436)</f>
        <v/>
      </c>
      <c r="V436" s="42">
        <f>U436/Q436</f>
        <v/>
      </c>
      <c r="W436" s="43">
        <f>IF(X436=O436,"MENOR",IF(X436=S436,"PROM[MEN-MED]","PROMEDIO"))</f>
        <v/>
      </c>
      <c r="X436" s="163">
        <f>IF(V436&lt;=300%,O436,IF(AND(V436&gt;100%,V436&lt;=150%),S436,R436))</f>
        <v/>
      </c>
      <c r="Y436" s="162">
        <f>ROUND(X436,0)</f>
        <v/>
      </c>
    </row>
    <row r="437" ht="15.75" customHeight="1">
      <c r="B437" s="32" t="inlineStr">
        <is>
          <t>2.31</t>
        </is>
      </c>
      <c r="C437" s="32" t="n">
        <v>4912</v>
      </c>
      <c r="D437" s="70" t="inlineStr">
        <is>
          <t>SOPORTE DERECHO DEL ESTABILIZADOR DELANTERO N° 1</t>
        </is>
      </c>
      <c r="E437" s="56" t="inlineStr">
        <is>
          <t>componente que fija la barra estabilizadora delantera al chasis del vehículo, permitiendo su correcto funcionamiento al reducir el balanceo de la carrocería.</t>
        </is>
      </c>
      <c r="F437" s="32" t="inlineStr">
        <is>
          <t>Unidad</t>
        </is>
      </c>
      <c r="G437" s="35" t="inlineStr">
        <is>
          <t>suministro</t>
        </is>
      </c>
      <c r="H437" s="159" t="n">
        <v>102600</v>
      </c>
      <c r="I437" s="37" t="n">
        <v>158.91</v>
      </c>
      <c r="J437" s="37" t="n">
        <v>151.76</v>
      </c>
      <c r="K437" s="160">
        <f>H437*(I437/J437)</f>
        <v/>
      </c>
      <c r="L437" s="159" t="n">
        <v>120306.0607</v>
      </c>
      <c r="M437" s="159" t="n">
        <v>116802</v>
      </c>
      <c r="N437" s="159" t="n">
        <v>126146.16</v>
      </c>
      <c r="O437" s="162">
        <f>MIN(K437,L437,M437,N437)</f>
        <v/>
      </c>
      <c r="P437" s="162">
        <f>MAX(K437,L437,M437,N437)</f>
        <v/>
      </c>
      <c r="Q437" s="162">
        <f>MEDIAN(K437,L437,M437,N437)</f>
        <v/>
      </c>
      <c r="R437" s="162">
        <f>AVERAGE(K437,L437,M437,N437)</f>
        <v/>
      </c>
      <c r="S437" s="162">
        <f>AVERAGE(O437,Q437)</f>
        <v/>
      </c>
      <c r="T437" s="162">
        <f>AVERAGE(P437,Q437)</f>
        <v/>
      </c>
      <c r="U437" s="41">
        <f>STDEVA(K437,L437,M437,N437)</f>
        <v/>
      </c>
      <c r="V437" s="42">
        <f>U437/Q437</f>
        <v/>
      </c>
      <c r="W437" s="43">
        <f>IF(X437=O437,"MENOR",IF(X437=S437,"PROM[MEN-MED]","PROMEDIO"))</f>
        <v/>
      </c>
      <c r="X437" s="163">
        <f>IF(V437&lt;=300%,O437,IF(AND(V437&gt;100%,V437&lt;=150%),S437,R437))</f>
        <v/>
      </c>
      <c r="Y437" s="162">
        <f>ROUND(X437,0)</f>
        <v/>
      </c>
    </row>
    <row r="438" ht="15.75" customHeight="1">
      <c r="B438" s="32" t="inlineStr">
        <is>
          <t>2.32</t>
        </is>
      </c>
      <c r="C438" s="32" t="n">
        <v>4912</v>
      </c>
      <c r="D438" s="59" t="inlineStr">
        <is>
          <t>SOPORTE IZQUIERDO DEL ESTABILIZADOR DELANTERO N° 1</t>
        </is>
      </c>
      <c r="E438" s="56" t="inlineStr">
        <is>
          <t>componente que fija la barra estabilizadora delantera al chasis del vehículo, permitiendo su correcto funcionamiento al reducir el balanceo de la carrocería.</t>
        </is>
      </c>
      <c r="F438" s="32" t="inlineStr">
        <is>
          <t>Unidad</t>
        </is>
      </c>
      <c r="G438" s="35" t="inlineStr">
        <is>
          <t>suministro</t>
        </is>
      </c>
      <c r="H438" s="159" t="n">
        <v>101650</v>
      </c>
      <c r="I438" s="37" t="n">
        <v>158.91</v>
      </c>
      <c r="J438" s="37" t="n">
        <v>151.76</v>
      </c>
      <c r="K438" s="160">
        <f>H438*(I438/J438)</f>
        <v/>
      </c>
      <c r="L438" s="159" t="n">
        <v>119192.6253</v>
      </c>
      <c r="M438" s="159" t="n">
        <v>115721</v>
      </c>
      <c r="N438" s="159" t="n">
        <v>124978.68</v>
      </c>
      <c r="O438" s="162">
        <f>MIN(K438,L438,M438,N438)</f>
        <v/>
      </c>
      <c r="P438" s="162">
        <f>MAX(K438,L438,M438,N438)</f>
        <v/>
      </c>
      <c r="Q438" s="162">
        <f>MEDIAN(K438,L438,M438,N438)</f>
        <v/>
      </c>
      <c r="R438" s="162">
        <f>AVERAGE(K438,L438,M438,N438)</f>
        <v/>
      </c>
      <c r="S438" s="162">
        <f>AVERAGE(O438,Q438)</f>
        <v/>
      </c>
      <c r="T438" s="162">
        <f>AVERAGE(P438,Q438)</f>
        <v/>
      </c>
      <c r="U438" s="41">
        <f>STDEVA(K438,L438,M438,N438)</f>
        <v/>
      </c>
      <c r="V438" s="42">
        <f>U438/Q438</f>
        <v/>
      </c>
      <c r="W438" s="43">
        <f>IF(X438=O438,"MENOR",IF(X438=S438,"PROM[MEN-MED]","PROMEDIO"))</f>
        <v/>
      </c>
      <c r="X438" s="163">
        <f>IF(V438&lt;=300%,O438,IF(AND(V438&gt;100%,V438&lt;=150%),S438,R438))</f>
        <v/>
      </c>
      <c r="Y438" s="162">
        <f>ROUND(X438,0)</f>
        <v/>
      </c>
    </row>
    <row r="439" ht="15.75" customHeight="1">
      <c r="B439" s="32" t="inlineStr">
        <is>
          <t>2.33</t>
        </is>
      </c>
      <c r="C439" s="32" t="n">
        <v>4912</v>
      </c>
      <c r="D439" s="59" t="inlineStr">
        <is>
          <t>SUBCONJUNTO DE REFUERZO DEL ELEMENTO DE SUSPENSIÓN DELANTERO DERECHO</t>
        </is>
      </c>
      <c r="E439" s="56" t="inlineStr">
        <is>
          <t>es una estructura que fortalece y proporciona mayor rigidez a los componentes de la suspensión delantera en el lado derecho del vehículo.</t>
        </is>
      </c>
      <c r="F439" s="32" t="inlineStr">
        <is>
          <t>Unidad</t>
        </is>
      </c>
      <c r="G439" s="35" t="inlineStr">
        <is>
          <t>suministro</t>
        </is>
      </c>
      <c r="H439" s="159" t="n">
        <v>1998800</v>
      </c>
      <c r="I439" s="37" t="n">
        <v>158.91</v>
      </c>
      <c r="J439" s="37" t="n">
        <v>151.76</v>
      </c>
      <c r="K439" s="160">
        <f>H439*(I439/J439)</f>
        <v/>
      </c>
      <c r="L439" s="159" t="n">
        <v>2434758.2903</v>
      </c>
      <c r="M439" s="159" t="n">
        <v>2363843</v>
      </c>
      <c r="N439" s="159" t="n">
        <v>2552950.44</v>
      </c>
      <c r="O439" s="162">
        <f>MIN(K439,L439,M439,N439)</f>
        <v/>
      </c>
      <c r="P439" s="162">
        <f>MAX(K439,L439,M439,N439)</f>
        <v/>
      </c>
      <c r="Q439" s="162">
        <f>MEDIAN(K439,L439,M439,N439)</f>
        <v/>
      </c>
      <c r="R439" s="162">
        <f>AVERAGE(K439,L439,M439,N439)</f>
        <v/>
      </c>
      <c r="S439" s="162">
        <f>AVERAGE(O439,Q439)</f>
        <v/>
      </c>
      <c r="T439" s="162">
        <f>AVERAGE(P439,Q439)</f>
        <v/>
      </c>
      <c r="U439" s="41">
        <f>STDEVA(K439,L439,M439,N439)</f>
        <v/>
      </c>
      <c r="V439" s="42">
        <f>U439/Q439</f>
        <v/>
      </c>
      <c r="W439" s="43">
        <f>IF(X439=O439,"MENOR",IF(X439=S439,"PROM[MEN-MED]","PROMEDIO"))</f>
        <v/>
      </c>
      <c r="X439" s="163">
        <f>IF(V439&lt;=300%,O439,IF(AND(V439&gt;100%,V439&lt;=150%),S439,R439))</f>
        <v/>
      </c>
      <c r="Y439" s="162">
        <f>ROUND(X439,0)</f>
        <v/>
      </c>
    </row>
    <row r="440" ht="15.75" customHeight="1">
      <c r="B440" s="32" t="inlineStr">
        <is>
          <t>2.34</t>
        </is>
      </c>
      <c r="C440" s="32" t="n">
        <v>4912</v>
      </c>
      <c r="D440" s="59" t="inlineStr">
        <is>
          <t>SUBCONJUNTO DEL REFUERZO DEL ELEMENTO DE SUSPENSIÓN DELANTERO IZQUIERDO</t>
        </is>
      </c>
      <c r="E440" s="56" t="inlineStr">
        <is>
          <t>es una estructura diseñada para fortalecer y mejorar la rigidez del sistema de suspensión en el lado delantero izquierdo del vehículo.</t>
        </is>
      </c>
      <c r="F440" s="32" t="inlineStr">
        <is>
          <t>Unidad</t>
        </is>
      </c>
      <c r="G440" s="35" t="inlineStr">
        <is>
          <t>suministro</t>
        </is>
      </c>
      <c r="H440" s="159" t="n">
        <v>1300372</v>
      </c>
      <c r="I440" s="37" t="n">
        <v>158.91</v>
      </c>
      <c r="J440" s="37" t="n">
        <v>151.76</v>
      </c>
      <c r="K440" s="160">
        <f>H440*(I440/J440)</f>
        <v/>
      </c>
      <c r="L440" s="159" t="n">
        <v>2070823.244</v>
      </c>
      <c r="M440" s="159" t="n">
        <v>2010508</v>
      </c>
      <c r="N440" s="159" t="n">
        <v>2171348.64</v>
      </c>
      <c r="O440" s="162">
        <f>MIN(K440,L440,M440,N440)</f>
        <v/>
      </c>
      <c r="P440" s="162">
        <f>MAX(K440,L440,M440,N440)</f>
        <v/>
      </c>
      <c r="Q440" s="162">
        <f>MEDIAN(K440,L440,M440,N440)</f>
        <v/>
      </c>
      <c r="R440" s="162">
        <f>AVERAGE(K440,L440,M440,N440)</f>
        <v/>
      </c>
      <c r="S440" s="162">
        <f>AVERAGE(O440,Q440)</f>
        <v/>
      </c>
      <c r="T440" s="162">
        <f>AVERAGE(P440,Q440)</f>
        <v/>
      </c>
      <c r="U440" s="41">
        <f>STDEVA(K440,L440,M440,N440)</f>
        <v/>
      </c>
      <c r="V440" s="42">
        <f>U440/Q440</f>
        <v/>
      </c>
      <c r="W440" s="43">
        <f>IF(X440=O440,"MENOR",IF(X440=S440,"PROM[MEN-MED]","PROMEDIO"))</f>
        <v/>
      </c>
      <c r="X440" s="163">
        <f>IF(V440&lt;=300%,O440,IF(AND(V440&gt;100%,V440&lt;=150%),S440,R440))</f>
        <v/>
      </c>
      <c r="Y440" s="162">
        <f>ROUND(X440,0)</f>
        <v/>
      </c>
    </row>
    <row r="441" ht="15.75" customHeight="1">
      <c r="B441" s="32" t="inlineStr">
        <is>
          <t>2.35</t>
        </is>
      </c>
      <c r="C441" s="32" t="n">
        <v>4912</v>
      </c>
      <c r="D441" s="59" t="inlineStr">
        <is>
          <t xml:space="preserve">JUEGO DE AMORTIGUADORES TRASEROS </t>
        </is>
      </c>
      <c r="E441" s="56" t="inlineStr">
        <is>
          <t>onjunto de dos amortiguadores diseñados para absorber impactos, reducir vibraciones y mejorar la estabilidad y comodidad de conducción en la parte trasera del vehículo.</t>
        </is>
      </c>
      <c r="F441" s="32" t="inlineStr">
        <is>
          <t>Unidad</t>
        </is>
      </c>
      <c r="G441" s="35" t="inlineStr">
        <is>
          <t>suministro</t>
        </is>
      </c>
      <c r="H441" s="159" t="n">
        <v>278349</v>
      </c>
      <c r="I441" s="37" t="n">
        <v>158.91</v>
      </c>
      <c r="J441" s="37" t="n">
        <v>151.76</v>
      </c>
      <c r="K441" s="160">
        <f>H441*(I441/J441)</f>
        <v/>
      </c>
      <c r="L441" s="159" t="n">
        <v>335891.2445</v>
      </c>
      <c r="M441" s="159" t="n">
        <v>326108</v>
      </c>
      <c r="N441" s="159" t="n">
        <v>352196.64</v>
      </c>
      <c r="O441" s="162">
        <f>MIN(K441,L441,M441,N441)</f>
        <v/>
      </c>
      <c r="P441" s="162">
        <f>MAX(K441,L441,M441,N441)</f>
        <v/>
      </c>
      <c r="Q441" s="162">
        <f>MEDIAN(K441,L441,M441,N441)</f>
        <v/>
      </c>
      <c r="R441" s="162">
        <f>AVERAGE(K441,L441,M441,N441)</f>
        <v/>
      </c>
      <c r="S441" s="162">
        <f>AVERAGE(O441,Q441)</f>
        <v/>
      </c>
      <c r="T441" s="162">
        <f>AVERAGE(P441,Q441)</f>
        <v/>
      </c>
      <c r="U441" s="41">
        <f>STDEVA(K441,L441,M441,N441)</f>
        <v/>
      </c>
      <c r="V441" s="42">
        <f>U441/Q441</f>
        <v/>
      </c>
      <c r="W441" s="43">
        <f>IF(X441=O441,"MENOR",IF(X441=S441,"PROM[MEN-MED]","PROMEDIO"))</f>
        <v/>
      </c>
      <c r="X441" s="163">
        <f>IF(V441&lt;=300%,O441,IF(AND(V441&gt;100%,V441&lt;=150%),S441,R441))</f>
        <v/>
      </c>
      <c r="Y441" s="162">
        <f>ROUND(X441,0)</f>
        <v/>
      </c>
    </row>
    <row r="442" ht="15.75" customHeight="1">
      <c r="B442" s="32" t="inlineStr">
        <is>
          <t>2.36</t>
        </is>
      </c>
      <c r="C442" s="32" t="n">
        <v>4912</v>
      </c>
      <c r="D442" s="59" t="inlineStr">
        <is>
          <t>ELEMENTO AMORTIGUADOR DEL AMORTIGUADOR TRASERO NO.1</t>
        </is>
      </c>
      <c r="E442" s="56" t="inlineStr">
        <is>
          <t>pieza que complementa el funcionamiento del amortiguador trasero, ayudando a absorber impactos y reducir vibraciones en la suspensión trasera del vehículo.</t>
        </is>
      </c>
      <c r="F442" s="32" t="inlineStr">
        <is>
          <t>Unidad</t>
        </is>
      </c>
      <c r="G442" s="35" t="inlineStr">
        <is>
          <t>suministro</t>
        </is>
      </c>
      <c r="H442" s="159" t="n">
        <v>57951</v>
      </c>
      <c r="I442" s="37" t="n">
        <v>158.91</v>
      </c>
      <c r="J442" s="37" t="n">
        <v>151.76</v>
      </c>
      <c r="K442" s="160">
        <f>H442*(I442/J442)</f>
        <v/>
      </c>
      <c r="L442" s="159" t="n">
        <v>67951.1658</v>
      </c>
      <c r="M442" s="159" t="n">
        <v>65972</v>
      </c>
      <c r="N442" s="159" t="n">
        <v>71249.75999999999</v>
      </c>
      <c r="O442" s="162">
        <f>MIN(K442,L442,M442,N442)</f>
        <v/>
      </c>
      <c r="P442" s="162">
        <f>MAX(K442,L442,M442,N442)</f>
        <v/>
      </c>
      <c r="Q442" s="162">
        <f>MEDIAN(K442,L442,M442,N442)</f>
        <v/>
      </c>
      <c r="R442" s="162">
        <f>AVERAGE(K442,L442,M442,N442)</f>
        <v/>
      </c>
      <c r="S442" s="162">
        <f>AVERAGE(O442,Q442)</f>
        <v/>
      </c>
      <c r="T442" s="162">
        <f>AVERAGE(P442,Q442)</f>
        <v/>
      </c>
      <c r="U442" s="41">
        <f>STDEVA(K442,L442,M442,N442)</f>
        <v/>
      </c>
      <c r="V442" s="42">
        <f>U442/Q442</f>
        <v/>
      </c>
      <c r="W442" s="43">
        <f>IF(X442=O442,"MENOR",IF(X442=S442,"PROM[MEN-MED]","PROMEDIO"))</f>
        <v/>
      </c>
      <c r="X442" s="163">
        <f>IF(V442&lt;=300%,O442,IF(AND(V442&gt;100%,V442&lt;=150%),S442,R442))</f>
        <v/>
      </c>
      <c r="Y442" s="162">
        <f>ROUND(X442,0)</f>
        <v/>
      </c>
    </row>
    <row r="443" ht="15.75" customHeight="1">
      <c r="B443" s="32" t="inlineStr">
        <is>
          <t>2.37</t>
        </is>
      </c>
      <c r="C443" s="32" t="n">
        <v>4912</v>
      </c>
      <c r="D443" s="59" t="inlineStr">
        <is>
          <t>ELEMENTO AMORTIGUADOR DEL AMORTIGUADOR TRASERO NO.2</t>
        </is>
      </c>
      <c r="E443" s="56" t="inlineStr">
        <is>
          <t>pieza que complementa el funcionamiento del amortiguador trasero, ayudando a absorber impactos y reducir vibraciones en la suspensión trasera del vehículo.</t>
        </is>
      </c>
      <c r="F443" s="32" t="inlineStr">
        <is>
          <t>Unidad</t>
        </is>
      </c>
      <c r="G443" s="35" t="inlineStr">
        <is>
          <t>suministro</t>
        </is>
      </c>
      <c r="H443" s="159" t="n">
        <v>57951</v>
      </c>
      <c r="I443" s="37" t="n">
        <v>158.91</v>
      </c>
      <c r="J443" s="37" t="n">
        <v>151.76</v>
      </c>
      <c r="K443" s="160">
        <f>H443*(I443/J443)</f>
        <v/>
      </c>
      <c r="L443" s="159" t="n">
        <v>69930.8141</v>
      </c>
      <c r="M443" s="159" t="n">
        <v>67894</v>
      </c>
      <c r="N443" s="159" t="n">
        <v>73325.52</v>
      </c>
      <c r="O443" s="162">
        <f>MIN(K443,L443,M443,N443)</f>
        <v/>
      </c>
      <c r="P443" s="162">
        <f>MAX(K443,L443,M443,N443)</f>
        <v/>
      </c>
      <c r="Q443" s="162">
        <f>MEDIAN(K443,L443,M443,N443)</f>
        <v/>
      </c>
      <c r="R443" s="162">
        <f>AVERAGE(K443,L443,M443,N443)</f>
        <v/>
      </c>
      <c r="S443" s="162">
        <f>AVERAGE(O443,Q443)</f>
        <v/>
      </c>
      <c r="T443" s="162">
        <f>AVERAGE(P443,Q443)</f>
        <v/>
      </c>
      <c r="U443" s="41">
        <f>STDEVA(K443,L443,M443,N443)</f>
        <v/>
      </c>
      <c r="V443" s="42">
        <f>U443/Q443</f>
        <v/>
      </c>
      <c r="W443" s="43">
        <f>IF(X443=O443,"MENOR",IF(X443=S443,"PROM[MEN-MED]","PROMEDIO"))</f>
        <v/>
      </c>
      <c r="X443" s="163">
        <f>IF(V443&lt;=300%,O443,IF(AND(V443&gt;100%,V443&lt;=150%),S443,R443))</f>
        <v/>
      </c>
      <c r="Y443" s="162">
        <f>ROUND(X443,0)</f>
        <v/>
      </c>
    </row>
    <row r="444" ht="15.75" customHeight="1">
      <c r="B444" s="32" t="inlineStr">
        <is>
          <t>2.38</t>
        </is>
      </c>
      <c r="C444" s="32" t="n">
        <v>4912</v>
      </c>
      <c r="D444" s="59" t="inlineStr">
        <is>
          <t xml:space="preserve">SUBCONJUNTO DEL MUELLE HUECO </t>
        </is>
      </c>
      <c r="E444" s="56" t="inlineStr">
        <is>
          <t>componente de la suspensión diseñado para absorber impactos y soportar la carga del vehículo, proporcionando estabilidad y confort en la conducción.</t>
        </is>
      </c>
      <c r="F444" s="32" t="inlineStr">
        <is>
          <t>Unidad</t>
        </is>
      </c>
      <c r="G444" s="35" t="inlineStr">
        <is>
          <t>suministro</t>
        </is>
      </c>
      <c r="H444" s="159" t="n">
        <v>156749</v>
      </c>
      <c r="I444" s="37" t="n">
        <v>158.91</v>
      </c>
      <c r="J444" s="37" t="n">
        <v>151.76</v>
      </c>
      <c r="K444" s="160">
        <f>H444*(I444/J444)</f>
        <v/>
      </c>
      <c r="L444" s="159" t="n">
        <v>185585.4028</v>
      </c>
      <c r="M444" s="159" t="n">
        <v>180180</v>
      </c>
      <c r="N444" s="159" t="n">
        <v>194594.4</v>
      </c>
      <c r="O444" s="162">
        <f>MIN(K444,L444,M444,N444)</f>
        <v/>
      </c>
      <c r="P444" s="162">
        <f>MAX(K444,L444,M444,N444)</f>
        <v/>
      </c>
      <c r="Q444" s="162">
        <f>MEDIAN(K444,L444,M444,N444)</f>
        <v/>
      </c>
      <c r="R444" s="162">
        <f>AVERAGE(K444,L444,M444,N444)</f>
        <v/>
      </c>
      <c r="S444" s="162">
        <f>AVERAGE(O444,Q444)</f>
        <v/>
      </c>
      <c r="T444" s="162">
        <f>AVERAGE(P444,Q444)</f>
        <v/>
      </c>
      <c r="U444" s="41">
        <f>STDEVA(K444,L444,M444,N444)</f>
        <v/>
      </c>
      <c r="V444" s="42">
        <f>U444/Q444</f>
        <v/>
      </c>
      <c r="W444" s="43">
        <f>IF(X444=O444,"MENOR",IF(X444=S444,"PROM[MEN-MED]","PROMEDIO"))</f>
        <v/>
      </c>
      <c r="X444" s="163">
        <f>IF(V444&lt;=300%,O444,IF(AND(V444&gt;100%,V444&lt;=150%),S444,R444))</f>
        <v/>
      </c>
      <c r="Y444" s="162">
        <f>ROUND(X444,0)</f>
        <v/>
      </c>
    </row>
    <row r="445" ht="15.75" customHeight="1">
      <c r="B445" s="32" t="inlineStr">
        <is>
          <t>2.39</t>
        </is>
      </c>
      <c r="C445" s="32" t="n">
        <v>4912</v>
      </c>
      <c r="D445" s="59" t="inlineStr">
        <is>
          <t xml:space="preserve">MUELLE ESPIRAL TRASERO IZQUIERDO </t>
        </is>
      </c>
      <c r="E445" s="56" t="inlineStr">
        <is>
          <t>componente de la suspensión trasera encargado de absorber impactos, soportar la carga del vehículo y mantener la estabilidad en la conducción.</t>
        </is>
      </c>
      <c r="F445" s="32" t="inlineStr">
        <is>
          <t>Unidad</t>
        </is>
      </c>
      <c r="G445" s="35" t="inlineStr">
        <is>
          <t>suministro</t>
        </is>
      </c>
      <c r="H445" s="159" t="n">
        <v>621300</v>
      </c>
      <c r="I445" s="37" t="n">
        <v>158.91</v>
      </c>
      <c r="J445" s="37" t="n">
        <v>151.76</v>
      </c>
      <c r="K445" s="160">
        <f>H445*(I445/J445)</f>
        <v/>
      </c>
      <c r="L445" s="159" t="n">
        <v>735593.0379</v>
      </c>
      <c r="M445" s="159" t="n">
        <v>714168</v>
      </c>
      <c r="N445" s="159" t="n">
        <v>771301.4399999999</v>
      </c>
      <c r="O445" s="162">
        <f>MIN(K445,L445,M445,N445)</f>
        <v/>
      </c>
      <c r="P445" s="162">
        <f>MAX(K445,L445,M445,N445)</f>
        <v/>
      </c>
      <c r="Q445" s="162">
        <f>MEDIAN(K445,L445,M445,N445)</f>
        <v/>
      </c>
      <c r="R445" s="162">
        <f>AVERAGE(K445,L445,M445,N445)</f>
        <v/>
      </c>
      <c r="S445" s="162">
        <f>AVERAGE(O445,Q445)</f>
        <v/>
      </c>
      <c r="T445" s="162">
        <f>AVERAGE(P445,Q445)</f>
        <v/>
      </c>
      <c r="U445" s="41">
        <f>STDEVA(K445,L445,M445,N445)</f>
        <v/>
      </c>
      <c r="V445" s="42">
        <f>U445/Q445</f>
        <v/>
      </c>
      <c r="W445" s="43">
        <f>IF(X445=O445,"MENOR",IF(X445=S445,"PROM[MEN-MED]","PROMEDIO"))</f>
        <v/>
      </c>
      <c r="X445" s="163">
        <f>IF(V445&lt;=300%,O445,IF(AND(V445&gt;100%,V445&lt;=150%),S445,R445))</f>
        <v/>
      </c>
      <c r="Y445" s="162">
        <f>ROUND(X445,0)</f>
        <v/>
      </c>
    </row>
    <row r="446" ht="15.75" customHeight="1">
      <c r="B446" s="32" t="inlineStr">
        <is>
          <t>2.40</t>
        </is>
      </c>
      <c r="C446" s="32" t="n">
        <v>4912</v>
      </c>
      <c r="D446" s="59" t="inlineStr">
        <is>
          <t xml:space="preserve">MUELLE ESPIRAL TRASERO DERECHO </t>
        </is>
      </c>
      <c r="E446" s="56" t="inlineStr">
        <is>
          <t>componente de la suspensión trasera encargado de absorber impactos, soportar la carga del vehículo y mantener la estabilidad en la conducción.</t>
        </is>
      </c>
      <c r="F446" s="32" t="inlineStr">
        <is>
          <t>Unidad</t>
        </is>
      </c>
      <c r="G446" s="35" t="inlineStr">
        <is>
          <t>suministro</t>
        </is>
      </c>
      <c r="H446" s="159" t="n">
        <v>621300</v>
      </c>
      <c r="I446" s="37" t="n">
        <v>158.91</v>
      </c>
      <c r="J446" s="37" t="n">
        <v>151.76</v>
      </c>
      <c r="K446" s="160">
        <f>H446*(I446/J446)</f>
        <v/>
      </c>
      <c r="L446" s="159" t="n">
        <v>742666.0527999999</v>
      </c>
      <c r="M446" s="159" t="n">
        <v>721035</v>
      </c>
      <c r="N446" s="159" t="n">
        <v>778717.8</v>
      </c>
      <c r="O446" s="162">
        <f>MIN(K446,L446,M446,N446)</f>
        <v/>
      </c>
      <c r="P446" s="162">
        <f>MAX(K446,L446,M446,N446)</f>
        <v/>
      </c>
      <c r="Q446" s="162">
        <f>MEDIAN(K446,L446,M446,N446)</f>
        <v/>
      </c>
      <c r="R446" s="162">
        <f>AVERAGE(K446,L446,M446,N446)</f>
        <v/>
      </c>
      <c r="S446" s="162">
        <f>AVERAGE(O446,Q446)</f>
        <v/>
      </c>
      <c r="T446" s="162">
        <f>AVERAGE(P446,Q446)</f>
        <v/>
      </c>
      <c r="U446" s="41">
        <f>STDEVA(K446,L446,M446,N446)</f>
        <v/>
      </c>
      <c r="V446" s="42">
        <f>U446/Q446</f>
        <v/>
      </c>
      <c r="W446" s="43">
        <f>IF(X446=O446,"MENOR",IF(X446=S446,"PROM[MEN-MED]","PROMEDIO"))</f>
        <v/>
      </c>
      <c r="X446" s="163">
        <f>IF(V446&lt;=300%,O446,IF(AND(V446&gt;100%,V446&lt;=150%),S446,R446))</f>
        <v/>
      </c>
      <c r="Y446" s="162">
        <f>ROUND(X446,0)</f>
        <v/>
      </c>
    </row>
    <row r="447" ht="15.75" customHeight="1">
      <c r="B447" s="32" t="inlineStr">
        <is>
          <t>2.41</t>
        </is>
      </c>
      <c r="C447" s="32" t="n">
        <v>4912</v>
      </c>
      <c r="D447" s="59" t="inlineStr">
        <is>
          <t xml:space="preserve">CONJUNTO DEL BRAZO DE CONTROL SUPERIOR TRASERO </t>
        </is>
      </c>
      <c r="E447" s="56" t="inlineStr">
        <is>
          <t>componente esencial de la suspensión trasera, diseñado para controlar el movimiento del eje trasero y mantener la estabilidad del vehículo en diferentes condiciones de conducción.</t>
        </is>
      </c>
      <c r="F447" s="32" t="inlineStr">
        <is>
          <t>Unidad</t>
        </is>
      </c>
      <c r="G447" s="35" t="inlineStr">
        <is>
          <t>suministro</t>
        </is>
      </c>
      <c r="H447" s="159" t="n">
        <v>452200</v>
      </c>
      <c r="I447" s="37" t="n">
        <v>158.91</v>
      </c>
      <c r="J447" s="37" t="n">
        <v>151.76</v>
      </c>
      <c r="K447" s="160">
        <f>H447*(I447/J447)</f>
        <v/>
      </c>
      <c r="L447" s="159" t="n">
        <v>530237.8199999999</v>
      </c>
      <c r="M447" s="159" t="n">
        <v>514794</v>
      </c>
      <c r="N447" s="159" t="n">
        <v>555977.52</v>
      </c>
      <c r="O447" s="162">
        <f>MIN(K447,L447,M447,N447)</f>
        <v/>
      </c>
      <c r="P447" s="162">
        <f>MAX(K447,L447,M447,N447)</f>
        <v/>
      </c>
      <c r="Q447" s="162">
        <f>MEDIAN(K447,L447,M447,N447)</f>
        <v/>
      </c>
      <c r="R447" s="162">
        <f>AVERAGE(K447,L447,M447,N447)</f>
        <v/>
      </c>
      <c r="S447" s="162">
        <f>AVERAGE(O447,Q447)</f>
        <v/>
      </c>
      <c r="T447" s="162">
        <f>AVERAGE(P447,Q447)</f>
        <v/>
      </c>
      <c r="U447" s="41">
        <f>STDEVA(K447,L447,M447,N447)</f>
        <v/>
      </c>
      <c r="V447" s="42">
        <f>U447/Q447</f>
        <v/>
      </c>
      <c r="W447" s="43">
        <f>IF(X447=O447,"MENOR",IF(X447=S447,"PROM[MEN-MED]","PROMEDIO"))</f>
        <v/>
      </c>
      <c r="X447" s="163">
        <f>IF(V447&lt;=300%,O447,IF(AND(V447&gt;100%,V447&lt;=150%),S447,R447))</f>
        <v/>
      </c>
      <c r="Y447" s="162">
        <f>ROUND(X447,0)</f>
        <v/>
      </c>
    </row>
    <row r="448" ht="15.75" customHeight="1">
      <c r="B448" s="32" t="inlineStr">
        <is>
          <t>2.42</t>
        </is>
      </c>
      <c r="C448" s="32" t="n">
        <v>4912</v>
      </c>
      <c r="D448" s="59" t="inlineStr">
        <is>
          <t xml:space="preserve">CONJUNTO DEL BRAZO DE CONTROL INFERIOR  TRASERO </t>
        </is>
      </c>
      <c r="E448" s="56" t="inlineStr">
        <is>
          <t>componente esencial de la suspensión trasera, diseñado para controlar el movimiento del eje trasero y mantener la estabilidad del vehículo en diferentes condiciones de conducción.</t>
        </is>
      </c>
      <c r="F448" s="32" t="inlineStr">
        <is>
          <t>Unidad</t>
        </is>
      </c>
      <c r="G448" s="35" t="inlineStr">
        <is>
          <t>suministro</t>
        </is>
      </c>
      <c r="H448" s="159" t="n">
        <v>776032</v>
      </c>
      <c r="I448" s="37" t="n">
        <v>158.91</v>
      </c>
      <c r="J448" s="37" t="n">
        <v>151.76</v>
      </c>
      <c r="K448" s="160">
        <f>H448*(I448/J448)</f>
        <v/>
      </c>
      <c r="L448" s="159" t="n">
        <v>953536.9207</v>
      </c>
      <c r="M448" s="159" t="n">
        <v>925764</v>
      </c>
      <c r="N448" s="159" t="n">
        <v>999825.12</v>
      </c>
      <c r="O448" s="162">
        <f>MIN(K448,L448,M448,N448)</f>
        <v/>
      </c>
      <c r="P448" s="162">
        <f>MAX(K448,L448,M448,N448)</f>
        <v/>
      </c>
      <c r="Q448" s="162">
        <f>MEDIAN(K448,L448,M448,N448)</f>
        <v/>
      </c>
      <c r="R448" s="162">
        <f>AVERAGE(K448,L448,M448,N448)</f>
        <v/>
      </c>
      <c r="S448" s="162">
        <f>AVERAGE(O448,Q448)</f>
        <v/>
      </c>
      <c r="T448" s="162">
        <f>AVERAGE(P448,Q448)</f>
        <v/>
      </c>
      <c r="U448" s="41">
        <f>STDEVA(K448,L448,M448,N448)</f>
        <v/>
      </c>
      <c r="V448" s="42">
        <f>U448/Q448</f>
        <v/>
      </c>
      <c r="W448" s="43">
        <f>IF(X448=O448,"MENOR",IF(X448=S448,"PROM[MEN-MED]","PROMEDIO"))</f>
        <v/>
      </c>
      <c r="X448" s="163">
        <f>IF(V448&lt;=300%,O448,IF(AND(V448&gt;100%,V448&lt;=150%),S448,R448))</f>
        <v/>
      </c>
      <c r="Y448" s="162">
        <f>ROUND(X448,0)</f>
        <v/>
      </c>
    </row>
    <row r="449" ht="15.75" customHeight="1">
      <c r="B449" s="32" t="inlineStr">
        <is>
          <t>2.43</t>
        </is>
      </c>
      <c r="C449" s="32" t="n">
        <v>4912</v>
      </c>
      <c r="D449" s="59" t="inlineStr">
        <is>
          <t xml:space="preserve">CONJUNTO DEL  VASTAGO DE CONTROL LATERAL TRASERO </t>
        </is>
      </c>
      <c r="E449" s="56" t="inlineStr">
        <is>
          <t>componente clave de la suspensión trasera que ayuda a controlar el movimiento lateral del eje trasero, mejorando la estabilidad y el manejo del vehículo.</t>
        </is>
      </c>
      <c r="F449" s="32" t="inlineStr">
        <is>
          <t>Unidad</t>
        </is>
      </c>
      <c r="G449" s="35" t="inlineStr">
        <is>
          <t>suministro</t>
        </is>
      </c>
      <c r="H449" s="159" t="n">
        <v>1093450</v>
      </c>
      <c r="I449" s="37" t="n">
        <v>158.91</v>
      </c>
      <c r="J449" s="37" t="n">
        <v>151.76</v>
      </c>
      <c r="K449" s="160">
        <f>H449*(I449/J449)</f>
        <v/>
      </c>
      <c r="L449" s="159" t="n">
        <v>1307046.3056</v>
      </c>
      <c r="M449" s="159" t="n">
        <v>1268977</v>
      </c>
      <c r="N449" s="159" t="n">
        <v>1370495.16</v>
      </c>
      <c r="O449" s="162">
        <f>MIN(K449,L449,M449,N449)</f>
        <v/>
      </c>
      <c r="P449" s="162">
        <f>MAX(K449,L449,M449,N449)</f>
        <v/>
      </c>
      <c r="Q449" s="162">
        <f>MEDIAN(K449,L449,M449,N449)</f>
        <v/>
      </c>
      <c r="R449" s="162">
        <f>AVERAGE(K449,L449,M449,N449)</f>
        <v/>
      </c>
      <c r="S449" s="162">
        <f>AVERAGE(O449,Q449)</f>
        <v/>
      </c>
      <c r="T449" s="162">
        <f>AVERAGE(P449,Q449)</f>
        <v/>
      </c>
      <c r="U449" s="41">
        <f>STDEVA(K449,L449,M449,N449)</f>
        <v/>
      </c>
      <c r="V449" s="42">
        <f>U449/Q449</f>
        <v/>
      </c>
      <c r="W449" s="43">
        <f>IF(X449=O449,"MENOR",IF(X449=S449,"PROM[MEN-MED]","PROMEDIO"))</f>
        <v/>
      </c>
      <c r="X449" s="163">
        <f>IF(V449&lt;=300%,O449,IF(AND(V449&gt;100%,V449&lt;=150%),S449,R449))</f>
        <v/>
      </c>
      <c r="Y449" s="162">
        <f>ROUND(X449,0)</f>
        <v/>
      </c>
    </row>
    <row r="450" ht="15.75" customHeight="1">
      <c r="B450" s="32" t="inlineStr">
        <is>
          <t>2.44</t>
        </is>
      </c>
      <c r="C450" s="32" t="n">
        <v>4912</v>
      </c>
      <c r="D450" s="59" t="inlineStr">
        <is>
          <t xml:space="preserve">BARRA ESTABILIZADORA TRASERA </t>
        </is>
      </c>
      <c r="E450" s="56" t="inlineStr">
        <is>
          <t>componente de la suspensión diseñado para reducir el balanceo de la carrocería y mejorar la estabilidad del vehículo, especialmente en curvas y maniobras bruscas.</t>
        </is>
      </c>
      <c r="F450" s="32" t="inlineStr">
        <is>
          <t>Unidad</t>
        </is>
      </c>
      <c r="G450" s="35" t="inlineStr">
        <is>
          <t>suministro</t>
        </is>
      </c>
      <c r="H450" s="159" t="n">
        <v>710599</v>
      </c>
      <c r="I450" s="37" t="n">
        <v>158.91</v>
      </c>
      <c r="J450" s="37" t="n">
        <v>151.76</v>
      </c>
      <c r="K450" s="160">
        <f>H450*(I450/J450)</f>
        <v/>
      </c>
      <c r="L450" s="159" t="n">
        <v>849410.1</v>
      </c>
      <c r="M450" s="159" t="n">
        <v>824670</v>
      </c>
      <c r="N450" s="159" t="n">
        <v>890643.6</v>
      </c>
      <c r="O450" s="162">
        <f>MIN(K450,L450,M450,N450)</f>
        <v/>
      </c>
      <c r="P450" s="162">
        <f>MAX(K450,L450,M450,N450)</f>
        <v/>
      </c>
      <c r="Q450" s="162">
        <f>MEDIAN(K450,L450,M450,N450)</f>
        <v/>
      </c>
      <c r="R450" s="162">
        <f>AVERAGE(K450,L450,M450,N450)</f>
        <v/>
      </c>
      <c r="S450" s="162">
        <f>AVERAGE(O450,Q450)</f>
        <v/>
      </c>
      <c r="T450" s="162">
        <f>AVERAGE(P450,Q450)</f>
        <v/>
      </c>
      <c r="U450" s="41">
        <f>STDEVA(K450,L450,M450,N450)</f>
        <v/>
      </c>
      <c r="V450" s="42">
        <f>U450/Q450</f>
        <v/>
      </c>
      <c r="W450" s="43">
        <f>IF(X450=O450,"MENOR",IF(X450=S450,"PROM[MEN-MED]","PROMEDIO"))</f>
        <v/>
      </c>
      <c r="X450" s="163">
        <f>IF(V450&lt;=300%,O450,IF(AND(V450&gt;100%,V450&lt;=150%),S450,R450))</f>
        <v/>
      </c>
      <c r="Y450" s="162">
        <f>ROUND(X450,0)</f>
        <v/>
      </c>
    </row>
    <row r="451" ht="15.75" customHeight="1">
      <c r="B451" s="32" t="inlineStr">
        <is>
          <t>2.45</t>
        </is>
      </c>
      <c r="C451" s="32" t="n">
        <v>4912</v>
      </c>
      <c r="D451" s="59" t="inlineStr">
        <is>
          <t xml:space="preserve">CONJUNTO DEL ESTABILIZADOR TRASERO DERECHO </t>
        </is>
      </c>
      <c r="E451" s="56" t="inlineStr">
        <is>
          <t xml:space="preserve"> parte del sistema de suspensión trasera que ayuda a reducir el balanceo del vehículo y mejorar la estabilidad en curvas o terrenos irregulares.</t>
        </is>
      </c>
      <c r="F451" s="32" t="inlineStr">
        <is>
          <t>Unidad</t>
        </is>
      </c>
      <c r="G451" s="35" t="inlineStr">
        <is>
          <t>suministro</t>
        </is>
      </c>
      <c r="H451" s="159" t="n">
        <v>330600</v>
      </c>
      <c r="I451" s="37" t="n">
        <v>158.91</v>
      </c>
      <c r="J451" s="37" t="n">
        <v>151.76</v>
      </c>
      <c r="K451" s="160">
        <f>H451*(I451/J451)</f>
        <v/>
      </c>
      <c r="L451" s="159" t="n">
        <v>402707.3407</v>
      </c>
      <c r="M451" s="159" t="n">
        <v>390978</v>
      </c>
      <c r="N451" s="159" t="n">
        <v>422256.24</v>
      </c>
      <c r="O451" s="162">
        <f>MIN(K451,L451,M451,N451)</f>
        <v/>
      </c>
      <c r="P451" s="162">
        <f>MAX(K451,L451,M451,N451)</f>
        <v/>
      </c>
      <c r="Q451" s="162">
        <f>MEDIAN(K451,L451,M451,N451)</f>
        <v/>
      </c>
      <c r="R451" s="162">
        <f>AVERAGE(K451,L451,M451,N451)</f>
        <v/>
      </c>
      <c r="S451" s="162">
        <f>AVERAGE(O451,Q451)</f>
        <v/>
      </c>
      <c r="T451" s="162">
        <f>AVERAGE(P451,Q451)</f>
        <v/>
      </c>
      <c r="U451" s="41">
        <f>STDEVA(K451,L451,M451,N451)</f>
        <v/>
      </c>
      <c r="V451" s="42">
        <f>U451/Q451</f>
        <v/>
      </c>
      <c r="W451" s="43">
        <f>IF(X451=O451,"MENOR",IF(X451=S451,"PROM[MEN-MED]","PROMEDIO"))</f>
        <v/>
      </c>
      <c r="X451" s="163">
        <f>IF(V451&lt;=300%,O451,IF(AND(V451&gt;100%,V451&lt;=150%),S451,R451))</f>
        <v/>
      </c>
      <c r="Y451" s="162">
        <f>ROUND(X451,0)</f>
        <v/>
      </c>
    </row>
    <row r="452" ht="27" customHeight="1">
      <c r="B452" s="32" t="inlineStr">
        <is>
          <t>2.46</t>
        </is>
      </c>
      <c r="C452" s="32" t="n">
        <v>4912</v>
      </c>
      <c r="D452" s="59" t="inlineStr">
        <is>
          <t xml:space="preserve">CONJUNTO DEL ESTABILIZADOR TRASERO IZQUIERDO </t>
        </is>
      </c>
      <c r="E452" s="56" t="inlineStr">
        <is>
          <t>componente del sistema de suspensión trasera que trabaja junto con la barra estabilizadora para reducir el balanceo del vehículo y mejorar la estabilidad en curvas y terrenos irregulares.</t>
        </is>
      </c>
      <c r="F452" s="32" t="inlineStr">
        <is>
          <t>Unidad</t>
        </is>
      </c>
      <c r="G452" s="35" t="inlineStr">
        <is>
          <t>suministro</t>
        </is>
      </c>
      <c r="H452" s="159" t="n">
        <v>330600</v>
      </c>
      <c r="I452" s="37" t="n">
        <v>158.91</v>
      </c>
      <c r="J452" s="37" t="n">
        <v>151.76</v>
      </c>
      <c r="K452" s="160">
        <f>H452*(I452/J452)</f>
        <v/>
      </c>
      <c r="L452" s="159" t="n">
        <v>387652.8649</v>
      </c>
      <c r="M452" s="159" t="n">
        <v>376362</v>
      </c>
      <c r="N452" s="159" t="n">
        <v>406470.96</v>
      </c>
      <c r="O452" s="162">
        <f>MIN(K452,L452,M452,N452)</f>
        <v/>
      </c>
      <c r="P452" s="162">
        <f>MAX(K452,L452,M452,N452)</f>
        <v/>
      </c>
      <c r="Q452" s="162">
        <f>MEDIAN(K452,L452,M452,N452)</f>
        <v/>
      </c>
      <c r="R452" s="162">
        <f>AVERAGE(K452,L452,M452,N452)</f>
        <v/>
      </c>
      <c r="S452" s="162">
        <f>AVERAGE(O452,Q452)</f>
        <v/>
      </c>
      <c r="T452" s="162">
        <f>AVERAGE(P452,Q452)</f>
        <v/>
      </c>
      <c r="U452" s="41">
        <f>STDEVA(K452,L452,M452,N452)</f>
        <v/>
      </c>
      <c r="V452" s="42">
        <f>U452/Q452</f>
        <v/>
      </c>
      <c r="W452" s="43">
        <f>IF(X452=O452,"MENOR",IF(X452=S452,"PROM[MEN-MED]","PROMEDIO"))</f>
        <v/>
      </c>
      <c r="X452" s="163">
        <f>IF(V452&lt;=300%,O452,IF(AND(V452&gt;100%,V452&lt;=150%),S452,R452))</f>
        <v/>
      </c>
      <c r="Y452" s="162">
        <f>ROUND(X452,0)</f>
        <v/>
      </c>
    </row>
    <row r="453" ht="15.75" customHeight="1">
      <c r="B453" s="32" t="inlineStr">
        <is>
          <t>2.47</t>
        </is>
      </c>
      <c r="C453" s="32" t="n">
        <v>4912</v>
      </c>
      <c r="D453" s="59" t="inlineStr">
        <is>
          <t xml:space="preserve">CASQUILLOS DEL ESTABILIZADOR TRASERO </t>
        </is>
      </c>
      <c r="E453" s="56" t="inlineStr">
        <is>
          <t>componentes esenciales que fijan la barra estabilizadora trasera al chasis del vehículo, permitiendo su movimiento controlado y absorbiendo vibraciones.</t>
        </is>
      </c>
      <c r="F453" s="32" t="inlineStr">
        <is>
          <t>Unidad</t>
        </is>
      </c>
      <c r="G453" s="35" t="inlineStr">
        <is>
          <t>suministro</t>
        </is>
      </c>
      <c r="H453" s="159" t="n">
        <v>54150</v>
      </c>
      <c r="I453" s="37" t="n">
        <v>158.91</v>
      </c>
      <c r="J453" s="37" t="n">
        <v>151.76</v>
      </c>
      <c r="K453" s="160">
        <f>H453*(I453/J453)</f>
        <v/>
      </c>
      <c r="L453" s="159" t="n">
        <v>65344.2328</v>
      </c>
      <c r="M453" s="159" t="n">
        <v>63441</v>
      </c>
      <c r="N453" s="159" t="n">
        <v>68516.28</v>
      </c>
      <c r="O453" s="162">
        <f>MIN(K453,L453,M453,N453)</f>
        <v/>
      </c>
      <c r="P453" s="162">
        <f>MAX(K453,L453,M453,N453)</f>
        <v/>
      </c>
      <c r="Q453" s="162">
        <f>MEDIAN(K453,L453,M453,N453)</f>
        <v/>
      </c>
      <c r="R453" s="162">
        <f>AVERAGE(K453,L453,M453,N453)</f>
        <v/>
      </c>
      <c r="S453" s="162">
        <f>AVERAGE(O453,Q453)</f>
        <v/>
      </c>
      <c r="T453" s="162">
        <f>AVERAGE(P453,Q453)</f>
        <v/>
      </c>
      <c r="U453" s="41">
        <f>STDEVA(K453,L453,M453,N453)</f>
        <v/>
      </c>
      <c r="V453" s="42">
        <f>U453/Q453</f>
        <v/>
      </c>
      <c r="W453" s="43">
        <f>IF(X453=O453,"MENOR",IF(X453=S453,"PROM[MEN-MED]","PROMEDIO"))</f>
        <v/>
      </c>
      <c r="X453" s="163">
        <f>IF(V453&lt;=300%,O453,IF(AND(V453&gt;100%,V453&lt;=150%),S453,R453))</f>
        <v/>
      </c>
      <c r="Y453" s="162">
        <f>ROUND(X453,0)</f>
        <v/>
      </c>
    </row>
    <row r="454" ht="15.75" customHeight="1">
      <c r="B454" s="32" t="inlineStr">
        <is>
          <t>2.48</t>
        </is>
      </c>
      <c r="C454" s="32" t="n">
        <v>4912</v>
      </c>
      <c r="D454" s="59" t="inlineStr">
        <is>
          <t xml:space="preserve">SOPORTE DEL ESTABILIZADOR TRASERO </t>
        </is>
      </c>
      <c r="E454" s="56" t="inlineStr">
        <is>
          <t>pieza metálica que fija la barra estabilizadora trasera al chasis del vehículo, asegurando su correcto funcionamiento y estabilidad.</t>
        </is>
      </c>
      <c r="F454" s="32" t="inlineStr">
        <is>
          <t>Unidad</t>
        </is>
      </c>
      <c r="G454" s="35" t="inlineStr">
        <is>
          <t>suministro</t>
        </is>
      </c>
      <c r="H454" s="159" t="n">
        <v>53200</v>
      </c>
      <c r="I454" s="37" t="n">
        <v>158.91</v>
      </c>
      <c r="J454" s="37" t="n">
        <v>151.76</v>
      </c>
      <c r="K454" s="160">
        <f>H454*(I454/J454)</f>
        <v/>
      </c>
      <c r="L454" s="159" t="n">
        <v>62380.9186</v>
      </c>
      <c r="M454" s="159" t="n">
        <v>60564</v>
      </c>
      <c r="N454" s="159" t="n">
        <v>65409.12</v>
      </c>
      <c r="O454" s="162">
        <f>MIN(K454,L454,M454,N454)</f>
        <v/>
      </c>
      <c r="P454" s="162">
        <f>MAX(K454,L454,M454,N454)</f>
        <v/>
      </c>
      <c r="Q454" s="162">
        <f>MEDIAN(K454,L454,M454,N454)</f>
        <v/>
      </c>
      <c r="R454" s="162">
        <f>AVERAGE(K454,L454,M454,N454)</f>
        <v/>
      </c>
      <c r="S454" s="162">
        <f>AVERAGE(O454,Q454)</f>
        <v/>
      </c>
      <c r="T454" s="162">
        <f>AVERAGE(P454,Q454)</f>
        <v/>
      </c>
      <c r="U454" s="41">
        <f>STDEVA(K454,L454,M454,N454)</f>
        <v/>
      </c>
      <c r="V454" s="42">
        <f>U454/Q454</f>
        <v/>
      </c>
      <c r="W454" s="43">
        <f>IF(X454=O454,"MENOR",IF(X454=S454,"PROM[MEN-MED]","PROMEDIO"))</f>
        <v/>
      </c>
      <c r="X454" s="163">
        <f>IF(V454&lt;=300%,O454,IF(AND(V454&gt;100%,V454&lt;=150%),S454,R454))</f>
        <v/>
      </c>
      <c r="Y454" s="162">
        <f>ROUND(X454,0)</f>
        <v/>
      </c>
    </row>
    <row r="455" ht="15.75" customHeight="1">
      <c r="B455" s="26" t="inlineStr">
        <is>
          <t>3.</t>
        </is>
      </c>
      <c r="C455" s="142" t="inlineStr">
        <is>
          <t>SISTEMA DE DIRECCIÓN</t>
        </is>
      </c>
      <c r="H455" s="157" t="n"/>
      <c r="I455" s="157" t="n"/>
      <c r="J455" s="157" t="n"/>
      <c r="K455" s="164" t="n"/>
      <c r="L455" s="164" t="n"/>
      <c r="M455" s="164" t="n"/>
      <c r="N455" s="164" t="n"/>
      <c r="O455" s="166" t="n"/>
      <c r="P455" s="166" t="n"/>
      <c r="Q455" s="166" t="n"/>
      <c r="R455" s="166" t="n"/>
      <c r="S455" s="166" t="n"/>
      <c r="T455" s="166" t="n"/>
      <c r="U455" s="52" t="n"/>
      <c r="V455" s="53" t="n"/>
      <c r="W455" s="54" t="n"/>
      <c r="X455" s="167" t="n"/>
      <c r="Y455" s="166" t="n"/>
    </row>
    <row r="456" ht="15.75" customHeight="1">
      <c r="B456" s="32" t="inlineStr">
        <is>
          <t>3.1</t>
        </is>
      </c>
      <c r="C456" s="32" t="n">
        <v>4912</v>
      </c>
      <c r="D456" s="58" t="inlineStr">
        <is>
          <t xml:space="preserve">CONJUNTO DE LA BOMBA DE PALETAS </t>
        </is>
      </c>
      <c r="E456" s="56" t="inlineStr">
        <is>
          <t>componente clave del sistema de dirección asistida, encargado de generar la presión hidráulica necesaria para facilitar el giro del volante con menor esfuerzo.</t>
        </is>
      </c>
      <c r="F456" s="32" t="inlineStr">
        <is>
          <t>Unidad</t>
        </is>
      </c>
      <c r="G456" s="35" t="inlineStr">
        <is>
          <t>suministro</t>
        </is>
      </c>
      <c r="H456" s="159" t="n">
        <v>3777199</v>
      </c>
      <c r="I456" s="37" t="n">
        <v>158.91</v>
      </c>
      <c r="J456" s="37" t="n">
        <v>151.76</v>
      </c>
      <c r="K456" s="160">
        <f>H456*(I456/J456)</f>
        <v/>
      </c>
      <c r="L456" s="159" t="n">
        <v>4472045.7635</v>
      </c>
      <c r="M456" s="159" t="n">
        <v>4341792</v>
      </c>
      <c r="N456" s="159" t="n">
        <v>4689135.36</v>
      </c>
      <c r="O456" s="162">
        <f>MIN(K456,L456,M456,N456)</f>
        <v/>
      </c>
      <c r="P456" s="162">
        <f>MAX(K456,L456,M456,N456)</f>
        <v/>
      </c>
      <c r="Q456" s="162">
        <f>MEDIAN(K456,L456,M456,N456)</f>
        <v/>
      </c>
      <c r="R456" s="162">
        <f>AVERAGE(K456,L456,M456,N456)</f>
        <v/>
      </c>
      <c r="S456" s="162">
        <f>AVERAGE(O456,Q456)</f>
        <v/>
      </c>
      <c r="T456" s="162">
        <f>AVERAGE(P456,Q456)</f>
        <v/>
      </c>
      <c r="U456" s="41">
        <f>STDEVA(K456,L456,M456,N456)</f>
        <v/>
      </c>
      <c r="V456" s="42">
        <f>U456/Q456</f>
        <v/>
      </c>
      <c r="W456" s="43">
        <f>IF(X456=O456,"MENOR",IF(X456=S456,"PROM[MEN-MED]","PROMEDIO"))</f>
        <v/>
      </c>
      <c r="X456" s="163">
        <f>IF(V456&lt;=300%,O456,IF(AND(V456&gt;100%,V456&lt;=150%),S456,R456))</f>
        <v/>
      </c>
      <c r="Y456" s="162">
        <f>ROUND(X456,0)</f>
        <v/>
      </c>
    </row>
    <row r="457" ht="27" customHeight="1">
      <c r="B457" s="32" t="inlineStr">
        <is>
          <t>3.2</t>
        </is>
      </c>
      <c r="C457" s="32" t="n">
        <v>4912</v>
      </c>
      <c r="D457" s="59" t="inlineStr">
        <is>
          <t xml:space="preserve">TUBO DE ALIMENTACION DE PRESION DE LA BOMBA </t>
        </is>
      </c>
      <c r="E457" s="56" t="inlineStr">
        <is>
          <t>línea de alta presión que transporta el fluido hidráulico desde la bomba de dirección asistida hacia la caja de dirección o el rack de dirección, permitiendo el funcionamiento del sistema de asistencia hidráulica.</t>
        </is>
      </c>
      <c r="F457" s="32" t="inlineStr">
        <is>
          <t>Juego</t>
        </is>
      </c>
      <c r="G457" s="35" t="inlineStr">
        <is>
          <t>suministro</t>
        </is>
      </c>
      <c r="H457" s="159" t="n">
        <v>852151</v>
      </c>
      <c r="I457" s="37" t="n">
        <v>158.91</v>
      </c>
      <c r="J457" s="37" t="n">
        <v>151.76</v>
      </c>
      <c r="K457" s="160">
        <f>H457*(I457/J457)</f>
        <v/>
      </c>
      <c r="L457" s="159" t="n">
        <v>1008910.7504</v>
      </c>
      <c r="M457" s="159" t="n">
        <v>979525</v>
      </c>
      <c r="N457" s="159" t="n">
        <v>1057887</v>
      </c>
      <c r="O457" s="162">
        <f>MIN(K457,L457,M457,N457)</f>
        <v/>
      </c>
      <c r="P457" s="162">
        <f>MAX(K457,L457,M457,N457)</f>
        <v/>
      </c>
      <c r="Q457" s="162">
        <f>MEDIAN(K457,L457,M457,N457)</f>
        <v/>
      </c>
      <c r="R457" s="162">
        <f>AVERAGE(K457,L457,M457,N457)</f>
        <v/>
      </c>
      <c r="S457" s="162">
        <f>AVERAGE(O457,Q457)</f>
        <v/>
      </c>
      <c r="T457" s="162">
        <f>AVERAGE(P457,Q457)</f>
        <v/>
      </c>
      <c r="U457" s="41">
        <f>STDEVA(K457,L457,M457,N457)</f>
        <v/>
      </c>
      <c r="V457" s="42">
        <f>U457/Q457</f>
        <v/>
      </c>
      <c r="W457" s="43">
        <f>IF(X457=O457,"MENOR",IF(X457=S457,"PROM[MEN-MED]","PROMEDIO"))</f>
        <v/>
      </c>
      <c r="X457" s="163">
        <f>IF(V457&lt;=300%,O457,IF(AND(V457&gt;100%,V457&lt;=150%),S457,R457))</f>
        <v/>
      </c>
      <c r="Y457" s="162">
        <f>ROUND(X457,0)</f>
        <v/>
      </c>
    </row>
    <row r="458" ht="27" customHeight="1">
      <c r="B458" s="32" t="inlineStr">
        <is>
          <t>3.3</t>
        </is>
      </c>
      <c r="C458" s="32" t="n">
        <v>4912</v>
      </c>
      <c r="D458" s="58" t="inlineStr">
        <is>
          <t xml:space="preserve">MANGUERA DEL DEPOSITO DE ACEITE A LA BOMBA </t>
        </is>
      </c>
      <c r="E458" s="56" t="inlineStr">
        <is>
          <t>conducto de baja presión que transporta el fluido hidráulico desde el depósito de la dirección asistida hacia la bomba de dirección asistida, permitiendo que el sistema funcione correctamente.</t>
        </is>
      </c>
      <c r="F458" s="32" t="inlineStr">
        <is>
          <t>Unidad</t>
        </is>
      </c>
      <c r="G458" s="35" t="inlineStr">
        <is>
          <t>suministro</t>
        </is>
      </c>
      <c r="H458" s="159" t="n">
        <v>222300</v>
      </c>
      <c r="I458" s="37" t="n">
        <v>158.91</v>
      </c>
      <c r="J458" s="37" t="n">
        <v>151.76</v>
      </c>
      <c r="K458" s="160">
        <f>H458*(I458/J458)</f>
        <v/>
      </c>
      <c r="L458" s="159" t="n">
        <v>268256.2855</v>
      </c>
      <c r="M458" s="159" t="n">
        <v>260443</v>
      </c>
      <c r="N458" s="159" t="n">
        <v>281278.44</v>
      </c>
      <c r="O458" s="162">
        <f>MIN(K458,L458,M458,N458)</f>
        <v/>
      </c>
      <c r="P458" s="162">
        <f>MAX(K458,L458,M458,N458)</f>
        <v/>
      </c>
      <c r="Q458" s="162">
        <f>MEDIAN(K458,L458,M458,N458)</f>
        <v/>
      </c>
      <c r="R458" s="162">
        <f>AVERAGE(K458,L458,M458,N458)</f>
        <v/>
      </c>
      <c r="S458" s="162">
        <f>AVERAGE(O458,Q458)</f>
        <v/>
      </c>
      <c r="T458" s="162">
        <f>AVERAGE(P458,Q458)</f>
        <v/>
      </c>
      <c r="U458" s="41">
        <f>STDEVA(K458,L458,M458,N458)</f>
        <v/>
      </c>
      <c r="V458" s="42">
        <f>U458/Q458</f>
        <v/>
      </c>
      <c r="W458" s="43">
        <f>IF(X458=O458,"MENOR",IF(X458=S458,"PROM[MEN-MED]","PROMEDIO"))</f>
        <v/>
      </c>
      <c r="X458" s="163">
        <f>IF(V458&lt;=300%,O458,IF(AND(V458&gt;100%,V458&lt;=150%),S458,R458))</f>
        <v/>
      </c>
      <c r="Y458" s="162">
        <f>ROUND(X458,0)</f>
        <v/>
      </c>
    </row>
    <row r="459" ht="15.75" customHeight="1">
      <c r="B459" s="32" t="inlineStr">
        <is>
          <t>3.4</t>
        </is>
      </c>
      <c r="C459" s="32" t="n">
        <v>4912</v>
      </c>
      <c r="D459" s="59" t="inlineStr">
        <is>
          <t xml:space="preserve">CONJUNTO DE LA COLUMNA DE DIRECCION </t>
        </is>
      </c>
      <c r="E459" s="56" t="inlineStr">
        <is>
          <t>componente clave que conecta el volante con la caja de dirección o el rack de dirección, permitiendo que el conductor controle la dirección del vehículo.</t>
        </is>
      </c>
      <c r="F459" s="32" t="inlineStr">
        <is>
          <t>Unidad</t>
        </is>
      </c>
      <c r="G459" s="35" t="inlineStr">
        <is>
          <t>suministro</t>
        </is>
      </c>
      <c r="H459" s="159" t="n">
        <v>1940850</v>
      </c>
      <c r="I459" s="37" t="n">
        <v>158.91</v>
      </c>
      <c r="J459" s="37" t="n">
        <v>151.76</v>
      </c>
      <c r="K459" s="160">
        <f>H459*(I459/J459)</f>
        <v/>
      </c>
      <c r="L459" s="159" t="n">
        <v>2342074.7714</v>
      </c>
      <c r="M459" s="159" t="n">
        <v>2273859</v>
      </c>
      <c r="N459" s="159" t="n">
        <v>2455767.72</v>
      </c>
      <c r="O459" s="162">
        <f>MIN(K459,L459,M459,N459)</f>
        <v/>
      </c>
      <c r="P459" s="162">
        <f>MAX(K459,L459,M459,N459)</f>
        <v/>
      </c>
      <c r="Q459" s="162">
        <f>MEDIAN(K459,L459,M459,N459)</f>
        <v/>
      </c>
      <c r="R459" s="162">
        <f>AVERAGE(K459,L459,M459,N459)</f>
        <v/>
      </c>
      <c r="S459" s="162">
        <f>AVERAGE(O459,Q459)</f>
        <v/>
      </c>
      <c r="T459" s="162">
        <f>AVERAGE(P459,Q459)</f>
        <v/>
      </c>
      <c r="U459" s="41">
        <f>STDEVA(K459,L459,M459,N459)</f>
        <v/>
      </c>
      <c r="V459" s="42">
        <f>U459/Q459</f>
        <v/>
      </c>
      <c r="W459" s="43">
        <f>IF(X459=O459,"MENOR",IF(X459=S459,"PROM[MEN-MED]","PROMEDIO"))</f>
        <v/>
      </c>
      <c r="X459" s="163">
        <f>IF(V459&lt;=300%,O459,IF(AND(V459&gt;100%,V459&lt;=150%),S459,R459))</f>
        <v/>
      </c>
      <c r="Y459" s="162">
        <f>ROUND(X459,0)</f>
        <v/>
      </c>
    </row>
    <row r="460" ht="27" customHeight="1">
      <c r="B460" s="32" t="inlineStr">
        <is>
          <t>3.5</t>
        </is>
      </c>
      <c r="C460" s="32" t="n">
        <v>4912</v>
      </c>
      <c r="D460" s="59" t="inlineStr">
        <is>
          <t>CONJUNTO DEL JUEGO DE INTERRUPTORES CON SUBCONJUNTO DEL CABLE ESPIRAL</t>
        </is>
      </c>
      <c r="E460" s="56" t="inlineStr">
        <is>
          <t>componente clave del sistema de dirección que permite la conexión eléctrica entre el volante y otros sistemas del vehículo, garantizando el funcionamiento de los controles sin interferir con el giro del volante</t>
        </is>
      </c>
      <c r="F460" s="32" t="inlineStr">
        <is>
          <t>Juego</t>
        </is>
      </c>
      <c r="G460" s="35" t="inlineStr">
        <is>
          <t>suministro</t>
        </is>
      </c>
      <c r="H460" s="159" t="n">
        <v>2169023</v>
      </c>
      <c r="I460" s="37" t="n">
        <v>158.91</v>
      </c>
      <c r="J460" s="37" t="n">
        <v>151.76</v>
      </c>
      <c r="K460" s="160">
        <f>H460*(I460/J460)</f>
        <v/>
      </c>
      <c r="L460" s="159" t="n">
        <v>2647684.0145</v>
      </c>
      <c r="M460" s="159" t="n">
        <v>2570567</v>
      </c>
      <c r="N460" s="159" t="n">
        <v>2776212.36</v>
      </c>
      <c r="O460" s="162">
        <f>MIN(K460,L460,M460,N460)</f>
        <v/>
      </c>
      <c r="P460" s="162">
        <f>MAX(K460,L460,M460,N460)</f>
        <v/>
      </c>
      <c r="Q460" s="162">
        <f>MEDIAN(K460,L460,M460,N460)</f>
        <v/>
      </c>
      <c r="R460" s="162">
        <f>AVERAGE(K460,L460,M460,N460)</f>
        <v/>
      </c>
      <c r="S460" s="162">
        <f>AVERAGE(O460,Q460)</f>
        <v/>
      </c>
      <c r="T460" s="162">
        <f>AVERAGE(P460,Q460)</f>
        <v/>
      </c>
      <c r="U460" s="41">
        <f>STDEVA(K460,L460,M460,N460)</f>
        <v/>
      </c>
      <c r="V460" s="42">
        <f>U460/Q460</f>
        <v/>
      </c>
      <c r="W460" s="43">
        <f>IF(X460=O460,"MENOR",IF(X460=S460,"PROM[MEN-MED]","PROMEDIO"))</f>
        <v/>
      </c>
      <c r="X460" s="163">
        <f>IF(V460&lt;=300%,O460,IF(AND(V460&gt;100%,V460&lt;=150%),S460,R460))</f>
        <v/>
      </c>
      <c r="Y460" s="162">
        <f>ROUND(X460,0)</f>
        <v/>
      </c>
    </row>
    <row r="461" ht="27" customHeight="1">
      <c r="B461" s="32" t="inlineStr">
        <is>
          <t>3.6</t>
        </is>
      </c>
      <c r="C461" s="32" t="n">
        <v>4912</v>
      </c>
      <c r="D461" s="59" t="inlineStr">
        <is>
          <t xml:space="preserve">CONJUNTO DEL EJE INTERMEDIO DE DIRECCION </t>
        </is>
      </c>
      <c r="E461" s="56" t="inlineStr">
        <is>
          <t>componente esencial del sistema de dirección que conecta la columna de dirección con la caja de dirección o el rack de dirección, permitiendo la transmisión del movimiento del volante hacia las ruedas.</t>
        </is>
      </c>
      <c r="F461" s="32" t="inlineStr">
        <is>
          <t>Unidad</t>
        </is>
      </c>
      <c r="G461" s="35" t="inlineStr">
        <is>
          <t>suministro</t>
        </is>
      </c>
      <c r="H461" s="159" t="n">
        <v>984213</v>
      </c>
      <c r="I461" s="37" t="n">
        <v>158.91</v>
      </c>
      <c r="J461" s="37" t="n">
        <v>151.76</v>
      </c>
      <c r="K461" s="160">
        <f>H461*(I461/J461)</f>
        <v/>
      </c>
      <c r="L461" s="159" t="n">
        <v>1180999.0304</v>
      </c>
      <c r="M461" s="159" t="n">
        <v>1146601</v>
      </c>
      <c r="N461" s="159" t="n">
        <v>1238329.08</v>
      </c>
      <c r="O461" s="162">
        <f>MIN(K461,L461,M461,N461)</f>
        <v/>
      </c>
      <c r="P461" s="162">
        <f>MAX(K461,L461,M461,N461)</f>
        <v/>
      </c>
      <c r="Q461" s="162">
        <f>MEDIAN(K461,L461,M461,N461)</f>
        <v/>
      </c>
      <c r="R461" s="162">
        <f>AVERAGE(K461,L461,M461,N461)</f>
        <v/>
      </c>
      <c r="S461" s="162">
        <f>AVERAGE(O461,Q461)</f>
        <v/>
      </c>
      <c r="T461" s="162">
        <f>AVERAGE(P461,Q461)</f>
        <v/>
      </c>
      <c r="U461" s="41">
        <f>STDEVA(K461,L461,M461,N461)</f>
        <v/>
      </c>
      <c r="V461" s="42">
        <f>U461/Q461</f>
        <v/>
      </c>
      <c r="W461" s="43">
        <f>IF(X461=O461,"MENOR",IF(X461=S461,"PROM[MEN-MED]","PROMEDIO"))</f>
        <v/>
      </c>
      <c r="X461" s="163">
        <f>IF(V461&lt;=300%,O461,IF(AND(V461&gt;100%,V461&lt;=150%),S461,R461))</f>
        <v/>
      </c>
      <c r="Y461" s="162">
        <f>ROUND(X461,0)</f>
        <v/>
      </c>
    </row>
    <row r="462" ht="15.75" customHeight="1">
      <c r="B462" s="32" t="inlineStr">
        <is>
          <t>3.7</t>
        </is>
      </c>
      <c r="C462" s="32" t="n">
        <v>4912</v>
      </c>
      <c r="D462" s="59" t="inlineStr">
        <is>
          <t xml:space="preserve">SUBCONJUNTO DE LA CUBIERTA DEL ORIFICIO DE LA COLUMNA DE DIRECCION </t>
        </is>
      </c>
      <c r="E462" s="56" t="inlineStr">
        <is>
          <t>componente diseñado para sellar y proteger la abertura por donde pasa la columna de dirección a través del cortafuegos (mamparo) del vehículo.</t>
        </is>
      </c>
      <c r="F462" s="32" t="inlineStr">
        <is>
          <t>Unidad</t>
        </is>
      </c>
      <c r="G462" s="35" t="inlineStr">
        <is>
          <t>suministro</t>
        </is>
      </c>
      <c r="H462" s="159" t="n">
        <v>427500</v>
      </c>
      <c r="I462" s="37" t="n">
        <v>158.91</v>
      </c>
      <c r="J462" s="37" t="n">
        <v>151.76</v>
      </c>
      <c r="K462" s="160">
        <f>H462*(I462/J462)</f>
        <v/>
      </c>
      <c r="L462" s="159" t="n">
        <v>511008.7528</v>
      </c>
      <c r="M462" s="159" t="n">
        <v>496125</v>
      </c>
      <c r="N462" s="159" t="n">
        <v>535815</v>
      </c>
      <c r="O462" s="162">
        <f>MIN(K462,L462,M462,N462)</f>
        <v/>
      </c>
      <c r="P462" s="162">
        <f>MAX(K462,L462,M462,N462)</f>
        <v/>
      </c>
      <c r="Q462" s="162">
        <f>MEDIAN(K462,L462,M462,N462)</f>
        <v/>
      </c>
      <c r="R462" s="162">
        <f>AVERAGE(K462,L462,M462,N462)</f>
        <v/>
      </c>
      <c r="S462" s="162">
        <f>AVERAGE(O462,Q462)</f>
        <v/>
      </c>
      <c r="T462" s="162">
        <f>AVERAGE(P462,Q462)</f>
        <v/>
      </c>
      <c r="U462" s="41">
        <f>STDEVA(K462,L462,M462,N462)</f>
        <v/>
      </c>
      <c r="V462" s="42">
        <f>U462/Q462</f>
        <v/>
      </c>
      <c r="W462" s="43">
        <f>IF(X462=O462,"MENOR",IF(X462=S462,"PROM[MEN-MED]","PROMEDIO"))</f>
        <v/>
      </c>
      <c r="X462" s="163">
        <f>IF(V462&lt;=300%,O462,IF(AND(V462&gt;100%,V462&lt;=150%),S462,R462))</f>
        <v/>
      </c>
      <c r="Y462" s="162">
        <f>ROUND(X462,0)</f>
        <v/>
      </c>
    </row>
    <row r="463" ht="27" customHeight="1">
      <c r="B463" s="32" t="inlineStr">
        <is>
          <t>3.8</t>
        </is>
      </c>
      <c r="C463" s="32" t="n">
        <v>4912</v>
      </c>
      <c r="D463" s="59" t="inlineStr">
        <is>
          <t>SUBCONJUNTO DEL EJE INTERMEDIO DE DIRECCION NO.2</t>
        </is>
      </c>
      <c r="E463" s="56" t="inlineStr">
        <is>
          <t>sección adicional dentro del sistema de dirección, que complementa el eje intermedio principal, permitiendo una conexión más estable y flexible entre la columna de dirección y la caja de dirección.</t>
        </is>
      </c>
      <c r="F463" s="32" t="inlineStr">
        <is>
          <t>Unidad</t>
        </is>
      </c>
      <c r="G463" s="35" t="inlineStr">
        <is>
          <t>suministro</t>
        </is>
      </c>
      <c r="H463" s="159" t="n">
        <v>799900</v>
      </c>
      <c r="I463" s="37" t="n">
        <v>158.91</v>
      </c>
      <c r="J463" s="37" t="n">
        <v>151.76</v>
      </c>
      <c r="K463" s="160">
        <f>H463*(I463/J463)</f>
        <v/>
      </c>
      <c r="L463" s="159" t="n">
        <v>937941.6851</v>
      </c>
      <c r="M463" s="159" t="n">
        <v>910623</v>
      </c>
      <c r="N463" s="159" t="n">
        <v>983472.84</v>
      </c>
      <c r="O463" s="162">
        <f>MIN(K463,L463,M463,N463)</f>
        <v/>
      </c>
      <c r="P463" s="162">
        <f>MAX(K463,L463,M463,N463)</f>
        <v/>
      </c>
      <c r="Q463" s="162">
        <f>MEDIAN(K463,L463,M463,N463)</f>
        <v/>
      </c>
      <c r="R463" s="162">
        <f>AVERAGE(K463,L463,M463,N463)</f>
        <v/>
      </c>
      <c r="S463" s="162">
        <f>AVERAGE(O463,Q463)</f>
        <v/>
      </c>
      <c r="T463" s="162">
        <f>AVERAGE(P463,Q463)</f>
        <v/>
      </c>
      <c r="U463" s="41">
        <f>STDEVA(K463,L463,M463,N463)</f>
        <v/>
      </c>
      <c r="V463" s="42">
        <f>U463/Q463</f>
        <v/>
      </c>
      <c r="W463" s="43">
        <f>IF(X463=O463,"MENOR",IF(X463=S463,"PROM[MEN-MED]","PROMEDIO"))</f>
        <v/>
      </c>
      <c r="X463" s="163">
        <f>IF(V463&lt;=300%,O463,IF(AND(V463&gt;100%,V463&lt;=150%),S463,R463))</f>
        <v/>
      </c>
      <c r="Y463" s="162">
        <f>ROUND(X463,0)</f>
        <v/>
      </c>
    </row>
    <row r="464" ht="27" customHeight="1">
      <c r="B464" s="32" t="inlineStr">
        <is>
          <t>3.9</t>
        </is>
      </c>
      <c r="C464" s="32" t="n">
        <v>4912</v>
      </c>
      <c r="D464" s="59" t="inlineStr">
        <is>
          <t>SELENOIDE DE INTERBLOQUEO DE LA LLAVE</t>
        </is>
      </c>
      <c r="E464" s="56"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464" s="32" t="inlineStr">
        <is>
          <t>Unidad</t>
        </is>
      </c>
      <c r="G464" s="35" t="inlineStr">
        <is>
          <t>suministro</t>
        </is>
      </c>
      <c r="H464" s="159" t="n">
        <v>347700</v>
      </c>
      <c r="I464" s="37" t="n">
        <v>158.91</v>
      </c>
      <c r="J464" s="37" t="n">
        <v>151.76</v>
      </c>
      <c r="K464" s="160">
        <f>H464*(I464/J464)</f>
        <v/>
      </c>
      <c r="L464" s="159" t="n">
        <v>423537.0293</v>
      </c>
      <c r="M464" s="159" t="n">
        <v>411201</v>
      </c>
      <c r="N464" s="159" t="n">
        <v>444097.08</v>
      </c>
      <c r="O464" s="162">
        <f>MIN(K464,L464,M464,N464)</f>
        <v/>
      </c>
      <c r="P464" s="162">
        <f>MAX(K464,L464,M464,N464)</f>
        <v/>
      </c>
      <c r="Q464" s="162">
        <f>MEDIAN(K464,L464,M464,N464)</f>
        <v/>
      </c>
      <c r="R464" s="162">
        <f>AVERAGE(K464,L464,M464,N464)</f>
        <v/>
      </c>
      <c r="S464" s="162">
        <f>AVERAGE(O464,Q464)</f>
        <v/>
      </c>
      <c r="T464" s="162">
        <f>AVERAGE(P464,Q464)</f>
        <v/>
      </c>
      <c r="U464" s="41">
        <f>STDEVA(K464,L464,M464,N464)</f>
        <v/>
      </c>
      <c r="V464" s="42">
        <f>U464/Q464</f>
        <v/>
      </c>
      <c r="W464" s="43">
        <f>IF(X464=O464,"MENOR",IF(X464=S464,"PROM[MEN-MED]","PROMEDIO"))</f>
        <v/>
      </c>
      <c r="X464" s="163">
        <f>IF(V464&lt;=300%,O464,IF(AND(V464&gt;100%,V464&lt;=150%),S464,R464))</f>
        <v/>
      </c>
      <c r="Y464" s="162">
        <f>ROUND(X464,0)</f>
        <v/>
      </c>
    </row>
    <row r="465" ht="27" customHeight="1">
      <c r="B465" s="32" t="inlineStr">
        <is>
          <t>3.10</t>
        </is>
      </c>
      <c r="C465" s="32" t="n">
        <v>4912</v>
      </c>
      <c r="D465" s="59" t="inlineStr">
        <is>
          <t xml:space="preserve">CABLE DEL SELENOIDE DE INTERBLOQUEO DE LA LLAVE </t>
        </is>
      </c>
      <c r="E465" s="56" t="inlineStr">
        <is>
          <t xml:space="preserve"> componente eléctrico que suministra la señal y la energía necesarias para el funcionamiento del solenoide de interbloqueo de la llave, permitiendo su activación y desactivación en función de la posición de la transmisión.</t>
        </is>
      </c>
      <c r="F465" s="32" t="inlineStr">
        <is>
          <t>Unidad</t>
        </is>
      </c>
      <c r="G465" s="35" t="inlineStr">
        <is>
          <t>suministro</t>
        </is>
      </c>
      <c r="H465" s="159" t="n">
        <v>18050</v>
      </c>
      <c r="I465" s="37" t="n">
        <v>158.91</v>
      </c>
      <c r="J465" s="37" t="n">
        <v>151.76</v>
      </c>
      <c r="K465" s="160">
        <f>H465*(I465/J465)</f>
        <v/>
      </c>
      <c r="L465" s="159" t="n">
        <v>21780.3796</v>
      </c>
      <c r="M465" s="159" t="n">
        <v>21146</v>
      </c>
      <c r="N465" s="159" t="n">
        <v>22837.68</v>
      </c>
      <c r="O465" s="162">
        <f>MIN(K465,L465,M465,N465)</f>
        <v/>
      </c>
      <c r="P465" s="162">
        <f>MAX(K465,L465,M465,N465)</f>
        <v/>
      </c>
      <c r="Q465" s="162">
        <f>MEDIAN(K465,L465,M465,N465)</f>
        <v/>
      </c>
      <c r="R465" s="162">
        <f>AVERAGE(K465,L465,M465,N465)</f>
        <v/>
      </c>
      <c r="S465" s="162">
        <f>AVERAGE(O465,Q465)</f>
        <v/>
      </c>
      <c r="T465" s="162">
        <f>AVERAGE(P465,Q465)</f>
        <v/>
      </c>
      <c r="U465" s="41">
        <f>STDEVA(K465,L465,M465,N465)</f>
        <v/>
      </c>
      <c r="V465" s="42">
        <f>U465/Q465</f>
        <v/>
      </c>
      <c r="W465" s="43">
        <f>IF(X465=O465,"MENOR",IF(X465=S465,"PROM[MEN-MED]","PROMEDIO"))</f>
        <v/>
      </c>
      <c r="X465" s="163">
        <f>IF(V465&lt;=300%,O465,IF(AND(V465&gt;100%,V465&lt;=150%),S465,R465))</f>
        <v/>
      </c>
      <c r="Y465" s="162">
        <f>ROUND(X465,0)</f>
        <v/>
      </c>
    </row>
    <row r="466" ht="15.75" customHeight="1">
      <c r="B466" s="32" t="inlineStr">
        <is>
          <t>3.11</t>
        </is>
      </c>
      <c r="C466" s="32" t="n">
        <v>4912</v>
      </c>
      <c r="D466" s="59" t="inlineStr">
        <is>
          <t xml:space="preserve">CONJUNTO DL INTERRUPTOR DE ENCENDIDO </t>
        </is>
      </c>
      <c r="E466" s="56" t="inlineStr">
        <is>
          <t>componente principal que permite arrancar o apagar el motor del vehículo al girar la llave o presionar un botón en modelos con encendido electrónico.</t>
        </is>
      </c>
      <c r="F466" s="32" t="inlineStr">
        <is>
          <t>Unidad</t>
        </is>
      </c>
      <c r="G466" s="35" t="inlineStr">
        <is>
          <t>suministro</t>
        </is>
      </c>
      <c r="H466" s="159" t="n">
        <v>355300</v>
      </c>
      <c r="I466" s="37" t="n">
        <v>158.91</v>
      </c>
      <c r="J466" s="37" t="n">
        <v>151.76</v>
      </c>
      <c r="K466" s="160">
        <f>H466*(I466/J466)</f>
        <v/>
      </c>
      <c r="L466" s="159" t="n">
        <v>424705.05</v>
      </c>
      <c r="M466" s="159" t="n">
        <v>412335</v>
      </c>
      <c r="N466" s="159" t="n">
        <v>445321.8</v>
      </c>
      <c r="O466" s="162">
        <f>MIN(K466,L466,M466,N466)</f>
        <v/>
      </c>
      <c r="P466" s="162">
        <f>MAX(K466,L466,M466,N466)</f>
        <v/>
      </c>
      <c r="Q466" s="162">
        <f>MEDIAN(K466,L466,M466,N466)</f>
        <v/>
      </c>
      <c r="R466" s="162">
        <f>AVERAGE(K466,L466,M466,N466)</f>
        <v/>
      </c>
      <c r="S466" s="162">
        <f>AVERAGE(O466,Q466)</f>
        <v/>
      </c>
      <c r="T466" s="162">
        <f>AVERAGE(P466,Q466)</f>
        <v/>
      </c>
      <c r="U466" s="41">
        <f>STDEVA(K466,L466,M466,N466)</f>
        <v/>
      </c>
      <c r="V466" s="42">
        <f>U466/Q466</f>
        <v/>
      </c>
      <c r="W466" s="43">
        <f>IF(X466=O466,"MENOR",IF(X466=S466,"PROM[MEN-MED]","PROMEDIO"))</f>
        <v/>
      </c>
      <c r="X466" s="163">
        <f>IF(V466&lt;=300%,O466,IF(AND(V466&gt;100%,V466&lt;=150%),S466,R466))</f>
        <v/>
      </c>
      <c r="Y466" s="162">
        <f>ROUND(X466,0)</f>
        <v/>
      </c>
    </row>
    <row r="467" ht="33" customHeight="1">
      <c r="B467" s="32" t="inlineStr">
        <is>
          <t>3.12</t>
        </is>
      </c>
      <c r="C467" s="32" t="n">
        <v>4912</v>
      </c>
      <c r="D467" s="59" t="inlineStr">
        <is>
          <t xml:space="preserve">CONJUNTO DEL INTERRUPTOR DE ADVERTENCIA DE DESBLOQUEO </t>
        </is>
      </c>
      <c r="E467" s="56" t="inlineStr">
        <is>
          <t>componente del sistema de seguridad que detecta y envía una señal cuando una puerta, el maletero o la columna de dirección han sido desbloqueados.</t>
        </is>
      </c>
      <c r="F467" s="32" t="inlineStr">
        <is>
          <t>Unidad</t>
        </is>
      </c>
      <c r="G467" s="35" t="inlineStr">
        <is>
          <t>suministro</t>
        </is>
      </c>
      <c r="H467" s="159" t="n">
        <v>214700</v>
      </c>
      <c r="I467" s="37" t="n">
        <v>158.91</v>
      </c>
      <c r="J467" s="37" t="n">
        <v>151.76</v>
      </c>
      <c r="K467" s="160">
        <f>H467*(I467/J467)</f>
        <v/>
      </c>
      <c r="L467" s="159" t="n">
        <v>254195.7572</v>
      </c>
      <c r="M467" s="159" t="n">
        <v>246792</v>
      </c>
      <c r="N467" s="159" t="n">
        <v>266535.36</v>
      </c>
      <c r="O467" s="162">
        <f>MIN(K467,L467,M467,N467)</f>
        <v/>
      </c>
      <c r="P467" s="162">
        <f>MAX(K467,L467,M467,N467)</f>
        <v/>
      </c>
      <c r="Q467" s="162">
        <f>MEDIAN(K467,L467,M467,N467)</f>
        <v/>
      </c>
      <c r="R467" s="162">
        <f>AVERAGE(K467,L467,M467,N467)</f>
        <v/>
      </c>
      <c r="S467" s="162">
        <f>AVERAGE(O467,Q467)</f>
        <v/>
      </c>
      <c r="T467" s="162">
        <f>AVERAGE(P467,Q467)</f>
        <v/>
      </c>
      <c r="U467" s="41">
        <f>STDEVA(K467,L467,M467,N467)</f>
        <v/>
      </c>
      <c r="V467" s="42">
        <f>U467/Q467</f>
        <v/>
      </c>
      <c r="W467" s="43">
        <f>IF(X467=O467,"MENOR",IF(X467=S467,"PROM[MEN-MED]","PROMEDIO"))</f>
        <v/>
      </c>
      <c r="X467" s="163">
        <f>IF(V467&lt;=300%,O467,IF(AND(V467&gt;100%,V467&lt;=150%),S467,R467))</f>
        <v/>
      </c>
      <c r="Y467" s="162">
        <f>ROUND(X467,0)</f>
        <v/>
      </c>
    </row>
    <row r="468" ht="35.25" customHeight="1">
      <c r="B468" s="32" t="inlineStr">
        <is>
          <t>3.13</t>
        </is>
      </c>
      <c r="C468" s="32" t="n">
        <v>4912</v>
      </c>
      <c r="D468" s="59" t="inlineStr">
        <is>
          <t xml:space="preserve">CONJUNTO DEL SOPORTE SUPERIOR DE LA COLUMNA DE DIRECCION </t>
        </is>
      </c>
      <c r="E468" s="56" t="inlineStr">
        <is>
          <t>estructura que sostiene y fija la columna de dirección al chasis del vehículo, proporcionando estabilidad y alineación adecuada para el sistema de dirección.</t>
        </is>
      </c>
      <c r="F468" s="32" t="inlineStr">
        <is>
          <t>Unidad</t>
        </is>
      </c>
      <c r="G468" s="35" t="inlineStr">
        <is>
          <t>suministro</t>
        </is>
      </c>
      <c r="H468" s="159" t="n">
        <v>5369875</v>
      </c>
      <c r="I468" s="37" t="n">
        <v>158.91</v>
      </c>
      <c r="J468" s="37" t="n">
        <v>151.76</v>
      </c>
      <c r="K468" s="160">
        <f>H468*(I468/J468)</f>
        <v/>
      </c>
      <c r="L468" s="159" t="n">
        <v>6535976.2419</v>
      </c>
      <c r="M468" s="159" t="n">
        <v>6345608</v>
      </c>
      <c r="N468" s="159" t="n">
        <v>6853256.64</v>
      </c>
      <c r="O468" s="162">
        <f>MIN(K468,L468,M468,N468)</f>
        <v/>
      </c>
      <c r="P468" s="162">
        <f>MAX(K468,L468,M468,N468)</f>
        <v/>
      </c>
      <c r="Q468" s="162">
        <f>MEDIAN(K468,L468,M468,N468)</f>
        <v/>
      </c>
      <c r="R468" s="162">
        <f>AVERAGE(K468,L468,M468,N468)</f>
        <v/>
      </c>
      <c r="S468" s="162">
        <f>AVERAGE(O468,Q468)</f>
        <v/>
      </c>
      <c r="T468" s="162">
        <f>AVERAGE(P468,Q468)</f>
        <v/>
      </c>
      <c r="U468" s="41">
        <f>STDEVA(K468,L468,M468,N468)</f>
        <v/>
      </c>
      <c r="V468" s="42">
        <f>U468/Q468</f>
        <v/>
      </c>
      <c r="W468" s="43">
        <f>IF(X468=O468,"MENOR",IF(X468=S468,"PROM[MEN-MED]","PROMEDIO"))</f>
        <v/>
      </c>
      <c r="X468" s="163">
        <f>IF(V468&lt;=300%,O468,IF(AND(V468&gt;100%,V468&lt;=150%),S468,R468))</f>
        <v/>
      </c>
      <c r="Y468" s="162">
        <f>ROUND(X468,0)</f>
        <v/>
      </c>
    </row>
    <row r="469" ht="15.75" customHeight="1">
      <c r="B469" s="32" t="inlineStr">
        <is>
          <t>3.14</t>
        </is>
      </c>
      <c r="C469" s="32" t="n">
        <v>4912</v>
      </c>
      <c r="D469" s="59" t="inlineStr">
        <is>
          <t>CONJUNTO DEL CILINDRO DE LA CERRADURA DEL INTERRUPTOR DE ENCENDIDO</t>
        </is>
      </c>
      <c r="E469" s="56" t="inlineStr">
        <is>
          <t>mecanismo donde se inserta y gira la llave para arrancar, apagar el motor y bloquear la dirección del vehículo.</t>
        </is>
      </c>
      <c r="F469" s="32" t="inlineStr">
        <is>
          <t>Unidad</t>
        </is>
      </c>
      <c r="G469" s="35" t="inlineStr">
        <is>
          <t>suministro</t>
        </is>
      </c>
      <c r="H469" s="159" t="n">
        <v>249558</v>
      </c>
      <c r="I469" s="37" t="n">
        <v>158.91</v>
      </c>
      <c r="J469" s="37" t="n">
        <v>151.76</v>
      </c>
      <c r="K469" s="160">
        <f>H469*(I469/J469)</f>
        <v/>
      </c>
      <c r="L469" s="159" t="n">
        <v>303792.3154</v>
      </c>
      <c r="M469" s="159" t="n">
        <v>294944</v>
      </c>
      <c r="N469" s="159" t="n">
        <v>318539.52</v>
      </c>
      <c r="O469" s="162">
        <f>MIN(K469,L469,M469,N469)</f>
        <v/>
      </c>
      <c r="P469" s="162">
        <f>MAX(K469,L469,M469,N469)</f>
        <v/>
      </c>
      <c r="Q469" s="162">
        <f>MEDIAN(K469,L469,M469,N469)</f>
        <v/>
      </c>
      <c r="R469" s="162">
        <f>AVERAGE(K469,L469,M469,N469)</f>
        <v/>
      </c>
      <c r="S469" s="162">
        <f>AVERAGE(O469,Q469)</f>
        <v/>
      </c>
      <c r="T469" s="162">
        <f>AVERAGE(P469,Q469)</f>
        <v/>
      </c>
      <c r="U469" s="41">
        <f>STDEVA(K469,L469,M469,N469)</f>
        <v/>
      </c>
      <c r="V469" s="42">
        <f>U469/Q469</f>
        <v/>
      </c>
      <c r="W469" s="43">
        <f>IF(X469=O469,"MENOR",IF(X469=S469,"PROM[MEN-MED]","PROMEDIO"))</f>
        <v/>
      </c>
      <c r="X469" s="163">
        <f>IF(V469&lt;=300%,O469,IF(AND(V469&gt;100%,V469&lt;=150%),S469,R469))</f>
        <v/>
      </c>
      <c r="Y469" s="162">
        <f>ROUND(X469,0)</f>
        <v/>
      </c>
    </row>
    <row r="470" ht="15.75" customHeight="1">
      <c r="B470" s="32" t="inlineStr">
        <is>
          <t>3.15</t>
        </is>
      </c>
      <c r="C470" s="32" t="n">
        <v>4912</v>
      </c>
      <c r="D470" s="59" t="inlineStr">
        <is>
          <t xml:space="preserve">CONJUNTO DEL VOLANTE </t>
        </is>
      </c>
      <c r="E470" s="56" t="inlineStr">
        <is>
          <t>componente principal del sistema de dirección, permitiendo al conductor controlar la trayectoria del vehículo al girarlo.</t>
        </is>
      </c>
      <c r="F470" s="32" t="inlineStr">
        <is>
          <t>Unidad</t>
        </is>
      </c>
      <c r="G470" s="35" t="inlineStr">
        <is>
          <t>suministro</t>
        </is>
      </c>
      <c r="H470" s="159" t="n">
        <v>6857100</v>
      </c>
      <c r="I470" s="37" t="n">
        <v>158.91</v>
      </c>
      <c r="J470" s="37" t="n">
        <v>151.76</v>
      </c>
      <c r="K470" s="160">
        <f>H470*(I470/J470)</f>
        <v/>
      </c>
      <c r="L470" s="159" t="n">
        <v>8352704.6645</v>
      </c>
      <c r="M470" s="159" t="n">
        <v>8109422</v>
      </c>
      <c r="N470" s="159" t="n">
        <v>8758175.76</v>
      </c>
      <c r="O470" s="162">
        <f>MIN(K470,L470,M470,N470)</f>
        <v/>
      </c>
      <c r="P470" s="162">
        <f>MAX(K470,L470,M470,N470)</f>
        <v/>
      </c>
      <c r="Q470" s="162">
        <f>MEDIAN(K470,L470,M470,N470)</f>
        <v/>
      </c>
      <c r="R470" s="162">
        <f>AVERAGE(K470,L470,M470,N470)</f>
        <v/>
      </c>
      <c r="S470" s="162">
        <f>AVERAGE(O470,Q470)</f>
        <v/>
      </c>
      <c r="T470" s="162">
        <f>AVERAGE(P470,Q470)</f>
        <v/>
      </c>
      <c r="U470" s="41">
        <f>STDEVA(K470,L470,M470,N470)</f>
        <v/>
      </c>
      <c r="V470" s="42">
        <f>U470/Q470</f>
        <v/>
      </c>
      <c r="W470" s="43">
        <f>IF(X470=O470,"MENOR",IF(X470=S470,"PROM[MEN-MED]","PROMEDIO"))</f>
        <v/>
      </c>
      <c r="X470" s="163">
        <f>IF(V470&lt;=300%,O470,IF(AND(V470&gt;100%,V470&lt;=150%),S470,R470))</f>
        <v/>
      </c>
      <c r="Y470" s="162">
        <f>ROUND(X470,0)</f>
        <v/>
      </c>
    </row>
    <row r="471" ht="27" customHeight="1">
      <c r="B471" s="32" t="inlineStr">
        <is>
          <t>3.16</t>
        </is>
      </c>
      <c r="C471" s="32" t="n">
        <v>4912</v>
      </c>
      <c r="D471" s="59" t="inlineStr">
        <is>
          <t xml:space="preserve">INTERRUPTOR PRINCIPAL DE CONTROL DE LA VELOCIDAD DE CRUCERO </t>
        </is>
      </c>
      <c r="E471" s="56" t="inlineStr">
        <is>
          <t>componente que permite activar, ajustar y desactivar el sistema de cruise control o control de velocidad de crucero, facilitando la conducción en carretera sin necesidad de mantener el pie en el acelerador.</t>
        </is>
      </c>
      <c r="F471" s="32" t="inlineStr">
        <is>
          <t>Unidad</t>
        </is>
      </c>
      <c r="G471" s="35" t="inlineStr">
        <is>
          <t>suministro</t>
        </is>
      </c>
      <c r="H471" s="159" t="n">
        <v>265050</v>
      </c>
      <c r="I471" s="37" t="n">
        <v>158.91</v>
      </c>
      <c r="J471" s="37" t="n">
        <v>151.76</v>
      </c>
      <c r="K471" s="160">
        <f>H471*(I471/J471)</f>
        <v/>
      </c>
      <c r="L471" s="159" t="n">
        <v>313809.069</v>
      </c>
      <c r="M471" s="159" t="n">
        <v>304669</v>
      </c>
      <c r="N471" s="159" t="n">
        <v>329042.52</v>
      </c>
      <c r="O471" s="162">
        <f>MIN(K471,L471,M471,N471)</f>
        <v/>
      </c>
      <c r="P471" s="162">
        <f>MAX(K471,L471,M471,N471)</f>
        <v/>
      </c>
      <c r="Q471" s="162">
        <f>MEDIAN(K471,L471,M471,N471)</f>
        <v/>
      </c>
      <c r="R471" s="162">
        <f>AVERAGE(K471,L471,M471,N471)</f>
        <v/>
      </c>
      <c r="S471" s="162">
        <f>AVERAGE(O471,Q471)</f>
        <v/>
      </c>
      <c r="T471" s="162">
        <f>AVERAGE(P471,Q471)</f>
        <v/>
      </c>
      <c r="U471" s="41">
        <f>STDEVA(K471,L471,M471,N471)</f>
        <v/>
      </c>
      <c r="V471" s="42">
        <f>U471/Q471</f>
        <v/>
      </c>
      <c r="W471" s="43">
        <f>IF(X471=O471,"MENOR",IF(X471=S471,"PROM[MEN-MED]","PROMEDIO"))</f>
        <v/>
      </c>
      <c r="X471" s="163">
        <f>IF(V471&lt;=300%,O471,IF(AND(V471&gt;100%,V471&lt;=150%),S471,R471))</f>
        <v/>
      </c>
      <c r="Y471" s="162">
        <f>ROUND(X471,0)</f>
        <v/>
      </c>
    </row>
    <row r="472" ht="27" customHeight="1">
      <c r="B472" s="32" t="inlineStr">
        <is>
          <t>3.17</t>
        </is>
      </c>
      <c r="C472" s="32" t="n">
        <v>4912</v>
      </c>
      <c r="D472" s="59" t="inlineStr">
        <is>
          <t xml:space="preserve">CONJUNTO DEL TUBO DE ALIMENTACION DE PRESION DE LA DIRECCION </t>
        </is>
      </c>
      <c r="E472" s="56" t="inlineStr">
        <is>
          <t>tubería de alta presión que transporta el fluido hidráulico desde la bomba de dirección asistida hasta la caja o cremallera de dirección, permitiendo el funcionamiento del sistema de asistencia hidráulica.</t>
        </is>
      </c>
      <c r="F472" s="32" t="inlineStr">
        <is>
          <t>Unidad</t>
        </is>
      </c>
      <c r="G472" s="35" t="inlineStr">
        <is>
          <t>suministro</t>
        </is>
      </c>
      <c r="H472" s="159" t="n">
        <v>839735</v>
      </c>
      <c r="I472" s="37" t="n">
        <v>158.91</v>
      </c>
      <c r="J472" s="37" t="n">
        <v>151.76</v>
      </c>
      <c r="K472" s="160">
        <f>H472*(I472/J472)</f>
        <v/>
      </c>
      <c r="L472" s="159" t="n">
        <v>999209.1801999999</v>
      </c>
      <c r="M472" s="159" t="n">
        <v>970106</v>
      </c>
      <c r="N472" s="159" t="n">
        <v>1047714.48</v>
      </c>
      <c r="O472" s="162">
        <f>MIN(K472,L472,M472,N472)</f>
        <v/>
      </c>
      <c r="P472" s="162">
        <f>MAX(K472,L472,M472,N472)</f>
        <v/>
      </c>
      <c r="Q472" s="162">
        <f>MEDIAN(K472,L472,M472,N472)</f>
        <v/>
      </c>
      <c r="R472" s="162">
        <f>AVERAGE(K472,L472,M472,N472)</f>
        <v/>
      </c>
      <c r="S472" s="162">
        <f>AVERAGE(O472,Q472)</f>
        <v/>
      </c>
      <c r="T472" s="162">
        <f>AVERAGE(P472,Q472)</f>
        <v/>
      </c>
      <c r="U472" s="41">
        <f>STDEVA(K472,L472,M472,N472)</f>
        <v/>
      </c>
      <c r="V472" s="42">
        <f>U472/Q472</f>
        <v/>
      </c>
      <c r="W472" s="43">
        <f>IF(X472=O472,"MENOR",IF(X472=S472,"PROM[MEN-MED]","PROMEDIO"))</f>
        <v/>
      </c>
      <c r="X472" s="163">
        <f>IF(V472&lt;=300%,O472,IF(AND(V472&gt;100%,V472&lt;=150%),S472,R472))</f>
        <v/>
      </c>
      <c r="Y472" s="162">
        <f>ROUND(X472,0)</f>
        <v/>
      </c>
    </row>
    <row r="473" ht="15.75" customHeight="1">
      <c r="B473" s="32" t="inlineStr">
        <is>
          <t>3.18</t>
        </is>
      </c>
      <c r="C473" s="32" t="n">
        <v>4912</v>
      </c>
      <c r="D473" s="59" t="inlineStr">
        <is>
          <t>EJE INTERMEDIO DE LA DIRECCION NO.2</t>
        </is>
      </c>
      <c r="E473" s="56" t="inlineStr">
        <is>
          <t>componente del sistema de dirección que conecta la columna de dirección con la caja de dirección, transmitiendo el movimiento del volante hacia las ruedas delanteras.</t>
        </is>
      </c>
      <c r="F473" s="32" t="inlineStr">
        <is>
          <t>Unidad</t>
        </is>
      </c>
      <c r="G473" s="35" t="inlineStr">
        <is>
          <t>suministro</t>
        </is>
      </c>
      <c r="H473" s="159" t="n">
        <v>799900</v>
      </c>
      <c r="I473" s="37" t="n">
        <v>158.91</v>
      </c>
      <c r="J473" s="37" t="n">
        <v>151.76</v>
      </c>
      <c r="K473" s="160">
        <f>H473*(I473/J473)</f>
        <v/>
      </c>
      <c r="L473" s="159" t="n">
        <v>937941.6851</v>
      </c>
      <c r="M473" s="159" t="n">
        <v>910623</v>
      </c>
      <c r="N473" s="159" t="n">
        <v>983472.84</v>
      </c>
      <c r="O473" s="162">
        <f>MIN(K473,L473,M473,N473)</f>
        <v/>
      </c>
      <c r="P473" s="162">
        <f>MAX(K473,L473,M473,N473)</f>
        <v/>
      </c>
      <c r="Q473" s="162">
        <f>MEDIAN(K473,L473,M473,N473)</f>
        <v/>
      </c>
      <c r="R473" s="162">
        <f>AVERAGE(K473,L473,M473,N473)</f>
        <v/>
      </c>
      <c r="S473" s="162">
        <f>AVERAGE(O473,Q473)</f>
        <v/>
      </c>
      <c r="T473" s="162">
        <f>AVERAGE(P473,Q473)</f>
        <v/>
      </c>
      <c r="U473" s="41">
        <f>STDEVA(K473,L473,M473,N473)</f>
        <v/>
      </c>
      <c r="V473" s="42">
        <f>U473/Q473</f>
        <v/>
      </c>
      <c r="W473" s="43">
        <f>IF(X473=O473,"MENOR",IF(X473=S473,"PROM[MEN-MED]","PROMEDIO"))</f>
        <v/>
      </c>
      <c r="X473" s="163">
        <f>IF(V473&lt;=300%,O473,IF(AND(V473&gt;100%,V473&lt;=150%),S473,R473))</f>
        <v/>
      </c>
      <c r="Y473" s="162">
        <f>ROUND(X473,0)</f>
        <v/>
      </c>
    </row>
    <row r="474" ht="15.75" customHeight="1">
      <c r="B474" s="32" t="inlineStr">
        <is>
          <t>3.19</t>
        </is>
      </c>
      <c r="C474" s="32" t="n">
        <v>4912</v>
      </c>
      <c r="D474" s="59" t="inlineStr">
        <is>
          <t xml:space="preserve">CONJUNTO DEL ENGRANAJE DE LA SERVODIRECCION DE CREMALLERA Y PIÑON </t>
        </is>
      </c>
      <c r="E474" s="56" t="inlineStr">
        <is>
          <t>mecanismo principal del sistema de dirección asistida, encargado de convertir el movimiento del volante en un desplazamiento lateral de las ruedas delanteras.</t>
        </is>
      </c>
      <c r="F474" s="32" t="inlineStr">
        <is>
          <t>Unidad</t>
        </is>
      </c>
      <c r="G474" s="35" t="inlineStr">
        <is>
          <t>suministro</t>
        </is>
      </c>
      <c r="H474" s="159" t="n">
        <v>7437550</v>
      </c>
      <c r="I474" s="37" t="n">
        <v>158.91</v>
      </c>
      <c r="J474" s="37" t="n">
        <v>151.76</v>
      </c>
      <c r="K474" s="160">
        <f>H474*(I474/J474)</f>
        <v/>
      </c>
      <c r="L474" s="159" t="n">
        <v>8890418.2192</v>
      </c>
      <c r="M474" s="159" t="n">
        <v>8631474</v>
      </c>
      <c r="N474" s="159" t="n">
        <v>9321991.92</v>
      </c>
      <c r="O474" s="162">
        <f>MIN(K474,L474,M474,N474)</f>
        <v/>
      </c>
      <c r="P474" s="162">
        <f>MAX(K474,L474,M474,N474)</f>
        <v/>
      </c>
      <c r="Q474" s="162">
        <f>MEDIAN(K474,L474,M474,N474)</f>
        <v/>
      </c>
      <c r="R474" s="162">
        <f>AVERAGE(K474,L474,M474,N474)</f>
        <v/>
      </c>
      <c r="S474" s="162">
        <f>AVERAGE(O474,Q474)</f>
        <v/>
      </c>
      <c r="T474" s="162">
        <f>AVERAGE(P474,Q474)</f>
        <v/>
      </c>
      <c r="U474" s="41">
        <f>STDEVA(K474,L474,M474,N474)</f>
        <v/>
      </c>
      <c r="V474" s="42">
        <f>U474/Q474</f>
        <v/>
      </c>
      <c r="W474" s="43">
        <f>IF(X474=O474,"MENOR",IF(X474=S474,"PROM[MEN-MED]","PROMEDIO"))</f>
        <v/>
      </c>
      <c r="X474" s="163">
        <f>IF(V474&lt;=300%,O474,IF(AND(V474&gt;100%,V474&lt;=150%),S474,R474))</f>
        <v/>
      </c>
      <c r="Y474" s="162">
        <f>ROUND(X474,0)</f>
        <v/>
      </c>
    </row>
    <row r="475" ht="27" customHeight="1">
      <c r="B475" s="32" t="inlineStr">
        <is>
          <t>3.20</t>
        </is>
      </c>
      <c r="C475" s="32" t="n">
        <v>4912</v>
      </c>
      <c r="D475" s="59" t="inlineStr">
        <is>
          <t xml:space="preserve">SUBCONJUNTO DEL EXTREMO DERECHO DE LA BARRA DE ACOPLAMIENTO </t>
        </is>
      </c>
      <c r="E475" s="56" t="inlineStr">
        <is>
          <t>pieza clave del sistema de dirección que conecta la barra de acoplamiento con la rueda delantera derecha, permitiendo el movimiento de las ruedas en respuesta a los giros del volante.</t>
        </is>
      </c>
      <c r="F475" s="32" t="inlineStr">
        <is>
          <t>Unidad</t>
        </is>
      </c>
      <c r="G475" s="35" t="inlineStr">
        <is>
          <t>suministro</t>
        </is>
      </c>
      <c r="H475" s="159" t="n">
        <v>235600</v>
      </c>
      <c r="I475" s="37" t="n">
        <v>158.91</v>
      </c>
      <c r="J475" s="37" t="n">
        <v>151.76</v>
      </c>
      <c r="K475" s="160">
        <f>H475*(I475/J475)</f>
        <v/>
      </c>
      <c r="L475" s="159" t="n">
        <v>281621.5682</v>
      </c>
      <c r="M475" s="159" t="n">
        <v>273419</v>
      </c>
      <c r="N475" s="159" t="n">
        <v>295292.52</v>
      </c>
      <c r="O475" s="162">
        <f>MIN(K475,L475,M475,N475)</f>
        <v/>
      </c>
      <c r="P475" s="162">
        <f>MAX(K475,L475,M475,N475)</f>
        <v/>
      </c>
      <c r="Q475" s="162">
        <f>MEDIAN(K475,L475,M475,N475)</f>
        <v/>
      </c>
      <c r="R475" s="162">
        <f>AVERAGE(K475,L475,M475,N475)</f>
        <v/>
      </c>
      <c r="S475" s="162">
        <f>AVERAGE(O475,Q475)</f>
        <v/>
      </c>
      <c r="T475" s="162">
        <f>AVERAGE(P475,Q475)</f>
        <v/>
      </c>
      <c r="U475" s="41">
        <f>STDEVA(K475,L475,M475,N475)</f>
        <v/>
      </c>
      <c r="V475" s="42">
        <f>U475/Q475</f>
        <v/>
      </c>
      <c r="W475" s="43">
        <f>IF(X475=O475,"MENOR",IF(X475=S475,"PROM[MEN-MED]","PROMEDIO"))</f>
        <v/>
      </c>
      <c r="X475" s="163">
        <f>IF(V475&lt;=300%,O475,IF(AND(V475&gt;100%,V475&lt;=150%),S475,R475))</f>
        <v/>
      </c>
      <c r="Y475" s="162">
        <f>ROUND(X475,0)</f>
        <v/>
      </c>
    </row>
    <row r="476" ht="27" customHeight="1">
      <c r="B476" s="32" t="inlineStr">
        <is>
          <t>3.21</t>
        </is>
      </c>
      <c r="C476" s="32" t="n">
        <v>4912</v>
      </c>
      <c r="D476" s="59" t="inlineStr">
        <is>
          <t xml:space="preserve">SUBCONJUNTO DEL EXTREMO IZQUIERDO DE LA BARRA DE ACOPLAMIENTO </t>
        </is>
      </c>
      <c r="E476" s="56" t="inlineStr">
        <is>
          <t>componente fundamental del sistema de dirección, que conecta la barra de acoplamiento con la rueda delantera izquierda, permitiendo la transmisión del movimiento del volante a la rueda.</t>
        </is>
      </c>
      <c r="F476" s="32" t="inlineStr">
        <is>
          <t>Unidad</t>
        </is>
      </c>
      <c r="G476" s="35" t="inlineStr">
        <is>
          <t>suministro</t>
        </is>
      </c>
      <c r="H476" s="159" t="n">
        <v>235600</v>
      </c>
      <c r="I476" s="37" t="n">
        <v>158.91</v>
      </c>
      <c r="J476" s="37" t="n">
        <v>151.76</v>
      </c>
      <c r="K476" s="160">
        <f>H476*(I476/J476)</f>
        <v/>
      </c>
      <c r="L476" s="159" t="n">
        <v>286985.8145</v>
      </c>
      <c r="M476" s="159" t="n">
        <v>278627</v>
      </c>
      <c r="N476" s="159" t="n">
        <v>300917.16</v>
      </c>
      <c r="O476" s="162">
        <f>MIN(K476,L476,M476,N476)</f>
        <v/>
      </c>
      <c r="P476" s="162">
        <f>MAX(K476,L476,M476,N476)</f>
        <v/>
      </c>
      <c r="Q476" s="162">
        <f>MEDIAN(K476,L476,M476,N476)</f>
        <v/>
      </c>
      <c r="R476" s="162">
        <f>AVERAGE(K476,L476,M476,N476)</f>
        <v/>
      </c>
      <c r="S476" s="162">
        <f>AVERAGE(O476,Q476)</f>
        <v/>
      </c>
      <c r="T476" s="162">
        <f>AVERAGE(P476,Q476)</f>
        <v/>
      </c>
      <c r="U476" s="41">
        <f>STDEVA(K476,L476,M476,N476)</f>
        <v/>
      </c>
      <c r="V476" s="42">
        <f>U476/Q476</f>
        <v/>
      </c>
      <c r="W476" s="43">
        <f>IF(X476=O476,"MENOR",IF(X476=S476,"PROM[MEN-MED]","PROMEDIO"))</f>
        <v/>
      </c>
      <c r="X476" s="163">
        <f>IF(V476&lt;=300%,O476,IF(AND(V476&gt;100%,V476&lt;=150%),S476,R476))</f>
        <v/>
      </c>
      <c r="Y476" s="162">
        <f>ROUND(X476,0)</f>
        <v/>
      </c>
    </row>
    <row r="477" ht="69" customHeight="1">
      <c r="B477" s="32" t="inlineStr">
        <is>
          <t>3.22</t>
        </is>
      </c>
      <c r="C477" s="32" t="n">
        <v>4912</v>
      </c>
      <c r="D477" s="59" t="inlineStr">
        <is>
          <t xml:space="preserve">FUNDA DE LA CREMALLERA DE LA DIRECCION </t>
        </is>
      </c>
      <c r="E477" s="56"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477" s="32" t="inlineStr">
        <is>
          <t>Unidad</t>
        </is>
      </c>
      <c r="G477" s="35" t="inlineStr">
        <is>
          <t>suministro</t>
        </is>
      </c>
      <c r="H477" s="159" t="n">
        <v>87400</v>
      </c>
      <c r="I477" s="37" t="n">
        <v>158.91</v>
      </c>
      <c r="J477" s="37" t="n">
        <v>151.76</v>
      </c>
      <c r="K477" s="160">
        <f>H477*(I477/J477)</f>
        <v/>
      </c>
      <c r="L477" s="159" t="n">
        <v>105468.9146</v>
      </c>
      <c r="M477" s="159" t="n">
        <v>102397</v>
      </c>
      <c r="N477" s="159" t="n">
        <v>110588.76</v>
      </c>
      <c r="O477" s="162">
        <f>MIN(K477,L477,M477,N477)</f>
        <v/>
      </c>
      <c r="P477" s="162">
        <f>MAX(K477,L477,M477,N477)</f>
        <v/>
      </c>
      <c r="Q477" s="162">
        <f>MEDIAN(K477,L477,M477,N477)</f>
        <v/>
      </c>
      <c r="R477" s="162">
        <f>AVERAGE(K477,L477,M477,N477)</f>
        <v/>
      </c>
      <c r="S477" s="162">
        <f>AVERAGE(O477,Q477)</f>
        <v/>
      </c>
      <c r="T477" s="162">
        <f>AVERAGE(P477,Q477)</f>
        <v/>
      </c>
      <c r="U477" s="41">
        <f>STDEVA(K477,L477,M477,N477)</f>
        <v/>
      </c>
      <c r="V477" s="42">
        <f>U477/Q477</f>
        <v/>
      </c>
      <c r="W477" s="43">
        <f>IF(X477=O477,"MENOR",IF(X477=S477,"PROM[MEN-MED]","PROMEDIO"))</f>
        <v/>
      </c>
      <c r="X477" s="163">
        <f>IF(V477&lt;=300%,O477,IF(AND(V477&gt;100%,V477&lt;=150%),S477,R477))</f>
        <v/>
      </c>
      <c r="Y477" s="162">
        <f>ROUND(X477,0)</f>
        <v/>
      </c>
    </row>
    <row r="478" ht="40.5" customHeight="1">
      <c r="B478" s="32" t="inlineStr">
        <is>
          <t>3.23</t>
        </is>
      </c>
      <c r="C478" s="32" t="n">
        <v>4912</v>
      </c>
      <c r="D478" s="59" t="inlineStr">
        <is>
          <t xml:space="preserve">SUBCONJUNTO DEL EXTREMO DE LA CREMALLERA DE DIRECCION </t>
        </is>
      </c>
      <c r="E478" s="56" t="inlineStr">
        <is>
          <t>pieza clave del sistema de dirección que conecta la cremallera de dirección con la barra de acoplamiento, permitiendo la transmisión del movimiento del volante hacia las ruedas delanteras.</t>
        </is>
      </c>
      <c r="F478" s="32" t="inlineStr">
        <is>
          <t>Unidad</t>
        </is>
      </c>
      <c r="G478" s="35" t="inlineStr">
        <is>
          <t>suministro</t>
        </is>
      </c>
      <c r="H478" s="159" t="n">
        <v>719149</v>
      </c>
      <c r="I478" s="37" t="n">
        <v>158.91</v>
      </c>
      <c r="J478" s="37" t="n">
        <v>151.76</v>
      </c>
      <c r="K478" s="160">
        <f>H478*(I478/J478)</f>
        <v/>
      </c>
      <c r="L478" s="159" t="n">
        <v>851443.3221</v>
      </c>
      <c r="M478" s="159" t="n">
        <v>826644</v>
      </c>
      <c r="N478" s="159" t="n">
        <v>892775.52</v>
      </c>
      <c r="O478" s="162">
        <f>MIN(K478,L478,M478,N478)</f>
        <v/>
      </c>
      <c r="P478" s="162">
        <f>MAX(K478,L478,M478,N478)</f>
        <v/>
      </c>
      <c r="Q478" s="162">
        <f>MEDIAN(K478,L478,M478,N478)</f>
        <v/>
      </c>
      <c r="R478" s="162">
        <f>AVERAGE(K478,L478,M478,N478)</f>
        <v/>
      </c>
      <c r="S478" s="162">
        <f>AVERAGE(O478,Q478)</f>
        <v/>
      </c>
      <c r="T478" s="162">
        <f>AVERAGE(P478,Q478)</f>
        <v/>
      </c>
      <c r="U478" s="41">
        <f>STDEVA(K478,L478,M478,N478)</f>
        <v/>
      </c>
      <c r="V478" s="42">
        <f>U478/Q478</f>
        <v/>
      </c>
      <c r="W478" s="43">
        <f>IF(X478=O478,"MENOR",IF(X478=S478,"PROM[MEN-MED]","PROMEDIO"))</f>
        <v/>
      </c>
      <c r="X478" s="163">
        <f>IF(V478&lt;=300%,O478,IF(AND(V478&gt;100%,V478&lt;=150%),S478,R478))</f>
        <v/>
      </c>
      <c r="Y478" s="162">
        <f>ROUND(X478,0)</f>
        <v/>
      </c>
    </row>
    <row r="479" ht="51.75" customHeight="1">
      <c r="B479" s="32" t="inlineStr">
        <is>
          <t>3.24</t>
        </is>
      </c>
      <c r="C479" s="32" t="n">
        <v>4912</v>
      </c>
      <c r="D479" s="59" t="inlineStr">
        <is>
          <t xml:space="preserve">CONJUNTO DE ALOJAMIENTO DE LA CREMALLERA DE LA DIRECCION </t>
        </is>
      </c>
      <c r="E479" s="56" t="inlineStr">
        <is>
          <t>componente que sostiene y protege la cremallera de dirección, asegurando su correcto funcionamiento dentro del sistema de dirección asistida.</t>
        </is>
      </c>
      <c r="F479" s="32" t="inlineStr">
        <is>
          <t>Unidad</t>
        </is>
      </c>
      <c r="G479" s="35" t="inlineStr">
        <is>
          <t>suministro</t>
        </is>
      </c>
      <c r="H479" s="159" t="n">
        <v>719149</v>
      </c>
      <c r="I479" s="37" t="n">
        <v>158.91</v>
      </c>
      <c r="J479" s="37" t="n">
        <v>151.76</v>
      </c>
      <c r="K479" s="160">
        <f>H479*(I479/J479)</f>
        <v/>
      </c>
      <c r="L479" s="159" t="n">
        <v>851443.3221</v>
      </c>
      <c r="M479" s="159" t="n">
        <v>826644</v>
      </c>
      <c r="N479" s="159" t="n">
        <v>892775.52</v>
      </c>
      <c r="O479" s="162">
        <f>MIN(K479,L479,M479,N479)</f>
        <v/>
      </c>
      <c r="P479" s="162">
        <f>MAX(K479,L479,M479,N479)</f>
        <v/>
      </c>
      <c r="Q479" s="162">
        <f>MEDIAN(K479,L479,M479,N479)</f>
        <v/>
      </c>
      <c r="R479" s="162">
        <f>AVERAGE(K479,L479,M479,N479)</f>
        <v/>
      </c>
      <c r="S479" s="162">
        <f>AVERAGE(O479,Q479)</f>
        <v/>
      </c>
      <c r="T479" s="162">
        <f>AVERAGE(P479,Q479)</f>
        <v/>
      </c>
      <c r="U479" s="41">
        <f>STDEVA(K479,L479,M479,N479)</f>
        <v/>
      </c>
      <c r="V479" s="42">
        <f>U479/Q479</f>
        <v/>
      </c>
      <c r="W479" s="43">
        <f>IF(X479=O479,"MENOR",IF(X479=S479,"PROM[MEN-MED]","PROMEDIO"))</f>
        <v/>
      </c>
      <c r="X479" s="163">
        <f>IF(V479&lt;=300%,O479,IF(AND(V479&gt;100%,V479&lt;=150%),S479,R479))</f>
        <v/>
      </c>
      <c r="Y479" s="162">
        <f>ROUND(X479,0)</f>
        <v/>
      </c>
    </row>
    <row r="480" ht="15.75" customHeight="1">
      <c r="B480" s="26" t="inlineStr">
        <is>
          <t>4.</t>
        </is>
      </c>
      <c r="C480" s="142" t="inlineStr">
        <is>
          <t>SISTEMA DE TRANSMISIÓN</t>
        </is>
      </c>
      <c r="H480" s="157" t="n"/>
      <c r="I480" s="157" t="n"/>
      <c r="J480" s="157" t="n"/>
      <c r="K480" s="164" t="n"/>
      <c r="L480" s="164" t="n"/>
      <c r="M480" s="164" t="n"/>
      <c r="N480" s="164" t="n"/>
      <c r="O480" s="166" t="n"/>
      <c r="P480" s="166" t="n"/>
      <c r="Q480" s="166" t="n"/>
      <c r="R480" s="166" t="n"/>
      <c r="S480" s="166" t="n"/>
      <c r="T480" s="166" t="n"/>
      <c r="U480" s="52" t="n"/>
      <c r="V480" s="53" t="n"/>
      <c r="W480" s="54" t="n"/>
      <c r="X480" s="167" t="n"/>
      <c r="Y480" s="166" t="n"/>
    </row>
    <row r="481" ht="27" customHeight="1">
      <c r="B481" s="32" t="inlineStr">
        <is>
          <t>4.1</t>
        </is>
      </c>
      <c r="C481" s="32" t="n">
        <v>4912</v>
      </c>
      <c r="D481" s="71" t="inlineStr">
        <is>
          <t>CONJUNTO IZQUIERDO DEL EJE PROPULSOR DELANTERO</t>
        </is>
      </c>
      <c r="E481" s="56" t="inlineStr">
        <is>
          <t>Su propósito es transferir el movimiento generado por el motor y la caja de transferencia hacia la rueda izquierda, permitiendo el desplazamiento del vehículo con tracción delantera cuando está activado el modo 4WD.</t>
        </is>
      </c>
      <c r="F481" s="32" t="inlineStr">
        <is>
          <t>Unidad</t>
        </is>
      </c>
      <c r="G481" s="35" t="inlineStr">
        <is>
          <t>suministro</t>
        </is>
      </c>
      <c r="H481" s="159" t="n">
        <v>3548249</v>
      </c>
      <c r="I481" s="37" t="n">
        <v>158.91</v>
      </c>
      <c r="J481" s="37" t="n">
        <v>151.76</v>
      </c>
      <c r="K481" s="160">
        <f>H481*(I481/J481)</f>
        <v/>
      </c>
      <c r="L481" s="159" t="n">
        <v>4281766.6556</v>
      </c>
      <c r="M481" s="159" t="n">
        <v>4157055</v>
      </c>
      <c r="N481" s="159" t="n">
        <v>4489619.4</v>
      </c>
      <c r="O481" s="162">
        <f>MIN(K481,L481,M481,N481)</f>
        <v/>
      </c>
      <c r="P481" s="162">
        <f>MAX(K481,L481,M481,N481)</f>
        <v/>
      </c>
      <c r="Q481" s="162">
        <f>MEDIAN(K481,L481,M481,N481)</f>
        <v/>
      </c>
      <c r="R481" s="162">
        <f>AVERAGE(K481,L481,M481,N481)</f>
        <v/>
      </c>
      <c r="S481" s="162">
        <f>AVERAGE(O481,Q481)</f>
        <v/>
      </c>
      <c r="T481" s="162">
        <f>AVERAGE(P481,Q481)</f>
        <v/>
      </c>
      <c r="U481" s="41">
        <f>STDEVA(K481,L481,M481,N481)</f>
        <v/>
      </c>
      <c r="V481" s="42">
        <f>U481/Q481</f>
        <v/>
      </c>
      <c r="W481" s="43">
        <f>IF(X481=O481,"MENOR",IF(X481=S481,"PROM[MEN-MED]","PROMEDIO"))</f>
        <v/>
      </c>
      <c r="X481" s="163">
        <f>IF(V481&lt;=300%,O481,IF(AND(V481&gt;100%,V481&lt;=150%),S481,R481))</f>
        <v/>
      </c>
      <c r="Y481" s="162">
        <f>ROUND(X481,0)</f>
        <v/>
      </c>
    </row>
    <row r="482" ht="27" customHeight="1">
      <c r="B482" s="32" t="inlineStr">
        <is>
          <t>4.2</t>
        </is>
      </c>
      <c r="C482" s="32" t="n">
        <v>4912</v>
      </c>
      <c r="D482" s="71" t="inlineStr">
        <is>
          <t>CONJUNTO DERECHO DEL EJE PROPULSOR DELANTERO</t>
        </is>
      </c>
      <c r="E482" s="56" t="inlineStr">
        <is>
          <t>Su propósito es transferir el movimiento generado por el motor y la caja de transferencia hacia la rueda izquierda, permitiendo el desplazamiento del vehículo con tracción delantera cuando está activado el modo 4WD.</t>
        </is>
      </c>
      <c r="F482" s="32" t="inlineStr">
        <is>
          <t>Unidad</t>
        </is>
      </c>
      <c r="G482" s="35" t="inlineStr">
        <is>
          <t>suministro</t>
        </is>
      </c>
      <c r="H482" s="159" t="n">
        <v>3548249</v>
      </c>
      <c r="I482" s="37" t="n">
        <v>158.91</v>
      </c>
      <c r="J482" s="37" t="n">
        <v>151.76</v>
      </c>
      <c r="K482" s="160">
        <f>H482*(I482/J482)</f>
        <v/>
      </c>
      <c r="L482" s="159" t="n">
        <v>4281766.6556</v>
      </c>
      <c r="M482" s="159" t="n">
        <v>4157055</v>
      </c>
      <c r="N482" s="159" t="n">
        <v>4489619.4</v>
      </c>
      <c r="O482" s="162">
        <f>MIN(K482,L482,M482,N482)</f>
        <v/>
      </c>
      <c r="P482" s="162">
        <f>MAX(K482,L482,M482,N482)</f>
        <v/>
      </c>
      <c r="Q482" s="162">
        <f>MEDIAN(K482,L482,M482,N482)</f>
        <v/>
      </c>
      <c r="R482" s="162">
        <f>AVERAGE(K482,L482,M482,N482)</f>
        <v/>
      </c>
      <c r="S482" s="162">
        <f>AVERAGE(O482,Q482)</f>
        <v/>
      </c>
      <c r="T482" s="162">
        <f>AVERAGE(P482,Q482)</f>
        <v/>
      </c>
      <c r="U482" s="41">
        <f>STDEVA(K482,L482,M482,N482)</f>
        <v/>
      </c>
      <c r="V482" s="42">
        <f>U482/Q482</f>
        <v/>
      </c>
      <c r="W482" s="43">
        <f>IF(X482=O482,"MENOR",IF(X482=S482,"PROM[MEN-MED]","PROMEDIO"))</f>
        <v/>
      </c>
      <c r="X482" s="163">
        <f>IF(V482&lt;=300%,O482,IF(AND(V482&gt;100%,V482&lt;=150%),S482,R482))</f>
        <v/>
      </c>
      <c r="Y482" s="162">
        <f>ROUND(X482,0)</f>
        <v/>
      </c>
    </row>
    <row r="483" ht="27" customHeight="1">
      <c r="B483" s="32" t="inlineStr">
        <is>
          <t>4.3</t>
        </is>
      </c>
      <c r="C483" s="32" t="n">
        <v>4912</v>
      </c>
      <c r="D483" s="71" t="inlineStr">
        <is>
          <t>CONJUNTO DE LA JUNTA INTERIOR DEL EJE DELANTERO</t>
        </is>
      </c>
      <c r="E483"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483" s="32" t="inlineStr">
        <is>
          <t>Unidad</t>
        </is>
      </c>
      <c r="G483" s="35" t="inlineStr">
        <is>
          <t>suministro</t>
        </is>
      </c>
      <c r="H483" s="159" t="n">
        <v>1672462</v>
      </c>
      <c r="I483" s="37" t="n">
        <v>158.91</v>
      </c>
      <c r="J483" s="37" t="n">
        <v>151.76</v>
      </c>
      <c r="K483" s="160">
        <f>H483*(I483/J483)</f>
        <v/>
      </c>
      <c r="L483" s="159" t="n">
        <v>2051724.9816</v>
      </c>
      <c r="M483" s="159" t="n">
        <v>1991966</v>
      </c>
      <c r="N483" s="159" t="n">
        <v>2151323.28</v>
      </c>
      <c r="O483" s="162">
        <f>MIN(K483,L483,M483,N483)</f>
        <v/>
      </c>
      <c r="P483" s="162">
        <f>MAX(K483,L483,M483,N483)</f>
        <v/>
      </c>
      <c r="Q483" s="162">
        <f>MEDIAN(K483,L483,M483,N483)</f>
        <v/>
      </c>
      <c r="R483" s="162">
        <f>AVERAGE(K483,L483,M483,N483)</f>
        <v/>
      </c>
      <c r="S483" s="162">
        <f>AVERAGE(O483,Q483)</f>
        <v/>
      </c>
      <c r="T483" s="162">
        <f>AVERAGE(P483,Q483)</f>
        <v/>
      </c>
      <c r="U483" s="41">
        <f>STDEVA(K483,L483,M483,N483)</f>
        <v/>
      </c>
      <c r="V483" s="42">
        <f>U483/Q483</f>
        <v/>
      </c>
      <c r="W483" s="43">
        <f>IF(X483=O483,"MENOR",IF(X483=S483,"PROM[MEN-MED]","PROMEDIO"))</f>
        <v/>
      </c>
      <c r="X483" s="163">
        <f>IF(V483&lt;=300%,O483,IF(AND(V483&gt;100%,V483&lt;=150%),S483,R483))</f>
        <v/>
      </c>
      <c r="Y483" s="162">
        <f>ROUND(X483,0)</f>
        <v/>
      </c>
    </row>
    <row r="484" ht="27" customHeight="1">
      <c r="B484" s="32" t="inlineStr">
        <is>
          <t>4.4</t>
        </is>
      </c>
      <c r="C484" s="32" t="n">
        <v>4912</v>
      </c>
      <c r="D484" s="71" t="inlineStr">
        <is>
          <t>CONJUNTO DE LA JUNTAEXTERIOR DEL EJE DELANTERO</t>
        </is>
      </c>
      <c r="E484"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484" s="32" t="inlineStr">
        <is>
          <t>Unidad</t>
        </is>
      </c>
      <c r="G484" s="35" t="inlineStr">
        <is>
          <t>suministro</t>
        </is>
      </c>
      <c r="H484" s="159" t="n">
        <v>2367400</v>
      </c>
      <c r="I484" s="37" t="n">
        <v>158.91</v>
      </c>
      <c r="J484" s="37" t="n">
        <v>151.76</v>
      </c>
      <c r="K484" s="160">
        <f>H484*(I484/J484)</f>
        <v/>
      </c>
      <c r="L484" s="159" t="n">
        <v>2856804.9041</v>
      </c>
      <c r="M484" s="159" t="n">
        <v>2773597</v>
      </c>
      <c r="N484" s="159" t="n">
        <v>2995484.76</v>
      </c>
      <c r="O484" s="162">
        <f>MIN(K484,L484,M484,N484)</f>
        <v/>
      </c>
      <c r="P484" s="162">
        <f>MAX(K484,L484,M484,N484)</f>
        <v/>
      </c>
      <c r="Q484" s="162">
        <f>MEDIAN(K484,L484,M484,N484)</f>
        <v/>
      </c>
      <c r="R484" s="162">
        <f>AVERAGE(K484,L484,M484,N484)</f>
        <v/>
      </c>
      <c r="S484" s="162">
        <f>AVERAGE(O484,Q484)</f>
        <v/>
      </c>
      <c r="T484" s="162">
        <f>AVERAGE(P484,Q484)</f>
        <v/>
      </c>
      <c r="U484" s="41">
        <f>STDEVA(K484,L484,M484,N484)</f>
        <v/>
      </c>
      <c r="V484" s="42">
        <f>U484/Q484</f>
        <v/>
      </c>
      <c r="W484" s="43">
        <f>IF(X484=O484,"MENOR",IF(X484=S484,"PROM[MEN-MED]","PROMEDIO"))</f>
        <v/>
      </c>
      <c r="X484" s="163">
        <f>IF(V484&lt;=300%,O484,IF(AND(V484&gt;100%,V484&lt;=150%),S484,R484))</f>
        <v/>
      </c>
      <c r="Y484" s="162">
        <f>ROUND(X484,0)</f>
        <v/>
      </c>
    </row>
    <row r="485" ht="69" customHeight="1">
      <c r="B485" s="32" t="inlineStr">
        <is>
          <t>4.5</t>
        </is>
      </c>
      <c r="C485" s="32" t="n">
        <v>4912</v>
      </c>
      <c r="D485" s="72" t="inlineStr">
        <is>
          <t>FUNDA DE LA JUNTA EXTERIOR</t>
        </is>
      </c>
      <c r="E485"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485" s="32" t="inlineStr">
        <is>
          <t>Unidad</t>
        </is>
      </c>
      <c r="G485" s="35" t="inlineStr">
        <is>
          <t>suministro</t>
        </is>
      </c>
      <c r="H485" s="159" t="n">
        <v>506350</v>
      </c>
      <c r="I485" s="37" t="n">
        <v>158.91</v>
      </c>
      <c r="J485" s="37" t="n">
        <v>151.76</v>
      </c>
      <c r="K485" s="160">
        <f>H485*(I485/J485)</f>
        <v/>
      </c>
      <c r="L485" s="159" t="n">
        <v>599497.0814</v>
      </c>
      <c r="M485" s="159" t="n">
        <v>582036</v>
      </c>
      <c r="N485" s="159" t="n">
        <v>628598.88</v>
      </c>
      <c r="O485" s="162">
        <f>MIN(K485,L485,M485,N485)</f>
        <v/>
      </c>
      <c r="P485" s="162">
        <f>MAX(K485,L485,M485,N485)</f>
        <v/>
      </c>
      <c r="Q485" s="162">
        <f>MEDIAN(K485,L485,M485,N485)</f>
        <v/>
      </c>
      <c r="R485" s="162">
        <f>AVERAGE(K485,L485,M485,N485)</f>
        <v/>
      </c>
      <c r="S485" s="162">
        <f>AVERAGE(O485,Q485)</f>
        <v/>
      </c>
      <c r="T485" s="162">
        <f>AVERAGE(P485,Q485)</f>
        <v/>
      </c>
      <c r="U485" s="41">
        <f>STDEVA(K485,L485,M485,N485)</f>
        <v/>
      </c>
      <c r="V485" s="42">
        <f>U485/Q485</f>
        <v/>
      </c>
      <c r="W485" s="43">
        <f>IF(X485=O485,"MENOR",IF(X485=S485,"PROM[MEN-MED]","PROMEDIO"))</f>
        <v/>
      </c>
      <c r="X485" s="163">
        <f>IF(V485&lt;=300%,O485,IF(AND(V485&gt;100%,V485&lt;=150%),S485,R485))</f>
        <v/>
      </c>
      <c r="Y485" s="162">
        <f>ROUND(X485,0)</f>
        <v/>
      </c>
    </row>
    <row r="486" ht="69" customHeight="1">
      <c r="B486" s="32" t="inlineStr">
        <is>
          <t>4.6</t>
        </is>
      </c>
      <c r="C486" s="32" t="n">
        <v>4912</v>
      </c>
      <c r="D486" s="72" t="inlineStr">
        <is>
          <t>FUNDA DE LA JUNTA INTERIOR</t>
        </is>
      </c>
      <c r="E486"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486" s="32" t="inlineStr">
        <is>
          <t>Juego</t>
        </is>
      </c>
      <c r="G486" s="35" t="inlineStr">
        <is>
          <t>suministro</t>
        </is>
      </c>
      <c r="H486" s="159" t="n">
        <v>774053</v>
      </c>
      <c r="I486" s="37" t="n">
        <v>158.91</v>
      </c>
      <c r="J486" s="37" t="n">
        <v>151.76</v>
      </c>
      <c r="K486" s="160">
        <f>H486*(I486/J486)</f>
        <v/>
      </c>
      <c r="L486" s="159" t="n">
        <v>948064.5272</v>
      </c>
      <c r="M486" s="159" t="n">
        <v>920451</v>
      </c>
      <c r="N486" s="159" t="n">
        <v>994087.08</v>
      </c>
      <c r="O486" s="162">
        <f>MIN(K486,L486,M486,N486)</f>
        <v/>
      </c>
      <c r="P486" s="162">
        <f>MAX(K486,L486,M486,N486)</f>
        <v/>
      </c>
      <c r="Q486" s="162">
        <f>MEDIAN(K486,L486,M486,N486)</f>
        <v/>
      </c>
      <c r="R486" s="162">
        <f>AVERAGE(K486,L486,M486,N486)</f>
        <v/>
      </c>
      <c r="S486" s="162">
        <f>AVERAGE(O486,Q486)</f>
        <v/>
      </c>
      <c r="T486" s="162">
        <f>AVERAGE(P486,Q486)</f>
        <v/>
      </c>
      <c r="U486" s="41">
        <f>STDEVA(K486,L486,M486,N486)</f>
        <v/>
      </c>
      <c r="V486" s="42">
        <f>U486/Q486</f>
        <v/>
      </c>
      <c r="W486" s="43">
        <f>IF(X486=O486,"MENOR",IF(X486=S486,"PROM[MEN-MED]","PROMEDIO"))</f>
        <v/>
      </c>
      <c r="X486" s="163">
        <f>IF(V486&lt;=300%,O486,IF(AND(V486&gt;100%,V486&lt;=150%),S486,R486))</f>
        <v/>
      </c>
      <c r="Y486" s="162">
        <f>ROUND(X486,0)</f>
        <v/>
      </c>
    </row>
    <row r="487" ht="15.75" customHeight="1">
      <c r="B487" s="32" t="inlineStr">
        <is>
          <t>4.7</t>
        </is>
      </c>
      <c r="C487" s="32" t="n">
        <v>4912</v>
      </c>
      <c r="D487" s="72" t="inlineStr">
        <is>
          <t>HORQUILLA DE BRIDA DE LA JUNTA UNIVERSAL</t>
        </is>
      </c>
      <c r="E487" s="56" t="inlineStr">
        <is>
          <t>componente clave del eje de transmisión que conecta el árbol de transmisión con el diferencial o la caja de transferencia.</t>
        </is>
      </c>
      <c r="F487" s="32" t="inlineStr">
        <is>
          <t>Unidad</t>
        </is>
      </c>
      <c r="G487" s="35" t="inlineStr">
        <is>
          <t>suministro</t>
        </is>
      </c>
      <c r="H487" s="159" t="n">
        <v>631871</v>
      </c>
      <c r="I487" s="37" t="n">
        <v>158.91</v>
      </c>
      <c r="J487" s="37" t="n">
        <v>151.76</v>
      </c>
      <c r="K487" s="160">
        <f>H487*(I487/J487)</f>
        <v/>
      </c>
      <c r="L487" s="159" t="n">
        <v>774169.6249000001</v>
      </c>
      <c r="M487" s="159" t="n">
        <v>751621</v>
      </c>
      <c r="N487" s="159" t="n">
        <v>811750.6800000001</v>
      </c>
      <c r="O487" s="162">
        <f>MIN(K487,L487,M487,N487)</f>
        <v/>
      </c>
      <c r="P487" s="162">
        <f>MAX(K487,L487,M487,N487)</f>
        <v/>
      </c>
      <c r="Q487" s="162">
        <f>MEDIAN(K487,L487,M487,N487)</f>
        <v/>
      </c>
      <c r="R487" s="162">
        <f>AVERAGE(K487,L487,M487,N487)</f>
        <v/>
      </c>
      <c r="S487" s="162">
        <f>AVERAGE(O487,Q487)</f>
        <v/>
      </c>
      <c r="T487" s="162">
        <f>AVERAGE(P487,Q487)</f>
        <v/>
      </c>
      <c r="U487" s="41">
        <f>STDEVA(K487,L487,M487,N487)</f>
        <v/>
      </c>
      <c r="V487" s="42">
        <f>U487/Q487</f>
        <v/>
      </c>
      <c r="W487" s="43">
        <f>IF(X487=O487,"MENOR",IF(X487=S487,"PROM[MEN-MED]","PROMEDIO"))</f>
        <v/>
      </c>
      <c r="X487" s="163">
        <f>IF(V487&lt;=300%,O487,IF(AND(V487&gt;100%,V487&lt;=150%),S487,R487))</f>
        <v/>
      </c>
      <c r="Y487" s="162">
        <f>ROUND(X487,0)</f>
        <v/>
      </c>
    </row>
    <row r="488" ht="15.75" customHeight="1">
      <c r="B488" s="32" t="inlineStr">
        <is>
          <t>4.8</t>
        </is>
      </c>
      <c r="C488" s="32" t="n">
        <v>4912</v>
      </c>
      <c r="D488" s="72" t="inlineStr">
        <is>
          <t>CRUCETA DE LA JUNTA UNIVERSAL</t>
        </is>
      </c>
      <c r="E488" s="56" t="inlineStr">
        <is>
          <t>componente esencial del eje de transmisión, permitiendo la transferencia de torque entre el árbol de transmisión y el diferencial o la caja de transferencia.</t>
        </is>
      </c>
      <c r="F488" s="32" t="inlineStr">
        <is>
          <t>Unidad</t>
        </is>
      </c>
      <c r="G488" s="35" t="inlineStr">
        <is>
          <t>suministro</t>
        </is>
      </c>
      <c r="H488" s="159" t="n">
        <v>413250</v>
      </c>
      <c r="I488" s="37" t="n">
        <v>158.91</v>
      </c>
      <c r="J488" s="37" t="n">
        <v>151.76</v>
      </c>
      <c r="K488" s="160">
        <f>H488*(I488/J488)</f>
        <v/>
      </c>
      <c r="L488" s="159" t="n">
        <v>503383.6612</v>
      </c>
      <c r="M488" s="159" t="n">
        <v>488722</v>
      </c>
      <c r="N488" s="159" t="n">
        <v>527819.76</v>
      </c>
      <c r="O488" s="162">
        <f>MIN(K488,L488,M488,N488)</f>
        <v/>
      </c>
      <c r="P488" s="162">
        <f>MAX(K488,L488,M488,N488)</f>
        <v/>
      </c>
      <c r="Q488" s="162">
        <f>MEDIAN(K488,L488,M488,N488)</f>
        <v/>
      </c>
      <c r="R488" s="162">
        <f>AVERAGE(K488,L488,M488,N488)</f>
        <v/>
      </c>
      <c r="S488" s="162">
        <f>AVERAGE(O488,Q488)</f>
        <v/>
      </c>
      <c r="T488" s="162">
        <f>AVERAGE(P488,Q488)</f>
        <v/>
      </c>
      <c r="U488" s="41">
        <f>STDEVA(K488,L488,M488,N488)</f>
        <v/>
      </c>
      <c r="V488" s="42">
        <f>U488/Q488</f>
        <v/>
      </c>
      <c r="W488" s="43">
        <f>IF(X488=O488,"MENOR",IF(X488=S488,"PROM[MEN-MED]","PROMEDIO"))</f>
        <v/>
      </c>
      <c r="X488" s="163">
        <f>IF(V488&lt;=300%,O488,IF(AND(V488&gt;100%,V488&lt;=150%),S488,R488))</f>
        <v/>
      </c>
      <c r="Y488" s="162">
        <f>ROUND(X488,0)</f>
        <v/>
      </c>
    </row>
    <row r="489" ht="27" customHeight="1">
      <c r="B489" s="32" t="inlineStr">
        <is>
          <t>4.9</t>
        </is>
      </c>
      <c r="C489" s="32" t="n">
        <v>4912</v>
      </c>
      <c r="D489" s="72" t="inlineStr">
        <is>
          <t xml:space="preserve">CONJUNTO DEL ARBOL DE TRANSMISION DELANTERO </t>
        </is>
      </c>
      <c r="E489" s="56" t="inlineStr">
        <is>
          <t>componente fundamental en los vehículos 4x4, encargado de transferir la potencia del diferencial central (caja de transferencia) al diferencial delantero, permitiendo la tracción en las ruedas delanteras cuando el sistema 4WD está activado.</t>
        </is>
      </c>
      <c r="F489" s="32" t="inlineStr">
        <is>
          <t>Unidad</t>
        </is>
      </c>
      <c r="G489" s="35" t="inlineStr">
        <is>
          <t>suministro</t>
        </is>
      </c>
      <c r="H489" s="159" t="n">
        <v>1643501</v>
      </c>
      <c r="I489" s="37" t="n">
        <v>158.91</v>
      </c>
      <c r="J489" s="37" t="n">
        <v>151.76</v>
      </c>
      <c r="K489" s="160">
        <f>H489*(I489/J489)</f>
        <v/>
      </c>
      <c r="L489" s="159" t="n">
        <v>1927125.8769</v>
      </c>
      <c r="M489" s="159" t="n">
        <v>1870996</v>
      </c>
      <c r="N489" s="159" t="n">
        <v>2020675.68</v>
      </c>
      <c r="O489" s="162">
        <f>MIN(K489,L489,M489,N489)</f>
        <v/>
      </c>
      <c r="P489" s="162">
        <f>MAX(K489,L489,M489,N489)</f>
        <v/>
      </c>
      <c r="Q489" s="162">
        <f>MEDIAN(K489,L489,M489,N489)</f>
        <v/>
      </c>
      <c r="R489" s="162">
        <f>AVERAGE(K489,L489,M489,N489)</f>
        <v/>
      </c>
      <c r="S489" s="162">
        <f>AVERAGE(O489,Q489)</f>
        <v/>
      </c>
      <c r="T489" s="162">
        <f>AVERAGE(P489,Q489)</f>
        <v/>
      </c>
      <c r="U489" s="41">
        <f>STDEVA(K489,L489,M489,N489)</f>
        <v/>
      </c>
      <c r="V489" s="42">
        <f>U489/Q489</f>
        <v/>
      </c>
      <c r="W489" s="43">
        <f>IF(X489=O489,"MENOR",IF(X489=S489,"PROM[MEN-MED]","PROMEDIO"))</f>
        <v/>
      </c>
      <c r="X489" s="163">
        <f>IF(V489&lt;=300%,O489,IF(AND(V489&gt;100%,V489&lt;=150%),S489,R489))</f>
        <v/>
      </c>
      <c r="Y489" s="162">
        <f>ROUND(X489,0)</f>
        <v/>
      </c>
    </row>
    <row r="490" ht="15.75" customHeight="1">
      <c r="B490" s="32" t="inlineStr">
        <is>
          <t>4.10</t>
        </is>
      </c>
      <c r="C490" s="32" t="n">
        <v>4912</v>
      </c>
      <c r="D490" s="72" t="inlineStr">
        <is>
          <t>CONJUNTO DEL COJINETE DEL ROTOR DEL ABS IZQUIERDO</t>
        </is>
      </c>
      <c r="E490" s="56" t="inlineStr">
        <is>
          <t>Este conjunto integra el cojinete de rueda con el rotor o anillo reluctor del ABS, permitiendo el correcto funcionamiento del sistema antibloqueo de frenos.</t>
        </is>
      </c>
      <c r="F490" s="32" t="inlineStr">
        <is>
          <t>Unidad</t>
        </is>
      </c>
      <c r="G490" s="35" t="inlineStr">
        <is>
          <t>suministro</t>
        </is>
      </c>
      <c r="H490" s="159" t="n">
        <v>658629</v>
      </c>
      <c r="I490" s="37" t="n">
        <v>158.91</v>
      </c>
      <c r="J490" s="37" t="n">
        <v>151.76</v>
      </c>
      <c r="K490" s="160">
        <f>H490*(I490/J490)</f>
        <v/>
      </c>
      <c r="L490" s="159" t="n">
        <v>782832.9558</v>
      </c>
      <c r="M490" s="159" t="n">
        <v>760032</v>
      </c>
      <c r="N490" s="159" t="n">
        <v>820834.5600000001</v>
      </c>
      <c r="O490" s="162">
        <f>MIN(K490,L490,M490,N490)</f>
        <v/>
      </c>
      <c r="P490" s="162">
        <f>MAX(K490,L490,M490,N490)</f>
        <v/>
      </c>
      <c r="Q490" s="162">
        <f>MEDIAN(K490,L490,M490,N490)</f>
        <v/>
      </c>
      <c r="R490" s="162">
        <f>AVERAGE(K490,L490,M490,N490)</f>
        <v/>
      </c>
      <c r="S490" s="162">
        <f>AVERAGE(O490,Q490)</f>
        <v/>
      </c>
      <c r="T490" s="162">
        <f>AVERAGE(P490,Q490)</f>
        <v/>
      </c>
      <c r="U490" s="41">
        <f>STDEVA(K490,L490,M490,N490)</f>
        <v/>
      </c>
      <c r="V490" s="42">
        <f>U490/Q490</f>
        <v/>
      </c>
      <c r="W490" s="43">
        <f>IF(X490=O490,"MENOR",IF(X490=S490,"PROM[MEN-MED]","PROMEDIO"))</f>
        <v/>
      </c>
      <c r="X490" s="163">
        <f>IF(V490&lt;=300%,O490,IF(AND(V490&gt;100%,V490&lt;=150%),S490,R490))</f>
        <v/>
      </c>
      <c r="Y490" s="162">
        <f>ROUND(X490,0)</f>
        <v/>
      </c>
    </row>
    <row r="491" ht="15.75" customHeight="1">
      <c r="B491" s="32" t="inlineStr">
        <is>
          <t>4.11</t>
        </is>
      </c>
      <c r="C491" s="32" t="n">
        <v>4912</v>
      </c>
      <c r="D491" s="72" t="inlineStr">
        <is>
          <t>CONJUNTO DEL COJINETE DEL ROTOR DEL ABS DERECHO</t>
        </is>
      </c>
      <c r="E491" s="56" t="inlineStr">
        <is>
          <t>Este conjunto integra el cojinete de rueda con el rotor o anillo reluctor del ABS, permitiendo el correcto funcionamiento del sistema antibloqueo de frenos.</t>
        </is>
      </c>
      <c r="F491" s="32" t="inlineStr">
        <is>
          <t>Unidad</t>
        </is>
      </c>
      <c r="G491" s="35" t="inlineStr">
        <is>
          <t>suministro</t>
        </is>
      </c>
      <c r="H491" s="159" t="n">
        <v>661200</v>
      </c>
      <c r="I491" s="37" t="n">
        <v>158.91</v>
      </c>
      <c r="J491" s="37" t="n">
        <v>151.76</v>
      </c>
      <c r="K491" s="160">
        <f>H491*(I491/J491)</f>
        <v/>
      </c>
      <c r="L491" s="159" t="n">
        <v>775305.7179</v>
      </c>
      <c r="M491" s="159" t="n">
        <v>752724</v>
      </c>
      <c r="N491" s="159" t="n">
        <v>812941.92</v>
      </c>
      <c r="O491" s="162">
        <f>MIN(K491,L491,M491,N491)</f>
        <v/>
      </c>
      <c r="P491" s="162">
        <f>MAX(K491,L491,M491,N491)</f>
        <v/>
      </c>
      <c r="Q491" s="162">
        <f>MEDIAN(K491,L491,M491,N491)</f>
        <v/>
      </c>
      <c r="R491" s="162">
        <f>AVERAGE(K491,L491,M491,N491)</f>
        <v/>
      </c>
      <c r="S491" s="162">
        <f>AVERAGE(O491,Q491)</f>
        <v/>
      </c>
      <c r="T491" s="162">
        <f>AVERAGE(P491,Q491)</f>
        <v/>
      </c>
      <c r="U491" s="41">
        <f>STDEVA(K491,L491,M491,N491)</f>
        <v/>
      </c>
      <c r="V491" s="42">
        <f>U491/Q491</f>
        <v/>
      </c>
      <c r="W491" s="43">
        <f>IF(X491=O491,"MENOR",IF(X491=S491,"PROM[MEN-MED]","PROMEDIO"))</f>
        <v/>
      </c>
      <c r="X491" s="163">
        <f>IF(V491&lt;=300%,O491,IF(AND(V491&gt;100%,V491&lt;=150%),S491,R491))</f>
        <v/>
      </c>
      <c r="Y491" s="162">
        <f>ROUND(X491,0)</f>
        <v/>
      </c>
    </row>
    <row r="492" ht="27" customHeight="1">
      <c r="B492" s="32" t="inlineStr">
        <is>
          <t>4.12</t>
        </is>
      </c>
      <c r="C492" s="32" t="n">
        <v>4912</v>
      </c>
      <c r="D492" s="72" t="inlineStr">
        <is>
          <t xml:space="preserve">SUBCONJUNTO IZQUIERDO DEL CUBO DEL EJE DELANTERO </t>
        </is>
      </c>
      <c r="E492" s="56" t="inlineStr">
        <is>
          <t>parte fundamental del sistema de suspensión y tracción delantera. Este componente permite el montaje de la rueda, la conexión con el semieje y la transmisión de torque en modelos con tracción 4x4.</t>
        </is>
      </c>
      <c r="F492" s="32" t="inlineStr">
        <is>
          <t>Unidad</t>
        </is>
      </c>
      <c r="G492" s="35" t="inlineStr">
        <is>
          <t>suministro</t>
        </is>
      </c>
      <c r="H492" s="159" t="n">
        <v>779000</v>
      </c>
      <c r="I492" s="37" t="n">
        <v>158.91</v>
      </c>
      <c r="J492" s="37" t="n">
        <v>151.76</v>
      </c>
      <c r="K492" s="160">
        <f>H492*(I492/J492)</f>
        <v/>
      </c>
      <c r="L492" s="159" t="n">
        <v>940040.8332</v>
      </c>
      <c r="M492" s="159" t="n">
        <v>912661</v>
      </c>
      <c r="N492" s="159" t="n">
        <v>985673.88</v>
      </c>
      <c r="O492" s="162">
        <f>MIN(K492,L492,M492,N492)</f>
        <v/>
      </c>
      <c r="P492" s="162">
        <f>MAX(K492,L492,M492,N492)</f>
        <v/>
      </c>
      <c r="Q492" s="162">
        <f>MEDIAN(K492,L492,M492,N492)</f>
        <v/>
      </c>
      <c r="R492" s="162">
        <f>AVERAGE(K492,L492,M492,N492)</f>
        <v/>
      </c>
      <c r="S492" s="162">
        <f>AVERAGE(O492,Q492)</f>
        <v/>
      </c>
      <c r="T492" s="162">
        <f>AVERAGE(P492,Q492)</f>
        <v/>
      </c>
      <c r="U492" s="41">
        <f>STDEVA(K492,L492,M492,N492)</f>
        <v/>
      </c>
      <c r="V492" s="42">
        <f>U492/Q492</f>
        <v/>
      </c>
      <c r="W492" s="43">
        <f>IF(X492=O492,"MENOR",IF(X492=S492,"PROM[MEN-MED]","PROMEDIO"))</f>
        <v/>
      </c>
      <c r="X492" s="163">
        <f>IF(V492&lt;=300%,O492,IF(AND(V492&gt;100%,V492&lt;=150%),S492,R492))</f>
        <v/>
      </c>
      <c r="Y492" s="162">
        <f>ROUND(X492,0)</f>
        <v/>
      </c>
    </row>
    <row r="493" ht="27" customHeight="1">
      <c r="B493" s="32" t="inlineStr">
        <is>
          <t>4.13</t>
        </is>
      </c>
      <c r="C493" s="32" t="n">
        <v>4912</v>
      </c>
      <c r="D493" s="72" t="inlineStr">
        <is>
          <t xml:space="preserve">SUBCONJUNTO DERECHO DEL CUBO DEL EJE DELANTERO </t>
        </is>
      </c>
      <c r="E493" s="56" t="inlineStr">
        <is>
          <t>parte fundamental del sistema de suspensión y tracción delantera. Este componente permite el montaje de la rueda, la conexión con el semieje y la transmisión de torque en modelos con tracción 4x4.</t>
        </is>
      </c>
      <c r="F493" s="32" t="inlineStr">
        <is>
          <t>Unidad</t>
        </is>
      </c>
      <c r="G493" s="35" t="inlineStr">
        <is>
          <t>suministro</t>
        </is>
      </c>
      <c r="H493" s="159" t="n">
        <v>779000</v>
      </c>
      <c r="I493" s="37" t="n">
        <v>158.91</v>
      </c>
      <c r="J493" s="37" t="n">
        <v>151.76</v>
      </c>
      <c r="K493" s="160">
        <f>H493*(I493/J493)</f>
        <v/>
      </c>
      <c r="L493" s="159" t="n">
        <v>940040.8332</v>
      </c>
      <c r="M493" s="159" t="n">
        <v>912661</v>
      </c>
      <c r="N493" s="159" t="n">
        <v>985673.88</v>
      </c>
      <c r="O493" s="162">
        <f>MIN(K493,L493,M493,N493)</f>
        <v/>
      </c>
      <c r="P493" s="162">
        <f>MAX(K493,L493,M493,N493)</f>
        <v/>
      </c>
      <c r="Q493" s="162">
        <f>MEDIAN(K493,L493,M493,N493)</f>
        <v/>
      </c>
      <c r="R493" s="162">
        <f>AVERAGE(K493,L493,M493,N493)</f>
        <v/>
      </c>
      <c r="S493" s="162">
        <f>AVERAGE(O493,Q493)</f>
        <v/>
      </c>
      <c r="T493" s="162">
        <f>AVERAGE(P493,Q493)</f>
        <v/>
      </c>
      <c r="U493" s="41">
        <f>STDEVA(K493,L493,M493,N493)</f>
        <v/>
      </c>
      <c r="V493" s="42">
        <f>U493/Q493</f>
        <v/>
      </c>
      <c r="W493" s="43">
        <f>IF(X493=O493,"MENOR",IF(X493=S493,"PROM[MEN-MED]","PROMEDIO"))</f>
        <v/>
      </c>
      <c r="X493" s="163">
        <f>IF(V493&lt;=300%,O493,IF(AND(V493&gt;100%,V493&lt;=150%),S493,R493))</f>
        <v/>
      </c>
      <c r="Y493" s="162">
        <f>ROUND(X493,0)</f>
        <v/>
      </c>
    </row>
    <row r="494" ht="15.75" customHeight="1">
      <c r="B494" s="32" t="inlineStr">
        <is>
          <t>4.14</t>
        </is>
      </c>
      <c r="C494" s="32" t="n">
        <v>4912</v>
      </c>
      <c r="D494" s="72" t="inlineStr">
        <is>
          <t>EJE AXIAL TRASERO IZQUIERDO</t>
        </is>
      </c>
      <c r="E494" s="56" t="inlineStr">
        <is>
          <t>función principal es transmitir la potencia desde el diferencial trasero hasta la rueda izquierda, permitiendo el movimiento del vehículo</t>
        </is>
      </c>
      <c r="F494" s="32" t="inlineStr">
        <is>
          <t>Unidad</t>
        </is>
      </c>
      <c r="G494" s="35" t="inlineStr">
        <is>
          <t>suministro</t>
        </is>
      </c>
      <c r="H494" s="159" t="n">
        <v>1906650</v>
      </c>
      <c r="I494" s="37" t="n">
        <v>158.91</v>
      </c>
      <c r="J494" s="37" t="n">
        <v>151.76</v>
      </c>
      <c r="K494" s="160">
        <f>H494*(I494/J494)</f>
        <v/>
      </c>
      <c r="L494" s="159" t="n">
        <v>2257394.3476</v>
      </c>
      <c r="M494" s="159" t="n">
        <v>2191645</v>
      </c>
      <c r="N494" s="159" t="n">
        <v>2366976.6</v>
      </c>
      <c r="O494" s="162">
        <f>MIN(K494,L494,M494,N494)</f>
        <v/>
      </c>
      <c r="P494" s="162">
        <f>MAX(K494,L494,M494,N494)</f>
        <v/>
      </c>
      <c r="Q494" s="162">
        <f>MEDIAN(K494,L494,M494,N494)</f>
        <v/>
      </c>
      <c r="R494" s="162">
        <f>AVERAGE(K494,L494,M494,N494)</f>
        <v/>
      </c>
      <c r="S494" s="162">
        <f>AVERAGE(O494,Q494)</f>
        <v/>
      </c>
      <c r="T494" s="162">
        <f>AVERAGE(P494,Q494)</f>
        <v/>
      </c>
      <c r="U494" s="41">
        <f>STDEVA(K494,L494,M494,N494)</f>
        <v/>
      </c>
      <c r="V494" s="42">
        <f>U494/Q494</f>
        <v/>
      </c>
      <c r="W494" s="43">
        <f>IF(X494=O494,"MENOR",IF(X494=S494,"PROM[MEN-MED]","PROMEDIO"))</f>
        <v/>
      </c>
      <c r="X494" s="163">
        <f>IF(V494&lt;=300%,O494,IF(AND(V494&gt;100%,V494&lt;=150%),S494,R494))</f>
        <v/>
      </c>
      <c r="Y494" s="162">
        <f>ROUND(X494,0)</f>
        <v/>
      </c>
    </row>
    <row r="495" ht="15.75" customHeight="1">
      <c r="B495" s="32" t="inlineStr">
        <is>
          <t>4.15</t>
        </is>
      </c>
      <c r="C495" s="32" t="n">
        <v>4912</v>
      </c>
      <c r="D495" s="72" t="inlineStr">
        <is>
          <t>EJE AXIAL TRASERO DERECHO</t>
        </is>
      </c>
      <c r="E495" s="56" t="inlineStr">
        <is>
          <t>función principal es transmitir la potencia desde el diferencial trasero hasta la rueda izquierda, permitiendo el movimiento del vehículo</t>
        </is>
      </c>
      <c r="F495" s="32" t="inlineStr">
        <is>
          <t>Unidad</t>
        </is>
      </c>
      <c r="G495" s="35" t="inlineStr">
        <is>
          <t>suministro</t>
        </is>
      </c>
      <c r="H495" s="159" t="n">
        <v>1906650</v>
      </c>
      <c r="I495" s="37" t="n">
        <v>158.91</v>
      </c>
      <c r="J495" s="37" t="n">
        <v>151.76</v>
      </c>
      <c r="K495" s="160">
        <f>H495*(I495/J495)</f>
        <v/>
      </c>
      <c r="L495" s="159" t="n">
        <v>2322510.9453</v>
      </c>
      <c r="M495" s="159" t="n">
        <v>2254865</v>
      </c>
      <c r="N495" s="159" t="n">
        <v>2435254.2</v>
      </c>
      <c r="O495" s="162">
        <f>MIN(K495,L495,M495,N495)</f>
        <v/>
      </c>
      <c r="P495" s="162">
        <f>MAX(K495,L495,M495,N495)</f>
        <v/>
      </c>
      <c r="Q495" s="162">
        <f>MEDIAN(K495,L495,M495,N495)</f>
        <v/>
      </c>
      <c r="R495" s="162">
        <f>AVERAGE(K495,L495,M495,N495)</f>
        <v/>
      </c>
      <c r="S495" s="162">
        <f>AVERAGE(O495,Q495)</f>
        <v/>
      </c>
      <c r="T495" s="162">
        <f>AVERAGE(P495,Q495)</f>
        <v/>
      </c>
      <c r="U495" s="41">
        <f>STDEVA(K495,L495,M495,N495)</f>
        <v/>
      </c>
      <c r="V495" s="42">
        <f>U495/Q495</f>
        <v/>
      </c>
      <c r="W495" s="43">
        <f>IF(X495=O495,"MENOR",IF(X495=S495,"PROM[MEN-MED]","PROMEDIO"))</f>
        <v/>
      </c>
      <c r="X495" s="163">
        <f>IF(V495&lt;=300%,O495,IF(AND(V495&gt;100%,V495&lt;=150%),S495,R495))</f>
        <v/>
      </c>
      <c r="Y495" s="162">
        <f>ROUND(X495,0)</f>
        <v/>
      </c>
    </row>
    <row r="496" ht="27" customHeight="1">
      <c r="B496" s="32" t="inlineStr">
        <is>
          <t>4.16</t>
        </is>
      </c>
      <c r="C496" s="32" t="n">
        <v>4912</v>
      </c>
      <c r="D496" s="72" t="inlineStr">
        <is>
          <t>JUNTA DEL DEFLECTOR DE ACEITE DEL TAMBOR DEL FRENO IZQUIERDO</t>
        </is>
      </c>
      <c r="E496" s="56" t="inlineStr">
        <is>
          <t>La junta del deflector de aceite del tambor de freno izquierdo es un componente diseñado para evitar que el aceite del diferencial trasero o la grasa del rodamiento contaminen el sistema de frenos</t>
        </is>
      </c>
      <c r="F496" s="32" t="inlineStr">
        <is>
          <t>Unidad</t>
        </is>
      </c>
      <c r="G496" s="35" t="inlineStr">
        <is>
          <t>suministro</t>
        </is>
      </c>
      <c r="H496" s="159" t="n">
        <v>9500</v>
      </c>
      <c r="I496" s="37" t="n">
        <v>158.91</v>
      </c>
      <c r="J496" s="37" t="n">
        <v>151.76</v>
      </c>
      <c r="K496" s="160">
        <f>H496*(I496/J496)</f>
        <v/>
      </c>
      <c r="L496" s="159" t="n">
        <v>11354.7182</v>
      </c>
      <c r="M496" s="159" t="n">
        <v>11024</v>
      </c>
      <c r="N496" s="159" t="n">
        <v>11905.92</v>
      </c>
      <c r="O496" s="162">
        <f>MIN(K496,L496,M496,N496)</f>
        <v/>
      </c>
      <c r="P496" s="162">
        <f>MAX(K496,L496,M496,N496)</f>
        <v/>
      </c>
      <c r="Q496" s="162">
        <f>MEDIAN(K496,L496,M496,N496)</f>
        <v/>
      </c>
      <c r="R496" s="162">
        <f>AVERAGE(K496,L496,M496,N496)</f>
        <v/>
      </c>
      <c r="S496" s="162">
        <f>AVERAGE(O496,Q496)</f>
        <v/>
      </c>
      <c r="T496" s="162">
        <f>AVERAGE(P496,Q496)</f>
        <v/>
      </c>
      <c r="U496" s="41">
        <f>STDEVA(K496,L496,M496,N496)</f>
        <v/>
      </c>
      <c r="V496" s="42">
        <f>U496/Q496</f>
        <v/>
      </c>
      <c r="W496" s="43">
        <f>IF(X496=O496,"MENOR",IF(X496=S496,"PROM[MEN-MED]","PROMEDIO"))</f>
        <v/>
      </c>
      <c r="X496" s="163">
        <f>IF(V496&lt;=300%,O496,IF(AND(V496&gt;100%,V496&lt;=150%),S496,R496))</f>
        <v/>
      </c>
      <c r="Y496" s="162">
        <f>ROUND(X496,0)</f>
        <v/>
      </c>
    </row>
    <row r="497" ht="27" customHeight="1">
      <c r="B497" s="32" t="inlineStr">
        <is>
          <t>4.17</t>
        </is>
      </c>
      <c r="C497" s="32" t="n">
        <v>4912</v>
      </c>
      <c r="D497" s="72" t="inlineStr">
        <is>
          <t>JUNTA DEL DEFLECTOR DE ACEITE DEL TAMBOR DEL FRENO DERECHO</t>
        </is>
      </c>
      <c r="E497" s="56" t="inlineStr">
        <is>
          <t>La junta del deflector de aceite del tambor de freno izquierdo es un componente diseñado para evitar que el aceite del diferencial trasero o la grasa del rodamiento contaminen el sistema de frenos</t>
        </is>
      </c>
      <c r="F497" s="32" t="inlineStr">
        <is>
          <t>Unidad</t>
        </is>
      </c>
      <c r="G497" s="35" t="inlineStr">
        <is>
          <t>suministro</t>
        </is>
      </c>
      <c r="H497" s="159" t="n">
        <v>9500</v>
      </c>
      <c r="I497" s="37" t="n">
        <v>158.91</v>
      </c>
      <c r="J497" s="37" t="n">
        <v>151.76</v>
      </c>
      <c r="K497" s="160">
        <f>H497*(I497/J497)</f>
        <v/>
      </c>
      <c r="L497" s="159" t="n">
        <v>11571.0245</v>
      </c>
      <c r="M497" s="159" t="n">
        <v>11234</v>
      </c>
      <c r="N497" s="159" t="n">
        <v>12132.72</v>
      </c>
      <c r="O497" s="162">
        <f>MIN(K497,L497,M497,N497)</f>
        <v/>
      </c>
      <c r="P497" s="162">
        <f>MAX(K497,L497,M497,N497)</f>
        <v/>
      </c>
      <c r="Q497" s="162">
        <f>MEDIAN(K497,L497,M497,N497)</f>
        <v/>
      </c>
      <c r="R497" s="162">
        <f>AVERAGE(K497,L497,M497,N497)</f>
        <v/>
      </c>
      <c r="S497" s="162">
        <f>AVERAGE(O497,Q497)</f>
        <v/>
      </c>
      <c r="T497" s="162">
        <f>AVERAGE(P497,Q497)</f>
        <v/>
      </c>
      <c r="U497" s="41">
        <f>STDEVA(K497,L497,M497,N497)</f>
        <v/>
      </c>
      <c r="V497" s="42">
        <f>U497/Q497</f>
        <v/>
      </c>
      <c r="W497" s="43">
        <f>IF(X497=O497,"MENOR",IF(X497=S497,"PROM[MEN-MED]","PROMEDIO"))</f>
        <v/>
      </c>
      <c r="X497" s="163">
        <f>IF(V497&lt;=300%,O497,IF(AND(V497&gt;100%,V497&lt;=150%),S497,R497))</f>
        <v/>
      </c>
      <c r="Y497" s="162">
        <f>ROUND(X497,0)</f>
        <v/>
      </c>
    </row>
    <row r="498" ht="15.75" customHeight="1">
      <c r="B498" s="32" t="inlineStr">
        <is>
          <t>4.18</t>
        </is>
      </c>
      <c r="C498" s="32" t="n">
        <v>4912</v>
      </c>
      <c r="D498" s="72" t="inlineStr">
        <is>
          <t>SUBCONJUNTO IZQUIERDO DEL CUBO DEL EJE TRASERO</t>
        </is>
      </c>
      <c r="E498" s="56" t="inlineStr">
        <is>
          <t>pieza clave del sistema de tracción trasera que conecta el eje con la rueda, permitiendo la transmisión de torque y el giro de la rueda trasera izquierda.</t>
        </is>
      </c>
      <c r="F498" s="32" t="inlineStr">
        <is>
          <t>Unidad</t>
        </is>
      </c>
      <c r="G498" s="35" t="inlineStr">
        <is>
          <t>suministro</t>
        </is>
      </c>
      <c r="H498" s="159" t="n">
        <v>1511450</v>
      </c>
      <c r="I498" s="37" t="n">
        <v>158.91</v>
      </c>
      <c r="J498" s="37" t="n">
        <v>151.76</v>
      </c>
      <c r="K498" s="160">
        <f>H498*(I498/J498)</f>
        <v/>
      </c>
      <c r="L498" s="159" t="n">
        <v>1772287.0158</v>
      </c>
      <c r="M498" s="159" t="n">
        <v>1720667</v>
      </c>
      <c r="N498" s="159" t="n">
        <v>1858320.36</v>
      </c>
      <c r="O498" s="162">
        <f>MIN(K498,L498,M498,N498)</f>
        <v/>
      </c>
      <c r="P498" s="162">
        <f>MAX(K498,L498,M498,N498)</f>
        <v/>
      </c>
      <c r="Q498" s="162">
        <f>MEDIAN(K498,L498,M498,N498)</f>
        <v/>
      </c>
      <c r="R498" s="162">
        <f>AVERAGE(K498,L498,M498,N498)</f>
        <v/>
      </c>
      <c r="S498" s="162">
        <f>AVERAGE(O498,Q498)</f>
        <v/>
      </c>
      <c r="T498" s="162">
        <f>AVERAGE(P498,Q498)</f>
        <v/>
      </c>
      <c r="U498" s="41">
        <f>STDEVA(K498,L498,M498,N498)</f>
        <v/>
      </c>
      <c r="V498" s="42">
        <f>U498/Q498</f>
        <v/>
      </c>
      <c r="W498" s="43">
        <f>IF(X498=O498,"MENOR",IF(X498=S498,"PROM[MEN-MED]","PROMEDIO"))</f>
        <v/>
      </c>
      <c r="X498" s="163">
        <f>IF(V498&lt;=300%,O498,IF(AND(V498&gt;100%,V498&lt;=150%),S498,R498))</f>
        <v/>
      </c>
      <c r="Y498" s="162">
        <f>ROUND(X498,0)</f>
        <v/>
      </c>
    </row>
    <row r="499" ht="15.75" customHeight="1">
      <c r="B499" s="32" t="inlineStr">
        <is>
          <t>4.19</t>
        </is>
      </c>
      <c r="C499" s="32" t="n">
        <v>4912</v>
      </c>
      <c r="D499" s="72" t="inlineStr">
        <is>
          <t>SUBCONJUNTO DERECHO DEL CUBO DEL EJE TRASERO</t>
        </is>
      </c>
      <c r="E499" s="56" t="inlineStr">
        <is>
          <t>pieza clave del sistema de tracción trasera que conecta el eje con la rueda, permitiendo la transmisión de torque y el giro de la rueda trasera izquierda.</t>
        </is>
      </c>
      <c r="F499" s="32" t="inlineStr">
        <is>
          <t>Unidad</t>
        </is>
      </c>
      <c r="G499" s="35" t="inlineStr">
        <is>
          <t>suministro</t>
        </is>
      </c>
      <c r="H499" s="159" t="n">
        <v>1511450</v>
      </c>
      <c r="I499" s="37" t="n">
        <v>158.91</v>
      </c>
      <c r="J499" s="37" t="n">
        <v>151.76</v>
      </c>
      <c r="K499" s="160">
        <f>H499*(I499/J499)</f>
        <v/>
      </c>
      <c r="L499" s="159" t="n">
        <v>1806700.3402</v>
      </c>
      <c r="M499" s="159" t="n">
        <v>1754078</v>
      </c>
      <c r="N499" s="159" t="n">
        <v>1894404.24</v>
      </c>
      <c r="O499" s="162">
        <f>MIN(K499,L499,M499,N499)</f>
        <v/>
      </c>
      <c r="P499" s="162">
        <f>MAX(K499,L499,M499,N499)</f>
        <v/>
      </c>
      <c r="Q499" s="162">
        <f>MEDIAN(K499,L499,M499,N499)</f>
        <v/>
      </c>
      <c r="R499" s="162">
        <f>AVERAGE(K499,L499,M499,N499)</f>
        <v/>
      </c>
      <c r="S499" s="162">
        <f>AVERAGE(O499,Q499)</f>
        <v/>
      </c>
      <c r="T499" s="162">
        <f>AVERAGE(P499,Q499)</f>
        <v/>
      </c>
      <c r="U499" s="41">
        <f>STDEVA(K499,L499,M499,N499)</f>
        <v/>
      </c>
      <c r="V499" s="42">
        <f>U499/Q499</f>
        <v/>
      </c>
      <c r="W499" s="43">
        <f>IF(X499=O499,"MENOR",IF(X499=S499,"PROM[MEN-MED]","PROMEDIO"))</f>
        <v/>
      </c>
      <c r="X499" s="163">
        <f>IF(V499&lt;=300%,O499,IF(AND(V499&gt;100%,V499&lt;=150%),S499,R499))</f>
        <v/>
      </c>
      <c r="Y499" s="162">
        <f>ROUND(X499,0)</f>
        <v/>
      </c>
    </row>
    <row r="500" ht="27" customHeight="1">
      <c r="B500" s="32" t="inlineStr">
        <is>
          <t>4.20</t>
        </is>
      </c>
      <c r="C500" s="32" t="n">
        <v>4912</v>
      </c>
      <c r="D500" s="72" t="inlineStr">
        <is>
          <t>CONJUNTO DEL PORTADOR DEL DIFERENCIAL DELANTERO</t>
        </is>
      </c>
      <c r="E500" s="56" t="inlineStr">
        <is>
          <t xml:space="preserve"> es una parte esencial del sistema de tracción 4x4. Este conjunto sostiene y alberga el diferencial delantero, permitiendo la transmisión de torque desde la caja de transferencia hacia las ruedas delanteras.</t>
        </is>
      </c>
      <c r="F500" s="32" t="inlineStr">
        <is>
          <t>Unidad</t>
        </is>
      </c>
      <c r="G500" s="35" t="inlineStr">
        <is>
          <t>suministro</t>
        </is>
      </c>
      <c r="H500" s="159" t="n">
        <v>485450</v>
      </c>
      <c r="I500" s="37" t="n">
        <v>158.91</v>
      </c>
      <c r="J500" s="37" t="n">
        <v>151.76</v>
      </c>
      <c r="K500" s="160">
        <f>H500*(I500/J500)</f>
        <v/>
      </c>
      <c r="L500" s="159" t="n">
        <v>591332.2653</v>
      </c>
      <c r="M500" s="159" t="n">
        <v>574109</v>
      </c>
      <c r="N500" s="159" t="n">
        <v>620037.72</v>
      </c>
      <c r="O500" s="162">
        <f>MIN(K500,L500,M500,N500)</f>
        <v/>
      </c>
      <c r="P500" s="162">
        <f>MAX(K500,L500,M500,N500)</f>
        <v/>
      </c>
      <c r="Q500" s="162">
        <f>MEDIAN(K500,L500,M500,N500)</f>
        <v/>
      </c>
      <c r="R500" s="162">
        <f>AVERAGE(K500,L500,M500,N500)</f>
        <v/>
      </c>
      <c r="S500" s="162">
        <f>AVERAGE(O500,Q500)</f>
        <v/>
      </c>
      <c r="T500" s="162">
        <f>AVERAGE(P500,Q500)</f>
        <v/>
      </c>
      <c r="U500" s="41">
        <f>STDEVA(K500,L500,M500,N500)</f>
        <v/>
      </c>
      <c r="V500" s="42">
        <f>U500/Q500</f>
        <v/>
      </c>
      <c r="W500" s="43">
        <f>IF(X500=O500,"MENOR",IF(X500=S500,"PROM[MEN-MED]","PROMEDIO"))</f>
        <v/>
      </c>
      <c r="X500" s="163">
        <f>IF(V500&lt;=300%,O500,IF(AND(V500&gt;100%,V500&lt;=150%),S500,R500))</f>
        <v/>
      </c>
      <c r="Y500" s="162">
        <f>ROUND(X500,0)</f>
        <v/>
      </c>
    </row>
    <row r="501" ht="15.75" customHeight="1">
      <c r="B501" s="32" t="inlineStr">
        <is>
          <t>4.21</t>
        </is>
      </c>
      <c r="C501" s="32" t="n">
        <v>4912</v>
      </c>
      <c r="D501" s="72" t="inlineStr">
        <is>
          <t>TUBO DE VENTILACION DIFERENCIAL DELANTERO</t>
        </is>
      </c>
      <c r="E501" s="56" t="inlineStr">
        <is>
          <t>u función principal es permitir la expansión y contracción del aire dentro del diferencial, evitando que la presión interna provoque fugas de aceite o daño en los retenes.</t>
        </is>
      </c>
      <c r="F501" s="32" t="inlineStr">
        <is>
          <t>Unidad</t>
        </is>
      </c>
      <c r="G501" s="35" t="inlineStr">
        <is>
          <t>suministro</t>
        </is>
      </c>
      <c r="H501" s="159" t="n">
        <v>57951</v>
      </c>
      <c r="I501" s="37" t="n">
        <v>158.91</v>
      </c>
      <c r="J501" s="37" t="n">
        <v>151.76</v>
      </c>
      <c r="K501" s="160">
        <f>H501*(I501/J501)</f>
        <v/>
      </c>
      <c r="L501" s="159" t="n">
        <v>67951.1658</v>
      </c>
      <c r="M501" s="159" t="n">
        <v>65972</v>
      </c>
      <c r="N501" s="159" t="n">
        <v>71249.75999999999</v>
      </c>
      <c r="O501" s="162">
        <f>MIN(K501,L501,M501,N501)</f>
        <v/>
      </c>
      <c r="P501" s="162">
        <f>MAX(K501,L501,M501,N501)</f>
        <v/>
      </c>
      <c r="Q501" s="162">
        <f>MEDIAN(K501,L501,M501,N501)</f>
        <v/>
      </c>
      <c r="R501" s="162">
        <f>AVERAGE(K501,L501,M501,N501)</f>
        <v/>
      </c>
      <c r="S501" s="162">
        <f>AVERAGE(O501,Q501)</f>
        <v/>
      </c>
      <c r="T501" s="162">
        <f>AVERAGE(P501,Q501)</f>
        <v/>
      </c>
      <c r="U501" s="41">
        <f>STDEVA(K501,L501,M501,N501)</f>
        <v/>
      </c>
      <c r="V501" s="42">
        <f>U501/Q501</f>
        <v/>
      </c>
      <c r="W501" s="43">
        <f>IF(X501=O501,"MENOR",IF(X501=S501,"PROM[MEN-MED]","PROMEDIO"))</f>
        <v/>
      </c>
      <c r="X501" s="163">
        <f>IF(V501&lt;=300%,O501,IF(AND(V501&gt;100%,V501&lt;=150%),S501,R501))</f>
        <v/>
      </c>
      <c r="Y501" s="162">
        <f>ROUND(X501,0)</f>
        <v/>
      </c>
    </row>
    <row r="502" ht="15.75" customHeight="1">
      <c r="B502" s="32" t="inlineStr">
        <is>
          <t>4.22</t>
        </is>
      </c>
      <c r="C502" s="32" t="n">
        <v>4912</v>
      </c>
      <c r="D502" s="72" t="inlineStr">
        <is>
          <t>SOPORTE DE DIFERENCIAL DELANTERO NO.1</t>
        </is>
      </c>
      <c r="E502" s="56" t="inlineStr">
        <is>
          <t>es una pieza de goma y metal que fija el diferencial delantero al chasis, absorbiendo vibraciones y reduciendo el impacto en la transmisión durante la conducción.</t>
        </is>
      </c>
      <c r="F502" s="32" t="inlineStr">
        <is>
          <t>Unidad</t>
        </is>
      </c>
      <c r="G502" s="35" t="inlineStr">
        <is>
          <t>suministro</t>
        </is>
      </c>
      <c r="H502" s="159" t="n">
        <v>680200</v>
      </c>
      <c r="I502" s="37" t="n">
        <v>158.91</v>
      </c>
      <c r="J502" s="37" t="n">
        <v>151.76</v>
      </c>
      <c r="K502" s="160">
        <f>H502*(I502/J502)</f>
        <v/>
      </c>
      <c r="L502" s="159" t="n">
        <v>805328.1565</v>
      </c>
      <c r="M502" s="159" t="n">
        <v>781872</v>
      </c>
      <c r="N502" s="159" t="n">
        <v>844421.76</v>
      </c>
      <c r="O502" s="162">
        <f>MIN(K502,L502,M502,N502)</f>
        <v/>
      </c>
      <c r="P502" s="162">
        <f>MAX(K502,L502,M502,N502)</f>
        <v/>
      </c>
      <c r="Q502" s="162">
        <f>MEDIAN(K502,L502,M502,N502)</f>
        <v/>
      </c>
      <c r="R502" s="162">
        <f>AVERAGE(K502,L502,M502,N502)</f>
        <v/>
      </c>
      <c r="S502" s="162">
        <f>AVERAGE(O502,Q502)</f>
        <v/>
      </c>
      <c r="T502" s="162">
        <f>AVERAGE(P502,Q502)</f>
        <v/>
      </c>
      <c r="U502" s="41">
        <f>STDEVA(K502,L502,M502,N502)</f>
        <v/>
      </c>
      <c r="V502" s="42">
        <f>U502/Q502</f>
        <v/>
      </c>
      <c r="W502" s="43">
        <f>IF(X502=O502,"MENOR",IF(X502=S502,"PROM[MEN-MED]","PROMEDIO"))</f>
        <v/>
      </c>
      <c r="X502" s="163">
        <f>IF(V502&lt;=300%,O502,IF(AND(V502&gt;100%,V502&lt;=150%),S502,R502))</f>
        <v/>
      </c>
      <c r="Y502" s="162">
        <f>ROUND(X502,0)</f>
        <v/>
      </c>
    </row>
    <row r="503" ht="15.75" customHeight="1">
      <c r="B503" s="32" t="inlineStr">
        <is>
          <t>4.23</t>
        </is>
      </c>
      <c r="C503" s="32" t="n">
        <v>4912</v>
      </c>
      <c r="D503" s="72" t="inlineStr">
        <is>
          <t>SOPORTE DE DIFERENCIAL DELANTERO NO.2</t>
        </is>
      </c>
      <c r="E503" s="56" t="inlineStr">
        <is>
          <t>es una pieza de goma y metal que fija el diferencial delantero al chasis, absorbiendo vibraciones y reduciendo el impacto en la transmisión durante la conducción.</t>
        </is>
      </c>
      <c r="F503" s="32" t="inlineStr">
        <is>
          <t>Unidad</t>
        </is>
      </c>
      <c r="G503" s="35" t="inlineStr">
        <is>
          <t>suministro</t>
        </is>
      </c>
      <c r="H503" s="159" t="n">
        <v>618361</v>
      </c>
      <c r="I503" s="37" t="n">
        <v>158.91</v>
      </c>
      <c r="J503" s="37" t="n">
        <v>151.76</v>
      </c>
      <c r="K503" s="160">
        <f>H503*(I503/J503)</f>
        <v/>
      </c>
      <c r="L503" s="159" t="n">
        <v>769541.8458</v>
      </c>
      <c r="M503" s="159" t="n">
        <v>747128</v>
      </c>
      <c r="N503" s="159" t="n">
        <v>806898.24</v>
      </c>
      <c r="O503" s="162">
        <f>MIN(K503,L503,M503,N503)</f>
        <v/>
      </c>
      <c r="P503" s="162">
        <f>MAX(K503,L503,M503,N503)</f>
        <v/>
      </c>
      <c r="Q503" s="162">
        <f>MEDIAN(K503,L503,M503,N503)</f>
        <v/>
      </c>
      <c r="R503" s="162">
        <f>AVERAGE(K503,L503,M503,N503)</f>
        <v/>
      </c>
      <c r="S503" s="162">
        <f>AVERAGE(O503,Q503)</f>
        <v/>
      </c>
      <c r="T503" s="162">
        <f>AVERAGE(P503,Q503)</f>
        <v/>
      </c>
      <c r="U503" s="41">
        <f>STDEVA(K503,L503,M503,N503)</f>
        <v/>
      </c>
      <c r="V503" s="42">
        <f>U503/Q503</f>
        <v/>
      </c>
      <c r="W503" s="43">
        <f>IF(X503=O503,"MENOR",IF(X503=S503,"PROM[MEN-MED]","PROMEDIO"))</f>
        <v/>
      </c>
      <c r="X503" s="163">
        <f>IF(V503&lt;=300%,O503,IF(AND(V503&gt;100%,V503&lt;=150%),S503,R503))</f>
        <v/>
      </c>
      <c r="Y503" s="162">
        <f>ROUND(X503,0)</f>
        <v/>
      </c>
    </row>
    <row r="504" ht="15.75" customHeight="1">
      <c r="B504" s="32" t="inlineStr">
        <is>
          <t>4.24</t>
        </is>
      </c>
      <c r="C504" s="32" t="n">
        <v>4912</v>
      </c>
      <c r="D504" s="72" t="inlineStr">
        <is>
          <t>SOPORTE DE DIFERENCIAL DELANTERO NO.3</t>
        </is>
      </c>
      <c r="E504" s="56" t="inlineStr">
        <is>
          <t>es una pieza de goma y metal que fija el diferencial delantero al chasis, absorbiendo vibraciones y reduciendo el impacto en la transmisión durante la conducción.</t>
        </is>
      </c>
      <c r="F504" s="32" t="inlineStr">
        <is>
          <t>Unidad</t>
        </is>
      </c>
      <c r="G504" s="35" t="inlineStr">
        <is>
          <t>suministro</t>
        </is>
      </c>
      <c r="H504" s="159" t="n">
        <v>836683</v>
      </c>
      <c r="I504" s="37" t="n">
        <v>158.91</v>
      </c>
      <c r="J504" s="37" t="n">
        <v>151.76</v>
      </c>
      <c r="K504" s="160">
        <f>H504*(I504/J504)</f>
        <v/>
      </c>
      <c r="L504" s="159" t="n">
        <v>1023425.5136</v>
      </c>
      <c r="M504" s="159" t="n">
        <v>993617</v>
      </c>
      <c r="N504" s="159" t="n">
        <v>1073106.36</v>
      </c>
      <c r="O504" s="162">
        <f>MIN(K504,L504,M504,N504)</f>
        <v/>
      </c>
      <c r="P504" s="162">
        <f>MAX(K504,L504,M504,N504)</f>
        <v/>
      </c>
      <c r="Q504" s="162">
        <f>MEDIAN(K504,L504,M504,N504)</f>
        <v/>
      </c>
      <c r="R504" s="162">
        <f>AVERAGE(K504,L504,M504,N504)</f>
        <v/>
      </c>
      <c r="S504" s="162">
        <f>AVERAGE(O504,Q504)</f>
        <v/>
      </c>
      <c r="T504" s="162">
        <f>AVERAGE(P504,Q504)</f>
        <v/>
      </c>
      <c r="U504" s="41">
        <f>STDEVA(K504,L504,M504,N504)</f>
        <v/>
      </c>
      <c r="V504" s="42">
        <f>U504/Q504</f>
        <v/>
      </c>
      <c r="W504" s="43">
        <f>IF(X504=O504,"MENOR",IF(X504=S504,"PROM[MEN-MED]","PROMEDIO"))</f>
        <v/>
      </c>
      <c r="X504" s="163">
        <f>IF(V504&lt;=300%,O504,IF(AND(V504&gt;100%,V504&lt;=150%),S504,R504))</f>
        <v/>
      </c>
      <c r="Y504" s="162">
        <f>ROUND(X504,0)</f>
        <v/>
      </c>
    </row>
    <row r="505" ht="27" customHeight="1">
      <c r="B505" s="32" t="inlineStr">
        <is>
          <t>4.25</t>
        </is>
      </c>
      <c r="C505" s="32" t="n">
        <v>4912</v>
      </c>
      <c r="D505" s="72" t="inlineStr">
        <is>
          <t>CONJUNTO DE LA CAJA DEL DIFERENCIAL</t>
        </is>
      </c>
      <c r="E505" s="56"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505" s="32" t="inlineStr">
        <is>
          <t>Unidad</t>
        </is>
      </c>
      <c r="G505" s="35" t="inlineStr">
        <is>
          <t>suministro</t>
        </is>
      </c>
      <c r="H505" s="159" t="n">
        <v>1179899</v>
      </c>
      <c r="I505" s="37" t="n">
        <v>158.91</v>
      </c>
      <c r="J505" s="37" t="n">
        <v>151.76</v>
      </c>
      <c r="K505" s="160">
        <f>H505*(I505/J505)</f>
        <v/>
      </c>
      <c r="L505" s="159" t="n">
        <v>1437248.6086</v>
      </c>
      <c r="M505" s="159" t="n">
        <v>1395387</v>
      </c>
      <c r="N505" s="159" t="n">
        <v>1507017.96</v>
      </c>
      <c r="O505" s="162">
        <f>MIN(K505,L505,M505,N505)</f>
        <v/>
      </c>
      <c r="P505" s="162">
        <f>MAX(K505,L505,M505,N505)</f>
        <v/>
      </c>
      <c r="Q505" s="162">
        <f>MEDIAN(K505,L505,M505,N505)</f>
        <v/>
      </c>
      <c r="R505" s="162">
        <f>AVERAGE(K505,L505,M505,N505)</f>
        <v/>
      </c>
      <c r="S505" s="162">
        <f>AVERAGE(O505,Q505)</f>
        <v/>
      </c>
      <c r="T505" s="162">
        <f>AVERAGE(P505,Q505)</f>
        <v/>
      </c>
      <c r="U505" s="41">
        <f>STDEVA(K505,L505,M505,N505)</f>
        <v/>
      </c>
      <c r="V505" s="42">
        <f>U505/Q505</f>
        <v/>
      </c>
      <c r="W505" s="43">
        <f>IF(X505=O505,"MENOR",IF(X505=S505,"PROM[MEN-MED]","PROMEDIO"))</f>
        <v/>
      </c>
      <c r="X505" s="163">
        <f>IF(V505&lt;=300%,O505,IF(AND(V505&gt;100%,V505&lt;=150%),S505,R505))</f>
        <v/>
      </c>
      <c r="Y505" s="162">
        <f>ROUND(X505,0)</f>
        <v/>
      </c>
    </row>
    <row r="506" ht="15.75" customHeight="1">
      <c r="B506" s="32" t="inlineStr">
        <is>
          <t>4.26</t>
        </is>
      </c>
      <c r="C506" s="32" t="n">
        <v>4912</v>
      </c>
      <c r="D506" s="72" t="inlineStr">
        <is>
          <t xml:space="preserve">RETEN DEL COJINETE LATERAL DEL DIFERENCIAL </t>
        </is>
      </c>
      <c r="E506" s="56" t="inlineStr">
        <is>
          <t>s una pieza fundamental que sella el aceite del diferencial y protege el cojinete lateral de contaminantes como agua, polvo y suciedad.</t>
        </is>
      </c>
      <c r="F506" s="32" t="inlineStr">
        <is>
          <t>Unidad</t>
        </is>
      </c>
      <c r="G506" s="35" t="inlineStr">
        <is>
          <t>suministro</t>
        </is>
      </c>
      <c r="H506" s="159" t="n">
        <v>101067</v>
      </c>
      <c r="I506" s="37" t="n">
        <v>158.91</v>
      </c>
      <c r="J506" s="37" t="n">
        <v>151.76</v>
      </c>
      <c r="K506" s="160">
        <f>H506*(I506/J506)</f>
        <v/>
      </c>
      <c r="L506" s="159" t="n">
        <v>123810.1228</v>
      </c>
      <c r="M506" s="159" t="n">
        <v>120204</v>
      </c>
      <c r="N506" s="159" t="n">
        <v>129820.32</v>
      </c>
      <c r="O506" s="162">
        <f>MIN(K506,L506,M506,N506)</f>
        <v/>
      </c>
      <c r="P506" s="162">
        <f>MAX(K506,L506,M506,N506)</f>
        <v/>
      </c>
      <c r="Q506" s="162">
        <f>MEDIAN(K506,L506,M506,N506)</f>
        <v/>
      </c>
      <c r="R506" s="162">
        <f>AVERAGE(K506,L506,M506,N506)</f>
        <v/>
      </c>
      <c r="S506" s="162">
        <f>AVERAGE(O506,Q506)</f>
        <v/>
      </c>
      <c r="T506" s="162">
        <f>AVERAGE(P506,Q506)</f>
        <v/>
      </c>
      <c r="U506" s="41">
        <f>STDEVA(K506,L506,M506,N506)</f>
        <v/>
      </c>
      <c r="V506" s="42">
        <f>U506/Q506</f>
        <v/>
      </c>
      <c r="W506" s="43">
        <f>IF(X506=O506,"MENOR",IF(X506=S506,"PROM[MEN-MED]","PROMEDIO"))</f>
        <v/>
      </c>
      <c r="X506" s="163">
        <f>IF(V506&lt;=300%,O506,IF(AND(V506&gt;100%,V506&lt;=150%),S506,R506))</f>
        <v/>
      </c>
      <c r="Y506" s="162">
        <f>ROUND(X506,0)</f>
        <v/>
      </c>
    </row>
    <row r="507" ht="27" customHeight="1">
      <c r="B507" s="32" t="inlineStr">
        <is>
          <t>4.27</t>
        </is>
      </c>
      <c r="C507" s="32" t="n">
        <v>4912</v>
      </c>
      <c r="D507" s="72" t="inlineStr">
        <is>
          <t>TAPON DE LLENADO DEL ALOJAMIENTO DEL EJE TRASERO</t>
        </is>
      </c>
      <c r="E507" s="56" t="inlineStr">
        <is>
          <t>es una pieza metálica que sella la abertura utilizada para llenar el diferencial trasero con aceite lubricante. Es fundamental para mantener el nivel adecuado de lubricación en los engranajes internos del diferencial.</t>
        </is>
      </c>
      <c r="F507" s="32" t="inlineStr">
        <is>
          <t>Unidad</t>
        </is>
      </c>
      <c r="G507" s="35" t="inlineStr">
        <is>
          <t>suministro</t>
        </is>
      </c>
      <c r="H507" s="159" t="n">
        <v>20900</v>
      </c>
      <c r="I507" s="37" t="n">
        <v>158.91</v>
      </c>
      <c r="J507" s="37" t="n">
        <v>151.76</v>
      </c>
      <c r="K507" s="160">
        <f>H507*(I507/J507)</f>
        <v/>
      </c>
      <c r="L507" s="159" t="n">
        <v>24743.6938</v>
      </c>
      <c r="M507" s="159" t="n">
        <v>24023</v>
      </c>
      <c r="N507" s="159" t="n">
        <v>25944.84</v>
      </c>
      <c r="O507" s="162">
        <f>MIN(K507,L507,M507,N507)</f>
        <v/>
      </c>
      <c r="P507" s="162">
        <f>MAX(K507,L507,M507,N507)</f>
        <v/>
      </c>
      <c r="Q507" s="162">
        <f>MEDIAN(K507,L507,M507,N507)</f>
        <v/>
      </c>
      <c r="R507" s="162">
        <f>AVERAGE(K507,L507,M507,N507)</f>
        <v/>
      </c>
      <c r="S507" s="162">
        <f>AVERAGE(O507,Q507)</f>
        <v/>
      </c>
      <c r="T507" s="162">
        <f>AVERAGE(P507,Q507)</f>
        <v/>
      </c>
      <c r="U507" s="41">
        <f>STDEVA(K507,L507,M507,N507)</f>
        <v/>
      </c>
      <c r="V507" s="42">
        <f>U507/Q507</f>
        <v/>
      </c>
      <c r="W507" s="43">
        <f>IF(X507=O507,"MENOR",IF(X507=S507,"PROM[MEN-MED]","PROMEDIO"))</f>
        <v/>
      </c>
      <c r="X507" s="163">
        <f>IF(V507&lt;=300%,O507,IF(AND(V507&gt;100%,V507&lt;=150%),S507,R507))</f>
        <v/>
      </c>
      <c r="Y507" s="162">
        <f>ROUND(X507,0)</f>
        <v/>
      </c>
    </row>
    <row r="508" ht="27" customHeight="1">
      <c r="B508" s="32" t="inlineStr">
        <is>
          <t>4.28</t>
        </is>
      </c>
      <c r="C508" s="32" t="n">
        <v>4912</v>
      </c>
      <c r="D508" s="72" t="inlineStr">
        <is>
          <t>TAPON DE DRENAJE DEL ALOJAMIENTO DEL EJE TRASERO</t>
        </is>
      </c>
      <c r="E508" s="56" t="inlineStr">
        <is>
          <t>es una pieza fundamental del sistema de lubricación del diferencial trasero. Su función principal es permitir el vaciado del aceite lubricante del diferencial cuando se realiza mantenimiento o cambio de aceite.</t>
        </is>
      </c>
      <c r="F508" s="32" t="inlineStr">
        <is>
          <t>Unidad</t>
        </is>
      </c>
      <c r="G508" s="35" t="inlineStr">
        <is>
          <t>suministro</t>
        </is>
      </c>
      <c r="H508" s="159" t="n">
        <v>40849</v>
      </c>
      <c r="I508" s="37" t="n">
        <v>158.91</v>
      </c>
      <c r="J508" s="37" t="n">
        <v>151.76</v>
      </c>
      <c r="K508" s="160">
        <f>H508*(I508/J508)</f>
        <v/>
      </c>
      <c r="L508" s="159" t="n">
        <v>48829.2105</v>
      </c>
      <c r="M508" s="159" t="n">
        <v>47407</v>
      </c>
      <c r="N508" s="159" t="n">
        <v>51199.56</v>
      </c>
      <c r="O508" s="162">
        <f>MIN(K508,L508,M508,N508)</f>
        <v/>
      </c>
      <c r="P508" s="162">
        <f>MAX(K508,L508,M508,N508)</f>
        <v/>
      </c>
      <c r="Q508" s="162">
        <f>MEDIAN(K508,L508,M508,N508)</f>
        <v/>
      </c>
      <c r="R508" s="162">
        <f>AVERAGE(K508,L508,M508,N508)</f>
        <v/>
      </c>
      <c r="S508" s="162">
        <f>AVERAGE(O508,Q508)</f>
        <v/>
      </c>
      <c r="T508" s="162">
        <f>AVERAGE(P508,Q508)</f>
        <v/>
      </c>
      <c r="U508" s="41">
        <f>STDEVA(K508,L508,M508,N508)</f>
        <v/>
      </c>
      <c r="V508" s="42">
        <f>U508/Q508</f>
        <v/>
      </c>
      <c r="W508" s="43">
        <f>IF(X508=O508,"MENOR",IF(X508=S508,"PROM[MEN-MED]","PROMEDIO"))</f>
        <v/>
      </c>
      <c r="X508" s="163">
        <f>IF(V508&lt;=300%,O508,IF(AND(V508&gt;100%,V508&lt;=150%),S508,R508))</f>
        <v/>
      </c>
      <c r="Y508" s="162">
        <f>ROUND(X508,0)</f>
        <v/>
      </c>
    </row>
    <row r="509" ht="27" customHeight="1">
      <c r="B509" s="32" t="inlineStr">
        <is>
          <t>4.29</t>
        </is>
      </c>
      <c r="C509" s="32" t="n">
        <v>4912</v>
      </c>
      <c r="D509" s="72" t="inlineStr">
        <is>
          <t>JUNTA DEL PORTADOR DEL DIFERENCIAL TRASERO</t>
        </is>
      </c>
      <c r="E509" s="56" t="inlineStr">
        <is>
          <t>es un sellado de goma o material compuesto que se coloca entre la carcasa del diferencial y el portador del mismo. Su función es evitar fugas de aceite y garantizar que los engranajes del diferencial permanezcan correctamente lubricados.</t>
        </is>
      </c>
      <c r="F509" s="32" t="inlineStr">
        <is>
          <t>Unidad</t>
        </is>
      </c>
      <c r="G509" s="35" t="inlineStr">
        <is>
          <t>suministro</t>
        </is>
      </c>
      <c r="H509" s="159" t="n">
        <v>35149</v>
      </c>
      <c r="I509" s="37" t="n">
        <v>158.91</v>
      </c>
      <c r="J509" s="37" t="n">
        <v>151.76</v>
      </c>
      <c r="K509" s="160">
        <f>H509*(I509/J509)</f>
        <v/>
      </c>
      <c r="L509" s="159" t="n">
        <v>41616.1207</v>
      </c>
      <c r="M509" s="159" t="n">
        <v>40404</v>
      </c>
      <c r="N509" s="159" t="n">
        <v>43636.32</v>
      </c>
      <c r="O509" s="162">
        <f>MIN(K509,L509,M509,N509)</f>
        <v/>
      </c>
      <c r="P509" s="162">
        <f>MAX(K509,L509,M509,N509)</f>
        <v/>
      </c>
      <c r="Q509" s="162">
        <f>MEDIAN(K509,L509,M509,N509)</f>
        <v/>
      </c>
      <c r="R509" s="162">
        <f>AVERAGE(K509,L509,M509,N509)</f>
        <v/>
      </c>
      <c r="S509" s="162">
        <f>AVERAGE(O509,Q509)</f>
        <v/>
      </c>
      <c r="T509" s="162">
        <f>AVERAGE(P509,Q509)</f>
        <v/>
      </c>
      <c r="U509" s="41">
        <f>STDEVA(K509,L509,M509,N509)</f>
        <v/>
      </c>
      <c r="V509" s="42">
        <f>U509/Q509</f>
        <v/>
      </c>
      <c r="W509" s="43">
        <f>IF(X509=O509,"MENOR",IF(X509=S509,"PROM[MEN-MED]","PROMEDIO"))</f>
        <v/>
      </c>
      <c r="X509" s="163">
        <f>IF(V509&lt;=300%,O509,IF(AND(V509&gt;100%,V509&lt;=150%),S509,R509))</f>
        <v/>
      </c>
      <c r="Y509" s="162">
        <f>ROUND(X509,0)</f>
        <v/>
      </c>
    </row>
    <row r="510" ht="27" customHeight="1">
      <c r="B510" s="32" t="inlineStr">
        <is>
          <t>4.30</t>
        </is>
      </c>
      <c r="C510" s="32" t="n">
        <v>4912</v>
      </c>
      <c r="D510" s="72" t="inlineStr">
        <is>
          <t>CONJUNTO SOPORTE DEL DIFERENCIAL TRASERO</t>
        </is>
      </c>
      <c r="E510" s="56" t="inlineStr">
        <is>
          <t>s una pieza clave que fija y sostiene el diferencial trasero en su lugar dentro del chasis del vehículo. Está diseñado para absorber vibraciones, minimizar impactos y asegurar una alineación adecuada del sistema de transmisión.</t>
        </is>
      </c>
      <c r="F510" s="32" t="inlineStr">
        <is>
          <t>Unidad</t>
        </is>
      </c>
      <c r="G510" s="35" t="inlineStr">
        <is>
          <t>suministro</t>
        </is>
      </c>
      <c r="H510" s="159" t="n">
        <v>836683</v>
      </c>
      <c r="I510" s="37" t="n">
        <v>158.91</v>
      </c>
      <c r="J510" s="37" t="n">
        <v>151.76</v>
      </c>
      <c r="K510" s="160">
        <f>H510*(I510/J510)</f>
        <v/>
      </c>
      <c r="L510" s="159" t="n">
        <v>1074944.0527</v>
      </c>
      <c r="M510" s="159" t="n">
        <v>1043635</v>
      </c>
      <c r="N510" s="159" t="n">
        <v>1127125.8</v>
      </c>
      <c r="O510" s="162">
        <f>MIN(K510,L510,M510,N510)</f>
        <v/>
      </c>
      <c r="P510" s="162">
        <f>MAX(K510,L510,M510,N510)</f>
        <v/>
      </c>
      <c r="Q510" s="162">
        <f>MEDIAN(K510,L510,M510,N510)</f>
        <v/>
      </c>
      <c r="R510" s="162">
        <f>AVERAGE(K510,L510,M510,N510)</f>
        <v/>
      </c>
      <c r="S510" s="162">
        <f>AVERAGE(O510,Q510)</f>
        <v/>
      </c>
      <c r="T510" s="162">
        <f>AVERAGE(P510,Q510)</f>
        <v/>
      </c>
      <c r="U510" s="41">
        <f>STDEVA(K510,L510,M510,N510)</f>
        <v/>
      </c>
      <c r="V510" s="42">
        <f>U510/Q510</f>
        <v/>
      </c>
      <c r="W510" s="43">
        <f>IF(X510=O510,"MENOR",IF(X510=S510,"PROM[MEN-MED]","PROMEDIO"))</f>
        <v/>
      </c>
      <c r="X510" s="163">
        <f>IF(V510&lt;=300%,O510,IF(AND(V510&gt;100%,V510&lt;=150%),S510,R510))</f>
        <v/>
      </c>
      <c r="Y510" s="162">
        <f>ROUND(X510,0)</f>
        <v/>
      </c>
    </row>
    <row r="511" ht="27" customHeight="1">
      <c r="B511" s="32" t="inlineStr">
        <is>
          <t>4.31</t>
        </is>
      </c>
      <c r="C511" s="32" t="n">
        <v>4912</v>
      </c>
      <c r="D511" s="72" t="inlineStr">
        <is>
          <t>SUBCONJUNTO DE LA BRIDA GEMELA DEL ENGRANAJE IMPULSOR TRASERO</t>
        </is>
      </c>
      <c r="E511" s="56"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511" s="32" t="inlineStr">
        <is>
          <t>Unidad</t>
        </is>
      </c>
      <c r="G511" s="35" t="inlineStr">
        <is>
          <t>suministro</t>
        </is>
      </c>
      <c r="H511" s="159" t="n">
        <v>476900</v>
      </c>
      <c r="I511" s="37" t="n">
        <v>158.91</v>
      </c>
      <c r="J511" s="37" t="n">
        <v>151.76</v>
      </c>
      <c r="K511" s="160">
        <f>H511*(I511/J511)</f>
        <v/>
      </c>
      <c r="L511" s="159" t="n">
        <v>575487.7842</v>
      </c>
      <c r="M511" s="159" t="n">
        <v>558726</v>
      </c>
      <c r="N511" s="159" t="n">
        <v>603424.08</v>
      </c>
      <c r="O511" s="162">
        <f>MIN(K511,L511,M511,N511)</f>
        <v/>
      </c>
      <c r="P511" s="162">
        <f>MAX(K511,L511,M511,N511)</f>
        <v/>
      </c>
      <c r="Q511" s="162">
        <f>MEDIAN(K511,L511,M511,N511)</f>
        <v/>
      </c>
      <c r="R511" s="162">
        <f>AVERAGE(K511,L511,M511,N511)</f>
        <v/>
      </c>
      <c r="S511" s="162">
        <f>AVERAGE(O511,Q511)</f>
        <v/>
      </c>
      <c r="T511" s="162">
        <f>AVERAGE(P511,Q511)</f>
        <v/>
      </c>
      <c r="U511" s="41">
        <f>STDEVA(K511,L511,M511,N511)</f>
        <v/>
      </c>
      <c r="V511" s="42">
        <f>U511/Q511</f>
        <v/>
      </c>
      <c r="W511" s="43">
        <f>IF(X511=O511,"MENOR",IF(X511=S511,"PROM[MEN-MED]","PROMEDIO"))</f>
        <v/>
      </c>
      <c r="X511" s="163">
        <f>IF(V511&lt;=300%,O511,IF(AND(V511&gt;100%,V511&lt;=150%),S511,R511))</f>
        <v/>
      </c>
      <c r="Y511" s="162">
        <f>ROUND(X511,0)</f>
        <v/>
      </c>
    </row>
    <row r="512" ht="15.75" customHeight="1">
      <c r="B512" s="32" t="inlineStr">
        <is>
          <t>4.32</t>
        </is>
      </c>
      <c r="C512" s="32" t="n">
        <v>4912</v>
      </c>
      <c r="D512" s="72" t="inlineStr">
        <is>
          <t>COJINETE INTERFIOR DE LA CAJA DEL DIFERENCIAL TRASERO</t>
        </is>
      </c>
      <c r="E512" s="56" t="inlineStr">
        <is>
          <t>componente fundamental dentro del sistema de transmisión, ya que permite la rotación suave y alineada del piñón de ataque y la corona dentro del diferencial.</t>
        </is>
      </c>
      <c r="F512" s="32" t="inlineStr">
        <is>
          <t>Unidad</t>
        </is>
      </c>
      <c r="G512" s="35" t="inlineStr">
        <is>
          <t>suministro</t>
        </is>
      </c>
      <c r="H512" s="159" t="n">
        <v>716299</v>
      </c>
      <c r="I512" s="37" t="n">
        <v>158.91</v>
      </c>
      <c r="J512" s="37" t="n">
        <v>151.76</v>
      </c>
      <c r="K512" s="160">
        <f>H512*(I512/J512)</f>
        <v/>
      </c>
      <c r="L512" s="159" t="n">
        <v>864378.0628</v>
      </c>
      <c r="M512" s="159" t="n">
        <v>839202</v>
      </c>
      <c r="N512" s="159" t="n">
        <v>906338.16</v>
      </c>
      <c r="O512" s="162">
        <f>MIN(K512,L512,M512,N512)</f>
        <v/>
      </c>
      <c r="P512" s="162">
        <f>MAX(K512,L512,M512,N512)</f>
        <v/>
      </c>
      <c r="Q512" s="162">
        <f>MEDIAN(K512,L512,M512,N512)</f>
        <v/>
      </c>
      <c r="R512" s="162">
        <f>AVERAGE(K512,L512,M512,N512)</f>
        <v/>
      </c>
      <c r="S512" s="162">
        <f>AVERAGE(O512,Q512)</f>
        <v/>
      </c>
      <c r="T512" s="162">
        <f>AVERAGE(P512,Q512)</f>
        <v/>
      </c>
      <c r="U512" s="41">
        <f>STDEVA(K512,L512,M512,N512)</f>
        <v/>
      </c>
      <c r="V512" s="42">
        <f>U512/Q512</f>
        <v/>
      </c>
      <c r="W512" s="43">
        <f>IF(X512=O512,"MENOR",IF(X512=S512,"PROM[MEN-MED]","PROMEDIO"))</f>
        <v/>
      </c>
      <c r="X512" s="163">
        <f>IF(V512&lt;=300%,O512,IF(AND(V512&gt;100%,V512&lt;=150%),S512,R512))</f>
        <v/>
      </c>
      <c r="Y512" s="162">
        <f>ROUND(X512,0)</f>
        <v/>
      </c>
    </row>
    <row r="513" ht="15.75" customHeight="1">
      <c r="B513" s="32" t="inlineStr">
        <is>
          <t>4.33</t>
        </is>
      </c>
      <c r="C513" s="32" t="n">
        <v>4912</v>
      </c>
      <c r="D513" s="72" t="inlineStr">
        <is>
          <t>ENGRANAJE IMPULSOR DEL DIFERENCIAL TRASERO</t>
        </is>
      </c>
      <c r="E513" s="56" t="inlineStr">
        <is>
          <t>componente clave del sistema de transmisión que recibe la potencia del eje de transmisión y la transfiere a la corona del diferencial, permitiendo el movimiento de las ruedas traseras.</t>
        </is>
      </c>
      <c r="F513" s="32" t="inlineStr">
        <is>
          <t>Unidad</t>
        </is>
      </c>
      <c r="G513" s="35" t="inlineStr">
        <is>
          <t>suministro</t>
        </is>
      </c>
      <c r="H513" s="159" t="n">
        <v>1555150</v>
      </c>
      <c r="I513" s="37" t="n">
        <v>158.91</v>
      </c>
      <c r="J513" s="37" t="n">
        <v>151.76</v>
      </c>
      <c r="K513" s="160">
        <f>H513*(I513/J513)</f>
        <v/>
      </c>
      <c r="L513" s="159" t="n">
        <v>1858936.7944</v>
      </c>
      <c r="M513" s="159" t="n">
        <v>1804793</v>
      </c>
      <c r="N513" s="159" t="n">
        <v>1949176.44</v>
      </c>
      <c r="O513" s="162">
        <f>MIN(K513,L513,M513,N513)</f>
        <v/>
      </c>
      <c r="P513" s="162">
        <f>MAX(K513,L513,M513,N513)</f>
        <v/>
      </c>
      <c r="Q513" s="162">
        <f>MEDIAN(K513,L513,M513,N513)</f>
        <v/>
      </c>
      <c r="R513" s="162">
        <f>AVERAGE(K513,L513,M513,N513)</f>
        <v/>
      </c>
      <c r="S513" s="162">
        <f>AVERAGE(O513,Q513)</f>
        <v/>
      </c>
      <c r="T513" s="162">
        <f>AVERAGE(P513,Q513)</f>
        <v/>
      </c>
      <c r="U513" s="41">
        <f>STDEVA(K513,L513,M513,N513)</f>
        <v/>
      </c>
      <c r="V513" s="42">
        <f>U513/Q513</f>
        <v/>
      </c>
      <c r="W513" s="43">
        <f>IF(X513=O513,"MENOR",IF(X513=S513,"PROM[MEN-MED]","PROMEDIO"))</f>
        <v/>
      </c>
      <c r="X513" s="163">
        <f>IF(V513&lt;=300%,O513,IF(AND(V513&gt;100%,V513&lt;=150%),S513,R513))</f>
        <v/>
      </c>
      <c r="Y513" s="162">
        <f>ROUND(X513,0)</f>
        <v/>
      </c>
    </row>
    <row r="514" ht="15.75" customHeight="1">
      <c r="B514" s="32" t="inlineStr">
        <is>
          <t>4.34</t>
        </is>
      </c>
      <c r="C514" s="32" t="n">
        <v>4912</v>
      </c>
      <c r="D514" s="72" t="inlineStr">
        <is>
          <t>CORONA DENTADA DEL DIFERENCIAL TRASERO</t>
        </is>
      </c>
      <c r="E514" s="56" t="inlineStr">
        <is>
          <t>es un engranaje de gran diámetro dentro del diferencial que trabaja en conjunto con el piñón de ataque para transferir el torque desde la transmisión hasta las ruedas traseras.</t>
        </is>
      </c>
      <c r="F514" s="32" t="inlineStr">
        <is>
          <t>Unidad</t>
        </is>
      </c>
      <c r="G514" s="35" t="inlineStr">
        <is>
          <t>suministro</t>
        </is>
      </c>
      <c r="H514" s="159" t="n">
        <v>1555150</v>
      </c>
      <c r="I514" s="37" t="n">
        <v>158.91</v>
      </c>
      <c r="J514" s="37" t="n">
        <v>151.76</v>
      </c>
      <c r="K514" s="160">
        <f>H514*(I514/J514)</f>
        <v/>
      </c>
      <c r="L514" s="159" t="n">
        <v>1858936.7944</v>
      </c>
      <c r="M514" s="159" t="n">
        <v>1804793</v>
      </c>
      <c r="N514" s="159" t="n">
        <v>1949176.44</v>
      </c>
      <c r="O514" s="162">
        <f>MIN(K514,L514,M514,N514)</f>
        <v/>
      </c>
      <c r="P514" s="162">
        <f>MAX(K514,L514,M514,N514)</f>
        <v/>
      </c>
      <c r="Q514" s="162">
        <f>MEDIAN(K514,L514,M514,N514)</f>
        <v/>
      </c>
      <c r="R514" s="162">
        <f>AVERAGE(K514,L514,M514,N514)</f>
        <v/>
      </c>
      <c r="S514" s="162">
        <f>AVERAGE(O514,Q514)</f>
        <v/>
      </c>
      <c r="T514" s="162">
        <f>AVERAGE(P514,Q514)</f>
        <v/>
      </c>
      <c r="U514" s="41">
        <f>STDEVA(K514,L514,M514,N514)</f>
        <v/>
      </c>
      <c r="V514" s="42">
        <f>U514/Q514</f>
        <v/>
      </c>
      <c r="W514" s="43">
        <f>IF(X514=O514,"MENOR",IF(X514=S514,"PROM[MEN-MED]","PROMEDIO"))</f>
        <v/>
      </c>
      <c r="X514" s="163">
        <f>IF(V514&lt;=300%,O514,IF(AND(V514&gt;100%,V514&lt;=150%),S514,R514))</f>
        <v/>
      </c>
      <c r="Y514" s="162">
        <f>ROUND(X514,0)</f>
        <v/>
      </c>
    </row>
    <row r="515" ht="27" customHeight="1">
      <c r="B515" s="32" t="inlineStr">
        <is>
          <t>4.35</t>
        </is>
      </c>
      <c r="C515" s="32" t="n">
        <v>4912</v>
      </c>
      <c r="D515" s="72" t="inlineStr">
        <is>
          <t>CAJA DERECHA DEL DIFERENCIAL TRASERO</t>
        </is>
      </c>
      <c r="E515" s="56" t="inlineStr">
        <is>
          <t>es una de las mitades de la carcasa del diferencial que alberga los componentes internos del sistema de transmisión, como la corona, el piñón de ataque, los cojinetes y los engranajes satélites.</t>
        </is>
      </c>
      <c r="F515" s="32" t="inlineStr">
        <is>
          <t>Unidad</t>
        </is>
      </c>
      <c r="G515" s="35" t="inlineStr">
        <is>
          <t>suministro</t>
        </is>
      </c>
      <c r="H515" s="159" t="n">
        <v>3097570</v>
      </c>
      <c r="I515" s="37" t="n">
        <v>158.91</v>
      </c>
      <c r="J515" s="37" t="n">
        <v>151.76</v>
      </c>
      <c r="K515" s="160">
        <f>H515*(I515/J515)</f>
        <v/>
      </c>
      <c r="L515" s="159" t="n">
        <v>3881546.76</v>
      </c>
      <c r="M515" s="159" t="n">
        <v>3768492</v>
      </c>
      <c r="N515" s="159" t="n">
        <v>4069971.36</v>
      </c>
      <c r="O515" s="162">
        <f>MIN(K515,L515,M515,N515)</f>
        <v/>
      </c>
      <c r="P515" s="162">
        <f>MAX(K515,L515,M515,N515)</f>
        <v/>
      </c>
      <c r="Q515" s="162">
        <f>MEDIAN(K515,L515,M515,N515)</f>
        <v/>
      </c>
      <c r="R515" s="162">
        <f>AVERAGE(K515,L515,M515,N515)</f>
        <v/>
      </c>
      <c r="S515" s="162">
        <f>AVERAGE(O515,Q515)</f>
        <v/>
      </c>
      <c r="T515" s="162">
        <f>AVERAGE(P515,Q515)</f>
        <v/>
      </c>
      <c r="U515" s="41">
        <f>STDEVA(K515,L515,M515,N515)</f>
        <v/>
      </c>
      <c r="V515" s="42">
        <f>U515/Q515</f>
        <v/>
      </c>
      <c r="W515" s="43">
        <f>IF(X515=O515,"MENOR",IF(X515=S515,"PROM[MEN-MED]","PROMEDIO"))</f>
        <v/>
      </c>
      <c r="X515" s="163">
        <f>IF(V515&lt;=300%,O515,IF(AND(V515&gt;100%,V515&lt;=150%),S515,R515))</f>
        <v/>
      </c>
      <c r="Y515" s="162">
        <f>ROUND(X515,0)</f>
        <v/>
      </c>
    </row>
    <row r="516" ht="15.75" customHeight="1">
      <c r="B516" s="32" t="inlineStr">
        <is>
          <t>4.36</t>
        </is>
      </c>
      <c r="C516" s="32" t="n">
        <v>4912</v>
      </c>
      <c r="D516" s="72" t="inlineStr">
        <is>
          <t>CAJA IZQUIERDA DEL DIFERENCIAL TRASERO</t>
        </is>
      </c>
      <c r="E516" s="56" t="inlineStr">
        <is>
          <t xml:space="preserve"> es una parte de la carcasa del diferencial que protege y aloja los componentes internos, como el piñón de ataque, la corona, los engranajes satélites y planetarios, y los cojinetes.</t>
        </is>
      </c>
      <c r="F516" s="32" t="inlineStr">
        <is>
          <t>Unidad</t>
        </is>
      </c>
      <c r="G516" s="35" t="inlineStr">
        <is>
          <t>suministro</t>
        </is>
      </c>
      <c r="H516" s="159" t="n">
        <v>3097570</v>
      </c>
      <c r="I516" s="37" t="n">
        <v>158.91</v>
      </c>
      <c r="J516" s="37" t="n">
        <v>151.76</v>
      </c>
      <c r="K516" s="160">
        <f>H516*(I516/J516)</f>
        <v/>
      </c>
      <c r="L516" s="159" t="n">
        <v>3918869.8367</v>
      </c>
      <c r="M516" s="159" t="n">
        <v>3804728</v>
      </c>
      <c r="N516" s="159" t="n">
        <v>4109106.24</v>
      </c>
      <c r="O516" s="162">
        <f>MIN(K516,L516,M516,N516)</f>
        <v/>
      </c>
      <c r="P516" s="162">
        <f>MAX(K516,L516,M516,N516)</f>
        <v/>
      </c>
      <c r="Q516" s="162">
        <f>MEDIAN(K516,L516,M516,N516)</f>
        <v/>
      </c>
      <c r="R516" s="162">
        <f>AVERAGE(K516,L516,M516,N516)</f>
        <v/>
      </c>
      <c r="S516" s="162">
        <f>AVERAGE(O516,Q516)</f>
        <v/>
      </c>
      <c r="T516" s="162">
        <f>AVERAGE(P516,Q516)</f>
        <v/>
      </c>
      <c r="U516" s="41">
        <f>STDEVA(K516,L516,M516,N516)</f>
        <v/>
      </c>
      <c r="V516" s="42">
        <f>U516/Q516</f>
        <v/>
      </c>
      <c r="W516" s="43">
        <f>IF(X516=O516,"MENOR",IF(X516=S516,"PROM[MEN-MED]","PROMEDIO"))</f>
        <v/>
      </c>
      <c r="X516" s="163">
        <f>IF(V516&lt;=300%,O516,IF(AND(V516&gt;100%,V516&lt;=150%),S516,R516))</f>
        <v/>
      </c>
      <c r="Y516" s="162">
        <f>ROUND(X516,0)</f>
        <v/>
      </c>
    </row>
    <row r="517" ht="15.75" customHeight="1">
      <c r="B517" s="26" t="inlineStr">
        <is>
          <t>5.</t>
        </is>
      </c>
      <c r="C517" s="142" t="inlineStr">
        <is>
          <t>SISTEMA ELÉCTRICO</t>
        </is>
      </c>
      <c r="H517" s="157" t="n"/>
      <c r="I517" s="157" t="n"/>
      <c r="J517" s="157" t="n"/>
      <c r="K517" s="164" t="n"/>
      <c r="L517" s="164" t="n"/>
      <c r="M517" s="164" t="n"/>
      <c r="N517" s="164" t="n"/>
      <c r="O517" s="166" t="n"/>
      <c r="P517" s="166" t="n"/>
      <c r="Q517" s="166" t="n"/>
      <c r="R517" s="166" t="n"/>
      <c r="S517" s="166" t="n"/>
      <c r="T517" s="166" t="n"/>
      <c r="U517" s="52" t="n"/>
      <c r="V517" s="53" t="n"/>
      <c r="W517" s="54" t="n"/>
      <c r="X517" s="167" t="n"/>
      <c r="Y517" s="166" t="n"/>
    </row>
    <row r="518" ht="27" customHeight="1">
      <c r="B518" s="32" t="inlineStr">
        <is>
          <t>5.1</t>
        </is>
      </c>
      <c r="C518" s="32" t="n">
        <v>4912</v>
      </c>
      <c r="D518" s="59" t="inlineStr">
        <is>
          <t>ALTERNADOR</t>
        </is>
      </c>
      <c r="E518"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518" s="32" t="inlineStr">
        <is>
          <t>Unidad</t>
        </is>
      </c>
      <c r="G518" s="35" t="inlineStr">
        <is>
          <t>suministro</t>
        </is>
      </c>
      <c r="H518" s="159" t="n">
        <v>5462500</v>
      </c>
      <c r="I518" s="37" t="n">
        <v>158.91</v>
      </c>
      <c r="J518" s="37" t="n">
        <v>151.76</v>
      </c>
      <c r="K518" s="160">
        <f>H518*(I518/J518)</f>
        <v/>
      </c>
      <c r="L518" s="159" t="n">
        <v>6304334.3881</v>
      </c>
      <c r="M518" s="159" t="n">
        <v>6120713</v>
      </c>
      <c r="N518" s="159" t="n">
        <v>6610370.04</v>
      </c>
      <c r="O518" s="162">
        <f>MIN(K518,L518,M518,N518)</f>
        <v/>
      </c>
      <c r="P518" s="162">
        <f>MAX(K518,L518,M518,N518)</f>
        <v/>
      </c>
      <c r="Q518" s="162">
        <f>MEDIAN(K518,L518,M518,N518)</f>
        <v/>
      </c>
      <c r="R518" s="162">
        <f>AVERAGE(K518,L518,M518,N518)</f>
        <v/>
      </c>
      <c r="S518" s="162">
        <f>AVERAGE(O518,Q518)</f>
        <v/>
      </c>
      <c r="T518" s="162">
        <f>AVERAGE(P518,Q518)</f>
        <v/>
      </c>
      <c r="U518" s="41">
        <f>STDEVA(K518,L518,M518,N518)</f>
        <v/>
      </c>
      <c r="V518" s="42">
        <f>U518/Q518</f>
        <v/>
      </c>
      <c r="W518" s="43">
        <f>IF(X518=O518,"MENOR",IF(X518=S518,"PROM[MEN-MED]","PROMEDIO"))</f>
        <v/>
      </c>
      <c r="X518" s="163">
        <f>IF(V518&lt;=300%,O518,IF(AND(V518&gt;100%,V518&lt;=150%),S518,R518))</f>
        <v/>
      </c>
      <c r="Y518" s="162">
        <f>ROUND(X518,0)</f>
        <v/>
      </c>
    </row>
    <row r="519" ht="27" customHeight="1">
      <c r="B519" s="32" t="inlineStr">
        <is>
          <t>5.2</t>
        </is>
      </c>
      <c r="C519" s="32" t="n">
        <v>4912</v>
      </c>
      <c r="D519" s="59" t="inlineStr">
        <is>
          <t>AUTOMÁTICO MOTOR DE ARRANQUE (SOLENOIDE)</t>
        </is>
      </c>
      <c r="E519" s="56" t="inlineStr">
        <is>
          <t>Pieza metálica de forma cilíndrica compuesta por dos bobinas y un contacto: una bobina impulsora, una bobina de retención y un contacto para alimentar el motor de arranqueque. Diámetro establecido para este vehículo.</t>
        </is>
      </c>
      <c r="F519" s="32" t="inlineStr">
        <is>
          <t>Unidad</t>
        </is>
      </c>
      <c r="G519" s="35" t="inlineStr">
        <is>
          <t>suministro</t>
        </is>
      </c>
      <c r="H519" s="159" t="n">
        <v>712441</v>
      </c>
      <c r="I519" s="37" t="n">
        <v>158.91</v>
      </c>
      <c r="J519" s="37" t="n">
        <v>151.76</v>
      </c>
      <c r="K519" s="160">
        <f>H519*(I519/J519)</f>
        <v/>
      </c>
      <c r="L519" s="159" t="n">
        <v>867831.6451</v>
      </c>
      <c r="M519" s="159" t="n">
        <v>842555</v>
      </c>
      <c r="N519" s="159" t="n">
        <v>909959.4</v>
      </c>
      <c r="O519" s="162">
        <f>MIN(K519,L519,M519,N519)</f>
        <v/>
      </c>
      <c r="P519" s="162">
        <f>MAX(K519,L519,M519,N519)</f>
        <v/>
      </c>
      <c r="Q519" s="162">
        <f>MEDIAN(K519,L519,M519,N519)</f>
        <v/>
      </c>
      <c r="R519" s="162">
        <f>AVERAGE(K519,L519,M519,N519)</f>
        <v/>
      </c>
      <c r="S519" s="162">
        <f>AVERAGE(O519,Q519)</f>
        <v/>
      </c>
      <c r="T519" s="162">
        <f>AVERAGE(P519,Q519)</f>
        <v/>
      </c>
      <c r="U519" s="41">
        <f>STDEVA(K519,L519,M519,N519)</f>
        <v/>
      </c>
      <c r="V519" s="42">
        <f>U519/Q519</f>
        <v/>
      </c>
      <c r="W519" s="43">
        <f>IF(X519=O519,"MENOR",IF(X519=S519,"PROM[MEN-MED]","PROMEDIO"))</f>
        <v/>
      </c>
      <c r="X519" s="163">
        <f>IF(V519&lt;=300%,O519,IF(AND(V519&gt;100%,V519&lt;=150%),S519,R519))</f>
        <v/>
      </c>
      <c r="Y519" s="162">
        <f>ROUND(X519,0)</f>
        <v/>
      </c>
    </row>
    <row r="520" ht="27" customHeight="1">
      <c r="B520" s="32" t="inlineStr">
        <is>
          <t>5.3</t>
        </is>
      </c>
      <c r="C520" s="32" t="n">
        <v>4912</v>
      </c>
      <c r="D520" s="59" t="inlineStr">
        <is>
          <t>BALINERA DEL ALTERNADOR</t>
        </is>
      </c>
      <c r="E520"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520" s="32" t="inlineStr">
        <is>
          <t>Unidad</t>
        </is>
      </c>
      <c r="G520" s="35" t="inlineStr">
        <is>
          <t>suministro</t>
        </is>
      </c>
      <c r="H520" s="159" t="n">
        <v>646001</v>
      </c>
      <c r="I520" s="37" t="n">
        <v>158.91</v>
      </c>
      <c r="J520" s="37" t="n">
        <v>151.76</v>
      </c>
      <c r="K520" s="160">
        <f>H520*(I520/J520)</f>
        <v/>
      </c>
      <c r="L520" s="159" t="n">
        <v>757482.6</v>
      </c>
      <c r="M520" s="159" t="n">
        <v>735420</v>
      </c>
      <c r="N520" s="159" t="n">
        <v>794253.6</v>
      </c>
      <c r="O520" s="162">
        <f>MIN(K520,L520,M520,N520)</f>
        <v/>
      </c>
      <c r="P520" s="162">
        <f>MAX(K520,L520,M520,N520)</f>
        <v/>
      </c>
      <c r="Q520" s="162">
        <f>MEDIAN(K520,L520,M520,N520)</f>
        <v/>
      </c>
      <c r="R520" s="162">
        <f>AVERAGE(K520,L520,M520,N520)</f>
        <v/>
      </c>
      <c r="S520" s="162">
        <f>AVERAGE(O520,Q520)</f>
        <v/>
      </c>
      <c r="T520" s="162">
        <f>AVERAGE(P520,Q520)</f>
        <v/>
      </c>
      <c r="U520" s="41">
        <f>STDEVA(K520,L520,M520,N520)</f>
        <v/>
      </c>
      <c r="V520" s="42">
        <f>U520/Q520</f>
        <v/>
      </c>
      <c r="W520" s="43">
        <f>IF(X520=O520,"MENOR",IF(X520=S520,"PROM[MEN-MED]","PROMEDIO"))</f>
        <v/>
      </c>
      <c r="X520" s="163">
        <f>IF(V520&lt;=300%,O520,IF(AND(V520&gt;100%,V520&lt;=150%),S520,R520))</f>
        <v/>
      </c>
      <c r="Y520" s="162">
        <f>ROUND(X520,0)</f>
        <v/>
      </c>
    </row>
    <row r="521" ht="27" customHeight="1">
      <c r="B521" s="32" t="inlineStr">
        <is>
          <t>5.4</t>
        </is>
      </c>
      <c r="C521" s="32" t="n">
        <v>4912</v>
      </c>
      <c r="D521" s="59" t="inlineStr">
        <is>
          <t>BOBINA DE ENCENDIDO</t>
        </is>
      </c>
      <c r="E521" s="56"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521" s="32" t="inlineStr">
        <is>
          <t>Unidad</t>
        </is>
      </c>
      <c r="G521" s="35" t="inlineStr">
        <is>
          <t>suministro</t>
        </is>
      </c>
      <c r="H521" s="159" t="n">
        <v>637489</v>
      </c>
      <c r="I521" s="37" t="n">
        <v>158.91</v>
      </c>
      <c r="J521" s="37" t="n">
        <v>151.76</v>
      </c>
      <c r="K521" s="160">
        <f>H521*(I521/J521)</f>
        <v/>
      </c>
      <c r="L521" s="159" t="n">
        <v>772191</v>
      </c>
      <c r="M521" s="159" t="n">
        <v>749700</v>
      </c>
      <c r="N521" s="159" t="n">
        <v>809676</v>
      </c>
      <c r="O521" s="162">
        <f>MIN(K521,L521,M521,N521)</f>
        <v/>
      </c>
      <c r="P521" s="162">
        <f>MAX(K521,L521,M521,N521)</f>
        <v/>
      </c>
      <c r="Q521" s="162">
        <f>MEDIAN(K521,L521,M521,N521)</f>
        <v/>
      </c>
      <c r="R521" s="162">
        <f>AVERAGE(K521,L521,M521,N521)</f>
        <v/>
      </c>
      <c r="S521" s="162">
        <f>AVERAGE(O521,Q521)</f>
        <v/>
      </c>
      <c r="T521" s="162">
        <f>AVERAGE(P521,Q521)</f>
        <v/>
      </c>
      <c r="U521" s="41">
        <f>STDEVA(K521,L521,M521,N521)</f>
        <v/>
      </c>
      <c r="V521" s="42">
        <f>U521/Q521</f>
        <v/>
      </c>
      <c r="W521" s="43">
        <f>IF(X521=O521,"MENOR",IF(X521=S521,"PROM[MEN-MED]","PROMEDIO"))</f>
        <v/>
      </c>
      <c r="X521" s="163">
        <f>IF(V521&lt;=300%,O521,IF(AND(V521&gt;100%,V521&lt;=150%),S521,R521))</f>
        <v/>
      </c>
      <c r="Y521" s="162">
        <f>ROUND(X521,0)</f>
        <v/>
      </c>
    </row>
    <row r="522" ht="27" customHeight="1">
      <c r="B522" s="32" t="inlineStr">
        <is>
          <t>5.5</t>
        </is>
      </c>
      <c r="C522" s="32" t="n">
        <v>4912</v>
      </c>
      <c r="D522" s="59" t="inlineStr">
        <is>
          <t>BOMBA DE GASOLINA (PILA)</t>
        </is>
      </c>
      <c r="E522" s="56"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522" s="32" t="inlineStr">
        <is>
          <t>Unidad</t>
        </is>
      </c>
      <c r="G522" s="35" t="inlineStr">
        <is>
          <t>suministro</t>
        </is>
      </c>
      <c r="H522" s="159" t="n">
        <v>1940850</v>
      </c>
      <c r="I522" s="37" t="n">
        <v>158.91</v>
      </c>
      <c r="J522" s="37" t="n">
        <v>151.76</v>
      </c>
      <c r="K522" s="160">
        <f>H522*(I522/J522)</f>
        <v/>
      </c>
      <c r="L522" s="159" t="n">
        <v>2297884.6807</v>
      </c>
      <c r="M522" s="159" t="n">
        <v>2230956</v>
      </c>
      <c r="N522" s="159" t="n">
        <v>2409432.48</v>
      </c>
      <c r="O522" s="162">
        <f>MIN(K522,L522,M522,N522)</f>
        <v/>
      </c>
      <c r="P522" s="162">
        <f>MAX(K522,L522,M522,N522)</f>
        <v/>
      </c>
      <c r="Q522" s="162">
        <f>MEDIAN(K522,L522,M522,N522)</f>
        <v/>
      </c>
      <c r="R522" s="162">
        <f>AVERAGE(K522,L522,M522,N522)</f>
        <v/>
      </c>
      <c r="S522" s="162">
        <f>AVERAGE(O522,Q522)</f>
        <v/>
      </c>
      <c r="T522" s="162">
        <f>AVERAGE(P522,Q522)</f>
        <v/>
      </c>
      <c r="U522" s="41">
        <f>STDEVA(K522,L522,M522,N522)</f>
        <v/>
      </c>
      <c r="V522" s="42">
        <f>U522/Q522</f>
        <v/>
      </c>
      <c r="W522" s="43">
        <f>IF(X522=O522,"MENOR",IF(X522=S522,"PROM[MEN-MED]","PROMEDIO"))</f>
        <v/>
      </c>
      <c r="X522" s="163">
        <f>IF(V522&lt;=300%,O522,IF(AND(V522&gt;100%,V522&lt;=150%),S522,R522))</f>
        <v/>
      </c>
      <c r="Y522" s="162">
        <f>ROUND(X522,0)</f>
        <v/>
      </c>
    </row>
    <row r="523" ht="15.75" customHeight="1">
      <c r="B523" s="32" t="inlineStr">
        <is>
          <t>5.6</t>
        </is>
      </c>
      <c r="C523" s="32" t="n">
        <v>4912</v>
      </c>
      <c r="D523" s="59" t="inlineStr">
        <is>
          <t xml:space="preserve">BOMBILLOS DE DOBLE FILAMENTO </t>
        </is>
      </c>
      <c r="E523" s="56" t="inlineStr">
        <is>
          <t>Objeto de cristal que, con un hilo de tungsteno, platino en su interior se vuelve incandescente con el paso de la corriente eléctrica. Diámetro establecido para este vehículo.</t>
        </is>
      </c>
      <c r="F523" s="32" t="inlineStr">
        <is>
          <t>Unidad</t>
        </is>
      </c>
      <c r="G523" s="35" t="inlineStr">
        <is>
          <t>suministro</t>
        </is>
      </c>
      <c r="H523" s="159" t="n">
        <v>80751</v>
      </c>
      <c r="I523" s="37" t="n">
        <v>158.91</v>
      </c>
      <c r="J523" s="37" t="n">
        <v>151.76</v>
      </c>
      <c r="K523" s="160">
        <f>H523*(I523/J523)</f>
        <v/>
      </c>
      <c r="L523" s="159" t="n">
        <v>96524.3867</v>
      </c>
      <c r="M523" s="159" t="n">
        <v>93713</v>
      </c>
      <c r="N523" s="159" t="n">
        <v>101210.04</v>
      </c>
      <c r="O523" s="162">
        <f>MIN(K523,L523,M523,N523)</f>
        <v/>
      </c>
      <c r="P523" s="162">
        <f>MAX(K523,L523,M523,N523)</f>
        <v/>
      </c>
      <c r="Q523" s="162">
        <f>MEDIAN(K523,L523,M523,N523)</f>
        <v/>
      </c>
      <c r="R523" s="162">
        <f>AVERAGE(K523,L523,M523,N523)</f>
        <v/>
      </c>
      <c r="S523" s="162">
        <f>AVERAGE(O523,Q523)</f>
        <v/>
      </c>
      <c r="T523" s="162">
        <f>AVERAGE(P523,Q523)</f>
        <v/>
      </c>
      <c r="U523" s="41">
        <f>STDEVA(K523,L523,M523,N523)</f>
        <v/>
      </c>
      <c r="V523" s="42">
        <f>U523/Q523</f>
        <v/>
      </c>
      <c r="W523" s="43">
        <f>IF(X523=O523,"MENOR",IF(X523=S523,"PROM[MEN-MED]","PROMEDIO"))</f>
        <v/>
      </c>
      <c r="X523" s="163">
        <f>IF(V523&lt;=300%,O523,IF(AND(V523&gt;100%,V523&lt;=150%),S523,R523))</f>
        <v/>
      </c>
      <c r="Y523" s="162">
        <f>ROUND(X523,0)</f>
        <v/>
      </c>
    </row>
    <row r="524" ht="15.75" customHeight="1">
      <c r="B524" s="32" t="inlineStr">
        <is>
          <t>5.7</t>
        </is>
      </c>
      <c r="C524" s="32" t="n">
        <v>4912</v>
      </c>
      <c r="D524" s="59" t="inlineStr">
        <is>
          <t xml:space="preserve">BOMBILLOS HALÓGENO </t>
        </is>
      </c>
      <c r="E524" s="56" t="inlineStr">
        <is>
          <t>Objeto de cristal con un filamento de Wolframio, dentro de un gas inerte y una pequeña cantidad de halógeno (como yodo o bromo) . Diámetro establecido para este vehículo.</t>
        </is>
      </c>
      <c r="F524" s="32" t="inlineStr">
        <is>
          <t>Unidad</t>
        </is>
      </c>
      <c r="G524" s="35" t="inlineStr">
        <is>
          <t>suministro</t>
        </is>
      </c>
      <c r="H524" s="159" t="n">
        <v>80751</v>
      </c>
      <c r="I524" s="37" t="n">
        <v>158.91</v>
      </c>
      <c r="J524" s="37" t="n">
        <v>151.76</v>
      </c>
      <c r="K524" s="160">
        <f>H524*(I524/J524)</f>
        <v/>
      </c>
      <c r="L524" s="159" t="n">
        <v>94685.8367</v>
      </c>
      <c r="M524" s="159" t="n">
        <v>91928</v>
      </c>
      <c r="N524" s="159" t="n">
        <v>99282.24000000001</v>
      </c>
      <c r="O524" s="162">
        <f>MIN(K524,L524,M524,N524)</f>
        <v/>
      </c>
      <c r="P524" s="162">
        <f>MAX(K524,L524,M524,N524)</f>
        <v/>
      </c>
      <c r="Q524" s="162">
        <f>MEDIAN(K524,L524,M524,N524)</f>
        <v/>
      </c>
      <c r="R524" s="162">
        <f>AVERAGE(K524,L524,M524,N524)</f>
        <v/>
      </c>
      <c r="S524" s="162">
        <f>AVERAGE(O524,Q524)</f>
        <v/>
      </c>
      <c r="T524" s="162">
        <f>AVERAGE(P524,Q524)</f>
        <v/>
      </c>
      <c r="U524" s="41">
        <f>STDEVA(K524,L524,M524,N524)</f>
        <v/>
      </c>
      <c r="V524" s="42">
        <f>U524/Q524</f>
        <v/>
      </c>
      <c r="W524" s="43">
        <f>IF(X524=O524,"MENOR",IF(X524=S524,"PROM[MEN-MED]","PROMEDIO"))</f>
        <v/>
      </c>
      <c r="X524" s="163">
        <f>IF(V524&lt;=300%,O524,IF(AND(V524&gt;100%,V524&lt;=150%),S524,R524))</f>
        <v/>
      </c>
      <c r="Y524" s="162">
        <f>ROUND(X524,0)</f>
        <v/>
      </c>
    </row>
    <row r="525" ht="15.75" customHeight="1">
      <c r="B525" s="32" t="inlineStr">
        <is>
          <t>5.8</t>
        </is>
      </c>
      <c r="C525" s="32" t="n">
        <v>4912</v>
      </c>
      <c r="D525" s="58" t="inlineStr">
        <is>
          <t>SENSOR FRENO (PERA)</t>
        </is>
      </c>
      <c r="E525" s="56" t="inlineStr">
        <is>
          <t>Dispositivo eléctrico de material plástico en la mayoría de casos que desvía o interrumpe el curso de una corriente eléctrica. Diámetro establecido para este vehículo.</t>
        </is>
      </c>
      <c r="F525" s="32" t="inlineStr">
        <is>
          <t>Unidad</t>
        </is>
      </c>
      <c r="G525" s="35" t="inlineStr">
        <is>
          <t>suministro</t>
        </is>
      </c>
      <c r="H525" s="159" t="n">
        <v>125400</v>
      </c>
      <c r="I525" s="37" t="n">
        <v>158.91</v>
      </c>
      <c r="J525" s="37" t="n">
        <v>151.76</v>
      </c>
      <c r="K525" s="160">
        <f>H525*(I525/J525)</f>
        <v/>
      </c>
      <c r="L525" s="159" t="n">
        <v>148467.2917</v>
      </c>
      <c r="M525" s="159" t="n">
        <v>144143</v>
      </c>
      <c r="N525" s="159" t="n">
        <v>155674.44</v>
      </c>
      <c r="O525" s="162">
        <f>MIN(K525,L525,M525,N525)</f>
        <v/>
      </c>
      <c r="P525" s="162">
        <f>MAX(K525,L525,M525,N525)</f>
        <v/>
      </c>
      <c r="Q525" s="162">
        <f>MEDIAN(K525,L525,M525,N525)</f>
        <v/>
      </c>
      <c r="R525" s="162">
        <f>AVERAGE(K525,L525,M525,N525)</f>
        <v/>
      </c>
      <c r="S525" s="162">
        <f>AVERAGE(O525,Q525)</f>
        <v/>
      </c>
      <c r="T525" s="162">
        <f>AVERAGE(P525,Q525)</f>
        <v/>
      </c>
      <c r="U525" s="41">
        <f>STDEVA(K525,L525,M525,N525)</f>
        <v/>
      </c>
      <c r="V525" s="42">
        <f>U525/Q525</f>
        <v/>
      </c>
      <c r="W525" s="43">
        <f>IF(X525=O525,"MENOR",IF(X525=S525,"PROM[MEN-MED]","PROMEDIO"))</f>
        <v/>
      </c>
      <c r="X525" s="163">
        <f>IF(V525&lt;=300%,O525,IF(AND(V525&gt;100%,V525&lt;=150%),S525,R525))</f>
        <v/>
      </c>
      <c r="Y525" s="162">
        <f>ROUND(X525,0)</f>
        <v/>
      </c>
    </row>
    <row r="526" ht="27" customHeight="1">
      <c r="B526" s="32" t="inlineStr">
        <is>
          <t>5.9</t>
        </is>
      </c>
      <c r="C526" s="32" t="n">
        <v>4912</v>
      </c>
      <c r="D526" s="59" t="inlineStr">
        <is>
          <t>BOMBILLO LUZ DE CORTESIA (LUZ TECHO)</t>
        </is>
      </c>
      <c r="E526" s="56" t="inlineStr">
        <is>
          <t>Objeto de cristal que, con un hilo de tungsteno, platino u otro material en su interior se vuelve incandescente con el paso de la corriente eléctrica. Diámetro establecido para este vehículo.</t>
        </is>
      </c>
      <c r="F526" s="32" t="inlineStr">
        <is>
          <t>Unidad</t>
        </is>
      </c>
      <c r="G526" s="35" t="inlineStr">
        <is>
          <t>suministro</t>
        </is>
      </c>
      <c r="H526" s="159" t="n">
        <v>7600</v>
      </c>
      <c r="I526" s="37" t="n">
        <v>158.91</v>
      </c>
      <c r="J526" s="37" t="n">
        <v>151.76</v>
      </c>
      <c r="K526" s="160">
        <f>H526*(I526/J526)</f>
        <v/>
      </c>
      <c r="L526" s="159" t="n">
        <v>9257.6407</v>
      </c>
      <c r="M526" s="159" t="n">
        <v>8988</v>
      </c>
      <c r="N526" s="159" t="n">
        <v>9707.040000000001</v>
      </c>
      <c r="O526" s="162">
        <f>MIN(K526,L526,M526,N526)</f>
        <v/>
      </c>
      <c r="P526" s="162">
        <f>MAX(K526,L526,M526,N526)</f>
        <v/>
      </c>
      <c r="Q526" s="162">
        <f>MEDIAN(K526,L526,M526,N526)</f>
        <v/>
      </c>
      <c r="R526" s="162">
        <f>AVERAGE(K526,L526,M526,N526)</f>
        <v/>
      </c>
      <c r="S526" s="162">
        <f>AVERAGE(O526,Q526)</f>
        <v/>
      </c>
      <c r="T526" s="162">
        <f>AVERAGE(P526,Q526)</f>
        <v/>
      </c>
      <c r="U526" s="41">
        <f>STDEVA(K526,L526,M526,N526)</f>
        <v/>
      </c>
      <c r="V526" s="42">
        <f>U526/Q526</f>
        <v/>
      </c>
      <c r="W526" s="43">
        <f>IF(X526=O526,"MENOR",IF(X526=S526,"PROM[MEN-MED]","PROMEDIO"))</f>
        <v/>
      </c>
      <c r="X526" s="163">
        <f>IF(V526&lt;=300%,O526,IF(AND(V526&gt;100%,V526&lt;=150%),S526,R526))</f>
        <v/>
      </c>
      <c r="Y526" s="162">
        <f>ROUND(X526,0)</f>
        <v/>
      </c>
    </row>
    <row r="527" ht="27" customHeight="1">
      <c r="B527" s="32" t="inlineStr">
        <is>
          <t>5.10</t>
        </is>
      </c>
      <c r="C527" s="32" t="n">
        <v>4912</v>
      </c>
      <c r="D527" s="59" t="inlineStr">
        <is>
          <t>BOMBILLOS DIRECCIONALES</t>
        </is>
      </c>
      <c r="E527" s="56" t="inlineStr">
        <is>
          <t>Objeto de cristal que, con un hilo de tungsteno, platino u otro material en su interior se vuelve incandescente con el paso de la corriente eléctrica. Diámetro establecido para este vehículo.</t>
        </is>
      </c>
      <c r="F527" s="32" t="inlineStr">
        <is>
          <t>Unidad</t>
        </is>
      </c>
      <c r="G527" s="35" t="inlineStr">
        <is>
          <t>suministro</t>
        </is>
      </c>
      <c r="H527" s="159" t="n">
        <v>35149</v>
      </c>
      <c r="I527" s="37" t="n">
        <v>158.91</v>
      </c>
      <c r="J527" s="37" t="n">
        <v>151.76</v>
      </c>
      <c r="K527" s="160">
        <f>H527*(I527/J527)</f>
        <v/>
      </c>
      <c r="L527" s="159" t="n">
        <v>42416.4314</v>
      </c>
      <c r="M527" s="159" t="n">
        <v>41181</v>
      </c>
      <c r="N527" s="159" t="n">
        <v>44475.48</v>
      </c>
      <c r="O527" s="162">
        <f>MIN(K527,L527,M527,N527)</f>
        <v/>
      </c>
      <c r="P527" s="162">
        <f>MAX(K527,L527,M527,N527)</f>
        <v/>
      </c>
      <c r="Q527" s="162">
        <f>MEDIAN(K527,L527,M527,N527)</f>
        <v/>
      </c>
      <c r="R527" s="162">
        <f>AVERAGE(K527,L527,M527,N527)</f>
        <v/>
      </c>
      <c r="S527" s="162">
        <f>AVERAGE(O527,Q527)</f>
        <v/>
      </c>
      <c r="T527" s="162">
        <f>AVERAGE(P527,Q527)</f>
        <v/>
      </c>
      <c r="U527" s="41">
        <f>STDEVA(K527,L527,M527,N527)</f>
        <v/>
      </c>
      <c r="V527" s="42">
        <f>U527/Q527</f>
        <v/>
      </c>
      <c r="W527" s="43">
        <f>IF(X527=O527,"MENOR",IF(X527=S527,"PROM[MEN-MED]","PROMEDIO"))</f>
        <v/>
      </c>
      <c r="X527" s="163">
        <f>IF(V527&lt;=300%,O527,IF(AND(V527&gt;100%,V527&lt;=150%),S527,R527))</f>
        <v/>
      </c>
      <c r="Y527" s="162">
        <f>ROUND(X527,0)</f>
        <v/>
      </c>
    </row>
    <row r="528" ht="27" customHeight="1">
      <c r="B528" s="32" t="inlineStr">
        <is>
          <t>5.11</t>
        </is>
      </c>
      <c r="C528" s="32" t="n">
        <v>4912</v>
      </c>
      <c r="D528" s="59" t="inlineStr">
        <is>
          <t>BORNE DE BATERÍA POSITIVO Y/O NEGATIVO</t>
        </is>
      </c>
      <c r="E528"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528" s="32" t="inlineStr">
        <is>
          <t>Unidad</t>
        </is>
      </c>
      <c r="G528" s="35" t="inlineStr">
        <is>
          <t>suministro</t>
        </is>
      </c>
      <c r="H528" s="159" t="n">
        <v>107350</v>
      </c>
      <c r="I528" s="37" t="n">
        <v>158.91</v>
      </c>
      <c r="J528" s="37" t="n">
        <v>151.76</v>
      </c>
      <c r="K528" s="160">
        <f>H528*(I528/J528)</f>
        <v/>
      </c>
      <c r="L528" s="159" t="n">
        <v>130764.6851</v>
      </c>
      <c r="M528" s="159" t="n">
        <v>126956</v>
      </c>
      <c r="N528" s="159" t="n">
        <v>137112.48</v>
      </c>
      <c r="O528" s="162">
        <f>MIN(K528,L528,M528,N528)</f>
        <v/>
      </c>
      <c r="P528" s="162">
        <f>MAX(K528,L528,M528,N528)</f>
        <v/>
      </c>
      <c r="Q528" s="162">
        <f>MEDIAN(K528,L528,M528,N528)</f>
        <v/>
      </c>
      <c r="R528" s="162">
        <f>AVERAGE(K528,L528,M528,N528)</f>
        <v/>
      </c>
      <c r="S528" s="162">
        <f>AVERAGE(O528,Q528)</f>
        <v/>
      </c>
      <c r="T528" s="162">
        <f>AVERAGE(P528,Q528)</f>
        <v/>
      </c>
      <c r="U528" s="41">
        <f>STDEVA(K528,L528,M528,N528)</f>
        <v/>
      </c>
      <c r="V528" s="42">
        <f>U528/Q528</f>
        <v/>
      </c>
      <c r="W528" s="43">
        <f>IF(X528=O528,"MENOR",IF(X528=S528,"PROM[MEN-MED]","PROMEDIO"))</f>
        <v/>
      </c>
      <c r="X528" s="163">
        <f>IF(V528&lt;=300%,O528,IF(AND(V528&gt;100%,V528&lt;=150%),S528,R528))</f>
        <v/>
      </c>
      <c r="Y528" s="162">
        <f>ROUND(X528,0)</f>
        <v/>
      </c>
    </row>
    <row r="529" ht="27" customHeight="1">
      <c r="B529" s="32" t="inlineStr">
        <is>
          <t>5.12</t>
        </is>
      </c>
      <c r="C529" s="32" t="n">
        <v>4912</v>
      </c>
      <c r="D529" s="59" t="inlineStr">
        <is>
          <t>BUJÍAS DE ENCENDIDO (MOTOR GASOLINA)</t>
        </is>
      </c>
      <c r="E529" s="56" t="inlineStr">
        <is>
          <t>Pieza metálica, cuyas piezas internas estan compuesta por electrodos, tobera islante, nucleo de cobre, resistencia supresora y se encuentra recubierto de un asilante ceramico. Diámetro establecido para este vehículo.</t>
        </is>
      </c>
      <c r="F529" s="32" t="inlineStr">
        <is>
          <t>Unidad</t>
        </is>
      </c>
      <c r="G529" s="35" t="inlineStr">
        <is>
          <t>suministro</t>
        </is>
      </c>
      <c r="H529" s="159" t="n">
        <v>81700</v>
      </c>
      <c r="I529" s="37" t="n">
        <v>158.91</v>
      </c>
      <c r="J529" s="37" t="n">
        <v>151.76</v>
      </c>
      <c r="K529" s="160">
        <f>H529*(I529/J529)</f>
        <v/>
      </c>
      <c r="L529" s="159" t="n">
        <v>99519.6286</v>
      </c>
      <c r="M529" s="159" t="n">
        <v>96621</v>
      </c>
      <c r="N529" s="159" t="n">
        <v>104350.68</v>
      </c>
      <c r="O529" s="162">
        <f>MIN(K529,L529,M529,N529)</f>
        <v/>
      </c>
      <c r="P529" s="162">
        <f>MAX(K529,L529,M529,N529)</f>
        <v/>
      </c>
      <c r="Q529" s="162">
        <f>MEDIAN(K529,L529,M529,N529)</f>
        <v/>
      </c>
      <c r="R529" s="162">
        <f>AVERAGE(K529,L529,M529,N529)</f>
        <v/>
      </c>
      <c r="S529" s="162">
        <f>AVERAGE(O529,Q529)</f>
        <v/>
      </c>
      <c r="T529" s="162">
        <f>AVERAGE(P529,Q529)</f>
        <v/>
      </c>
      <c r="U529" s="41">
        <f>STDEVA(K529,L529,M529,N529)</f>
        <v/>
      </c>
      <c r="V529" s="42">
        <f>U529/Q529</f>
        <v/>
      </c>
      <c r="W529" s="43">
        <f>IF(X529=O529,"MENOR",IF(X529=S529,"PROM[MEN-MED]","PROMEDIO"))</f>
        <v/>
      </c>
      <c r="X529" s="163">
        <f>IF(V529&lt;=300%,O529,IF(AND(V529&gt;100%,V529&lt;=150%),S529,R529))</f>
        <v/>
      </c>
      <c r="Y529" s="162">
        <f>ROUND(X529,0)</f>
        <v/>
      </c>
    </row>
    <row r="530" ht="54.75" customHeight="1">
      <c r="B530" s="32" t="inlineStr">
        <is>
          <t>5.13</t>
        </is>
      </c>
      <c r="C530" s="32" t="n">
        <v>4912</v>
      </c>
      <c r="D530" s="59" t="inlineStr">
        <is>
          <t>CLAXON (PITO)</t>
        </is>
      </c>
      <c r="E530"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530" s="32" t="inlineStr">
        <is>
          <t>Unidad</t>
        </is>
      </c>
      <c r="G530" s="35" t="inlineStr">
        <is>
          <t>suministro</t>
        </is>
      </c>
      <c r="H530" s="159" t="n">
        <v>233700</v>
      </c>
      <c r="I530" s="37" t="n">
        <v>158.91</v>
      </c>
      <c r="J530" s="37" t="n">
        <v>151.76</v>
      </c>
      <c r="K530" s="160">
        <f>H530*(I530/J530)</f>
        <v/>
      </c>
      <c r="L530" s="159" t="n">
        <v>282011.9358</v>
      </c>
      <c r="M530" s="159" t="n">
        <v>273798</v>
      </c>
      <c r="N530" s="159" t="n">
        <v>295701.84</v>
      </c>
      <c r="O530" s="162">
        <f>MIN(K530,L530,M530,N530)</f>
        <v/>
      </c>
      <c r="P530" s="162">
        <f>MAX(K530,L530,M530,N530)</f>
        <v/>
      </c>
      <c r="Q530" s="162">
        <f>MEDIAN(K530,L530,M530,N530)</f>
        <v/>
      </c>
      <c r="R530" s="162">
        <f>AVERAGE(K530,L530,M530,N530)</f>
        <v/>
      </c>
      <c r="S530" s="162">
        <f>AVERAGE(O530,Q530)</f>
        <v/>
      </c>
      <c r="T530" s="162">
        <f>AVERAGE(P530,Q530)</f>
        <v/>
      </c>
      <c r="U530" s="41">
        <f>STDEVA(K530,L530,M530,N530)</f>
        <v/>
      </c>
      <c r="V530" s="42">
        <f>U530/Q530</f>
        <v/>
      </c>
      <c r="W530" s="43">
        <f>IF(X530=O530,"MENOR",IF(X530=S530,"PROM[MEN-MED]","PROMEDIO"))</f>
        <v/>
      </c>
      <c r="X530" s="163">
        <f>IF(V530&lt;=300%,O530,IF(AND(V530&gt;100%,V530&lt;=150%),S530,R530))</f>
        <v/>
      </c>
      <c r="Y530" s="162">
        <f>ROUND(X530,0)</f>
        <v/>
      </c>
    </row>
    <row r="531" ht="27" customHeight="1">
      <c r="B531" s="32" t="inlineStr">
        <is>
          <t>5.14</t>
        </is>
      </c>
      <c r="C531" s="32" t="n">
        <v>4912</v>
      </c>
      <c r="D531" s="59" t="inlineStr">
        <is>
          <t>SENSOR DETONADOR AIRBAG</t>
        </is>
      </c>
      <c r="E531"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531" s="32" t="inlineStr">
        <is>
          <t>Unidad</t>
        </is>
      </c>
      <c r="G531" s="35" t="inlineStr">
        <is>
          <t>suministro</t>
        </is>
      </c>
      <c r="H531" s="159" t="n">
        <v>616529</v>
      </c>
      <c r="I531" s="37" t="n">
        <v>158.91</v>
      </c>
      <c r="J531" s="37" t="n">
        <v>151.76</v>
      </c>
      <c r="K531" s="160">
        <f>H531*(I531/J531)</f>
        <v/>
      </c>
      <c r="L531" s="159" t="n">
        <v>741529.9598</v>
      </c>
      <c r="M531" s="159" t="n">
        <v>719932</v>
      </c>
      <c r="N531" s="159" t="n">
        <v>777526.5600000001</v>
      </c>
      <c r="O531" s="162">
        <f>MIN(K531,L531,M531,N531)</f>
        <v/>
      </c>
      <c r="P531" s="162">
        <f>MAX(K531,L531,M531,N531)</f>
        <v/>
      </c>
      <c r="Q531" s="162">
        <f>MEDIAN(K531,L531,M531,N531)</f>
        <v/>
      </c>
      <c r="R531" s="162">
        <f>AVERAGE(K531,L531,M531,N531)</f>
        <v/>
      </c>
      <c r="S531" s="162">
        <f>AVERAGE(O531,Q531)</f>
        <v/>
      </c>
      <c r="T531" s="162">
        <f>AVERAGE(P531,Q531)</f>
        <v/>
      </c>
      <c r="U531" s="41">
        <f>STDEVA(K531,L531,M531,N531)</f>
        <v/>
      </c>
      <c r="V531" s="42">
        <f>U531/Q531</f>
        <v/>
      </c>
      <c r="W531" s="43">
        <f>IF(X531=O531,"MENOR",IF(X531=S531,"PROM[MEN-MED]","PROMEDIO"))</f>
        <v/>
      </c>
      <c r="X531" s="163">
        <f>IF(V531&lt;=300%,O531,IF(AND(V531&gt;100%,V531&lt;=150%),S531,R531))</f>
        <v/>
      </c>
      <c r="Y531" s="162">
        <f>ROUND(X531,0)</f>
        <v/>
      </c>
    </row>
    <row r="532" ht="27" customHeight="1">
      <c r="B532" s="32" t="inlineStr">
        <is>
          <t>5.15</t>
        </is>
      </c>
      <c r="C532" s="32" t="n">
        <v>4912</v>
      </c>
      <c r="D532" s="59" t="inlineStr">
        <is>
          <t>PORTA ESCOBILLAS DEL MOTOR DE ARRANQUE</t>
        </is>
      </c>
      <c r="E532" s="56" t="inlineStr">
        <is>
          <t>Elemento o piezas combinadas entre metal y fibras electromecánicos de solides los cuales a través de anillos rozantes se usan para la transmisión de corriente,  Diámetro establecido para este vehículo.</t>
        </is>
      </c>
      <c r="F532" s="32" t="inlineStr">
        <is>
          <t>Unidad</t>
        </is>
      </c>
      <c r="G532" s="35" t="inlineStr">
        <is>
          <t>suministro</t>
        </is>
      </c>
      <c r="H532" s="159" t="n">
        <v>103508</v>
      </c>
      <c r="I532" s="37" t="n">
        <v>158.91</v>
      </c>
      <c r="J532" s="37" t="n">
        <v>151.76</v>
      </c>
      <c r="K532" s="160">
        <f>H532*(I532/J532)</f>
        <v/>
      </c>
      <c r="L532" s="159" t="n">
        <v>127097.8786</v>
      </c>
      <c r="M532" s="159" t="n">
        <v>123396</v>
      </c>
      <c r="N532" s="159" t="n">
        <v>133267.68</v>
      </c>
      <c r="O532" s="162">
        <f>MIN(K532,L532,M532,N532)</f>
        <v/>
      </c>
      <c r="P532" s="162">
        <f>MAX(K532,L532,M532,N532)</f>
        <v/>
      </c>
      <c r="Q532" s="162">
        <f>MEDIAN(K532,L532,M532,N532)</f>
        <v/>
      </c>
      <c r="R532" s="162">
        <f>AVERAGE(K532,L532,M532,N532)</f>
        <v/>
      </c>
      <c r="S532" s="162">
        <f>AVERAGE(O532,Q532)</f>
        <v/>
      </c>
      <c r="T532" s="162">
        <f>AVERAGE(P532,Q532)</f>
        <v/>
      </c>
      <c r="U532" s="41">
        <f>STDEVA(K532,L532,M532,N532)</f>
        <v/>
      </c>
      <c r="V532" s="42">
        <f>U532/Q532</f>
        <v/>
      </c>
      <c r="W532" s="43">
        <f>IF(X532=O532,"MENOR",IF(X532=S532,"PROM[MEN-MED]","PROMEDIO"))</f>
        <v/>
      </c>
      <c r="X532" s="163">
        <f>IF(V532&lt;=300%,O532,IF(AND(V532&gt;100%,V532&lt;=150%),S532,R532))</f>
        <v/>
      </c>
      <c r="Y532" s="162">
        <f>ROUND(X532,0)</f>
        <v/>
      </c>
    </row>
    <row r="533" ht="54.75" customHeight="1">
      <c r="B533" s="32" t="inlineStr">
        <is>
          <t>5.16</t>
        </is>
      </c>
      <c r="C533" s="32" t="n">
        <v>4912</v>
      </c>
      <c r="D533" s="59" t="inlineStr">
        <is>
          <t>FUSIBLES 10-15-20-25-30 AMP</t>
        </is>
      </c>
      <c r="E533"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533" s="32" t="inlineStr">
        <is>
          <t>Unidad</t>
        </is>
      </c>
      <c r="G533" s="35" t="inlineStr">
        <is>
          <t>suministro</t>
        </is>
      </c>
      <c r="H533" s="159" t="n">
        <v>4750</v>
      </c>
      <c r="I533" s="37" t="n">
        <v>158.91</v>
      </c>
      <c r="J533" s="37" t="n">
        <v>151.76</v>
      </c>
      <c r="K533" s="160">
        <f>H533*(I533/J533)</f>
        <v/>
      </c>
      <c r="L533" s="159" t="n">
        <v>5678.3944</v>
      </c>
      <c r="M533" s="159" t="n">
        <v>5513</v>
      </c>
      <c r="N533" s="159" t="n">
        <v>5954.04</v>
      </c>
      <c r="O533" s="162">
        <f>MIN(K533,L533,M533,N533)</f>
        <v/>
      </c>
      <c r="P533" s="162">
        <f>MAX(K533,L533,M533,N533)</f>
        <v/>
      </c>
      <c r="Q533" s="162">
        <f>MEDIAN(K533,L533,M533,N533)</f>
        <v/>
      </c>
      <c r="R533" s="162">
        <f>AVERAGE(K533,L533,M533,N533)</f>
        <v/>
      </c>
      <c r="S533" s="162">
        <f>AVERAGE(O533,Q533)</f>
        <v/>
      </c>
      <c r="T533" s="162">
        <f>AVERAGE(P533,Q533)</f>
        <v/>
      </c>
      <c r="U533" s="41">
        <f>STDEVA(K533,L533,M533,N533)</f>
        <v/>
      </c>
      <c r="V533" s="42">
        <f>U533/Q533</f>
        <v/>
      </c>
      <c r="W533" s="43">
        <f>IF(X533=O533,"MENOR",IF(X533=S533,"PROM[MEN-MED]","PROMEDIO"))</f>
        <v/>
      </c>
      <c r="X533" s="163">
        <f>IF(V533&lt;=300%,O533,IF(AND(V533&gt;100%,V533&lt;=150%),S533,R533))</f>
        <v/>
      </c>
      <c r="Y533" s="162">
        <f>ROUND(X533,0)</f>
        <v/>
      </c>
    </row>
    <row r="534" ht="54.75" customHeight="1">
      <c r="B534" s="32" t="inlineStr">
        <is>
          <t>5.17</t>
        </is>
      </c>
      <c r="C534" s="32" t="n">
        <v>4912</v>
      </c>
      <c r="D534" s="59" t="inlineStr">
        <is>
          <t>FUSIBLES 60-80-100 AMP</t>
        </is>
      </c>
      <c r="E534"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534" s="32" t="inlineStr">
        <is>
          <t>Unidad</t>
        </is>
      </c>
      <c r="G534" s="35" t="inlineStr">
        <is>
          <t>suministro</t>
        </is>
      </c>
      <c r="H534" s="159" t="n">
        <v>56050</v>
      </c>
      <c r="I534" s="37" t="n">
        <v>158.91</v>
      </c>
      <c r="J534" s="37" t="n">
        <v>151.76</v>
      </c>
      <c r="K534" s="160">
        <f>H534*(I534/J534)</f>
        <v/>
      </c>
      <c r="L534" s="159" t="n">
        <v>65723.27159999999</v>
      </c>
      <c r="M534" s="159" t="n">
        <v>63809</v>
      </c>
      <c r="N534" s="159" t="n">
        <v>68913.72</v>
      </c>
      <c r="O534" s="162">
        <f>MIN(K534,L534,M534,N534)</f>
        <v/>
      </c>
      <c r="P534" s="162">
        <f>MAX(K534,L534,M534,N534)</f>
        <v/>
      </c>
      <c r="Q534" s="162">
        <f>MEDIAN(K534,L534,M534,N534)</f>
        <v/>
      </c>
      <c r="R534" s="162">
        <f>AVERAGE(K534,L534,M534,N534)</f>
        <v/>
      </c>
      <c r="S534" s="162">
        <f>AVERAGE(O534,Q534)</f>
        <v/>
      </c>
      <c r="T534" s="162">
        <f>AVERAGE(P534,Q534)</f>
        <v/>
      </c>
      <c r="U534" s="41">
        <f>STDEVA(K534,L534,M534,N534)</f>
        <v/>
      </c>
      <c r="V534" s="42">
        <f>U534/Q534</f>
        <v/>
      </c>
      <c r="W534" s="43">
        <f>IF(X534=O534,"MENOR",IF(X534=S534,"PROM[MEN-MED]","PROMEDIO"))</f>
        <v/>
      </c>
      <c r="X534" s="163">
        <f>IF(V534&lt;=300%,O534,IF(AND(V534&gt;100%,V534&lt;=150%),S534,R534))</f>
        <v/>
      </c>
      <c r="Y534" s="162">
        <f>ROUND(X534,0)</f>
        <v/>
      </c>
    </row>
    <row r="535" ht="27" customHeight="1">
      <c r="B535" s="32" t="inlineStr">
        <is>
          <t>5.18</t>
        </is>
      </c>
      <c r="C535" s="32" t="n">
        <v>4912</v>
      </c>
      <c r="D535" s="59" t="inlineStr">
        <is>
          <t>INYECTORES (MOTOR DIÉSEL Y GASOLINA)</t>
        </is>
      </c>
      <c r="E535" s="56"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535" s="32" t="inlineStr">
        <is>
          <t>Unidad</t>
        </is>
      </c>
      <c r="G535" s="35" t="inlineStr">
        <is>
          <t>suministro</t>
        </is>
      </c>
      <c r="H535" s="159" t="n">
        <v>1088700</v>
      </c>
      <c r="I535" s="37" t="n">
        <v>158.91</v>
      </c>
      <c r="J535" s="37" t="n">
        <v>151.76</v>
      </c>
      <c r="K535" s="160">
        <f>H535*(I535/J535)</f>
        <v/>
      </c>
      <c r="L535" s="159" t="n">
        <v>1326155.8968</v>
      </c>
      <c r="M535" s="159" t="n">
        <v>1287530</v>
      </c>
      <c r="N535" s="159" t="n">
        <v>1390532.4</v>
      </c>
      <c r="O535" s="162">
        <f>MIN(K535,L535,M535,N535)</f>
        <v/>
      </c>
      <c r="P535" s="162">
        <f>MAX(K535,L535,M535,N535)</f>
        <v/>
      </c>
      <c r="Q535" s="162">
        <f>MEDIAN(K535,L535,M535,N535)</f>
        <v/>
      </c>
      <c r="R535" s="162">
        <f>AVERAGE(K535,L535,M535,N535)</f>
        <v/>
      </c>
      <c r="S535" s="162">
        <f>AVERAGE(O535,Q535)</f>
        <v/>
      </c>
      <c r="T535" s="162">
        <f>AVERAGE(P535,Q535)</f>
        <v/>
      </c>
      <c r="U535" s="41">
        <f>STDEVA(K535,L535,M535,N535)</f>
        <v/>
      </c>
      <c r="V535" s="42">
        <f>U535/Q535</f>
        <v/>
      </c>
      <c r="W535" s="43">
        <f>IF(X535=O535,"MENOR",IF(X535=S535,"PROM[MEN-MED]","PROMEDIO"))</f>
        <v/>
      </c>
      <c r="X535" s="163">
        <f>IF(V535&lt;=300%,O535,IF(AND(V535&gt;100%,V535&lt;=150%),S535,R535))</f>
        <v/>
      </c>
      <c r="Y535" s="162">
        <f>ROUND(X535,0)</f>
        <v/>
      </c>
    </row>
    <row r="536" ht="27" customHeight="1">
      <c r="B536" s="32" t="inlineStr">
        <is>
          <t>5.19</t>
        </is>
      </c>
      <c r="C536" s="32" t="n">
        <v>4912</v>
      </c>
      <c r="D536" s="59" t="inlineStr">
        <is>
          <t>MOTOR DE LIMPIABRISAS</t>
        </is>
      </c>
      <c r="E536" s="56" t="inlineStr">
        <is>
          <t>Elemento metálico está formado por un motor eléctrico con un sistema de reducción incorporado, que transforma la velocidad del motor a la velocidad necesaria, para obtener un desplazamiento de vaivén. Diámetro establecido para este vehículo.</t>
        </is>
      </c>
      <c r="F536" s="32" t="inlineStr">
        <is>
          <t xml:space="preserve">Unidad </t>
        </is>
      </c>
      <c r="G536" s="35" t="inlineStr">
        <is>
          <t>suministro</t>
        </is>
      </c>
      <c r="H536" s="159" t="n">
        <v>1906650</v>
      </c>
      <c r="I536" s="37" t="n">
        <v>158.91</v>
      </c>
      <c r="J536" s="37" t="n">
        <v>151.76</v>
      </c>
      <c r="K536" s="160">
        <f>H536*(I536/J536)</f>
        <v/>
      </c>
      <c r="L536" s="159" t="n">
        <v>2279099.543</v>
      </c>
      <c r="M536" s="159" t="n">
        <v>2212718</v>
      </c>
      <c r="N536" s="159" t="n">
        <v>2389735.44</v>
      </c>
      <c r="O536" s="162">
        <f>MIN(K536,L536,M536,N536)</f>
        <v/>
      </c>
      <c r="P536" s="162">
        <f>MAX(K536,L536,M536,N536)</f>
        <v/>
      </c>
      <c r="Q536" s="162">
        <f>MEDIAN(K536,L536,M536,N536)</f>
        <v/>
      </c>
      <c r="R536" s="162">
        <f>AVERAGE(K536,L536,M536,N536)</f>
        <v/>
      </c>
      <c r="S536" s="162">
        <f>AVERAGE(O536,Q536)</f>
        <v/>
      </c>
      <c r="T536" s="162">
        <f>AVERAGE(P536,Q536)</f>
        <v/>
      </c>
      <c r="U536" s="41">
        <f>STDEVA(K536,L536,M536,N536)</f>
        <v/>
      </c>
      <c r="V536" s="42">
        <f>U536/Q536</f>
        <v/>
      </c>
      <c r="W536" s="43">
        <f>IF(X536=O536,"MENOR",IF(X536=S536,"PROM[MEN-MED]","PROMEDIO"))</f>
        <v/>
      </c>
      <c r="X536" s="163">
        <f>IF(V536&lt;=300%,O536,IF(AND(V536&gt;100%,V536&lt;=150%),S536,R536))</f>
        <v/>
      </c>
      <c r="Y536" s="162">
        <f>ROUND(X536,0)</f>
        <v/>
      </c>
    </row>
    <row r="537" ht="27" customHeight="1">
      <c r="B537" s="32" t="inlineStr">
        <is>
          <t>5.20</t>
        </is>
      </c>
      <c r="C537" s="32" t="n">
        <v>4912</v>
      </c>
      <c r="D537" s="59" t="inlineStr">
        <is>
          <t>PORTAFUSIBLES</t>
        </is>
      </c>
      <c r="E537" s="56" t="inlineStr">
        <is>
          <t>Elemento de plastico y metal forma de caja con su respetiva tapa que ofrecen un medio seguro y organizado para la instalación y protección grupal en elementos eléctricos. Diámetro establecido para este vehículo.</t>
        </is>
      </c>
      <c r="F537" s="32" t="inlineStr">
        <is>
          <t>Unidad</t>
        </is>
      </c>
      <c r="G537" s="35" t="inlineStr">
        <is>
          <t>suministro</t>
        </is>
      </c>
      <c r="H537" s="159" t="n">
        <v>502550</v>
      </c>
      <c r="I537" s="37" t="n">
        <v>158.91</v>
      </c>
      <c r="J537" s="37" t="n">
        <v>151.76</v>
      </c>
      <c r="K537" s="160">
        <f>H537*(I537/J537)</f>
        <v/>
      </c>
      <c r="L537" s="159" t="n">
        <v>589277.4209</v>
      </c>
      <c r="M537" s="159" t="n">
        <v>572114</v>
      </c>
      <c r="N537" s="159" t="n">
        <v>617883.12</v>
      </c>
      <c r="O537" s="162">
        <f>MIN(K537,L537,M537,N537)</f>
        <v/>
      </c>
      <c r="P537" s="162">
        <f>MAX(K537,L537,M537,N537)</f>
        <v/>
      </c>
      <c r="Q537" s="162">
        <f>MEDIAN(K537,L537,M537,N537)</f>
        <v/>
      </c>
      <c r="R537" s="162">
        <f>AVERAGE(K537,L537,M537,N537)</f>
        <v/>
      </c>
      <c r="S537" s="162">
        <f>AVERAGE(O537,Q537)</f>
        <v/>
      </c>
      <c r="T537" s="162">
        <f>AVERAGE(P537,Q537)</f>
        <v/>
      </c>
      <c r="U537" s="41">
        <f>STDEVA(K537,L537,M537,N537)</f>
        <v/>
      </c>
      <c r="V537" s="42">
        <f>U537/Q537</f>
        <v/>
      </c>
      <c r="W537" s="43">
        <f>IF(X537=O537,"MENOR",IF(X537=S537,"PROM[MEN-MED]","PROMEDIO"))</f>
        <v/>
      </c>
      <c r="X537" s="163">
        <f>IF(V537&lt;=300%,O537,IF(AND(V537&gt;100%,V537&lt;=150%),S537,R537))</f>
        <v/>
      </c>
      <c r="Y537" s="162">
        <f>ROUND(X537,0)</f>
        <v/>
      </c>
    </row>
    <row r="538" ht="27" customHeight="1">
      <c r="B538" s="32" t="inlineStr">
        <is>
          <t>5.21</t>
        </is>
      </c>
      <c r="C538" s="32" t="n">
        <v>4912</v>
      </c>
      <c r="D538" s="59" t="inlineStr">
        <is>
          <t xml:space="preserve">REGULADOR ALTERNADOR </t>
        </is>
      </c>
      <c r="E538" s="56" t="inlineStr">
        <is>
          <t>Dispositivo de plastico y metal electrónico que de forma irregular, poseen en su interior una compenentes electronicos, manteniendo la tensión suministrada por el generador corriente (alternador). Diámetro establecido para este vehículo.</t>
        </is>
      </c>
      <c r="F538" s="32" t="inlineStr">
        <is>
          <t>Unidad</t>
        </is>
      </c>
      <c r="G538" s="35" t="inlineStr">
        <is>
          <t>suministro</t>
        </is>
      </c>
      <c r="H538" s="159" t="n">
        <v>2289500</v>
      </c>
      <c r="I538" s="37" t="n">
        <v>158.91</v>
      </c>
      <c r="J538" s="37" t="n">
        <v>151.76</v>
      </c>
      <c r="K538" s="160">
        <f>H538*(I538/J538)</f>
        <v/>
      </c>
      <c r="L538" s="159" t="n">
        <v>2684608.4769</v>
      </c>
      <c r="M538" s="159" t="n">
        <v>2606416</v>
      </c>
      <c r="N538" s="159" t="n">
        <v>2814929.28</v>
      </c>
      <c r="O538" s="162">
        <f>MIN(K538,L538,M538,N538)</f>
        <v/>
      </c>
      <c r="P538" s="162">
        <f>MAX(K538,L538,M538,N538)</f>
        <v/>
      </c>
      <c r="Q538" s="162">
        <f>MEDIAN(K538,L538,M538,N538)</f>
        <v/>
      </c>
      <c r="R538" s="162">
        <f>AVERAGE(K538,L538,M538,N538)</f>
        <v/>
      </c>
      <c r="S538" s="162">
        <f>AVERAGE(O538,Q538)</f>
        <v/>
      </c>
      <c r="T538" s="162">
        <f>AVERAGE(P538,Q538)</f>
        <v/>
      </c>
      <c r="U538" s="41">
        <f>STDEVA(K538,L538,M538,N538)</f>
        <v/>
      </c>
      <c r="V538" s="42">
        <f>U538/Q538</f>
        <v/>
      </c>
      <c r="W538" s="43">
        <f>IF(X538=O538,"MENOR",IF(X538=S538,"PROM[MEN-MED]","PROMEDIO"))</f>
        <v/>
      </c>
      <c r="X538" s="163">
        <f>IF(V538&lt;=300%,O538,IF(AND(V538&gt;100%,V538&lt;=150%),S538,R538))</f>
        <v/>
      </c>
      <c r="Y538" s="162">
        <f>ROUND(X538,0)</f>
        <v/>
      </c>
    </row>
    <row r="539" ht="27" customHeight="1">
      <c r="B539" s="32" t="inlineStr">
        <is>
          <t>5.22</t>
        </is>
      </c>
      <c r="C539" s="32" t="n">
        <v>4912</v>
      </c>
      <c r="D539" s="59" t="inlineStr">
        <is>
          <t>RELÉ (ELEVADOR DE CORRIENTE)</t>
        </is>
      </c>
      <c r="E539" s="56"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539" s="32" t="inlineStr">
        <is>
          <t>Unidad</t>
        </is>
      </c>
      <c r="G539" s="35" t="inlineStr">
        <is>
          <t>suministro</t>
        </is>
      </c>
      <c r="H539" s="159" t="n">
        <v>49399</v>
      </c>
      <c r="I539" s="37" t="n">
        <v>158.91</v>
      </c>
      <c r="J539" s="37" t="n">
        <v>151.76</v>
      </c>
      <c r="K539" s="160">
        <f>H539*(I539/J539)</f>
        <v/>
      </c>
      <c r="L539" s="159" t="n">
        <v>57925.1421</v>
      </c>
      <c r="M539" s="159" t="n">
        <v>56238</v>
      </c>
      <c r="N539" s="159" t="n">
        <v>60737.04</v>
      </c>
      <c r="O539" s="162">
        <f>MIN(K539,L539,M539,N539)</f>
        <v/>
      </c>
      <c r="P539" s="162">
        <f>MAX(K539,L539,M539,N539)</f>
        <v/>
      </c>
      <c r="Q539" s="162">
        <f>MEDIAN(K539,L539,M539,N539)</f>
        <v/>
      </c>
      <c r="R539" s="162">
        <f>AVERAGE(K539,L539,M539,N539)</f>
        <v/>
      </c>
      <c r="S539" s="162">
        <f>AVERAGE(O539,Q539)</f>
        <v/>
      </c>
      <c r="T539" s="162">
        <f>AVERAGE(P539,Q539)</f>
        <v/>
      </c>
      <c r="U539" s="41">
        <f>STDEVA(K539,L539,M539,N539)</f>
        <v/>
      </c>
      <c r="V539" s="42">
        <f>U539/Q539</f>
        <v/>
      </c>
      <c r="W539" s="43">
        <f>IF(X539=O539,"MENOR",IF(X539=S539,"PROM[MEN-MED]","PROMEDIO"))</f>
        <v/>
      </c>
      <c r="X539" s="163">
        <f>IF(V539&lt;=300%,O539,IF(AND(V539&gt;100%,V539&lt;=150%),S539,R539))</f>
        <v/>
      </c>
      <c r="Y539" s="162">
        <f>ROUND(X539,0)</f>
        <v/>
      </c>
    </row>
    <row r="540" ht="27" customHeight="1">
      <c r="B540" s="32" t="inlineStr">
        <is>
          <t>5.23</t>
        </is>
      </c>
      <c r="C540" s="32" t="n">
        <v>4912</v>
      </c>
      <c r="D540" s="59" t="inlineStr">
        <is>
          <t xml:space="preserve">SENSOR ABS DE LAS RUEDAS </t>
        </is>
      </c>
      <c r="E540" s="56"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540" s="32" t="inlineStr">
        <is>
          <t>Unidad</t>
        </is>
      </c>
      <c r="G540" s="35" t="inlineStr">
        <is>
          <t>suministro</t>
        </is>
      </c>
      <c r="H540" s="159" t="n">
        <v>887952</v>
      </c>
      <c r="I540" s="37" t="n">
        <v>158.91</v>
      </c>
      <c r="J540" s="37" t="n">
        <v>151.76</v>
      </c>
      <c r="K540" s="160">
        <f>H540*(I540/J540)</f>
        <v/>
      </c>
      <c r="L540" s="159" t="n">
        <v>1079900.4146</v>
      </c>
      <c r="M540" s="159" t="n">
        <v>1048447</v>
      </c>
      <c r="N540" s="159" t="n">
        <v>1132322.76</v>
      </c>
      <c r="O540" s="162">
        <f>MIN(K540,L540,M540,N540)</f>
        <v/>
      </c>
      <c r="P540" s="162">
        <f>MAX(K540,L540,M540,N540)</f>
        <v/>
      </c>
      <c r="Q540" s="162">
        <f>MEDIAN(K540,L540,M540,N540)</f>
        <v/>
      </c>
      <c r="R540" s="162">
        <f>AVERAGE(K540,L540,M540,N540)</f>
        <v/>
      </c>
      <c r="S540" s="162">
        <f>AVERAGE(O540,Q540)</f>
        <v/>
      </c>
      <c r="T540" s="162">
        <f>AVERAGE(P540,Q540)</f>
        <v/>
      </c>
      <c r="U540" s="41">
        <f>STDEVA(K540,L540,M540,N540)</f>
        <v/>
      </c>
      <c r="V540" s="42">
        <f>U540/Q540</f>
        <v/>
      </c>
      <c r="W540" s="43">
        <f>IF(X540=O540,"MENOR",IF(X540=S540,"PROM[MEN-MED]","PROMEDIO"))</f>
        <v/>
      </c>
      <c r="X540" s="163">
        <f>IF(V540&lt;=300%,O540,IF(AND(V540&gt;100%,V540&lt;=150%),S540,R540))</f>
        <v/>
      </c>
      <c r="Y540" s="162">
        <f>ROUND(X540,0)</f>
        <v/>
      </c>
    </row>
    <row r="541" ht="41.25" customHeight="1">
      <c r="B541" s="32" t="inlineStr">
        <is>
          <t>5.24</t>
        </is>
      </c>
      <c r="C541" s="32" t="n">
        <v>4912</v>
      </c>
      <c r="D541" s="59" t="inlineStr">
        <is>
          <t>SENSOR APERTURA MARIPOSA (TPS)</t>
        </is>
      </c>
      <c r="E541" s="56"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541" s="32" t="inlineStr">
        <is>
          <t>Unidad</t>
        </is>
      </c>
      <c r="G541" s="35" t="inlineStr">
        <is>
          <t>suministro</t>
        </is>
      </c>
      <c r="H541" s="159" t="n">
        <v>3222603</v>
      </c>
      <c r="I541" s="37" t="n">
        <v>158.91</v>
      </c>
      <c r="J541" s="37" t="n">
        <v>151.76</v>
      </c>
      <c r="K541" s="160">
        <f>H541*(I541/J541)</f>
        <v/>
      </c>
      <c r="L541" s="159" t="n">
        <v>4008111.1021</v>
      </c>
      <c r="M541" s="159" t="n">
        <v>3891370</v>
      </c>
      <c r="N541" s="159" t="n">
        <v>4202679.6</v>
      </c>
      <c r="O541" s="162">
        <f>MIN(K541,L541,M541,N541)</f>
        <v/>
      </c>
      <c r="P541" s="162">
        <f>MAX(K541,L541,M541,N541)</f>
        <v/>
      </c>
      <c r="Q541" s="162">
        <f>MEDIAN(K541,L541,M541,N541)</f>
        <v/>
      </c>
      <c r="R541" s="162">
        <f>AVERAGE(K541,L541,M541,N541)</f>
        <v/>
      </c>
      <c r="S541" s="162">
        <f>AVERAGE(O541,Q541)</f>
        <v/>
      </c>
      <c r="T541" s="162">
        <f>AVERAGE(P541,Q541)</f>
        <v/>
      </c>
      <c r="U541" s="41">
        <f>STDEVA(K541,L541,M541,N541)</f>
        <v/>
      </c>
      <c r="V541" s="42">
        <f>U541/Q541</f>
        <v/>
      </c>
      <c r="W541" s="43">
        <f>IF(X541=O541,"MENOR",IF(X541=S541,"PROM[MEN-MED]","PROMEDIO"))</f>
        <v/>
      </c>
      <c r="X541" s="163">
        <f>IF(V541&lt;=300%,O541,IF(AND(V541&gt;100%,V541&lt;=150%),S541,R541))</f>
        <v/>
      </c>
      <c r="Y541" s="162">
        <f>ROUND(X541,0)</f>
        <v/>
      </c>
    </row>
    <row r="542" ht="41.25" customHeight="1">
      <c r="B542" s="32" t="inlineStr">
        <is>
          <t>5.25</t>
        </is>
      </c>
      <c r="C542" s="32" t="n">
        <v>4912</v>
      </c>
      <c r="D542" s="59" t="inlineStr">
        <is>
          <t>SENSOR DE DETONACIÓN (KS)</t>
        </is>
      </c>
      <c r="E542" s="56"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542" s="32" t="inlineStr">
        <is>
          <t>Unidad</t>
        </is>
      </c>
      <c r="G542" s="35" t="inlineStr">
        <is>
          <t>suministro</t>
        </is>
      </c>
      <c r="H542" s="159" t="n">
        <v>722616</v>
      </c>
      <c r="I542" s="37" t="n">
        <v>158.91</v>
      </c>
      <c r="J542" s="37" t="n">
        <v>151.76</v>
      </c>
      <c r="K542" s="160">
        <f>H542*(I542/J542)</f>
        <v/>
      </c>
      <c r="L542" s="159" t="n">
        <v>872121.5951</v>
      </c>
      <c r="M542" s="159" t="n">
        <v>846720</v>
      </c>
      <c r="N542" s="159" t="n">
        <v>914457.6</v>
      </c>
      <c r="O542" s="162">
        <f>MIN(K542,L542,M542,N542)</f>
        <v/>
      </c>
      <c r="P542" s="162">
        <f>MAX(K542,L542,M542,N542)</f>
        <v/>
      </c>
      <c r="Q542" s="162">
        <f>MEDIAN(K542,L542,M542,N542)</f>
        <v/>
      </c>
      <c r="R542" s="162">
        <f>AVERAGE(K542,L542,M542,N542)</f>
        <v/>
      </c>
      <c r="S542" s="162">
        <f>AVERAGE(O542,Q542)</f>
        <v/>
      </c>
      <c r="T542" s="162">
        <f>AVERAGE(P542,Q542)</f>
        <v/>
      </c>
      <c r="U542" s="41">
        <f>STDEVA(K542,L542,M542,N542)</f>
        <v/>
      </c>
      <c r="V542" s="42">
        <f>U542/Q542</f>
        <v/>
      </c>
      <c r="W542" s="43">
        <f>IF(X542=O542,"MENOR",IF(X542=S542,"PROM[MEN-MED]","PROMEDIO"))</f>
        <v/>
      </c>
      <c r="X542" s="163">
        <f>IF(V542&lt;=300%,O542,IF(AND(V542&gt;100%,V542&lt;=150%),S542,R542))</f>
        <v/>
      </c>
      <c r="Y542" s="162">
        <f>ROUND(X542,0)</f>
        <v/>
      </c>
    </row>
    <row r="543" ht="27" customHeight="1">
      <c r="B543" s="32" t="inlineStr">
        <is>
          <t>5.26</t>
        </is>
      </c>
      <c r="C543" s="32" t="n">
        <v>4912</v>
      </c>
      <c r="D543" s="59" t="inlineStr">
        <is>
          <t>SENSOR DE OXIGENO (O2)</t>
        </is>
      </c>
      <c r="E543"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543" s="32" t="inlineStr">
        <is>
          <t>Unidad</t>
        </is>
      </c>
      <c r="G543" s="35" t="inlineStr">
        <is>
          <t>suministro</t>
        </is>
      </c>
      <c r="H543" s="159" t="n">
        <v>929100</v>
      </c>
      <c r="I543" s="37" t="n">
        <v>158.91</v>
      </c>
      <c r="J543" s="37" t="n">
        <v>151.76</v>
      </c>
      <c r="K543" s="160">
        <f>H543*(I543/J543)</f>
        <v/>
      </c>
      <c r="L543" s="159" t="n">
        <v>1131746.4893</v>
      </c>
      <c r="M543" s="159" t="n">
        <v>1098783</v>
      </c>
      <c r="N543" s="159" t="n">
        <v>1186685.64</v>
      </c>
      <c r="O543" s="162">
        <f>MIN(K543,L543,M543,N543)</f>
        <v/>
      </c>
      <c r="P543" s="162">
        <f>MAX(K543,L543,M543,N543)</f>
        <v/>
      </c>
      <c r="Q543" s="162">
        <f>MEDIAN(K543,L543,M543,N543)</f>
        <v/>
      </c>
      <c r="R543" s="162">
        <f>AVERAGE(K543,L543,M543,N543)</f>
        <v/>
      </c>
      <c r="S543" s="162">
        <f>AVERAGE(O543,Q543)</f>
        <v/>
      </c>
      <c r="T543" s="162">
        <f>AVERAGE(P543,Q543)</f>
        <v/>
      </c>
      <c r="U543" s="41">
        <f>STDEVA(K543,L543,M543,N543)</f>
        <v/>
      </c>
      <c r="V543" s="42">
        <f>U543/Q543</f>
        <v/>
      </c>
      <c r="W543" s="43">
        <f>IF(X543=O543,"MENOR",IF(X543=S543,"PROM[MEN-MED]","PROMEDIO"))</f>
        <v/>
      </c>
      <c r="X543" s="163">
        <f>IF(V543&lt;=300%,O543,IF(AND(V543&gt;100%,V543&lt;=150%),S543,R543))</f>
        <v/>
      </c>
      <c r="Y543" s="162">
        <f>ROUND(X543,0)</f>
        <v/>
      </c>
    </row>
    <row r="544" ht="41.25" customHeight="1">
      <c r="B544" s="32" t="inlineStr">
        <is>
          <t>5.27</t>
        </is>
      </c>
      <c r="C544" s="32" t="n">
        <v>4912</v>
      </c>
      <c r="D544" s="59" t="inlineStr">
        <is>
          <t>SENSOR DE PRESIÓN DE COMBUSTIBLE</t>
        </is>
      </c>
      <c r="E544" s="56"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544" s="32" t="inlineStr">
        <is>
          <t>Unidad</t>
        </is>
      </c>
      <c r="G544" s="35" t="inlineStr">
        <is>
          <t>suministro</t>
        </is>
      </c>
      <c r="H544" s="159" t="n">
        <v>382849</v>
      </c>
      <c r="I544" s="37" t="n">
        <v>158.91</v>
      </c>
      <c r="J544" s="37" t="n">
        <v>151.76</v>
      </c>
      <c r="K544" s="160">
        <f>H544*(I544/J544)</f>
        <v/>
      </c>
      <c r="L544" s="159" t="n">
        <v>466353.0984</v>
      </c>
      <c r="M544" s="159" t="n">
        <v>452770</v>
      </c>
      <c r="N544" s="159" t="n">
        <v>488991.6</v>
      </c>
      <c r="O544" s="162">
        <f>MIN(K544,L544,M544,N544)</f>
        <v/>
      </c>
      <c r="P544" s="162">
        <f>MAX(K544,L544,M544,N544)</f>
        <v/>
      </c>
      <c r="Q544" s="162">
        <f>MEDIAN(K544,L544,M544,N544)</f>
        <v/>
      </c>
      <c r="R544" s="162">
        <f>AVERAGE(K544,L544,M544,N544)</f>
        <v/>
      </c>
      <c r="S544" s="162">
        <f>AVERAGE(O544,Q544)</f>
        <v/>
      </c>
      <c r="T544" s="162">
        <f>AVERAGE(P544,Q544)</f>
        <v/>
      </c>
      <c r="U544" s="41">
        <f>STDEVA(K544,L544,M544,N544)</f>
        <v/>
      </c>
      <c r="V544" s="42">
        <f>U544/Q544</f>
        <v/>
      </c>
      <c r="W544" s="43">
        <f>IF(X544=O544,"MENOR",IF(X544=S544,"PROM[MEN-MED]","PROMEDIO"))</f>
        <v/>
      </c>
      <c r="X544" s="163">
        <f>IF(V544&lt;=300%,O544,IF(AND(V544&gt;100%,V544&lt;=150%),S544,R544))</f>
        <v/>
      </c>
      <c r="Y544" s="162">
        <f>ROUND(X544,0)</f>
        <v/>
      </c>
    </row>
    <row r="545" ht="27" customHeight="1">
      <c r="B545" s="32" t="inlineStr">
        <is>
          <t>5.28</t>
        </is>
      </c>
      <c r="C545" s="32" t="n">
        <v>4912</v>
      </c>
      <c r="D545" s="59" t="inlineStr">
        <is>
          <t>SENSOR DE REVERSO (LUZ TRASERA)</t>
        </is>
      </c>
      <c r="E545"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545" s="32" t="inlineStr">
        <is>
          <t>Unidad</t>
        </is>
      </c>
      <c r="G545" s="35" t="inlineStr">
        <is>
          <t>suministro</t>
        </is>
      </c>
      <c r="H545" s="159" t="n">
        <v>447452</v>
      </c>
      <c r="I545" s="37" t="n">
        <v>158.91</v>
      </c>
      <c r="J545" s="37" t="n">
        <v>151.76</v>
      </c>
      <c r="K545" s="160">
        <f>H545*(I545/J545)</f>
        <v/>
      </c>
      <c r="L545" s="159" t="n">
        <v>524670.6668</v>
      </c>
      <c r="M545" s="159" t="n">
        <v>509389</v>
      </c>
      <c r="N545" s="159" t="n">
        <v>550140.12</v>
      </c>
      <c r="O545" s="162">
        <f>MIN(K545,L545,M545,N545)</f>
        <v/>
      </c>
      <c r="P545" s="162">
        <f>MAX(K545,L545,M545,N545)</f>
        <v/>
      </c>
      <c r="Q545" s="162">
        <f>MEDIAN(K545,L545,M545,N545)</f>
        <v/>
      </c>
      <c r="R545" s="162">
        <f>AVERAGE(K545,L545,M545,N545)</f>
        <v/>
      </c>
      <c r="S545" s="162">
        <f>AVERAGE(O545,Q545)</f>
        <v/>
      </c>
      <c r="T545" s="162">
        <f>AVERAGE(P545,Q545)</f>
        <v/>
      </c>
      <c r="U545" s="41">
        <f>STDEVA(K545,L545,M545,N545)</f>
        <v/>
      </c>
      <c r="V545" s="42">
        <f>U545/Q545</f>
        <v/>
      </c>
      <c r="W545" s="43">
        <f>IF(X545=O545,"MENOR",IF(X545=S545,"PROM[MEN-MED]","PROMEDIO"))</f>
        <v/>
      </c>
      <c r="X545" s="163">
        <f>IF(V545&lt;=300%,O545,IF(AND(V545&gt;100%,V545&lt;=150%),S545,R545))</f>
        <v/>
      </c>
      <c r="Y545" s="162">
        <f>ROUND(X545,0)</f>
        <v/>
      </c>
    </row>
    <row r="546" ht="27" customHeight="1">
      <c r="B546" s="32" t="inlineStr">
        <is>
          <t>5.29</t>
        </is>
      </c>
      <c r="C546" s="32" t="n">
        <v>4912</v>
      </c>
      <c r="D546" s="59" t="inlineStr">
        <is>
          <t>SENSOR DE TEMPERATURA DEL REFRIGERANTE (CTS - ECT)</t>
        </is>
      </c>
      <c r="E546"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546" s="32" t="inlineStr">
        <is>
          <t>Unidad</t>
        </is>
      </c>
      <c r="G546" s="35" t="inlineStr">
        <is>
          <t>suministro</t>
        </is>
      </c>
      <c r="H546" s="159" t="n">
        <v>239400</v>
      </c>
      <c r="I546" s="37" t="n">
        <v>158.91</v>
      </c>
      <c r="J546" s="37" t="n">
        <v>151.76</v>
      </c>
      <c r="K546" s="160">
        <f>H546*(I546/J546)</f>
        <v/>
      </c>
      <c r="L546" s="159" t="n">
        <v>280714.1456</v>
      </c>
      <c r="M546" s="159" t="n">
        <v>272538</v>
      </c>
      <c r="N546" s="159" t="n">
        <v>294341.04</v>
      </c>
      <c r="O546" s="162">
        <f>MIN(K546,L546,M546,N546)</f>
        <v/>
      </c>
      <c r="P546" s="162">
        <f>MAX(K546,L546,M546,N546)</f>
        <v/>
      </c>
      <c r="Q546" s="162">
        <f>MEDIAN(K546,L546,M546,N546)</f>
        <v/>
      </c>
      <c r="R546" s="162">
        <f>AVERAGE(K546,L546,M546,N546)</f>
        <v/>
      </c>
      <c r="S546" s="162">
        <f>AVERAGE(O546,Q546)</f>
        <v/>
      </c>
      <c r="T546" s="162">
        <f>AVERAGE(P546,Q546)</f>
        <v/>
      </c>
      <c r="U546" s="41">
        <f>STDEVA(K546,L546,M546,N546)</f>
        <v/>
      </c>
      <c r="V546" s="42">
        <f>U546/Q546</f>
        <v/>
      </c>
      <c r="W546" s="43">
        <f>IF(X546=O546,"MENOR",IF(X546=S546,"PROM[MEN-MED]","PROMEDIO"))</f>
        <v/>
      </c>
      <c r="X546" s="163">
        <f>IF(V546&lt;=300%,O546,IF(AND(V546&gt;100%,V546&lt;=150%),S546,R546))</f>
        <v/>
      </c>
      <c r="Y546" s="162">
        <f>ROUND(X546,0)</f>
        <v/>
      </c>
    </row>
    <row r="547" ht="27" customHeight="1">
      <c r="B547" s="32" t="inlineStr">
        <is>
          <t>5.30</t>
        </is>
      </c>
      <c r="C547" s="32" t="n">
        <v>4912</v>
      </c>
      <c r="D547" s="59" t="inlineStr">
        <is>
          <t>SENSOR DE VELOCIDAD (VSS)</t>
        </is>
      </c>
      <c r="E547" s="56" t="inlineStr">
        <is>
          <t>Elemento metálico plastico de engranajes formados en un extremo por una ruedas dentadas y en el otro un conector que  transmite potencia mecánica de un componente a otro enviando una señal de movimiento.​  Diámetro establecido para este vehículo.</t>
        </is>
      </c>
      <c r="F547" s="32" t="inlineStr">
        <is>
          <t>Unidad</t>
        </is>
      </c>
      <c r="G547" s="35" t="inlineStr">
        <is>
          <t>suministro</t>
        </is>
      </c>
      <c r="H547" s="159" t="n">
        <v>888527</v>
      </c>
      <c r="I547" s="37" t="n">
        <v>158.91</v>
      </c>
      <c r="J547" s="37" t="n">
        <v>151.76</v>
      </c>
      <c r="K547" s="160">
        <f>H547*(I547/J547)</f>
        <v/>
      </c>
      <c r="L547" s="159" t="n">
        <v>1079900.4146</v>
      </c>
      <c r="M547" s="159" t="n">
        <v>1048447</v>
      </c>
      <c r="N547" s="159" t="n">
        <v>1132322.76</v>
      </c>
      <c r="O547" s="162">
        <f>MIN(K547,L547,M547,N547)</f>
        <v/>
      </c>
      <c r="P547" s="162">
        <f>MAX(K547,L547,M547,N547)</f>
        <v/>
      </c>
      <c r="Q547" s="162">
        <f>MEDIAN(K547,L547,M547,N547)</f>
        <v/>
      </c>
      <c r="R547" s="162">
        <f>AVERAGE(K547,L547,M547,N547)</f>
        <v/>
      </c>
      <c r="S547" s="162">
        <f>AVERAGE(O547,Q547)</f>
        <v/>
      </c>
      <c r="T547" s="162">
        <f>AVERAGE(P547,Q547)</f>
        <v/>
      </c>
      <c r="U547" s="41">
        <f>STDEVA(K547,L547,M547,N547)</f>
        <v/>
      </c>
      <c r="V547" s="42">
        <f>U547/Q547</f>
        <v/>
      </c>
      <c r="W547" s="43">
        <f>IF(X547=O547,"MENOR",IF(X547=S547,"PROM[MEN-MED]","PROMEDIO"))</f>
        <v/>
      </c>
      <c r="X547" s="163">
        <f>IF(V547&lt;=300%,O547,IF(AND(V547&gt;100%,V547&lt;=150%),S547,R547))</f>
        <v/>
      </c>
      <c r="Y547" s="162">
        <f>ROUND(X547,0)</f>
        <v/>
      </c>
    </row>
    <row r="548" ht="27" customHeight="1">
      <c r="B548" s="32" t="inlineStr">
        <is>
          <t>5.31</t>
        </is>
      </c>
      <c r="C548" s="32" t="n">
        <v>4912</v>
      </c>
      <c r="D548" s="59" t="inlineStr">
        <is>
          <t>SENSOR FLUJO DE AIRE (MAF)</t>
        </is>
      </c>
      <c r="E548"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548" s="32" t="inlineStr">
        <is>
          <t>Unidad</t>
        </is>
      </c>
      <c r="G548" s="35" t="inlineStr">
        <is>
          <t>suministro</t>
        </is>
      </c>
      <c r="H548" s="159" t="n">
        <v>707750</v>
      </c>
      <c r="I548" s="37" t="n">
        <v>158.91</v>
      </c>
      <c r="J548" s="37" t="n">
        <v>151.76</v>
      </c>
      <c r="K548" s="160">
        <f>H548*(I548/J548)</f>
        <v/>
      </c>
      <c r="L548" s="159" t="n">
        <v>837946.1993</v>
      </c>
      <c r="M548" s="159" t="n">
        <v>813540</v>
      </c>
      <c r="N548" s="159" t="n">
        <v>878623.2</v>
      </c>
      <c r="O548" s="162">
        <f>MIN(K548,L548,M548,N548)</f>
        <v/>
      </c>
      <c r="P548" s="162">
        <f>MAX(K548,L548,M548,N548)</f>
        <v/>
      </c>
      <c r="Q548" s="162">
        <f>MEDIAN(K548,L548,M548,N548)</f>
        <v/>
      </c>
      <c r="R548" s="162">
        <f>AVERAGE(K548,L548,M548,N548)</f>
        <v/>
      </c>
      <c r="S548" s="162">
        <f>AVERAGE(O548,Q548)</f>
        <v/>
      </c>
      <c r="T548" s="162">
        <f>AVERAGE(P548,Q548)</f>
        <v/>
      </c>
      <c r="U548" s="41">
        <f>STDEVA(K548,L548,M548,N548)</f>
        <v/>
      </c>
      <c r="V548" s="42">
        <f>U548/Q548</f>
        <v/>
      </c>
      <c r="W548" s="43">
        <f>IF(X548=O548,"MENOR",IF(X548=S548,"PROM[MEN-MED]","PROMEDIO"))</f>
        <v/>
      </c>
      <c r="X548" s="163">
        <f>IF(V548&lt;=300%,O548,IF(AND(V548&gt;100%,V548&lt;=150%),S548,R548))</f>
        <v/>
      </c>
      <c r="Y548" s="162">
        <f>ROUND(X548,0)</f>
        <v/>
      </c>
    </row>
    <row r="549" ht="27" customHeight="1">
      <c r="B549" s="32" t="inlineStr">
        <is>
          <t>5.32</t>
        </is>
      </c>
      <c r="C549" s="32" t="n">
        <v>4912</v>
      </c>
      <c r="D549" s="59" t="inlineStr">
        <is>
          <t>SENSOR NIVEL DE COMBUSTIBLE (FLOTADOR)</t>
        </is>
      </c>
      <c r="E549"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549" s="32" t="inlineStr">
        <is>
          <t>Unidad</t>
        </is>
      </c>
      <c r="G549" s="35" t="inlineStr">
        <is>
          <t>suministro</t>
        </is>
      </c>
      <c r="H549" s="159" t="n">
        <v>299250</v>
      </c>
      <c r="I549" s="37" t="n">
        <v>158.91</v>
      </c>
      <c r="J549" s="37" t="n">
        <v>151.76</v>
      </c>
      <c r="K549" s="160">
        <f>H549*(I549/J549)</f>
        <v/>
      </c>
      <c r="L549" s="159" t="n">
        <v>361112.8542</v>
      </c>
      <c r="M549" s="159" t="n">
        <v>350595</v>
      </c>
      <c r="N549" s="159" t="n">
        <v>378642.6</v>
      </c>
      <c r="O549" s="162">
        <f>MIN(K549,L549,M549,N549)</f>
        <v/>
      </c>
      <c r="P549" s="162">
        <f>MAX(K549,L549,M549,N549)</f>
        <v/>
      </c>
      <c r="Q549" s="162">
        <f>MEDIAN(K549,L549,M549,N549)</f>
        <v/>
      </c>
      <c r="R549" s="162">
        <f>AVERAGE(K549,L549,M549,N549)</f>
        <v/>
      </c>
      <c r="S549" s="162">
        <f>AVERAGE(O549,Q549)</f>
        <v/>
      </c>
      <c r="T549" s="162">
        <f>AVERAGE(P549,Q549)</f>
        <v/>
      </c>
      <c r="U549" s="41">
        <f>STDEVA(K549,L549,M549,N549)</f>
        <v/>
      </c>
      <c r="V549" s="42">
        <f>U549/Q549</f>
        <v/>
      </c>
      <c r="W549" s="43">
        <f>IF(X549=O549,"MENOR",IF(X549=S549,"PROM[MEN-MED]","PROMEDIO"))</f>
        <v/>
      </c>
      <c r="X549" s="163">
        <f>IF(V549&lt;=300%,O549,IF(AND(V549&gt;100%,V549&lt;=150%),S549,R549))</f>
        <v/>
      </c>
      <c r="Y549" s="162">
        <f>ROUND(X549,0)</f>
        <v/>
      </c>
    </row>
    <row r="550" ht="27" customHeight="1">
      <c r="B550" s="32" t="inlineStr">
        <is>
          <t>5.33</t>
        </is>
      </c>
      <c r="C550" s="32" t="n">
        <v>4912</v>
      </c>
      <c r="D550" s="59" t="inlineStr">
        <is>
          <t>SENSOR POSICIÓN DE ÁRBOL DE LEVAS (CMP)</t>
        </is>
      </c>
      <c r="E550" s="56" t="inlineStr">
        <is>
          <t>Elemento electromagnético que define la posición del primer cilindro. Esta información se utiliza, para calcular el momento de encendido y el momento de la inyección. Elemento requerido para este vehiculo.</t>
        </is>
      </c>
      <c r="F550" s="32" t="inlineStr">
        <is>
          <t>Unidad</t>
        </is>
      </c>
      <c r="G550" s="35" t="inlineStr">
        <is>
          <t>suministro</t>
        </is>
      </c>
      <c r="H550" s="159" t="n">
        <v>406833</v>
      </c>
      <c r="I550" s="37" t="n">
        <v>158.91</v>
      </c>
      <c r="J550" s="37" t="n">
        <v>151.76</v>
      </c>
      <c r="K550" s="160">
        <f>H550*(I550/J550)</f>
        <v/>
      </c>
      <c r="L550" s="159" t="n">
        <v>483452.1251</v>
      </c>
      <c r="M550" s="159" t="n">
        <v>469371</v>
      </c>
      <c r="N550" s="159" t="n">
        <v>506920.68</v>
      </c>
      <c r="O550" s="162">
        <f>MIN(K550,L550,M550,N550)</f>
        <v/>
      </c>
      <c r="P550" s="162">
        <f>MAX(K550,L550,M550,N550)</f>
        <v/>
      </c>
      <c r="Q550" s="162">
        <f>MEDIAN(K550,L550,M550,N550)</f>
        <v/>
      </c>
      <c r="R550" s="162">
        <f>AVERAGE(K550,L550,M550,N550)</f>
        <v/>
      </c>
      <c r="S550" s="162">
        <f>AVERAGE(O550,Q550)</f>
        <v/>
      </c>
      <c r="T550" s="162">
        <f>AVERAGE(P550,Q550)</f>
        <v/>
      </c>
      <c r="U550" s="41">
        <f>STDEVA(K550,L550,M550,N550)</f>
        <v/>
      </c>
      <c r="V550" s="42">
        <f>U550/Q550</f>
        <v/>
      </c>
      <c r="W550" s="43">
        <f>IF(X550=O550,"MENOR",IF(X550=S550,"PROM[MEN-MED]","PROMEDIO"))</f>
        <v/>
      </c>
      <c r="X550" s="163">
        <f>IF(V550&lt;=300%,O550,IF(AND(V550&gt;100%,V550&lt;=150%),S550,R550))</f>
        <v/>
      </c>
      <c r="Y550" s="162">
        <f>ROUND(X550,0)</f>
        <v/>
      </c>
    </row>
    <row r="551" ht="41.25" customHeight="1">
      <c r="B551" s="32" t="inlineStr">
        <is>
          <t>5.34</t>
        </is>
      </c>
      <c r="C551" s="32" t="n">
        <v>4912</v>
      </c>
      <c r="D551" s="59" t="inlineStr">
        <is>
          <t>SENSOR POSICIÓN DE CIGÜEÑAL (CKP)</t>
        </is>
      </c>
      <c r="E551"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551" s="32" t="inlineStr">
        <is>
          <t>Unidad</t>
        </is>
      </c>
      <c r="G551" s="35" t="inlineStr">
        <is>
          <t>suministro</t>
        </is>
      </c>
      <c r="H551" s="159" t="n">
        <v>305900</v>
      </c>
      <c r="I551" s="37" t="n">
        <v>158.91</v>
      </c>
      <c r="J551" s="37" t="n">
        <v>151.76</v>
      </c>
      <c r="K551" s="160">
        <f>H551*(I551/J551)</f>
        <v/>
      </c>
      <c r="L551" s="159" t="n">
        <v>372618.9761</v>
      </c>
      <c r="M551" s="159" t="n">
        <v>361766</v>
      </c>
      <c r="N551" s="159" t="n">
        <v>390707.28</v>
      </c>
      <c r="O551" s="162">
        <f>MIN(K551,L551,M551,N551)</f>
        <v/>
      </c>
      <c r="P551" s="162">
        <f>MAX(K551,L551,M551,N551)</f>
        <v/>
      </c>
      <c r="Q551" s="162">
        <f>MEDIAN(K551,L551,M551,N551)</f>
        <v/>
      </c>
      <c r="R551" s="162">
        <f>AVERAGE(K551,L551,M551,N551)</f>
        <v/>
      </c>
      <c r="S551" s="162">
        <f>AVERAGE(O551,Q551)</f>
        <v/>
      </c>
      <c r="T551" s="162">
        <f>AVERAGE(P551,Q551)</f>
        <v/>
      </c>
      <c r="U551" s="41">
        <f>STDEVA(K551,L551,M551,N551)</f>
        <v/>
      </c>
      <c r="V551" s="42">
        <f>U551/Q551</f>
        <v/>
      </c>
      <c r="W551" s="43">
        <f>IF(X551=O551,"MENOR",IF(X551=S551,"PROM[MEN-MED]","PROMEDIO"))</f>
        <v/>
      </c>
      <c r="X551" s="163">
        <f>IF(V551&lt;=300%,O551,IF(AND(V551&gt;100%,V551&lt;=150%),S551,R551))</f>
        <v/>
      </c>
      <c r="Y551" s="162">
        <f>ROUND(X551,0)</f>
        <v/>
      </c>
    </row>
    <row r="552" ht="27" customHeight="1">
      <c r="B552" s="32" t="inlineStr">
        <is>
          <t>5.35</t>
        </is>
      </c>
      <c r="C552" s="32" t="n">
        <v>4912</v>
      </c>
      <c r="D552" s="59" t="inlineStr">
        <is>
          <t>SENSOR POSICIÓN DEL PEDAL DEL ACELERADOR (APP)</t>
        </is>
      </c>
      <c r="E552"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552" s="32" t="inlineStr">
        <is>
          <t>Unidad</t>
        </is>
      </c>
      <c r="G552" s="35" t="inlineStr">
        <is>
          <t>suministro</t>
        </is>
      </c>
      <c r="H552" s="159" t="n">
        <v>650750</v>
      </c>
      <c r="I552" s="37" t="n">
        <v>158.91</v>
      </c>
      <c r="J552" s="37" t="n">
        <v>151.76</v>
      </c>
      <c r="K552" s="160">
        <f>H552*(I552/J552)</f>
        <v/>
      </c>
      <c r="L552" s="159" t="n">
        <v>755478.2235</v>
      </c>
      <c r="M552" s="159" t="n">
        <v>733474</v>
      </c>
      <c r="N552" s="159" t="n">
        <v>792151.92</v>
      </c>
      <c r="O552" s="162">
        <f>MIN(K552,L552,M552,N552)</f>
        <v/>
      </c>
      <c r="P552" s="162">
        <f>MAX(K552,L552,M552,N552)</f>
        <v/>
      </c>
      <c r="Q552" s="162">
        <f>MEDIAN(K552,L552,M552,N552)</f>
        <v/>
      </c>
      <c r="R552" s="162">
        <f>AVERAGE(K552,L552,M552,N552)</f>
        <v/>
      </c>
      <c r="S552" s="162">
        <f>AVERAGE(O552,Q552)</f>
        <v/>
      </c>
      <c r="T552" s="162">
        <f>AVERAGE(P552,Q552)</f>
        <v/>
      </c>
      <c r="U552" s="41">
        <f>STDEVA(K552,L552,M552,N552)</f>
        <v/>
      </c>
      <c r="V552" s="42">
        <f>U552/Q552</f>
        <v/>
      </c>
      <c r="W552" s="43">
        <f>IF(X552=O552,"MENOR",IF(X552=S552,"PROM[MEN-MED]","PROMEDIO"))</f>
        <v/>
      </c>
      <c r="X552" s="163">
        <f>IF(V552&lt;=300%,O552,IF(AND(V552&gt;100%,V552&lt;=150%),S552,R552))</f>
        <v/>
      </c>
      <c r="Y552" s="162">
        <f>ROUND(X552,0)</f>
        <v/>
      </c>
    </row>
    <row r="553" ht="41.25" customHeight="1">
      <c r="B553" s="32" t="inlineStr">
        <is>
          <t>5.36</t>
        </is>
      </c>
      <c r="C553" s="32" t="n">
        <v>4912</v>
      </c>
      <c r="D553" s="59" t="inlineStr">
        <is>
          <t>SENSOR PRESIÓN DE ACEITE MOTOR</t>
        </is>
      </c>
      <c r="E553"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553" s="32" t="inlineStr">
        <is>
          <t>Unidad</t>
        </is>
      </c>
      <c r="G553" s="35" t="inlineStr">
        <is>
          <t>suministro</t>
        </is>
      </c>
      <c r="H553" s="159" t="n">
        <v>243200</v>
      </c>
      <c r="I553" s="37" t="n">
        <v>158.91</v>
      </c>
      <c r="J553" s="37" t="n">
        <v>151.76</v>
      </c>
      <c r="K553" s="160">
        <f>H553*(I553/J553)</f>
        <v/>
      </c>
      <c r="L553" s="159" t="n">
        <v>287938.5642</v>
      </c>
      <c r="M553" s="159" t="n">
        <v>279552</v>
      </c>
      <c r="N553" s="159" t="n">
        <v>301916.16</v>
      </c>
      <c r="O553" s="162">
        <f>MIN(K553,L553,M553,N553)</f>
        <v/>
      </c>
      <c r="P553" s="162">
        <f>MAX(K553,L553,M553,N553)</f>
        <v/>
      </c>
      <c r="Q553" s="162">
        <f>MEDIAN(K553,L553,M553,N553)</f>
        <v/>
      </c>
      <c r="R553" s="162">
        <f>AVERAGE(K553,L553,M553,N553)</f>
        <v/>
      </c>
      <c r="S553" s="162">
        <f>AVERAGE(O553,Q553)</f>
        <v/>
      </c>
      <c r="T553" s="162">
        <f>AVERAGE(P553,Q553)</f>
        <v/>
      </c>
      <c r="U553" s="41">
        <f>STDEVA(K553,L553,M553,N553)</f>
        <v/>
      </c>
      <c r="V553" s="42">
        <f>U553/Q553</f>
        <v/>
      </c>
      <c r="W553" s="43">
        <f>IF(X553=O553,"MENOR",IF(X553=S553,"PROM[MEN-MED]","PROMEDIO"))</f>
        <v/>
      </c>
      <c r="X553" s="163">
        <f>IF(V553&lt;=300%,O553,IF(AND(V553&gt;100%,V553&lt;=150%),S553,R553))</f>
        <v/>
      </c>
      <c r="Y553" s="162">
        <f>ROUND(X553,0)</f>
        <v/>
      </c>
    </row>
    <row r="554" ht="27" customHeight="1">
      <c r="B554" s="32" t="inlineStr">
        <is>
          <t>5.37</t>
        </is>
      </c>
      <c r="C554" s="32" t="n">
        <v>4912</v>
      </c>
      <c r="D554" s="59" t="inlineStr">
        <is>
          <t>SENSOR SERVODIRECCIÓN</t>
        </is>
      </c>
      <c r="E554" s="56"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554" s="32" t="inlineStr">
        <is>
          <t>Unidad</t>
        </is>
      </c>
      <c r="G554" s="35" t="inlineStr">
        <is>
          <t>suministro</t>
        </is>
      </c>
      <c r="H554" s="159" t="n">
        <v>847988</v>
      </c>
      <c r="I554" s="37" t="n">
        <v>158.91</v>
      </c>
      <c r="J554" s="37" t="n">
        <v>151.76</v>
      </c>
      <c r="K554" s="160">
        <f>H554*(I554/J554)</f>
        <v/>
      </c>
      <c r="L554" s="159" t="n">
        <v>1002550.4979</v>
      </c>
      <c r="M554" s="159" t="n">
        <v>973350</v>
      </c>
      <c r="N554" s="159" t="n">
        <v>1051218</v>
      </c>
      <c r="O554" s="162">
        <f>MIN(K554,L554,M554,N554)</f>
        <v/>
      </c>
      <c r="P554" s="162">
        <f>MAX(K554,L554,M554,N554)</f>
        <v/>
      </c>
      <c r="Q554" s="162">
        <f>MEDIAN(K554,L554,M554,N554)</f>
        <v/>
      </c>
      <c r="R554" s="162">
        <f>AVERAGE(K554,L554,M554,N554)</f>
        <v/>
      </c>
      <c r="S554" s="162">
        <f>AVERAGE(O554,Q554)</f>
        <v/>
      </c>
      <c r="T554" s="162">
        <f>AVERAGE(P554,Q554)</f>
        <v/>
      </c>
      <c r="U554" s="41">
        <f>STDEVA(K554,L554,M554,N554)</f>
        <v/>
      </c>
      <c r="V554" s="42">
        <f>U554/Q554</f>
        <v/>
      </c>
      <c r="W554" s="43">
        <f>IF(X554=O554,"MENOR",IF(X554=S554,"PROM[MEN-MED]","PROMEDIO"))</f>
        <v/>
      </c>
      <c r="X554" s="163">
        <f>IF(V554&lt;=300%,O554,IF(AND(V554&gt;100%,V554&lt;=150%),S554,R554))</f>
        <v/>
      </c>
      <c r="Y554" s="162">
        <f>ROUND(X554,0)</f>
        <v/>
      </c>
    </row>
    <row r="555" ht="27" customHeight="1">
      <c r="B555" s="32" t="inlineStr">
        <is>
          <t>5.38</t>
        </is>
      </c>
      <c r="C555" s="32" t="n">
        <v>4912</v>
      </c>
      <c r="D555" s="59" t="inlineStr">
        <is>
          <t>SWITCH DE ENCENDIDO</t>
        </is>
      </c>
      <c r="E555"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555" s="32" t="inlineStr">
        <is>
          <t>Unidad</t>
        </is>
      </c>
      <c r="G555" s="35" t="inlineStr">
        <is>
          <t>suministro</t>
        </is>
      </c>
      <c r="H555" s="159" t="n">
        <v>355300</v>
      </c>
      <c r="I555" s="37" t="n">
        <v>158.91</v>
      </c>
      <c r="J555" s="37" t="n">
        <v>151.76</v>
      </c>
      <c r="K555" s="160">
        <f>H555*(I555/J555)</f>
        <v/>
      </c>
      <c r="L555" s="159" t="n">
        <v>428749.86</v>
      </c>
      <c r="M555" s="159" t="n">
        <v>416262</v>
      </c>
      <c r="N555" s="159" t="n">
        <v>449562.96</v>
      </c>
      <c r="O555" s="162">
        <f>MIN(K555,L555,M555,N555)</f>
        <v/>
      </c>
      <c r="P555" s="162">
        <f>MAX(K555,L555,M555,N555)</f>
        <v/>
      </c>
      <c r="Q555" s="162">
        <f>MEDIAN(K555,L555,M555,N555)</f>
        <v/>
      </c>
      <c r="R555" s="162">
        <f>AVERAGE(K555,L555,M555,N555)</f>
        <v/>
      </c>
      <c r="S555" s="162">
        <f>AVERAGE(O555,Q555)</f>
        <v/>
      </c>
      <c r="T555" s="162">
        <f>AVERAGE(P555,Q555)</f>
        <v/>
      </c>
      <c r="U555" s="41">
        <f>STDEVA(K555,L555,M555,N555)</f>
        <v/>
      </c>
      <c r="V555" s="42">
        <f>U555/Q555</f>
        <v/>
      </c>
      <c r="W555" s="43">
        <f>IF(X555=O555,"MENOR",IF(X555=S555,"PROM[MEN-MED]","PROMEDIO"))</f>
        <v/>
      </c>
      <c r="X555" s="163">
        <f>IF(V555&lt;=300%,O555,IF(AND(V555&gt;100%,V555&lt;=150%),S555,R555))</f>
        <v/>
      </c>
      <c r="Y555" s="162">
        <f>ROUND(X555,0)</f>
        <v/>
      </c>
    </row>
    <row r="556" ht="41.25" customHeight="1">
      <c r="B556" s="32" t="inlineStr">
        <is>
          <t>5.39</t>
        </is>
      </c>
      <c r="C556" s="32" t="n">
        <v>4912</v>
      </c>
      <c r="D556" s="59" t="inlineStr">
        <is>
          <t>VÁLVULA RECIRCULACION DE GASES (EGR)</t>
        </is>
      </c>
      <c r="E556" s="56"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556" s="32" t="inlineStr">
        <is>
          <t>Unidad</t>
        </is>
      </c>
      <c r="G556" s="35" t="inlineStr">
        <is>
          <t>suministro</t>
        </is>
      </c>
      <c r="H556" s="159" t="n">
        <v>304950</v>
      </c>
      <c r="I556" s="37" t="n">
        <v>158.91</v>
      </c>
      <c r="J556" s="37" t="n">
        <v>151.76</v>
      </c>
      <c r="K556" s="160">
        <f>H556*(I556/J556)</f>
        <v/>
      </c>
      <c r="L556" s="159" t="n">
        <v>357575.8291</v>
      </c>
      <c r="M556" s="159" t="n">
        <v>347161</v>
      </c>
      <c r="N556" s="159" t="n">
        <v>374933.88</v>
      </c>
      <c r="O556" s="162">
        <f>MIN(K556,L556,M556,N556)</f>
        <v/>
      </c>
      <c r="P556" s="162">
        <f>MAX(K556,L556,M556,N556)</f>
        <v/>
      </c>
      <c r="Q556" s="162">
        <f>MEDIAN(K556,L556,M556,N556)</f>
        <v/>
      </c>
      <c r="R556" s="162">
        <f>AVERAGE(K556,L556,M556,N556)</f>
        <v/>
      </c>
      <c r="S556" s="162">
        <f>AVERAGE(O556,Q556)</f>
        <v/>
      </c>
      <c r="T556" s="162">
        <f>AVERAGE(P556,Q556)</f>
        <v/>
      </c>
      <c r="U556" s="41">
        <f>STDEVA(K556,L556,M556,N556)</f>
        <v/>
      </c>
      <c r="V556" s="42">
        <f>U556/Q556</f>
        <v/>
      </c>
      <c r="W556" s="43">
        <f>IF(X556=O556,"MENOR",IF(X556=S556,"PROM[MEN-MED]","PROMEDIO"))</f>
        <v/>
      </c>
      <c r="X556" s="163">
        <f>IF(V556&lt;=300%,O556,IF(AND(V556&gt;100%,V556&lt;=150%),S556,R556))</f>
        <v/>
      </c>
      <c r="Y556" s="162">
        <f>ROUND(X556,0)</f>
        <v/>
      </c>
    </row>
    <row r="557" ht="15.75" customHeight="1">
      <c r="B557" s="32" t="inlineStr">
        <is>
          <t>5.40</t>
        </is>
      </c>
      <c r="C557" s="32" t="n">
        <v>4912</v>
      </c>
      <c r="D557" s="59" t="inlineStr">
        <is>
          <t xml:space="preserve">ECU DE LA RED MULTIPLEX DE LA CARROCERIA </t>
        </is>
      </c>
      <c r="E557" s="56" t="inlineStr">
        <is>
          <t>La ECU de la red multiplex de la carrocería es un módulo de control que gestiona la comunicación entre diversos sistemas eléctricos del vehículo</t>
        </is>
      </c>
      <c r="F557" s="32" t="inlineStr">
        <is>
          <t>Unidad</t>
        </is>
      </c>
      <c r="G557" s="35" t="inlineStr">
        <is>
          <t>suministro</t>
        </is>
      </c>
      <c r="H557" s="159" t="n">
        <v>2359800</v>
      </c>
      <c r="I557" s="37" t="n">
        <v>158.91</v>
      </c>
      <c r="J557" s="37" t="n">
        <v>151.76</v>
      </c>
      <c r="K557" s="160">
        <f>H557*(I557/J557)</f>
        <v/>
      </c>
      <c r="L557" s="159" t="n">
        <v>2793903.8365</v>
      </c>
      <c r="M557" s="159" t="n">
        <v>2712528</v>
      </c>
      <c r="N557" s="159" t="n">
        <v>2929530.24</v>
      </c>
      <c r="O557" s="162">
        <f>MIN(K557,L557,M557,N557)</f>
        <v/>
      </c>
      <c r="P557" s="162">
        <f>MAX(K557,L557,M557,N557)</f>
        <v/>
      </c>
      <c r="Q557" s="162">
        <f>MEDIAN(K557,L557,M557,N557)</f>
        <v/>
      </c>
      <c r="R557" s="162">
        <f>AVERAGE(K557,L557,M557,N557)</f>
        <v/>
      </c>
      <c r="S557" s="162">
        <f>AVERAGE(O557,Q557)</f>
        <v/>
      </c>
      <c r="T557" s="162">
        <f>AVERAGE(P557,Q557)</f>
        <v/>
      </c>
      <c r="U557" s="41">
        <f>STDEVA(K557,L557,M557,N557)</f>
        <v/>
      </c>
      <c r="V557" s="42">
        <f>U557/Q557</f>
        <v/>
      </c>
      <c r="W557" s="43">
        <f>IF(X557=O557,"MENOR",IF(X557=S557,"PROM[MEN-MED]","PROMEDIO"))</f>
        <v/>
      </c>
      <c r="X557" s="163">
        <f>IF(V557&lt;=300%,O557,IF(AND(V557&gt;100%,V557&lt;=150%),S557,R557))</f>
        <v/>
      </c>
      <c r="Y557" s="162">
        <f>ROUND(X557,0)</f>
        <v/>
      </c>
    </row>
    <row r="558" ht="69" customHeight="1">
      <c r="B558" s="32" t="inlineStr">
        <is>
          <t>5.41</t>
        </is>
      </c>
      <c r="C558" s="32" t="n">
        <v>4912</v>
      </c>
      <c r="D558" s="59" t="inlineStr">
        <is>
          <t>ECU CONTROL DE DERRAPE (SELENOIDE DEL CILINDRO MAESTRO)</t>
        </is>
      </c>
      <c r="E558" s="56" t="inlineStr">
        <is>
          <t>Esta ECU es la encargada de gestionar funciones como:
✅ ABS (Sistema de frenos antibloqueo)
✅ VSC (Control de estabilidad del vehículo)
✅ TRAC (Control de tracción)
✅ EBD (Distribución electrónica de frenado)</t>
        </is>
      </c>
      <c r="F558" s="32" t="inlineStr">
        <is>
          <t>Unidad</t>
        </is>
      </c>
      <c r="G558" s="35" t="inlineStr">
        <is>
          <t>suministro</t>
        </is>
      </c>
      <c r="H558" s="159" t="n">
        <v>6156000</v>
      </c>
      <c r="I558" s="37" t="n">
        <v>158.91</v>
      </c>
      <c r="J558" s="37" t="n">
        <v>151.76</v>
      </c>
      <c r="K558" s="160">
        <f>H558*(I558/J558)</f>
        <v/>
      </c>
      <c r="L558" s="159" t="n">
        <v>7218363.5944</v>
      </c>
      <c r="M558" s="159" t="n">
        <v>7008120</v>
      </c>
      <c r="N558" s="159" t="n">
        <v>7568769.6</v>
      </c>
      <c r="O558" s="162">
        <f>MIN(K558,L558,M558,N558)</f>
        <v/>
      </c>
      <c r="P558" s="162">
        <f>MAX(K558,L558,M558,N558)</f>
        <v/>
      </c>
      <c r="Q558" s="162">
        <f>MEDIAN(K558,L558,M558,N558)</f>
        <v/>
      </c>
      <c r="R558" s="162">
        <f>AVERAGE(K558,L558,M558,N558)</f>
        <v/>
      </c>
      <c r="S558" s="162">
        <f>AVERAGE(O558,Q558)</f>
        <v/>
      </c>
      <c r="T558" s="162">
        <f>AVERAGE(P558,Q558)</f>
        <v/>
      </c>
      <c r="U558" s="41">
        <f>STDEVA(K558,L558,M558,N558)</f>
        <v/>
      </c>
      <c r="V558" s="42">
        <f>U558/Q558</f>
        <v/>
      </c>
      <c r="W558" s="43">
        <f>IF(X558=O558,"MENOR",IF(X558=S558,"PROM[MEN-MED]","PROMEDIO"))</f>
        <v/>
      </c>
      <c r="X558" s="163">
        <f>IF(V558&lt;=300%,O558,IF(AND(V558&gt;100%,V558&lt;=150%),S558,R558))</f>
        <v/>
      </c>
      <c r="Y558" s="162">
        <f>ROUND(X558,0)</f>
        <v/>
      </c>
    </row>
    <row r="559" ht="110.25" customHeight="1">
      <c r="B559" s="32" t="inlineStr">
        <is>
          <t>5.42</t>
        </is>
      </c>
      <c r="C559" s="32" t="n">
        <v>4912</v>
      </c>
      <c r="D559" s="59" t="inlineStr">
        <is>
          <t xml:space="preserve">CONJUNTO DEL JUEGO DE INSTRUMENTOS </t>
        </is>
      </c>
      <c r="E559" s="56" t="inlineStr">
        <is>
          <t>es el panel de instrumentos que muestra información clave para el conductor, como:
✅ Velocímetro
✅ Tacómetro (RPM)
✅ Indicador de combustible
✅ Temperatura del motor
✅ Luces de advertencia (ABS, Check Engine, VSC, etc.)
✅ Odómetro y computadora de viaje</t>
        </is>
      </c>
      <c r="F559" s="32" t="inlineStr">
        <is>
          <t>Unidad</t>
        </is>
      </c>
      <c r="G559" s="35" t="inlineStr">
        <is>
          <t>suministro</t>
        </is>
      </c>
      <c r="H559" s="159" t="n">
        <v>8564001</v>
      </c>
      <c r="I559" s="37" t="n">
        <v>158.91</v>
      </c>
      <c r="J559" s="37" t="n">
        <v>151.76</v>
      </c>
      <c r="K559" s="160">
        <f>H559*(I559/J559)</f>
        <v/>
      </c>
      <c r="L559" s="159" t="n">
        <v>11606712.5881</v>
      </c>
      <c r="M559" s="159" t="n">
        <v>11268653</v>
      </c>
      <c r="N559" s="159" t="n">
        <v>12170145.24</v>
      </c>
      <c r="O559" s="162">
        <f>MIN(K559,L559,M559,N559)</f>
        <v/>
      </c>
      <c r="P559" s="162">
        <f>MAX(K559,L559,M559,N559)</f>
        <v/>
      </c>
      <c r="Q559" s="162">
        <f>MEDIAN(K559,L559,M559,N559)</f>
        <v/>
      </c>
      <c r="R559" s="162">
        <f>AVERAGE(K559,L559,M559,N559)</f>
        <v/>
      </c>
      <c r="S559" s="162">
        <f>AVERAGE(O559,Q559)</f>
        <v/>
      </c>
      <c r="T559" s="162">
        <f>AVERAGE(P559,Q559)</f>
        <v/>
      </c>
      <c r="U559" s="41">
        <f>STDEVA(K559,L559,M559,N559)</f>
        <v/>
      </c>
      <c r="V559" s="42">
        <f>U559/Q559</f>
        <v/>
      </c>
      <c r="W559" s="43">
        <f>IF(X559=O559,"MENOR",IF(X559=S559,"PROM[MEN-MED]","PROMEDIO"))</f>
        <v/>
      </c>
      <c r="X559" s="163">
        <f>IF(V559&lt;=300%,O559,IF(AND(V559&gt;100%,V559&lt;=150%),S559,R559))</f>
        <v/>
      </c>
      <c r="Y559" s="162">
        <f>ROUND(X559,0)</f>
        <v/>
      </c>
    </row>
    <row r="560" ht="54.75" customHeight="1">
      <c r="B560" s="32" t="inlineStr">
        <is>
          <t>5.43</t>
        </is>
      </c>
      <c r="C560" s="32" t="n">
        <v>4912</v>
      </c>
      <c r="D560" s="59" t="inlineStr">
        <is>
          <t>SENSOR DEL ANGULO DE DIRECCION (SUBCONJUNTO DELCABLE ESPIRAL)</t>
        </is>
      </c>
      <c r="E560" s="56" t="inlineStr">
        <is>
          <t>Este sensor mide la posición y el giro del volante y envía la información a la ECU de control de derrape (Skid Control ECU) para los sistemas:
✅ VSC (Control de estabilidad)
✅ TRAC (Control de tracción)
✅ EPS (Dirección asistida eléctrica, si aplica)</t>
        </is>
      </c>
      <c r="F560" s="32" t="inlineStr">
        <is>
          <t>Unidad</t>
        </is>
      </c>
      <c r="G560" s="35" t="inlineStr">
        <is>
          <t>suministro</t>
        </is>
      </c>
      <c r="H560" s="159" t="n">
        <v>2173600</v>
      </c>
      <c r="I560" s="37" t="n">
        <v>158.91</v>
      </c>
      <c r="J560" s="37" t="n">
        <v>151.76</v>
      </c>
      <c r="K560" s="160">
        <f>H560*(I560/J560)</f>
        <v/>
      </c>
      <c r="L560" s="159" t="n">
        <v>2548705.1338</v>
      </c>
      <c r="M560" s="159" t="n">
        <v>2474471</v>
      </c>
      <c r="N560" s="159" t="n">
        <v>2672428.68</v>
      </c>
      <c r="O560" s="162">
        <f>MIN(K560,L560,M560,N560)</f>
        <v/>
      </c>
      <c r="P560" s="162">
        <f>MAX(K560,L560,M560,N560)</f>
        <v/>
      </c>
      <c r="Q560" s="162">
        <f>MEDIAN(K560,L560,M560,N560)</f>
        <v/>
      </c>
      <c r="R560" s="162">
        <f>AVERAGE(K560,L560,M560,N560)</f>
        <v/>
      </c>
      <c r="S560" s="162">
        <f>AVERAGE(O560,Q560)</f>
        <v/>
      </c>
      <c r="T560" s="162">
        <f>AVERAGE(P560,Q560)</f>
        <v/>
      </c>
      <c r="U560" s="41">
        <f>STDEVA(K560,L560,M560,N560)</f>
        <v/>
      </c>
      <c r="V560" s="42">
        <f>U560/Q560</f>
        <v/>
      </c>
      <c r="W560" s="43">
        <f>IF(X560=O560,"MENOR",IF(X560=S560,"PROM[MEN-MED]","PROMEDIO"))</f>
        <v/>
      </c>
      <c r="X560" s="163">
        <f>IF(V560&lt;=300%,O560,IF(AND(V560&gt;100%,V560&lt;=150%),S560,R560))</f>
        <v/>
      </c>
      <c r="Y560" s="162">
        <f>ROUND(X560,0)</f>
        <v/>
      </c>
    </row>
    <row r="561" ht="15.75" customHeight="1">
      <c r="B561" s="32" t="inlineStr">
        <is>
          <t>5.44</t>
        </is>
      </c>
      <c r="C561" s="32" t="n">
        <v>4912</v>
      </c>
      <c r="D561" s="59" t="inlineStr">
        <is>
          <t>CONJUNTO DEL RECEPTOR DE RADIO Y PANTALLA</t>
        </is>
      </c>
      <c r="E561" s="56" t="inlineStr">
        <is>
          <t>unidad multimedia que controla el sistema de audio, navegación (si aplica) y conectividad del vehículo.</t>
        </is>
      </c>
      <c r="F561" s="32" t="inlineStr">
        <is>
          <t>Unidad</t>
        </is>
      </c>
      <c r="G561" s="35" t="inlineStr">
        <is>
          <t>suministro</t>
        </is>
      </c>
      <c r="H561" s="159" t="n">
        <v>4988450</v>
      </c>
      <c r="I561" s="37" t="n">
        <v>158.91</v>
      </c>
      <c r="J561" s="37" t="n">
        <v>151.76</v>
      </c>
      <c r="K561" s="160">
        <f>H561*(I561/J561)</f>
        <v/>
      </c>
      <c r="L561" s="159" t="n">
        <v>6076482.9342</v>
      </c>
      <c r="M561" s="159" t="n">
        <v>5899498</v>
      </c>
      <c r="N561" s="159" t="n">
        <v>6371457.84</v>
      </c>
      <c r="O561" s="162">
        <f>MIN(K561,L561,M561,N561)</f>
        <v/>
      </c>
      <c r="P561" s="162">
        <f>MAX(K561,L561,M561,N561)</f>
        <v/>
      </c>
      <c r="Q561" s="162">
        <f>MEDIAN(K561,L561,M561,N561)</f>
        <v/>
      </c>
      <c r="R561" s="162">
        <f>AVERAGE(K561,L561,M561,N561)</f>
        <v/>
      </c>
      <c r="S561" s="162">
        <f>AVERAGE(O561,Q561)</f>
        <v/>
      </c>
      <c r="T561" s="162">
        <f>AVERAGE(P561,Q561)</f>
        <v/>
      </c>
      <c r="U561" s="41">
        <f>STDEVA(K561,L561,M561,N561)</f>
        <v/>
      </c>
      <c r="V561" s="42">
        <f>U561/Q561</f>
        <v/>
      </c>
      <c r="W561" s="43">
        <f>IF(X561=O561,"MENOR",IF(X561=S561,"PROM[MEN-MED]","PROMEDIO"))</f>
        <v/>
      </c>
      <c r="X561" s="163">
        <f>IF(V561&lt;=300%,O561,IF(AND(V561&gt;100%,V561&lt;=150%),S561,R561))</f>
        <v/>
      </c>
      <c r="Y561" s="162">
        <f>ROUND(X561,0)</f>
        <v/>
      </c>
    </row>
    <row r="562" ht="40.5" customHeight="1">
      <c r="B562" s="32" t="inlineStr">
        <is>
          <t>5.45</t>
        </is>
      </c>
      <c r="C562" s="32" t="n">
        <v>4912</v>
      </c>
      <c r="D562" s="59" t="inlineStr">
        <is>
          <t>ECU DE CONTROL DE LA TRACCION DE LAS CUATRO RUEDAS *2</t>
        </is>
      </c>
      <c r="E562" s="56" t="inlineStr">
        <is>
          <t>es la encargada de gestionar el sistema 4WD o ATRAC (Active Traction Control)</t>
        </is>
      </c>
      <c r="F562" s="32" t="inlineStr">
        <is>
          <t>Unidad</t>
        </is>
      </c>
      <c r="G562" s="35" t="inlineStr">
        <is>
          <t>suministro</t>
        </is>
      </c>
      <c r="H562" s="159" t="n">
        <v>964250</v>
      </c>
      <c r="I562" s="37" t="n">
        <v>158.91</v>
      </c>
      <c r="J562" s="37" t="n">
        <v>151.76</v>
      </c>
      <c r="K562" s="160">
        <f>H562*(I562/J562)</f>
        <v/>
      </c>
      <c r="L562" s="159" t="n">
        <v>1141631.4028</v>
      </c>
      <c r="M562" s="159" t="n">
        <v>1108380</v>
      </c>
      <c r="N562" s="159" t="n">
        <v>1197050.4</v>
      </c>
      <c r="O562" s="162">
        <f>MIN(K562,L562,M562,N562)</f>
        <v/>
      </c>
      <c r="P562" s="162">
        <f>MAX(K562,L562,M562,N562)</f>
        <v/>
      </c>
      <c r="Q562" s="162">
        <f>MEDIAN(K562,L562,M562,N562)</f>
        <v/>
      </c>
      <c r="R562" s="162">
        <f>AVERAGE(K562,L562,M562,N562)</f>
        <v/>
      </c>
      <c r="S562" s="162">
        <f>AVERAGE(O562,Q562)</f>
        <v/>
      </c>
      <c r="T562" s="162">
        <f>AVERAGE(P562,Q562)</f>
        <v/>
      </c>
      <c r="U562" s="41">
        <f>STDEVA(K562,L562,M562,N562)</f>
        <v/>
      </c>
      <c r="V562" s="42">
        <f>U562/Q562</f>
        <v/>
      </c>
      <c r="W562" s="43">
        <f>IF(X562=O562,"MENOR",IF(X562=S562,"PROM[MEN-MED]","PROMEDIO"))</f>
        <v/>
      </c>
      <c r="X562" s="163">
        <f>IF(V562&lt;=300%,O562,IF(AND(V562&gt;100%,V562&lt;=150%),S562,R562))</f>
        <v/>
      </c>
      <c r="Y562" s="162">
        <f>ROUND(X562,0)</f>
        <v/>
      </c>
    </row>
    <row r="563" ht="15.75" customHeight="1">
      <c r="B563" s="32" t="inlineStr">
        <is>
          <t>5.46</t>
        </is>
      </c>
      <c r="C563" s="32" t="n">
        <v>4912</v>
      </c>
      <c r="D563" s="59" t="inlineStr">
        <is>
          <t>ECM</t>
        </is>
      </c>
      <c r="E563" s="56" t="inlineStr">
        <is>
          <t>es la unidad de control electrónico del motor. Su función es gestionar el rendimiento del motor y la eficiencia del combustible, controlando varios sistemas del vehículo.</t>
        </is>
      </c>
      <c r="F563" s="32" t="inlineStr">
        <is>
          <t>Unidad</t>
        </is>
      </c>
      <c r="G563" s="35" t="inlineStr">
        <is>
          <t>suministro</t>
        </is>
      </c>
      <c r="H563" s="159" t="n">
        <v>5898550</v>
      </c>
      <c r="I563" s="37" t="n">
        <v>158.91</v>
      </c>
      <c r="J563" s="37" t="n">
        <v>151.76</v>
      </c>
      <c r="K563" s="160">
        <f>H563*(I563/J563)</f>
        <v/>
      </c>
      <c r="L563" s="159" t="n">
        <v>6983633.8096</v>
      </c>
      <c r="M563" s="159" t="n">
        <v>6780227</v>
      </c>
      <c r="N563" s="159" t="n">
        <v>7322645.16</v>
      </c>
      <c r="O563" s="162">
        <f>MIN(K563,L563,M563,N563)</f>
        <v/>
      </c>
      <c r="P563" s="162">
        <f>MAX(K563,L563,M563,N563)</f>
        <v/>
      </c>
      <c r="Q563" s="162">
        <f>MEDIAN(K563,L563,M563,N563)</f>
        <v/>
      </c>
      <c r="R563" s="162">
        <f>AVERAGE(K563,L563,M563,N563)</f>
        <v/>
      </c>
      <c r="S563" s="162">
        <f>AVERAGE(O563,Q563)</f>
        <v/>
      </c>
      <c r="T563" s="162">
        <f>AVERAGE(P563,Q563)</f>
        <v/>
      </c>
      <c r="U563" s="41">
        <f>STDEVA(K563,L563,M563,N563)</f>
        <v/>
      </c>
      <c r="V563" s="42">
        <f>U563/Q563</f>
        <v/>
      </c>
      <c r="W563" s="43">
        <f>IF(X563=O563,"MENOR",IF(X563=S563,"PROM[MEN-MED]","PROMEDIO"))</f>
        <v/>
      </c>
      <c r="X563" s="163">
        <f>IF(V563&lt;=300%,O563,IF(AND(V563&gt;100%,V563&lt;=150%),S563,R563))</f>
        <v/>
      </c>
      <c r="Y563" s="162">
        <f>ROUND(X563,0)</f>
        <v/>
      </c>
    </row>
    <row r="564" ht="27" customHeight="1">
      <c r="B564" s="32" t="inlineStr">
        <is>
          <t>5.47</t>
        </is>
      </c>
      <c r="C564" s="32" t="n">
        <v>4912</v>
      </c>
      <c r="D564" s="59" t="inlineStr">
        <is>
          <t xml:space="preserve">CONJUNTO DE LA ECU DE LA SERVODIRECCION </t>
        </is>
      </c>
      <c r="E564" s="56" t="inlineStr">
        <is>
          <t>controla el sistema de dirección asistida eléctrica (EPS), si el modelo lo equipa. Sin embargo, en la mayoría de las 4toyota , la dirección asistida sigue siendo hidráulica, con una bomba de dirección impulsada por correa</t>
        </is>
      </c>
      <c r="F564" s="32" t="inlineStr">
        <is>
          <t>Unidad</t>
        </is>
      </c>
      <c r="G564" s="35" t="inlineStr">
        <is>
          <t>suministro</t>
        </is>
      </c>
      <c r="H564" s="159" t="n">
        <v>3966925</v>
      </c>
      <c r="I564" s="37" t="n">
        <v>158.91</v>
      </c>
      <c r="J564" s="37" t="n">
        <v>151.76</v>
      </c>
      <c r="K564" s="160">
        <f>H564*(I564/J564)</f>
        <v/>
      </c>
      <c r="L564" s="159" t="n">
        <v>4832124.4958</v>
      </c>
      <c r="M564" s="159" t="n">
        <v>4691383</v>
      </c>
      <c r="N564" s="159" t="n">
        <v>5066693.64</v>
      </c>
      <c r="O564" s="162">
        <f>MIN(K564,L564,M564,N564)</f>
        <v/>
      </c>
      <c r="P564" s="162">
        <f>MAX(K564,L564,M564,N564)</f>
        <v/>
      </c>
      <c r="Q564" s="162">
        <f>MEDIAN(K564,L564,M564,N564)</f>
        <v/>
      </c>
      <c r="R564" s="162">
        <f>AVERAGE(K564,L564,M564,N564)</f>
        <v/>
      </c>
      <c r="S564" s="162">
        <f>AVERAGE(O564,Q564)</f>
        <v/>
      </c>
      <c r="T564" s="162">
        <f>AVERAGE(P564,Q564)</f>
        <v/>
      </c>
      <c r="U564" s="41">
        <f>STDEVA(K564,L564,M564,N564)</f>
        <v/>
      </c>
      <c r="V564" s="42">
        <f>U564/Q564</f>
        <v/>
      </c>
      <c r="W564" s="43">
        <f>IF(X564=O564,"MENOR",IF(X564=S564,"PROM[MEN-MED]","PROMEDIO"))</f>
        <v/>
      </c>
      <c r="X564" s="163">
        <f>IF(V564&lt;=300%,O564,IF(AND(V564&gt;100%,V564&lt;=150%),S564,R564))</f>
        <v/>
      </c>
      <c r="Y564" s="162">
        <f>ROUND(X564,0)</f>
        <v/>
      </c>
    </row>
    <row r="565" ht="15.75" customHeight="1">
      <c r="B565" s="32" t="inlineStr">
        <is>
          <t>5.48</t>
        </is>
      </c>
      <c r="C565" s="32" t="n">
        <v>4912</v>
      </c>
      <c r="D565" s="59" t="inlineStr">
        <is>
          <t>CONJUNTO DEL AMPLIFICADOR DEL AIRE ACONDICIONADO</t>
        </is>
      </c>
      <c r="E565" s="56" t="inlineStr">
        <is>
          <t>es la ECU de control del sistema de climatización. Su función es regular y coordinar los diferentes componentes del aire acondicionado y calefacción.</t>
        </is>
      </c>
      <c r="F565" s="32" t="inlineStr">
        <is>
          <t>Unidad</t>
        </is>
      </c>
      <c r="G565" s="35" t="inlineStr">
        <is>
          <t>suministro</t>
        </is>
      </c>
      <c r="H565" s="159" t="n">
        <v>2597663</v>
      </c>
      <c r="I565" s="37" t="n">
        <v>158.91</v>
      </c>
      <c r="J565" s="37" t="n">
        <v>151.76</v>
      </c>
      <c r="K565" s="160">
        <f>H565*(I565/J565)</f>
        <v/>
      </c>
      <c r="L565" s="159" t="n">
        <v>3145542.7556</v>
      </c>
      <c r="M565" s="159" t="n">
        <v>3053925</v>
      </c>
      <c r="N565" s="159" t="n">
        <v>3298239</v>
      </c>
      <c r="O565" s="162">
        <f>MIN(K565,L565,M565,N565)</f>
        <v/>
      </c>
      <c r="P565" s="162">
        <f>MAX(K565,L565,M565,N565)</f>
        <v/>
      </c>
      <c r="Q565" s="162">
        <f>MEDIAN(K565,L565,M565,N565)</f>
        <v/>
      </c>
      <c r="R565" s="162">
        <f>AVERAGE(K565,L565,M565,N565)</f>
        <v/>
      </c>
      <c r="S565" s="162">
        <f>AVERAGE(O565,Q565)</f>
        <v/>
      </c>
      <c r="T565" s="162">
        <f>AVERAGE(P565,Q565)</f>
        <v/>
      </c>
      <c r="U565" s="41">
        <f>STDEVA(K565,L565,M565,N565)</f>
        <v/>
      </c>
      <c r="V565" s="42">
        <f>U565/Q565</f>
        <v/>
      </c>
      <c r="W565" s="43">
        <f>IF(X565=O565,"MENOR",IF(X565=S565,"PROM[MEN-MED]","PROMEDIO"))</f>
        <v/>
      </c>
      <c r="X565" s="163">
        <f>IF(V565&lt;=300%,O565,IF(AND(V565&gt;100%,V565&lt;=150%),S565,R565))</f>
        <v/>
      </c>
      <c r="Y565" s="162">
        <f>ROUND(X565,0)</f>
        <v/>
      </c>
    </row>
    <row r="566" ht="27" customHeight="1">
      <c r="B566" s="32" t="inlineStr">
        <is>
          <t>5.49</t>
        </is>
      </c>
      <c r="C566" s="32" t="n">
        <v>4912</v>
      </c>
      <c r="D566" s="59" t="inlineStr">
        <is>
          <t xml:space="preserve">CONJUNTO DEL SENSOR DE VELOCIDAD DE DERRAPE </t>
        </is>
      </c>
      <c r="E566" s="56"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566" s="32" t="inlineStr">
        <is>
          <t>Unidad</t>
        </is>
      </c>
      <c r="G566" s="35" t="inlineStr">
        <is>
          <t>suministro</t>
        </is>
      </c>
      <c r="H566" s="159" t="n">
        <v>876816</v>
      </c>
      <c r="I566" s="37" t="n">
        <v>158.91</v>
      </c>
      <c r="J566" s="37" t="n">
        <v>151.76</v>
      </c>
      <c r="K566" s="160">
        <f>H566*(I566/J566)</f>
        <v/>
      </c>
      <c r="L566" s="159" t="n">
        <v>1069712.6818</v>
      </c>
      <c r="M566" s="159" t="n">
        <v>1038556</v>
      </c>
      <c r="N566" s="159" t="n">
        <v>1121640.48</v>
      </c>
      <c r="O566" s="162">
        <f>MIN(K566,L566,M566,N566)</f>
        <v/>
      </c>
      <c r="P566" s="162">
        <f>MAX(K566,L566,M566,N566)</f>
        <v/>
      </c>
      <c r="Q566" s="162">
        <f>MEDIAN(K566,L566,M566,N566)</f>
        <v/>
      </c>
      <c r="R566" s="162">
        <f>AVERAGE(K566,L566,M566,N566)</f>
        <v/>
      </c>
      <c r="S566" s="162">
        <f>AVERAGE(O566,Q566)</f>
        <v/>
      </c>
      <c r="T566" s="162">
        <f>AVERAGE(P566,Q566)</f>
        <v/>
      </c>
      <c r="U566" s="41">
        <f>STDEVA(K566,L566,M566,N566)</f>
        <v/>
      </c>
      <c r="V566" s="42">
        <f>U566/Q566</f>
        <v/>
      </c>
      <c r="W566" s="43">
        <f>IF(X566=O566,"MENOR",IF(X566=S566,"PROM[MEN-MED]","PROMEDIO"))</f>
        <v/>
      </c>
      <c r="X566" s="163">
        <f>IF(V566&lt;=300%,O566,IF(AND(V566&gt;100%,V566&lt;=150%),S566,R566))</f>
        <v/>
      </c>
      <c r="Y566" s="162">
        <f>ROUND(X566,0)</f>
        <v/>
      </c>
    </row>
    <row r="567" ht="27" customHeight="1">
      <c r="B567" s="32" t="inlineStr">
        <is>
          <t>5.50</t>
        </is>
      </c>
      <c r="C567" s="32" t="n">
        <v>4912</v>
      </c>
      <c r="D567" s="59" t="inlineStr">
        <is>
          <t xml:space="preserve">CONJUNTO DEL SENSOR DE AIR BAG </t>
        </is>
      </c>
      <c r="E567" s="56"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567" s="32" t="inlineStr">
        <is>
          <t>Unidad</t>
        </is>
      </c>
      <c r="G567" s="35" t="inlineStr">
        <is>
          <t>suministro</t>
        </is>
      </c>
      <c r="H567" s="159" t="n">
        <v>620349</v>
      </c>
      <c r="I567" s="37" t="n">
        <v>158.91</v>
      </c>
      <c r="J567" s="37" t="n">
        <v>151.76</v>
      </c>
      <c r="K567" s="160">
        <f>H567*(I567/J567)</f>
        <v/>
      </c>
      <c r="L567" s="159" t="n">
        <v>734467.2503</v>
      </c>
      <c r="M567" s="159" t="n">
        <v>713075</v>
      </c>
      <c r="N567" s="159" t="n">
        <v>770121</v>
      </c>
      <c r="O567" s="162">
        <f>MIN(K567,L567,M567,N567)</f>
        <v/>
      </c>
      <c r="P567" s="162">
        <f>MAX(K567,L567,M567,N567)</f>
        <v/>
      </c>
      <c r="Q567" s="162">
        <f>MEDIAN(K567,L567,M567,N567)</f>
        <v/>
      </c>
      <c r="R567" s="162">
        <f>AVERAGE(K567,L567,M567,N567)</f>
        <v/>
      </c>
      <c r="S567" s="162">
        <f>AVERAGE(O567,Q567)</f>
        <v/>
      </c>
      <c r="T567" s="162">
        <f>AVERAGE(P567,Q567)</f>
        <v/>
      </c>
      <c r="U567" s="41">
        <f>STDEVA(K567,L567,M567,N567)</f>
        <v/>
      </c>
      <c r="V567" s="42">
        <f>U567/Q567</f>
        <v/>
      </c>
      <c r="W567" s="43">
        <f>IF(X567=O567,"MENOR",IF(X567=S567,"PROM[MEN-MED]","PROMEDIO"))</f>
        <v/>
      </c>
      <c r="X567" s="163">
        <f>IF(V567&lt;=300%,O567,IF(AND(V567&gt;100%,V567&lt;=150%),S567,R567))</f>
        <v/>
      </c>
      <c r="Y567" s="162">
        <f>ROUND(X567,0)</f>
        <v/>
      </c>
    </row>
    <row r="568" ht="27" customHeight="1">
      <c r="B568" s="32" t="inlineStr">
        <is>
          <t>5.51</t>
        </is>
      </c>
      <c r="C568" s="32" t="n">
        <v>4912</v>
      </c>
      <c r="D568" s="59" t="inlineStr">
        <is>
          <t xml:space="preserve">CONJUNTO DEL BLOQUE DE EMPALMES DEL LADO DEL CONDUCTOR </t>
        </is>
      </c>
      <c r="E568" s="56"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568" s="32" t="inlineStr">
        <is>
          <t>Unidad</t>
        </is>
      </c>
      <c r="G568" s="35" t="inlineStr">
        <is>
          <t>suministro</t>
        </is>
      </c>
      <c r="H568" s="159" t="n">
        <v>590900</v>
      </c>
      <c r="I568" s="37" t="n">
        <v>158.91</v>
      </c>
      <c r="J568" s="37" t="n">
        <v>151.76</v>
      </c>
      <c r="K568" s="160">
        <f>H568*(I568/J568)</f>
        <v/>
      </c>
      <c r="L568" s="159" t="n">
        <v>719780.4845</v>
      </c>
      <c r="M568" s="159" t="n">
        <v>698816</v>
      </c>
      <c r="N568" s="159" t="n">
        <v>754721.28</v>
      </c>
      <c r="O568" s="162">
        <f>MIN(K568,L568,M568,N568)</f>
        <v/>
      </c>
      <c r="P568" s="162">
        <f>MAX(K568,L568,M568,N568)</f>
        <v/>
      </c>
      <c r="Q568" s="162">
        <f>MEDIAN(K568,L568,M568,N568)</f>
        <v/>
      </c>
      <c r="R568" s="162">
        <f>AVERAGE(K568,L568,M568,N568)</f>
        <v/>
      </c>
      <c r="S568" s="162">
        <f>AVERAGE(O568,Q568)</f>
        <v/>
      </c>
      <c r="T568" s="162">
        <f>AVERAGE(P568,Q568)</f>
        <v/>
      </c>
      <c r="U568" s="41">
        <f>STDEVA(K568,L568,M568,N568)</f>
        <v/>
      </c>
      <c r="V568" s="42">
        <f>U568/Q568</f>
        <v/>
      </c>
      <c r="W568" s="43">
        <f>IF(X568=O568,"MENOR",IF(X568=S568,"PROM[MEN-MED]","PROMEDIO"))</f>
        <v/>
      </c>
      <c r="X568" s="163">
        <f>IF(V568&lt;=300%,O568,IF(AND(V568&gt;100%,V568&lt;=150%),S568,R568))</f>
        <v/>
      </c>
      <c r="Y568" s="162">
        <f>ROUND(X568,0)</f>
        <v/>
      </c>
    </row>
    <row r="569" ht="27" customHeight="1">
      <c r="B569" s="32" t="inlineStr">
        <is>
          <t>5.52</t>
        </is>
      </c>
      <c r="C569" s="32" t="n">
        <v>4912</v>
      </c>
      <c r="D569" s="59" t="inlineStr">
        <is>
          <t>CONJUNTO INTERRUPTOR MAESTRO DE LA RED MULTIPLEX</t>
        </is>
      </c>
      <c r="E569" s="56" t="inlineStr">
        <is>
          <t>es un componente clave dentro del sistema multiplexado del vehículo, que permite el control y la gestión de múltiples funciones eléctricas a través de un solo circuito o red de comunicación.</t>
        </is>
      </c>
      <c r="F569" s="32" t="inlineStr">
        <is>
          <t>Unidad</t>
        </is>
      </c>
      <c r="G569" s="35" t="inlineStr">
        <is>
          <t>suministro</t>
        </is>
      </c>
      <c r="H569" s="159" t="n">
        <v>950637</v>
      </c>
      <c r="I569" s="37" t="n">
        <v>158.91</v>
      </c>
      <c r="J569" s="37" t="n">
        <v>151.76</v>
      </c>
      <c r="K569" s="160">
        <f>H569*(I569/J569)</f>
        <v/>
      </c>
      <c r="L569" s="159" t="n">
        <v>1128134.28</v>
      </c>
      <c r="M569" s="159" t="n">
        <v>1095276</v>
      </c>
      <c r="N569" s="159" t="n">
        <v>1182898.08</v>
      </c>
      <c r="O569" s="162">
        <f>MIN(K569,L569,M569,N569)</f>
        <v/>
      </c>
      <c r="P569" s="162">
        <f>MAX(K569,L569,M569,N569)</f>
        <v/>
      </c>
      <c r="Q569" s="162">
        <f>MEDIAN(K569,L569,M569,N569)</f>
        <v/>
      </c>
      <c r="R569" s="162">
        <f>AVERAGE(K569,L569,M569,N569)</f>
        <v/>
      </c>
      <c r="S569" s="162">
        <f>AVERAGE(O569,Q569)</f>
        <v/>
      </c>
      <c r="T569" s="162">
        <f>AVERAGE(P569,Q569)</f>
        <v/>
      </c>
      <c r="U569" s="41">
        <f>STDEVA(K569,L569,M569,N569)</f>
        <v/>
      </c>
      <c r="V569" s="42">
        <f>U569/Q569</f>
        <v/>
      </c>
      <c r="W569" s="43">
        <f>IF(X569=O569,"MENOR",IF(X569=S569,"PROM[MEN-MED]","PROMEDIO"))</f>
        <v/>
      </c>
      <c r="X569" s="163">
        <f>IF(V569&lt;=300%,O569,IF(AND(V569&gt;100%,V569&lt;=150%),S569,R569))</f>
        <v/>
      </c>
      <c r="Y569" s="162">
        <f>ROUND(X569,0)</f>
        <v/>
      </c>
    </row>
    <row r="570" ht="27" customHeight="1">
      <c r="B570" s="32" t="inlineStr">
        <is>
          <t>5.53</t>
        </is>
      </c>
      <c r="C570" s="32" t="n">
        <v>4912</v>
      </c>
      <c r="D570" s="59" t="inlineStr">
        <is>
          <t xml:space="preserve">ECU DEL TECHO DESLIZANTE </t>
        </is>
      </c>
      <c r="E570" s="56"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570" s="32" t="inlineStr">
        <is>
          <t>Unidad</t>
        </is>
      </c>
      <c r="G570" s="35" t="inlineStr">
        <is>
          <t>suministro</t>
        </is>
      </c>
      <c r="H570" s="159" t="n">
        <v>6262970</v>
      </c>
      <c r="I570" s="37" t="n">
        <v>158.91</v>
      </c>
      <c r="J570" s="37" t="n">
        <v>151.76</v>
      </c>
      <c r="K570" s="160">
        <f>H570*(I570/J570)</f>
        <v/>
      </c>
      <c r="L570" s="159" t="n">
        <v>8717186.6348</v>
      </c>
      <c r="M570" s="159" t="n">
        <v>8463288</v>
      </c>
      <c r="N570" s="159" t="n">
        <v>9140351.039999999</v>
      </c>
      <c r="O570" s="162">
        <f>MIN(K570,L570,M570,N570)</f>
        <v/>
      </c>
      <c r="P570" s="162">
        <f>MAX(K570,L570,M570,N570)</f>
        <v/>
      </c>
      <c r="Q570" s="162">
        <f>MEDIAN(K570,L570,M570,N570)</f>
        <v/>
      </c>
      <c r="R570" s="162">
        <f>AVERAGE(K570,L570,M570,N570)</f>
        <v/>
      </c>
      <c r="S570" s="162">
        <f>AVERAGE(O570,Q570)</f>
        <v/>
      </c>
      <c r="T570" s="162">
        <f>AVERAGE(P570,Q570)</f>
        <v/>
      </c>
      <c r="U570" s="41">
        <f>STDEVA(K570,L570,M570,N570)</f>
        <v/>
      </c>
      <c r="V570" s="42">
        <f>U570/Q570</f>
        <v/>
      </c>
      <c r="W570" s="43">
        <f>IF(X570=O570,"MENOR",IF(X570=S570,"PROM[MEN-MED]","PROMEDIO"))</f>
        <v/>
      </c>
      <c r="X570" s="163">
        <f>IF(V570&lt;=300%,O570,IF(AND(V570&gt;100%,V570&lt;=150%),S570,R570))</f>
        <v/>
      </c>
      <c r="Y570" s="162">
        <f>ROUND(X570,0)</f>
        <v/>
      </c>
    </row>
    <row r="571" ht="27" customHeight="1">
      <c r="B571" s="32" t="inlineStr">
        <is>
          <t>5.54</t>
        </is>
      </c>
      <c r="C571" s="32" t="n">
        <v>4912</v>
      </c>
      <c r="D571" s="59" t="inlineStr">
        <is>
          <t xml:space="preserve">CONJUNTO CONTROL DE LA CALEFACCION </t>
        </is>
      </c>
      <c r="E571" s="56" t="inlineStr">
        <is>
          <t>compone de varios componentes clave que regulan y dirigen el flujo de aire caliente dentro del vehículo. Entre estos componentes se encuentran el actuador de la compuerta de calefacción y la válvula de control del calentador</t>
        </is>
      </c>
      <c r="F571" s="32" t="inlineStr">
        <is>
          <t>Unidad</t>
        </is>
      </c>
      <c r="G571" s="35" t="inlineStr">
        <is>
          <t>suministro</t>
        </is>
      </c>
      <c r="H571" s="159" t="n">
        <v>2374236</v>
      </c>
      <c r="I571" s="37" t="n">
        <v>158.91</v>
      </c>
      <c r="J571" s="37" t="n">
        <v>151.76</v>
      </c>
      <c r="K571" s="160">
        <f>H571*(I571/J571)</f>
        <v/>
      </c>
      <c r="L571" s="159" t="n">
        <v>2855970.607</v>
      </c>
      <c r="M571" s="159" t="n">
        <v>2772787</v>
      </c>
      <c r="N571" s="159" t="n">
        <v>2994609.96</v>
      </c>
      <c r="O571" s="162">
        <f>MIN(K571,L571,M571,N571)</f>
        <v/>
      </c>
      <c r="P571" s="162">
        <f>MAX(K571,L571,M571,N571)</f>
        <v/>
      </c>
      <c r="Q571" s="162">
        <f>MEDIAN(K571,L571,M571,N571)</f>
        <v/>
      </c>
      <c r="R571" s="162">
        <f>AVERAGE(K571,L571,M571,N571)</f>
        <v/>
      </c>
      <c r="S571" s="162">
        <f>AVERAGE(O571,Q571)</f>
        <v/>
      </c>
      <c r="T571" s="162">
        <f>AVERAGE(P571,Q571)</f>
        <v/>
      </c>
      <c r="U571" s="41">
        <f>STDEVA(K571,L571,M571,N571)</f>
        <v/>
      </c>
      <c r="V571" s="42">
        <f>U571/Q571</f>
        <v/>
      </c>
      <c r="W571" s="43">
        <f>IF(X571=O571,"MENOR",IF(X571=S571,"PROM[MEN-MED]","PROMEDIO"))</f>
        <v/>
      </c>
      <c r="X571" s="163">
        <f>IF(V571&lt;=300%,O571,IF(AND(V571&gt;100%,V571&lt;=150%),S571,R571))</f>
        <v/>
      </c>
      <c r="Y571" s="162">
        <f>ROUND(X571,0)</f>
        <v/>
      </c>
    </row>
    <row r="572" ht="15.75" customHeight="1">
      <c r="B572" s="32" t="inlineStr">
        <is>
          <t>5.55</t>
        </is>
      </c>
      <c r="C572" s="32" t="n">
        <v>4912</v>
      </c>
      <c r="D572" s="59" t="inlineStr">
        <is>
          <t>ECU DE LA RED MULTIPLEX DE LA PUERTA DEL MALETERO</t>
        </is>
      </c>
      <c r="E572" s="56" t="inlineStr">
        <is>
          <t>componente esencial que gestiona las funciones eléctricas y electrónicas de la puerta trasera, como el cierre centralizado y la operación de la ventana</t>
        </is>
      </c>
      <c r="F572" s="32" t="inlineStr">
        <is>
          <t>Unidad</t>
        </is>
      </c>
      <c r="G572" s="35" t="inlineStr">
        <is>
          <t>suministro</t>
        </is>
      </c>
      <c r="H572" s="159" t="n">
        <v>1016500</v>
      </c>
      <c r="I572" s="37" t="n">
        <v>158.91</v>
      </c>
      <c r="J572" s="37" t="n">
        <v>151.76</v>
      </c>
      <c r="K572" s="160">
        <f>H572*(I572/J572)</f>
        <v/>
      </c>
      <c r="L572" s="159" t="n">
        <v>1203493.1958</v>
      </c>
      <c r="M572" s="159" t="n">
        <v>1168440</v>
      </c>
      <c r="N572" s="159" t="n">
        <v>1261915.2</v>
      </c>
      <c r="O572" s="162">
        <f>MIN(K572,L572,M572,N572)</f>
        <v/>
      </c>
      <c r="P572" s="162">
        <f>MAX(K572,L572,M572,N572)</f>
        <v/>
      </c>
      <c r="Q572" s="162">
        <f>MEDIAN(K572,L572,M572,N572)</f>
        <v/>
      </c>
      <c r="R572" s="162">
        <f>AVERAGE(K572,L572,M572,N572)</f>
        <v/>
      </c>
      <c r="S572" s="162">
        <f>AVERAGE(O572,Q572)</f>
        <v/>
      </c>
      <c r="T572" s="162">
        <f>AVERAGE(P572,Q572)</f>
        <v/>
      </c>
      <c r="U572" s="41">
        <f>STDEVA(K572,L572,M572,N572)</f>
        <v/>
      </c>
      <c r="V572" s="42">
        <f>U572/Q572</f>
        <v/>
      </c>
      <c r="W572" s="43">
        <f>IF(X572=O572,"MENOR",IF(X572=S572,"PROM[MEN-MED]","PROMEDIO"))</f>
        <v/>
      </c>
      <c r="X572" s="163">
        <f>IF(V572&lt;=300%,O572,IF(AND(V572&gt;100%,V572&lt;=150%),S572,R572))</f>
        <v/>
      </c>
      <c r="Y572" s="162">
        <f>ROUND(X572,0)</f>
        <v/>
      </c>
    </row>
    <row r="573" ht="27" customHeight="1">
      <c r="B573" s="32" t="inlineStr">
        <is>
          <t>5.56</t>
        </is>
      </c>
      <c r="C573" s="32" t="n">
        <v>4912</v>
      </c>
      <c r="D573" s="59" t="inlineStr">
        <is>
          <t>CONJUNTO DEL INTERRUPTOR DEL CIERRE CENTRALIZADO DE PUERTAS</t>
        </is>
      </c>
      <c r="E573" s="56"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573" s="32" t="inlineStr">
        <is>
          <t>Unidad</t>
        </is>
      </c>
      <c r="G573" s="35" t="inlineStr">
        <is>
          <t>suministro</t>
        </is>
      </c>
      <c r="H573" s="159" t="n">
        <v>952850</v>
      </c>
      <c r="I573" s="37" t="n">
        <v>158.91</v>
      </c>
      <c r="J573" s="37" t="n">
        <v>151.76</v>
      </c>
      <c r="K573" s="160">
        <f>H573*(I573/J573)</f>
        <v/>
      </c>
      <c r="L573" s="159" t="n">
        <v>1128134.28</v>
      </c>
      <c r="M573" s="159" t="n">
        <v>1095276</v>
      </c>
      <c r="N573" s="159" t="n">
        <v>1182898.08</v>
      </c>
      <c r="O573" s="162">
        <f>MIN(K573,L573,M573,N573)</f>
        <v/>
      </c>
      <c r="P573" s="162">
        <f>MAX(K573,L573,M573,N573)</f>
        <v/>
      </c>
      <c r="Q573" s="162">
        <f>MEDIAN(K573,L573,M573,N573)</f>
        <v/>
      </c>
      <c r="R573" s="162">
        <f>AVERAGE(K573,L573,M573,N573)</f>
        <v/>
      </c>
      <c r="S573" s="162">
        <f>AVERAGE(O573,Q573)</f>
        <v/>
      </c>
      <c r="T573" s="162">
        <f>AVERAGE(P573,Q573)</f>
        <v/>
      </c>
      <c r="U573" s="41">
        <f>STDEVA(K573,L573,M573,N573)</f>
        <v/>
      </c>
      <c r="V573" s="42">
        <f>U573/Q573</f>
        <v/>
      </c>
      <c r="W573" s="43">
        <f>IF(X573=O573,"MENOR",IF(X573=S573,"PROM[MEN-MED]","PROMEDIO"))</f>
        <v/>
      </c>
      <c r="X573" s="163">
        <f>IF(V573&lt;=300%,O573,IF(AND(V573&gt;100%,V573&lt;=150%),S573,R573))</f>
        <v/>
      </c>
      <c r="Y573" s="162">
        <f>ROUND(X573,0)</f>
        <v/>
      </c>
    </row>
    <row r="574" ht="27" customHeight="1">
      <c r="B574" s="32" t="inlineStr">
        <is>
          <t>5.57</t>
        </is>
      </c>
      <c r="C574" s="32" t="n">
        <v>4912</v>
      </c>
      <c r="D574" s="59" t="inlineStr">
        <is>
          <t>CONJUNTO DEL INTERRUPTOR DE APERTURA DE LA PUERTA DEL MALETERO</t>
        </is>
      </c>
      <c r="E574" s="56" t="inlineStr">
        <is>
          <t>esencial para controlar electrónicamente la apertura y cierre del portón trasero. Este interruptor, ubicado generalmente en el exterior de la puerta del maletero, permite al usuario acceder al área de carga de manera conveniente.</t>
        </is>
      </c>
      <c r="F574" s="32" t="inlineStr">
        <is>
          <t>Unidad</t>
        </is>
      </c>
      <c r="G574" s="35" t="inlineStr">
        <is>
          <t>suministro</t>
        </is>
      </c>
      <c r="H574" s="159" t="n">
        <v>217550</v>
      </c>
      <c r="I574" s="37" t="n">
        <v>158.91</v>
      </c>
      <c r="J574" s="37" t="n">
        <v>151.76</v>
      </c>
      <c r="K574" s="160">
        <f>H574*(I574/J574)</f>
        <v/>
      </c>
      <c r="L574" s="159" t="n">
        <v>257570.0379</v>
      </c>
      <c r="M574" s="159" t="n">
        <v>250068</v>
      </c>
      <c r="N574" s="159" t="n">
        <v>270073.44</v>
      </c>
      <c r="O574" s="162">
        <f>MIN(K574,L574,M574,N574)</f>
        <v/>
      </c>
      <c r="P574" s="162">
        <f>MAX(K574,L574,M574,N574)</f>
        <v/>
      </c>
      <c r="Q574" s="162">
        <f>MEDIAN(K574,L574,M574,N574)</f>
        <v/>
      </c>
      <c r="R574" s="162">
        <f>AVERAGE(K574,L574,M574,N574)</f>
        <v/>
      </c>
      <c r="S574" s="162">
        <f>AVERAGE(O574,Q574)</f>
        <v/>
      </c>
      <c r="T574" s="162">
        <f>AVERAGE(P574,Q574)</f>
        <v/>
      </c>
      <c r="U574" s="41">
        <f>STDEVA(K574,L574,M574,N574)</f>
        <v/>
      </c>
      <c r="V574" s="42">
        <f>U574/Q574</f>
        <v/>
      </c>
      <c r="W574" s="43">
        <f>IF(X574=O574,"MENOR",IF(X574=S574,"PROM[MEN-MED]","PROMEDIO"))</f>
        <v/>
      </c>
      <c r="X574" s="163">
        <f>IF(V574&lt;=300%,O574,IF(AND(V574&gt;100%,V574&lt;=150%),S574,R574))</f>
        <v/>
      </c>
      <c r="Y574" s="162">
        <f>ROUND(X574,0)</f>
        <v/>
      </c>
    </row>
    <row r="575" ht="15.75" customHeight="1">
      <c r="B575" s="32" t="inlineStr">
        <is>
          <t>5.58</t>
        </is>
      </c>
      <c r="C575" s="32" t="n">
        <v>4912</v>
      </c>
      <c r="D575" s="59" t="inlineStr">
        <is>
          <t>CONJUNTO DE LA LUZ DE LECTURA DE MAPAS</t>
        </is>
      </c>
      <c r="E575" s="56" t="inlineStr">
        <is>
          <t>componente esencial que proporciona iluminación localizada para el conductor y el pasajero delantero, facilitando la lectura y otras actividades en condiciones de poca luz</t>
        </is>
      </c>
      <c r="F575" s="32" t="inlineStr">
        <is>
          <t>Unidad</t>
        </is>
      </c>
      <c r="G575" s="35" t="inlineStr">
        <is>
          <t>suministro</t>
        </is>
      </c>
      <c r="H575" s="159" t="n">
        <v>1646296</v>
      </c>
      <c r="I575" s="37" t="n">
        <v>158.91</v>
      </c>
      <c r="J575" s="37" t="n">
        <v>151.76</v>
      </c>
      <c r="K575" s="160">
        <f>H575*(I575/J575)</f>
        <v/>
      </c>
      <c r="L575" s="159" t="n">
        <v>1979306.7105</v>
      </c>
      <c r="M575" s="159" t="n">
        <v>1921657</v>
      </c>
      <c r="N575" s="159" t="n">
        <v>2075389.56</v>
      </c>
      <c r="O575" s="162">
        <f>MIN(K575,L575,M575,N575)</f>
        <v/>
      </c>
      <c r="P575" s="162">
        <f>MAX(K575,L575,M575,N575)</f>
        <v/>
      </c>
      <c r="Q575" s="162">
        <f>MEDIAN(K575,L575,M575,N575)</f>
        <v/>
      </c>
      <c r="R575" s="162">
        <f>AVERAGE(K575,L575,M575,N575)</f>
        <v/>
      </c>
      <c r="S575" s="162">
        <f>AVERAGE(O575,Q575)</f>
        <v/>
      </c>
      <c r="T575" s="162">
        <f>AVERAGE(P575,Q575)</f>
        <v/>
      </c>
      <c r="U575" s="41">
        <f>STDEVA(K575,L575,M575,N575)</f>
        <v/>
      </c>
      <c r="V575" s="42">
        <f>U575/Q575</f>
        <v/>
      </c>
      <c r="W575" s="43">
        <f>IF(X575=O575,"MENOR",IF(X575=S575,"PROM[MEN-MED]","PROMEDIO"))</f>
        <v/>
      </c>
      <c r="X575" s="163">
        <f>IF(V575&lt;=300%,O575,IF(AND(V575&gt;100%,V575&lt;=150%),S575,R575))</f>
        <v/>
      </c>
      <c r="Y575" s="162">
        <f>ROUND(X575,0)</f>
        <v/>
      </c>
    </row>
    <row r="576" ht="15.75" customHeight="1">
      <c r="B576" s="32" t="inlineStr">
        <is>
          <t>5.59</t>
        </is>
      </c>
      <c r="C576" s="32" t="n">
        <v>4912</v>
      </c>
      <c r="D576" s="59" t="inlineStr">
        <is>
          <t xml:space="preserve">CONJUNTO DEL INTERRUPTOR DE LA LUZ DE CORTESIA DE LA PUERTA </t>
        </is>
      </c>
      <c r="E576" s="56" t="inlineStr">
        <is>
          <t>​El conjunto del interruptor de la luz de cortesía de la puerta es esencial para activar la iluminación interior al abrir las puertas, mejorando la visibilidad y comodidad dentro del vehículo</t>
        </is>
      </c>
      <c r="F576" s="32" t="inlineStr">
        <is>
          <t>Unidad</t>
        </is>
      </c>
      <c r="G576" s="35" t="inlineStr">
        <is>
          <t>suministro</t>
        </is>
      </c>
      <c r="H576" s="159" t="n">
        <v>72201</v>
      </c>
      <c r="I576" s="37" t="n">
        <v>158.91</v>
      </c>
      <c r="J576" s="37" t="n">
        <v>151.76</v>
      </c>
      <c r="K576" s="160">
        <f>H576*(I576/J576)</f>
        <v/>
      </c>
      <c r="L576" s="159" t="n">
        <v>87125.6358</v>
      </c>
      <c r="M576" s="159" t="n">
        <v>84588</v>
      </c>
      <c r="N576" s="159" t="n">
        <v>91355.03999999999</v>
      </c>
      <c r="O576" s="162">
        <f>MIN(K576,L576,M576,N576)</f>
        <v/>
      </c>
      <c r="P576" s="162">
        <f>MAX(K576,L576,M576,N576)</f>
        <v/>
      </c>
      <c r="Q576" s="162">
        <f>MEDIAN(K576,L576,M576,N576)</f>
        <v/>
      </c>
      <c r="R576" s="162">
        <f>AVERAGE(K576,L576,M576,N576)</f>
        <v/>
      </c>
      <c r="S576" s="162">
        <f>AVERAGE(O576,Q576)</f>
        <v/>
      </c>
      <c r="T576" s="162">
        <f>AVERAGE(P576,Q576)</f>
        <v/>
      </c>
      <c r="U576" s="41">
        <f>STDEVA(K576,L576,M576,N576)</f>
        <v/>
      </c>
      <c r="V576" s="42">
        <f>U576/Q576</f>
        <v/>
      </c>
      <c r="W576" s="43">
        <f>IF(X576=O576,"MENOR",IF(X576=S576,"PROM[MEN-MED]","PROMEDIO"))</f>
        <v/>
      </c>
      <c r="X576" s="163">
        <f>IF(V576&lt;=300%,O576,IF(AND(V576&gt;100%,V576&lt;=150%),S576,R576))</f>
        <v/>
      </c>
      <c r="Y576" s="162">
        <f>ROUND(X576,0)</f>
        <v/>
      </c>
    </row>
    <row r="577" ht="27" customHeight="1">
      <c r="B577" s="32" t="inlineStr">
        <is>
          <t>5.60</t>
        </is>
      </c>
      <c r="C577" s="32" t="n">
        <v>4912</v>
      </c>
      <c r="D577" s="59" t="inlineStr">
        <is>
          <t>CONJUNTO DEL INTERRUPTOR DEL LIMPIAPARABRISAS</t>
        </is>
      </c>
      <c r="E577" s="56"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577" s="32" t="inlineStr">
        <is>
          <t>Unidad</t>
        </is>
      </c>
      <c r="G577" s="35" t="inlineStr">
        <is>
          <t>suministro</t>
        </is>
      </c>
      <c r="H577" s="159" t="n">
        <v>643151</v>
      </c>
      <c r="I577" s="37" t="n">
        <v>158.91</v>
      </c>
      <c r="J577" s="37" t="n">
        <v>151.76</v>
      </c>
      <c r="K577" s="160">
        <f>H577*(I577/J577)</f>
        <v/>
      </c>
      <c r="L577" s="159" t="n">
        <v>754141.2823</v>
      </c>
      <c r="M577" s="159" t="n">
        <v>732176</v>
      </c>
      <c r="N577" s="159" t="n">
        <v>790750.08</v>
      </c>
      <c r="O577" s="162">
        <f>MIN(K577,L577,M577,N577)</f>
        <v/>
      </c>
      <c r="P577" s="162">
        <f>MAX(K577,L577,M577,N577)</f>
        <v/>
      </c>
      <c r="Q577" s="162">
        <f>MEDIAN(K577,L577,M577,N577)</f>
        <v/>
      </c>
      <c r="R577" s="162">
        <f>AVERAGE(K577,L577,M577,N577)</f>
        <v/>
      </c>
      <c r="S577" s="162">
        <f>AVERAGE(O577,Q577)</f>
        <v/>
      </c>
      <c r="T577" s="162">
        <f>AVERAGE(P577,Q577)</f>
        <v/>
      </c>
      <c r="U577" s="41">
        <f>STDEVA(K577,L577,M577,N577)</f>
        <v/>
      </c>
      <c r="V577" s="42">
        <f>U577/Q577</f>
        <v/>
      </c>
      <c r="W577" s="43">
        <f>IF(X577=O577,"MENOR",IF(X577=S577,"PROM[MEN-MED]","PROMEDIO"))</f>
        <v/>
      </c>
      <c r="X577" s="163">
        <f>IF(V577&lt;=300%,O577,IF(AND(V577&gt;100%,V577&lt;=150%),S577,R577))</f>
        <v/>
      </c>
      <c r="Y577" s="162">
        <f>ROUND(X577,0)</f>
        <v/>
      </c>
    </row>
    <row r="578" ht="15.75" customHeight="1">
      <c r="B578" s="32" t="inlineStr">
        <is>
          <t>5.61</t>
        </is>
      </c>
      <c r="C578" s="32" t="n">
        <v>4912</v>
      </c>
      <c r="D578" s="59" t="inlineStr">
        <is>
          <t>RECEPTOR CONTROL DE LAS PUERTAS</t>
        </is>
      </c>
      <c r="E578" s="56" t="inlineStr">
        <is>
          <t>componente clave del sistema de cierre centralizado, ya que permite la comunicación entre el control remoto y el vehículo para bloquear y desbloquear las puertas de manera remota.</t>
        </is>
      </c>
      <c r="F578" s="32" t="inlineStr">
        <is>
          <t>Unidad</t>
        </is>
      </c>
      <c r="G578" s="35" t="inlineStr">
        <is>
          <t>suministro</t>
        </is>
      </c>
      <c r="H578" s="159" t="n">
        <v>1406950</v>
      </c>
      <c r="I578" s="37" t="n">
        <v>158.91</v>
      </c>
      <c r="J578" s="37" t="n">
        <v>151.76</v>
      </c>
      <c r="K578" s="160">
        <f>H578*(I578/J578)</f>
        <v/>
      </c>
      <c r="L578" s="159" t="n">
        <v>1665769.5565</v>
      </c>
      <c r="M578" s="159" t="n">
        <v>1617252</v>
      </c>
      <c r="N578" s="159" t="n">
        <v>1746632.16</v>
      </c>
      <c r="O578" s="162">
        <f>MIN(K578,L578,M578,N578)</f>
        <v/>
      </c>
      <c r="P578" s="162">
        <f>MAX(K578,L578,M578,N578)</f>
        <v/>
      </c>
      <c r="Q578" s="162">
        <f>MEDIAN(K578,L578,M578,N578)</f>
        <v/>
      </c>
      <c r="R578" s="162">
        <f>AVERAGE(K578,L578,M578,N578)</f>
        <v/>
      </c>
      <c r="S578" s="162">
        <f>AVERAGE(O578,Q578)</f>
        <v/>
      </c>
      <c r="T578" s="162">
        <f>AVERAGE(P578,Q578)</f>
        <v/>
      </c>
      <c r="U578" s="41">
        <f>STDEVA(K578,L578,M578,N578)</f>
        <v/>
      </c>
      <c r="V578" s="42">
        <f>U578/Q578</f>
        <v/>
      </c>
      <c r="W578" s="43">
        <f>IF(X578=O578,"MENOR",IF(X578=S578,"PROM[MEN-MED]","PROMEDIO"))</f>
        <v/>
      </c>
      <c r="X578" s="163">
        <f>IF(V578&lt;=300%,O578,IF(AND(V578&gt;100%,V578&lt;=150%),S578,R578))</f>
        <v/>
      </c>
      <c r="Y578" s="162">
        <f>ROUND(X578,0)</f>
        <v/>
      </c>
    </row>
    <row r="579" ht="41.25" customHeight="1">
      <c r="B579" s="32" t="inlineStr">
        <is>
          <t>5.62</t>
        </is>
      </c>
      <c r="C579" s="32" t="n">
        <v>4912</v>
      </c>
      <c r="D579" s="59" t="inlineStr">
        <is>
          <t>CONJUNTO DE LOS INSTRUMENTOS AUXILIARES</t>
        </is>
      </c>
      <c r="E579" s="56" t="inlineStr">
        <is>
          <t>El conjunto de instrumentos auxiliares en un toyota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579" s="32" t="inlineStr">
        <is>
          <t>Unidad</t>
        </is>
      </c>
      <c r="G579" s="35" t="inlineStr">
        <is>
          <t>suministro</t>
        </is>
      </c>
      <c r="H579" s="159" t="n">
        <v>2250260</v>
      </c>
      <c r="I579" s="37" t="n">
        <v>158.91</v>
      </c>
      <c r="J579" s="37" t="n">
        <v>151.76</v>
      </c>
      <c r="K579" s="160">
        <f>H579*(I579/J579)</f>
        <v/>
      </c>
      <c r="L579" s="159" t="n">
        <v>2945075.9149</v>
      </c>
      <c r="M579" s="159" t="n">
        <v>2859297</v>
      </c>
      <c r="N579" s="159" t="n">
        <v>3088040.76</v>
      </c>
      <c r="O579" s="162">
        <f>MIN(K579,L579,M579,N579)</f>
        <v/>
      </c>
      <c r="P579" s="162">
        <f>MAX(K579,L579,M579,N579)</f>
        <v/>
      </c>
      <c r="Q579" s="162">
        <f>MEDIAN(K579,L579,M579,N579)</f>
        <v/>
      </c>
      <c r="R579" s="162">
        <f>AVERAGE(K579,L579,M579,N579)</f>
        <v/>
      </c>
      <c r="S579" s="162">
        <f>AVERAGE(O579,Q579)</f>
        <v/>
      </c>
      <c r="T579" s="162">
        <f>AVERAGE(P579,Q579)</f>
        <v/>
      </c>
      <c r="U579" s="41">
        <f>STDEVA(K579,L579,M579,N579)</f>
        <v/>
      </c>
      <c r="V579" s="42">
        <f>U579/Q579</f>
        <v/>
      </c>
      <c r="W579" s="43">
        <f>IF(X579=O579,"MENOR",IF(X579=S579,"PROM[MEN-MED]","PROMEDIO"))</f>
        <v/>
      </c>
      <c r="X579" s="163">
        <f>IF(V579&lt;=300%,O579,IF(AND(V579&gt;100%,V579&lt;=150%),S579,R579))</f>
        <v/>
      </c>
      <c r="Y579" s="162">
        <f>ROUND(X579,0)</f>
        <v/>
      </c>
    </row>
    <row r="580" ht="27" customHeight="1">
      <c r="B580" s="32" t="inlineStr">
        <is>
          <t>5.63</t>
        </is>
      </c>
      <c r="C580" s="32" t="n">
        <v>4912</v>
      </c>
      <c r="D580" s="59" t="inlineStr">
        <is>
          <t>REOSTATO CONTROL DE LUCES</t>
        </is>
      </c>
      <c r="E580" s="56" t="inlineStr">
        <is>
          <t>componente que permite ajustar la intensidad de la iluminación del tablero y otros elementos del interior del vehículo, mejorando la visibilidad y comodidad durante la conducción nocturna.</t>
        </is>
      </c>
      <c r="F580" s="32" t="inlineStr">
        <is>
          <t>Unidad</t>
        </is>
      </c>
      <c r="G580" s="35" t="inlineStr">
        <is>
          <t>suministro</t>
        </is>
      </c>
      <c r="H580" s="159" t="n">
        <v>208050</v>
      </c>
      <c r="I580" s="37" t="n">
        <v>158.91</v>
      </c>
      <c r="J580" s="37" t="n">
        <v>151.76</v>
      </c>
      <c r="K580" s="160">
        <f>H580*(I580/J580)</f>
        <v/>
      </c>
      <c r="L580" s="159" t="n">
        <v>253428.4095</v>
      </c>
      <c r="M580" s="159" t="n">
        <v>246047</v>
      </c>
      <c r="N580" s="159" t="n">
        <v>265730.76</v>
      </c>
      <c r="O580" s="162">
        <f>MIN(K580,L580,M580,N580)</f>
        <v/>
      </c>
      <c r="P580" s="162">
        <f>MAX(K580,L580,M580,N580)</f>
        <v/>
      </c>
      <c r="Q580" s="162">
        <f>MEDIAN(K580,L580,M580,N580)</f>
        <v/>
      </c>
      <c r="R580" s="162">
        <f>AVERAGE(K580,L580,M580,N580)</f>
        <v/>
      </c>
      <c r="S580" s="162">
        <f>AVERAGE(O580,Q580)</f>
        <v/>
      </c>
      <c r="T580" s="162">
        <f>AVERAGE(P580,Q580)</f>
        <v/>
      </c>
      <c r="U580" s="41">
        <f>STDEVA(K580,L580,M580,N580)</f>
        <v/>
      </c>
      <c r="V580" s="42">
        <f>U580/Q580</f>
        <v/>
      </c>
      <c r="W580" s="43">
        <f>IF(X580=O580,"MENOR",IF(X580=S580,"PROM[MEN-MED]","PROMEDIO"))</f>
        <v/>
      </c>
      <c r="X580" s="163">
        <f>IF(V580&lt;=300%,O580,IF(AND(V580&gt;100%,V580&lt;=150%),S580,R580))</f>
        <v/>
      </c>
      <c r="Y580" s="162">
        <f>ROUND(X580,0)</f>
        <v/>
      </c>
    </row>
    <row r="581" ht="15.75" customHeight="1">
      <c r="B581" s="26" t="inlineStr">
        <is>
          <t>6.</t>
        </is>
      </c>
      <c r="C581" s="142" t="inlineStr">
        <is>
          <t>SISTEMA DE REFRIGERACIÓN</t>
        </is>
      </c>
      <c r="H581" s="157" t="n"/>
      <c r="I581" s="157" t="n"/>
      <c r="J581" s="157" t="n"/>
      <c r="K581" s="164" t="n"/>
      <c r="L581" s="164" t="n"/>
      <c r="M581" s="164" t="n"/>
      <c r="N581" s="164" t="n"/>
      <c r="O581" s="166" t="n"/>
      <c r="P581" s="166" t="n"/>
      <c r="Q581" s="166" t="n"/>
      <c r="R581" s="166" t="n"/>
      <c r="S581" s="166" t="n"/>
      <c r="T581" s="166" t="n"/>
      <c r="U581" s="52" t="n"/>
      <c r="V581" s="53" t="n"/>
      <c r="W581" s="54" t="n"/>
      <c r="X581" s="167" t="n"/>
      <c r="Y581" s="166" t="n"/>
    </row>
    <row r="582" ht="27" customHeight="1">
      <c r="B582" s="32" t="inlineStr">
        <is>
          <t>6.1</t>
        </is>
      </c>
      <c r="C582" s="32" t="n">
        <v>4912</v>
      </c>
      <c r="D582" s="59" t="inlineStr">
        <is>
          <t>CONJUNTO DE ADMISION DE AIRE FRIO</t>
        </is>
      </c>
      <c r="E582" s="56" t="inlineStr">
        <is>
          <t>sistema diseñado para reemplazar la admisión de aire de fábrica con un conducto más eficiente que permite la entrada de aire más frío y denso al motor. Esto mejora la combustión y, en consecuencia, el rendimiento del motor.</t>
        </is>
      </c>
      <c r="F582" s="32" t="inlineStr">
        <is>
          <t>Unidad</t>
        </is>
      </c>
      <c r="G582" s="35" t="inlineStr">
        <is>
          <t>suministro</t>
        </is>
      </c>
      <c r="H582" s="159" t="n">
        <v>2488050</v>
      </c>
      <c r="I582" s="37" t="n">
        <v>158.91</v>
      </c>
      <c r="J582" s="37" t="n">
        <v>151.76</v>
      </c>
      <c r="K582" s="160">
        <f>H582*(I582/J582)</f>
        <v/>
      </c>
      <c r="L582" s="159" t="n">
        <v>2974070.4077</v>
      </c>
      <c r="M582" s="159" t="n">
        <v>2887447</v>
      </c>
      <c r="N582" s="159" t="n">
        <v>3118442.76</v>
      </c>
      <c r="O582" s="162">
        <f>MIN(K582,L582,M582,N582)</f>
        <v/>
      </c>
      <c r="P582" s="162">
        <f>MAX(K582,L582,M582,N582)</f>
        <v/>
      </c>
      <c r="Q582" s="162">
        <f>MEDIAN(K582,L582,M582,N582)</f>
        <v/>
      </c>
      <c r="R582" s="162">
        <f>AVERAGE(K582,L582,M582,N582)</f>
        <v/>
      </c>
      <c r="S582" s="162">
        <f>AVERAGE(O582,Q582)</f>
        <v/>
      </c>
      <c r="T582" s="162">
        <f>AVERAGE(P582,Q582)</f>
        <v/>
      </c>
      <c r="U582" s="41">
        <f>STDEVA(K582,L582,M582,N582)</f>
        <v/>
      </c>
      <c r="V582" s="42">
        <f>U582/Q582</f>
        <v/>
      </c>
      <c r="W582" s="43">
        <f>IF(X582=O582,"MENOR",IF(X582=S582,"PROM[MEN-MED]","PROMEDIO"))</f>
        <v/>
      </c>
      <c r="X582" s="163">
        <f>IF(V582&lt;=300%,O582,IF(AND(V582&gt;100%,V582&lt;=150%),S582,R582))</f>
        <v/>
      </c>
      <c r="Y582" s="162">
        <f>ROUND(X582,0)</f>
        <v/>
      </c>
    </row>
    <row r="583" ht="15.75" customHeight="1">
      <c r="B583" s="32" t="inlineStr">
        <is>
          <t>6.2</t>
        </is>
      </c>
      <c r="C583" s="32" t="n">
        <v>4912</v>
      </c>
      <c r="D583" s="59" t="inlineStr">
        <is>
          <t>MAGUERA DEL RADIADOR NO.1</t>
        </is>
      </c>
      <c r="E583" s="56" t="inlineStr">
        <is>
          <t>manguera superior del sistema de enfriamiento. Esta transporta el refrigerante caliente desde el motor hacia el radiador para su enfriamiento</t>
        </is>
      </c>
      <c r="F583" s="32" t="inlineStr">
        <is>
          <t>Unidad</t>
        </is>
      </c>
      <c r="G583" s="35" t="inlineStr">
        <is>
          <t>suministro</t>
        </is>
      </c>
      <c r="H583" s="159" t="n">
        <v>98800</v>
      </c>
      <c r="I583" s="37" t="n">
        <v>158.91</v>
      </c>
      <c r="J583" s="37" t="n">
        <v>151.76</v>
      </c>
      <c r="K583" s="160">
        <f>H583*(I583/J583)</f>
        <v/>
      </c>
      <c r="L583" s="159" t="n">
        <v>120349.3172</v>
      </c>
      <c r="M583" s="159" t="n">
        <v>116844</v>
      </c>
      <c r="N583" s="159" t="n">
        <v>126191.52</v>
      </c>
      <c r="O583" s="162">
        <f>MIN(K583,L583,M583,N583)</f>
        <v/>
      </c>
      <c r="P583" s="162">
        <f>MAX(K583,L583,M583,N583)</f>
        <v/>
      </c>
      <c r="Q583" s="162">
        <f>MEDIAN(K583,L583,M583,N583)</f>
        <v/>
      </c>
      <c r="R583" s="162">
        <f>AVERAGE(K583,L583,M583,N583)</f>
        <v/>
      </c>
      <c r="S583" s="162">
        <f>AVERAGE(O583,Q583)</f>
        <v/>
      </c>
      <c r="T583" s="162">
        <f>AVERAGE(P583,Q583)</f>
        <v/>
      </c>
      <c r="U583" s="41">
        <f>STDEVA(K583,L583,M583,N583)</f>
        <v/>
      </c>
      <c r="V583" s="42">
        <f>U583/Q583</f>
        <v/>
      </c>
      <c r="W583" s="43">
        <f>IF(X583=O583,"MENOR",IF(X583=S583,"PROM[MEN-MED]","PROMEDIO"))</f>
        <v/>
      </c>
      <c r="X583" s="163">
        <f>IF(V583&lt;=300%,O583,IF(AND(V583&gt;100%,V583&lt;=150%),S583,R583))</f>
        <v/>
      </c>
      <c r="Y583" s="162">
        <f>ROUND(X583,0)</f>
        <v/>
      </c>
    </row>
    <row r="584" ht="27" customHeight="1">
      <c r="B584" s="32" t="inlineStr">
        <is>
          <t>6.3</t>
        </is>
      </c>
      <c r="C584" s="32" t="n">
        <v>4912</v>
      </c>
      <c r="D584" s="59" t="inlineStr">
        <is>
          <t>MANGUERA DEL RADIADOR NO.2</t>
        </is>
      </c>
      <c r="E584" s="56" t="inlineStr">
        <is>
          <t>es la manguera inferior del sistema de enfriamiento. Su función principal es transportar el refrigerante enfriado desde el radiador de regreso al motor para mantener la temperatura de operación óptima.</t>
        </is>
      </c>
      <c r="F584" s="32" t="inlineStr">
        <is>
          <t>Unidad</t>
        </is>
      </c>
      <c r="G584" s="35" t="inlineStr">
        <is>
          <t>suministro</t>
        </is>
      </c>
      <c r="H584" s="159" t="n">
        <v>113954</v>
      </c>
      <c r="I584" s="37" t="n">
        <v>158.91</v>
      </c>
      <c r="J584" s="37" t="n">
        <v>151.76</v>
      </c>
      <c r="K584" s="160">
        <f>H584*(I584/J584)</f>
        <v/>
      </c>
      <c r="L584" s="159" t="n">
        <v>141718.7303</v>
      </c>
      <c r="M584" s="159" t="n">
        <v>137591</v>
      </c>
      <c r="N584" s="159" t="n">
        <v>148598.28</v>
      </c>
      <c r="O584" s="162">
        <f>MIN(K584,L584,M584,N584)</f>
        <v/>
      </c>
      <c r="P584" s="162">
        <f>MAX(K584,L584,M584,N584)</f>
        <v/>
      </c>
      <c r="Q584" s="162">
        <f>MEDIAN(K584,L584,M584,N584)</f>
        <v/>
      </c>
      <c r="R584" s="162">
        <f>AVERAGE(K584,L584,M584,N584)</f>
        <v/>
      </c>
      <c r="S584" s="162">
        <f>AVERAGE(O584,Q584)</f>
        <v/>
      </c>
      <c r="T584" s="162">
        <f>AVERAGE(P584,Q584)</f>
        <v/>
      </c>
      <c r="U584" s="41">
        <f>STDEVA(K584,L584,M584,N584)</f>
        <v/>
      </c>
      <c r="V584" s="42">
        <f>U584/Q584</f>
        <v/>
      </c>
      <c r="W584" s="43">
        <f>IF(X584=O584,"MENOR",IF(X584=S584,"PROM[MEN-MED]","PROMEDIO"))</f>
        <v/>
      </c>
      <c r="X584" s="163">
        <f>IF(V584&lt;=300%,O584,IF(AND(V584&gt;100%,V584&lt;=150%),S584,R584))</f>
        <v/>
      </c>
      <c r="Y584" s="162">
        <f>ROUND(X584,0)</f>
        <v/>
      </c>
    </row>
    <row r="585" ht="27" customHeight="1">
      <c r="B585" s="32" t="inlineStr">
        <is>
          <t>6.4</t>
        </is>
      </c>
      <c r="C585" s="32" t="n">
        <v>4912</v>
      </c>
      <c r="D585" s="59" t="inlineStr">
        <is>
          <t xml:space="preserve">DEPOSITO DEL RADIADOR </t>
        </is>
      </c>
      <c r="E585" s="56" t="inlineStr">
        <is>
          <t>componente esencial del sistema de enfriamiento. Su función principal es almacenar el refrigerante de reserva y permitir la expansión y contracción del líquido a medida que el motor se calienta y se enfría.</t>
        </is>
      </c>
      <c r="F585" s="32" t="inlineStr">
        <is>
          <t>Unidad</t>
        </is>
      </c>
      <c r="G585" s="35" t="inlineStr">
        <is>
          <t>suministro</t>
        </is>
      </c>
      <c r="H585" s="159" t="n">
        <v>356250</v>
      </c>
      <c r="I585" s="37" t="n">
        <v>158.91</v>
      </c>
      <c r="J585" s="37" t="n">
        <v>151.76</v>
      </c>
      <c r="K585" s="160">
        <f>H585*(I585/J585)</f>
        <v/>
      </c>
      <c r="L585" s="159" t="n">
        <v>417728.8654</v>
      </c>
      <c r="M585" s="159" t="n">
        <v>405562</v>
      </c>
      <c r="N585" s="159" t="n">
        <v>438006.96</v>
      </c>
      <c r="O585" s="162">
        <f>MIN(K585,L585,M585,N585)</f>
        <v/>
      </c>
      <c r="P585" s="162">
        <f>MAX(K585,L585,M585,N585)</f>
        <v/>
      </c>
      <c r="Q585" s="162">
        <f>MEDIAN(K585,L585,M585,N585)</f>
        <v/>
      </c>
      <c r="R585" s="162">
        <f>AVERAGE(K585,L585,M585,N585)</f>
        <v/>
      </c>
      <c r="S585" s="162">
        <f>AVERAGE(O585,Q585)</f>
        <v/>
      </c>
      <c r="T585" s="162">
        <f>AVERAGE(P585,Q585)</f>
        <v/>
      </c>
      <c r="U585" s="41">
        <f>STDEVA(K585,L585,M585,N585)</f>
        <v/>
      </c>
      <c r="V585" s="42">
        <f>U585/Q585</f>
        <v/>
      </c>
      <c r="W585" s="43">
        <f>IF(X585=O585,"MENOR",IF(X585=S585,"PROM[MEN-MED]","PROMEDIO"))</f>
        <v/>
      </c>
      <c r="X585" s="163">
        <f>IF(V585&lt;=300%,O585,IF(AND(V585&gt;100%,V585&lt;=150%),S585,R585))</f>
        <v/>
      </c>
      <c r="Y585" s="162">
        <f>ROUND(X585,0)</f>
        <v/>
      </c>
    </row>
    <row r="586" ht="27" customHeight="1">
      <c r="B586" s="32" t="inlineStr">
        <is>
          <t>6.5</t>
        </is>
      </c>
      <c r="C586" s="32" t="n">
        <v>4912</v>
      </c>
      <c r="D586" s="59" t="inlineStr">
        <is>
          <t>VENTILADOR CON ACOPLE HIDRAULICO</t>
        </is>
      </c>
      <c r="E586" s="56" t="inlineStr">
        <is>
          <t xml:space="preserve"> parte clave del sistema de enfriamiento del motor. Este ventilador es impulsado por el motor y utiliza un acople viscoso (hidráulico) que regula su velocidad en función de la temperatura del motor</t>
        </is>
      </c>
      <c r="F586" s="32" t="inlineStr">
        <is>
          <t>Unidad</t>
        </is>
      </c>
      <c r="G586" s="35" t="inlineStr">
        <is>
          <t>suministro</t>
        </is>
      </c>
      <c r="H586" s="159" t="n">
        <v>634097</v>
      </c>
      <c r="I586" s="37" t="n">
        <v>158.91</v>
      </c>
      <c r="J586" s="37" t="n">
        <v>151.76</v>
      </c>
      <c r="K586" s="160">
        <f>H586*(I586/J586)</f>
        <v/>
      </c>
      <c r="L586" s="159" t="n">
        <v>766512.6056</v>
      </c>
      <c r="M586" s="159" t="n">
        <v>744187</v>
      </c>
      <c r="N586" s="159" t="n">
        <v>803721.96</v>
      </c>
      <c r="O586" s="162">
        <f>MIN(K586,L586,M586,N586)</f>
        <v/>
      </c>
      <c r="P586" s="162">
        <f>MAX(K586,L586,M586,N586)</f>
        <v/>
      </c>
      <c r="Q586" s="162">
        <f>MEDIAN(K586,L586,M586,N586)</f>
        <v/>
      </c>
      <c r="R586" s="162">
        <f>AVERAGE(K586,L586,M586,N586)</f>
        <v/>
      </c>
      <c r="S586" s="162">
        <f>AVERAGE(O586,Q586)</f>
        <v/>
      </c>
      <c r="T586" s="162">
        <f>AVERAGE(P586,Q586)</f>
        <v/>
      </c>
      <c r="U586" s="41">
        <f>STDEVA(K586,L586,M586,N586)</f>
        <v/>
      </c>
      <c r="V586" s="42">
        <f>U586/Q586</f>
        <v/>
      </c>
      <c r="W586" s="43">
        <f>IF(X586=O586,"MENOR",IF(X586=S586,"PROM[MEN-MED]","PROMEDIO"))</f>
        <v/>
      </c>
      <c r="X586" s="163">
        <f>IF(V586&lt;=300%,O586,IF(AND(V586&gt;100%,V586&lt;=150%),S586,R586))</f>
        <v/>
      </c>
      <c r="Y586" s="162">
        <f>ROUND(X586,0)</f>
        <v/>
      </c>
    </row>
    <row r="587" ht="27" customHeight="1">
      <c r="B587" s="32" t="inlineStr">
        <is>
          <t>6.6</t>
        </is>
      </c>
      <c r="C587" s="32" t="n">
        <v>4912</v>
      </c>
      <c r="D587" s="59" t="inlineStr">
        <is>
          <t>POLEA DEL VENTILADOR</t>
        </is>
      </c>
      <c r="E587" s="56"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587" s="32" t="inlineStr">
        <is>
          <t>Unidad</t>
        </is>
      </c>
      <c r="G587" s="35" t="inlineStr">
        <is>
          <t>suministro</t>
        </is>
      </c>
      <c r="H587" s="159" t="n">
        <v>260300</v>
      </c>
      <c r="I587" s="37" t="n">
        <v>158.91</v>
      </c>
      <c r="J587" s="37" t="n">
        <v>151.76</v>
      </c>
      <c r="K587" s="160">
        <f>H587*(I587/J587)</f>
        <v/>
      </c>
      <c r="L587" s="159" t="n">
        <v>311147.5507</v>
      </c>
      <c r="M587" s="159" t="n">
        <v>302085</v>
      </c>
      <c r="N587" s="159" t="n">
        <v>326251.8</v>
      </c>
      <c r="O587" s="162">
        <f>MIN(K587,L587,M587,N587)</f>
        <v/>
      </c>
      <c r="P587" s="162">
        <f>MAX(K587,L587,M587,N587)</f>
        <v/>
      </c>
      <c r="Q587" s="162">
        <f>MEDIAN(K587,L587,M587,N587)</f>
        <v/>
      </c>
      <c r="R587" s="162">
        <f>AVERAGE(K587,L587,M587,N587)</f>
        <v/>
      </c>
      <c r="S587" s="162">
        <f>AVERAGE(O587,Q587)</f>
        <v/>
      </c>
      <c r="T587" s="162">
        <f>AVERAGE(P587,Q587)</f>
        <v/>
      </c>
      <c r="U587" s="41">
        <f>STDEVA(K587,L587,M587,N587)</f>
        <v/>
      </c>
      <c r="V587" s="42">
        <f>U587/Q587</f>
        <v/>
      </c>
      <c r="W587" s="43">
        <f>IF(X587=O587,"MENOR",IF(X587=S587,"PROM[MEN-MED]","PROMEDIO"))</f>
        <v/>
      </c>
      <c r="X587" s="163">
        <f>IF(V587&lt;=300%,O587,IF(AND(V587&gt;100%,V587&lt;=150%),S587,R587))</f>
        <v/>
      </c>
      <c r="Y587" s="162">
        <f>ROUND(X587,0)</f>
        <v/>
      </c>
    </row>
    <row r="588" ht="27" customHeight="1">
      <c r="B588" s="32" t="inlineStr">
        <is>
          <t>6.7</t>
        </is>
      </c>
      <c r="C588" s="32" t="n">
        <v>4912</v>
      </c>
      <c r="D588" s="59" t="inlineStr">
        <is>
          <t xml:space="preserve">CORREA TRAPESOIDAL  DEL VENTILADOR Y DEL GENERADOR </t>
        </is>
      </c>
      <c r="E588" s="56" t="inlineStr">
        <is>
          <t>pieza clave del sistema de accesorios del motor. Su función principal es transmitir la energía del cigüeñal a componentes como el ventilador del radiador, el alternador (generador) y, en algunos modelos, la bomba de agua.</t>
        </is>
      </c>
      <c r="F588" s="32" t="inlineStr">
        <is>
          <t>Unidad</t>
        </is>
      </c>
      <c r="G588" s="35" t="inlineStr">
        <is>
          <t>suministro</t>
        </is>
      </c>
      <c r="H588" s="159" t="n">
        <v>460750</v>
      </c>
      <c r="I588" s="37" t="n">
        <v>158.91</v>
      </c>
      <c r="J588" s="37" t="n">
        <v>151.76</v>
      </c>
      <c r="K588" s="160">
        <f>H588*(I588/J588)</f>
        <v/>
      </c>
      <c r="L588" s="159" t="n">
        <v>550753.3605</v>
      </c>
      <c r="M588" s="159" t="n">
        <v>534712</v>
      </c>
      <c r="N588" s="159" t="n">
        <v>577488.96</v>
      </c>
      <c r="O588" s="162">
        <f>MIN(K588,L588,M588,N588)</f>
        <v/>
      </c>
      <c r="P588" s="162">
        <f>MAX(K588,L588,M588,N588)</f>
        <v/>
      </c>
      <c r="Q588" s="162">
        <f>MEDIAN(K588,L588,M588,N588)</f>
        <v/>
      </c>
      <c r="R588" s="162">
        <f>AVERAGE(K588,L588,M588,N588)</f>
        <v/>
      </c>
      <c r="S588" s="162">
        <f>AVERAGE(O588,Q588)</f>
        <v/>
      </c>
      <c r="T588" s="162">
        <f>AVERAGE(P588,Q588)</f>
        <v/>
      </c>
      <c r="U588" s="41">
        <f>STDEVA(K588,L588,M588,N588)</f>
        <v/>
      </c>
      <c r="V588" s="42">
        <f>U588/Q588</f>
        <v/>
      </c>
      <c r="W588" s="43">
        <f>IF(X588=O588,"MENOR",IF(X588=S588,"PROM[MEN-MED]","PROMEDIO"))</f>
        <v/>
      </c>
      <c r="X588" s="163">
        <f>IF(V588&lt;=300%,O588,IF(AND(V588&gt;100%,V588&lt;=150%),S588,R588))</f>
        <v/>
      </c>
      <c r="Y588" s="162">
        <f>ROUND(X588,0)</f>
        <v/>
      </c>
    </row>
    <row r="589" ht="27" customHeight="1">
      <c r="B589" s="32" t="inlineStr">
        <is>
          <t>6.8</t>
        </is>
      </c>
      <c r="C589" s="32" t="n">
        <v>4912</v>
      </c>
      <c r="D589" s="59" t="inlineStr">
        <is>
          <t>TUBO DEL ENFRIADOR DE ACEITE</t>
        </is>
      </c>
      <c r="E589" s="56" t="inlineStr">
        <is>
          <t>es una parte fundamental del sistema de enfriamiento del aceite del motor o la transmisión. Su función principal es transportar el aceite caliente hacia el enfriador de aceite, donde se reduce su temperatura antes de regresar al sistema de lubricación.</t>
        </is>
      </c>
      <c r="F589" s="32" t="inlineStr">
        <is>
          <t>Unidad</t>
        </is>
      </c>
      <c r="G589" s="35" t="inlineStr">
        <is>
          <t>suministro</t>
        </is>
      </c>
      <c r="H589" s="159" t="n">
        <v>401588</v>
      </c>
      <c r="I589" s="37" t="n">
        <v>158.91</v>
      </c>
      <c r="J589" s="37" t="n">
        <v>151.76</v>
      </c>
      <c r="K589" s="160">
        <f>H589*(I589/J589)</f>
        <v/>
      </c>
      <c r="L589" s="159" t="n">
        <v>480272.5165</v>
      </c>
      <c r="M589" s="159" t="n">
        <v>466284</v>
      </c>
      <c r="N589" s="159" t="n">
        <v>503586.72</v>
      </c>
      <c r="O589" s="162">
        <f>MIN(K589,L589,M589,N589)</f>
        <v/>
      </c>
      <c r="P589" s="162">
        <f>MAX(K589,L589,M589,N589)</f>
        <v/>
      </c>
      <c r="Q589" s="162">
        <f>MEDIAN(K589,L589,M589,N589)</f>
        <v/>
      </c>
      <c r="R589" s="162">
        <f>AVERAGE(K589,L589,M589,N589)</f>
        <v/>
      </c>
      <c r="S589" s="162">
        <f>AVERAGE(O589,Q589)</f>
        <v/>
      </c>
      <c r="T589" s="162">
        <f>AVERAGE(P589,Q589)</f>
        <v/>
      </c>
      <c r="U589" s="41">
        <f>STDEVA(K589,L589,M589,N589)</f>
        <v/>
      </c>
      <c r="V589" s="42">
        <f>U589/Q589</f>
        <v/>
      </c>
      <c r="W589" s="43">
        <f>IF(X589=O589,"MENOR",IF(X589=S589,"PROM[MEN-MED]","PROMEDIO"))</f>
        <v/>
      </c>
      <c r="X589" s="163">
        <f>IF(V589&lt;=300%,O589,IF(AND(V589&gt;100%,V589&lt;=150%),S589,R589))</f>
        <v/>
      </c>
      <c r="Y589" s="162">
        <f>ROUND(X589,0)</f>
        <v/>
      </c>
    </row>
    <row r="590" ht="27" customHeight="1">
      <c r="B590" s="32" t="inlineStr">
        <is>
          <t>6.9</t>
        </is>
      </c>
      <c r="C590" s="32" t="n">
        <v>4912</v>
      </c>
      <c r="D590" s="59" t="inlineStr">
        <is>
          <t>MANGUERA DE DERIVACION DE AGUA NO.1</t>
        </is>
      </c>
      <c r="E590" s="56" t="inlineStr">
        <is>
          <t>parte del sistema de enfriamiento del motor. Su función principal es redirigir el refrigerante entre distintos componentes del sistema, como el radiador, la bomba de agua y el termostato, para mantener la temperatura óptima del motor.</t>
        </is>
      </c>
      <c r="F590" s="32" t="inlineStr">
        <is>
          <t>Unidad</t>
        </is>
      </c>
      <c r="G590" s="35" t="inlineStr">
        <is>
          <t>suministro</t>
        </is>
      </c>
      <c r="H590" s="159" t="n">
        <v>64600</v>
      </c>
      <c r="I590" s="37" t="n">
        <v>158.91</v>
      </c>
      <c r="J590" s="37" t="n">
        <v>151.76</v>
      </c>
      <c r="K590" s="160">
        <f>H590*(I590/J590)</f>
        <v/>
      </c>
      <c r="L590" s="159" t="n">
        <v>76483.67999999999</v>
      </c>
      <c r="M590" s="159" t="n">
        <v>74256</v>
      </c>
      <c r="N590" s="159" t="n">
        <v>80196.48</v>
      </c>
      <c r="O590" s="162">
        <f>MIN(K590,L590,M590,N590)</f>
        <v/>
      </c>
      <c r="P590" s="162">
        <f>MAX(K590,L590,M590,N590)</f>
        <v/>
      </c>
      <c r="Q590" s="162">
        <f>MEDIAN(K590,L590,M590,N590)</f>
        <v/>
      </c>
      <c r="R590" s="162">
        <f>AVERAGE(K590,L590,M590,N590)</f>
        <v/>
      </c>
      <c r="S590" s="162">
        <f>AVERAGE(O590,Q590)</f>
        <v/>
      </c>
      <c r="T590" s="162">
        <f>AVERAGE(P590,Q590)</f>
        <v/>
      </c>
      <c r="U590" s="41">
        <f>STDEVA(K590,L590,M590,N590)</f>
        <v/>
      </c>
      <c r="V590" s="42">
        <f>U590/Q590</f>
        <v/>
      </c>
      <c r="W590" s="43">
        <f>IF(X590=O590,"MENOR",IF(X590=S590,"PROM[MEN-MED]","PROMEDIO"))</f>
        <v/>
      </c>
      <c r="X590" s="163">
        <f>IF(V590&lt;=300%,O590,IF(AND(V590&gt;100%,V590&lt;=150%),S590,R590))</f>
        <v/>
      </c>
      <c r="Y590" s="162">
        <f>ROUND(X590,0)</f>
        <v/>
      </c>
    </row>
    <row r="591" ht="27" customHeight="1">
      <c r="B591" s="32" t="inlineStr">
        <is>
          <t>6.10</t>
        </is>
      </c>
      <c r="C591" s="32" t="n">
        <v>4912</v>
      </c>
      <c r="D591" s="59" t="inlineStr">
        <is>
          <t>MANGUERA DE DERIVACION DE AGUA NO.2</t>
        </is>
      </c>
      <c r="E591" s="56" t="inlineStr">
        <is>
          <t>parte del sistema de enfriamiento del motor. Su función principal es redirigir el refrigerante entre distintos componentes del sistema, como el radiador, la bomba de agua y el termostato, para mantener la temperatura óptima del motor.</t>
        </is>
      </c>
      <c r="F591" s="32" t="inlineStr">
        <is>
          <t>Unidad</t>
        </is>
      </c>
      <c r="G591" s="35" t="inlineStr">
        <is>
          <t>suministro</t>
        </is>
      </c>
      <c r="H591" s="159" t="n">
        <v>48450</v>
      </c>
      <c r="I591" s="37" t="n">
        <v>158.91</v>
      </c>
      <c r="J591" s="37" t="n">
        <v>151.76</v>
      </c>
      <c r="K591" s="160">
        <f>H591*(I591/J591)</f>
        <v/>
      </c>
      <c r="L591" s="159" t="n">
        <v>59017.9667</v>
      </c>
      <c r="M591" s="159" t="n">
        <v>57299</v>
      </c>
      <c r="N591" s="159" t="n">
        <v>61882.92</v>
      </c>
      <c r="O591" s="162">
        <f>MIN(K591,L591,M591,N591)</f>
        <v/>
      </c>
      <c r="P591" s="162">
        <f>MAX(K591,L591,M591,N591)</f>
        <v/>
      </c>
      <c r="Q591" s="162">
        <f>MEDIAN(K591,L591,M591,N591)</f>
        <v/>
      </c>
      <c r="R591" s="162">
        <f>AVERAGE(K591,L591,M591,N591)</f>
        <v/>
      </c>
      <c r="S591" s="162">
        <f>AVERAGE(O591,Q591)</f>
        <v/>
      </c>
      <c r="T591" s="162">
        <f>AVERAGE(P591,Q591)</f>
        <v/>
      </c>
      <c r="U591" s="41">
        <f>STDEVA(K591,L591,M591,N591)</f>
        <v/>
      </c>
      <c r="V591" s="42">
        <f>U591/Q591</f>
        <v/>
      </c>
      <c r="W591" s="43">
        <f>IF(X591=O591,"MENOR",IF(X591=S591,"PROM[MEN-MED]","PROMEDIO"))</f>
        <v/>
      </c>
      <c r="X591" s="163">
        <f>IF(V591&lt;=300%,O591,IF(AND(V591&gt;100%,V591&lt;=150%),S591,R591))</f>
        <v/>
      </c>
      <c r="Y591" s="162">
        <f>ROUND(X591,0)</f>
        <v/>
      </c>
    </row>
    <row r="592" ht="27" customHeight="1">
      <c r="B592" s="32" t="inlineStr">
        <is>
          <t>6.11</t>
        </is>
      </c>
      <c r="C592" s="32" t="n">
        <v>4912</v>
      </c>
      <c r="D592" s="59" t="inlineStr">
        <is>
          <t>MANGUERA DE DERIVACION DE AGUA NO.3</t>
        </is>
      </c>
      <c r="E592" s="56" t="inlineStr">
        <is>
          <t>parte del sistema de enfriamiento del motor. Su función principal es redirigir el refrigerante entre distintos componentes del sistema, como el radiador, la bomba de agua y el termostato, para mantener la temperatura óptima del motor.</t>
        </is>
      </c>
      <c r="F592" s="32" t="inlineStr">
        <is>
          <t>Unidad</t>
        </is>
      </c>
      <c r="G592" s="35" t="inlineStr">
        <is>
          <t>suministro</t>
        </is>
      </c>
      <c r="H592" s="159" t="n">
        <v>30400</v>
      </c>
      <c r="I592" s="37" t="n">
        <v>158.91</v>
      </c>
      <c r="J592" s="37" t="n">
        <v>151.76</v>
      </c>
      <c r="K592" s="160">
        <f>H592*(I592/J592)</f>
        <v/>
      </c>
      <c r="L592" s="159" t="n">
        <v>35647.2711</v>
      </c>
      <c r="M592" s="159" t="n">
        <v>34609</v>
      </c>
      <c r="N592" s="159" t="n">
        <v>37377.72</v>
      </c>
      <c r="O592" s="162">
        <f>MIN(K592,L592,M592,N592)</f>
        <v/>
      </c>
      <c r="P592" s="162">
        <f>MAX(K592,L592,M592,N592)</f>
        <v/>
      </c>
      <c r="Q592" s="162">
        <f>MEDIAN(K592,L592,M592,N592)</f>
        <v/>
      </c>
      <c r="R592" s="162">
        <f>AVERAGE(K592,L592,M592,N592)</f>
        <v/>
      </c>
      <c r="S592" s="162">
        <f>AVERAGE(O592,Q592)</f>
        <v/>
      </c>
      <c r="T592" s="162">
        <f>AVERAGE(P592,Q592)</f>
        <v/>
      </c>
      <c r="U592" s="41">
        <f>STDEVA(K592,L592,M592,N592)</f>
        <v/>
      </c>
      <c r="V592" s="42">
        <f>U592/Q592</f>
        <v/>
      </c>
      <c r="W592" s="43">
        <f>IF(X592=O592,"MENOR",IF(X592=S592,"PROM[MEN-MED]","PROMEDIO"))</f>
        <v/>
      </c>
      <c r="X592" s="163">
        <f>IF(V592&lt;=300%,O592,IF(AND(V592&gt;100%,V592&lt;=150%),S592,R592))</f>
        <v/>
      </c>
      <c r="Y592" s="162">
        <f>ROUND(X592,0)</f>
        <v/>
      </c>
    </row>
    <row r="593" ht="27" customHeight="1">
      <c r="B593" s="32" t="inlineStr">
        <is>
          <t>6.12</t>
        </is>
      </c>
      <c r="C593" s="32" t="n">
        <v>4912</v>
      </c>
      <c r="D593" s="59" t="inlineStr">
        <is>
          <t>MANGUERA DE DERIVACION DE AGUA NO.4</t>
        </is>
      </c>
      <c r="E593"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593" s="32" t="inlineStr">
        <is>
          <t>Unidad</t>
        </is>
      </c>
      <c r="G593" s="35" t="inlineStr">
        <is>
          <t>suministro</t>
        </is>
      </c>
      <c r="H593" s="159" t="n">
        <v>43699</v>
      </c>
      <c r="I593" s="37" t="n">
        <v>158.91</v>
      </c>
      <c r="J593" s="37" t="n">
        <v>151.76</v>
      </c>
      <c r="K593" s="160">
        <f>H593*(I593/J593)</f>
        <v/>
      </c>
      <c r="L593" s="159" t="n">
        <v>53231.4251</v>
      </c>
      <c r="M593" s="159" t="n">
        <v>51681</v>
      </c>
      <c r="N593" s="159" t="n">
        <v>55815.48</v>
      </c>
      <c r="O593" s="162">
        <f>MIN(K593,L593,M593,N593)</f>
        <v/>
      </c>
      <c r="P593" s="162">
        <f>MAX(K593,L593,M593,N593)</f>
        <v/>
      </c>
      <c r="Q593" s="162">
        <f>MEDIAN(K593,L593,M593,N593)</f>
        <v/>
      </c>
      <c r="R593" s="162">
        <f>AVERAGE(K593,L593,M593,N593)</f>
        <v/>
      </c>
      <c r="S593" s="162">
        <f>AVERAGE(O593,Q593)</f>
        <v/>
      </c>
      <c r="T593" s="162">
        <f>AVERAGE(P593,Q593)</f>
        <v/>
      </c>
      <c r="U593" s="41">
        <f>STDEVA(K593,L593,M593,N593)</f>
        <v/>
      </c>
      <c r="V593" s="42">
        <f>U593/Q593</f>
        <v/>
      </c>
      <c r="W593" s="43">
        <f>IF(X593=O593,"MENOR",IF(X593=S593,"PROM[MEN-MED]","PROMEDIO"))</f>
        <v/>
      </c>
      <c r="X593" s="163">
        <f>IF(V593&lt;=300%,O593,IF(AND(V593&gt;100%,V593&lt;=150%),S593,R593))</f>
        <v/>
      </c>
      <c r="Y593" s="162">
        <f>ROUND(X593,0)</f>
        <v/>
      </c>
    </row>
    <row r="594" ht="27" customHeight="1">
      <c r="B594" s="32" t="inlineStr">
        <is>
          <t>6.13</t>
        </is>
      </c>
      <c r="C594" s="32" t="n">
        <v>4912</v>
      </c>
      <c r="D594" s="59" t="inlineStr">
        <is>
          <t>MANGUERA DE DERIVACION DE AGUA NO.5</t>
        </is>
      </c>
      <c r="E594"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594" s="32" t="inlineStr">
        <is>
          <t>Unidad</t>
        </is>
      </c>
      <c r="G594" s="35" t="inlineStr">
        <is>
          <t>suministro</t>
        </is>
      </c>
      <c r="H594" s="159" t="n">
        <v>45107</v>
      </c>
      <c r="I594" s="37" t="n">
        <v>158.91</v>
      </c>
      <c r="J594" s="37" t="n">
        <v>151.76</v>
      </c>
      <c r="K594" s="160">
        <f>H594*(I594/J594)</f>
        <v/>
      </c>
      <c r="L594" s="159" t="n">
        <v>55642.6626</v>
      </c>
      <c r="M594" s="159" t="n">
        <v>54022</v>
      </c>
      <c r="N594" s="159" t="n">
        <v>58343.76</v>
      </c>
      <c r="O594" s="162">
        <f>MIN(K594,L594,M594,N594)</f>
        <v/>
      </c>
      <c r="P594" s="162">
        <f>MAX(K594,L594,M594,N594)</f>
        <v/>
      </c>
      <c r="Q594" s="162">
        <f>MEDIAN(K594,L594,M594,N594)</f>
        <v/>
      </c>
      <c r="R594" s="162">
        <f>AVERAGE(K594,L594,M594,N594)</f>
        <v/>
      </c>
      <c r="S594" s="162">
        <f>AVERAGE(O594,Q594)</f>
        <v/>
      </c>
      <c r="T594" s="162">
        <f>AVERAGE(P594,Q594)</f>
        <v/>
      </c>
      <c r="U594" s="41">
        <f>STDEVA(K594,L594,M594,N594)</f>
        <v/>
      </c>
      <c r="V594" s="42">
        <f>U594/Q594</f>
        <v/>
      </c>
      <c r="W594" s="43">
        <f>IF(X594=O594,"MENOR",IF(X594=S594,"PROM[MEN-MED]","PROMEDIO"))</f>
        <v/>
      </c>
      <c r="X594" s="163">
        <f>IF(V594&lt;=300%,O594,IF(AND(V594&gt;100%,V594&lt;=150%),S594,R594))</f>
        <v/>
      </c>
      <c r="Y594" s="162">
        <f>ROUND(X594,0)</f>
        <v/>
      </c>
    </row>
    <row r="595" ht="27" customHeight="1">
      <c r="B595" s="32" t="inlineStr">
        <is>
          <t>6.14</t>
        </is>
      </c>
      <c r="C595" s="32" t="n">
        <v>4912</v>
      </c>
      <c r="D595" s="59" t="inlineStr">
        <is>
          <t>MANGUERA DEL ENFRIADOR DE ACEITE</t>
        </is>
      </c>
      <c r="E595" s="56" t="inlineStr">
        <is>
          <t>parte esencial del sistema de enfriamiento del aceite del motor o la transmisión. Su función principal es transportar el aceite caliente hacia el enfriador de aceite, donde se reduce su temperatura antes de volver al sistema de lubricación.</t>
        </is>
      </c>
      <c r="F595" s="32" t="inlineStr">
        <is>
          <t>Unidad</t>
        </is>
      </c>
      <c r="G595" s="35" t="inlineStr">
        <is>
          <t>suministro</t>
        </is>
      </c>
      <c r="H595" s="159" t="n">
        <v>263150</v>
      </c>
      <c r="I595" s="37" t="n">
        <v>158.91</v>
      </c>
      <c r="J595" s="37" t="n">
        <v>151.76</v>
      </c>
      <c r="K595" s="160">
        <f>H595*(I595/J595)</f>
        <v/>
      </c>
      <c r="L595" s="159" t="n">
        <v>317550.0244</v>
      </c>
      <c r="M595" s="159" t="n">
        <v>308301</v>
      </c>
      <c r="N595" s="159" t="n">
        <v>332965.08</v>
      </c>
      <c r="O595" s="162">
        <f>MIN(K595,L595,M595,N595)</f>
        <v/>
      </c>
      <c r="P595" s="162">
        <f>MAX(K595,L595,M595,N595)</f>
        <v/>
      </c>
      <c r="Q595" s="162">
        <f>MEDIAN(K595,L595,M595,N595)</f>
        <v/>
      </c>
      <c r="R595" s="162">
        <f>AVERAGE(K595,L595,M595,N595)</f>
        <v/>
      </c>
      <c r="S595" s="162">
        <f>AVERAGE(O595,Q595)</f>
        <v/>
      </c>
      <c r="T595" s="162">
        <f>AVERAGE(P595,Q595)</f>
        <v/>
      </c>
      <c r="U595" s="41">
        <f>STDEVA(K595,L595,M595,N595)</f>
        <v/>
      </c>
      <c r="V595" s="42">
        <f>U595/Q595</f>
        <v/>
      </c>
      <c r="W595" s="43">
        <f>IF(X595=O595,"MENOR",IF(X595=S595,"PROM[MEN-MED]","PROMEDIO"))</f>
        <v/>
      </c>
      <c r="X595" s="163">
        <f>IF(V595&lt;=300%,O595,IF(AND(V595&gt;100%,V595&lt;=150%),S595,R595))</f>
        <v/>
      </c>
      <c r="Y595" s="162">
        <f>ROUND(X595,0)</f>
        <v/>
      </c>
    </row>
    <row r="596" ht="27" customHeight="1">
      <c r="B596" s="32" t="inlineStr">
        <is>
          <t>6.15</t>
        </is>
      </c>
      <c r="C596" s="32" t="n">
        <v>4912</v>
      </c>
      <c r="D596" s="59" t="inlineStr">
        <is>
          <t>MANGUERA DEL ENFRIADOR DE ACEITE NO.2</t>
        </is>
      </c>
      <c r="E596" s="56" t="inlineStr">
        <is>
          <t>parte esencial del sistema de enfriamiento del aceite del motor o la transmisión. Su función principal es transportar el aceite caliente hacia el enfriador de aceite, donde se reduce su temperatura antes de volver al sistema de lubricación.</t>
        </is>
      </c>
      <c r="F596" s="32" t="inlineStr">
        <is>
          <t>Unidad</t>
        </is>
      </c>
      <c r="G596" s="35" t="inlineStr">
        <is>
          <t>suministro</t>
        </is>
      </c>
      <c r="H596" s="159" t="n">
        <v>260300</v>
      </c>
      <c r="I596" s="37" t="n">
        <v>158.91</v>
      </c>
      <c r="J596" s="37" t="n">
        <v>151.76</v>
      </c>
      <c r="K596" s="160">
        <f>H596*(I596/J596)</f>
        <v/>
      </c>
      <c r="L596" s="159" t="n">
        <v>317074.1672</v>
      </c>
      <c r="M596" s="159" t="n">
        <v>307839</v>
      </c>
      <c r="N596" s="159" t="n">
        <v>332466.12</v>
      </c>
      <c r="O596" s="162">
        <f>MIN(K596,L596,M596,N596)</f>
        <v/>
      </c>
      <c r="P596" s="162">
        <f>MAX(K596,L596,M596,N596)</f>
        <v/>
      </c>
      <c r="Q596" s="162">
        <f>MEDIAN(K596,L596,M596,N596)</f>
        <v/>
      </c>
      <c r="R596" s="162">
        <f>AVERAGE(K596,L596,M596,N596)</f>
        <v/>
      </c>
      <c r="S596" s="162">
        <f>AVERAGE(O596,Q596)</f>
        <v/>
      </c>
      <c r="T596" s="162">
        <f>AVERAGE(P596,Q596)</f>
        <v/>
      </c>
      <c r="U596" s="41">
        <f>STDEVA(K596,L596,M596,N596)</f>
        <v/>
      </c>
      <c r="V596" s="42">
        <f>U596/Q596</f>
        <v/>
      </c>
      <c r="W596" s="43">
        <f>IF(X596=O596,"MENOR",IF(X596=S596,"PROM[MEN-MED]","PROMEDIO"))</f>
        <v/>
      </c>
      <c r="X596" s="163">
        <f>IF(V596&lt;=300%,O596,IF(AND(V596&gt;100%,V596&lt;=150%),S596,R596))</f>
        <v/>
      </c>
      <c r="Y596" s="162">
        <f>ROUND(X596,0)</f>
        <v/>
      </c>
    </row>
    <row r="597" ht="27" customHeight="1">
      <c r="B597" s="32" t="inlineStr">
        <is>
          <t>6.16</t>
        </is>
      </c>
      <c r="C597" s="32" t="n">
        <v>4912</v>
      </c>
      <c r="D597" s="59" t="inlineStr">
        <is>
          <t xml:space="preserve">CONJUNTO DE LA BOMBA DE AGUA </t>
        </is>
      </c>
      <c r="E597" s="56"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597" s="32" t="inlineStr">
        <is>
          <t>Unidad</t>
        </is>
      </c>
      <c r="G597" s="35" t="inlineStr">
        <is>
          <t>suministro</t>
        </is>
      </c>
      <c r="H597" s="159" t="n">
        <v>1091419</v>
      </c>
      <c r="I597" s="37" t="n">
        <v>158.91</v>
      </c>
      <c r="J597" s="37" t="n">
        <v>151.76</v>
      </c>
      <c r="K597" s="160">
        <f>H597*(I597/J597)</f>
        <v/>
      </c>
      <c r="L597" s="159" t="n">
        <v>1340042.3638</v>
      </c>
      <c r="M597" s="159" t="n">
        <v>1301012</v>
      </c>
      <c r="N597" s="159" t="n">
        <v>1405092.96</v>
      </c>
      <c r="O597" s="162">
        <f>MIN(K597,L597,M597,N597)</f>
        <v/>
      </c>
      <c r="P597" s="162">
        <f>MAX(K597,L597,M597,N597)</f>
        <v/>
      </c>
      <c r="Q597" s="162">
        <f>MEDIAN(K597,L597,M597,N597)</f>
        <v/>
      </c>
      <c r="R597" s="162">
        <f>AVERAGE(K597,L597,M597,N597)</f>
        <v/>
      </c>
      <c r="S597" s="162">
        <f>AVERAGE(O597,Q597)</f>
        <v/>
      </c>
      <c r="T597" s="162">
        <f>AVERAGE(P597,Q597)</f>
        <v/>
      </c>
      <c r="U597" s="41">
        <f>STDEVA(K597,L597,M597,N597)</f>
        <v/>
      </c>
      <c r="V597" s="42">
        <f>U597/Q597</f>
        <v/>
      </c>
      <c r="W597" s="43">
        <f>IF(X597=O597,"MENOR",IF(X597=S597,"PROM[MEN-MED]","PROMEDIO"))</f>
        <v/>
      </c>
      <c r="X597" s="163">
        <f>IF(V597&lt;=300%,O597,IF(AND(V597&gt;100%,V597&lt;=150%),S597,R597))</f>
        <v/>
      </c>
      <c r="Y597" s="162">
        <f>ROUND(X597,0)</f>
        <v/>
      </c>
    </row>
    <row r="598" ht="27" customHeight="1">
      <c r="B598" s="32" t="inlineStr">
        <is>
          <t>6.17</t>
        </is>
      </c>
      <c r="C598" s="32" t="n">
        <v>4912</v>
      </c>
      <c r="D598" s="59" t="inlineStr">
        <is>
          <t xml:space="preserve">JUNTA DE LA BOMBA DE AGUA </t>
        </is>
      </c>
      <c r="E598" s="56"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598" s="32" t="inlineStr">
        <is>
          <t>Unidad</t>
        </is>
      </c>
      <c r="G598" s="35" t="inlineStr">
        <is>
          <t>suministro</t>
        </is>
      </c>
      <c r="H598" s="159" t="n">
        <v>662360</v>
      </c>
      <c r="I598" s="37" t="n">
        <v>158.91</v>
      </c>
      <c r="J598" s="37" t="n">
        <v>151.76</v>
      </c>
      <c r="K598" s="160">
        <f>H598*(I598/J598)</f>
        <v/>
      </c>
      <c r="L598" s="159" t="n">
        <v>820746.2249</v>
      </c>
      <c r="M598" s="159" t="n">
        <v>796841</v>
      </c>
      <c r="N598" s="159" t="n">
        <v>860588.28</v>
      </c>
      <c r="O598" s="162">
        <f>MIN(K598,L598,M598,N598)</f>
        <v/>
      </c>
      <c r="P598" s="162">
        <f>MAX(K598,L598,M598,N598)</f>
        <v/>
      </c>
      <c r="Q598" s="162">
        <f>MEDIAN(K598,L598,M598,N598)</f>
        <v/>
      </c>
      <c r="R598" s="162">
        <f>AVERAGE(K598,L598,M598,N598)</f>
        <v/>
      </c>
      <c r="S598" s="162">
        <f>AVERAGE(O598,Q598)</f>
        <v/>
      </c>
      <c r="T598" s="162">
        <f>AVERAGE(P598,Q598)</f>
        <v/>
      </c>
      <c r="U598" s="41">
        <f>STDEVA(K598,L598,M598,N598)</f>
        <v/>
      </c>
      <c r="V598" s="42">
        <f>U598/Q598</f>
        <v/>
      </c>
      <c r="W598" s="43">
        <f>IF(X598=O598,"MENOR",IF(X598=S598,"PROM[MEN-MED]","PROMEDIO"))</f>
        <v/>
      </c>
      <c r="X598" s="163">
        <f>IF(V598&lt;=300%,O598,IF(AND(V598&gt;100%,V598&lt;=150%),S598,R598))</f>
        <v/>
      </c>
      <c r="Y598" s="162">
        <f>ROUND(X598,0)</f>
        <v/>
      </c>
    </row>
    <row r="599" ht="27" customHeight="1">
      <c r="B599" s="32" t="inlineStr">
        <is>
          <t>6.18</t>
        </is>
      </c>
      <c r="C599" s="32" t="n">
        <v>4912</v>
      </c>
      <c r="D599" s="59" t="inlineStr">
        <is>
          <t>CONJUNTO DEL TENSOR DE LA CORREA TRAPEZOIDAL RANURADA</t>
        </is>
      </c>
      <c r="E599" s="56"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599" s="32" t="inlineStr">
        <is>
          <t>Unidad</t>
        </is>
      </c>
      <c r="G599" s="35" t="inlineStr">
        <is>
          <t>suministro</t>
        </is>
      </c>
      <c r="H599" s="159" t="n">
        <v>910100</v>
      </c>
      <c r="I599" s="37" t="n">
        <v>158.91</v>
      </c>
      <c r="J599" s="37" t="n">
        <v>151.76</v>
      </c>
      <c r="K599" s="160">
        <f>H599*(I599/J599)</f>
        <v/>
      </c>
      <c r="L599" s="159" t="n">
        <v>1077520.0814</v>
      </c>
      <c r="M599" s="159" t="n">
        <v>1046136</v>
      </c>
      <c r="N599" s="159" t="n">
        <v>1129826.88</v>
      </c>
      <c r="O599" s="162">
        <f>MIN(K599,L599,M599,N599)</f>
        <v/>
      </c>
      <c r="P599" s="162">
        <f>MAX(K599,L599,M599,N599)</f>
        <v/>
      </c>
      <c r="Q599" s="162">
        <f>MEDIAN(K599,L599,M599,N599)</f>
        <v/>
      </c>
      <c r="R599" s="162">
        <f>AVERAGE(K599,L599,M599,N599)</f>
        <v/>
      </c>
      <c r="S599" s="162">
        <f>AVERAGE(O599,Q599)</f>
        <v/>
      </c>
      <c r="T599" s="162">
        <f>AVERAGE(P599,Q599)</f>
        <v/>
      </c>
      <c r="U599" s="41">
        <f>STDEVA(K599,L599,M599,N599)</f>
        <v/>
      </c>
      <c r="V599" s="42">
        <f>U599/Q599</f>
        <v/>
      </c>
      <c r="W599" s="43">
        <f>IF(X599=O599,"MENOR",IF(X599=S599,"PROM[MEN-MED]","PROMEDIO"))</f>
        <v/>
      </c>
      <c r="X599" s="163">
        <f>IF(V599&lt;=300%,O599,IF(AND(V599&gt;100%,V599&lt;=150%),S599,R599))</f>
        <v/>
      </c>
      <c r="Y599" s="162">
        <f>ROUND(X599,0)</f>
        <v/>
      </c>
    </row>
    <row r="600" ht="27" customHeight="1">
      <c r="B600" s="32" t="inlineStr">
        <is>
          <t>6.19</t>
        </is>
      </c>
      <c r="C600" s="32" t="n">
        <v>4912</v>
      </c>
      <c r="D600" s="59" t="inlineStr">
        <is>
          <t>ENTRADA DE AGUA CON TERMOSTATO</t>
        </is>
      </c>
      <c r="E600" s="56"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600" s="32" t="inlineStr">
        <is>
          <t>Unidad</t>
        </is>
      </c>
      <c r="G600" s="35" t="inlineStr">
        <is>
          <t>suministro</t>
        </is>
      </c>
      <c r="H600" s="159" t="n">
        <v>288800</v>
      </c>
      <c r="I600" s="37" t="n">
        <v>158.91</v>
      </c>
      <c r="J600" s="37" t="n">
        <v>151.76</v>
      </c>
      <c r="K600" s="160">
        <f>H600*(I600/J600)</f>
        <v/>
      </c>
      <c r="L600" s="159" t="n">
        <v>338639.2758</v>
      </c>
      <c r="M600" s="159" t="n">
        <v>328776</v>
      </c>
      <c r="N600" s="159" t="n">
        <v>355078.08</v>
      </c>
      <c r="O600" s="162">
        <f>MIN(K600,L600,M600,N600)</f>
        <v/>
      </c>
      <c r="P600" s="162">
        <f>MAX(K600,L600,M600,N600)</f>
        <v/>
      </c>
      <c r="Q600" s="162">
        <f>MEDIAN(K600,L600,M600,N600)</f>
        <v/>
      </c>
      <c r="R600" s="162">
        <f>AVERAGE(K600,L600,M600,N600)</f>
        <v/>
      </c>
      <c r="S600" s="162">
        <f>AVERAGE(O600,Q600)</f>
        <v/>
      </c>
      <c r="T600" s="162">
        <f>AVERAGE(P600,Q600)</f>
        <v/>
      </c>
      <c r="U600" s="41">
        <f>STDEVA(K600,L600,M600,N600)</f>
        <v/>
      </c>
      <c r="V600" s="42">
        <f>U600/Q600</f>
        <v/>
      </c>
      <c r="W600" s="43">
        <f>IF(X600=O600,"MENOR",IF(X600=S600,"PROM[MEN-MED]","PROMEDIO"))</f>
        <v/>
      </c>
      <c r="X600" s="163">
        <f>IF(V600&lt;=300%,O600,IF(AND(V600&gt;100%,V600&lt;=150%),S600,R600))</f>
        <v/>
      </c>
      <c r="Y600" s="162">
        <f>ROUND(X600,0)</f>
        <v/>
      </c>
    </row>
    <row r="601" ht="41.25" customHeight="1">
      <c r="B601" s="32" t="inlineStr">
        <is>
          <t>6.20</t>
        </is>
      </c>
      <c r="C601" s="32" t="n">
        <v>4912</v>
      </c>
      <c r="D601" s="59" t="inlineStr">
        <is>
          <t xml:space="preserve">CONJUNTO DEL RADIADOR </t>
        </is>
      </c>
      <c r="E601" s="56"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601" s="32" t="inlineStr">
        <is>
          <t>Unidad</t>
        </is>
      </c>
      <c r="G601" s="35" t="inlineStr">
        <is>
          <t>suministro</t>
        </is>
      </c>
      <c r="H601" s="159" t="n">
        <v>4416550</v>
      </c>
      <c r="I601" s="37" t="n">
        <v>158.91</v>
      </c>
      <c r="J601" s="37" t="n">
        <v>151.76</v>
      </c>
      <c r="K601" s="160">
        <f>H601*(I601/J601)</f>
        <v/>
      </c>
      <c r="L601" s="159" t="n">
        <v>5379846.5574</v>
      </c>
      <c r="M601" s="159" t="n">
        <v>5223152</v>
      </c>
      <c r="N601" s="159" t="n">
        <v>5641004.16</v>
      </c>
      <c r="O601" s="162">
        <f>MIN(K601,L601,M601,N601)</f>
        <v/>
      </c>
      <c r="P601" s="162">
        <f>MAX(K601,L601,M601,N601)</f>
        <v/>
      </c>
      <c r="Q601" s="162">
        <f>MEDIAN(K601,L601,M601,N601)</f>
        <v/>
      </c>
      <c r="R601" s="162">
        <f>AVERAGE(K601,L601,M601,N601)</f>
        <v/>
      </c>
      <c r="S601" s="162">
        <f>AVERAGE(O601,Q601)</f>
        <v/>
      </c>
      <c r="T601" s="162">
        <f>AVERAGE(P601,Q601)</f>
        <v/>
      </c>
      <c r="U601" s="41">
        <f>STDEVA(K601,L601,M601,N601)</f>
        <v/>
      </c>
      <c r="V601" s="42">
        <f>U601/Q601</f>
        <v/>
      </c>
      <c r="W601" s="43">
        <f>IF(X601=O601,"MENOR",IF(X601=S601,"PROM[MEN-MED]","PROMEDIO"))</f>
        <v/>
      </c>
      <c r="X601" s="163">
        <f>IF(V601&lt;=300%,O601,IF(AND(V601&gt;100%,V601&lt;=150%),S601,R601))</f>
        <v/>
      </c>
      <c r="Y601" s="162">
        <f>ROUND(X601,0)</f>
        <v/>
      </c>
    </row>
    <row r="602" ht="27" customHeight="1">
      <c r="B602" s="32" t="inlineStr">
        <is>
          <t>6.21</t>
        </is>
      </c>
      <c r="C602" s="32" t="n">
        <v>4912</v>
      </c>
      <c r="D602" s="59" t="inlineStr">
        <is>
          <t>TAPON DE LA LLAVE DE PURGA DEL RADIADOR</t>
        </is>
      </c>
      <c r="E602" s="56"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602" s="32" t="inlineStr">
        <is>
          <t>Unidad</t>
        </is>
      </c>
      <c r="G602" s="35" t="inlineStr">
        <is>
          <t>suministro</t>
        </is>
      </c>
      <c r="H602" s="159" t="n">
        <v>20900</v>
      </c>
      <c r="I602" s="37" t="n">
        <v>158.91</v>
      </c>
      <c r="J602" s="37" t="n">
        <v>151.76</v>
      </c>
      <c r="K602" s="160">
        <f>H602*(I602/J602)</f>
        <v/>
      </c>
      <c r="L602" s="159" t="n">
        <v>24505.7652</v>
      </c>
      <c r="M602" s="159" t="n">
        <v>23792</v>
      </c>
      <c r="N602" s="159" t="n">
        <v>25695.36</v>
      </c>
      <c r="O602" s="162">
        <f>MIN(K602,L602,M602,N602)</f>
        <v/>
      </c>
      <c r="P602" s="162">
        <f>MAX(K602,L602,M602,N602)</f>
        <v/>
      </c>
      <c r="Q602" s="162">
        <f>MEDIAN(K602,L602,M602,N602)</f>
        <v/>
      </c>
      <c r="R602" s="162">
        <f>AVERAGE(K602,L602,M602,N602)</f>
        <v/>
      </c>
      <c r="S602" s="162">
        <f>AVERAGE(O602,Q602)</f>
        <v/>
      </c>
      <c r="T602" s="162">
        <f>AVERAGE(P602,Q602)</f>
        <v/>
      </c>
      <c r="U602" s="41">
        <f>STDEVA(K602,L602,M602,N602)</f>
        <v/>
      </c>
      <c r="V602" s="42">
        <f>U602/Q602</f>
        <v/>
      </c>
      <c r="W602" s="43">
        <f>IF(X602=O602,"MENOR",IF(X602=S602,"PROM[MEN-MED]","PROMEDIO"))</f>
        <v/>
      </c>
      <c r="X602" s="163">
        <f>IF(V602&lt;=300%,O602,IF(AND(V602&gt;100%,V602&lt;=150%),S602,R602))</f>
        <v/>
      </c>
      <c r="Y602" s="162">
        <f>ROUND(X602,0)</f>
        <v/>
      </c>
    </row>
    <row r="603" ht="27" customHeight="1">
      <c r="B603" s="32" t="inlineStr">
        <is>
          <t>6.22</t>
        </is>
      </c>
      <c r="C603" s="32" t="n">
        <v>4912</v>
      </c>
      <c r="D603" s="59" t="inlineStr">
        <is>
          <t>CUBIERTA DEL VENTILADOR</t>
        </is>
      </c>
      <c r="E603" s="56"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603" s="32" t="inlineStr">
        <is>
          <t>Unidad</t>
        </is>
      </c>
      <c r="G603" s="35" t="inlineStr">
        <is>
          <t>suministro</t>
        </is>
      </c>
      <c r="H603" s="159" t="n">
        <v>597549</v>
      </c>
      <c r="I603" s="37" t="n">
        <v>158.91</v>
      </c>
      <c r="J603" s="37" t="n">
        <v>151.76</v>
      </c>
      <c r="K603" s="160">
        <f>H603*(I603/J603)</f>
        <v/>
      </c>
      <c r="L603" s="159" t="n">
        <v>714277.1867</v>
      </c>
      <c r="M603" s="159" t="n">
        <v>693473</v>
      </c>
      <c r="N603" s="159" t="n">
        <v>748950.84</v>
      </c>
      <c r="O603" s="162">
        <f>MIN(K603,L603,M603,N603)</f>
        <v/>
      </c>
      <c r="P603" s="162">
        <f>MAX(K603,L603,M603,N603)</f>
        <v/>
      </c>
      <c r="Q603" s="162">
        <f>MEDIAN(K603,L603,M603,N603)</f>
        <v/>
      </c>
      <c r="R603" s="162">
        <f>AVERAGE(K603,L603,M603,N603)</f>
        <v/>
      </c>
      <c r="S603" s="162">
        <f>AVERAGE(O603,Q603)</f>
        <v/>
      </c>
      <c r="T603" s="162">
        <f>AVERAGE(P603,Q603)</f>
        <v/>
      </c>
      <c r="U603" s="41">
        <f>STDEVA(K603,L603,M603,N603)</f>
        <v/>
      </c>
      <c r="V603" s="42">
        <f>U603/Q603</f>
        <v/>
      </c>
      <c r="W603" s="43">
        <f>IF(X603=O603,"MENOR",IF(X603=S603,"PROM[MEN-MED]","PROMEDIO"))</f>
        <v/>
      </c>
      <c r="X603" s="163">
        <f>IF(V603&lt;=300%,O603,IF(AND(V603&gt;100%,V603&lt;=150%),S603,R603))</f>
        <v/>
      </c>
      <c r="Y603" s="162">
        <f>ROUND(X603,0)</f>
        <v/>
      </c>
    </row>
    <row r="604" ht="41.25" customHeight="1">
      <c r="B604" s="32" t="inlineStr">
        <is>
          <t>6.23</t>
        </is>
      </c>
      <c r="C604" s="32" t="n">
        <v>4912</v>
      </c>
      <c r="D604" s="59" t="inlineStr">
        <is>
          <t>TAPON DEL RADIADOR</t>
        </is>
      </c>
      <c r="E604" s="56"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604" s="32" t="inlineStr">
        <is>
          <t>Unidad</t>
        </is>
      </c>
      <c r="G604" s="35" t="inlineStr">
        <is>
          <t>suministro</t>
        </is>
      </c>
      <c r="H604" s="159" t="n">
        <v>110789</v>
      </c>
      <c r="I604" s="37" t="n">
        <v>158.91</v>
      </c>
      <c r="J604" s="37" t="n">
        <v>151.76</v>
      </c>
      <c r="K604" s="160">
        <f>H604*(I604/J604)</f>
        <v/>
      </c>
      <c r="L604" s="159" t="n">
        <v>168111.4547</v>
      </c>
      <c r="M604" s="159" t="n">
        <v>163215</v>
      </c>
      <c r="N604" s="159" t="n">
        <v>176272.2</v>
      </c>
      <c r="O604" s="162">
        <f>MIN(K604,L604,M604,N604)</f>
        <v/>
      </c>
      <c r="P604" s="162">
        <f>MAX(K604,L604,M604,N604)</f>
        <v/>
      </c>
      <c r="Q604" s="162">
        <f>MEDIAN(K604,L604,M604,N604)</f>
        <v/>
      </c>
      <c r="R604" s="162">
        <f>AVERAGE(K604,L604,M604,N604)</f>
        <v/>
      </c>
      <c r="S604" s="162">
        <f>AVERAGE(O604,Q604)</f>
        <v/>
      </c>
      <c r="T604" s="162">
        <f>AVERAGE(P604,Q604)</f>
        <v/>
      </c>
      <c r="U604" s="41">
        <f>STDEVA(K604,L604,M604,N604)</f>
        <v/>
      </c>
      <c r="V604" s="42">
        <f>U604/Q604</f>
        <v/>
      </c>
      <c r="W604" s="43">
        <f>IF(X604=O604,"MENOR",IF(X604=S604,"PROM[MEN-MED]","PROMEDIO"))</f>
        <v/>
      </c>
      <c r="X604" s="163">
        <f>IF(V604&lt;=300%,O604,IF(AND(V604&gt;100%,V604&lt;=150%),S604,R604))</f>
        <v/>
      </c>
      <c r="Y604" s="162">
        <f>ROUND(X604,0)</f>
        <v/>
      </c>
    </row>
    <row r="605" ht="27" customHeight="1">
      <c r="B605" s="32" t="inlineStr">
        <is>
          <t>6.24</t>
        </is>
      </c>
      <c r="C605" s="32" t="n">
        <v>4912</v>
      </c>
      <c r="D605" s="59" t="inlineStr">
        <is>
          <t>SELLO DEL SOPORTE DEL RADIADOR NO.1</t>
        </is>
      </c>
      <c r="E605" s="56"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605" s="32" t="inlineStr">
        <is>
          <t>Unidad</t>
        </is>
      </c>
      <c r="G605" s="35" t="inlineStr">
        <is>
          <t>suministro</t>
        </is>
      </c>
      <c r="H605" s="159" t="n">
        <v>20900</v>
      </c>
      <c r="I605" s="37" t="n">
        <v>158.91</v>
      </c>
      <c r="J605" s="37" t="n">
        <v>151.76</v>
      </c>
      <c r="K605" s="160">
        <f>H605*(I605/J605)</f>
        <v/>
      </c>
      <c r="L605" s="159" t="n">
        <v>24743.6938</v>
      </c>
      <c r="M605" s="159" t="n">
        <v>24023</v>
      </c>
      <c r="N605" s="159" t="n">
        <v>25944.84</v>
      </c>
      <c r="O605" s="162">
        <f>MIN(K605,L605,M605,N605)</f>
        <v/>
      </c>
      <c r="P605" s="162">
        <f>MAX(K605,L605,M605,N605)</f>
        <v/>
      </c>
      <c r="Q605" s="162">
        <f>MEDIAN(K605,L605,M605,N605)</f>
        <v/>
      </c>
      <c r="R605" s="162">
        <f>AVERAGE(K605,L605,M605,N605)</f>
        <v/>
      </c>
      <c r="S605" s="162">
        <f>AVERAGE(O605,Q605)</f>
        <v/>
      </c>
      <c r="T605" s="162">
        <f>AVERAGE(P605,Q605)</f>
        <v/>
      </c>
      <c r="U605" s="41">
        <f>STDEVA(K605,L605,M605,N605)</f>
        <v/>
      </c>
      <c r="V605" s="42">
        <f>U605/Q605</f>
        <v/>
      </c>
      <c r="W605" s="43">
        <f>IF(X605=O605,"MENOR",IF(X605=S605,"PROM[MEN-MED]","PROMEDIO"))</f>
        <v/>
      </c>
      <c r="X605" s="163">
        <f>IF(V605&lt;=300%,O605,IF(AND(V605&gt;100%,V605&lt;=150%),S605,R605))</f>
        <v/>
      </c>
      <c r="Y605" s="162">
        <f>ROUND(X605,0)</f>
        <v/>
      </c>
    </row>
    <row r="606" ht="27" customHeight="1">
      <c r="B606" s="32" t="inlineStr">
        <is>
          <t>6.25</t>
        </is>
      </c>
      <c r="C606" s="32" t="n">
        <v>4912</v>
      </c>
      <c r="D606" s="59" t="inlineStr">
        <is>
          <t>SELLO DEL SOPORTE DEL RADIADOR NO.2</t>
        </is>
      </c>
      <c r="E606" s="56"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606" s="32" t="inlineStr">
        <is>
          <t>Unidad</t>
        </is>
      </c>
      <c r="G606" s="35" t="inlineStr">
        <is>
          <t>suministro</t>
        </is>
      </c>
      <c r="H606" s="159" t="n">
        <v>20900</v>
      </c>
      <c r="I606" s="37" t="n">
        <v>158.91</v>
      </c>
      <c r="J606" s="37" t="n">
        <v>151.76</v>
      </c>
      <c r="K606" s="160">
        <f>H606*(I606/J606)</f>
        <v/>
      </c>
      <c r="L606" s="159" t="n">
        <v>25219.551</v>
      </c>
      <c r="M606" s="159" t="n">
        <v>24485</v>
      </c>
      <c r="N606" s="159" t="n">
        <v>26443.8</v>
      </c>
      <c r="O606" s="162">
        <f>MIN(K606,L606,M606,N606)</f>
        <v/>
      </c>
      <c r="P606" s="162">
        <f>MAX(K606,L606,M606,N606)</f>
        <v/>
      </c>
      <c r="Q606" s="162">
        <f>MEDIAN(K606,L606,M606,N606)</f>
        <v/>
      </c>
      <c r="R606" s="162">
        <f>AVERAGE(K606,L606,M606,N606)</f>
        <v/>
      </c>
      <c r="S606" s="162">
        <f>AVERAGE(O606,Q606)</f>
        <v/>
      </c>
      <c r="T606" s="162">
        <f>AVERAGE(P606,Q606)</f>
        <v/>
      </c>
      <c r="U606" s="41">
        <f>STDEVA(K606,L606,M606,N606)</f>
        <v/>
      </c>
      <c r="V606" s="42">
        <f>U606/Q606</f>
        <v/>
      </c>
      <c r="W606" s="43">
        <f>IF(X606=O606,"MENOR",IF(X606=S606,"PROM[MEN-MED]","PROMEDIO"))</f>
        <v/>
      </c>
      <c r="X606" s="163">
        <f>IF(V606&lt;=300%,O606,IF(AND(V606&gt;100%,V606&lt;=150%),S606,R606))</f>
        <v/>
      </c>
      <c r="Y606" s="162">
        <f>ROUND(X606,0)</f>
        <v/>
      </c>
    </row>
    <row r="607" ht="41.25" customHeight="1">
      <c r="B607" s="32" t="inlineStr">
        <is>
          <t>6.26</t>
        </is>
      </c>
      <c r="C607" s="32" t="n">
        <v>4912</v>
      </c>
      <c r="D607" s="59" t="inlineStr">
        <is>
          <t xml:space="preserve">DEFLECTOR LATERAL DERECHO DEL RADIADOR </t>
        </is>
      </c>
      <c r="E607"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607" s="32" t="inlineStr">
        <is>
          <t>Unidad</t>
        </is>
      </c>
      <c r="G607" s="35" t="inlineStr">
        <is>
          <t>suministro</t>
        </is>
      </c>
      <c r="H607" s="159" t="n">
        <v>319200</v>
      </c>
      <c r="I607" s="37" t="n">
        <v>158.91</v>
      </c>
      <c r="J607" s="37" t="n">
        <v>151.76</v>
      </c>
      <c r="K607" s="160">
        <f>H607*(I607/J607)</f>
        <v/>
      </c>
      <c r="L607" s="159" t="n">
        <v>385188.0655</v>
      </c>
      <c r="M607" s="159" t="n">
        <v>373969</v>
      </c>
      <c r="N607" s="159" t="n">
        <v>403886.52</v>
      </c>
      <c r="O607" s="162">
        <f>MIN(K607,L607,M607,N607)</f>
        <v/>
      </c>
      <c r="P607" s="162">
        <f>MAX(K607,L607,M607,N607)</f>
        <v/>
      </c>
      <c r="Q607" s="162">
        <f>MEDIAN(K607,L607,M607,N607)</f>
        <v/>
      </c>
      <c r="R607" s="162">
        <f>AVERAGE(K607,L607,M607,N607)</f>
        <v/>
      </c>
      <c r="S607" s="162">
        <f>AVERAGE(O607,Q607)</f>
        <v/>
      </c>
      <c r="T607" s="162">
        <f>AVERAGE(P607,Q607)</f>
        <v/>
      </c>
      <c r="U607" s="41">
        <f>STDEVA(K607,L607,M607,N607)</f>
        <v/>
      </c>
      <c r="V607" s="42">
        <f>U607/Q607</f>
        <v/>
      </c>
      <c r="W607" s="43">
        <f>IF(X607=O607,"MENOR",IF(X607=S607,"PROM[MEN-MED]","PROMEDIO"))</f>
        <v/>
      </c>
      <c r="X607" s="163">
        <f>IF(V607&lt;=300%,O607,IF(AND(V607&gt;100%,V607&lt;=150%),S607,R607))</f>
        <v/>
      </c>
      <c r="Y607" s="162">
        <f>ROUND(X607,0)</f>
        <v/>
      </c>
    </row>
    <row r="608" ht="41.25" customHeight="1">
      <c r="B608" s="32" t="inlineStr">
        <is>
          <t>6.27</t>
        </is>
      </c>
      <c r="C608" s="32" t="n">
        <v>4912</v>
      </c>
      <c r="D608" s="59" t="inlineStr">
        <is>
          <t xml:space="preserve">DEFLECTOR LATERAL IZQUIERDO DEL RADIADOR </t>
        </is>
      </c>
      <c r="E608"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608" s="32" t="inlineStr">
        <is>
          <t>Unidad</t>
        </is>
      </c>
      <c r="G608" s="35" t="inlineStr">
        <is>
          <t>suministro</t>
        </is>
      </c>
      <c r="H608" s="159" t="n">
        <v>387600</v>
      </c>
      <c r="I608" s="37" t="n">
        <v>158.91</v>
      </c>
      <c r="J608" s="37" t="n">
        <v>151.76</v>
      </c>
      <c r="K608" s="160">
        <f>H608*(I608/J608)</f>
        <v/>
      </c>
      <c r="L608" s="159" t="n">
        <v>454489.56</v>
      </c>
      <c r="M608" s="159" t="n">
        <v>441252</v>
      </c>
      <c r="N608" s="159" t="n">
        <v>476552.16</v>
      </c>
      <c r="O608" s="162">
        <f>MIN(K608,L608,M608,N608)</f>
        <v/>
      </c>
      <c r="P608" s="162">
        <f>MAX(K608,L608,M608,N608)</f>
        <v/>
      </c>
      <c r="Q608" s="162">
        <f>MEDIAN(K608,L608,M608,N608)</f>
        <v/>
      </c>
      <c r="R608" s="162">
        <f>AVERAGE(K608,L608,M608,N608)</f>
        <v/>
      </c>
      <c r="S608" s="162">
        <f>AVERAGE(O608,Q608)</f>
        <v/>
      </c>
      <c r="T608" s="162">
        <f>AVERAGE(P608,Q608)</f>
        <v/>
      </c>
      <c r="U608" s="41">
        <f>STDEVA(K608,L608,M608,N608)</f>
        <v/>
      </c>
      <c r="V608" s="42">
        <f>U608/Q608</f>
        <v/>
      </c>
      <c r="W608" s="43">
        <f>IF(X608=O608,"MENOR",IF(X608=S608,"PROM[MEN-MED]","PROMEDIO"))</f>
        <v/>
      </c>
      <c r="X608" s="163">
        <f>IF(V608&lt;=300%,O608,IF(AND(V608&gt;100%,V608&lt;=150%),S608,R608))</f>
        <v/>
      </c>
      <c r="Y608" s="162">
        <f>ROUND(X608,0)</f>
        <v/>
      </c>
    </row>
    <row r="609" ht="27" customHeight="1">
      <c r="B609" s="32" t="inlineStr">
        <is>
          <t>6.28</t>
        </is>
      </c>
      <c r="C609" s="32" t="n">
        <v>4912</v>
      </c>
      <c r="D609" s="59" t="inlineStr">
        <is>
          <t>CONJUNTO ENFRIADOR DE ACEITE</t>
        </is>
      </c>
      <c r="E609" s="56"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609" s="32" t="inlineStr">
        <is>
          <t>Unidad</t>
        </is>
      </c>
      <c r="G609" s="35" t="inlineStr">
        <is>
          <t>suministro</t>
        </is>
      </c>
      <c r="H609" s="159" t="n">
        <v>2962074</v>
      </c>
      <c r="I609" s="37" t="n">
        <v>158.91</v>
      </c>
      <c r="J609" s="37" t="n">
        <v>151.76</v>
      </c>
      <c r="K609" s="160">
        <f>H609*(I609/J609)</f>
        <v/>
      </c>
      <c r="L609" s="159" t="n">
        <v>3487761.2777</v>
      </c>
      <c r="M609" s="159" t="n">
        <v>3386176</v>
      </c>
      <c r="N609" s="159" t="n">
        <v>3657070.08</v>
      </c>
      <c r="O609" s="162">
        <f>MIN(K609,L609,M609,N609)</f>
        <v/>
      </c>
      <c r="P609" s="162">
        <f>MAX(K609,L609,M609,N609)</f>
        <v/>
      </c>
      <c r="Q609" s="162">
        <f>MEDIAN(K609,L609,M609,N609)</f>
        <v/>
      </c>
      <c r="R609" s="162">
        <f>AVERAGE(K609,L609,M609,N609)</f>
        <v/>
      </c>
      <c r="S609" s="162">
        <f>AVERAGE(O609,Q609)</f>
        <v/>
      </c>
      <c r="T609" s="162">
        <f>AVERAGE(P609,Q609)</f>
        <v/>
      </c>
      <c r="U609" s="41">
        <f>STDEVA(K609,L609,M609,N609)</f>
        <v/>
      </c>
      <c r="V609" s="42">
        <f>U609/Q609</f>
        <v/>
      </c>
      <c r="W609" s="43">
        <f>IF(X609=O609,"MENOR",IF(X609=S609,"PROM[MEN-MED]","PROMEDIO"))</f>
        <v/>
      </c>
      <c r="X609" s="163">
        <f>IF(V609&lt;=300%,O609,IF(AND(V609&gt;100%,V609&lt;=150%),S609,R609))</f>
        <v/>
      </c>
      <c r="Y609" s="162">
        <f>ROUND(X609,0)</f>
        <v/>
      </c>
    </row>
    <row r="610" ht="27" customHeight="1">
      <c r="B610" s="32" t="inlineStr">
        <is>
          <t>6.29</t>
        </is>
      </c>
      <c r="C610" s="32" t="n">
        <v>4912</v>
      </c>
      <c r="D610" s="59" t="inlineStr">
        <is>
          <t>TAPA Y MANGUERA DEL DEPURADOR DE AIRE</t>
        </is>
      </c>
      <c r="E610" s="56"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610" s="32" t="inlineStr">
        <is>
          <t>Unidad</t>
        </is>
      </c>
      <c r="G610" s="35" t="inlineStr">
        <is>
          <t>suministro</t>
        </is>
      </c>
      <c r="H610" s="159" t="n">
        <v>1370850</v>
      </c>
      <c r="I610" s="37" t="n">
        <v>158.91</v>
      </c>
      <c r="J610" s="37" t="n">
        <v>151.76</v>
      </c>
      <c r="K610" s="160">
        <f>H610*(I610/J610)</f>
        <v/>
      </c>
      <c r="L610" s="159" t="n">
        <v>1654240.7651</v>
      </c>
      <c r="M610" s="159" t="n">
        <v>1606059</v>
      </c>
      <c r="N610" s="159" t="n">
        <v>1734543.72</v>
      </c>
      <c r="O610" s="162">
        <f>MIN(K610,L610,M610,N610)</f>
        <v/>
      </c>
      <c r="P610" s="162">
        <f>MAX(K610,L610,M610,N610)</f>
        <v/>
      </c>
      <c r="Q610" s="162">
        <f>MEDIAN(K610,L610,M610,N610)</f>
        <v/>
      </c>
      <c r="R610" s="162">
        <f>AVERAGE(K610,L610,M610,N610)</f>
        <v/>
      </c>
      <c r="S610" s="162">
        <f>AVERAGE(O610,Q610)</f>
        <v/>
      </c>
      <c r="T610" s="162">
        <f>AVERAGE(P610,Q610)</f>
        <v/>
      </c>
      <c r="U610" s="41">
        <f>STDEVA(K610,L610,M610,N610)</f>
        <v/>
      </c>
      <c r="V610" s="42">
        <f>U610/Q610</f>
        <v/>
      </c>
      <c r="W610" s="43">
        <f>IF(X610=O610,"MENOR",IF(X610=S610,"PROM[MEN-MED]","PROMEDIO"))</f>
        <v/>
      </c>
      <c r="X610" s="163">
        <f>IF(V610&lt;=300%,O610,IF(AND(V610&gt;100%,V610&lt;=150%),S610,R610))</f>
        <v/>
      </c>
      <c r="Y610" s="162">
        <f>ROUND(X610,0)</f>
        <v/>
      </c>
    </row>
    <row r="611" ht="15.75" customHeight="1">
      <c r="B611" s="32" t="inlineStr">
        <is>
          <t>6.30</t>
        </is>
      </c>
      <c r="C611" s="32" t="n">
        <v>4912</v>
      </c>
      <c r="D611" s="59" t="inlineStr">
        <is>
          <t>SUBCONJUNTO DE LA CAJA DEL DEPURADOR DE AIRE</t>
        </is>
      </c>
      <c r="E611" s="56" t="inlineStr">
        <is>
          <t>parte del sistema de admisión de aire que alberga el filtro de aire y otros componentes relacionados con la entrada de aire al motor.</t>
        </is>
      </c>
      <c r="F611" s="32" t="inlineStr">
        <is>
          <t>Unidad</t>
        </is>
      </c>
      <c r="G611" s="35" t="inlineStr">
        <is>
          <t>suministro</t>
        </is>
      </c>
      <c r="H611" s="159" t="n">
        <v>2488050</v>
      </c>
      <c r="I611" s="37" t="n">
        <v>158.91</v>
      </c>
      <c r="J611" s="37" t="n">
        <v>151.76</v>
      </c>
      <c r="K611" s="160">
        <f>H611*(I611/J611)</f>
        <v/>
      </c>
      <c r="L611" s="159" t="n">
        <v>2945746.4442</v>
      </c>
      <c r="M611" s="159" t="n">
        <v>2859948</v>
      </c>
      <c r="N611" s="159" t="n">
        <v>3088743.84</v>
      </c>
      <c r="O611" s="162">
        <f>MIN(K611,L611,M611,N611)</f>
        <v/>
      </c>
      <c r="P611" s="162">
        <f>MAX(K611,L611,M611,N611)</f>
        <v/>
      </c>
      <c r="Q611" s="162">
        <f>MEDIAN(K611,L611,M611,N611)</f>
        <v/>
      </c>
      <c r="R611" s="162">
        <f>AVERAGE(K611,L611,M611,N611)</f>
        <v/>
      </c>
      <c r="S611" s="162">
        <f>AVERAGE(O611,Q611)</f>
        <v/>
      </c>
      <c r="T611" s="162">
        <f>AVERAGE(P611,Q611)</f>
        <v/>
      </c>
      <c r="U611" s="41">
        <f>STDEVA(K611,L611,M611,N611)</f>
        <v/>
      </c>
      <c r="V611" s="42">
        <f>U611/Q611</f>
        <v/>
      </c>
      <c r="W611" s="43">
        <f>IF(X611=O611,"MENOR",IF(X611=S611,"PROM[MEN-MED]","PROMEDIO"))</f>
        <v/>
      </c>
      <c r="X611" s="163">
        <f>IF(V611&lt;=300%,O611,IF(AND(V611&gt;100%,V611&lt;=150%),S611,R611))</f>
        <v/>
      </c>
      <c r="Y611" s="162">
        <f>ROUND(X611,0)</f>
        <v/>
      </c>
    </row>
    <row r="612" ht="15.75" customHeight="1">
      <c r="B612" s="32" t="inlineStr">
        <is>
          <t>6.31</t>
        </is>
      </c>
      <c r="C612" s="32" t="n">
        <v>4912</v>
      </c>
      <c r="D612" s="59" t="inlineStr">
        <is>
          <t>FILTRO DEL DEPURADOR DE AIRE</t>
        </is>
      </c>
      <c r="E612" s="56" t="inlineStr">
        <is>
          <t>parte esencial del sistema de admisión de aire, encargado de limpiar el aire antes de que ingrese al motor.</t>
        </is>
      </c>
      <c r="F612" s="32" t="inlineStr">
        <is>
          <t>Unidad</t>
        </is>
      </c>
      <c r="G612" s="35" t="inlineStr">
        <is>
          <t>suministro</t>
        </is>
      </c>
      <c r="H612" s="159" t="n">
        <v>166250</v>
      </c>
      <c r="I612" s="37" t="n">
        <v>158.91</v>
      </c>
      <c r="J612" s="37" t="n">
        <v>151.76</v>
      </c>
      <c r="K612" s="160">
        <f>H612*(I612/J612)</f>
        <v/>
      </c>
      <c r="L612" s="159" t="n">
        <v>198726.1444</v>
      </c>
      <c r="M612" s="159" t="n">
        <v>192938</v>
      </c>
      <c r="N612" s="159" t="n">
        <v>208373.04</v>
      </c>
      <c r="O612" s="162">
        <f>MIN(K612,L612,M612,N612)</f>
        <v/>
      </c>
      <c r="P612" s="162">
        <f>MAX(K612,L612,M612,N612)</f>
        <v/>
      </c>
      <c r="Q612" s="162">
        <f>MEDIAN(K612,L612,M612,N612)</f>
        <v/>
      </c>
      <c r="R612" s="162">
        <f>AVERAGE(K612,L612,M612,N612)</f>
        <v/>
      </c>
      <c r="S612" s="162">
        <f>AVERAGE(O612,Q612)</f>
        <v/>
      </c>
      <c r="T612" s="162">
        <f>AVERAGE(P612,Q612)</f>
        <v/>
      </c>
      <c r="U612" s="41">
        <f>STDEVA(K612,L612,M612,N612)</f>
        <v/>
      </c>
      <c r="V612" s="42">
        <f>U612/Q612</f>
        <v/>
      </c>
      <c r="W612" s="43">
        <f>IF(X612=O612,"MENOR",IF(X612=S612,"PROM[MEN-MED]","PROMEDIO"))</f>
        <v/>
      </c>
      <c r="X612" s="163">
        <f>IF(V612&lt;=300%,O612,IF(AND(V612&gt;100%,V612&lt;=150%),S612,R612))</f>
        <v/>
      </c>
      <c r="Y612" s="162">
        <f>ROUND(X612,0)</f>
        <v/>
      </c>
    </row>
    <row r="613" ht="15.75" customHeight="1">
      <c r="B613" s="26" t="inlineStr">
        <is>
          <t>7.</t>
        </is>
      </c>
      <c r="C613" s="142" t="inlineStr">
        <is>
          <t>MOTOR  Y SISTEMA DE ALIMENTACIÓN</t>
        </is>
      </c>
      <c r="H613" s="157" t="n"/>
      <c r="I613" s="157" t="n"/>
      <c r="J613" s="157" t="n"/>
      <c r="K613" s="164" t="n"/>
      <c r="L613" s="164" t="n"/>
      <c r="M613" s="164" t="n"/>
      <c r="N613" s="164" t="n"/>
      <c r="O613" s="166" t="n"/>
      <c r="P613" s="166" t="n"/>
      <c r="Q613" s="166" t="n"/>
      <c r="R613" s="166" t="n"/>
      <c r="S613" s="166" t="n"/>
      <c r="T613" s="166" t="n"/>
      <c r="U613" s="52" t="n"/>
      <c r="V613" s="53" t="n"/>
      <c r="W613" s="54" t="n"/>
      <c r="X613" s="167" t="n"/>
      <c r="Y613" s="166" t="n"/>
    </row>
    <row r="614" ht="15.75" customHeight="1">
      <c r="B614" s="57" t="inlineStr">
        <is>
          <t>7.1</t>
        </is>
      </c>
      <c r="C614" s="32" t="n">
        <v>4912</v>
      </c>
      <c r="D614" s="59" t="inlineStr">
        <is>
          <t xml:space="preserve"> FILTRO DE ACEITE </t>
        </is>
      </c>
      <c r="E614" s="56" t="inlineStr">
        <is>
          <t>parte fundamental del sistema de lubricación del motor, ya que ayuda a eliminar impurezas del aceite antes de que recircule</t>
        </is>
      </c>
      <c r="F614" s="32" t="inlineStr">
        <is>
          <t>Unidad</t>
        </is>
      </c>
      <c r="G614" s="35" t="inlineStr">
        <is>
          <t>suministro</t>
        </is>
      </c>
      <c r="H614" s="159" t="n">
        <v>76950</v>
      </c>
      <c r="I614" s="37" t="n">
        <v>158.91</v>
      </c>
      <c r="J614" s="37" t="n">
        <v>151.76</v>
      </c>
      <c r="K614" s="160">
        <f>H614*(I614/J614)</f>
        <v/>
      </c>
      <c r="L614" s="159" t="n">
        <v>90229.0249</v>
      </c>
      <c r="M614" s="159" t="n">
        <v>87601</v>
      </c>
      <c r="N614" s="159" t="n">
        <v>94609.08</v>
      </c>
      <c r="O614" s="162">
        <f>MIN(K614,L614,M614,N614)</f>
        <v/>
      </c>
      <c r="P614" s="162">
        <f>MAX(K614,L614,M614,N614)</f>
        <v/>
      </c>
      <c r="Q614" s="162">
        <f>MEDIAN(K614,L614,M614,N614)</f>
        <v/>
      </c>
      <c r="R614" s="162">
        <f>AVERAGE(K614,L614,M614,N614)</f>
        <v/>
      </c>
      <c r="S614" s="162">
        <f>AVERAGE(O614,Q614)</f>
        <v/>
      </c>
      <c r="T614" s="162">
        <f>AVERAGE(P614,Q614)</f>
        <v/>
      </c>
      <c r="U614" s="41">
        <f>STDEVA(K614,L614,M614,N614)</f>
        <v/>
      </c>
      <c r="V614" s="42">
        <f>U614/Q614</f>
        <v/>
      </c>
      <c r="W614" s="43">
        <f>IF(X614=O614,"MENOR",IF(X614=S614,"PROM[MEN-MED]","PROMEDIO"))</f>
        <v/>
      </c>
      <c r="X614" s="163">
        <f>IF(V614&lt;=300%,O614,IF(AND(V614&gt;100%,V614&lt;=150%),S614,R614))</f>
        <v/>
      </c>
      <c r="Y614" s="162">
        <f>ROUND(X614,0)</f>
        <v/>
      </c>
    </row>
    <row r="615" ht="15.75" customHeight="1">
      <c r="B615" s="57" t="inlineStr">
        <is>
          <t>7.2</t>
        </is>
      </c>
      <c r="C615" s="32" t="n">
        <v>4912</v>
      </c>
      <c r="D615" s="59" t="inlineStr">
        <is>
          <t xml:space="preserve">JUNTA TAPON DE DRENAJE DEL CARTER DE ACEITE </t>
        </is>
      </c>
      <c r="E615" s="56" t="inlineStr">
        <is>
          <t>anillo de sellado que se coloca entre el tapón de drenaje y el cárter de aceite para evitar fugas de aceite después de un cambio de aceite</t>
        </is>
      </c>
      <c r="F615" s="32" t="inlineStr">
        <is>
          <t>Unidad</t>
        </is>
      </c>
      <c r="G615" s="35" t="inlineStr">
        <is>
          <t>suministro</t>
        </is>
      </c>
      <c r="H615" s="159" t="n">
        <v>4750</v>
      </c>
      <c r="I615" s="37" t="n">
        <v>158.91</v>
      </c>
      <c r="J615" s="37" t="n">
        <v>151.76</v>
      </c>
      <c r="K615" s="160">
        <f>H615*(I615/J615)</f>
        <v/>
      </c>
      <c r="L615" s="159" t="n">
        <v>5786.5416</v>
      </c>
      <c r="M615" s="159" t="n">
        <v>5618</v>
      </c>
      <c r="N615" s="159" t="n">
        <v>6067.44</v>
      </c>
      <c r="O615" s="162">
        <f>MIN(K615,L615,M615,N615)</f>
        <v/>
      </c>
      <c r="P615" s="162">
        <f>MAX(K615,L615,M615,N615)</f>
        <v/>
      </c>
      <c r="Q615" s="162">
        <f>MEDIAN(K615,L615,M615,N615)</f>
        <v/>
      </c>
      <c r="R615" s="162">
        <f>AVERAGE(K615,L615,M615,N615)</f>
        <v/>
      </c>
      <c r="S615" s="162">
        <f>AVERAGE(O615,Q615)</f>
        <v/>
      </c>
      <c r="T615" s="162">
        <f>AVERAGE(P615,Q615)</f>
        <v/>
      </c>
      <c r="U615" s="41">
        <f>STDEVA(K615,L615,M615,N615)</f>
        <v/>
      </c>
      <c r="V615" s="42">
        <f>U615/Q615</f>
        <v/>
      </c>
      <c r="W615" s="43">
        <f>IF(X615=O615,"MENOR",IF(X615=S615,"PROM[MEN-MED]","PROMEDIO"))</f>
        <v/>
      </c>
      <c r="X615" s="163">
        <f>IF(V615&lt;=300%,O615,IF(AND(V615&gt;100%,V615&lt;=150%),S615,R615))</f>
        <v/>
      </c>
      <c r="Y615" s="162">
        <f>ROUND(X615,0)</f>
        <v/>
      </c>
    </row>
    <row r="616" ht="27" customHeight="1">
      <c r="B616" s="57" t="inlineStr">
        <is>
          <t>7.3</t>
        </is>
      </c>
      <c r="C616" s="32" t="n">
        <v>4912</v>
      </c>
      <c r="D616" s="59" t="inlineStr">
        <is>
          <t xml:space="preserve">SOPORTE DEL FILTRO DE ACEITE </t>
        </is>
      </c>
      <c r="E616" s="56" t="inlineStr">
        <is>
          <t>pieza metálica que conecta el filtro de aceite al motor. Su función principal es asegurar la correcta instalación del filtro, permitiendo el flujo adecuado del aceite para la lubricación del motor y evitando fugas.</t>
        </is>
      </c>
      <c r="F616" s="32" t="inlineStr">
        <is>
          <t>Unidad</t>
        </is>
      </c>
      <c r="G616" s="35" t="inlineStr">
        <is>
          <t>suministro</t>
        </is>
      </c>
      <c r="H616" s="159" t="n">
        <v>407455</v>
      </c>
      <c r="I616" s="37" t="n">
        <v>158.91</v>
      </c>
      <c r="J616" s="37" t="n">
        <v>151.76</v>
      </c>
      <c r="K616" s="160">
        <f>H616*(I616/J616)</f>
        <v/>
      </c>
      <c r="L616" s="159" t="n">
        <v>499911.5268</v>
      </c>
      <c r="M616" s="159" t="n">
        <v>485351</v>
      </c>
      <c r="N616" s="159" t="n">
        <v>524179.08</v>
      </c>
      <c r="O616" s="162">
        <f>MIN(K616,L616,M616,N616)</f>
        <v/>
      </c>
      <c r="P616" s="162">
        <f>MAX(K616,L616,M616,N616)</f>
        <v/>
      </c>
      <c r="Q616" s="162">
        <f>MEDIAN(K616,L616,M616,N616)</f>
        <v/>
      </c>
      <c r="R616" s="162">
        <f>AVERAGE(K616,L616,M616,N616)</f>
        <v/>
      </c>
      <c r="S616" s="162">
        <f>AVERAGE(O616,Q616)</f>
        <v/>
      </c>
      <c r="T616" s="162">
        <f>AVERAGE(P616,Q616)</f>
        <v/>
      </c>
      <c r="U616" s="41">
        <f>STDEVA(K616,L616,M616,N616)</f>
        <v/>
      </c>
      <c r="V616" s="42">
        <f>U616/Q616</f>
        <v/>
      </c>
      <c r="W616" s="43">
        <f>IF(X616=O616,"MENOR",IF(X616=S616,"PROM[MEN-MED]","PROMEDIO"))</f>
        <v/>
      </c>
      <c r="X616" s="163">
        <f>IF(V616&lt;=300%,O616,IF(AND(V616&gt;100%,V616&lt;=150%),S616,R616))</f>
        <v/>
      </c>
      <c r="Y616" s="162">
        <f>ROUND(X616,0)</f>
        <v/>
      </c>
    </row>
    <row r="617" ht="15.75" customHeight="1">
      <c r="B617" s="57" t="inlineStr">
        <is>
          <t>7.4</t>
        </is>
      </c>
      <c r="C617" s="32" t="n">
        <v>4912</v>
      </c>
      <c r="D617" s="59" t="inlineStr">
        <is>
          <t xml:space="preserve">TAPA DE LA BOMBA DE ACEITE </t>
        </is>
      </c>
      <c r="E617" s="56" t="inlineStr">
        <is>
          <t>cubierta que sella la bomba de aceite y ayuda a mantener la presión y el flujo adecuado de lubricación dentro del motor.</t>
        </is>
      </c>
      <c r="F617" s="32" t="inlineStr">
        <is>
          <t>Unidad</t>
        </is>
      </c>
      <c r="G617" s="35" t="inlineStr">
        <is>
          <t>suministro</t>
        </is>
      </c>
      <c r="H617" s="159" t="n">
        <v>360050</v>
      </c>
      <c r="I617" s="37" t="n">
        <v>158.91</v>
      </c>
      <c r="J617" s="37" t="n">
        <v>151.76</v>
      </c>
      <c r="K617" s="160">
        <f>H617*(I617/J617)</f>
        <v/>
      </c>
      <c r="L617" s="159" t="n">
        <v>430382.4091</v>
      </c>
      <c r="M617" s="159" t="n">
        <v>417847</v>
      </c>
      <c r="N617" s="159" t="n">
        <v>451274.76</v>
      </c>
      <c r="O617" s="162">
        <f>MIN(K617,L617,M617,N617)</f>
        <v/>
      </c>
      <c r="P617" s="162">
        <f>MAX(K617,L617,M617,N617)</f>
        <v/>
      </c>
      <c r="Q617" s="162">
        <f>MEDIAN(K617,L617,M617,N617)</f>
        <v/>
      </c>
      <c r="R617" s="162">
        <f>AVERAGE(K617,L617,M617,N617)</f>
        <v/>
      </c>
      <c r="S617" s="162">
        <f>AVERAGE(O617,Q617)</f>
        <v/>
      </c>
      <c r="T617" s="162">
        <f>AVERAGE(P617,Q617)</f>
        <v/>
      </c>
      <c r="U617" s="41">
        <f>STDEVA(K617,L617,M617,N617)</f>
        <v/>
      </c>
      <c r="V617" s="42">
        <f>U617/Q617</f>
        <v/>
      </c>
      <c r="W617" s="43">
        <f>IF(X617=O617,"MENOR",IF(X617=S617,"PROM[MEN-MED]","PROMEDIO"))</f>
        <v/>
      </c>
      <c r="X617" s="163">
        <f>IF(V617&lt;=300%,O617,IF(AND(V617&gt;100%,V617&lt;=150%),S617,R617))</f>
        <v/>
      </c>
      <c r="Y617" s="162">
        <f>ROUND(X617,0)</f>
        <v/>
      </c>
    </row>
    <row r="618" ht="27" customHeight="1">
      <c r="B618" s="57" t="inlineStr">
        <is>
          <t>7.5</t>
        </is>
      </c>
      <c r="C618" s="32" t="n">
        <v>4912</v>
      </c>
      <c r="D618" s="59" t="inlineStr">
        <is>
          <t>ROTOR IMPULSADO BOMBA DE ACEITE</t>
        </is>
      </c>
      <c r="E618" s="56" t="inlineStr">
        <is>
          <t>piezas clave dentro del mecanismo de la bomba de aceite. Forma parte del sistema de engranajes o rotores que generan la presión necesaria para distribuir el aceite por todo el motor.</t>
        </is>
      </c>
      <c r="F618" s="32" t="inlineStr">
        <is>
          <t>Unidad</t>
        </is>
      </c>
      <c r="G618" s="35" t="inlineStr">
        <is>
          <t>suministro</t>
        </is>
      </c>
      <c r="H618" s="159" t="n">
        <v>185251</v>
      </c>
      <c r="I618" s="37" t="n">
        <v>158.91</v>
      </c>
      <c r="J618" s="37" t="n">
        <v>151.76</v>
      </c>
      <c r="K618" s="160">
        <f>H618*(I618/J618)</f>
        <v/>
      </c>
      <c r="L618" s="159" t="n">
        <v>223546.0458</v>
      </c>
      <c r="M618" s="159" t="n">
        <v>217035</v>
      </c>
      <c r="N618" s="159" t="n">
        <v>234397.8</v>
      </c>
      <c r="O618" s="162">
        <f>MIN(K618,L618,M618,N618)</f>
        <v/>
      </c>
      <c r="P618" s="162">
        <f>MAX(K618,L618,M618,N618)</f>
        <v/>
      </c>
      <c r="Q618" s="162">
        <f>MEDIAN(K618,L618,M618,N618)</f>
        <v/>
      </c>
      <c r="R618" s="162">
        <f>AVERAGE(K618,L618,M618,N618)</f>
        <v/>
      </c>
      <c r="S618" s="162">
        <f>AVERAGE(O618,Q618)</f>
        <v/>
      </c>
      <c r="T618" s="162">
        <f>AVERAGE(P618,Q618)</f>
        <v/>
      </c>
      <c r="U618" s="41">
        <f>STDEVA(K618,L618,M618,N618)</f>
        <v/>
      </c>
      <c r="V618" s="42">
        <f>U618/Q618</f>
        <v/>
      </c>
      <c r="W618" s="43">
        <f>IF(X618=O618,"MENOR",IF(X618=S618,"PROM[MEN-MED]","PROMEDIO"))</f>
        <v/>
      </c>
      <c r="X618" s="163">
        <f>IF(V618&lt;=300%,O618,IF(AND(V618&gt;100%,V618&lt;=150%),S618,R618))</f>
        <v/>
      </c>
      <c r="Y618" s="162">
        <f>ROUND(X618,0)</f>
        <v/>
      </c>
    </row>
    <row r="619" ht="27" customHeight="1">
      <c r="B619" s="57" t="inlineStr">
        <is>
          <t>7.6</t>
        </is>
      </c>
      <c r="C619" s="32" t="n">
        <v>4912</v>
      </c>
      <c r="D619" s="59" t="inlineStr">
        <is>
          <t>ROTOR IMPULSOR BOMBA DE ACEITE</t>
        </is>
      </c>
      <c r="E619" s="56" t="inlineStr">
        <is>
          <t>parte principal del sistema de bombeo que genera el flujo de aceite dentro del motor. Es un componente que gira dentro de la bomba y, junto con el rotor impulsado, succiona y distribuye el aceite a presión para lubricar las partes móviles del motor.</t>
        </is>
      </c>
      <c r="F619" s="32" t="inlineStr">
        <is>
          <t>Unidad</t>
        </is>
      </c>
      <c r="G619" s="35" t="inlineStr">
        <is>
          <t>suministro</t>
        </is>
      </c>
      <c r="H619" s="159" t="n">
        <v>185251</v>
      </c>
      <c r="I619" s="37" t="n">
        <v>158.91</v>
      </c>
      <c r="J619" s="37" t="n">
        <v>151.76</v>
      </c>
      <c r="K619" s="160">
        <f>H619*(I619/J619)</f>
        <v/>
      </c>
      <c r="L619" s="159" t="n">
        <v>219328.1979</v>
      </c>
      <c r="M619" s="159" t="n">
        <v>212940</v>
      </c>
      <c r="N619" s="159" t="n">
        <v>229975.2</v>
      </c>
      <c r="O619" s="162">
        <f>MIN(K619,L619,M619,N619)</f>
        <v/>
      </c>
      <c r="P619" s="162">
        <f>MAX(K619,L619,M619,N619)</f>
        <v/>
      </c>
      <c r="Q619" s="162">
        <f>MEDIAN(K619,L619,M619,N619)</f>
        <v/>
      </c>
      <c r="R619" s="162">
        <f>AVERAGE(K619,L619,M619,N619)</f>
        <v/>
      </c>
      <c r="S619" s="162">
        <f>AVERAGE(O619,Q619)</f>
        <v/>
      </c>
      <c r="T619" s="162">
        <f>AVERAGE(P619,Q619)</f>
        <v/>
      </c>
      <c r="U619" s="41">
        <f>STDEVA(K619,L619,M619,N619)</f>
        <v/>
      </c>
      <c r="V619" s="42">
        <f>U619/Q619</f>
        <v/>
      </c>
      <c r="W619" s="43">
        <f>IF(X619=O619,"MENOR",IF(X619=S619,"PROM[MEN-MED]","PROMEDIO"))</f>
        <v/>
      </c>
      <c r="X619" s="163">
        <f>IF(V619&lt;=300%,O619,IF(AND(V619&gt;100%,V619&lt;=150%),S619,R619))</f>
        <v/>
      </c>
      <c r="Y619" s="162">
        <f>ROUND(X619,0)</f>
        <v/>
      </c>
    </row>
    <row r="620" ht="15.75" customHeight="1">
      <c r="B620" s="57" t="inlineStr">
        <is>
          <t>7.7</t>
        </is>
      </c>
      <c r="C620" s="32" t="n">
        <v>4912</v>
      </c>
      <c r="D620" s="59" t="inlineStr">
        <is>
          <t>VALVULA DE DESCARGA DE LA BOMBA DE ACEITE</t>
        </is>
      </c>
      <c r="E620" s="56" t="inlineStr">
        <is>
          <t>omponente esencial del sistema de lubricación. Su función principal es regular la presión del aceite dentro del motor para evitar daños por exceso de presión.</t>
        </is>
      </c>
      <c r="F620" s="32" t="inlineStr">
        <is>
          <t>Unidad</t>
        </is>
      </c>
      <c r="G620" s="35" t="inlineStr">
        <is>
          <t>suministro</t>
        </is>
      </c>
      <c r="H620" s="159" t="n">
        <v>145349</v>
      </c>
      <c r="I620" s="37" t="n">
        <v>158.91</v>
      </c>
      <c r="J620" s="37" t="n">
        <v>151.76</v>
      </c>
      <c r="K620" s="160">
        <f>H620*(I620/J620)</f>
        <v/>
      </c>
      <c r="L620" s="159" t="n">
        <v>177052.8767</v>
      </c>
      <c r="M620" s="159" t="n">
        <v>171896</v>
      </c>
      <c r="N620" s="159" t="n">
        <v>185647.68</v>
      </c>
      <c r="O620" s="162">
        <f>MIN(K620,L620,M620,N620)</f>
        <v/>
      </c>
      <c r="P620" s="162">
        <f>MAX(K620,L620,M620,N620)</f>
        <v/>
      </c>
      <c r="Q620" s="162">
        <f>MEDIAN(K620,L620,M620,N620)</f>
        <v/>
      </c>
      <c r="R620" s="162">
        <f>AVERAGE(K620,L620,M620,N620)</f>
        <v/>
      </c>
      <c r="S620" s="162">
        <f>AVERAGE(O620,Q620)</f>
        <v/>
      </c>
      <c r="T620" s="162">
        <f>AVERAGE(P620,Q620)</f>
        <v/>
      </c>
      <c r="U620" s="41">
        <f>STDEVA(K620,L620,M620,N620)</f>
        <v/>
      </c>
      <c r="V620" s="42">
        <f>U620/Q620</f>
        <v/>
      </c>
      <c r="W620" s="43">
        <f>IF(X620=O620,"MENOR",IF(X620=S620,"PROM[MEN-MED]","PROMEDIO"))</f>
        <v/>
      </c>
      <c r="X620" s="163">
        <f>IF(V620&lt;=300%,O620,IF(AND(V620&gt;100%,V620&lt;=150%),S620,R620))</f>
        <v/>
      </c>
      <c r="Y620" s="162">
        <f>ROUND(X620,0)</f>
        <v/>
      </c>
    </row>
    <row r="621" ht="27.75" customHeight="1">
      <c r="B621" s="57" t="inlineStr">
        <is>
          <t>7.8</t>
        </is>
      </c>
      <c r="C621" s="32" t="n">
        <v>4912</v>
      </c>
      <c r="D621" s="59" t="inlineStr">
        <is>
          <t xml:space="preserve">MUELLE DE LA VALVULA DE DESCARAGA DE LA BOMBA DE CEITE </t>
        </is>
      </c>
      <c r="E621" s="56" t="inlineStr">
        <is>
          <t>resorte que controla la apertura y cierre de la válvula de descarga, regulando la presión del aceite dentro del sistema de lubricación del motor.</t>
        </is>
      </c>
      <c r="F621" s="32" t="inlineStr">
        <is>
          <t>Unidad</t>
        </is>
      </c>
      <c r="G621" s="35" t="inlineStr">
        <is>
          <t>suministro</t>
        </is>
      </c>
      <c r="H621" s="159" t="n">
        <v>4750</v>
      </c>
      <c r="I621" s="37" t="n">
        <v>158.91</v>
      </c>
      <c r="J621" s="37" t="n">
        <v>151.76</v>
      </c>
      <c r="K621" s="160">
        <f>H621*(I621/J621)</f>
        <v/>
      </c>
      <c r="L621" s="159" t="n">
        <v>5570.2353</v>
      </c>
      <c r="M621" s="159" t="n">
        <v>5408</v>
      </c>
      <c r="N621" s="159" t="n">
        <v>5840.64</v>
      </c>
      <c r="O621" s="162">
        <f>MIN(K621,L621,M621,N621)</f>
        <v/>
      </c>
      <c r="P621" s="162">
        <f>MAX(K621,L621,M621,N621)</f>
        <v/>
      </c>
      <c r="Q621" s="162">
        <f>MEDIAN(K621,L621,M621,N621)</f>
        <v/>
      </c>
      <c r="R621" s="162">
        <f>AVERAGE(K621,L621,M621,N621)</f>
        <v/>
      </c>
      <c r="S621" s="162">
        <f>AVERAGE(O621,Q621)</f>
        <v/>
      </c>
      <c r="T621" s="162">
        <f>AVERAGE(P621,Q621)</f>
        <v/>
      </c>
      <c r="U621" s="41">
        <f>STDEVA(K621,L621,M621,N621)</f>
        <v/>
      </c>
      <c r="V621" s="42">
        <f>U621/Q621</f>
        <v/>
      </c>
      <c r="W621" s="43">
        <f>IF(X621=O621,"MENOR",IF(X621=S621,"PROM[MEN-MED]","PROMEDIO"))</f>
        <v/>
      </c>
      <c r="X621" s="163">
        <f>IF(V621&lt;=300%,O621,IF(AND(V621&gt;100%,V621&lt;=150%),S621,R621))</f>
        <v/>
      </c>
      <c r="Y621" s="162">
        <f>ROUND(X621,0)</f>
        <v/>
      </c>
    </row>
    <row r="622" ht="42.75" customHeight="1">
      <c r="B622" s="57" t="inlineStr">
        <is>
          <t>7.9</t>
        </is>
      </c>
      <c r="C622" s="32" t="n">
        <v>4912</v>
      </c>
      <c r="D622" s="59" t="inlineStr">
        <is>
          <t>TAPON DE LA VALVULA DE DESCARAGA DE LA BOMBA DE ACEITE</t>
        </is>
      </c>
      <c r="E622" s="56" t="inlineStr">
        <is>
          <t>pieza que sella y mantiene en su lugar la válvula de descarga y su muelle. Su función principal es asegurar el correcto funcionamiento del sistema de alivio de presión del aceite.</t>
        </is>
      </c>
      <c r="F622" s="32" t="inlineStr">
        <is>
          <t>Unidad</t>
        </is>
      </c>
      <c r="G622" s="35" t="inlineStr">
        <is>
          <t>suministro</t>
        </is>
      </c>
      <c r="H622" s="159" t="n">
        <v>5596</v>
      </c>
      <c r="I622" s="37" t="n">
        <v>158.91</v>
      </c>
      <c r="J622" s="37" t="n">
        <v>151.76</v>
      </c>
      <c r="K622" s="160">
        <f>H622*(I622/J622)</f>
        <v/>
      </c>
      <c r="L622" s="159" t="n">
        <v>6943.2335</v>
      </c>
      <c r="M622" s="159" t="n">
        <v>6741</v>
      </c>
      <c r="N622" s="159" t="n">
        <v>7280.28</v>
      </c>
      <c r="O622" s="162">
        <f>MIN(K622,L622,M622,N622)</f>
        <v/>
      </c>
      <c r="P622" s="162">
        <f>MAX(K622,L622,M622,N622)</f>
        <v/>
      </c>
      <c r="Q622" s="162">
        <f>MEDIAN(K622,L622,M622,N622)</f>
        <v/>
      </c>
      <c r="R622" s="162">
        <f>AVERAGE(K622,L622,M622,N622)</f>
        <v/>
      </c>
      <c r="S622" s="162">
        <f>AVERAGE(O622,Q622)</f>
        <v/>
      </c>
      <c r="T622" s="162">
        <f>AVERAGE(P622,Q622)</f>
        <v/>
      </c>
      <c r="U622" s="41">
        <f>STDEVA(K622,L622,M622,N622)</f>
        <v/>
      </c>
      <c r="V622" s="42">
        <f>U622/Q622</f>
        <v/>
      </c>
      <c r="W622" s="43">
        <f>IF(X622=O622,"MENOR",IF(X622=S622,"PROM[MEN-MED]","PROMEDIO"))</f>
        <v/>
      </c>
      <c r="X622" s="163">
        <f>IF(V622&lt;=300%,O622,IF(AND(V622&gt;100%,V622&lt;=150%),S622,R622))</f>
        <v/>
      </c>
      <c r="Y622" s="162">
        <f>ROUND(X622,0)</f>
        <v/>
      </c>
    </row>
    <row r="623" ht="27" customHeight="1">
      <c r="B623" s="57" t="inlineStr">
        <is>
          <t>7.10</t>
        </is>
      </c>
      <c r="C623" s="32" t="n">
        <v>4912</v>
      </c>
      <c r="D623" s="59" t="inlineStr">
        <is>
          <t>CONJUNTO DE LA VALVULA REGULADORA DE ACEITE DE DISTRIBUCION DEL ARBOL DE LEVAS (PARA EL BANCO NO.01  DEL LADO DE ADMISION)</t>
        </is>
      </c>
      <c r="E623" s="56" t="inlineStr">
        <is>
          <t xml:space="preserve"> componente del sistema VVT (Variable Valve Timing) en la toyota . Su función principal es controlar el flujo de aceite hacia el actuador del árbol de levas, permitiendo el ajuste de la sincronización de las válvulas de admisión para mejorar el rendimiento del motor y la eficiencia del combustible.</t>
        </is>
      </c>
      <c r="F623" s="32" t="inlineStr">
        <is>
          <t>Unidad</t>
        </is>
      </c>
      <c r="G623" s="35" t="inlineStr">
        <is>
          <t>suministro</t>
        </is>
      </c>
      <c r="H623" s="159" t="n">
        <v>273016</v>
      </c>
      <c r="I623" s="37" t="n">
        <v>158.91</v>
      </c>
      <c r="J623" s="37" t="n">
        <v>151.76</v>
      </c>
      <c r="K623" s="160">
        <f>H623*(I623/J623)</f>
        <v/>
      </c>
      <c r="L623" s="159" t="n">
        <v>329316.7444</v>
      </c>
      <c r="M623" s="159" t="n">
        <v>319725</v>
      </c>
      <c r="N623" s="159" t="n">
        <v>345303</v>
      </c>
      <c r="O623" s="162">
        <f>MIN(K623,L623,M623,N623)</f>
        <v/>
      </c>
      <c r="P623" s="162">
        <f>MAX(K623,L623,M623,N623)</f>
        <v/>
      </c>
      <c r="Q623" s="162">
        <f>MEDIAN(K623,L623,M623,N623)</f>
        <v/>
      </c>
      <c r="R623" s="162">
        <f>AVERAGE(K623,L623,M623,N623)</f>
        <v/>
      </c>
      <c r="S623" s="162">
        <f>AVERAGE(O623,Q623)</f>
        <v/>
      </c>
      <c r="T623" s="162">
        <f>AVERAGE(P623,Q623)</f>
        <v/>
      </c>
      <c r="U623" s="41">
        <f>STDEVA(K623,L623,M623,N623)</f>
        <v/>
      </c>
      <c r="V623" s="42">
        <f>U623/Q623</f>
        <v/>
      </c>
      <c r="W623" s="43">
        <f>IF(X623=O623,"MENOR",IF(X623=S623,"PROM[MEN-MED]","PROMEDIO"))</f>
        <v/>
      </c>
      <c r="X623" s="163">
        <f>IF(V623&lt;=300%,O623,IF(AND(V623&gt;100%,V623&lt;=150%),S623,R623))</f>
        <v/>
      </c>
      <c r="Y623" s="162">
        <f>ROUND(X623,0)</f>
        <v/>
      </c>
    </row>
    <row r="624" ht="41.25" customHeight="1">
      <c r="B624" s="57" t="inlineStr">
        <is>
          <t>7.11</t>
        </is>
      </c>
      <c r="C624" s="32" t="n">
        <v>4912</v>
      </c>
      <c r="D624" s="59" t="inlineStr">
        <is>
          <t>CONJUNTO DE LA VALVULA REGULADORA DE ACEITE DE DISTRIBUCION DEL ARBOL DE LEVAS (PARA EL BANCO NO.02  DEL LADO DE ADMISION)</t>
        </is>
      </c>
      <c r="E624"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624" s="32" t="inlineStr">
        <is>
          <t>Unidad</t>
        </is>
      </c>
      <c r="G624" s="35" t="inlineStr">
        <is>
          <t>suministro</t>
        </is>
      </c>
      <c r="H624" s="159" t="n">
        <v>310650</v>
      </c>
      <c r="I624" s="37" t="n">
        <v>158.91</v>
      </c>
      <c r="J624" s="37" t="n">
        <v>151.76</v>
      </c>
      <c r="K624" s="160">
        <f>H624*(I624/J624)</f>
        <v/>
      </c>
      <c r="L624" s="159" t="n">
        <v>371333.5381</v>
      </c>
      <c r="M624" s="159" t="n">
        <v>360518</v>
      </c>
      <c r="N624" s="159" t="n">
        <v>389359.44</v>
      </c>
      <c r="O624" s="162">
        <f>MIN(K624,L624,M624,N624)</f>
        <v/>
      </c>
      <c r="P624" s="162">
        <f>MAX(K624,L624,M624,N624)</f>
        <v/>
      </c>
      <c r="Q624" s="162">
        <f>MEDIAN(K624,L624,M624,N624)</f>
        <v/>
      </c>
      <c r="R624" s="162">
        <f>AVERAGE(K624,L624,M624,N624)</f>
        <v/>
      </c>
      <c r="S624" s="162">
        <f>AVERAGE(O624,Q624)</f>
        <v/>
      </c>
      <c r="T624" s="162">
        <f>AVERAGE(P624,Q624)</f>
        <v/>
      </c>
      <c r="U624" s="41">
        <f>STDEVA(K624,L624,M624,N624)</f>
        <v/>
      </c>
      <c r="V624" s="42">
        <f>U624/Q624</f>
        <v/>
      </c>
      <c r="W624" s="43">
        <f>IF(X624=O624,"MENOR",IF(X624=S624,"PROM[MEN-MED]","PROMEDIO"))</f>
        <v/>
      </c>
      <c r="X624" s="163">
        <f>IF(V624&lt;=300%,O624,IF(AND(V624&gt;100%,V624&lt;=150%),S624,R624))</f>
        <v/>
      </c>
      <c r="Y624" s="162">
        <f>ROUND(X624,0)</f>
        <v/>
      </c>
    </row>
    <row r="625" ht="41.25" customHeight="1">
      <c r="B625" s="57" t="inlineStr">
        <is>
          <t>7.12</t>
        </is>
      </c>
      <c r="C625" s="32" t="n">
        <v>4912</v>
      </c>
      <c r="D625" s="59" t="inlineStr">
        <is>
          <t>CONJUNTO DE LA VALVULA REGULADORA DE ACEITE DE DISTRIBUCION DEL ARBOL DE LEVAS (PARA EL BANCO NO.01  DEL LADO DE ESCAPE)</t>
        </is>
      </c>
      <c r="E625"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625" s="32" t="inlineStr">
        <is>
          <t>Unidad</t>
        </is>
      </c>
      <c r="G625" s="35" t="inlineStr">
        <is>
          <t>suministro</t>
        </is>
      </c>
      <c r="H625" s="159" t="n">
        <v>310650</v>
      </c>
      <c r="I625" s="37" t="n">
        <v>158.91</v>
      </c>
      <c r="J625" s="37" t="n">
        <v>151.76</v>
      </c>
      <c r="K625" s="160">
        <f>H625*(I625/J625)</f>
        <v/>
      </c>
      <c r="L625" s="159" t="n">
        <v>374870.5632</v>
      </c>
      <c r="M625" s="159" t="n">
        <v>363952</v>
      </c>
      <c r="N625" s="159" t="n">
        <v>393068.16</v>
      </c>
      <c r="O625" s="162">
        <f>MIN(K625,L625,M625,N625)</f>
        <v/>
      </c>
      <c r="P625" s="162">
        <f>MAX(K625,L625,M625,N625)</f>
        <v/>
      </c>
      <c r="Q625" s="162">
        <f>MEDIAN(K625,L625,M625,N625)</f>
        <v/>
      </c>
      <c r="R625" s="162">
        <f>AVERAGE(K625,L625,M625,N625)</f>
        <v/>
      </c>
      <c r="S625" s="162">
        <f>AVERAGE(O625,Q625)</f>
        <v/>
      </c>
      <c r="T625" s="162">
        <f>AVERAGE(P625,Q625)</f>
        <v/>
      </c>
      <c r="U625" s="41">
        <f>STDEVA(K625,L625,M625,N625)</f>
        <v/>
      </c>
      <c r="V625" s="42">
        <f>U625/Q625</f>
        <v/>
      </c>
      <c r="W625" s="43">
        <f>IF(X625=O625,"MENOR",IF(X625=S625,"PROM[MEN-MED]","PROMEDIO"))</f>
        <v/>
      </c>
      <c r="X625" s="163">
        <f>IF(V625&lt;=300%,O625,IF(AND(V625&gt;100%,V625&lt;=150%),S625,R625))</f>
        <v/>
      </c>
      <c r="Y625" s="162">
        <f>ROUND(X625,0)</f>
        <v/>
      </c>
    </row>
    <row r="626" ht="41.25" customHeight="1">
      <c r="B626" s="57" t="inlineStr">
        <is>
          <t>7.13</t>
        </is>
      </c>
      <c r="C626" s="32" t="n">
        <v>4912</v>
      </c>
      <c r="D626" s="59" t="inlineStr">
        <is>
          <t>CONJUNTO DE LA VALVULA REGULADORA DE ACEITE DE DISTRIBUCION DEL ARBOL DE LEVAS (PARA EL BANCO NO.02  DEL LADO DEESCAPE)</t>
        </is>
      </c>
      <c r="E626"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626" s="32" t="inlineStr">
        <is>
          <t>Unidad</t>
        </is>
      </c>
      <c r="G626" s="35" t="inlineStr">
        <is>
          <t>suministro</t>
        </is>
      </c>
      <c r="H626" s="159" t="n">
        <v>310650</v>
      </c>
      <c r="I626" s="37" t="n">
        <v>158.91</v>
      </c>
      <c r="J626" s="37" t="n">
        <v>151.76</v>
      </c>
      <c r="K626" s="160">
        <f>H626*(I626/J626)</f>
        <v/>
      </c>
      <c r="L626" s="159" t="n">
        <v>378406.553</v>
      </c>
      <c r="M626" s="159" t="n">
        <v>367385</v>
      </c>
      <c r="N626" s="159" t="n">
        <v>396775.8</v>
      </c>
      <c r="O626" s="162">
        <f>MIN(K626,L626,M626,N626)</f>
        <v/>
      </c>
      <c r="P626" s="162">
        <f>MAX(K626,L626,M626,N626)</f>
        <v/>
      </c>
      <c r="Q626" s="162">
        <f>MEDIAN(K626,L626,M626,N626)</f>
        <v/>
      </c>
      <c r="R626" s="162">
        <f>AVERAGE(K626,L626,M626,N626)</f>
        <v/>
      </c>
      <c r="S626" s="162">
        <f>AVERAGE(O626,Q626)</f>
        <v/>
      </c>
      <c r="T626" s="162">
        <f>AVERAGE(P626,Q626)</f>
        <v/>
      </c>
      <c r="U626" s="41">
        <f>STDEVA(K626,L626,M626,N626)</f>
        <v/>
      </c>
      <c r="V626" s="42">
        <f>U626/Q626</f>
        <v/>
      </c>
      <c r="W626" s="43">
        <f>IF(X626=O626,"MENOR",IF(X626=S626,"PROM[MEN-MED]","PROMEDIO"))</f>
        <v/>
      </c>
      <c r="X626" s="163">
        <f>IF(V626&lt;=300%,O626,IF(AND(V626&gt;100%,V626&lt;=150%),S626,R626))</f>
        <v/>
      </c>
      <c r="Y626" s="162">
        <f>ROUND(X626,0)</f>
        <v/>
      </c>
    </row>
    <row r="627" ht="27" customHeight="1">
      <c r="B627" s="57" t="inlineStr">
        <is>
          <t>7.14</t>
        </is>
      </c>
      <c r="C627" s="32" t="n">
        <v>4912</v>
      </c>
      <c r="D627" s="59" t="inlineStr">
        <is>
          <t xml:space="preserve">CONJUNTO DEL CUERPO DE LA MARIPOSA  CON MOTOR </t>
        </is>
      </c>
      <c r="E627" s="56" t="inlineStr">
        <is>
          <t>parte fundamental del sistema de admisión del motor. Este componente regula la cantidad de aire que ingresa al motor en función de la posición del acelerador, lo que influye en la potencia, el consumo de combustible y las emisiones del vehículo.</t>
        </is>
      </c>
      <c r="F627" s="32" t="inlineStr">
        <is>
          <t>Unidad</t>
        </is>
      </c>
      <c r="G627" s="35" t="inlineStr">
        <is>
          <t>suministro</t>
        </is>
      </c>
      <c r="H627" s="159" t="n">
        <v>4203708</v>
      </c>
      <c r="I627" s="37" t="n">
        <v>158.91</v>
      </c>
      <c r="J627" s="37" t="n">
        <v>151.76</v>
      </c>
      <c r="K627" s="160">
        <f>H627*(I627/J627)</f>
        <v/>
      </c>
      <c r="L627" s="159" t="n">
        <v>5043089.0881</v>
      </c>
      <c r="M627" s="159" t="n">
        <v>4896203</v>
      </c>
      <c r="N627" s="159" t="n">
        <v>5287899.24</v>
      </c>
      <c r="O627" s="162">
        <f>MIN(K627,L627,M627,N627)</f>
        <v/>
      </c>
      <c r="P627" s="162">
        <f>MAX(K627,L627,M627,N627)</f>
        <v/>
      </c>
      <c r="Q627" s="162">
        <f>MEDIAN(K627,L627,M627,N627)</f>
        <v/>
      </c>
      <c r="R627" s="162">
        <f>AVERAGE(K627,L627,M627,N627)</f>
        <v/>
      </c>
      <c r="S627" s="162">
        <f>AVERAGE(O627,Q627)</f>
        <v/>
      </c>
      <c r="T627" s="162">
        <f>AVERAGE(P627,Q627)</f>
        <v/>
      </c>
      <c r="U627" s="41">
        <f>STDEVA(K627,L627,M627,N627)</f>
        <v/>
      </c>
      <c r="V627" s="42">
        <f>U627/Q627</f>
        <v/>
      </c>
      <c r="W627" s="43">
        <f>IF(X627=O627,"MENOR",IF(X627=S627,"PROM[MEN-MED]","PROMEDIO"))</f>
        <v/>
      </c>
      <c r="X627" s="163">
        <f>IF(V627&lt;=300%,O627,IF(AND(V627&gt;100%,V627&lt;=150%),S627,R627))</f>
        <v/>
      </c>
      <c r="Y627" s="162">
        <f>ROUND(X627,0)</f>
        <v/>
      </c>
    </row>
    <row r="628" ht="27" customHeight="1">
      <c r="B628" s="57" t="inlineStr">
        <is>
          <t>7.15</t>
        </is>
      </c>
      <c r="C628" s="32" t="n">
        <v>4912</v>
      </c>
      <c r="D628" s="59" t="inlineStr">
        <is>
          <t>MEDIDOR DEL CAUDAL  DE MASA DE AIRE</t>
        </is>
      </c>
      <c r="E628" s="56"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628" s="32" t="inlineStr">
        <is>
          <t>Unidad</t>
        </is>
      </c>
      <c r="G628" s="35" t="inlineStr">
        <is>
          <t>suministro</t>
        </is>
      </c>
      <c r="H628" s="159" t="n">
        <v>700961</v>
      </c>
      <c r="I628" s="37" t="n">
        <v>158.91</v>
      </c>
      <c r="J628" s="37" t="n">
        <v>151.76</v>
      </c>
      <c r="K628" s="160">
        <f>H628*(I628/J628)</f>
        <v/>
      </c>
      <c r="L628" s="159" t="n">
        <v>837946.1993</v>
      </c>
      <c r="M628" s="159" t="n">
        <v>813540</v>
      </c>
      <c r="N628" s="159" t="n">
        <v>878623.2</v>
      </c>
      <c r="O628" s="162">
        <f>MIN(K628,L628,M628,N628)</f>
        <v/>
      </c>
      <c r="P628" s="162">
        <f>MAX(K628,L628,M628,N628)</f>
        <v/>
      </c>
      <c r="Q628" s="162">
        <f>MEDIAN(K628,L628,M628,N628)</f>
        <v/>
      </c>
      <c r="R628" s="162">
        <f>AVERAGE(K628,L628,M628,N628)</f>
        <v/>
      </c>
      <c r="S628" s="162">
        <f>AVERAGE(O628,Q628)</f>
        <v/>
      </c>
      <c r="T628" s="162">
        <f>AVERAGE(P628,Q628)</f>
        <v/>
      </c>
      <c r="U628" s="41">
        <f>STDEVA(K628,L628,M628,N628)</f>
        <v/>
      </c>
      <c r="V628" s="42">
        <f>U628/Q628</f>
        <v/>
      </c>
      <c r="W628" s="43">
        <f>IF(X628=O628,"MENOR",IF(X628=S628,"PROM[MEN-MED]","PROMEDIO"))</f>
        <v/>
      </c>
      <c r="X628" s="163">
        <f>IF(V628&lt;=300%,O628,IF(AND(V628&gt;100%,V628&lt;=150%),S628,R628))</f>
        <v/>
      </c>
      <c r="Y628" s="162">
        <f>ROUND(X628,0)</f>
        <v/>
      </c>
    </row>
    <row r="629" ht="27" customHeight="1">
      <c r="B629" s="57" t="inlineStr">
        <is>
          <t>7.16</t>
        </is>
      </c>
      <c r="C629" s="32" t="n">
        <v>4912</v>
      </c>
      <c r="D629" s="59" t="inlineStr">
        <is>
          <t>JUEGO DE VALVULAS PARA CONTROL DE EMISIONES NO.1</t>
        </is>
      </c>
      <c r="E629" s="56" t="inlineStr">
        <is>
          <t>Esta válvula es esencial en el sistema de inyección de aire secundario (A.I.R.), ayudando a reducir las emisiones al introducir aire adicional en el sistema de escape para completar la combustión de gases residuales</t>
        </is>
      </c>
      <c r="F629" s="32" t="inlineStr">
        <is>
          <t>Unidad</t>
        </is>
      </c>
      <c r="G629" s="35" t="inlineStr">
        <is>
          <t>suministro</t>
        </is>
      </c>
      <c r="H629" s="159" t="n">
        <v>304950</v>
      </c>
      <c r="I629" s="37" t="n">
        <v>158.91</v>
      </c>
      <c r="J629" s="37" t="n">
        <v>151.76</v>
      </c>
      <c r="K629" s="160">
        <f>H629*(I629/J629)</f>
        <v/>
      </c>
      <c r="L629" s="159" t="n">
        <v>364519.0626</v>
      </c>
      <c r="M629" s="159" t="n">
        <v>353902</v>
      </c>
      <c r="N629" s="159" t="n">
        <v>382214.16</v>
      </c>
      <c r="O629" s="162">
        <f>MIN(K629,L629,M629,N629)</f>
        <v/>
      </c>
      <c r="P629" s="162">
        <f>MAX(K629,L629,M629,N629)</f>
        <v/>
      </c>
      <c r="Q629" s="162">
        <f>MEDIAN(K629,L629,M629,N629)</f>
        <v/>
      </c>
      <c r="R629" s="162">
        <f>AVERAGE(K629,L629,M629,N629)</f>
        <v/>
      </c>
      <c r="S629" s="162">
        <f>AVERAGE(O629,Q629)</f>
        <v/>
      </c>
      <c r="T629" s="162">
        <f>AVERAGE(P629,Q629)</f>
        <v/>
      </c>
      <c r="U629" s="41">
        <f>STDEVA(K629,L629,M629,N629)</f>
        <v/>
      </c>
      <c r="V629" s="42">
        <f>U629/Q629</f>
        <v/>
      </c>
      <c r="W629" s="43">
        <f>IF(X629=O629,"MENOR",IF(X629=S629,"PROM[MEN-MED]","PROMEDIO"))</f>
        <v/>
      </c>
      <c r="X629" s="163">
        <f>IF(V629&lt;=300%,O629,IF(AND(V629&gt;100%,V629&lt;=150%),S629,R629))</f>
        <v/>
      </c>
      <c r="Y629" s="162">
        <f>ROUND(X629,0)</f>
        <v/>
      </c>
    </row>
    <row r="630" ht="27" customHeight="1">
      <c r="B630" s="57" t="inlineStr">
        <is>
          <t>7.17</t>
        </is>
      </c>
      <c r="C630" s="32" t="n">
        <v>4912</v>
      </c>
      <c r="D630" s="59" t="inlineStr">
        <is>
          <t>JUEGO DE VALVULAS PARA CONTROL DE EMISIONES NO.2</t>
        </is>
      </c>
      <c r="E630" s="56" t="inlineStr">
        <is>
          <t>Esta válvula es esencial en el sistema de inyección de aire secundario (A.I.R.), ayudando a reducir las emisiones al introducir aire adicional en el sistema de escape para completar la combustión de gases residuales</t>
        </is>
      </c>
      <c r="F630" s="32" t="inlineStr">
        <is>
          <t>Unidad</t>
        </is>
      </c>
      <c r="G630" s="35" t="inlineStr">
        <is>
          <t>suministro</t>
        </is>
      </c>
      <c r="H630" s="159" t="n">
        <v>304950</v>
      </c>
      <c r="I630" s="37" t="n">
        <v>158.91</v>
      </c>
      <c r="J630" s="37" t="n">
        <v>151.76</v>
      </c>
      <c r="K630" s="160">
        <f>H630*(I630/J630)</f>
        <v/>
      </c>
      <c r="L630" s="159" t="n">
        <v>367991.1851</v>
      </c>
      <c r="M630" s="159" t="n">
        <v>357273</v>
      </c>
      <c r="N630" s="159" t="n">
        <v>385854.84</v>
      </c>
      <c r="O630" s="162">
        <f>MIN(K630,L630,M630,N630)</f>
        <v/>
      </c>
      <c r="P630" s="162">
        <f>MAX(K630,L630,M630,N630)</f>
        <v/>
      </c>
      <c r="Q630" s="162">
        <f>MEDIAN(K630,L630,M630,N630)</f>
        <v/>
      </c>
      <c r="R630" s="162">
        <f>AVERAGE(K630,L630,M630,N630)</f>
        <v/>
      </c>
      <c r="S630" s="162">
        <f>AVERAGE(O630,Q630)</f>
        <v/>
      </c>
      <c r="T630" s="162">
        <f>AVERAGE(P630,Q630)</f>
        <v/>
      </c>
      <c r="U630" s="41">
        <f>STDEVA(K630,L630,M630,N630)</f>
        <v/>
      </c>
      <c r="V630" s="42">
        <f>U630/Q630</f>
        <v/>
      </c>
      <c r="W630" s="43">
        <f>IF(X630=O630,"MENOR",IF(X630=S630,"PROM[MEN-MED]","PROMEDIO"))</f>
        <v/>
      </c>
      <c r="X630" s="163">
        <f>IF(V630&lt;=300%,O630,IF(AND(V630&gt;100%,V630&lt;=150%),S630,R630))</f>
        <v/>
      </c>
      <c r="Y630" s="162">
        <f>ROUND(X630,0)</f>
        <v/>
      </c>
    </row>
    <row r="631" ht="27" customHeight="1">
      <c r="B631" s="57" t="inlineStr">
        <is>
          <t>7.18</t>
        </is>
      </c>
      <c r="C631" s="32" t="n">
        <v>4912</v>
      </c>
      <c r="D631" s="59" t="inlineStr">
        <is>
          <t xml:space="preserve">CAMARA DE COMPENSACION DEL AIRE DE ADMISION </t>
        </is>
      </c>
      <c r="E631" s="56" t="inlineStr">
        <is>
          <t>componente del sistema de admisión que ayuda a regular y distribuir el flujo de aire hacia el motor, optimizando la mezcla aire-combustible para mejorar el rendimiento y la eficiencia del motor.</t>
        </is>
      </c>
      <c r="F631" s="32" t="inlineStr">
        <is>
          <t>Unidad</t>
        </is>
      </c>
      <c r="G631" s="35" t="inlineStr">
        <is>
          <t>suministro</t>
        </is>
      </c>
      <c r="H631" s="159" t="n">
        <v>1254000</v>
      </c>
      <c r="I631" s="37" t="n">
        <v>158.91</v>
      </c>
      <c r="J631" s="37" t="n">
        <v>151.76</v>
      </c>
      <c r="K631" s="160">
        <f>H631*(I631/J631)</f>
        <v/>
      </c>
      <c r="L631" s="159" t="n">
        <v>1527510.5965</v>
      </c>
      <c r="M631" s="159" t="n">
        <v>1483020</v>
      </c>
      <c r="N631" s="159" t="n">
        <v>1601661.6</v>
      </c>
      <c r="O631" s="162">
        <f>MIN(K631,L631,M631,N631)</f>
        <v/>
      </c>
      <c r="P631" s="162">
        <f>MAX(K631,L631,M631,N631)</f>
        <v/>
      </c>
      <c r="Q631" s="162">
        <f>MEDIAN(K631,L631,M631,N631)</f>
        <v/>
      </c>
      <c r="R631" s="162">
        <f>AVERAGE(K631,L631,M631,N631)</f>
        <v/>
      </c>
      <c r="S631" s="162">
        <f>AVERAGE(O631,Q631)</f>
        <v/>
      </c>
      <c r="T631" s="162">
        <f>AVERAGE(P631,Q631)</f>
        <v/>
      </c>
      <c r="U631" s="41">
        <f>STDEVA(K631,L631,M631,N631)</f>
        <v/>
      </c>
      <c r="V631" s="42">
        <f>U631/Q631</f>
        <v/>
      </c>
      <c r="W631" s="43">
        <f>IF(X631=O631,"MENOR",IF(X631=S631,"PROM[MEN-MED]","PROMEDIO"))</f>
        <v/>
      </c>
      <c r="X631" s="163">
        <f>IF(V631&lt;=300%,O631,IF(AND(V631&gt;100%,V631&lt;=150%),S631,R631))</f>
        <v/>
      </c>
      <c r="Y631" s="162">
        <f>ROUND(X631,0)</f>
        <v/>
      </c>
    </row>
    <row r="632" ht="15.75" customHeight="1">
      <c r="B632" s="57" t="inlineStr">
        <is>
          <t>7.19</t>
        </is>
      </c>
      <c r="C632" s="32" t="n">
        <v>4912</v>
      </c>
      <c r="D632" s="59" t="inlineStr">
        <is>
          <t>JUNTA DE LA TAPA DE CULATAS</t>
        </is>
      </c>
      <c r="E632" s="56" t="inlineStr">
        <is>
          <t>sella la unión entre la culata y el bloque del motor, evitando fugas de aceite y asegurando un funcionamiento óptimo.</t>
        </is>
      </c>
      <c r="F632" s="32" t="inlineStr">
        <is>
          <t>Unidad</t>
        </is>
      </c>
      <c r="G632" s="35" t="inlineStr">
        <is>
          <t>suministro</t>
        </is>
      </c>
      <c r="H632" s="159" t="n">
        <v>219450</v>
      </c>
      <c r="I632" s="37" t="n">
        <v>158.91</v>
      </c>
      <c r="J632" s="37" t="n">
        <v>151.76</v>
      </c>
      <c r="K632" s="160">
        <f>H632*(I632/J632)</f>
        <v/>
      </c>
      <c r="L632" s="159" t="n">
        <v>257321.8158</v>
      </c>
      <c r="M632" s="159" t="n">
        <v>249827</v>
      </c>
      <c r="N632" s="159" t="n">
        <v>269813.16</v>
      </c>
      <c r="O632" s="162">
        <f>MIN(K632,L632,M632,N632)</f>
        <v/>
      </c>
      <c r="P632" s="162">
        <f>MAX(K632,L632,M632,N632)</f>
        <v/>
      </c>
      <c r="Q632" s="162">
        <f>MEDIAN(K632,L632,M632,N632)</f>
        <v/>
      </c>
      <c r="R632" s="162">
        <f>AVERAGE(K632,L632,M632,N632)</f>
        <v/>
      </c>
      <c r="S632" s="162">
        <f>AVERAGE(O632,Q632)</f>
        <v/>
      </c>
      <c r="T632" s="162">
        <f>AVERAGE(P632,Q632)</f>
        <v/>
      </c>
      <c r="U632" s="41">
        <f>STDEVA(K632,L632,M632,N632)</f>
        <v/>
      </c>
      <c r="V632" s="42">
        <f>U632/Q632</f>
        <v/>
      </c>
      <c r="W632" s="43">
        <f>IF(X632=O632,"MENOR",IF(X632=S632,"PROM[MEN-MED]","PROMEDIO"))</f>
        <v/>
      </c>
      <c r="X632" s="163">
        <f>IF(V632&lt;=300%,O632,IF(AND(V632&gt;100%,V632&lt;=150%),S632,R632))</f>
        <v/>
      </c>
      <c r="Y632" s="162">
        <f>ROUND(X632,0)</f>
        <v/>
      </c>
    </row>
    <row r="633" ht="15.75" customHeight="1">
      <c r="B633" s="57" t="inlineStr">
        <is>
          <t>7.20</t>
        </is>
      </c>
      <c r="C633" s="32" t="n">
        <v>4912</v>
      </c>
      <c r="D633" s="59" t="inlineStr">
        <is>
          <t xml:space="preserve">SUBCONJUNTO DE LA CADENA </t>
        </is>
      </c>
      <c r="E633" s="56" t="inlineStr">
        <is>
          <t>sincroniza el movimiento del cigüeñal y los árboles de levas, garantizando una correcta apertura y cierre de las válvulas durante el ciclo de combustión.</t>
        </is>
      </c>
      <c r="F633" s="32" t="inlineStr">
        <is>
          <t>Unidad</t>
        </is>
      </c>
      <c r="G633" s="35" t="inlineStr">
        <is>
          <t>suministro</t>
        </is>
      </c>
      <c r="H633" s="159" t="n">
        <v>561632</v>
      </c>
      <c r="I633" s="37" t="n">
        <v>158.91</v>
      </c>
      <c r="J633" s="37" t="n">
        <v>151.76</v>
      </c>
      <c r="K633" s="160">
        <f>H633*(I633/J633)</f>
        <v/>
      </c>
      <c r="L633" s="159" t="n">
        <v>693835.807</v>
      </c>
      <c r="M633" s="159" t="n">
        <v>673627</v>
      </c>
      <c r="N633" s="159" t="n">
        <v>727517.16</v>
      </c>
      <c r="O633" s="162">
        <f>MIN(K633,L633,M633,N633)</f>
        <v/>
      </c>
      <c r="P633" s="162">
        <f>MAX(K633,L633,M633,N633)</f>
        <v/>
      </c>
      <c r="Q633" s="162">
        <f>MEDIAN(K633,L633,M633,N633)</f>
        <v/>
      </c>
      <c r="R633" s="162">
        <f>AVERAGE(K633,L633,M633,N633)</f>
        <v/>
      </c>
      <c r="S633" s="162">
        <f>AVERAGE(O633,Q633)</f>
        <v/>
      </c>
      <c r="T633" s="162">
        <f>AVERAGE(P633,Q633)</f>
        <v/>
      </c>
      <c r="U633" s="41">
        <f>STDEVA(K633,L633,M633,N633)</f>
        <v/>
      </c>
      <c r="V633" s="42">
        <f>U633/Q633</f>
        <v/>
      </c>
      <c r="W633" s="43">
        <f>IF(X633=O633,"MENOR",IF(X633=S633,"PROM[MEN-MED]","PROMEDIO"))</f>
        <v/>
      </c>
      <c r="X633" s="163">
        <f>IF(V633&lt;=300%,O633,IF(AND(V633&gt;100%,V633&lt;=150%),S633,R633))</f>
        <v/>
      </c>
      <c r="Y633" s="162">
        <f>ROUND(X633,0)</f>
        <v/>
      </c>
    </row>
    <row r="634" ht="15.75" customHeight="1">
      <c r="B634" s="57" t="inlineStr">
        <is>
          <t>7.21</t>
        </is>
      </c>
      <c r="C634" s="32" t="n">
        <v>4912</v>
      </c>
      <c r="D634" s="59" t="inlineStr">
        <is>
          <t xml:space="preserve">CONJUNTO DEL TENSOR DE LA CADENA </t>
        </is>
      </c>
      <c r="E634" s="56" t="inlineStr">
        <is>
          <t>mantener la tensión adecuada de la cadena, asegurando la sincronización precisa entre el cigüeñal y los árboles de levas.</t>
        </is>
      </c>
      <c r="F634" s="32" t="inlineStr">
        <is>
          <t>Unidad</t>
        </is>
      </c>
      <c r="G634" s="35" t="inlineStr">
        <is>
          <t>suministro</t>
        </is>
      </c>
      <c r="H634" s="159" t="n">
        <v>323950</v>
      </c>
      <c r="I634" s="37" t="n">
        <v>158.91</v>
      </c>
      <c r="J634" s="37" t="n">
        <v>151.76</v>
      </c>
      <c r="K634" s="160">
        <f>H634*(I634/J634)</f>
        <v/>
      </c>
      <c r="L634" s="159" t="n">
        <v>394607.4153</v>
      </c>
      <c r="M634" s="159" t="n">
        <v>383114</v>
      </c>
      <c r="N634" s="159" t="n">
        <v>413763.12</v>
      </c>
      <c r="O634" s="162">
        <f>MIN(K634,L634,M634,N634)</f>
        <v/>
      </c>
      <c r="P634" s="162">
        <f>MAX(K634,L634,M634,N634)</f>
        <v/>
      </c>
      <c r="Q634" s="162">
        <f>MEDIAN(K634,L634,M634,N634)</f>
        <v/>
      </c>
      <c r="R634" s="162">
        <f>AVERAGE(K634,L634,M634,N634)</f>
        <v/>
      </c>
      <c r="S634" s="162">
        <f>AVERAGE(O634,Q634)</f>
        <v/>
      </c>
      <c r="T634" s="162">
        <f>AVERAGE(P634,Q634)</f>
        <v/>
      </c>
      <c r="U634" s="41">
        <f>STDEVA(K634,L634,M634,N634)</f>
        <v/>
      </c>
      <c r="V634" s="42">
        <f>U634/Q634</f>
        <v/>
      </c>
      <c r="W634" s="43">
        <f>IF(X634=O634,"MENOR",IF(X634=S634,"PROM[MEN-MED]","PROMEDIO"))</f>
        <v/>
      </c>
      <c r="X634" s="163">
        <f>IF(V634&lt;=300%,O634,IF(AND(V634&gt;100%,V634&lt;=150%),S634,R634))</f>
        <v/>
      </c>
      <c r="Y634" s="162">
        <f>ROUND(X634,0)</f>
        <v/>
      </c>
    </row>
    <row r="635" ht="15.75" customHeight="1">
      <c r="B635" s="57" t="inlineStr">
        <is>
          <t>7.22</t>
        </is>
      </c>
      <c r="C635" s="32" t="n">
        <v>4912</v>
      </c>
      <c r="D635" s="59" t="inlineStr">
        <is>
          <t>PATIN DEL TENSOR DE LA CADENA</t>
        </is>
      </c>
      <c r="E635" s="56" t="inlineStr">
        <is>
          <t>componente esencial que guía y mantiene la tensión adecuada de la cadena de distribución, asegurando la sincronización precisa entre el cigüeñal y los árboles de levas.</t>
        </is>
      </c>
      <c r="F635" s="32" t="inlineStr">
        <is>
          <t>Unidad</t>
        </is>
      </c>
      <c r="G635" s="35" t="inlineStr">
        <is>
          <t>suministro</t>
        </is>
      </c>
      <c r="H635" s="159" t="n">
        <v>328523</v>
      </c>
      <c r="I635" s="37" t="n">
        <v>158.91</v>
      </c>
      <c r="J635" s="37" t="n">
        <v>151.76</v>
      </c>
      <c r="K635" s="160">
        <f>H635*(I635/J635)</f>
        <v/>
      </c>
      <c r="L635" s="159" t="n">
        <v>396564.4179</v>
      </c>
      <c r="M635" s="159" t="n">
        <v>385014</v>
      </c>
      <c r="N635" s="159" t="n">
        <v>415815.12</v>
      </c>
      <c r="O635" s="162">
        <f>MIN(K635,L635,M635,N635)</f>
        <v/>
      </c>
      <c r="P635" s="162">
        <f>MAX(K635,L635,M635,N635)</f>
        <v/>
      </c>
      <c r="Q635" s="162">
        <f>MEDIAN(K635,L635,M635,N635)</f>
        <v/>
      </c>
      <c r="R635" s="162">
        <f>AVERAGE(K635,L635,M635,N635)</f>
        <v/>
      </c>
      <c r="S635" s="162">
        <f>AVERAGE(O635,Q635)</f>
        <v/>
      </c>
      <c r="T635" s="162">
        <f>AVERAGE(P635,Q635)</f>
        <v/>
      </c>
      <c r="U635" s="41">
        <f>STDEVA(K635,L635,M635,N635)</f>
        <v/>
      </c>
      <c r="V635" s="42">
        <f>U635/Q635</f>
        <v/>
      </c>
      <c r="W635" s="43">
        <f>IF(X635=O635,"MENOR",IF(X635=S635,"PROM[MEN-MED]","PROMEDIO"))</f>
        <v/>
      </c>
      <c r="X635" s="163">
        <f>IF(V635&lt;=300%,O635,IF(AND(V635&gt;100%,V635&lt;=150%),S635,R635))</f>
        <v/>
      </c>
      <c r="Y635" s="162">
        <f>ROUND(X635,0)</f>
        <v/>
      </c>
    </row>
    <row r="636" ht="15.75" customHeight="1">
      <c r="B636" s="57" t="inlineStr">
        <is>
          <t>7.23</t>
        </is>
      </c>
      <c r="C636" s="32" t="n">
        <v>4912</v>
      </c>
      <c r="D636" s="59" t="inlineStr">
        <is>
          <t>AMORTIGUADOR DE VIBRACIONES DE LA CADENA</t>
        </is>
      </c>
      <c r="E636" s="56" t="inlineStr">
        <is>
          <t>componente crucial que ayuda a minimizar las vibraciones y el ruido generados por la cadena de distribución, contribuyendo a un funcionamiento más suave y eficiente del motor.​</t>
        </is>
      </c>
      <c r="F636" s="32" t="inlineStr">
        <is>
          <t>Unidad</t>
        </is>
      </c>
      <c r="G636" s="35" t="inlineStr">
        <is>
          <t>suministro</t>
        </is>
      </c>
      <c r="H636" s="159" t="n">
        <v>331550</v>
      </c>
      <c r="I636" s="37" t="n">
        <v>158.91</v>
      </c>
      <c r="J636" s="37" t="n">
        <v>151.76</v>
      </c>
      <c r="K636" s="160">
        <f>H636*(I636/J636)</f>
        <v/>
      </c>
      <c r="L636" s="159" t="n">
        <v>396315.1605</v>
      </c>
      <c r="M636" s="159" t="n">
        <v>384772</v>
      </c>
      <c r="N636" s="159" t="n">
        <v>415553.76</v>
      </c>
      <c r="O636" s="162">
        <f>MIN(K636,L636,M636,N636)</f>
        <v/>
      </c>
      <c r="P636" s="162">
        <f>MAX(K636,L636,M636,N636)</f>
        <v/>
      </c>
      <c r="Q636" s="162">
        <f>MEDIAN(K636,L636,M636,N636)</f>
        <v/>
      </c>
      <c r="R636" s="162">
        <f>AVERAGE(K636,L636,M636,N636)</f>
        <v/>
      </c>
      <c r="S636" s="162">
        <f>AVERAGE(O636,Q636)</f>
        <v/>
      </c>
      <c r="T636" s="162">
        <f>AVERAGE(P636,Q636)</f>
        <v/>
      </c>
      <c r="U636" s="41">
        <f>STDEVA(K636,L636,M636,N636)</f>
        <v/>
      </c>
      <c r="V636" s="42">
        <f>U636/Q636</f>
        <v/>
      </c>
      <c r="W636" s="43">
        <f>IF(X636=O636,"MENOR",IF(X636=S636,"PROM[MEN-MED]","PROMEDIO"))</f>
        <v/>
      </c>
      <c r="X636" s="163">
        <f>IF(V636&lt;=300%,O636,IF(AND(V636&gt;100%,V636&lt;=150%),S636,R636))</f>
        <v/>
      </c>
      <c r="Y636" s="162">
        <f>ROUND(X636,0)</f>
        <v/>
      </c>
    </row>
    <row r="637" ht="15.75" customHeight="1">
      <c r="B637" s="57" t="inlineStr">
        <is>
          <t>7.24</t>
        </is>
      </c>
      <c r="C637" s="32" t="n">
        <v>4912</v>
      </c>
      <c r="D637" s="59" t="inlineStr">
        <is>
          <t>CULATA DERECHA</t>
        </is>
      </c>
      <c r="E637" s="56" t="inlineStr">
        <is>
          <t>alberga las válvulas y facilita la combustión eficiente del motor.</t>
        </is>
      </c>
      <c r="F637" s="32" t="inlineStr">
        <is>
          <t>Unidad</t>
        </is>
      </c>
      <c r="G637" s="35" t="inlineStr">
        <is>
          <t>suministro</t>
        </is>
      </c>
      <c r="H637" s="159" t="n">
        <v>5982150</v>
      </c>
      <c r="I637" s="37" t="n">
        <v>158.91</v>
      </c>
      <c r="J637" s="37" t="n">
        <v>151.76</v>
      </c>
      <c r="K637" s="160">
        <f>H637*(I637/J637)</f>
        <v/>
      </c>
      <c r="L637" s="159" t="n">
        <v>7150716.2951</v>
      </c>
      <c r="M637" s="159" t="n">
        <v>6942443</v>
      </c>
      <c r="N637" s="159" t="n">
        <v>7497838.44</v>
      </c>
      <c r="O637" s="162">
        <f>MIN(K637,L637,M637,N637)</f>
        <v/>
      </c>
      <c r="P637" s="162">
        <f>MAX(K637,L637,M637,N637)</f>
        <v/>
      </c>
      <c r="Q637" s="162">
        <f>MEDIAN(K637,L637,M637,N637)</f>
        <v/>
      </c>
      <c r="R637" s="162">
        <f>AVERAGE(K637,L637,M637,N637)</f>
        <v/>
      </c>
      <c r="S637" s="162">
        <f>AVERAGE(O637,Q637)</f>
        <v/>
      </c>
      <c r="T637" s="162">
        <f>AVERAGE(P637,Q637)</f>
        <v/>
      </c>
      <c r="U637" s="41">
        <f>STDEVA(K637,L637,M637,N637)</f>
        <v/>
      </c>
      <c r="V637" s="42">
        <f>U637/Q637</f>
        <v/>
      </c>
      <c r="W637" s="43">
        <f>IF(X637=O637,"MENOR",IF(X637=S637,"PROM[MEN-MED]","PROMEDIO"))</f>
        <v/>
      </c>
      <c r="X637" s="163">
        <f>IF(V637&lt;=300%,O637,IF(AND(V637&gt;100%,V637&lt;=150%),S637,R637))</f>
        <v/>
      </c>
      <c r="Y637" s="162">
        <f>ROUND(X637,0)</f>
        <v/>
      </c>
    </row>
    <row r="638" ht="15.75" customHeight="1">
      <c r="B638" s="57" t="inlineStr">
        <is>
          <t>7.25</t>
        </is>
      </c>
      <c r="C638" s="32" t="n">
        <v>4912</v>
      </c>
      <c r="D638" s="59" t="inlineStr">
        <is>
          <t xml:space="preserve">CULATA IZQUIERDA </t>
        </is>
      </c>
      <c r="E638" s="56" t="inlineStr">
        <is>
          <t>alberga las válvulas y facilita la combustión eficiente del motor.</t>
        </is>
      </c>
      <c r="F638" s="32" t="inlineStr">
        <is>
          <t>Unidad</t>
        </is>
      </c>
      <c r="G638" s="35" t="inlineStr">
        <is>
          <t>suministro</t>
        </is>
      </c>
      <c r="H638" s="159" t="n">
        <v>5975500</v>
      </c>
      <c r="I638" s="37" t="n">
        <v>158.91</v>
      </c>
      <c r="J638" s="37" t="n">
        <v>151.76</v>
      </c>
      <c r="K638" s="160">
        <f>H638*(I638/J638)</f>
        <v/>
      </c>
      <c r="L638" s="159" t="n">
        <v>7278819.45</v>
      </c>
      <c r="M638" s="159" t="n">
        <v>7066815</v>
      </c>
      <c r="N638" s="159" t="n">
        <v>7632160.2</v>
      </c>
      <c r="O638" s="162">
        <f>MIN(K638,L638,M638,N638)</f>
        <v/>
      </c>
      <c r="P638" s="162">
        <f>MAX(K638,L638,M638,N638)</f>
        <v/>
      </c>
      <c r="Q638" s="162">
        <f>MEDIAN(K638,L638,M638,N638)</f>
        <v/>
      </c>
      <c r="R638" s="162">
        <f>AVERAGE(K638,L638,M638,N638)</f>
        <v/>
      </c>
      <c r="S638" s="162">
        <f>AVERAGE(O638,Q638)</f>
        <v/>
      </c>
      <c r="T638" s="162">
        <f>AVERAGE(P638,Q638)</f>
        <v/>
      </c>
      <c r="U638" s="41">
        <f>STDEVA(K638,L638,M638,N638)</f>
        <v/>
      </c>
      <c r="V638" s="42">
        <f>U638/Q638</f>
        <v/>
      </c>
      <c r="W638" s="43">
        <f>IF(X638=O638,"MENOR",IF(X638=S638,"PROM[MEN-MED]","PROMEDIO"))</f>
        <v/>
      </c>
      <c r="X638" s="163">
        <f>IF(V638&lt;=300%,O638,IF(AND(V638&gt;100%,V638&lt;=150%),S638,R638))</f>
        <v/>
      </c>
      <c r="Y638" s="162">
        <f>ROUND(X638,0)</f>
        <v/>
      </c>
    </row>
    <row r="639" ht="27" customHeight="1">
      <c r="B639" s="57" t="inlineStr">
        <is>
          <t>7.26</t>
        </is>
      </c>
      <c r="C639" s="32" t="n">
        <v>4912</v>
      </c>
      <c r="D639" s="59" t="inlineStr">
        <is>
          <t xml:space="preserve">JUNTA CULATA DERECHA </t>
        </is>
      </c>
      <c r="E639" s="56" t="inlineStr">
        <is>
          <t>La junta de culata es una lámina, que puede estar compuesta de diferentes materiales; y que sigue a cabalidad el patrón de agujeros que coincide con los perfiles del bloque. Sirve como cierre hermético entre ambas partes.</t>
        </is>
      </c>
      <c r="F639" s="32" t="inlineStr">
        <is>
          <t>Unidad</t>
        </is>
      </c>
      <c r="G639" s="35" t="inlineStr">
        <is>
          <t>suministro</t>
        </is>
      </c>
      <c r="H639" s="159" t="n">
        <v>219450</v>
      </c>
      <c r="I639" s="37" t="n">
        <v>158.91</v>
      </c>
      <c r="J639" s="37" t="n">
        <v>151.76</v>
      </c>
      <c r="K639" s="160">
        <f>H639*(I639/J639)</f>
        <v/>
      </c>
      <c r="L639" s="159" t="n">
        <v>264817.1141</v>
      </c>
      <c r="M639" s="159" t="n">
        <v>257104</v>
      </c>
      <c r="N639" s="159" t="n">
        <v>277672.32</v>
      </c>
      <c r="O639" s="162">
        <f>MIN(K639,L639,M639,N639)</f>
        <v/>
      </c>
      <c r="P639" s="162">
        <f>MAX(K639,L639,M639,N639)</f>
        <v/>
      </c>
      <c r="Q639" s="162">
        <f>MEDIAN(K639,L639,M639,N639)</f>
        <v/>
      </c>
      <c r="R639" s="162">
        <f>AVERAGE(K639,L639,M639,N639)</f>
        <v/>
      </c>
      <c r="S639" s="162">
        <f>AVERAGE(O639,Q639)</f>
        <v/>
      </c>
      <c r="T639" s="162">
        <f>AVERAGE(P639,Q639)</f>
        <v/>
      </c>
      <c r="U639" s="41">
        <f>STDEVA(K639,L639,M639,N639)</f>
        <v/>
      </c>
      <c r="V639" s="42">
        <f>U639/Q639</f>
        <v/>
      </c>
      <c r="W639" s="43">
        <f>IF(X639=O639,"MENOR",IF(X639=S639,"PROM[MEN-MED]","PROMEDIO"))</f>
        <v/>
      </c>
      <c r="X639" s="163">
        <f>IF(V639&lt;=300%,O639,IF(AND(V639&gt;100%,V639&lt;=150%),S639,R639))</f>
        <v/>
      </c>
      <c r="Y639" s="162">
        <f>ROUND(X639,0)</f>
        <v/>
      </c>
    </row>
    <row r="640" ht="27" customHeight="1">
      <c r="B640" s="57" t="inlineStr">
        <is>
          <t>7.27</t>
        </is>
      </c>
      <c r="C640" s="32" t="n">
        <v>4912</v>
      </c>
      <c r="D640" s="59" t="inlineStr">
        <is>
          <t>JUNTA CULATA IZQUIERDA</t>
        </is>
      </c>
      <c r="E640" s="56" t="inlineStr">
        <is>
          <t>La junta de culata es una lámina, que puede estar compuesta de diferentes materiales; y que sigue a cabalidad el patrón de agujeros que coincide con los perfiles del bloque. Sirve como cierre hermético entre ambas partes.</t>
        </is>
      </c>
      <c r="F640" s="32" t="inlineStr">
        <is>
          <t>Unidad</t>
        </is>
      </c>
      <c r="G640" s="35" t="inlineStr">
        <is>
          <t>suministro</t>
        </is>
      </c>
      <c r="H640" s="159" t="n">
        <v>216600</v>
      </c>
      <c r="I640" s="37" t="n">
        <v>158.91</v>
      </c>
      <c r="J640" s="37" t="n">
        <v>151.76</v>
      </c>
      <c r="K640" s="160">
        <f>H640*(I640/J640)</f>
        <v/>
      </c>
      <c r="L640" s="159" t="n">
        <v>261377.9546</v>
      </c>
      <c r="M640" s="159" t="n">
        <v>253765</v>
      </c>
      <c r="N640" s="159" t="n">
        <v>274066.2</v>
      </c>
      <c r="O640" s="162">
        <f>MIN(K640,L640,M640,N640)</f>
        <v/>
      </c>
      <c r="P640" s="162">
        <f>MAX(K640,L640,M640,N640)</f>
        <v/>
      </c>
      <c r="Q640" s="162">
        <f>MEDIAN(K640,L640,M640,N640)</f>
        <v/>
      </c>
      <c r="R640" s="162">
        <f>AVERAGE(K640,L640,M640,N640)</f>
        <v/>
      </c>
      <c r="S640" s="162">
        <f>AVERAGE(O640,Q640)</f>
        <v/>
      </c>
      <c r="T640" s="162">
        <f>AVERAGE(P640,Q640)</f>
        <v/>
      </c>
      <c r="U640" s="41">
        <f>STDEVA(K640,L640,M640,N640)</f>
        <v/>
      </c>
      <c r="V640" s="42">
        <f>U640/Q640</f>
        <v/>
      </c>
      <c r="W640" s="43">
        <f>IF(X640=O640,"MENOR",IF(X640=S640,"PROM[MEN-MED]","PROMEDIO"))</f>
        <v/>
      </c>
      <c r="X640" s="163">
        <f>IF(V640&lt;=300%,O640,IF(AND(V640&gt;100%,V640&lt;=150%),S640,R640))</f>
        <v/>
      </c>
      <c r="Y640" s="162">
        <f>ROUND(X640,0)</f>
        <v/>
      </c>
    </row>
    <row r="641" ht="15.75" customHeight="1">
      <c r="B641" s="57" t="inlineStr">
        <is>
          <t>7.28</t>
        </is>
      </c>
      <c r="C641" s="32" t="n">
        <v>4912</v>
      </c>
      <c r="D641" s="59" t="inlineStr">
        <is>
          <t xml:space="preserve">AISLANTE DE MONTAJE DELANTERO DERECHO DEL MOTOR </t>
        </is>
      </c>
      <c r="E641" s="56" t="inlineStr">
        <is>
          <t>componente del sistema de montaje del motor diseñado para absorber vibraciones y reducir el impacto del motor en el chasis del vehículo.</t>
        </is>
      </c>
      <c r="F641" s="32" t="inlineStr">
        <is>
          <t>Unidad</t>
        </is>
      </c>
      <c r="G641" s="35" t="inlineStr">
        <is>
          <t>suministro</t>
        </is>
      </c>
      <c r="H641" s="159" t="n">
        <v>496850</v>
      </c>
      <c r="I641" s="37" t="n">
        <v>158.91</v>
      </c>
      <c r="J641" s="37" t="n">
        <v>151.76</v>
      </c>
      <c r="K641" s="160">
        <f>H641*(I641/J641)</f>
        <v/>
      </c>
      <c r="L641" s="159" t="n">
        <v>588250.5104</v>
      </c>
      <c r="M641" s="159" t="n">
        <v>571117</v>
      </c>
      <c r="N641" s="159" t="n">
        <v>616806.36</v>
      </c>
      <c r="O641" s="162">
        <f>MIN(K641,L641,M641,N641)</f>
        <v/>
      </c>
      <c r="P641" s="162">
        <f>MAX(K641,L641,M641,N641)</f>
        <v/>
      </c>
      <c r="Q641" s="162">
        <f>MEDIAN(K641,L641,M641,N641)</f>
        <v/>
      </c>
      <c r="R641" s="162">
        <f>AVERAGE(K641,L641,M641,N641)</f>
        <v/>
      </c>
      <c r="S641" s="162">
        <f>AVERAGE(O641,Q641)</f>
        <v/>
      </c>
      <c r="T641" s="162">
        <f>AVERAGE(P641,Q641)</f>
        <v/>
      </c>
      <c r="U641" s="41">
        <f>STDEVA(K641,L641,M641,N641)</f>
        <v/>
      </c>
      <c r="V641" s="42">
        <f>U641/Q641</f>
        <v/>
      </c>
      <c r="W641" s="43">
        <f>IF(X641=O641,"MENOR",IF(X641=S641,"PROM[MEN-MED]","PROMEDIO"))</f>
        <v/>
      </c>
      <c r="X641" s="163">
        <f>IF(V641&lt;=300%,O641,IF(AND(V641&gt;100%,V641&lt;=150%),S641,R641))</f>
        <v/>
      </c>
      <c r="Y641" s="162">
        <f>ROUND(X641,0)</f>
        <v/>
      </c>
    </row>
    <row r="642" ht="15.75" customHeight="1">
      <c r="B642" s="57" t="inlineStr">
        <is>
          <t>7.29</t>
        </is>
      </c>
      <c r="C642" s="32" t="n">
        <v>4912</v>
      </c>
      <c r="D642" s="59" t="inlineStr">
        <is>
          <t xml:space="preserve">AISLANTE DE MONTAJE DELANTERO IZQUIERDO DEL MOTOR </t>
        </is>
      </c>
      <c r="E642" s="56" t="inlineStr">
        <is>
          <t>componente del sistema de montaje del motor diseñado para absorber vibraciones y reducir el impacto del motor en el chasis del vehículo.</t>
        </is>
      </c>
      <c r="F642" s="32" t="inlineStr">
        <is>
          <t>Unidad</t>
        </is>
      </c>
      <c r="G642" s="35" t="inlineStr">
        <is>
          <t>suministro</t>
        </is>
      </c>
      <c r="H642" s="159" t="n">
        <v>496850</v>
      </c>
      <c r="I642" s="37" t="n">
        <v>158.91</v>
      </c>
      <c r="J642" s="37" t="n">
        <v>151.76</v>
      </c>
      <c r="K642" s="160">
        <f>H642*(I642/J642)</f>
        <v/>
      </c>
      <c r="L642" s="159" t="n">
        <v>593906.2352999999</v>
      </c>
      <c r="M642" s="159" t="n">
        <v>576608</v>
      </c>
      <c r="N642" s="159" t="n">
        <v>622736.64</v>
      </c>
      <c r="O642" s="162">
        <f>MIN(K642,L642,M642,N642)</f>
        <v/>
      </c>
      <c r="P642" s="162">
        <f>MAX(K642,L642,M642,N642)</f>
        <v/>
      </c>
      <c r="Q642" s="162">
        <f>MEDIAN(K642,L642,M642,N642)</f>
        <v/>
      </c>
      <c r="R642" s="162">
        <f>AVERAGE(K642,L642,M642,N642)</f>
        <v/>
      </c>
      <c r="S642" s="162">
        <f>AVERAGE(O642,Q642)</f>
        <v/>
      </c>
      <c r="T642" s="162">
        <f>AVERAGE(P642,Q642)</f>
        <v/>
      </c>
      <c r="U642" s="41">
        <f>STDEVA(K642,L642,M642,N642)</f>
        <v/>
      </c>
      <c r="V642" s="42">
        <f>U642/Q642</f>
        <v/>
      </c>
      <c r="W642" s="43">
        <f>IF(X642=O642,"MENOR",IF(X642=S642,"PROM[MEN-MED]","PROMEDIO"))</f>
        <v/>
      </c>
      <c r="X642" s="163">
        <f>IF(V642&lt;=300%,O642,IF(AND(V642&gt;100%,V642&lt;=150%),S642,R642))</f>
        <v/>
      </c>
      <c r="Y642" s="162">
        <f>ROUND(X642,0)</f>
        <v/>
      </c>
    </row>
    <row r="643" ht="15.75" customHeight="1">
      <c r="B643" s="57" t="inlineStr">
        <is>
          <t>7.30</t>
        </is>
      </c>
      <c r="C643" s="32" t="n">
        <v>4912</v>
      </c>
      <c r="D643" s="59" t="inlineStr">
        <is>
          <t>SUBCONJUNTO DEL TUBO DE DESCARGA DE COMBUSTIBLE</t>
        </is>
      </c>
      <c r="E643" s="56" t="inlineStr">
        <is>
          <t>parte del sistema de combustible encargada de dirigir el flujo de combustible desde la boquilla de llenado hacia el tanque de gasolina.</t>
        </is>
      </c>
      <c r="F643" s="32" t="inlineStr">
        <is>
          <t>Unidad</t>
        </is>
      </c>
      <c r="G643" s="35" t="inlineStr">
        <is>
          <t>suministro</t>
        </is>
      </c>
      <c r="H643" s="159" t="n">
        <v>356726</v>
      </c>
      <c r="I643" s="37" t="n">
        <v>158.91</v>
      </c>
      <c r="J643" s="37" t="n">
        <v>151.76</v>
      </c>
      <c r="K643" s="160">
        <f>H643*(I643/J643)</f>
        <v/>
      </c>
      <c r="L643" s="159" t="n">
        <v>434531.2489</v>
      </c>
      <c r="M643" s="159" t="n">
        <v>421875</v>
      </c>
      <c r="N643" s="159" t="n">
        <v>455625</v>
      </c>
      <c r="O643" s="162">
        <f>MIN(K643,L643,M643,N643)</f>
        <v/>
      </c>
      <c r="P643" s="162">
        <f>MAX(K643,L643,M643,N643)</f>
        <v/>
      </c>
      <c r="Q643" s="162">
        <f>MEDIAN(K643,L643,M643,N643)</f>
        <v/>
      </c>
      <c r="R643" s="162">
        <f>AVERAGE(K643,L643,M643,N643)</f>
        <v/>
      </c>
      <c r="S643" s="162">
        <f>AVERAGE(O643,Q643)</f>
        <v/>
      </c>
      <c r="T643" s="162">
        <f>AVERAGE(P643,Q643)</f>
        <v/>
      </c>
      <c r="U643" s="41">
        <f>STDEVA(K643,L643,M643,N643)</f>
        <v/>
      </c>
      <c r="V643" s="42">
        <f>U643/Q643</f>
        <v/>
      </c>
      <c r="W643" s="43">
        <f>IF(X643=O643,"MENOR",IF(X643=S643,"PROM[MEN-MED]","PROMEDIO"))</f>
        <v/>
      </c>
      <c r="X643" s="163">
        <f>IF(V643&lt;=300%,O643,IF(AND(V643&gt;100%,V643&lt;=150%),S643,R643))</f>
        <v/>
      </c>
      <c r="Y643" s="162">
        <f>ROUND(X643,0)</f>
        <v/>
      </c>
    </row>
    <row r="644" ht="15.75" customHeight="1">
      <c r="B644" s="57" t="inlineStr">
        <is>
          <t>7.31</t>
        </is>
      </c>
      <c r="C644" s="32" t="n">
        <v>4912</v>
      </c>
      <c r="D644" s="59" t="inlineStr">
        <is>
          <t>TUBO DE COMBUSTIBLE SUB- ASSEMBLY</t>
        </is>
      </c>
      <c r="E644" s="56" t="inlineStr">
        <is>
          <t>subconjunto del sistema de suministro de combustible que transporta la gasolina desde el tanque hasta el motor.</t>
        </is>
      </c>
      <c r="F644" s="32" t="inlineStr">
        <is>
          <t>Unidad</t>
        </is>
      </c>
      <c r="G644" s="35" t="inlineStr">
        <is>
          <t>suministro</t>
        </is>
      </c>
      <c r="H644" s="159" t="n">
        <v>145349</v>
      </c>
      <c r="I644" s="37" t="n">
        <v>158.91</v>
      </c>
      <c r="J644" s="37" t="n">
        <v>151.76</v>
      </c>
      <c r="K644" s="160">
        <f>H644*(I644/J644)</f>
        <v/>
      </c>
      <c r="L644" s="159" t="n">
        <v>177052.8767</v>
      </c>
      <c r="M644" s="159" t="n">
        <v>171896</v>
      </c>
      <c r="N644" s="159" t="n">
        <v>185647.68</v>
      </c>
      <c r="O644" s="162">
        <f>MIN(K644,L644,M644,N644)</f>
        <v/>
      </c>
      <c r="P644" s="162">
        <f>MAX(K644,L644,M644,N644)</f>
        <v/>
      </c>
      <c r="Q644" s="162">
        <f>MEDIAN(K644,L644,M644,N644)</f>
        <v/>
      </c>
      <c r="R644" s="162">
        <f>AVERAGE(K644,L644,M644,N644)</f>
        <v/>
      </c>
      <c r="S644" s="162">
        <f>AVERAGE(O644,Q644)</f>
        <v/>
      </c>
      <c r="T644" s="162">
        <f>AVERAGE(P644,Q644)</f>
        <v/>
      </c>
      <c r="U644" s="41">
        <f>STDEVA(K644,L644,M644,N644)</f>
        <v/>
      </c>
      <c r="V644" s="42">
        <f>U644/Q644</f>
        <v/>
      </c>
      <c r="W644" s="43">
        <f>IF(X644=O644,"MENOR",IF(X644=S644,"PROM[MEN-MED]","PROMEDIO"))</f>
        <v/>
      </c>
      <c r="X644" s="163">
        <f>IF(V644&lt;=300%,O644,IF(AND(V644&gt;100%,V644&lt;=150%),S644,R644))</f>
        <v/>
      </c>
      <c r="Y644" s="162">
        <f>ROUND(X644,0)</f>
        <v/>
      </c>
    </row>
    <row r="645" ht="15.75" customHeight="1">
      <c r="B645" s="57" t="inlineStr">
        <is>
          <t>7.32</t>
        </is>
      </c>
      <c r="C645" s="32" t="n">
        <v>4912</v>
      </c>
      <c r="D645" s="59" t="inlineStr">
        <is>
          <t>COLECTOR DE ADMISION</t>
        </is>
      </c>
      <c r="E645" s="56" t="inlineStr">
        <is>
          <t>componente del sistema de admisión del motor que distribuye de manera uniforme la mezcla de aire (o aire-combustible en algunos casos) a los cilindros del motor.</t>
        </is>
      </c>
      <c r="F645" s="32" t="inlineStr">
        <is>
          <t>Unidad</t>
        </is>
      </c>
      <c r="G645" s="35" t="inlineStr">
        <is>
          <t>suministro</t>
        </is>
      </c>
      <c r="H645" s="159" t="n">
        <v>1070380</v>
      </c>
      <c r="I645" s="37" t="n">
        <v>158.91</v>
      </c>
      <c r="J645" s="37" t="n">
        <v>151.76</v>
      </c>
      <c r="K645" s="160">
        <f>H645*(I645/J645)</f>
        <v/>
      </c>
      <c r="L645" s="159" t="n">
        <v>1264328.0902</v>
      </c>
      <c r="M645" s="159" t="n">
        <v>1227503</v>
      </c>
      <c r="N645" s="159" t="n">
        <v>1325703.24</v>
      </c>
      <c r="O645" s="162">
        <f>MIN(K645,L645,M645,N645)</f>
        <v/>
      </c>
      <c r="P645" s="162">
        <f>MAX(K645,L645,M645,N645)</f>
        <v/>
      </c>
      <c r="Q645" s="162">
        <f>MEDIAN(K645,L645,M645,N645)</f>
        <v/>
      </c>
      <c r="R645" s="162">
        <f>AVERAGE(K645,L645,M645,N645)</f>
        <v/>
      </c>
      <c r="S645" s="162">
        <f>AVERAGE(O645,Q645)</f>
        <v/>
      </c>
      <c r="T645" s="162">
        <f>AVERAGE(P645,Q645)</f>
        <v/>
      </c>
      <c r="U645" s="41">
        <f>STDEVA(K645,L645,M645,N645)</f>
        <v/>
      </c>
      <c r="V645" s="42">
        <f>U645/Q645</f>
        <v/>
      </c>
      <c r="W645" s="43">
        <f>IF(X645=O645,"MENOR",IF(X645=S645,"PROM[MEN-MED]","PROMEDIO"))</f>
        <v/>
      </c>
      <c r="X645" s="163">
        <f>IF(V645&lt;=300%,O645,IF(AND(V645&gt;100%,V645&lt;=150%),S645,R645))</f>
        <v/>
      </c>
      <c r="Y645" s="162">
        <f>ROUND(X645,0)</f>
        <v/>
      </c>
    </row>
    <row r="646" ht="27" customHeight="1">
      <c r="B646" s="57" t="inlineStr">
        <is>
          <t>7.33</t>
        </is>
      </c>
      <c r="C646" s="32" t="n">
        <v>4912</v>
      </c>
      <c r="D646" s="59" t="inlineStr">
        <is>
          <t>JUNTA COLECTOR DE ADMISION</t>
        </is>
      </c>
      <c r="E646" s="56" t="inlineStr">
        <is>
          <t>s un sello que se encuentra entre el colector de admisión y la culata del motor, cuya función principal es evitar fugas de aire y garantizar un sellado hermético en el sistema de admisión.</t>
        </is>
      </c>
      <c r="F646" s="32" t="inlineStr">
        <is>
          <t>Unidad</t>
        </is>
      </c>
      <c r="G646" s="35" t="inlineStr">
        <is>
          <t>suministro</t>
        </is>
      </c>
      <c r="H646" s="159" t="n">
        <v>95000</v>
      </c>
      <c r="I646" s="37" t="n">
        <v>158.91</v>
      </c>
      <c r="J646" s="37" t="n">
        <v>151.76</v>
      </c>
      <c r="K646" s="160">
        <f>H646*(I646/J646)</f>
        <v/>
      </c>
      <c r="L646" s="159" t="n">
        <v>112477.0269</v>
      </c>
      <c r="M646" s="159" t="n">
        <v>109201</v>
      </c>
      <c r="N646" s="159" t="n">
        <v>117937.08</v>
      </c>
      <c r="O646" s="162">
        <f>MIN(K646,L646,M646,N646)</f>
        <v/>
      </c>
      <c r="P646" s="162">
        <f>MAX(K646,L646,M646,N646)</f>
        <v/>
      </c>
      <c r="Q646" s="162">
        <f>MEDIAN(K646,L646,M646,N646)</f>
        <v/>
      </c>
      <c r="R646" s="162">
        <f>AVERAGE(K646,L646,M646,N646)</f>
        <v/>
      </c>
      <c r="S646" s="162">
        <f>AVERAGE(O646,Q646)</f>
        <v/>
      </c>
      <c r="T646" s="162">
        <f>AVERAGE(P646,Q646)</f>
        <v/>
      </c>
      <c r="U646" s="41">
        <f>STDEVA(K646,L646,M646,N646)</f>
        <v/>
      </c>
      <c r="V646" s="42">
        <f>U646/Q646</f>
        <v/>
      </c>
      <c r="W646" s="43">
        <f>IF(X646=O646,"MENOR",IF(X646=S646,"PROM[MEN-MED]","PROMEDIO"))</f>
        <v/>
      </c>
      <c r="X646" s="163">
        <f>IF(V646&lt;=300%,O646,IF(AND(V646&gt;100%,V646&lt;=150%),S646,R646))</f>
        <v/>
      </c>
      <c r="Y646" s="162">
        <f>ROUND(X646,0)</f>
        <v/>
      </c>
    </row>
    <row r="647" ht="27" customHeight="1">
      <c r="B647" s="57" t="inlineStr">
        <is>
          <t>7.34</t>
        </is>
      </c>
      <c r="C647" s="32" t="n">
        <v>4912</v>
      </c>
      <c r="D647" s="59" t="inlineStr">
        <is>
          <t xml:space="preserve">SUBCONJUNTO DEL COLADOR DE ACEITE </t>
        </is>
      </c>
      <c r="E647" s="56" t="inlineStr">
        <is>
          <t>componente del sistema de lubricación del motor que se encuentra en la base del cárter y tiene la función de filtrar impurezas y partículas del aceite antes de que este sea bombeado al motor.</t>
        </is>
      </c>
      <c r="F647" s="32" t="inlineStr">
        <is>
          <t>Unidad</t>
        </is>
      </c>
      <c r="G647" s="35" t="inlineStr">
        <is>
          <t>suministro</t>
        </is>
      </c>
      <c r="H647" s="159" t="n">
        <v>118750</v>
      </c>
      <c r="I647" s="37" t="n">
        <v>158.91</v>
      </c>
      <c r="J647" s="37" t="n">
        <v>151.76</v>
      </c>
      <c r="K647" s="160">
        <f>H647*(I647/J647)</f>
        <v/>
      </c>
      <c r="L647" s="159" t="n">
        <v>139242.614</v>
      </c>
      <c r="M647" s="159" t="n">
        <v>135187</v>
      </c>
      <c r="N647" s="159" t="n">
        <v>146001.96</v>
      </c>
      <c r="O647" s="162">
        <f>MIN(K647,L647,M647,N647)</f>
        <v/>
      </c>
      <c r="P647" s="162">
        <f>MAX(K647,L647,M647,N647)</f>
        <v/>
      </c>
      <c r="Q647" s="162">
        <f>MEDIAN(K647,L647,M647,N647)</f>
        <v/>
      </c>
      <c r="R647" s="162">
        <f>AVERAGE(K647,L647,M647,N647)</f>
        <v/>
      </c>
      <c r="S647" s="162">
        <f>AVERAGE(O647,Q647)</f>
        <v/>
      </c>
      <c r="T647" s="162">
        <f>AVERAGE(P647,Q647)</f>
        <v/>
      </c>
      <c r="U647" s="41">
        <f>STDEVA(K647,L647,M647,N647)</f>
        <v/>
      </c>
      <c r="V647" s="42">
        <f>U647/Q647</f>
        <v/>
      </c>
      <c r="W647" s="43">
        <f>IF(X647=O647,"MENOR",IF(X647=S647,"PROM[MEN-MED]","PROMEDIO"))</f>
        <v/>
      </c>
      <c r="X647" s="163">
        <f>IF(V647&lt;=300%,O647,IF(AND(V647&gt;100%,V647&lt;=150%),S647,R647))</f>
        <v/>
      </c>
      <c r="Y647" s="162">
        <f>ROUND(X647,0)</f>
        <v/>
      </c>
    </row>
    <row r="648" ht="29.25" customHeight="1">
      <c r="B648" s="57" t="inlineStr">
        <is>
          <t>7.35</t>
        </is>
      </c>
      <c r="C648" s="32" t="n">
        <v>4912</v>
      </c>
      <c r="D648" s="59" t="inlineStr">
        <is>
          <t xml:space="preserve">SEPARAVDOR DE LA CAMISA DE AGUA DEL BLOQUE DE CILINDROS </t>
        </is>
      </c>
      <c r="E648" s="56" t="inlineStr">
        <is>
          <t>componente del sistema de enfriamiento del motor que ayuda a dirigir y optimizar el flujo del refrigerante dentro del bloque de cilindros.</t>
        </is>
      </c>
      <c r="F648" s="32" t="inlineStr">
        <is>
          <t>Unidad</t>
        </is>
      </c>
      <c r="G648" s="35" t="inlineStr">
        <is>
          <t>suministro</t>
        </is>
      </c>
      <c r="H648" s="159" t="n">
        <v>69351</v>
      </c>
      <c r="I648" s="37" t="n">
        <v>158.91</v>
      </c>
      <c r="J648" s="37" t="n">
        <v>151.76</v>
      </c>
      <c r="K648" s="160">
        <f>H648*(I648/J648)</f>
        <v/>
      </c>
      <c r="L648" s="159" t="n">
        <v>82897.4944</v>
      </c>
      <c r="M648" s="159" t="n">
        <v>80483</v>
      </c>
      <c r="N648" s="159" t="n">
        <v>86921.64</v>
      </c>
      <c r="O648" s="162">
        <f>MIN(K648,L648,M648,N648)</f>
        <v/>
      </c>
      <c r="P648" s="162">
        <f>MAX(K648,L648,M648,N648)</f>
        <v/>
      </c>
      <c r="Q648" s="162">
        <f>MEDIAN(K648,L648,M648,N648)</f>
        <v/>
      </c>
      <c r="R648" s="162">
        <f>AVERAGE(K648,L648,M648,N648)</f>
        <v/>
      </c>
      <c r="S648" s="162">
        <f>AVERAGE(O648,Q648)</f>
        <v/>
      </c>
      <c r="T648" s="162">
        <f>AVERAGE(P648,Q648)</f>
        <v/>
      </c>
      <c r="U648" s="41">
        <f>STDEVA(K648,L648,M648,N648)</f>
        <v/>
      </c>
      <c r="V648" s="42">
        <f>U648/Q648</f>
        <v/>
      </c>
      <c r="W648" s="43">
        <f>IF(X648=O648,"MENOR",IF(X648=S648,"PROM[MEN-MED]","PROMEDIO"))</f>
        <v/>
      </c>
      <c r="X648" s="163">
        <f>IF(V648&lt;=300%,O648,IF(AND(V648&gt;100%,V648&lt;=150%),S648,R648))</f>
        <v/>
      </c>
      <c r="Y648" s="162">
        <f>ROUND(X648,0)</f>
        <v/>
      </c>
    </row>
    <row r="649" ht="15.75" customHeight="1">
      <c r="B649" s="57" t="inlineStr">
        <is>
          <t>7.36</t>
        </is>
      </c>
      <c r="C649" s="32" t="n">
        <v>4912</v>
      </c>
      <c r="D649" s="59" t="inlineStr">
        <is>
          <t xml:space="preserve">VALVULA DE ESCAPE </t>
        </is>
      </c>
      <c r="E649" s="56" t="inlineStr">
        <is>
          <t>componente del tren de válvulas del motor que permite la expulsión de los gases quemados de la combustión desde la cámara de combustión hacia el sistema de escape.</t>
        </is>
      </c>
      <c r="F649" s="32" t="inlineStr">
        <is>
          <t>Unidad</t>
        </is>
      </c>
      <c r="G649" s="35" t="inlineStr">
        <is>
          <t>suministro</t>
        </is>
      </c>
      <c r="H649" s="159" t="n">
        <v>146728</v>
      </c>
      <c r="I649" s="37" t="n">
        <v>158.91</v>
      </c>
      <c r="J649" s="37" t="n">
        <v>151.76</v>
      </c>
      <c r="K649" s="160">
        <f>H649*(I649/J649)</f>
        <v/>
      </c>
      <c r="L649" s="159" t="n">
        <v>179420.8458</v>
      </c>
      <c r="M649" s="159" t="n">
        <v>174195</v>
      </c>
      <c r="N649" s="159" t="n">
        <v>188130.6</v>
      </c>
      <c r="O649" s="162">
        <f>MIN(K649,L649,M649,N649)</f>
        <v/>
      </c>
      <c r="P649" s="162">
        <f>MAX(K649,L649,M649,N649)</f>
        <v/>
      </c>
      <c r="Q649" s="162">
        <f>MEDIAN(K649,L649,M649,N649)</f>
        <v/>
      </c>
      <c r="R649" s="162">
        <f>AVERAGE(K649,L649,M649,N649)</f>
        <v/>
      </c>
      <c r="S649" s="162">
        <f>AVERAGE(O649,Q649)</f>
        <v/>
      </c>
      <c r="T649" s="162">
        <f>AVERAGE(P649,Q649)</f>
        <v/>
      </c>
      <c r="U649" s="41">
        <f>STDEVA(K649,L649,M649,N649)</f>
        <v/>
      </c>
      <c r="V649" s="42">
        <f>U649/Q649</f>
        <v/>
      </c>
      <c r="W649" s="43">
        <f>IF(X649=O649,"MENOR",IF(X649=S649,"PROM[MEN-MED]","PROMEDIO"))</f>
        <v/>
      </c>
      <c r="X649" s="163">
        <f>IF(V649&lt;=300%,O649,IF(AND(V649&gt;100%,V649&lt;=150%),S649,R649))</f>
        <v/>
      </c>
      <c r="Y649" s="162">
        <f>ROUND(X649,0)</f>
        <v/>
      </c>
    </row>
    <row r="650" ht="27" customHeight="1">
      <c r="B650" s="57" t="inlineStr">
        <is>
          <t>7.37</t>
        </is>
      </c>
      <c r="C650" s="32" t="n">
        <v>4912</v>
      </c>
      <c r="D650" s="59" t="inlineStr">
        <is>
          <t>VALVULA DE ADMISION</t>
        </is>
      </c>
      <c r="E650" s="56" t="inlineStr">
        <is>
          <t>componente del tren de válvulas del motor que permite la entrada de la mezcla de aire y combustible (en motores de inyección indirecta) o solo aire (en motores de inyección directa) a la cámara de combustión</t>
        </is>
      </c>
      <c r="F650" s="32" t="inlineStr">
        <is>
          <t>Unidad</t>
        </is>
      </c>
      <c r="G650" s="35" t="inlineStr">
        <is>
          <t>suministro</t>
        </is>
      </c>
      <c r="H650" s="159" t="n">
        <v>93100</v>
      </c>
      <c r="I650" s="37" t="n">
        <v>158.91</v>
      </c>
      <c r="J650" s="37" t="n">
        <v>151.76</v>
      </c>
      <c r="K650" s="160">
        <f>H650*(I650/J650)</f>
        <v/>
      </c>
      <c r="L650" s="159" t="n">
        <v>113407.119</v>
      </c>
      <c r="M650" s="159" t="n">
        <v>110104</v>
      </c>
      <c r="N650" s="159" t="n">
        <v>118912.32</v>
      </c>
      <c r="O650" s="162">
        <f>MIN(K650,L650,M650,N650)</f>
        <v/>
      </c>
      <c r="P650" s="162">
        <f>MAX(K650,L650,M650,N650)</f>
        <v/>
      </c>
      <c r="Q650" s="162">
        <f>MEDIAN(K650,L650,M650,N650)</f>
        <v/>
      </c>
      <c r="R650" s="162">
        <f>AVERAGE(K650,L650,M650,N650)</f>
        <v/>
      </c>
      <c r="S650" s="162">
        <f>AVERAGE(O650,Q650)</f>
        <v/>
      </c>
      <c r="T650" s="162">
        <f>AVERAGE(P650,Q650)</f>
        <v/>
      </c>
      <c r="U650" s="41">
        <f>STDEVA(K650,L650,M650,N650)</f>
        <v/>
      </c>
      <c r="V650" s="42">
        <f>U650/Q650</f>
        <v/>
      </c>
      <c r="W650" s="43">
        <f>IF(X650=O650,"MENOR",IF(X650=S650,"PROM[MEN-MED]","PROMEDIO"))</f>
        <v/>
      </c>
      <c r="X650" s="163">
        <f>IF(V650&lt;=300%,O650,IF(AND(V650&gt;100%,V650&lt;=150%),S650,R650))</f>
        <v/>
      </c>
      <c r="Y650" s="162">
        <f>ROUND(X650,0)</f>
        <v/>
      </c>
    </row>
    <row r="651" ht="15.75" customHeight="1">
      <c r="B651" s="57" t="inlineStr">
        <is>
          <t>7.38</t>
        </is>
      </c>
      <c r="C651" s="32" t="n">
        <v>4912</v>
      </c>
      <c r="D651" s="59" t="inlineStr">
        <is>
          <t>CASQUILLO DE LA GUIA DE LA VALVULA DE ESCAPE</t>
        </is>
      </c>
      <c r="E651" s="56" t="inlineStr">
        <is>
          <t xml:space="preserve">componente cilíndrico que se encuentra en la culata del motor y sirve como guía para el movimiento de las válvulas de admisión y escape </t>
        </is>
      </c>
      <c r="F651" s="32" t="inlineStr">
        <is>
          <t>Unidad</t>
        </is>
      </c>
      <c r="G651" s="35" t="inlineStr">
        <is>
          <t>suministro</t>
        </is>
      </c>
      <c r="H651" s="159" t="n">
        <v>25650</v>
      </c>
      <c r="I651" s="37" t="n">
        <v>158.91</v>
      </c>
      <c r="J651" s="37" t="n">
        <v>151.76</v>
      </c>
      <c r="K651" s="160">
        <f>H651*(I651/J651)</f>
        <v/>
      </c>
      <c r="L651" s="159" t="n">
        <v>30951.4954</v>
      </c>
      <c r="M651" s="159" t="n">
        <v>30050</v>
      </c>
      <c r="N651" s="159" t="n">
        <v>32454</v>
      </c>
      <c r="O651" s="162">
        <f>MIN(K651,L651,M651,N651)</f>
        <v/>
      </c>
      <c r="P651" s="162">
        <f>MAX(K651,L651,M651,N651)</f>
        <v/>
      </c>
      <c r="Q651" s="162">
        <f>MEDIAN(K651,L651,M651,N651)</f>
        <v/>
      </c>
      <c r="R651" s="162">
        <f>AVERAGE(K651,L651,M651,N651)</f>
        <v/>
      </c>
      <c r="S651" s="162">
        <f>AVERAGE(O651,Q651)</f>
        <v/>
      </c>
      <c r="T651" s="162">
        <f>AVERAGE(P651,Q651)</f>
        <v/>
      </c>
      <c r="U651" s="41">
        <f>STDEVA(K651,L651,M651,N651)</f>
        <v/>
      </c>
      <c r="V651" s="42">
        <f>U651/Q651</f>
        <v/>
      </c>
      <c r="W651" s="43">
        <f>IF(X651=O651,"MENOR",IF(X651=S651,"PROM[MEN-MED]","PROMEDIO"))</f>
        <v/>
      </c>
      <c r="X651" s="163">
        <f>IF(V651&lt;=300%,O651,IF(AND(V651&gt;100%,V651&lt;=150%),S651,R651))</f>
        <v/>
      </c>
      <c r="Y651" s="162">
        <f>ROUND(X651,0)</f>
        <v/>
      </c>
    </row>
    <row r="652" ht="27" customHeight="1">
      <c r="B652" s="57" t="inlineStr">
        <is>
          <t>7.39</t>
        </is>
      </c>
      <c r="C652" s="32" t="n">
        <v>4912</v>
      </c>
      <c r="D652" s="59" t="inlineStr">
        <is>
          <t xml:space="preserve">ASIENTO DEL MUELLE DE LA VALVULA </t>
        </is>
      </c>
      <c r="E652" s="56" t="inlineStr">
        <is>
          <t>componente del sistema de válvulas del motor que proporciona una base estable para el muelle de la válvula, ayudando a mantener la válvula en su posición correcta y asegurando su correcto funcionamiento</t>
        </is>
      </c>
      <c r="F652" s="32" t="inlineStr">
        <is>
          <t>Unidad</t>
        </is>
      </c>
      <c r="G652" s="35" t="inlineStr">
        <is>
          <t>suministro</t>
        </is>
      </c>
      <c r="H652" s="159" t="n">
        <v>69351</v>
      </c>
      <c r="I652" s="37" t="n">
        <v>158.91</v>
      </c>
      <c r="J652" s="37" t="n">
        <v>151.76</v>
      </c>
      <c r="K652" s="160">
        <f>H652*(I652/J652)</f>
        <v/>
      </c>
      <c r="L652" s="159" t="n">
        <v>82107.47719999999</v>
      </c>
      <c r="M652" s="159" t="n">
        <v>79716</v>
      </c>
      <c r="N652" s="159" t="n">
        <v>86093.28</v>
      </c>
      <c r="O652" s="162">
        <f>MIN(K652,L652,M652,N652)</f>
        <v/>
      </c>
      <c r="P652" s="162">
        <f>MAX(K652,L652,M652,N652)</f>
        <v/>
      </c>
      <c r="Q652" s="162">
        <f>MEDIAN(K652,L652,M652,N652)</f>
        <v/>
      </c>
      <c r="R652" s="162">
        <f>AVERAGE(K652,L652,M652,N652)</f>
        <v/>
      </c>
      <c r="S652" s="162">
        <f>AVERAGE(O652,Q652)</f>
        <v/>
      </c>
      <c r="T652" s="162">
        <f>AVERAGE(P652,Q652)</f>
        <v/>
      </c>
      <c r="U652" s="41">
        <f>STDEVA(K652,L652,M652,N652)</f>
        <v/>
      </c>
      <c r="V652" s="42">
        <f>U652/Q652</f>
        <v/>
      </c>
      <c r="W652" s="43">
        <f>IF(X652=O652,"MENOR",IF(X652=S652,"PROM[MEN-MED]","PROMEDIO"))</f>
        <v/>
      </c>
      <c r="X652" s="163">
        <f>IF(V652&lt;=300%,O652,IF(AND(V652&gt;100%,V652&lt;=150%),S652,R652))</f>
        <v/>
      </c>
      <c r="Y652" s="162">
        <f>ROUND(X652,0)</f>
        <v/>
      </c>
    </row>
    <row r="653" ht="27" customHeight="1">
      <c r="B653" s="57" t="inlineStr">
        <is>
          <t>7.40</t>
        </is>
      </c>
      <c r="C653" s="32" t="n">
        <v>4912</v>
      </c>
      <c r="D653" s="59" t="inlineStr">
        <is>
          <t>SELLO DE ACEITE DEL VAASTAGO DE LA VALVULA</t>
        </is>
      </c>
      <c r="E653" s="56" t="inlineStr">
        <is>
          <t>componente del sistema de válvulas del motor que controla la cantidad de aceite que lubrica el vástago de la válvula, evitando que el exceso de aceite ingrese a la cámara de combustión.</t>
        </is>
      </c>
      <c r="F653" s="32" t="inlineStr">
        <is>
          <t>Unidad</t>
        </is>
      </c>
      <c r="G653" s="35" t="inlineStr">
        <is>
          <t>suministro</t>
        </is>
      </c>
      <c r="H653" s="159" t="n">
        <v>36100</v>
      </c>
      <c r="I653" s="37" t="n">
        <v>158.91</v>
      </c>
      <c r="J653" s="37" t="n">
        <v>151.76</v>
      </c>
      <c r="K653" s="160">
        <f>H653*(I653/J653)</f>
        <v/>
      </c>
      <c r="L653" s="159" t="n">
        <v>42741.9083</v>
      </c>
      <c r="M653" s="159" t="n">
        <v>41497</v>
      </c>
      <c r="N653" s="159" t="n">
        <v>44816.76</v>
      </c>
      <c r="O653" s="162">
        <f>MIN(K653,L653,M653,N653)</f>
        <v/>
      </c>
      <c r="P653" s="162">
        <f>MAX(K653,L653,M653,N653)</f>
        <v/>
      </c>
      <c r="Q653" s="162">
        <f>MEDIAN(K653,L653,M653,N653)</f>
        <v/>
      </c>
      <c r="R653" s="162">
        <f>AVERAGE(K653,L653,M653,N653)</f>
        <v/>
      </c>
      <c r="S653" s="162">
        <f>AVERAGE(O653,Q653)</f>
        <v/>
      </c>
      <c r="T653" s="162">
        <f>AVERAGE(P653,Q653)</f>
        <v/>
      </c>
      <c r="U653" s="41">
        <f>STDEVA(K653,L653,M653,N653)</f>
        <v/>
      </c>
      <c r="V653" s="42">
        <f>U653/Q653</f>
        <v/>
      </c>
      <c r="W653" s="43">
        <f>IF(X653=O653,"MENOR",IF(X653=S653,"PROM[MEN-MED]","PROMEDIO"))</f>
        <v/>
      </c>
      <c r="X653" s="163">
        <f>IF(V653&lt;=300%,O653,IF(AND(V653&gt;100%,V653&lt;=150%),S653,R653))</f>
        <v/>
      </c>
      <c r="Y653" s="162">
        <f>ROUND(X653,0)</f>
        <v/>
      </c>
    </row>
    <row r="654" ht="15.75" customHeight="1">
      <c r="B654" s="57" t="inlineStr">
        <is>
          <t>7.41</t>
        </is>
      </c>
      <c r="C654" s="32" t="n">
        <v>4912</v>
      </c>
      <c r="D654" s="59" t="inlineStr">
        <is>
          <t>MUELLE DE COMPRESION INTERNO</t>
        </is>
      </c>
      <c r="E654" s="56" t="inlineStr">
        <is>
          <t>resorte ubicado en el sistema de válvulas del motor, diseñado para mantener la válvula cerrada cuando no está en funcionamiento y garantizar su correcto retorno después de abrirse.</t>
        </is>
      </c>
      <c r="F654" s="32" t="inlineStr">
        <is>
          <t>Unidad</t>
        </is>
      </c>
      <c r="G654" s="35" t="inlineStr">
        <is>
          <t>suministro</t>
        </is>
      </c>
      <c r="H654" s="159" t="n">
        <v>7600</v>
      </c>
      <c r="I654" s="37" t="n">
        <v>158.91</v>
      </c>
      <c r="J654" s="37" t="n">
        <v>151.76</v>
      </c>
      <c r="K654" s="160">
        <f>H654*(I654/J654)</f>
        <v/>
      </c>
      <c r="L654" s="159" t="n">
        <v>9257.6407</v>
      </c>
      <c r="M654" s="159" t="n">
        <v>8988</v>
      </c>
      <c r="N654" s="159" t="n">
        <v>9707.040000000001</v>
      </c>
      <c r="O654" s="162">
        <f>MIN(K654,L654,M654,N654)</f>
        <v/>
      </c>
      <c r="P654" s="162">
        <f>MAX(K654,L654,M654,N654)</f>
        <v/>
      </c>
      <c r="Q654" s="162">
        <f>MEDIAN(K654,L654,M654,N654)</f>
        <v/>
      </c>
      <c r="R654" s="162">
        <f>AVERAGE(K654,L654,M654,N654)</f>
        <v/>
      </c>
      <c r="S654" s="162">
        <f>AVERAGE(O654,Q654)</f>
        <v/>
      </c>
      <c r="T654" s="162">
        <f>AVERAGE(P654,Q654)</f>
        <v/>
      </c>
      <c r="U654" s="41">
        <f>STDEVA(K654,L654,M654,N654)</f>
        <v/>
      </c>
      <c r="V654" s="42">
        <f>U654/Q654</f>
        <v/>
      </c>
      <c r="W654" s="43">
        <f>IF(X654=O654,"MENOR",IF(X654=S654,"PROM[MEN-MED]","PROMEDIO"))</f>
        <v/>
      </c>
      <c r="X654" s="163">
        <f>IF(V654&lt;=300%,O654,IF(AND(V654&gt;100%,V654&lt;=150%),S654,R654))</f>
        <v/>
      </c>
      <c r="Y654" s="162">
        <f>ROUND(X654,0)</f>
        <v/>
      </c>
    </row>
    <row r="655" ht="15.75" customHeight="1">
      <c r="B655" s="57" t="inlineStr">
        <is>
          <t>7.42</t>
        </is>
      </c>
      <c r="C655" s="32" t="n">
        <v>4912</v>
      </c>
      <c r="D655" s="59" t="inlineStr">
        <is>
          <t xml:space="preserve">RETEN DEL MUELLE DE LA VALVULA </t>
        </is>
      </c>
      <c r="E655" s="56" t="inlineStr">
        <is>
          <t>componente del sistema de válvulas del motor que mantiene el muelle de la válvula firmemente sujeto al vástago de la válvula, asegurando su correcto funcionamiento.</t>
        </is>
      </c>
      <c r="F655" s="32" t="inlineStr">
        <is>
          <t>Unidad</t>
        </is>
      </c>
      <c r="G655" s="35" t="inlineStr">
        <is>
          <t>suministro</t>
        </is>
      </c>
      <c r="H655" s="159" t="n">
        <v>4750</v>
      </c>
      <c r="I655" s="37" t="n">
        <v>158.91</v>
      </c>
      <c r="J655" s="37" t="n">
        <v>151.76</v>
      </c>
      <c r="K655" s="160">
        <f>H655*(I655/J655)</f>
        <v/>
      </c>
      <c r="L655" s="159" t="n">
        <v>5786.5416</v>
      </c>
      <c r="M655" s="159" t="n">
        <v>5618</v>
      </c>
      <c r="N655" s="159" t="n">
        <v>6067.44</v>
      </c>
      <c r="O655" s="162">
        <f>MIN(K655,L655,M655,N655)</f>
        <v/>
      </c>
      <c r="P655" s="162">
        <f>MAX(K655,L655,M655,N655)</f>
        <v/>
      </c>
      <c r="Q655" s="162">
        <f>MEDIAN(K655,L655,M655,N655)</f>
        <v/>
      </c>
      <c r="R655" s="162">
        <f>AVERAGE(K655,L655,M655,N655)</f>
        <v/>
      </c>
      <c r="S655" s="162">
        <f>AVERAGE(O655,Q655)</f>
        <v/>
      </c>
      <c r="T655" s="162">
        <f>AVERAGE(P655,Q655)</f>
        <v/>
      </c>
      <c r="U655" s="41">
        <f>STDEVA(K655,L655,M655,N655)</f>
        <v/>
      </c>
      <c r="V655" s="42">
        <f>U655/Q655</f>
        <v/>
      </c>
      <c r="W655" s="43">
        <f>IF(X655=O655,"MENOR",IF(X655=S655,"PROM[MEN-MED]","PROMEDIO"))</f>
        <v/>
      </c>
      <c r="X655" s="163">
        <f>IF(V655&lt;=300%,O655,IF(AND(V655&gt;100%,V655&lt;=150%),S655,R655))</f>
        <v/>
      </c>
      <c r="Y655" s="162">
        <f>ROUND(X655,0)</f>
        <v/>
      </c>
    </row>
    <row r="656" ht="15.75" customHeight="1">
      <c r="B656" s="57" t="inlineStr">
        <is>
          <t>7.43</t>
        </is>
      </c>
      <c r="C656" s="32" t="n">
        <v>4912</v>
      </c>
      <c r="D656" s="59" t="inlineStr">
        <is>
          <t xml:space="preserve">BLOQUEO DEL RETEN DEL MUELLE DE LA VALVULA </t>
        </is>
      </c>
      <c r="E656" s="56" t="inlineStr">
        <is>
          <t>pequeño componente metálico en forma de cuña que asegura el muelle de la válvula al vástago de la válvula, evitando que se desprenda durante el funcionamiento del motor.</t>
        </is>
      </c>
      <c r="F656" s="32" t="inlineStr">
        <is>
          <t>Unidad</t>
        </is>
      </c>
      <c r="G656" s="35" t="inlineStr">
        <is>
          <t>suministro</t>
        </is>
      </c>
      <c r="H656" s="159" t="n">
        <v>5562</v>
      </c>
      <c r="I656" s="37" t="n">
        <v>158.91</v>
      </c>
      <c r="J656" s="37" t="n">
        <v>151.76</v>
      </c>
      <c r="K656" s="160">
        <f>H656*(I656/J656)</f>
        <v/>
      </c>
      <c r="L656" s="159" t="n">
        <v>6878.3428</v>
      </c>
      <c r="M656" s="159" t="n">
        <v>6678</v>
      </c>
      <c r="N656" s="159" t="n">
        <v>7212.24</v>
      </c>
      <c r="O656" s="162">
        <f>MIN(K656,L656,M656,N656)</f>
        <v/>
      </c>
      <c r="P656" s="162">
        <f>MAX(K656,L656,M656,N656)</f>
        <v/>
      </c>
      <c r="Q656" s="162">
        <f>MEDIAN(K656,L656,M656,N656)</f>
        <v/>
      </c>
      <c r="R656" s="162">
        <f>AVERAGE(K656,L656,M656,N656)</f>
        <v/>
      </c>
      <c r="S656" s="162">
        <f>AVERAGE(O656,Q656)</f>
        <v/>
      </c>
      <c r="T656" s="162">
        <f>AVERAGE(P656,Q656)</f>
        <v/>
      </c>
      <c r="U656" s="41">
        <f>STDEVA(K656,L656,M656,N656)</f>
        <v/>
      </c>
      <c r="V656" s="42">
        <f>U656/Q656</f>
        <v/>
      </c>
      <c r="W656" s="43">
        <f>IF(X656=O656,"MENOR",IF(X656=S656,"PROM[MEN-MED]","PROMEDIO"))</f>
        <v/>
      </c>
      <c r="X656" s="163">
        <f>IF(V656&lt;=300%,O656,IF(AND(V656&gt;100%,V656&lt;=150%),S656,R656))</f>
        <v/>
      </c>
      <c r="Y656" s="162">
        <f>ROUND(X656,0)</f>
        <v/>
      </c>
    </row>
    <row r="657" ht="27" customHeight="1">
      <c r="B657" s="57" t="inlineStr">
        <is>
          <t>7.44</t>
        </is>
      </c>
      <c r="C657" s="32" t="n">
        <v>4912</v>
      </c>
      <c r="D657" s="59" t="inlineStr">
        <is>
          <t>ANILLO DE COMPRESION NO.1</t>
        </is>
      </c>
      <c r="E657" s="56" t="inlineStr">
        <is>
          <t>componentes metálicos que se encuentran en los pistones del motor y tienen la función de sellar la cámara de combustión, controlar el consumo de aceite y disipar el calor del pistón hacia las paredes del cilindro.</t>
        </is>
      </c>
      <c r="F657" s="32" t="inlineStr">
        <is>
          <t>Unidad</t>
        </is>
      </c>
      <c r="G657" s="35" t="inlineStr">
        <is>
          <t>suministro</t>
        </is>
      </c>
      <c r="H657" s="159" t="n">
        <v>995473</v>
      </c>
      <c r="I657" s="37" t="n">
        <v>158.91</v>
      </c>
      <c r="J657" s="37" t="n">
        <v>151.76</v>
      </c>
      <c r="K657" s="160">
        <f>H657*(I657/J657)</f>
        <v/>
      </c>
      <c r="L657" s="159" t="n">
        <v>1196896.05</v>
      </c>
      <c r="M657" s="159" t="n">
        <v>1162035</v>
      </c>
      <c r="N657" s="159" t="n">
        <v>1254997.8</v>
      </c>
      <c r="O657" s="162">
        <f>MIN(K657,L657,M657,N657)</f>
        <v/>
      </c>
      <c r="P657" s="162">
        <f>MAX(K657,L657,M657,N657)</f>
        <v/>
      </c>
      <c r="Q657" s="162">
        <f>MEDIAN(K657,L657,M657,N657)</f>
        <v/>
      </c>
      <c r="R657" s="162">
        <f>AVERAGE(K657,L657,M657,N657)</f>
        <v/>
      </c>
      <c r="S657" s="162">
        <f>AVERAGE(O657,Q657)</f>
        <v/>
      </c>
      <c r="T657" s="162">
        <f>AVERAGE(P657,Q657)</f>
        <v/>
      </c>
      <c r="U657" s="41">
        <f>STDEVA(K657,L657,M657,N657)</f>
        <v/>
      </c>
      <c r="V657" s="42">
        <f>U657/Q657</f>
        <v/>
      </c>
      <c r="W657" s="43">
        <f>IF(X657=O657,"MENOR",IF(X657=S657,"PROM[MEN-MED]","PROMEDIO"))</f>
        <v/>
      </c>
      <c r="X657" s="163">
        <f>IF(V657&lt;=300%,O657,IF(AND(V657&gt;100%,V657&lt;=150%),S657,R657))</f>
        <v/>
      </c>
      <c r="Y657" s="162">
        <f>ROUND(X657,0)</f>
        <v/>
      </c>
    </row>
    <row r="658" ht="27" customHeight="1">
      <c r="B658" s="57" t="inlineStr">
        <is>
          <t>7.45</t>
        </is>
      </c>
      <c r="C658" s="32" t="n">
        <v>4912</v>
      </c>
      <c r="D658" s="59" t="inlineStr">
        <is>
          <t>ANILLO DE COMPRESION NO.2</t>
        </is>
      </c>
      <c r="E658" s="56" t="inlineStr">
        <is>
          <t>componentes metálicos que se encuentran en los pistones del motor y tienen la función de sellar la cámara de combustión, controlar el consumo de aceite y disipar el calor del pistón hacia las paredes del cilindro.</t>
        </is>
      </c>
      <c r="F658" s="32" t="inlineStr">
        <is>
          <t>Unidad</t>
        </is>
      </c>
      <c r="G658" s="35" t="inlineStr">
        <is>
          <t>suministro</t>
        </is>
      </c>
      <c r="H658" s="159" t="n">
        <v>995473</v>
      </c>
      <c r="I658" s="37" t="n">
        <v>158.91</v>
      </c>
      <c r="J658" s="37" t="n">
        <v>151.76</v>
      </c>
      <c r="K658" s="160">
        <f>H658*(I658/J658)</f>
        <v/>
      </c>
      <c r="L658" s="159" t="n">
        <v>1185497.04</v>
      </c>
      <c r="M658" s="159" t="n">
        <v>1150968</v>
      </c>
      <c r="N658" s="159" t="n">
        <v>1243045.44</v>
      </c>
      <c r="O658" s="162">
        <f>MIN(K658,L658,M658,N658)</f>
        <v/>
      </c>
      <c r="P658" s="162">
        <f>MAX(K658,L658,M658,N658)</f>
        <v/>
      </c>
      <c r="Q658" s="162">
        <f>MEDIAN(K658,L658,M658,N658)</f>
        <v/>
      </c>
      <c r="R658" s="162">
        <f>AVERAGE(K658,L658,M658,N658)</f>
        <v/>
      </c>
      <c r="S658" s="162">
        <f>AVERAGE(O658,Q658)</f>
        <v/>
      </c>
      <c r="T658" s="162">
        <f>AVERAGE(P658,Q658)</f>
        <v/>
      </c>
      <c r="U658" s="41">
        <f>STDEVA(K658,L658,M658,N658)</f>
        <v/>
      </c>
      <c r="V658" s="42">
        <f>U658/Q658</f>
        <v/>
      </c>
      <c r="W658" s="43">
        <f>IF(X658=O658,"MENOR",IF(X658=S658,"PROM[MEN-MED]","PROMEDIO"))</f>
        <v/>
      </c>
      <c r="X658" s="163">
        <f>IF(V658&lt;=300%,O658,IF(AND(V658&gt;100%,V658&lt;=150%),S658,R658))</f>
        <v/>
      </c>
      <c r="Y658" s="162">
        <f>ROUND(X658,0)</f>
        <v/>
      </c>
    </row>
    <row r="659" ht="27" customHeight="1">
      <c r="B659" s="57" t="inlineStr">
        <is>
          <t>7.46</t>
        </is>
      </c>
      <c r="C659" s="32" t="n">
        <v>4912</v>
      </c>
      <c r="D659" s="59" t="inlineStr">
        <is>
          <t>ANILLO DE LUBRICACION RIEL LATERAL</t>
        </is>
      </c>
      <c r="E659" s="56" t="inlineStr">
        <is>
          <t>componentes metálicos que se encuentran en los pistones del motor y tienen la función de sellar la cámara de combustión, controlar el consumo de aceite y disipar el calor del pistón hacia las paredes del cilindro.</t>
        </is>
      </c>
      <c r="F659" s="32" t="inlineStr">
        <is>
          <t>Unidad</t>
        </is>
      </c>
      <c r="G659" s="35" t="inlineStr">
        <is>
          <t>suministro</t>
        </is>
      </c>
      <c r="H659" s="159" t="n">
        <v>990252</v>
      </c>
      <c r="I659" s="37" t="n">
        <v>158.91</v>
      </c>
      <c r="J659" s="37" t="n">
        <v>151.76</v>
      </c>
      <c r="K659" s="160">
        <f>H659*(I659/J659)</f>
        <v/>
      </c>
      <c r="L659" s="159" t="n">
        <v>1208295.06</v>
      </c>
      <c r="M659" s="159" t="n">
        <v>1173102</v>
      </c>
      <c r="N659" s="159" t="n">
        <v>1266950.16</v>
      </c>
      <c r="O659" s="162">
        <f>MIN(K659,L659,M659,N659)</f>
        <v/>
      </c>
      <c r="P659" s="162">
        <f>MAX(K659,L659,M659,N659)</f>
        <v/>
      </c>
      <c r="Q659" s="162">
        <f>MEDIAN(K659,L659,M659,N659)</f>
        <v/>
      </c>
      <c r="R659" s="162">
        <f>AVERAGE(K659,L659,M659,N659)</f>
        <v/>
      </c>
      <c r="S659" s="162">
        <f>AVERAGE(O659,Q659)</f>
        <v/>
      </c>
      <c r="T659" s="162">
        <f>AVERAGE(P659,Q659)</f>
        <v/>
      </c>
      <c r="U659" s="41">
        <f>STDEVA(K659,L659,M659,N659)</f>
        <v/>
      </c>
      <c r="V659" s="42">
        <f>U659/Q659</f>
        <v/>
      </c>
      <c r="W659" s="43">
        <f>IF(X659=O659,"MENOR",IF(X659=S659,"PROM[MEN-MED]","PROMEDIO"))</f>
        <v/>
      </c>
      <c r="X659" s="163">
        <f>IF(V659&lt;=300%,O659,IF(AND(V659&gt;100%,V659&lt;=150%),S659,R659))</f>
        <v/>
      </c>
      <c r="Y659" s="162">
        <f>ROUND(X659,0)</f>
        <v/>
      </c>
    </row>
    <row r="660" ht="27" customHeight="1">
      <c r="B660" s="57" t="inlineStr">
        <is>
          <t>7.47</t>
        </is>
      </c>
      <c r="C660" s="32" t="n">
        <v>4912</v>
      </c>
      <c r="D660" s="59" t="inlineStr">
        <is>
          <t xml:space="preserve">ANILLO DE LUBRICACION EXPANSOR </t>
        </is>
      </c>
      <c r="E660" s="56" t="inlineStr">
        <is>
          <t>componentes metálicos que se encuentran en los pistones del motor y tienen la función de sellar la cámara de combustión, controlar el consumo de aceite y disipar el calor del pistón hacia las paredes del cilindro.</t>
        </is>
      </c>
      <c r="F660" s="32" t="inlineStr">
        <is>
          <t>Unidad</t>
        </is>
      </c>
      <c r="G660" s="35" t="inlineStr">
        <is>
          <t>suministro</t>
        </is>
      </c>
      <c r="H660" s="159" t="n">
        <v>995304</v>
      </c>
      <c r="I660" s="37" t="n">
        <v>158.91</v>
      </c>
      <c r="J660" s="37" t="n">
        <v>151.76</v>
      </c>
      <c r="K660" s="160">
        <f>H660*(I660/J660)</f>
        <v/>
      </c>
      <c r="L660" s="159" t="n">
        <v>1208295.06</v>
      </c>
      <c r="M660" s="159" t="n">
        <v>1173102</v>
      </c>
      <c r="N660" s="159" t="n">
        <v>1266950.16</v>
      </c>
      <c r="O660" s="162">
        <f>MIN(K660,L660,M660,N660)</f>
        <v/>
      </c>
      <c r="P660" s="162">
        <f>MAX(K660,L660,M660,N660)</f>
        <v/>
      </c>
      <c r="Q660" s="162">
        <f>MEDIAN(K660,L660,M660,N660)</f>
        <v/>
      </c>
      <c r="R660" s="162">
        <f>AVERAGE(K660,L660,M660,N660)</f>
        <v/>
      </c>
      <c r="S660" s="162">
        <f>AVERAGE(O660,Q660)</f>
        <v/>
      </c>
      <c r="T660" s="162">
        <f>AVERAGE(P660,Q660)</f>
        <v/>
      </c>
      <c r="U660" s="41">
        <f>STDEVA(K660,L660,M660,N660)</f>
        <v/>
      </c>
      <c r="V660" s="42">
        <f>U660/Q660</f>
        <v/>
      </c>
      <c r="W660" s="43">
        <f>IF(X660=O660,"MENOR",IF(X660=S660,"PROM[MEN-MED]","PROMEDIO"))</f>
        <v/>
      </c>
      <c r="X660" s="163">
        <f>IF(V660&lt;=300%,O660,IF(AND(V660&gt;100%,V660&lt;=150%),S660,R660))</f>
        <v/>
      </c>
      <c r="Y660" s="162">
        <f>ROUND(X660,0)</f>
        <v/>
      </c>
    </row>
    <row r="661" ht="27" customHeight="1">
      <c r="B661" s="57" t="inlineStr">
        <is>
          <t>7.48</t>
        </is>
      </c>
      <c r="C661" s="32" t="n">
        <v>4912</v>
      </c>
      <c r="D661" s="59" t="inlineStr">
        <is>
          <t xml:space="preserve">ANILLO DE RETENCION DEL ORIFICIO DEL PASADOR DEL PISTO </t>
        </is>
      </c>
      <c r="E661" s="56" t="inlineStr">
        <is>
          <t>pequeño clip o seguro metálico que mantiene el pasador del pistón en su posición dentro del pistón, evitando su desplazamiento lateral y protegiendo las paredes del cilindro de posibles daños.</t>
        </is>
      </c>
      <c r="F661" s="32" t="inlineStr">
        <is>
          <t>Unidad</t>
        </is>
      </c>
      <c r="G661" s="35" t="inlineStr">
        <is>
          <t>suministro</t>
        </is>
      </c>
      <c r="H661" s="159" t="n">
        <v>989663</v>
      </c>
      <c r="I661" s="37" t="n">
        <v>158.91</v>
      </c>
      <c r="J661" s="37" t="n">
        <v>151.76</v>
      </c>
      <c r="K661" s="160">
        <f>H661*(I661/J661)</f>
        <v/>
      </c>
      <c r="L661" s="159" t="n">
        <v>1219694.07</v>
      </c>
      <c r="M661" s="159" t="n">
        <v>1184169</v>
      </c>
      <c r="N661" s="159" t="n">
        <v>1278902.52</v>
      </c>
      <c r="O661" s="162">
        <f>MIN(K661,L661,M661,N661)</f>
        <v/>
      </c>
      <c r="P661" s="162">
        <f>MAX(K661,L661,M661,N661)</f>
        <v/>
      </c>
      <c r="Q661" s="162">
        <f>MEDIAN(K661,L661,M661,N661)</f>
        <v/>
      </c>
      <c r="R661" s="162">
        <f>AVERAGE(K661,L661,M661,N661)</f>
        <v/>
      </c>
      <c r="S661" s="162">
        <f>AVERAGE(O661,Q661)</f>
        <v/>
      </c>
      <c r="T661" s="162">
        <f>AVERAGE(P661,Q661)</f>
        <v/>
      </c>
      <c r="U661" s="41">
        <f>STDEVA(K661,L661,M661,N661)</f>
        <v/>
      </c>
      <c r="V661" s="42">
        <f>U661/Q661</f>
        <v/>
      </c>
      <c r="W661" s="43">
        <f>IF(X661=O661,"MENOR",IF(X661=S661,"PROM[MEN-MED]","PROMEDIO"))</f>
        <v/>
      </c>
      <c r="X661" s="163">
        <f>IF(V661&lt;=300%,O661,IF(AND(V661&gt;100%,V661&lt;=150%),S661,R661))</f>
        <v/>
      </c>
      <c r="Y661" s="162">
        <f>ROUND(X661,0)</f>
        <v/>
      </c>
    </row>
    <row r="662" ht="27" customHeight="1">
      <c r="B662" s="57" t="inlineStr">
        <is>
          <t>7.49</t>
        </is>
      </c>
      <c r="C662" s="32" t="n">
        <v>4912</v>
      </c>
      <c r="D662" s="59" t="inlineStr">
        <is>
          <t>PISTON</t>
        </is>
      </c>
      <c r="E662" s="56" t="inlineStr">
        <is>
          <t>componente clave del motor que se mueve dentro de los cilindros para comprimir la mezcla de aire y combustible, recibir la explosión de la combustión y transmitir la fuerza al cigüeñal a través de la biela</t>
        </is>
      </c>
      <c r="F662" s="32" t="inlineStr">
        <is>
          <t>Unidad</t>
        </is>
      </c>
      <c r="G662" s="35" t="inlineStr">
        <is>
          <t>suministro</t>
        </is>
      </c>
      <c r="H662" s="159" t="n">
        <v>292601</v>
      </c>
      <c r="I662" s="37" t="n">
        <v>158.91</v>
      </c>
      <c r="J662" s="37" t="n">
        <v>151.76</v>
      </c>
      <c r="K662" s="160">
        <f>H662*(I662/J662)</f>
        <v/>
      </c>
      <c r="L662" s="159" t="n">
        <v>353088.1249</v>
      </c>
      <c r="M662" s="159" t="n">
        <v>342804</v>
      </c>
      <c r="N662" s="159" t="n">
        <v>370228.32</v>
      </c>
      <c r="O662" s="162">
        <f>MIN(K662,L662,M662,N662)</f>
        <v/>
      </c>
      <c r="P662" s="162">
        <f>MAX(K662,L662,M662,N662)</f>
        <v/>
      </c>
      <c r="Q662" s="162">
        <f>MEDIAN(K662,L662,M662,N662)</f>
        <v/>
      </c>
      <c r="R662" s="162">
        <f>AVERAGE(K662,L662,M662,N662)</f>
        <v/>
      </c>
      <c r="S662" s="162">
        <f>AVERAGE(O662,Q662)</f>
        <v/>
      </c>
      <c r="T662" s="162">
        <f>AVERAGE(P662,Q662)</f>
        <v/>
      </c>
      <c r="U662" s="41">
        <f>STDEVA(K662,L662,M662,N662)</f>
        <v/>
      </c>
      <c r="V662" s="42">
        <f>U662/Q662</f>
        <v/>
      </c>
      <c r="W662" s="43">
        <f>IF(X662=O662,"MENOR",IF(X662=S662,"PROM[MEN-MED]","PROMEDIO"))</f>
        <v/>
      </c>
      <c r="X662" s="163">
        <f>IF(V662&lt;=300%,O662,IF(AND(V662&gt;100%,V662&lt;=150%),S662,R662))</f>
        <v/>
      </c>
      <c r="Y662" s="162">
        <f>ROUND(X662,0)</f>
        <v/>
      </c>
    </row>
    <row r="663" ht="15.75" customHeight="1">
      <c r="B663" s="57" t="inlineStr">
        <is>
          <t>7.50</t>
        </is>
      </c>
      <c r="C663" s="32" t="n">
        <v>4912</v>
      </c>
      <c r="D663" s="59" t="inlineStr">
        <is>
          <t>PASADOR DEL PISTON</t>
        </is>
      </c>
      <c r="E663" s="56" t="inlineStr">
        <is>
          <t>eje cilíndrico hueco que conecta el pistón con la biela, permitiendo que el pistón se mueva libremente dentro del cilindro mientras transmite la fuerza de la combustión al cigüeñal.</t>
        </is>
      </c>
      <c r="F663" s="32" t="inlineStr">
        <is>
          <t>Unidad</t>
        </is>
      </c>
      <c r="G663" s="35" t="inlineStr">
        <is>
          <t>suministro</t>
        </is>
      </c>
      <c r="H663" s="159" t="n">
        <v>107398</v>
      </c>
      <c r="I663" s="37" t="n">
        <v>158.91</v>
      </c>
      <c r="J663" s="37" t="n">
        <v>151.76</v>
      </c>
      <c r="K663" s="160">
        <f>H663*(I663/J663)</f>
        <v/>
      </c>
      <c r="L663" s="159" t="n">
        <v>129599.7465</v>
      </c>
      <c r="M663" s="159" t="n">
        <v>125825</v>
      </c>
      <c r="N663" s="159" t="n">
        <v>135891</v>
      </c>
      <c r="O663" s="162">
        <f>MIN(K663,L663,M663,N663)</f>
        <v/>
      </c>
      <c r="P663" s="162">
        <f>MAX(K663,L663,M663,N663)</f>
        <v/>
      </c>
      <c r="Q663" s="162">
        <f>MEDIAN(K663,L663,M663,N663)</f>
        <v/>
      </c>
      <c r="R663" s="162">
        <f>AVERAGE(K663,L663,M663,N663)</f>
        <v/>
      </c>
      <c r="S663" s="162">
        <f>AVERAGE(O663,Q663)</f>
        <v/>
      </c>
      <c r="T663" s="162">
        <f>AVERAGE(P663,Q663)</f>
        <v/>
      </c>
      <c r="U663" s="41">
        <f>STDEVA(K663,L663,M663,N663)</f>
        <v/>
      </c>
      <c r="V663" s="42">
        <f>U663/Q663</f>
        <v/>
      </c>
      <c r="W663" s="43">
        <f>IF(X663=O663,"MENOR",IF(X663=S663,"PROM[MEN-MED]","PROMEDIO"))</f>
        <v/>
      </c>
      <c r="X663" s="163">
        <f>IF(V663&lt;=300%,O663,IF(AND(V663&gt;100%,V663&lt;=150%),S663,R663))</f>
        <v/>
      </c>
      <c r="Y663" s="162">
        <f>ROUND(X663,0)</f>
        <v/>
      </c>
    </row>
    <row r="664" ht="27" customHeight="1">
      <c r="B664" s="57" t="inlineStr">
        <is>
          <t>7.51</t>
        </is>
      </c>
      <c r="C664" s="32" t="n">
        <v>4912</v>
      </c>
      <c r="D664" s="59" t="inlineStr">
        <is>
          <t>SUBCONJUNTO DE BIELA</t>
        </is>
      </c>
      <c r="E664" s="56" t="inlineStr">
        <is>
          <t>componente fundamental del motor que conecta el pistón con el cigüeñal, transmitiendo la fuerza generada por la combustión para convertir el movimiento lineal del pistón en un movimiento rotativo del cigüeñal.</t>
        </is>
      </c>
      <c r="F664" s="32" t="inlineStr">
        <is>
          <t>Unidad</t>
        </is>
      </c>
      <c r="G664" s="35" t="inlineStr">
        <is>
          <t>suministro</t>
        </is>
      </c>
      <c r="H664" s="159" t="n">
        <v>944420</v>
      </c>
      <c r="I664" s="37" t="n">
        <v>158.91</v>
      </c>
      <c r="J664" s="37" t="n">
        <v>151.76</v>
      </c>
      <c r="K664" s="160">
        <f>H664*(I664/J664)</f>
        <v/>
      </c>
      <c r="L664" s="159" t="n">
        <v>1135575.0049</v>
      </c>
      <c r="M664" s="159" t="n">
        <v>1102500</v>
      </c>
      <c r="N664" s="159" t="n">
        <v>1190700</v>
      </c>
      <c r="O664" s="162">
        <f>MIN(K664,L664,M664,N664)</f>
        <v/>
      </c>
      <c r="P664" s="162">
        <f>MAX(K664,L664,M664,N664)</f>
        <v/>
      </c>
      <c r="Q664" s="162">
        <f>MEDIAN(K664,L664,M664,N664)</f>
        <v/>
      </c>
      <c r="R664" s="162">
        <f>AVERAGE(K664,L664,M664,N664)</f>
        <v/>
      </c>
      <c r="S664" s="162">
        <f>AVERAGE(O664,Q664)</f>
        <v/>
      </c>
      <c r="T664" s="162">
        <f>AVERAGE(P664,Q664)</f>
        <v/>
      </c>
      <c r="U664" s="41">
        <f>STDEVA(K664,L664,M664,N664)</f>
        <v/>
      </c>
      <c r="V664" s="42">
        <f>U664/Q664</f>
        <v/>
      </c>
      <c r="W664" s="43">
        <f>IF(X664=O664,"MENOR",IF(X664=S664,"PROM[MEN-MED]","PROMEDIO"))</f>
        <v/>
      </c>
      <c r="X664" s="163">
        <f>IF(V664&lt;=300%,O664,IF(AND(V664&gt;100%,V664&lt;=150%),S664,R664))</f>
        <v/>
      </c>
      <c r="Y664" s="162">
        <f>ROUND(X664,0)</f>
        <v/>
      </c>
    </row>
    <row r="665" ht="15.75" customHeight="1">
      <c r="B665" s="57" t="inlineStr">
        <is>
          <t>7.52</t>
        </is>
      </c>
      <c r="C665" s="32" t="n">
        <v>4912</v>
      </c>
      <c r="D665" s="59" t="inlineStr">
        <is>
          <t xml:space="preserve">COJINTE DE BIELA </t>
        </is>
      </c>
      <c r="E665" s="56" t="inlineStr">
        <is>
          <t>componente ubicado en la cabeza inferior de la biela, diseñado para reducir la fricción y el desgaste entre la biela y el cigüeñal mientras el motor está en funcionamiento.</t>
        </is>
      </c>
      <c r="F665" s="32" t="inlineStr">
        <is>
          <t>Unidad</t>
        </is>
      </c>
      <c r="G665" s="35" t="inlineStr">
        <is>
          <t>suministro</t>
        </is>
      </c>
      <c r="H665" s="159" t="n">
        <v>59850</v>
      </c>
      <c r="I665" s="37" t="n">
        <v>158.91</v>
      </c>
      <c r="J665" s="37" t="n">
        <v>151.76</v>
      </c>
      <c r="K665" s="160">
        <f>H665*(I665/J665)</f>
        <v/>
      </c>
      <c r="L665" s="159" t="n">
        <v>72222.5756</v>
      </c>
      <c r="M665" s="159" t="n">
        <v>70119</v>
      </c>
      <c r="N665" s="159" t="n">
        <v>75728.52</v>
      </c>
      <c r="O665" s="162">
        <f>MIN(K665,L665,M665,N665)</f>
        <v/>
      </c>
      <c r="P665" s="162">
        <f>MAX(K665,L665,M665,N665)</f>
        <v/>
      </c>
      <c r="Q665" s="162">
        <f>MEDIAN(K665,L665,M665,N665)</f>
        <v/>
      </c>
      <c r="R665" s="162">
        <f>AVERAGE(K665,L665,M665,N665)</f>
        <v/>
      </c>
      <c r="S665" s="162">
        <f>AVERAGE(O665,Q665)</f>
        <v/>
      </c>
      <c r="T665" s="162">
        <f>AVERAGE(P665,Q665)</f>
        <v/>
      </c>
      <c r="U665" s="41">
        <f>STDEVA(K665,L665,M665,N665)</f>
        <v/>
      </c>
      <c r="V665" s="42">
        <f>U665/Q665</f>
        <v/>
      </c>
      <c r="W665" s="43">
        <f>IF(X665=O665,"MENOR",IF(X665=S665,"PROM[MEN-MED]","PROMEDIO"))</f>
        <v/>
      </c>
      <c r="X665" s="163">
        <f>IF(V665&lt;=300%,O665,IF(AND(V665&gt;100%,V665&lt;=150%),S665,R665))</f>
        <v/>
      </c>
      <c r="Y665" s="162">
        <f>ROUND(X665,0)</f>
        <v/>
      </c>
    </row>
    <row r="666" ht="15.75" customHeight="1">
      <c r="B666" s="57" t="inlineStr">
        <is>
          <t>7.53</t>
        </is>
      </c>
      <c r="C666" s="32" t="n">
        <v>4912</v>
      </c>
      <c r="D666" s="59" t="inlineStr">
        <is>
          <t>SOMBRERETE DE LA BIELA</t>
        </is>
      </c>
      <c r="E666" s="56" t="inlineStr">
        <is>
          <t>parte desmontable de la cabeza inferior de la biela, que se fija con pernos para sujetar firmemente el cigüeñal y permitir el movimiento adecuado del conjunto.</t>
        </is>
      </c>
      <c r="F666" s="32" t="inlineStr">
        <is>
          <t>Unidad</t>
        </is>
      </c>
      <c r="G666" s="35" t="inlineStr">
        <is>
          <t>suministro</t>
        </is>
      </c>
      <c r="H666" s="159" t="n">
        <v>384596</v>
      </c>
      <c r="I666" s="37" t="n">
        <v>158.91</v>
      </c>
      <c r="J666" s="37" t="n">
        <v>151.76</v>
      </c>
      <c r="K666" s="160">
        <f>H666*(I666/J666)</f>
        <v/>
      </c>
      <c r="L666" s="159" t="n">
        <v>468480.0449</v>
      </c>
      <c r="M666" s="159" t="n">
        <v>454835</v>
      </c>
      <c r="N666" s="159" t="n">
        <v>491221.8</v>
      </c>
      <c r="O666" s="162">
        <f>MIN(K666,L666,M666,N666)</f>
        <v/>
      </c>
      <c r="P666" s="162">
        <f>MAX(K666,L666,M666,N666)</f>
        <v/>
      </c>
      <c r="Q666" s="162">
        <f>MEDIAN(K666,L666,M666,N666)</f>
        <v/>
      </c>
      <c r="R666" s="162">
        <f>AVERAGE(K666,L666,M666,N666)</f>
        <v/>
      </c>
      <c r="S666" s="162">
        <f>AVERAGE(O666,Q666)</f>
        <v/>
      </c>
      <c r="T666" s="162">
        <f>AVERAGE(P666,Q666)</f>
        <v/>
      </c>
      <c r="U666" s="41">
        <f>STDEVA(K666,L666,M666,N666)</f>
        <v/>
      </c>
      <c r="V666" s="42">
        <f>U666/Q666</f>
        <v/>
      </c>
      <c r="W666" s="43">
        <f>IF(X666=O666,"MENOR",IF(X666=S666,"PROM[MEN-MED]","PROMEDIO"))</f>
        <v/>
      </c>
      <c r="X666" s="163">
        <f>IF(V666&lt;=300%,O666,IF(AND(V666&gt;100%,V666&lt;=150%),S666,R666))</f>
        <v/>
      </c>
      <c r="Y666" s="162">
        <f>ROUND(X666,0)</f>
        <v/>
      </c>
    </row>
    <row r="667" ht="27" customHeight="1">
      <c r="B667" s="57" t="inlineStr">
        <is>
          <t>7.54</t>
        </is>
      </c>
      <c r="C667" s="32" t="n">
        <v>4912</v>
      </c>
      <c r="D667" s="59" t="inlineStr">
        <is>
          <t>COJINETE SUPERIOR DEL CIGUEÑAL</t>
        </is>
      </c>
      <c r="E667" s="56"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667" s="32" t="inlineStr">
        <is>
          <t>Unidad</t>
        </is>
      </c>
      <c r="G667" s="35" t="inlineStr">
        <is>
          <t>suministro</t>
        </is>
      </c>
      <c r="H667" s="159" t="n">
        <v>15200</v>
      </c>
      <c r="I667" s="37" t="n">
        <v>158.91</v>
      </c>
      <c r="J667" s="37" t="n">
        <v>151.76</v>
      </c>
      <c r="K667" s="160">
        <f>H667*(I667/J667)</f>
        <v/>
      </c>
      <c r="L667" s="159" t="n">
        <v>18341.2082</v>
      </c>
      <c r="M667" s="159" t="n">
        <v>17807</v>
      </c>
      <c r="N667" s="159" t="n">
        <v>19231.56</v>
      </c>
      <c r="O667" s="162">
        <f>MIN(K667,L667,M667,N667)</f>
        <v/>
      </c>
      <c r="P667" s="162">
        <f>MAX(K667,L667,M667,N667)</f>
        <v/>
      </c>
      <c r="Q667" s="162">
        <f>MEDIAN(K667,L667,M667,N667)</f>
        <v/>
      </c>
      <c r="R667" s="162">
        <f>AVERAGE(K667,L667,M667,N667)</f>
        <v/>
      </c>
      <c r="S667" s="162">
        <f>AVERAGE(O667,Q667)</f>
        <v/>
      </c>
      <c r="T667" s="162">
        <f>AVERAGE(P667,Q667)</f>
        <v/>
      </c>
      <c r="U667" s="41">
        <f>STDEVA(K667,L667,M667,N667)</f>
        <v/>
      </c>
      <c r="V667" s="42">
        <f>U667/Q667</f>
        <v/>
      </c>
      <c r="W667" s="43">
        <f>IF(X667=O667,"MENOR",IF(X667=S667,"PROM[MEN-MED]","PROMEDIO"))</f>
        <v/>
      </c>
      <c r="X667" s="163">
        <f>IF(V667&lt;=300%,O667,IF(AND(V667&gt;100%,V667&lt;=150%),S667,R667))</f>
        <v/>
      </c>
      <c r="Y667" s="162">
        <f>ROUND(X667,0)</f>
        <v/>
      </c>
    </row>
    <row r="668" ht="27" customHeight="1">
      <c r="B668" s="57" t="inlineStr">
        <is>
          <t>7.55</t>
        </is>
      </c>
      <c r="C668" s="32" t="n">
        <v>4912</v>
      </c>
      <c r="D668" s="59" t="inlineStr">
        <is>
          <t>COJINETE INFERIOR DEL CIGÜEÑAL</t>
        </is>
      </c>
      <c r="E668" s="56"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668" s="32" t="inlineStr">
        <is>
          <t>Unidad</t>
        </is>
      </c>
      <c r="G668" s="35" t="inlineStr">
        <is>
          <t>suministro</t>
        </is>
      </c>
      <c r="H668" s="159" t="n">
        <v>99032</v>
      </c>
      <c r="I668" s="37" t="n">
        <v>158.91</v>
      </c>
      <c r="J668" s="37" t="n">
        <v>151.76</v>
      </c>
      <c r="K668" s="160">
        <f>H668*(I668/J668)</f>
        <v/>
      </c>
      <c r="L668" s="159" t="n">
        <v>120306.0607</v>
      </c>
      <c r="M668" s="159" t="n">
        <v>116802</v>
      </c>
      <c r="N668" s="159" t="n">
        <v>126146.16</v>
      </c>
      <c r="O668" s="162">
        <f>MIN(K668,L668,M668,N668)</f>
        <v/>
      </c>
      <c r="P668" s="162">
        <f>MAX(K668,L668,M668,N668)</f>
        <v/>
      </c>
      <c r="Q668" s="162">
        <f>MEDIAN(K668,L668,M668,N668)</f>
        <v/>
      </c>
      <c r="R668" s="162">
        <f>AVERAGE(K668,L668,M668,N668)</f>
        <v/>
      </c>
      <c r="S668" s="162">
        <f>AVERAGE(O668,Q668)</f>
        <v/>
      </c>
      <c r="T668" s="162">
        <f>AVERAGE(P668,Q668)</f>
        <v/>
      </c>
      <c r="U668" s="41">
        <f>STDEVA(K668,L668,M668,N668)</f>
        <v/>
      </c>
      <c r="V668" s="42">
        <f>U668/Q668</f>
        <v/>
      </c>
      <c r="W668" s="43">
        <f>IF(X668=O668,"MENOR",IF(X668=S668,"PROM[MEN-MED]","PROMEDIO"))</f>
        <v/>
      </c>
      <c r="X668" s="163">
        <f>IF(V668&lt;=300%,O668,IF(AND(V668&gt;100%,V668&lt;=150%),S668,R668))</f>
        <v/>
      </c>
      <c r="Y668" s="162">
        <f>ROUND(X668,0)</f>
        <v/>
      </c>
    </row>
    <row r="669" ht="15.75" customHeight="1">
      <c r="B669" s="57" t="inlineStr">
        <is>
          <t>7.56</t>
        </is>
      </c>
      <c r="C669" s="32" t="n">
        <v>4912</v>
      </c>
      <c r="D669" s="59" t="inlineStr">
        <is>
          <t>ARANDELA DE EMPUJE DEL CIGÜEÑAL SUPERIOR</t>
        </is>
      </c>
      <c r="E669" s="56" t="inlineStr">
        <is>
          <t>componente diseñado para limitar el movimiento axial (de adelante hacia atrás) del cigüeñal, asegurando que permanezca correctamente alineado dentro del motor.</t>
        </is>
      </c>
      <c r="F669" s="32" t="inlineStr">
        <is>
          <t>Unidad</t>
        </is>
      </c>
      <c r="G669" s="35" t="inlineStr">
        <is>
          <t>suministro</t>
        </is>
      </c>
      <c r="H669" s="159" t="n">
        <v>179551</v>
      </c>
      <c r="I669" s="37" t="n">
        <v>158.91</v>
      </c>
      <c r="J669" s="37" t="n">
        <v>151.76</v>
      </c>
      <c r="K669" s="160">
        <f>H669*(I669/J669)</f>
        <v/>
      </c>
      <c r="L669" s="159" t="n">
        <v>218712.2658</v>
      </c>
      <c r="M669" s="159" t="n">
        <v>212342</v>
      </c>
      <c r="N669" s="159" t="n">
        <v>229329.36</v>
      </c>
      <c r="O669" s="162">
        <f>MIN(K669,L669,M669,N669)</f>
        <v/>
      </c>
      <c r="P669" s="162">
        <f>MAX(K669,L669,M669,N669)</f>
        <v/>
      </c>
      <c r="Q669" s="162">
        <f>MEDIAN(K669,L669,M669,N669)</f>
        <v/>
      </c>
      <c r="R669" s="162">
        <f>AVERAGE(K669,L669,M669,N669)</f>
        <v/>
      </c>
      <c r="S669" s="162">
        <f>AVERAGE(O669,Q669)</f>
        <v/>
      </c>
      <c r="T669" s="162">
        <f>AVERAGE(P669,Q669)</f>
        <v/>
      </c>
      <c r="U669" s="41">
        <f>STDEVA(K669,L669,M669,N669)</f>
        <v/>
      </c>
      <c r="V669" s="42">
        <f>U669/Q669</f>
        <v/>
      </c>
      <c r="W669" s="43">
        <f>IF(X669=O669,"MENOR",IF(X669=S669,"PROM[MEN-MED]","PROMEDIO"))</f>
        <v/>
      </c>
      <c r="X669" s="163">
        <f>IF(V669&lt;=300%,O669,IF(AND(V669&gt;100%,V669&lt;=150%),S669,R669))</f>
        <v/>
      </c>
      <c r="Y669" s="162">
        <f>ROUND(X669,0)</f>
        <v/>
      </c>
    </row>
    <row r="670" ht="15.75" customHeight="1">
      <c r="B670" s="57" t="inlineStr">
        <is>
          <t>7.57</t>
        </is>
      </c>
      <c r="C670" s="32" t="n">
        <v>4912</v>
      </c>
      <c r="D670" s="59" t="inlineStr">
        <is>
          <t>ARANDELA DE EMPUJE DEL CIGÜEÑAL INFERIOR</t>
        </is>
      </c>
      <c r="E670" s="56" t="inlineStr">
        <is>
          <t>componente diseñado para limitar el movimiento axial (de adelante hacia atrás) del cigüeñal, asegurando que permanezca correctamente alineado dentro del motor.</t>
        </is>
      </c>
      <c r="F670" s="32" t="inlineStr">
        <is>
          <t>Unidad</t>
        </is>
      </c>
      <c r="G670" s="35" t="inlineStr">
        <is>
          <t>suministro</t>
        </is>
      </c>
      <c r="H670" s="159" t="n">
        <v>179551</v>
      </c>
      <c r="I670" s="37" t="n">
        <v>158.91</v>
      </c>
      <c r="J670" s="37" t="n">
        <v>151.76</v>
      </c>
      <c r="K670" s="160">
        <f>H670*(I670/J670)</f>
        <v/>
      </c>
      <c r="L670" s="159" t="n">
        <v>214624.1874</v>
      </c>
      <c r="M670" s="159" t="n">
        <v>208373</v>
      </c>
      <c r="N670" s="159" t="n">
        <v>225042.84</v>
      </c>
      <c r="O670" s="162">
        <f>MIN(K670,L670,M670,N670)</f>
        <v/>
      </c>
      <c r="P670" s="162">
        <f>MAX(K670,L670,M670,N670)</f>
        <v/>
      </c>
      <c r="Q670" s="162">
        <f>MEDIAN(K670,L670,M670,N670)</f>
        <v/>
      </c>
      <c r="R670" s="162">
        <f>AVERAGE(K670,L670,M670,N670)</f>
        <v/>
      </c>
      <c r="S670" s="162">
        <f>AVERAGE(O670,Q670)</f>
        <v/>
      </c>
      <c r="T670" s="162">
        <f>AVERAGE(P670,Q670)</f>
        <v/>
      </c>
      <c r="U670" s="41">
        <f>STDEVA(K670,L670,M670,N670)</f>
        <v/>
      </c>
      <c r="V670" s="42">
        <f>U670/Q670</f>
        <v/>
      </c>
      <c r="W670" s="43">
        <f>IF(X670=O670,"MENOR",IF(X670=S670,"PROM[MEN-MED]","PROMEDIO"))</f>
        <v/>
      </c>
      <c r="X670" s="163">
        <f>IF(V670&lt;=300%,O670,IF(AND(V670&gt;100%,V670&lt;=150%),S670,R670))</f>
        <v/>
      </c>
      <c r="Y670" s="162">
        <f>ROUND(X670,0)</f>
        <v/>
      </c>
    </row>
    <row r="671" ht="15.75" customHeight="1">
      <c r="B671" s="26" t="inlineStr">
        <is>
          <t>8.</t>
        </is>
      </c>
      <c r="C671" s="142" t="inlineStr">
        <is>
          <t>CARROCERIA - CHASIS  Y ACCESORIOS</t>
        </is>
      </c>
      <c r="H671" s="157" t="n"/>
      <c r="I671" s="157" t="n"/>
      <c r="J671" s="157" t="n"/>
      <c r="K671" s="164" t="n"/>
      <c r="L671" s="164" t="n"/>
      <c r="M671" s="164" t="n"/>
      <c r="N671" s="164" t="n"/>
      <c r="O671" s="166" t="n"/>
      <c r="P671" s="166" t="n"/>
      <c r="Q671" s="166" t="n"/>
      <c r="R671" s="166" t="n"/>
      <c r="S671" s="166" t="n"/>
      <c r="T671" s="166" t="n"/>
      <c r="U671" s="52" t="n"/>
      <c r="V671" s="53" t="n"/>
      <c r="W671" s="54" t="n"/>
      <c r="X671" s="167" t="n"/>
      <c r="Y671" s="166" t="n"/>
    </row>
    <row r="672" ht="15.75" customHeight="1">
      <c r="B672" s="57" t="inlineStr">
        <is>
          <t>8.1</t>
        </is>
      </c>
      <c r="C672" s="32" t="n">
        <v>4912</v>
      </c>
      <c r="D672" s="58" t="inlineStr">
        <is>
          <t>ALARMA</t>
        </is>
      </c>
      <c r="E672" s="56" t="inlineStr">
        <is>
          <t xml:space="preserve">Sistema eléctrico de seguridad pasiva compuesto por elementos plasticos y metalicos. Forma, diámetro y tamaño establecido para este vehículo. </t>
        </is>
      </c>
      <c r="F672" s="32" t="inlineStr">
        <is>
          <t>Unidad</t>
        </is>
      </c>
      <c r="G672" s="35" t="inlineStr">
        <is>
          <t>suministro</t>
        </is>
      </c>
      <c r="H672" s="159" t="n">
        <v>1408580</v>
      </c>
      <c r="I672" s="37" t="n">
        <v>158.91</v>
      </c>
      <c r="J672" s="37" t="n">
        <v>151.76</v>
      </c>
      <c r="K672" s="160">
        <f>H672*(I672/J672)</f>
        <v/>
      </c>
      <c r="L672" s="159" t="n">
        <v>1721342.1757</v>
      </c>
      <c r="M672" s="159" t="n">
        <v>1671206</v>
      </c>
      <c r="N672" s="159" t="n">
        <v>1804902.48</v>
      </c>
      <c r="O672" s="162">
        <f>MIN(K672,L672,M672,N672)</f>
        <v/>
      </c>
      <c r="P672" s="162">
        <f>MAX(K672,L672,M672,N672)</f>
        <v/>
      </c>
      <c r="Q672" s="162">
        <f>MEDIAN(K672,L672,M672,N672)</f>
        <v/>
      </c>
      <c r="R672" s="162">
        <f>AVERAGE(K672,L672,M672,N672)</f>
        <v/>
      </c>
      <c r="S672" s="162">
        <f>AVERAGE(O672,Q672)</f>
        <v/>
      </c>
      <c r="T672" s="162">
        <f>AVERAGE(P672,Q672)</f>
        <v/>
      </c>
      <c r="U672" s="41">
        <f>STDEVA(K672,L672,M672,N672)</f>
        <v/>
      </c>
      <c r="V672" s="42">
        <f>U672/Q672</f>
        <v/>
      </c>
      <c r="W672" s="43">
        <f>IF(X672=O672,"MENOR",IF(X672=S672,"PROM[MEN-MED]","PROMEDIO"))</f>
        <v/>
      </c>
      <c r="X672" s="163">
        <f>IF(V672&lt;=300%,O672,IF(AND(V672&gt;100%,V672&lt;=150%),S672,R672))</f>
        <v/>
      </c>
      <c r="Y672" s="162">
        <f>ROUND(X672,0)</f>
        <v/>
      </c>
    </row>
    <row r="673" ht="27" customHeight="1">
      <c r="B673" s="57" t="inlineStr">
        <is>
          <t>8.2</t>
        </is>
      </c>
      <c r="C673" s="32" t="n">
        <v>4912</v>
      </c>
      <c r="D673" s="58" t="inlineStr">
        <is>
          <t>CHAPA DE LA PUERTA (CERRADURA)</t>
        </is>
      </c>
      <c r="E673" s="56" t="inlineStr">
        <is>
          <t>Conjunto de piezas metálicas  de forma irregular que forman el mecanismo de cierre y apertura, que puede ser asegurado mediante el uso de una llave. Diámetro establecido para este vehículo</t>
        </is>
      </c>
      <c r="F673" s="32" t="inlineStr">
        <is>
          <t>Unidad</t>
        </is>
      </c>
      <c r="G673" s="35" t="inlineStr">
        <is>
          <t>suministro</t>
        </is>
      </c>
      <c r="H673" s="159" t="n">
        <v>1277013</v>
      </c>
      <c r="I673" s="37" t="n">
        <v>158.91</v>
      </c>
      <c r="J673" s="37" t="n">
        <v>151.76</v>
      </c>
      <c r="K673" s="160">
        <f>H673*(I673/J673)</f>
        <v/>
      </c>
      <c r="L673" s="159" t="n">
        <v>1543040.9414</v>
      </c>
      <c r="M673" s="159" t="n">
        <v>1498098</v>
      </c>
      <c r="N673" s="159" t="n">
        <v>1617945.84</v>
      </c>
      <c r="O673" s="162">
        <f>MIN(K673,L673,M673,N673)</f>
        <v/>
      </c>
      <c r="P673" s="162">
        <f>MAX(K673,L673,M673,N673)</f>
        <v/>
      </c>
      <c r="Q673" s="162">
        <f>MEDIAN(K673,L673,M673,N673)</f>
        <v/>
      </c>
      <c r="R673" s="162">
        <f>AVERAGE(K673,L673,M673,N673)</f>
        <v/>
      </c>
      <c r="S673" s="162">
        <f>AVERAGE(O673,Q673)</f>
        <v/>
      </c>
      <c r="T673" s="162">
        <f>AVERAGE(P673,Q673)</f>
        <v/>
      </c>
      <c r="U673" s="41">
        <f>STDEVA(K673,L673,M673,N673)</f>
        <v/>
      </c>
      <c r="V673" s="42">
        <f>U673/Q673</f>
        <v/>
      </c>
      <c r="W673" s="43">
        <f>IF(X673=O673,"MENOR",IF(X673=S673,"PROM[MEN-MED]","PROMEDIO"))</f>
        <v/>
      </c>
      <c r="X673" s="163">
        <f>IF(V673&lt;=300%,O673,IF(AND(V673&gt;100%,V673&lt;=150%),S673,R673))</f>
        <v/>
      </c>
      <c r="Y673" s="162">
        <f>ROUND(X673,0)</f>
        <v/>
      </c>
    </row>
    <row r="674" ht="27" customHeight="1">
      <c r="B674" s="57" t="inlineStr">
        <is>
          <t>8.3</t>
        </is>
      </c>
      <c r="C674" s="32" t="n">
        <v>4912</v>
      </c>
      <c r="D674" s="58" t="inlineStr">
        <is>
          <t>EMPAQUES PUERTAS</t>
        </is>
      </c>
      <c r="E674"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674" s="32" t="inlineStr">
        <is>
          <t>Unidad</t>
        </is>
      </c>
      <c r="G674" s="35" t="inlineStr">
        <is>
          <t>suministro</t>
        </is>
      </c>
      <c r="H674" s="159" t="n">
        <v>429400</v>
      </c>
      <c r="I674" s="37" t="n">
        <v>158.91</v>
      </c>
      <c r="J674" s="37" t="n">
        <v>151.76</v>
      </c>
      <c r="K674" s="160">
        <f>H674*(I674/J674)</f>
        <v/>
      </c>
      <c r="L674" s="159" t="n">
        <v>503504.1725</v>
      </c>
      <c r="M674" s="159" t="n">
        <v>488839</v>
      </c>
      <c r="N674" s="159" t="n">
        <v>527946.12</v>
      </c>
      <c r="O674" s="162">
        <f>MIN(K674,L674,M674,N674)</f>
        <v/>
      </c>
      <c r="P674" s="162">
        <f>MAX(K674,L674,M674,N674)</f>
        <v/>
      </c>
      <c r="Q674" s="162">
        <f>MEDIAN(K674,L674,M674,N674)</f>
        <v/>
      </c>
      <c r="R674" s="162">
        <f>AVERAGE(K674,L674,M674,N674)</f>
        <v/>
      </c>
      <c r="S674" s="162">
        <f>AVERAGE(O674,Q674)</f>
        <v/>
      </c>
      <c r="T674" s="162">
        <f>AVERAGE(P674,Q674)</f>
        <v/>
      </c>
      <c r="U674" s="41">
        <f>STDEVA(K674,L674,M674,N674)</f>
        <v/>
      </c>
      <c r="V674" s="42">
        <f>U674/Q674</f>
        <v/>
      </c>
      <c r="W674" s="43">
        <f>IF(X674=O674,"MENOR",IF(X674=S674,"PROM[MEN-MED]","PROMEDIO"))</f>
        <v/>
      </c>
      <c r="X674" s="163">
        <f>IF(V674&lt;=300%,O674,IF(AND(V674&gt;100%,V674&lt;=150%),S674,R674))</f>
        <v/>
      </c>
      <c r="Y674" s="162">
        <f>ROUND(X674,0)</f>
        <v/>
      </c>
    </row>
    <row r="675" ht="27" customHeight="1">
      <c r="B675" s="57" t="inlineStr">
        <is>
          <t>8.4</t>
        </is>
      </c>
      <c r="C675" s="32" t="n">
        <v>4912</v>
      </c>
      <c r="D675" s="58" t="inlineStr">
        <is>
          <t>ESPARRAGO</t>
        </is>
      </c>
      <c r="E675" s="56" t="inlineStr">
        <is>
          <t>Tornillo metalico fabricado en aleacion de acero, que está dotado de una caña (cuerpo) con rosca y en el otro extremo posee la cabeza plana. Diametro establecido para este vehículo.</t>
        </is>
      </c>
      <c r="F675" s="32" t="inlineStr">
        <is>
          <t>Unidad</t>
        </is>
      </c>
      <c r="G675" s="35" t="inlineStr">
        <is>
          <t>suministro</t>
        </is>
      </c>
      <c r="H675" s="159" t="n">
        <v>23750</v>
      </c>
      <c r="I675" s="37" t="n">
        <v>158.91</v>
      </c>
      <c r="J675" s="37" t="n">
        <v>151.76</v>
      </c>
      <c r="K675" s="160">
        <f>H675*(I675/J675)</f>
        <v/>
      </c>
      <c r="L675" s="159" t="n">
        <v>28928.5787</v>
      </c>
      <c r="M675" s="159" t="n">
        <v>28086</v>
      </c>
      <c r="N675" s="159" t="n">
        <v>30332.88</v>
      </c>
      <c r="O675" s="162">
        <f>MIN(K675,L675,M675,N675)</f>
        <v/>
      </c>
      <c r="P675" s="162">
        <f>MAX(K675,L675,M675,N675)</f>
        <v/>
      </c>
      <c r="Q675" s="162">
        <f>MEDIAN(K675,L675,M675,N675)</f>
        <v/>
      </c>
      <c r="R675" s="162">
        <f>AVERAGE(K675,L675,M675,N675)</f>
        <v/>
      </c>
      <c r="S675" s="162">
        <f>AVERAGE(O675,Q675)</f>
        <v/>
      </c>
      <c r="T675" s="162">
        <f>AVERAGE(P675,Q675)</f>
        <v/>
      </c>
      <c r="U675" s="41">
        <f>STDEVA(K675,L675,M675,N675)</f>
        <v/>
      </c>
      <c r="V675" s="42">
        <f>U675/Q675</f>
        <v/>
      </c>
      <c r="W675" s="43">
        <f>IF(X675=O675,"MENOR",IF(X675=S675,"PROM[MEN-MED]","PROMEDIO"))</f>
        <v/>
      </c>
      <c r="X675" s="163">
        <f>IF(V675&lt;=300%,O675,IF(AND(V675&gt;100%,V675&lt;=150%),S675,R675))</f>
        <v/>
      </c>
      <c r="Y675" s="162">
        <f>ROUND(X675,0)</f>
        <v/>
      </c>
    </row>
    <row r="676" ht="15.75" customHeight="1">
      <c r="B676" s="57" t="inlineStr">
        <is>
          <t>8.5</t>
        </is>
      </c>
      <c r="C676" s="32" t="n">
        <v>4912</v>
      </c>
      <c r="D676" s="58" t="inlineStr">
        <is>
          <t>ESPEJO RETROVISOR INTERIOR</t>
        </is>
      </c>
      <c r="E676" s="56" t="inlineStr">
        <is>
          <t>Objeto de superficie plana que refleja la luz compuesto por  una capa de plata o aluminio depositado sobre una plancha de vidrio. Forma y diámetro establecido para este vehículo.</t>
        </is>
      </c>
      <c r="F676" s="32" t="inlineStr">
        <is>
          <t>Unidad</t>
        </is>
      </c>
      <c r="G676" s="35" t="inlineStr">
        <is>
          <t>suministro</t>
        </is>
      </c>
      <c r="H676" s="159" t="n">
        <v>394262</v>
      </c>
      <c r="I676" s="37" t="n">
        <v>158.91</v>
      </c>
      <c r="J676" s="37" t="n">
        <v>151.76</v>
      </c>
      <c r="K676" s="160">
        <f>H676*(I676/J676)</f>
        <v/>
      </c>
      <c r="L676" s="159" t="n">
        <v>483776.5786</v>
      </c>
      <c r="M676" s="159" t="n">
        <v>469686</v>
      </c>
      <c r="N676" s="159" t="n">
        <v>507260.88</v>
      </c>
      <c r="O676" s="162">
        <f>MIN(K676,L676,M676,N676)</f>
        <v/>
      </c>
      <c r="P676" s="162">
        <f>MAX(K676,L676,M676,N676)</f>
        <v/>
      </c>
      <c r="Q676" s="162">
        <f>MEDIAN(K676,L676,M676,N676)</f>
        <v/>
      </c>
      <c r="R676" s="162">
        <f>AVERAGE(K676,L676,M676,N676)</f>
        <v/>
      </c>
      <c r="S676" s="162">
        <f>AVERAGE(O676,Q676)</f>
        <v/>
      </c>
      <c r="T676" s="162">
        <f>AVERAGE(P676,Q676)</f>
        <v/>
      </c>
      <c r="U676" s="41">
        <f>STDEVA(K676,L676,M676,N676)</f>
        <v/>
      </c>
      <c r="V676" s="42">
        <f>U676/Q676</f>
        <v/>
      </c>
      <c r="W676" s="43">
        <f>IF(X676=O676,"MENOR",IF(X676=S676,"PROM[MEN-MED]","PROMEDIO"))</f>
        <v/>
      </c>
      <c r="X676" s="163">
        <f>IF(V676&lt;=300%,O676,IF(AND(V676&gt;100%,V676&lt;=150%),S676,R676))</f>
        <v/>
      </c>
      <c r="Y676" s="162">
        <f>ROUND(X676,0)</f>
        <v/>
      </c>
    </row>
    <row r="677" ht="27" customHeight="1">
      <c r="B677" s="57" t="inlineStr">
        <is>
          <t>8.6</t>
        </is>
      </c>
      <c r="C677" s="32" t="n">
        <v>4912</v>
      </c>
      <c r="D677" s="58" t="inlineStr">
        <is>
          <t>UNIDAD SELLADA (FAROLA)</t>
        </is>
      </c>
      <c r="E677" s="56" t="inlineStr">
        <is>
          <t>Elemento fabricado en pasta  transparentes de lente convergente que provee proteccion a la iluminación  con seguridad en condiciones de baja visibilidad. Forma y  diámetro establecido para este vehículo.</t>
        </is>
      </c>
      <c r="F677" s="32" t="inlineStr">
        <is>
          <t>Unidad</t>
        </is>
      </c>
      <c r="G677" s="35" t="inlineStr">
        <is>
          <t>suministro</t>
        </is>
      </c>
      <c r="H677" s="159" t="n">
        <v>1996417</v>
      </c>
      <c r="I677" s="37" t="n">
        <v>158.91</v>
      </c>
      <c r="J677" s="37" t="n">
        <v>151.76</v>
      </c>
      <c r="K677" s="160">
        <f>H677*(I677/J677)</f>
        <v/>
      </c>
      <c r="L677" s="159" t="n">
        <v>2366494.0117</v>
      </c>
      <c r="M677" s="159" t="n">
        <v>2297567</v>
      </c>
      <c r="N677" s="159" t="n">
        <v>2481372.36</v>
      </c>
      <c r="O677" s="162">
        <f>MIN(K677,L677,M677,N677)</f>
        <v/>
      </c>
      <c r="P677" s="162">
        <f>MAX(K677,L677,M677,N677)</f>
        <v/>
      </c>
      <c r="Q677" s="162">
        <f>MEDIAN(K677,L677,M677,N677)</f>
        <v/>
      </c>
      <c r="R677" s="162">
        <f>AVERAGE(K677,L677,M677,N677)</f>
        <v/>
      </c>
      <c r="S677" s="162">
        <f>AVERAGE(O677,Q677)</f>
        <v/>
      </c>
      <c r="T677" s="162">
        <f>AVERAGE(P677,Q677)</f>
        <v/>
      </c>
      <c r="U677" s="41">
        <f>STDEVA(K677,L677,M677,N677)</f>
        <v/>
      </c>
      <c r="V677" s="42">
        <f>U677/Q677</f>
        <v/>
      </c>
      <c r="W677" s="43">
        <f>IF(X677=O677,"MENOR",IF(X677=S677,"PROM[MEN-MED]","PROMEDIO"))</f>
        <v/>
      </c>
      <c r="X677" s="163">
        <f>IF(V677&lt;=300%,O677,IF(AND(V677&gt;100%,V677&lt;=150%),S677,R677))</f>
        <v/>
      </c>
      <c r="Y677" s="162">
        <f>ROUND(X677,0)</f>
        <v/>
      </c>
    </row>
    <row r="678" ht="27" customHeight="1">
      <c r="B678" s="57" t="inlineStr">
        <is>
          <t>8.7</t>
        </is>
      </c>
      <c r="C678" s="32" t="n">
        <v>4912</v>
      </c>
      <c r="D678" s="58" t="inlineStr">
        <is>
          <t>CINTURON DE SEGURIDAD TRASERO</t>
        </is>
      </c>
      <c r="E678" s="56" t="inlineStr">
        <is>
          <t>Es un elemento de arnés tipo correa, fabricadio en una cinta de material textil. Incluye el clip de seguidad y hebilla. Para sujetar en un momento de impacto. Costado Diámetro establecido para este vehículo. ubicacion lado posterior. (atras)</t>
        </is>
      </c>
      <c r="F678" s="32" t="inlineStr">
        <is>
          <t>Unidad</t>
        </is>
      </c>
      <c r="G678" s="35" t="inlineStr">
        <is>
          <t>suministro</t>
        </is>
      </c>
      <c r="H678" s="159" t="n">
        <v>512050</v>
      </c>
      <c r="I678" s="37" t="n">
        <v>158.91</v>
      </c>
      <c r="J678" s="37" t="n">
        <v>151.76</v>
      </c>
      <c r="K678" s="160">
        <f>H678*(I678/J678)</f>
        <v/>
      </c>
      <c r="L678" s="159" t="n">
        <v>623732.9784</v>
      </c>
      <c r="M678" s="159" t="n">
        <v>605566</v>
      </c>
      <c r="N678" s="159" t="n">
        <v>654011.28</v>
      </c>
      <c r="O678" s="162">
        <f>MIN(K678,L678,M678,N678)</f>
        <v/>
      </c>
      <c r="P678" s="162">
        <f>MAX(K678,L678,M678,N678)</f>
        <v/>
      </c>
      <c r="Q678" s="162">
        <f>MEDIAN(K678,L678,M678,N678)</f>
        <v/>
      </c>
      <c r="R678" s="162">
        <f>AVERAGE(K678,L678,M678,N678)</f>
        <v/>
      </c>
      <c r="S678" s="162">
        <f>AVERAGE(O678,Q678)</f>
        <v/>
      </c>
      <c r="T678" s="162">
        <f>AVERAGE(P678,Q678)</f>
        <v/>
      </c>
      <c r="U678" s="41">
        <f>STDEVA(K678,L678,M678,N678)</f>
        <v/>
      </c>
      <c r="V678" s="42">
        <f>U678/Q678</f>
        <v/>
      </c>
      <c r="W678" s="43">
        <f>IF(X678=O678,"MENOR",IF(X678=S678,"PROM[MEN-MED]","PROMEDIO"))</f>
        <v/>
      </c>
      <c r="X678" s="163">
        <f>IF(V678&lt;=300%,O678,IF(AND(V678&gt;100%,V678&lt;=150%),S678,R678))</f>
        <v/>
      </c>
      <c r="Y678" s="162">
        <f>ROUND(X678,0)</f>
        <v/>
      </c>
    </row>
    <row r="679" ht="27" customHeight="1">
      <c r="B679" s="57" t="inlineStr">
        <is>
          <t>8.8</t>
        </is>
      </c>
      <c r="C679" s="32" t="n">
        <v>4912</v>
      </c>
      <c r="D679" s="58" t="inlineStr">
        <is>
          <t>CINTURON DE SEGURIDAD DELANTERO</t>
        </is>
      </c>
      <c r="E679" s="56" t="inlineStr">
        <is>
          <t>Es un elemento de arnés tipo correa, fabricadio en una cinta de material textil. Incluye el clip de seguidad y hebilla. Para sujetar en un momento de impacto. Costado Diámetro establecido para este vehículo. Ubicacion lado anterior (delante)</t>
        </is>
      </c>
      <c r="F679" s="32" t="inlineStr">
        <is>
          <t>Unidad</t>
        </is>
      </c>
      <c r="G679" s="35" t="inlineStr">
        <is>
          <t>suministro</t>
        </is>
      </c>
      <c r="H679" s="159" t="n">
        <v>1669183</v>
      </c>
      <c r="I679" s="37" t="n">
        <v>158.91</v>
      </c>
      <c r="J679" s="37" t="n">
        <v>151.76</v>
      </c>
      <c r="K679" s="160">
        <f>H679*(I679/J679)</f>
        <v/>
      </c>
      <c r="L679" s="159" t="n">
        <v>2032549.4644</v>
      </c>
      <c r="M679" s="159" t="n">
        <v>1973349</v>
      </c>
      <c r="N679" s="159" t="n">
        <v>2131216.92</v>
      </c>
      <c r="O679" s="162">
        <f>MIN(K679,L679,M679,N679)</f>
        <v/>
      </c>
      <c r="P679" s="162">
        <f>MAX(K679,L679,M679,N679)</f>
        <v/>
      </c>
      <c r="Q679" s="162">
        <f>MEDIAN(K679,L679,M679,N679)</f>
        <v/>
      </c>
      <c r="R679" s="162">
        <f>AVERAGE(K679,L679,M679,N679)</f>
        <v/>
      </c>
      <c r="S679" s="162">
        <f>AVERAGE(O679,Q679)</f>
        <v/>
      </c>
      <c r="T679" s="162">
        <f>AVERAGE(P679,Q679)</f>
        <v/>
      </c>
      <c r="U679" s="41">
        <f>STDEVA(K679,L679,M679,N679)</f>
        <v/>
      </c>
      <c r="V679" s="42">
        <f>U679/Q679</f>
        <v/>
      </c>
      <c r="W679" s="43">
        <f>IF(X679=O679,"MENOR",IF(X679=S679,"PROM[MEN-MED]","PROMEDIO"))</f>
        <v/>
      </c>
      <c r="X679" s="163">
        <f>IF(V679&lt;=300%,O679,IF(AND(V679&gt;100%,V679&lt;=150%),S679,R679))</f>
        <v/>
      </c>
      <c r="Y679" s="162">
        <f>ROUND(X679,0)</f>
        <v/>
      </c>
    </row>
    <row r="680" ht="41.25" customHeight="1">
      <c r="B680" s="57" t="inlineStr">
        <is>
          <t>8.9</t>
        </is>
      </c>
      <c r="C680" s="32" t="n">
        <v>4912</v>
      </c>
      <c r="D680" s="58" t="inlineStr">
        <is>
          <t>MANIJAS EXTERNAS DE LA PUERTA</t>
        </is>
      </c>
      <c r="E680" s="56" t="inlineStr">
        <is>
          <t xml:space="preserve">Dispositivo metálico y plastico, externo de forma irregular tipo palanca,  en su parte interna con resortes para accionar la cerradura giratoria a fin de permitir su cierre y su apertura. Forma y diámetro establecido para este vehículo.
</t>
        </is>
      </c>
      <c r="F680" s="32" t="inlineStr">
        <is>
          <t>Unidad</t>
        </is>
      </c>
      <c r="G680" s="35" t="inlineStr">
        <is>
          <t>suministro</t>
        </is>
      </c>
      <c r="H680" s="159" t="n">
        <v>820800</v>
      </c>
      <c r="I680" s="37" t="n">
        <v>158.91</v>
      </c>
      <c r="J680" s="37" t="n">
        <v>151.76</v>
      </c>
      <c r="K680" s="160">
        <f>H680*(I680/J680)</f>
        <v/>
      </c>
      <c r="L680" s="159" t="n">
        <v>999825.1242</v>
      </c>
      <c r="M680" s="159" t="n">
        <v>970704</v>
      </c>
      <c r="N680" s="159" t="n">
        <v>1048360.32</v>
      </c>
      <c r="O680" s="162">
        <f>MIN(K680,L680,M680,N680)</f>
        <v/>
      </c>
      <c r="P680" s="162">
        <f>MAX(K680,L680,M680,N680)</f>
        <v/>
      </c>
      <c r="Q680" s="162">
        <f>MEDIAN(K680,L680,M680,N680)</f>
        <v/>
      </c>
      <c r="R680" s="162">
        <f>AVERAGE(K680,L680,M680,N680)</f>
        <v/>
      </c>
      <c r="S680" s="162">
        <f>AVERAGE(O680,Q680)</f>
        <v/>
      </c>
      <c r="T680" s="162">
        <f>AVERAGE(P680,Q680)</f>
        <v/>
      </c>
      <c r="U680" s="41">
        <f>STDEVA(K680,L680,M680,N680)</f>
        <v/>
      </c>
      <c r="V680" s="42">
        <f>U680/Q680</f>
        <v/>
      </c>
      <c r="W680" s="43">
        <f>IF(X680=O680,"MENOR",IF(X680=S680,"PROM[MEN-MED]","PROMEDIO"))</f>
        <v/>
      </c>
      <c r="X680" s="163">
        <f>IF(V680&lt;=300%,O680,IF(AND(V680&gt;100%,V680&lt;=150%),S680,R680))</f>
        <v/>
      </c>
      <c r="Y680" s="162">
        <f>ROUND(X680,0)</f>
        <v/>
      </c>
    </row>
    <row r="681" ht="27" customHeight="1">
      <c r="B681" s="57" t="inlineStr">
        <is>
          <t>8.10</t>
        </is>
      </c>
      <c r="C681" s="32" t="n">
        <v>4912</v>
      </c>
      <c r="D681" s="58" t="inlineStr">
        <is>
          <t>MANIJAS INTERNAS DE LA PUERTA</t>
        </is>
      </c>
      <c r="E681" s="56" t="inlineStr">
        <is>
          <t>Dispositivo metálico y plastico, interno de forma irregular tipo palanca,  en su parte interna con resortes para accionar la cerradura giratoria a fin de permitir su cierre y su apertura. Forma y diámetro establecido para este vehículo.</t>
        </is>
      </c>
      <c r="F681" s="32" t="inlineStr">
        <is>
          <t>Unidad</t>
        </is>
      </c>
      <c r="G681" s="35" t="inlineStr">
        <is>
          <t>suministro</t>
        </is>
      </c>
      <c r="H681" s="159" t="n">
        <v>397101</v>
      </c>
      <c r="I681" s="37" t="n">
        <v>158.91</v>
      </c>
      <c r="J681" s="37" t="n">
        <v>151.76</v>
      </c>
      <c r="K681" s="160">
        <f>H681*(I681/J681)</f>
        <v/>
      </c>
      <c r="L681" s="159" t="n">
        <v>470150.7097</v>
      </c>
      <c r="M681" s="159" t="n">
        <v>456457</v>
      </c>
      <c r="N681" s="159" t="n">
        <v>492973.56</v>
      </c>
      <c r="O681" s="162">
        <f>MIN(K681,L681,M681,N681)</f>
        <v/>
      </c>
      <c r="P681" s="162">
        <f>MAX(K681,L681,M681,N681)</f>
        <v/>
      </c>
      <c r="Q681" s="162">
        <f>MEDIAN(K681,L681,M681,N681)</f>
        <v/>
      </c>
      <c r="R681" s="162">
        <f>AVERAGE(K681,L681,M681,N681)</f>
        <v/>
      </c>
      <c r="S681" s="162">
        <f>AVERAGE(O681,Q681)</f>
        <v/>
      </c>
      <c r="T681" s="162">
        <f>AVERAGE(P681,Q681)</f>
        <v/>
      </c>
      <c r="U681" s="41">
        <f>STDEVA(K681,L681,M681,N681)</f>
        <v/>
      </c>
      <c r="V681" s="42">
        <f>U681/Q681</f>
        <v/>
      </c>
      <c r="W681" s="43">
        <f>IF(X681=O681,"MENOR",IF(X681=S681,"PROM[MEN-MED]","PROMEDIO"))</f>
        <v/>
      </c>
      <c r="X681" s="163">
        <f>IF(V681&lt;=300%,O681,IF(AND(V681&gt;100%,V681&lt;=150%),S681,R681))</f>
        <v/>
      </c>
      <c r="Y681" s="162">
        <f>ROUND(X681,0)</f>
        <v/>
      </c>
    </row>
    <row r="682" ht="15.75" customHeight="1">
      <c r="B682" s="57" t="inlineStr">
        <is>
          <t>8.11</t>
        </is>
      </c>
      <c r="C682" s="32" t="n">
        <v>4912</v>
      </c>
      <c r="D682" s="58" t="inlineStr">
        <is>
          <t>PERNOS RUEDAS</t>
        </is>
      </c>
      <c r="E682" s="56" t="inlineStr">
        <is>
          <t>Pieza metálica cilindrica con cabeza exágona en uno de sus extremos y su cuerpo roscado. Permite unir o fijar elementos. Diámetro establecido para este vehículo.</t>
        </is>
      </c>
      <c r="F682" s="32" t="inlineStr">
        <is>
          <t>Unidad</t>
        </is>
      </c>
      <c r="G682" s="35" t="inlineStr">
        <is>
          <t>suministro</t>
        </is>
      </c>
      <c r="H682" s="159" t="n">
        <v>23750</v>
      </c>
      <c r="I682" s="37" t="n">
        <v>158.91</v>
      </c>
      <c r="J682" s="37" t="n">
        <v>151.76</v>
      </c>
      <c r="K682" s="160">
        <f>H682*(I682/J682)</f>
        <v/>
      </c>
      <c r="L682" s="159" t="n">
        <v>27847.0829</v>
      </c>
      <c r="M682" s="159" t="n">
        <v>27036</v>
      </c>
      <c r="N682" s="159" t="n">
        <v>29198.88</v>
      </c>
      <c r="O682" s="162">
        <f>MIN(K682,L682,M682,N682)</f>
        <v/>
      </c>
      <c r="P682" s="162">
        <f>MAX(K682,L682,M682,N682)</f>
        <v/>
      </c>
      <c r="Q682" s="162">
        <f>MEDIAN(K682,L682,M682,N682)</f>
        <v/>
      </c>
      <c r="R682" s="162">
        <f>AVERAGE(K682,L682,M682,N682)</f>
        <v/>
      </c>
      <c r="S682" s="162">
        <f>AVERAGE(O682,Q682)</f>
        <v/>
      </c>
      <c r="T682" s="162">
        <f>AVERAGE(P682,Q682)</f>
        <v/>
      </c>
      <c r="U682" s="41">
        <f>STDEVA(K682,L682,M682,N682)</f>
        <v/>
      </c>
      <c r="V682" s="42">
        <f>U682/Q682</f>
        <v/>
      </c>
      <c r="W682" s="43">
        <f>IF(X682=O682,"MENOR",IF(X682=S682,"PROM[MEN-MED]","PROMEDIO"))</f>
        <v/>
      </c>
      <c r="X682" s="163">
        <f>IF(V682&lt;=300%,O682,IF(AND(V682&gt;100%,V682&lt;=150%),S682,R682))</f>
        <v/>
      </c>
      <c r="Y682" s="162">
        <f>ROUND(X682,0)</f>
        <v/>
      </c>
    </row>
    <row r="683" ht="15.75" customHeight="1">
      <c r="B683" s="57" t="inlineStr">
        <is>
          <t>8.12</t>
        </is>
      </c>
      <c r="C683" s="32" t="n">
        <v>4912</v>
      </c>
      <c r="D683" s="59" t="inlineStr">
        <is>
          <t>TUERCAS PERNOS RUEDAS</t>
        </is>
      </c>
      <c r="E683" s="56" t="inlineStr">
        <is>
          <t>Pieza metálica mecánica con un orificio central, el cual presenta una rosca, en forma fija o deslizante. Diametro requerido para este vehiculo.</t>
        </is>
      </c>
      <c r="F683" s="32" t="inlineStr">
        <is>
          <t>Unidad</t>
        </is>
      </c>
      <c r="G683" s="35" t="inlineStr">
        <is>
          <t>suministro</t>
        </is>
      </c>
      <c r="H683" s="159" t="n">
        <v>30297</v>
      </c>
      <c r="I683" s="37" t="n">
        <v>158.91</v>
      </c>
      <c r="J683" s="37" t="n">
        <v>151.76</v>
      </c>
      <c r="K683" s="160">
        <f>H683*(I683/J683)</f>
        <v/>
      </c>
      <c r="L683" s="159" t="n">
        <v>38188.2781</v>
      </c>
      <c r="M683" s="159" t="n">
        <v>37076</v>
      </c>
      <c r="N683" s="159" t="n">
        <v>40042.08</v>
      </c>
      <c r="O683" s="162">
        <f>MIN(K683,L683,M683,N683)</f>
        <v/>
      </c>
      <c r="P683" s="162">
        <f>MAX(K683,L683,M683,N683)</f>
        <v/>
      </c>
      <c r="Q683" s="162">
        <f>MEDIAN(K683,L683,M683,N683)</f>
        <v/>
      </c>
      <c r="R683" s="162">
        <f>AVERAGE(K683,L683,M683,N683)</f>
        <v/>
      </c>
      <c r="S683" s="162">
        <f>AVERAGE(O683,Q683)</f>
        <v/>
      </c>
      <c r="T683" s="162">
        <f>AVERAGE(P683,Q683)</f>
        <v/>
      </c>
      <c r="U683" s="41">
        <f>STDEVA(K683,L683,M683,N683)</f>
        <v/>
      </c>
      <c r="V683" s="42">
        <f>U683/Q683</f>
        <v/>
      </c>
      <c r="W683" s="43">
        <f>IF(X683=O683,"MENOR",IF(X683=S683,"PROM[MEN-MED]","PROMEDIO"))</f>
        <v/>
      </c>
      <c r="X683" s="163">
        <f>IF(V683&lt;=300%,O683,IF(AND(V683&gt;100%,V683&lt;=150%),S683,R683))</f>
        <v/>
      </c>
      <c r="Y683" s="162">
        <f>ROUND(X683,0)</f>
        <v/>
      </c>
    </row>
    <row r="684" ht="27" customHeight="1">
      <c r="B684" s="57" t="inlineStr">
        <is>
          <t>8.13</t>
        </is>
      </c>
      <c r="C684" s="32" t="n">
        <v>4912</v>
      </c>
      <c r="D684" s="58" t="inlineStr">
        <is>
          <t>PLUMILLAS</t>
        </is>
      </c>
      <c r="E684" s="56" t="inlineStr">
        <is>
          <t>Elemento metálico en forma de barzo con un largo borde de goma, conformado por el pasador, gancho y bayonet.  Para ser movido en sentido oscilatorio. Diámetro establecido para este vehículo.</t>
        </is>
      </c>
      <c r="F684" s="32" t="inlineStr">
        <is>
          <t>Unidad</t>
        </is>
      </c>
      <c r="G684" s="35" t="inlineStr">
        <is>
          <t>suministro</t>
        </is>
      </c>
      <c r="H684" s="159" t="n">
        <v>250800</v>
      </c>
      <c r="I684" s="37" t="n">
        <v>158.91</v>
      </c>
      <c r="J684" s="37" t="n">
        <v>151.76</v>
      </c>
      <c r="K684" s="160">
        <f>H684*(I684/J684)</f>
        <v/>
      </c>
      <c r="L684" s="159" t="n">
        <v>294081.4751</v>
      </c>
      <c r="M684" s="159" t="n">
        <v>285516</v>
      </c>
      <c r="N684" s="159" t="n">
        <v>308357.28</v>
      </c>
      <c r="O684" s="162">
        <f>MIN(K684,L684,M684,N684)</f>
        <v/>
      </c>
      <c r="P684" s="162">
        <f>MAX(K684,L684,M684,N684)</f>
        <v/>
      </c>
      <c r="Q684" s="162">
        <f>MEDIAN(K684,L684,M684,N684)</f>
        <v/>
      </c>
      <c r="R684" s="162">
        <f>AVERAGE(K684,L684,M684,N684)</f>
        <v/>
      </c>
      <c r="S684" s="162">
        <f>AVERAGE(O684,Q684)</f>
        <v/>
      </c>
      <c r="T684" s="162">
        <f>AVERAGE(P684,Q684)</f>
        <v/>
      </c>
      <c r="U684" s="41">
        <f>STDEVA(K684,L684,M684,N684)</f>
        <v/>
      </c>
      <c r="V684" s="42">
        <f>U684/Q684</f>
        <v/>
      </c>
      <c r="W684" s="43">
        <f>IF(X684=O684,"MENOR",IF(X684=S684,"PROM[MEN-MED]","PROMEDIO"))</f>
        <v/>
      </c>
      <c r="X684" s="163">
        <f>IF(V684&lt;=300%,O684,IF(AND(V684&gt;100%,V684&lt;=150%),S684,R684))</f>
        <v/>
      </c>
      <c r="Y684" s="162">
        <f>ROUND(X684,0)</f>
        <v/>
      </c>
    </row>
    <row r="685" ht="27" customHeight="1">
      <c r="B685" s="57" t="inlineStr">
        <is>
          <t>8.14</t>
        </is>
      </c>
      <c r="C685" s="32" t="n">
        <v>4912</v>
      </c>
      <c r="D685" s="58" t="inlineStr">
        <is>
          <t>STOP TRASERO</t>
        </is>
      </c>
      <c r="E685"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685" s="32" t="inlineStr">
        <is>
          <t>Unidad</t>
        </is>
      </c>
      <c r="G685" s="35" t="inlineStr">
        <is>
          <t>suministro</t>
        </is>
      </c>
      <c r="H685" s="159" t="n">
        <v>1535200</v>
      </c>
      <c r="I685" s="37" t="n">
        <v>158.91</v>
      </c>
      <c r="J685" s="37" t="n">
        <v>151.76</v>
      </c>
      <c r="K685" s="160">
        <f>H685*(I685/J685)</f>
        <v/>
      </c>
      <c r="L685" s="159" t="n">
        <v>1800135.1221</v>
      </c>
      <c r="M685" s="159" t="n">
        <v>1747704</v>
      </c>
      <c r="N685" s="159" t="n">
        <v>1887520.32</v>
      </c>
      <c r="O685" s="162">
        <f>MIN(K685,L685,M685,N685)</f>
        <v/>
      </c>
      <c r="P685" s="162">
        <f>MAX(K685,L685,M685,N685)</f>
        <v/>
      </c>
      <c r="Q685" s="162">
        <f>MEDIAN(K685,L685,M685,N685)</f>
        <v/>
      </c>
      <c r="R685" s="162">
        <f>AVERAGE(K685,L685,M685,N685)</f>
        <v/>
      </c>
      <c r="S685" s="162">
        <f>AVERAGE(O685,Q685)</f>
        <v/>
      </c>
      <c r="T685" s="162">
        <f>AVERAGE(P685,Q685)</f>
        <v/>
      </c>
      <c r="U685" s="41">
        <f>STDEVA(K685,L685,M685,N685)</f>
        <v/>
      </c>
      <c r="V685" s="42">
        <f>U685/Q685</f>
        <v/>
      </c>
      <c r="W685" s="43">
        <f>IF(X685=O685,"MENOR",IF(X685=S685,"PROM[MEN-MED]","PROMEDIO"))</f>
        <v/>
      </c>
      <c r="X685" s="163">
        <f>IF(V685&lt;=300%,O685,IF(AND(V685&gt;100%,V685&lt;=150%),S685,R685))</f>
        <v/>
      </c>
      <c r="Y685" s="162">
        <f>ROUND(X685,0)</f>
        <v/>
      </c>
    </row>
    <row r="686" ht="27" customHeight="1">
      <c r="B686" s="57" t="inlineStr">
        <is>
          <t>8.15</t>
        </is>
      </c>
      <c r="C686" s="32" t="n">
        <v>4912</v>
      </c>
      <c r="D686" s="58" t="inlineStr">
        <is>
          <t xml:space="preserve">TAPA TANQUE DE COMBUSTIBLE </t>
        </is>
      </c>
      <c r="E686" s="56"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686" s="32" t="inlineStr">
        <is>
          <t>Unidad</t>
        </is>
      </c>
      <c r="G686" s="35" t="inlineStr">
        <is>
          <t>suministro</t>
        </is>
      </c>
      <c r="H686" s="159" t="n">
        <v>158650</v>
      </c>
      <c r="I686" s="37" t="n">
        <v>158.91</v>
      </c>
      <c r="J686" s="37" t="n">
        <v>151.76</v>
      </c>
      <c r="K686" s="160">
        <f>H686*(I686/J686)</f>
        <v/>
      </c>
      <c r="L686" s="159" t="n">
        <v>187834.9193</v>
      </c>
      <c r="M686" s="159" t="n">
        <v>182364</v>
      </c>
      <c r="N686" s="159" t="n">
        <v>196953.12</v>
      </c>
      <c r="O686" s="162">
        <f>MIN(K686,L686,M686,N686)</f>
        <v/>
      </c>
      <c r="P686" s="162">
        <f>MAX(K686,L686,M686,N686)</f>
        <v/>
      </c>
      <c r="Q686" s="162">
        <f>MEDIAN(K686,L686,M686,N686)</f>
        <v/>
      </c>
      <c r="R686" s="162">
        <f>AVERAGE(K686,L686,M686,N686)</f>
        <v/>
      </c>
      <c r="S686" s="162">
        <f>AVERAGE(O686,Q686)</f>
        <v/>
      </c>
      <c r="T686" s="162">
        <f>AVERAGE(P686,Q686)</f>
        <v/>
      </c>
      <c r="U686" s="41">
        <f>STDEVA(K686,L686,M686,N686)</f>
        <v/>
      </c>
      <c r="V686" s="42">
        <f>U686/Q686</f>
        <v/>
      </c>
      <c r="W686" s="43">
        <f>IF(X686=O686,"MENOR",IF(X686=S686,"PROM[MEN-MED]","PROMEDIO"))</f>
        <v/>
      </c>
      <c r="X686" s="163">
        <f>IF(V686&lt;=300%,O686,IF(AND(V686&gt;100%,V686&lt;=150%),S686,R686))</f>
        <v/>
      </c>
      <c r="Y686" s="162">
        <f>ROUND(X686,0)</f>
        <v/>
      </c>
    </row>
    <row r="687" ht="41.25" customHeight="1">
      <c r="B687" s="57" t="inlineStr">
        <is>
          <t>8.16</t>
        </is>
      </c>
      <c r="C687" s="32" t="n">
        <v>4912</v>
      </c>
      <c r="D687" s="58" t="inlineStr">
        <is>
          <t>VIDRIO PANORÁMICO DELANTERO (BLINDADO)</t>
        </is>
      </c>
      <c r="E687" s="56" t="inlineStr">
        <is>
          <t xml:space="preserve">Elemento de material inorgánico duro, frágil, transparente y amorfo  compuesto por arena de sílice, carbonato de sodio y caliza. Ubicación parte de delantera para el vehículo. Diámetro establecido para este vehículo.
</t>
        </is>
      </c>
      <c r="F687" s="32" t="inlineStr">
        <is>
          <t>Unidad</t>
        </is>
      </c>
      <c r="G687" s="35" t="inlineStr">
        <is>
          <t>suministro</t>
        </is>
      </c>
      <c r="H687" s="159" t="n">
        <v>6780739</v>
      </c>
      <c r="I687" s="37" t="n">
        <v>158.91</v>
      </c>
      <c r="J687" s="37" t="n">
        <v>151.76</v>
      </c>
      <c r="K687" s="160">
        <f>H687*(I687/J687)</f>
        <v/>
      </c>
      <c r="L687" s="159" t="n">
        <v>8185224.6</v>
      </c>
      <c r="M687" s="159" t="n">
        <v>7946820</v>
      </c>
      <c r="N687" s="159" t="n">
        <v>8582565.6</v>
      </c>
      <c r="O687" s="162">
        <f>MIN(K687,L687,M687,N687)</f>
        <v/>
      </c>
      <c r="P687" s="162">
        <f>MAX(K687,L687,M687,N687)</f>
        <v/>
      </c>
      <c r="Q687" s="162">
        <f>MEDIAN(K687,L687,M687,N687)</f>
        <v/>
      </c>
      <c r="R687" s="162">
        <f>AVERAGE(K687,L687,M687,N687)</f>
        <v/>
      </c>
      <c r="S687" s="162">
        <f>AVERAGE(O687,Q687)</f>
        <v/>
      </c>
      <c r="T687" s="162">
        <f>AVERAGE(P687,Q687)</f>
        <v/>
      </c>
      <c r="U687" s="41">
        <f>STDEVA(K687,L687,M687,N687)</f>
        <v/>
      </c>
      <c r="V687" s="42">
        <f>U687/Q687</f>
        <v/>
      </c>
      <c r="W687" s="43">
        <f>IF(X687=O687,"MENOR",IF(X687=S687,"PROM[MEN-MED]","PROMEDIO"))</f>
        <v/>
      </c>
      <c r="X687" s="163">
        <f>IF(V687&lt;=300%,O687,IF(AND(V687&gt;100%,V687&lt;=150%),S687,R687))</f>
        <v/>
      </c>
      <c r="Y687" s="162">
        <f>ROUND(X687,0)</f>
        <v/>
      </c>
    </row>
    <row r="688" ht="27" customHeight="1">
      <c r="B688" s="57" t="inlineStr">
        <is>
          <t>8.17</t>
        </is>
      </c>
      <c r="C688" s="32" t="n">
        <v>4912</v>
      </c>
      <c r="D688" s="58" t="inlineStr">
        <is>
          <t>VIDRIO PANORÁMICO DELANTERO</t>
        </is>
      </c>
      <c r="E688" s="56" t="inlineStr">
        <is>
          <t>Elemento de material inorgánico duro, frágil, transparente y amorfo  compuesto por arena de sílice, carbonato de sodio y caliza. Ubicación parte de delantera para el vehículo. Diámetro establecido para este vehículo.</t>
        </is>
      </c>
      <c r="F688" s="32" t="inlineStr">
        <is>
          <t>Unidad</t>
        </is>
      </c>
      <c r="G688" s="35" t="inlineStr">
        <is>
          <t>suministro</t>
        </is>
      </c>
      <c r="H688" s="159" t="n">
        <v>3849595</v>
      </c>
      <c r="I688" s="37" t="n">
        <v>158.91</v>
      </c>
      <c r="J688" s="37" t="n">
        <v>151.76</v>
      </c>
      <c r="K688" s="160">
        <f>H688*(I688/J688)</f>
        <v/>
      </c>
      <c r="L688" s="159" t="n">
        <v>4531527.2352</v>
      </c>
      <c r="M688" s="159" t="n">
        <v>4399541</v>
      </c>
      <c r="N688" s="159" t="n">
        <v>4751504.28</v>
      </c>
      <c r="O688" s="162">
        <f>MIN(K688,L688,M688,N688)</f>
        <v/>
      </c>
      <c r="P688" s="162">
        <f>MAX(K688,L688,M688,N688)</f>
        <v/>
      </c>
      <c r="Q688" s="162">
        <f>MEDIAN(K688,L688,M688,N688)</f>
        <v/>
      </c>
      <c r="R688" s="162">
        <f>AVERAGE(K688,L688,M688,N688)</f>
        <v/>
      </c>
      <c r="S688" s="162">
        <f>AVERAGE(O688,Q688)</f>
        <v/>
      </c>
      <c r="T688" s="162">
        <f>AVERAGE(P688,Q688)</f>
        <v/>
      </c>
      <c r="U688" s="41">
        <f>STDEVA(K688,L688,M688,N688)</f>
        <v/>
      </c>
      <c r="V688" s="42">
        <f>U688/Q688</f>
        <v/>
      </c>
      <c r="W688" s="43">
        <f>IF(X688=O688,"MENOR",IF(X688=S688,"PROM[MEN-MED]","PROMEDIO"))</f>
        <v/>
      </c>
      <c r="X688" s="163">
        <f>IF(V688&lt;=300%,O688,IF(AND(V688&gt;100%,V688&lt;=150%),S688,R688))</f>
        <v/>
      </c>
      <c r="Y688" s="162">
        <f>ROUND(X688,0)</f>
        <v/>
      </c>
    </row>
    <row r="689" ht="27" customHeight="1">
      <c r="B689" s="57" t="inlineStr">
        <is>
          <t>8.18</t>
        </is>
      </c>
      <c r="C689" s="32" t="n">
        <v>4912</v>
      </c>
      <c r="D689" s="58" t="inlineStr">
        <is>
          <t>VIDRIO PANORÁMICO TRASERO</t>
        </is>
      </c>
      <c r="E689" s="56" t="inlineStr">
        <is>
          <t>Elemento de material inorgánico duro, frágil, transparente y amorfo  compuesto por arena de sílice, carbonato de sodio y caliza. Ubicación parte de atrás para el vehículo. Diámetro establecido para este vehículo.</t>
        </is>
      </c>
      <c r="F689" s="32" t="inlineStr">
        <is>
          <t>Unidad</t>
        </is>
      </c>
      <c r="G689" s="35" t="inlineStr">
        <is>
          <t>suministro</t>
        </is>
      </c>
      <c r="H689" s="159" t="n">
        <v>2336051</v>
      </c>
      <c r="I689" s="37" t="n">
        <v>158.91</v>
      </c>
      <c r="J689" s="37" t="n">
        <v>151.76</v>
      </c>
      <c r="K689" s="160">
        <f>H689*(I689/J689)</f>
        <v/>
      </c>
      <c r="L689" s="159" t="n">
        <v>2739191.266</v>
      </c>
      <c r="M689" s="159" t="n">
        <v>2659409</v>
      </c>
      <c r="N689" s="159" t="n">
        <v>2872161.72</v>
      </c>
      <c r="O689" s="162">
        <f>MIN(K689,L689,M689,N689)</f>
        <v/>
      </c>
      <c r="P689" s="162">
        <f>MAX(K689,L689,M689,N689)</f>
        <v/>
      </c>
      <c r="Q689" s="162">
        <f>MEDIAN(K689,L689,M689,N689)</f>
        <v/>
      </c>
      <c r="R689" s="162">
        <f>AVERAGE(K689,L689,M689,N689)</f>
        <v/>
      </c>
      <c r="S689" s="162">
        <f>AVERAGE(O689,Q689)</f>
        <v/>
      </c>
      <c r="T689" s="162">
        <f>AVERAGE(P689,Q689)</f>
        <v/>
      </c>
      <c r="U689" s="41">
        <f>STDEVA(K689,L689,M689,N689)</f>
        <v/>
      </c>
      <c r="V689" s="42">
        <f>U689/Q689</f>
        <v/>
      </c>
      <c r="W689" s="43">
        <f>IF(X689=O689,"MENOR",IF(X689=S689,"PROM[MEN-MED]","PROMEDIO"))</f>
        <v/>
      </c>
      <c r="X689" s="163">
        <f>IF(V689&lt;=300%,O689,IF(AND(V689&gt;100%,V689&lt;=150%),S689,R689))</f>
        <v/>
      </c>
      <c r="Y689" s="162">
        <f>ROUND(X689,0)</f>
        <v/>
      </c>
    </row>
    <row r="690" ht="41.25" customHeight="1">
      <c r="B690" s="57" t="inlineStr">
        <is>
          <t>8.19</t>
        </is>
      </c>
      <c r="C690" s="32" t="n">
        <v>4912</v>
      </c>
      <c r="D690" s="58" t="inlineStr">
        <is>
          <t xml:space="preserve">VIDRIOS PUERTAS LATERALES </t>
        </is>
      </c>
      <c r="E690" s="56" t="inlineStr">
        <is>
          <t xml:space="preserve">Elemento de material inorgánico duro, frágil, transparente y amorfo  compuesto por arena de sílice, carbonato de sodio y caliza. Ubicación parte de lateral ambos costadados para el vehículo. Diámetro establecido para este vehículo.
</t>
        </is>
      </c>
      <c r="F690" s="32" t="inlineStr">
        <is>
          <t>Unidad</t>
        </is>
      </c>
      <c r="G690" s="35" t="inlineStr">
        <is>
          <t>suministro</t>
        </is>
      </c>
      <c r="H690" s="159" t="n">
        <v>1184650</v>
      </c>
      <c r="I690" s="37" t="n">
        <v>158.91</v>
      </c>
      <c r="J690" s="37" t="n">
        <v>151.76</v>
      </c>
      <c r="K690" s="160">
        <f>H690*(I690/J690)</f>
        <v/>
      </c>
      <c r="L690" s="159" t="n">
        <v>1443034.1149</v>
      </c>
      <c r="M690" s="159" t="n">
        <v>1401004</v>
      </c>
      <c r="N690" s="159" t="n">
        <v>1513084.32</v>
      </c>
      <c r="O690" s="162">
        <f>MIN(K690,L690,M690,N690)</f>
        <v/>
      </c>
      <c r="P690" s="162">
        <f>MAX(K690,L690,M690,N690)</f>
        <v/>
      </c>
      <c r="Q690" s="162">
        <f>MEDIAN(K690,L690,M690,N690)</f>
        <v/>
      </c>
      <c r="R690" s="162">
        <f>AVERAGE(K690,L690,M690,N690)</f>
        <v/>
      </c>
      <c r="S690" s="162">
        <f>AVERAGE(O690,Q690)</f>
        <v/>
      </c>
      <c r="T690" s="162">
        <f>AVERAGE(P690,Q690)</f>
        <v/>
      </c>
      <c r="U690" s="41">
        <f>STDEVA(K690,L690,M690,N690)</f>
        <v/>
      </c>
      <c r="V690" s="42">
        <f>U690/Q690</f>
        <v/>
      </c>
      <c r="W690" s="43">
        <f>IF(X690=O690,"MENOR",IF(X690=S690,"PROM[MEN-MED]","PROMEDIO"))</f>
        <v/>
      </c>
      <c r="X690" s="163">
        <f>IF(V690&lt;=300%,O690,IF(AND(V690&gt;100%,V690&lt;=150%),S690,R690))</f>
        <v/>
      </c>
      <c r="Y690" s="162">
        <f>ROUND(X690,0)</f>
        <v/>
      </c>
    </row>
    <row r="691" ht="27" customHeight="1">
      <c r="B691" s="57" t="inlineStr">
        <is>
          <t>8.20</t>
        </is>
      </c>
      <c r="C691" s="32" t="n">
        <v>4912</v>
      </c>
      <c r="D691" s="58" t="inlineStr">
        <is>
          <t>VIDRIOS PUERTAS LATERALES (BLINDADO)</t>
        </is>
      </c>
      <c r="E691" s="56" t="inlineStr">
        <is>
          <t>Elemento de material inorgánico duro, frágil, transparente y amorfo  compuesto por arena de sílice, carbonato de sodio y caliza. Ubicación parte de lateral ambos costadados para el vehículo. Diámetro establecido para este vehículo.</t>
        </is>
      </c>
      <c r="F691" s="32" t="inlineStr">
        <is>
          <t>Unidad</t>
        </is>
      </c>
      <c r="G691" s="35" t="inlineStr">
        <is>
          <t>suministro</t>
        </is>
      </c>
      <c r="H691" s="159" t="n">
        <v>3391500</v>
      </c>
      <c r="I691" s="37" t="n">
        <v>158.91</v>
      </c>
      <c r="J691" s="37" t="n">
        <v>151.76</v>
      </c>
      <c r="K691" s="160">
        <f>H691*(I691/J691)</f>
        <v/>
      </c>
      <c r="L691" s="159" t="n">
        <v>3976783.65</v>
      </c>
      <c r="M691" s="159" t="n">
        <v>3860955</v>
      </c>
      <c r="N691" s="159" t="n">
        <v>4169831.4</v>
      </c>
      <c r="O691" s="162">
        <f>MIN(K691,L691,M691,N691)</f>
        <v/>
      </c>
      <c r="P691" s="162">
        <f>MAX(K691,L691,M691,N691)</f>
        <v/>
      </c>
      <c r="Q691" s="162">
        <f>MEDIAN(K691,L691,M691,N691)</f>
        <v/>
      </c>
      <c r="R691" s="162">
        <f>AVERAGE(K691,L691,M691,N691)</f>
        <v/>
      </c>
      <c r="S691" s="162">
        <f>AVERAGE(O691,Q691)</f>
        <v/>
      </c>
      <c r="T691" s="162">
        <f>AVERAGE(P691,Q691)</f>
        <v/>
      </c>
      <c r="U691" s="41">
        <f>STDEVA(K691,L691,M691,N691)</f>
        <v/>
      </c>
      <c r="V691" s="42">
        <f>U691/Q691</f>
        <v/>
      </c>
      <c r="W691" s="43">
        <f>IF(X691=O691,"MENOR",IF(X691=S691,"PROM[MEN-MED]","PROMEDIO"))</f>
        <v/>
      </c>
      <c r="X691" s="163">
        <f>IF(V691&lt;=300%,O691,IF(AND(V691&gt;100%,V691&lt;=150%),S691,R691))</f>
        <v/>
      </c>
      <c r="Y691" s="162">
        <f>ROUND(X691,0)</f>
        <v/>
      </c>
    </row>
    <row r="692" ht="15.75" customHeight="1">
      <c r="B692" s="57" t="inlineStr">
        <is>
          <t>8.21</t>
        </is>
      </c>
      <c r="C692" s="32" t="n">
        <v>4912</v>
      </c>
      <c r="D692" s="58" t="inlineStr">
        <is>
          <t>JUEGO DE TAPETES</t>
        </is>
      </c>
      <c r="E692" s="56" t="inlineStr">
        <is>
          <t>Elemento de proteccion, fabricado en caucho PVC negros, bordeado y marcado con  la marca del vehículo. Diámetro establecido para este vehículo.</t>
        </is>
      </c>
      <c r="F692" s="32" t="inlineStr">
        <is>
          <t>Unidad</t>
        </is>
      </c>
      <c r="G692" s="35" t="inlineStr">
        <is>
          <t>suministro</t>
        </is>
      </c>
      <c r="H692" s="159" t="n">
        <v>390249</v>
      </c>
      <c r="I692" s="37" t="n">
        <v>158.91</v>
      </c>
      <c r="J692" s="37" t="n">
        <v>151.76</v>
      </c>
      <c r="K692" s="160">
        <f>H692*(I692/J692)</f>
        <v/>
      </c>
      <c r="L692" s="159" t="n">
        <v>472966.7257</v>
      </c>
      <c r="M692" s="159" t="n">
        <v>459191</v>
      </c>
      <c r="N692" s="159" t="n">
        <v>495926.28</v>
      </c>
      <c r="O692" s="162">
        <f>MIN(K692,L692,M692,N692)</f>
        <v/>
      </c>
      <c r="P692" s="162">
        <f>MAX(K692,L692,M692,N692)</f>
        <v/>
      </c>
      <c r="Q692" s="162">
        <f>MEDIAN(K692,L692,M692,N692)</f>
        <v/>
      </c>
      <c r="R692" s="162">
        <f>AVERAGE(K692,L692,M692,N692)</f>
        <v/>
      </c>
      <c r="S692" s="162">
        <f>AVERAGE(O692,Q692)</f>
        <v/>
      </c>
      <c r="T692" s="162">
        <f>AVERAGE(P692,Q692)</f>
        <v/>
      </c>
      <c r="U692" s="41">
        <f>STDEVA(K692,L692,M692,N692)</f>
        <v/>
      </c>
      <c r="V692" s="42">
        <f>U692/Q692</f>
        <v/>
      </c>
      <c r="W692" s="43">
        <f>IF(X692=O692,"MENOR",IF(X692=S692,"PROM[MEN-MED]","PROMEDIO"))</f>
        <v/>
      </c>
      <c r="X692" s="163">
        <f>IF(V692&lt;=300%,O692,IF(AND(V692&gt;100%,V692&lt;=150%),S692,R692))</f>
        <v/>
      </c>
      <c r="Y692" s="162">
        <f>ROUND(X692,0)</f>
        <v/>
      </c>
    </row>
    <row r="693" ht="15.75" customHeight="1">
      <c r="B693" s="57" t="inlineStr">
        <is>
          <t>8.22</t>
        </is>
      </c>
      <c r="C693" s="32" t="n">
        <v>4912</v>
      </c>
      <c r="D693" s="58" t="inlineStr">
        <is>
          <t>CONJUNTO MANGUERA DEL LAVAPARABRISAS</t>
        </is>
      </c>
      <c r="E693" s="56" t="inlineStr">
        <is>
          <t>conducto flexible que transporta el líquido limpiaparabrisas desde el depósito del lavaparabrisas hasta las boquillas rociadoras, ubicadas en el capó o en la base del parabrisas.</t>
        </is>
      </c>
      <c r="F693" s="32" t="inlineStr">
        <is>
          <t>Unidad</t>
        </is>
      </c>
      <c r="G693" s="35" t="inlineStr">
        <is>
          <t>suministro</t>
        </is>
      </c>
      <c r="H693" s="159" t="n">
        <v>30400</v>
      </c>
      <c r="I693" s="37" t="n">
        <v>158.91</v>
      </c>
      <c r="J693" s="37" t="n">
        <v>151.76</v>
      </c>
      <c r="K693" s="160">
        <f>H693*(I693/J693)</f>
        <v/>
      </c>
      <c r="L693" s="159" t="n">
        <v>36339.4346</v>
      </c>
      <c r="M693" s="159" t="n">
        <v>35281</v>
      </c>
      <c r="N693" s="159" t="n">
        <v>38103.48</v>
      </c>
      <c r="O693" s="162">
        <f>MIN(K693,L693,M693,N693)</f>
        <v/>
      </c>
      <c r="P693" s="162">
        <f>MAX(K693,L693,M693,N693)</f>
        <v/>
      </c>
      <c r="Q693" s="162">
        <f>MEDIAN(K693,L693,M693,N693)</f>
        <v/>
      </c>
      <c r="R693" s="162">
        <f>AVERAGE(K693,L693,M693,N693)</f>
        <v/>
      </c>
      <c r="S693" s="162">
        <f>AVERAGE(O693,Q693)</f>
        <v/>
      </c>
      <c r="T693" s="162">
        <f>AVERAGE(P693,Q693)</f>
        <v/>
      </c>
      <c r="U693" s="41">
        <f>STDEVA(K693,L693,M693,N693)</f>
        <v/>
      </c>
      <c r="V693" s="42">
        <f>U693/Q693</f>
        <v/>
      </c>
      <c r="W693" s="43">
        <f>IF(X693=O693,"MENOR",IF(X693=S693,"PROM[MEN-MED]","PROMEDIO"))</f>
        <v/>
      </c>
      <c r="X693" s="163">
        <f>IF(V693&lt;=300%,O693,IF(AND(V693&gt;100%,V693&lt;=150%),S693,R693))</f>
        <v/>
      </c>
      <c r="Y693" s="162">
        <f>ROUND(X693,0)</f>
        <v/>
      </c>
    </row>
    <row r="694" ht="15.75" customHeight="1">
      <c r="B694" s="57" t="inlineStr">
        <is>
          <t>8.23</t>
        </is>
      </c>
      <c r="C694" s="32" t="n">
        <v>4912</v>
      </c>
      <c r="D694" s="58" t="inlineStr">
        <is>
          <t xml:space="preserve">BOQUILLAS LAVAPARABRISAS </t>
        </is>
      </c>
      <c r="E694" s="56" t="inlineStr">
        <is>
          <t>pequeños dispositivos que pulverizan el líquido limpiaparabrisas sobre el parabrisas para facilitar la limpieza y mejorar la visibilidad del conductor.</t>
        </is>
      </c>
      <c r="F694" s="32" t="inlineStr">
        <is>
          <t>Unidad</t>
        </is>
      </c>
      <c r="G694" s="35" t="inlineStr">
        <is>
          <t>suministro</t>
        </is>
      </c>
      <c r="H694" s="159" t="n">
        <v>79800</v>
      </c>
      <c r="I694" s="37" t="n">
        <v>158.91</v>
      </c>
      <c r="J694" s="37" t="n">
        <v>151.76</v>
      </c>
      <c r="K694" s="160">
        <f>H694*(I694/J694)</f>
        <v/>
      </c>
      <c r="L694" s="159" t="n">
        <v>94478.8124</v>
      </c>
      <c r="M694" s="159" t="n">
        <v>91727</v>
      </c>
      <c r="N694" s="159" t="n">
        <v>99065.16</v>
      </c>
      <c r="O694" s="162">
        <f>MIN(K694,L694,M694,N694)</f>
        <v/>
      </c>
      <c r="P694" s="162">
        <f>MAX(K694,L694,M694,N694)</f>
        <v/>
      </c>
      <c r="Q694" s="162">
        <f>MEDIAN(K694,L694,M694,N694)</f>
        <v/>
      </c>
      <c r="R694" s="162">
        <f>AVERAGE(K694,L694,M694,N694)</f>
        <v/>
      </c>
      <c r="S694" s="162">
        <f>AVERAGE(O694,Q694)</f>
        <v/>
      </c>
      <c r="T694" s="162">
        <f>AVERAGE(P694,Q694)</f>
        <v/>
      </c>
      <c r="U694" s="41">
        <f>STDEVA(K694,L694,M694,N694)</f>
        <v/>
      </c>
      <c r="V694" s="42">
        <f>U694/Q694</f>
        <v/>
      </c>
      <c r="W694" s="43">
        <f>IF(X694=O694,"MENOR",IF(X694=S694,"PROM[MEN-MED]","PROMEDIO"))</f>
        <v/>
      </c>
      <c r="X694" s="163">
        <f>IF(V694&lt;=300%,O694,IF(AND(V694&gt;100%,V694&lt;=150%),S694,R694))</f>
        <v/>
      </c>
      <c r="Y694" s="162">
        <f>ROUND(X694,0)</f>
        <v/>
      </c>
    </row>
    <row r="695" ht="15.75" customHeight="1">
      <c r="B695" s="57" t="inlineStr">
        <is>
          <t>8.24</t>
        </is>
      </c>
      <c r="C695" s="32" t="n">
        <v>4912</v>
      </c>
      <c r="D695" s="58" t="inlineStr">
        <is>
          <t xml:space="preserve">SOPORTE DEL CAPO DERECHO </t>
        </is>
      </c>
      <c r="E695" s="56" t="inlineStr">
        <is>
          <t xml:space="preserve"> referirse a la bisagra o al amortiguador del capó en el lado derecho del vehículo.</t>
        </is>
      </c>
      <c r="F695" s="32" t="inlineStr">
        <is>
          <t>Unidad</t>
        </is>
      </c>
      <c r="G695" s="35" t="inlineStr">
        <is>
          <t>suministro</t>
        </is>
      </c>
      <c r="H695" s="159" t="n">
        <v>559711</v>
      </c>
      <c r="I695" s="37" t="n">
        <v>158.91</v>
      </c>
      <c r="J695" s="37" t="n">
        <v>151.76</v>
      </c>
      <c r="K695" s="160">
        <f>H695*(I695/J695)</f>
        <v/>
      </c>
      <c r="L695" s="159" t="n">
        <v>660568.8691</v>
      </c>
      <c r="M695" s="159" t="n">
        <v>641329</v>
      </c>
      <c r="N695" s="159" t="n">
        <v>692635.3199999999</v>
      </c>
      <c r="O695" s="162">
        <f>MIN(K695,L695,M695,N695)</f>
        <v/>
      </c>
      <c r="P695" s="162">
        <f>MAX(K695,L695,M695,N695)</f>
        <v/>
      </c>
      <c r="Q695" s="162">
        <f>MEDIAN(K695,L695,M695,N695)</f>
        <v/>
      </c>
      <c r="R695" s="162">
        <f>AVERAGE(K695,L695,M695,N695)</f>
        <v/>
      </c>
      <c r="S695" s="162">
        <f>AVERAGE(O695,Q695)</f>
        <v/>
      </c>
      <c r="T695" s="162">
        <f>AVERAGE(P695,Q695)</f>
        <v/>
      </c>
      <c r="U695" s="41">
        <f>STDEVA(K695,L695,M695,N695)</f>
        <v/>
      </c>
      <c r="V695" s="42">
        <f>U695/Q695</f>
        <v/>
      </c>
      <c r="W695" s="43">
        <f>IF(X695=O695,"MENOR",IF(X695=S695,"PROM[MEN-MED]","PROMEDIO"))</f>
        <v/>
      </c>
      <c r="X695" s="163">
        <f>IF(V695&lt;=300%,O695,IF(AND(V695&gt;100%,V695&lt;=150%),S695,R695))</f>
        <v/>
      </c>
      <c r="Y695" s="162">
        <f>ROUND(X695,0)</f>
        <v/>
      </c>
    </row>
    <row r="696" ht="15.75" customHeight="1">
      <c r="B696" s="57" t="inlineStr">
        <is>
          <t>8.25</t>
        </is>
      </c>
      <c r="C696" s="32" t="n">
        <v>4912</v>
      </c>
      <c r="D696" s="58" t="inlineStr">
        <is>
          <t>SOPORTE DEL CAPO IZQUIERDO</t>
        </is>
      </c>
      <c r="E696" s="56" t="inlineStr">
        <is>
          <t xml:space="preserve"> referirse a la bisagra o al amortiguador del capó en el lado izquierdo del vehículo.</t>
        </is>
      </c>
      <c r="F696" s="32" t="inlineStr">
        <is>
          <t>Unidad</t>
        </is>
      </c>
      <c r="G696" s="35" t="inlineStr">
        <is>
          <t>suministro</t>
        </is>
      </c>
      <c r="H696" s="159" t="n">
        <v>559711</v>
      </c>
      <c r="I696" s="37" t="n">
        <v>158.91</v>
      </c>
      <c r="J696" s="37" t="n">
        <v>151.76</v>
      </c>
      <c r="K696" s="160">
        <f>H696*(I696/J696)</f>
        <v/>
      </c>
      <c r="L696" s="159" t="n">
        <v>673395.4626</v>
      </c>
      <c r="M696" s="159" t="n">
        <v>653782</v>
      </c>
      <c r="N696" s="159" t="n">
        <v>706084.5600000001</v>
      </c>
      <c r="O696" s="162">
        <f>MIN(K696,L696,M696,N696)</f>
        <v/>
      </c>
      <c r="P696" s="162">
        <f>MAX(K696,L696,M696,N696)</f>
        <v/>
      </c>
      <c r="Q696" s="162">
        <f>MEDIAN(K696,L696,M696,N696)</f>
        <v/>
      </c>
      <c r="R696" s="162">
        <f>AVERAGE(K696,L696,M696,N696)</f>
        <v/>
      </c>
      <c r="S696" s="162">
        <f>AVERAGE(O696,Q696)</f>
        <v/>
      </c>
      <c r="T696" s="162">
        <f>AVERAGE(P696,Q696)</f>
        <v/>
      </c>
      <c r="U696" s="41">
        <f>STDEVA(K696,L696,M696,N696)</f>
        <v/>
      </c>
      <c r="V696" s="42">
        <f>U696/Q696</f>
        <v/>
      </c>
      <c r="W696" s="43">
        <f>IF(X696=O696,"MENOR",IF(X696=S696,"PROM[MEN-MED]","PROMEDIO"))</f>
        <v/>
      </c>
      <c r="X696" s="163">
        <f>IF(V696&lt;=300%,O696,IF(AND(V696&gt;100%,V696&lt;=150%),S696,R696))</f>
        <v/>
      </c>
      <c r="Y696" s="162">
        <f>ROUND(X696,0)</f>
        <v/>
      </c>
    </row>
    <row r="697" ht="27" customHeight="1">
      <c r="B697" s="57" t="inlineStr">
        <is>
          <t>8.26</t>
        </is>
      </c>
      <c r="C697" s="32" t="n">
        <v>4912</v>
      </c>
      <c r="D697" s="58" t="inlineStr">
        <is>
          <t>CABLE DE CONTROL DE BLOQUEO DE CAPO</t>
        </is>
      </c>
      <c r="E697" s="56" t="inlineStr">
        <is>
          <t>cable flexible que conecta la palanca de apertura del capó, ubicada dentro del vehículo, con el mecanismo de cierre del capó, permitiendo su liberación cuando el conductor tira de la palanca.</t>
        </is>
      </c>
      <c r="F697" s="32" t="inlineStr">
        <is>
          <t>Unidad</t>
        </is>
      </c>
      <c r="G697" s="35" t="inlineStr">
        <is>
          <t>suministro</t>
        </is>
      </c>
      <c r="H697" s="159" t="n">
        <v>113050</v>
      </c>
      <c r="I697" s="37" t="n">
        <v>158.91</v>
      </c>
      <c r="J697" s="37" t="n">
        <v>151.76</v>
      </c>
      <c r="K697" s="160">
        <f>H697*(I697/J697)</f>
        <v/>
      </c>
      <c r="L697" s="159" t="n">
        <v>132559.9667</v>
      </c>
      <c r="M697" s="159" t="n">
        <v>128699</v>
      </c>
      <c r="N697" s="159" t="n">
        <v>138994.92</v>
      </c>
      <c r="O697" s="162">
        <f>MIN(K697,L697,M697,N697)</f>
        <v/>
      </c>
      <c r="P697" s="162">
        <f>MAX(K697,L697,M697,N697)</f>
        <v/>
      </c>
      <c r="Q697" s="162">
        <f>MEDIAN(K697,L697,M697,N697)</f>
        <v/>
      </c>
      <c r="R697" s="162">
        <f>AVERAGE(K697,L697,M697,N697)</f>
        <v/>
      </c>
      <c r="S697" s="162">
        <f>AVERAGE(O697,Q697)</f>
        <v/>
      </c>
      <c r="T697" s="162">
        <f>AVERAGE(P697,Q697)</f>
        <v/>
      </c>
      <c r="U697" s="41">
        <f>STDEVA(K697,L697,M697,N697)</f>
        <v/>
      </c>
      <c r="V697" s="42">
        <f>U697/Q697</f>
        <v/>
      </c>
      <c r="W697" s="43">
        <f>IF(X697=O697,"MENOR",IF(X697=S697,"PROM[MEN-MED]","PROMEDIO"))</f>
        <v/>
      </c>
      <c r="X697" s="163">
        <f>IF(V697&lt;=300%,O697,IF(AND(V697&gt;100%,V697&lt;=150%),S697,R697))</f>
        <v/>
      </c>
      <c r="Y697" s="162">
        <f>ROUND(X697,0)</f>
        <v/>
      </c>
    </row>
    <row r="698" ht="27" customHeight="1">
      <c r="B698" s="57" t="inlineStr">
        <is>
          <t>8.27</t>
        </is>
      </c>
      <c r="C698" s="32" t="n">
        <v>4912</v>
      </c>
      <c r="D698" s="58" t="inlineStr">
        <is>
          <t xml:space="preserve">CLAXON DE TONOS BAJOS </t>
        </is>
      </c>
      <c r="E698" s="56" t="inlineStr">
        <is>
          <t>componente del sistema de bocina del vehículo que emite un sonido grave y profundo para alertar a otros conductores o peatones. Trabaja en conjunto con el claxon de tonos altos para producir un sonido más potente y audible</t>
        </is>
      </c>
      <c r="F698" s="32" t="inlineStr">
        <is>
          <t>Unidad</t>
        </is>
      </c>
      <c r="G698" s="35" t="inlineStr">
        <is>
          <t>suministro</t>
        </is>
      </c>
      <c r="H698" s="159" t="n">
        <v>248900</v>
      </c>
      <c r="I698" s="37" t="n">
        <v>158.91</v>
      </c>
      <c r="J698" s="37" t="n">
        <v>151.76</v>
      </c>
      <c r="K698" s="160">
        <f>H698*(I698/J698)</f>
        <v/>
      </c>
      <c r="L698" s="159" t="n">
        <v>291852.5575</v>
      </c>
      <c r="M698" s="159" t="n">
        <v>283352</v>
      </c>
      <c r="N698" s="159" t="n">
        <v>306020.16</v>
      </c>
      <c r="O698" s="162">
        <f>MIN(K698,L698,M698,N698)</f>
        <v/>
      </c>
      <c r="P698" s="162">
        <f>MAX(K698,L698,M698,N698)</f>
        <v/>
      </c>
      <c r="Q698" s="162">
        <f>MEDIAN(K698,L698,M698,N698)</f>
        <v/>
      </c>
      <c r="R698" s="162">
        <f>AVERAGE(K698,L698,M698,N698)</f>
        <v/>
      </c>
      <c r="S698" s="162">
        <f>AVERAGE(O698,Q698)</f>
        <v/>
      </c>
      <c r="T698" s="162">
        <f>AVERAGE(P698,Q698)</f>
        <v/>
      </c>
      <c r="U698" s="41">
        <f>STDEVA(K698,L698,M698,N698)</f>
        <v/>
      </c>
      <c r="V698" s="42">
        <f>U698/Q698</f>
        <v/>
      </c>
      <c r="W698" s="43">
        <f>IF(X698=O698,"MENOR",IF(X698=S698,"PROM[MEN-MED]","PROMEDIO"))</f>
        <v/>
      </c>
      <c r="X698" s="163">
        <f>IF(V698&lt;=300%,O698,IF(AND(V698&gt;100%,V698&lt;=150%),S698,R698))</f>
        <v/>
      </c>
      <c r="Y698" s="162">
        <f>ROUND(X698,0)</f>
        <v/>
      </c>
    </row>
    <row r="699" ht="27" customHeight="1">
      <c r="B699" s="57" t="inlineStr">
        <is>
          <t>8.28</t>
        </is>
      </c>
      <c r="C699" s="32" t="n">
        <v>4912</v>
      </c>
      <c r="D699" s="58" t="inlineStr">
        <is>
          <t>CLAXON DE TONOS AGUDOS</t>
        </is>
      </c>
      <c r="E699" s="56"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699" s="32" t="inlineStr">
        <is>
          <t>Unidad</t>
        </is>
      </c>
      <c r="G699" s="35" t="inlineStr">
        <is>
          <t>suministro</t>
        </is>
      </c>
      <c r="H699" s="159" t="n">
        <v>241300</v>
      </c>
      <c r="I699" s="37" t="n">
        <v>158.91</v>
      </c>
      <c r="J699" s="37" t="n">
        <v>151.76</v>
      </c>
      <c r="K699" s="160">
        <f>H699*(I699/J699)</f>
        <v/>
      </c>
      <c r="L699" s="159" t="n">
        <v>293929.0361</v>
      </c>
      <c r="M699" s="159" t="n">
        <v>285368</v>
      </c>
      <c r="N699" s="159" t="n">
        <v>308197.44</v>
      </c>
      <c r="O699" s="162">
        <f>MIN(K699,L699,M699,N699)</f>
        <v/>
      </c>
      <c r="P699" s="162">
        <f>MAX(K699,L699,M699,N699)</f>
        <v/>
      </c>
      <c r="Q699" s="162">
        <f>MEDIAN(K699,L699,M699,N699)</f>
        <v/>
      </c>
      <c r="R699" s="162">
        <f>AVERAGE(K699,L699,M699,N699)</f>
        <v/>
      </c>
      <c r="S699" s="162">
        <f>AVERAGE(O699,Q699)</f>
        <v/>
      </c>
      <c r="T699" s="162">
        <f>AVERAGE(P699,Q699)</f>
        <v/>
      </c>
      <c r="U699" s="41">
        <f>STDEVA(K699,L699,M699,N699)</f>
        <v/>
      </c>
      <c r="V699" s="42">
        <f>U699/Q699</f>
        <v/>
      </c>
      <c r="W699" s="43">
        <f>IF(X699=O699,"MENOR",IF(X699=S699,"PROM[MEN-MED]","PROMEDIO"))</f>
        <v/>
      </c>
      <c r="X699" s="163">
        <f>IF(V699&lt;=300%,O699,IF(AND(V699&gt;100%,V699&lt;=150%),S699,R699))</f>
        <v/>
      </c>
      <c r="Y699" s="162">
        <f>ROUND(X699,0)</f>
        <v/>
      </c>
    </row>
    <row r="700" ht="27" customHeight="1">
      <c r="B700" s="57" t="inlineStr">
        <is>
          <t>8.29</t>
        </is>
      </c>
      <c r="C700" s="32" t="n">
        <v>4912</v>
      </c>
      <c r="D700" s="58" t="inlineStr">
        <is>
          <t>CONJUNTO DE BLOQUEO DE CAPO</t>
        </is>
      </c>
      <c r="E700" s="56" t="inlineStr">
        <is>
          <t>mecanismo de seguridad que mantiene el capó del vehículo cerrado de forma segura mientras se conduce. Consiste en un conjunto de piezas que permiten abrir y cerrar el capó de manera controlada.</t>
        </is>
      </c>
      <c r="F700" s="32" t="inlineStr">
        <is>
          <t>Unidad</t>
        </is>
      </c>
      <c r="G700" s="35" t="inlineStr">
        <is>
          <t>suministro</t>
        </is>
      </c>
      <c r="H700" s="159" t="n">
        <v>284051</v>
      </c>
      <c r="I700" s="37" t="n">
        <v>158.91</v>
      </c>
      <c r="J700" s="37" t="n">
        <v>151.76</v>
      </c>
      <c r="K700" s="160">
        <f>H700*(I700/J700)</f>
        <v/>
      </c>
      <c r="L700" s="159" t="n">
        <v>346004.8046</v>
      </c>
      <c r="M700" s="159" t="n">
        <v>335927</v>
      </c>
      <c r="N700" s="159" t="n">
        <v>362801.16</v>
      </c>
      <c r="O700" s="162">
        <f>MIN(K700,L700,M700,N700)</f>
        <v/>
      </c>
      <c r="P700" s="162">
        <f>MAX(K700,L700,M700,N700)</f>
        <v/>
      </c>
      <c r="Q700" s="162">
        <f>MEDIAN(K700,L700,M700,N700)</f>
        <v/>
      </c>
      <c r="R700" s="162">
        <f>AVERAGE(K700,L700,M700,N700)</f>
        <v/>
      </c>
      <c r="S700" s="162">
        <f>AVERAGE(O700,Q700)</f>
        <v/>
      </c>
      <c r="T700" s="162">
        <f>AVERAGE(P700,Q700)</f>
        <v/>
      </c>
      <c r="U700" s="41">
        <f>STDEVA(K700,L700,M700,N700)</f>
        <v/>
      </c>
      <c r="V700" s="42">
        <f>U700/Q700</f>
        <v/>
      </c>
      <c r="W700" s="43">
        <f>IF(X700=O700,"MENOR",IF(X700=S700,"PROM[MEN-MED]","PROMEDIO"))</f>
        <v/>
      </c>
      <c r="X700" s="163">
        <f>IF(V700&lt;=300%,O700,IF(AND(V700&gt;100%,V700&lt;=150%),S700,R700))</f>
        <v/>
      </c>
      <c r="Y700" s="162">
        <f>ROUND(X700,0)</f>
        <v/>
      </c>
    </row>
    <row r="701" ht="27" customHeight="1">
      <c r="B701" s="57" t="inlineStr">
        <is>
          <t>8.30</t>
        </is>
      </c>
      <c r="C701" s="32" t="n">
        <v>4912</v>
      </c>
      <c r="D701" s="58" t="inlineStr">
        <is>
          <t>PALANCA DE CONTROL DE BLOQUEO DE CAPO</t>
        </is>
      </c>
      <c r="E701" s="56" t="inlineStr">
        <is>
          <t>es el mecanismo ubicado dentro del vehículo que permite al conductor desbloquear el seguro del capó para abrirlo. Al tirar de esta palanca, se acciona un cable de control que libera el pestillo del capó, permitiendo que este se abra parcialmente.</t>
        </is>
      </c>
      <c r="F701" s="32" t="inlineStr">
        <is>
          <t>Unidad</t>
        </is>
      </c>
      <c r="G701" s="35" t="inlineStr">
        <is>
          <t>suministro</t>
        </is>
      </c>
      <c r="H701" s="159" t="n">
        <v>152000</v>
      </c>
      <c r="I701" s="37" t="n">
        <v>158.91</v>
      </c>
      <c r="J701" s="37" t="n">
        <v>151.76</v>
      </c>
      <c r="K701" s="160">
        <f>H701*(I701/J701)</f>
        <v/>
      </c>
      <c r="L701" s="159" t="n">
        <v>183423.4346</v>
      </c>
      <c r="M701" s="159" t="n">
        <v>178081</v>
      </c>
      <c r="N701" s="159" t="n">
        <v>192327.48</v>
      </c>
      <c r="O701" s="162">
        <f>MIN(K701,L701,M701,N701)</f>
        <v/>
      </c>
      <c r="P701" s="162">
        <f>MAX(K701,L701,M701,N701)</f>
        <v/>
      </c>
      <c r="Q701" s="162">
        <f>MEDIAN(K701,L701,M701,N701)</f>
        <v/>
      </c>
      <c r="R701" s="162">
        <f>AVERAGE(K701,L701,M701,N701)</f>
        <v/>
      </c>
      <c r="S701" s="162">
        <f>AVERAGE(O701,Q701)</f>
        <v/>
      </c>
      <c r="T701" s="162">
        <f>AVERAGE(P701,Q701)</f>
        <v/>
      </c>
      <c r="U701" s="41">
        <f>STDEVA(K701,L701,M701,N701)</f>
        <v/>
      </c>
      <c r="V701" s="42">
        <f>U701/Q701</f>
        <v/>
      </c>
      <c r="W701" s="43">
        <f>IF(X701=O701,"MENOR",IF(X701=S701,"PROM[MEN-MED]","PROMEDIO"))</f>
        <v/>
      </c>
      <c r="X701" s="163">
        <f>IF(V701&lt;=300%,O701,IF(AND(V701&gt;100%,V701&lt;=150%),S701,R701))</f>
        <v/>
      </c>
      <c r="Y701" s="162">
        <f>ROUND(X701,0)</f>
        <v/>
      </c>
    </row>
    <row r="702" ht="15.75" customHeight="1">
      <c r="B702" s="57" t="inlineStr">
        <is>
          <t>8.31</t>
        </is>
      </c>
      <c r="C702" s="32" t="n">
        <v>4912</v>
      </c>
      <c r="D702" s="58" t="inlineStr">
        <is>
          <t>MOTOR Y SOPORTE LIMPIAVIDRIOS TRASERO</t>
        </is>
      </c>
      <c r="E702" s="56" t="inlineStr">
        <is>
          <t>conjunto mecánico y estructural encargado de accionar y sostener el sistema de limpiaparabrisas trasero, permitiendo la limpieza del vidrio posterior del vehículo.</t>
        </is>
      </c>
      <c r="F702" s="32" t="inlineStr">
        <is>
          <t>Unidad</t>
        </is>
      </c>
      <c r="G702" s="35" t="inlineStr">
        <is>
          <t>suministro</t>
        </is>
      </c>
      <c r="H702" s="159" t="n">
        <v>1593150</v>
      </c>
      <c r="I702" s="37" t="n">
        <v>158.91</v>
      </c>
      <c r="J702" s="37" t="n">
        <v>151.76</v>
      </c>
      <c r="K702" s="160">
        <f>H702*(I702/J702)</f>
        <v/>
      </c>
      <c r="L702" s="159" t="n">
        <v>1922496.0272</v>
      </c>
      <c r="M702" s="159" t="n">
        <v>1866501</v>
      </c>
      <c r="N702" s="159" t="n">
        <v>2015821.08</v>
      </c>
      <c r="O702" s="162">
        <f>MIN(K702,L702,M702,N702)</f>
        <v/>
      </c>
      <c r="P702" s="162">
        <f>MAX(K702,L702,M702,N702)</f>
        <v/>
      </c>
      <c r="Q702" s="162">
        <f>MEDIAN(K702,L702,M702,N702)</f>
        <v/>
      </c>
      <c r="R702" s="162">
        <f>AVERAGE(K702,L702,M702,N702)</f>
        <v/>
      </c>
      <c r="S702" s="162">
        <f>AVERAGE(O702,Q702)</f>
        <v/>
      </c>
      <c r="T702" s="162">
        <f>AVERAGE(P702,Q702)</f>
        <v/>
      </c>
      <c r="U702" s="41">
        <f>STDEVA(K702,L702,M702,N702)</f>
        <v/>
      </c>
      <c r="V702" s="42">
        <f>U702/Q702</f>
        <v/>
      </c>
      <c r="W702" s="43">
        <f>IF(X702=O702,"MENOR",IF(X702=S702,"PROM[MEN-MED]","PROMEDIO"))</f>
        <v/>
      </c>
      <c r="X702" s="163">
        <f>IF(V702&lt;=300%,O702,IF(AND(V702&gt;100%,V702&lt;=150%),S702,R702))</f>
        <v/>
      </c>
      <c r="Y702" s="162">
        <f>ROUND(X702,0)</f>
        <v/>
      </c>
    </row>
    <row r="703" ht="15.75" customHeight="1">
      <c r="B703" s="57" t="inlineStr">
        <is>
          <t>8.32</t>
        </is>
      </c>
      <c r="C703" s="32" t="n">
        <v>4912</v>
      </c>
      <c r="D703" s="58" t="inlineStr">
        <is>
          <t>BRAZO DEL LIMPIABRISAS TRASERO</t>
        </is>
      </c>
      <c r="E703" s="56" t="inlineStr">
        <is>
          <t>pieza metálica que sostiene y mueve la escobilla limpiaparabrisas trasera, permitiendo la limpieza del vidrio posterior del vehículo</t>
        </is>
      </c>
      <c r="F703" s="32" t="inlineStr">
        <is>
          <t>Unidad</t>
        </is>
      </c>
      <c r="G703" s="35" t="inlineStr">
        <is>
          <t>suministro</t>
        </is>
      </c>
      <c r="H703" s="159" t="n">
        <v>152950</v>
      </c>
      <c r="I703" s="37" t="n">
        <v>158.91</v>
      </c>
      <c r="J703" s="37" t="n">
        <v>151.76</v>
      </c>
      <c r="K703" s="160">
        <f>H703*(I703/J703)</f>
        <v/>
      </c>
      <c r="L703" s="159" t="n">
        <v>186310.5174</v>
      </c>
      <c r="M703" s="159" t="n">
        <v>180884</v>
      </c>
      <c r="N703" s="159" t="n">
        <v>195354.72</v>
      </c>
      <c r="O703" s="162">
        <f>MIN(K703,L703,M703,N703)</f>
        <v/>
      </c>
      <c r="P703" s="162">
        <f>MAX(K703,L703,M703,N703)</f>
        <v/>
      </c>
      <c r="Q703" s="162">
        <f>MEDIAN(K703,L703,M703,N703)</f>
        <v/>
      </c>
      <c r="R703" s="162">
        <f>AVERAGE(K703,L703,M703,N703)</f>
        <v/>
      </c>
      <c r="S703" s="162">
        <f>AVERAGE(O703,Q703)</f>
        <v/>
      </c>
      <c r="T703" s="162">
        <f>AVERAGE(P703,Q703)</f>
        <v/>
      </c>
      <c r="U703" s="41">
        <f>STDEVA(K703,L703,M703,N703)</f>
        <v/>
      </c>
      <c r="V703" s="42">
        <f>U703/Q703</f>
        <v/>
      </c>
      <c r="W703" s="43">
        <f>IF(X703=O703,"MENOR",IF(X703=S703,"PROM[MEN-MED]","PROMEDIO"))</f>
        <v/>
      </c>
      <c r="X703" s="163">
        <f>IF(V703&lt;=300%,O703,IF(AND(V703&gt;100%,V703&lt;=150%),S703,R703))</f>
        <v/>
      </c>
      <c r="Y703" s="162">
        <f>ROUND(X703,0)</f>
        <v/>
      </c>
    </row>
    <row r="704" ht="15.75" customHeight="1">
      <c r="B704" s="57" t="inlineStr">
        <is>
          <t>8.33</t>
        </is>
      </c>
      <c r="C704" s="32" t="n">
        <v>4912</v>
      </c>
      <c r="D704" s="58" t="inlineStr">
        <is>
          <t>CERRADURA DE LA PUERTA DEL MALETERO</t>
        </is>
      </c>
      <c r="E704" s="56" t="inlineStr">
        <is>
          <t>mecanismo que permite bloquear y desbloquear el portón trasero, asegurando su cierre adecuado y protegiendo el contenido del maletero.</t>
        </is>
      </c>
      <c r="F704" s="32" t="inlineStr">
        <is>
          <t>Unidad</t>
        </is>
      </c>
      <c r="G704" s="35" t="inlineStr">
        <is>
          <t>suministro</t>
        </is>
      </c>
      <c r="H704" s="159" t="n">
        <v>1117725</v>
      </c>
      <c r="I704" s="37" t="n">
        <v>158.91</v>
      </c>
      <c r="J704" s="37" t="n">
        <v>151.76</v>
      </c>
      <c r="K704" s="160">
        <f>H704*(I704/J704)</f>
        <v/>
      </c>
      <c r="L704" s="159" t="n">
        <v>1356180.3941</v>
      </c>
      <c r="M704" s="159" t="n">
        <v>1316680</v>
      </c>
      <c r="N704" s="159" t="n">
        <v>1422014.4</v>
      </c>
      <c r="O704" s="162">
        <f>MIN(K704,L704,M704,N704)</f>
        <v/>
      </c>
      <c r="P704" s="162">
        <f>MAX(K704,L704,M704,N704)</f>
        <v/>
      </c>
      <c r="Q704" s="162">
        <f>MEDIAN(K704,L704,M704,N704)</f>
        <v/>
      </c>
      <c r="R704" s="162">
        <f>AVERAGE(K704,L704,M704,N704)</f>
        <v/>
      </c>
      <c r="S704" s="162">
        <f>AVERAGE(O704,Q704)</f>
        <v/>
      </c>
      <c r="T704" s="162">
        <f>AVERAGE(P704,Q704)</f>
        <v/>
      </c>
      <c r="U704" s="41">
        <f>STDEVA(K704,L704,M704,N704)</f>
        <v/>
      </c>
      <c r="V704" s="42">
        <f>U704/Q704</f>
        <v/>
      </c>
      <c r="W704" s="43">
        <f>IF(X704=O704,"MENOR",IF(X704=S704,"PROM[MEN-MED]","PROMEDIO"))</f>
        <v/>
      </c>
      <c r="X704" s="163">
        <f>IF(V704&lt;=300%,O704,IF(AND(V704&gt;100%,V704&lt;=150%),S704,R704))</f>
        <v/>
      </c>
      <c r="Y704" s="162">
        <f>ROUND(X704,0)</f>
        <v/>
      </c>
    </row>
    <row r="705" ht="15.75" customHeight="1">
      <c r="B705" s="57" t="inlineStr">
        <is>
          <t>8.34</t>
        </is>
      </c>
      <c r="C705" s="32" t="n">
        <v>4912</v>
      </c>
      <c r="D705" s="58" t="inlineStr">
        <is>
          <t>BANDA PROTECTORA DE LA PUERTA DEL MALETERO</t>
        </is>
      </c>
      <c r="E705" s="56" t="inlineStr">
        <is>
          <t>accesorio diseñado para proteger el borde inferior o lateral del portón trasero contra golpes, rayones y desgaste causado por el uso diario.</t>
        </is>
      </c>
      <c r="F705" s="32" t="inlineStr">
        <is>
          <t>Unidad</t>
        </is>
      </c>
      <c r="G705" s="35" t="inlineStr">
        <is>
          <t>suministro</t>
        </is>
      </c>
      <c r="H705" s="159" t="n">
        <v>554849</v>
      </c>
      <c r="I705" s="37" t="n">
        <v>158.91</v>
      </c>
      <c r="J705" s="37" t="n">
        <v>151.76</v>
      </c>
      <c r="K705" s="160">
        <f>H705*(I705/J705)</f>
        <v/>
      </c>
      <c r="L705" s="159" t="n">
        <v>675867.4615</v>
      </c>
      <c r="M705" s="159" t="n">
        <v>656182</v>
      </c>
      <c r="N705" s="159" t="n">
        <v>708676.5600000001</v>
      </c>
      <c r="O705" s="162">
        <f>MIN(K705,L705,M705,N705)</f>
        <v/>
      </c>
      <c r="P705" s="162">
        <f>MAX(K705,L705,M705,N705)</f>
        <v/>
      </c>
      <c r="Q705" s="162">
        <f>MEDIAN(K705,L705,M705,N705)</f>
        <v/>
      </c>
      <c r="R705" s="162">
        <f>AVERAGE(K705,L705,M705,N705)</f>
        <v/>
      </c>
      <c r="S705" s="162">
        <f>AVERAGE(O705,Q705)</f>
        <v/>
      </c>
      <c r="T705" s="162">
        <f>AVERAGE(P705,Q705)</f>
        <v/>
      </c>
      <c r="U705" s="41">
        <f>STDEVA(K705,L705,M705,N705)</f>
        <v/>
      </c>
      <c r="V705" s="42">
        <f>U705/Q705</f>
        <v/>
      </c>
      <c r="W705" s="43">
        <f>IF(X705=O705,"MENOR",IF(X705=S705,"PROM[MEN-MED]","PROMEDIO"))</f>
        <v/>
      </c>
      <c r="X705" s="163">
        <f>IF(V705&lt;=300%,O705,IF(AND(V705&gt;100%,V705&lt;=150%),S705,R705))</f>
        <v/>
      </c>
      <c r="Y705" s="162">
        <f>ROUND(X705,0)</f>
        <v/>
      </c>
    </row>
    <row r="706" ht="15.75" customHeight="1">
      <c r="B706" s="57" t="inlineStr">
        <is>
          <t>8.35</t>
        </is>
      </c>
      <c r="C706" s="32" t="n">
        <v>4912</v>
      </c>
      <c r="D706" s="58" t="inlineStr">
        <is>
          <t xml:space="preserve">ESPEJO EXTERIOR IZQUIERDO </t>
        </is>
      </c>
      <c r="E706" s="56" t="inlineStr">
        <is>
          <t xml:space="preserve"> retrovisor ubicado en el lado del conductor, diseñado para proporcionar visibilidad lateral y trasera, mejorando la seguridad al conducir.</t>
        </is>
      </c>
      <c r="F706" s="32" t="inlineStr">
        <is>
          <t>Unidad</t>
        </is>
      </c>
      <c r="G706" s="35" t="inlineStr">
        <is>
          <t>suministro</t>
        </is>
      </c>
      <c r="H706" s="159" t="n">
        <v>2045350</v>
      </c>
      <c r="I706" s="37" t="n">
        <v>158.91</v>
      </c>
      <c r="J706" s="37" t="n">
        <v>151.76</v>
      </c>
      <c r="K706" s="160">
        <f>H706*(I706/J706)</f>
        <v/>
      </c>
      <c r="L706" s="159" t="n">
        <v>2444893.4846</v>
      </c>
      <c r="M706" s="159" t="n">
        <v>2373683</v>
      </c>
      <c r="N706" s="159" t="n">
        <v>2563577.64</v>
      </c>
      <c r="O706" s="162">
        <f>MIN(K706,L706,M706,N706)</f>
        <v/>
      </c>
      <c r="P706" s="162">
        <f>MAX(K706,L706,M706,N706)</f>
        <v/>
      </c>
      <c r="Q706" s="162">
        <f>MEDIAN(K706,L706,M706,N706)</f>
        <v/>
      </c>
      <c r="R706" s="162">
        <f>AVERAGE(K706,L706,M706,N706)</f>
        <v/>
      </c>
      <c r="S706" s="162">
        <f>AVERAGE(O706,Q706)</f>
        <v/>
      </c>
      <c r="T706" s="162">
        <f>AVERAGE(P706,Q706)</f>
        <v/>
      </c>
      <c r="U706" s="41">
        <f>STDEVA(K706,L706,M706,N706)</f>
        <v/>
      </c>
      <c r="V706" s="42">
        <f>U706/Q706</f>
        <v/>
      </c>
      <c r="W706" s="43">
        <f>IF(X706=O706,"MENOR",IF(X706=S706,"PROM[MEN-MED]","PROMEDIO"))</f>
        <v/>
      </c>
      <c r="X706" s="163">
        <f>IF(V706&lt;=300%,O706,IF(AND(V706&gt;100%,V706&lt;=150%),S706,R706))</f>
        <v/>
      </c>
      <c r="Y706" s="162">
        <f>ROUND(X706,0)</f>
        <v/>
      </c>
    </row>
    <row r="707" ht="15.75" customHeight="1">
      <c r="B707" s="57" t="inlineStr">
        <is>
          <t>8.36</t>
        </is>
      </c>
      <c r="C707" s="32" t="n">
        <v>4912</v>
      </c>
      <c r="D707" s="58" t="inlineStr">
        <is>
          <t>ESPEJO EXTERIOR DERECHO</t>
        </is>
      </c>
      <c r="E707" s="56" t="inlineStr">
        <is>
          <t>etrovisor ubicado en el lado del pasajero, diseñado para proporcionar visibilidad lateral y trasera, ayudando en maniobras y mejorando la seguridad al conducir.</t>
        </is>
      </c>
      <c r="F707" s="32" t="inlineStr">
        <is>
          <t>Unidad</t>
        </is>
      </c>
      <c r="G707" s="35" t="inlineStr">
        <is>
          <t>suministro</t>
        </is>
      </c>
      <c r="H707" s="159" t="n">
        <v>2113750</v>
      </c>
      <c r="I707" s="37" t="n">
        <v>158.91</v>
      </c>
      <c r="J707" s="37" t="n">
        <v>151.76</v>
      </c>
      <c r="K707" s="160">
        <f>H707*(I707/J707)</f>
        <v/>
      </c>
      <c r="L707" s="159" t="n">
        <v>2478527.1091</v>
      </c>
      <c r="M707" s="159" t="n">
        <v>2406337</v>
      </c>
      <c r="N707" s="159" t="n">
        <v>2598843.96</v>
      </c>
      <c r="O707" s="162">
        <f>MIN(K707,L707,M707,N707)</f>
        <v/>
      </c>
      <c r="P707" s="162">
        <f>MAX(K707,L707,M707,N707)</f>
        <v/>
      </c>
      <c r="Q707" s="162">
        <f>MEDIAN(K707,L707,M707,N707)</f>
        <v/>
      </c>
      <c r="R707" s="162">
        <f>AVERAGE(K707,L707,M707,N707)</f>
        <v/>
      </c>
      <c r="S707" s="162">
        <f>AVERAGE(O707,Q707)</f>
        <v/>
      </c>
      <c r="T707" s="162">
        <f>AVERAGE(P707,Q707)</f>
        <v/>
      </c>
      <c r="U707" s="41">
        <f>STDEVA(K707,L707,M707,N707)</f>
        <v/>
      </c>
      <c r="V707" s="42">
        <f>U707/Q707</f>
        <v/>
      </c>
      <c r="W707" s="43">
        <f>IF(X707=O707,"MENOR",IF(X707=S707,"PROM[MEN-MED]","PROMEDIO"))</f>
        <v/>
      </c>
      <c r="X707" s="163">
        <f>IF(V707&lt;=300%,O707,IF(AND(V707&gt;100%,V707&lt;=150%),S707,R707))</f>
        <v/>
      </c>
      <c r="Y707" s="162">
        <f>ROUND(X707,0)</f>
        <v/>
      </c>
    </row>
    <row r="708" ht="27" customHeight="1">
      <c r="B708" s="57" t="inlineStr">
        <is>
          <t>8.37</t>
        </is>
      </c>
      <c r="C708" s="32" t="n">
        <v>4912</v>
      </c>
      <c r="D708" s="58" t="inlineStr">
        <is>
          <t xml:space="preserve">MOTOR DEL LIMPIABRISAS </t>
        </is>
      </c>
      <c r="E708" s="56" t="inlineStr">
        <is>
          <t>motor eléctrico que impulsa el sistema de limpiaparabrisas, permitiendo el movimiento de las escobillas sobre el parabrisas para limpiar agua, suciedad o nieve y mejorar la visibilidad del conductor.</t>
        </is>
      </c>
      <c r="F708" s="32" t="inlineStr">
        <is>
          <t>Unidad</t>
        </is>
      </c>
      <c r="G708" s="35" t="inlineStr">
        <is>
          <t>suministro</t>
        </is>
      </c>
      <c r="H708" s="159" t="n">
        <v>1208401</v>
      </c>
      <c r="I708" s="37" t="n">
        <v>158.91</v>
      </c>
      <c r="J708" s="37" t="n">
        <v>151.76</v>
      </c>
      <c r="K708" s="160">
        <f>H708*(I708/J708)</f>
        <v/>
      </c>
      <c r="L708" s="159" t="n">
        <v>1430694.7193</v>
      </c>
      <c r="M708" s="159" t="n">
        <v>1389024</v>
      </c>
      <c r="N708" s="159" t="n">
        <v>1500145.92</v>
      </c>
      <c r="O708" s="162">
        <f>MIN(K708,L708,M708,N708)</f>
        <v/>
      </c>
      <c r="P708" s="162">
        <f>MAX(K708,L708,M708,N708)</f>
        <v/>
      </c>
      <c r="Q708" s="162">
        <f>MEDIAN(K708,L708,M708,N708)</f>
        <v/>
      </c>
      <c r="R708" s="162">
        <f>AVERAGE(K708,L708,M708,N708)</f>
        <v/>
      </c>
      <c r="S708" s="162">
        <f>AVERAGE(O708,Q708)</f>
        <v/>
      </c>
      <c r="T708" s="162">
        <f>AVERAGE(P708,Q708)</f>
        <v/>
      </c>
      <c r="U708" s="41">
        <f>STDEVA(K708,L708,M708,N708)</f>
        <v/>
      </c>
      <c r="V708" s="42">
        <f>U708/Q708</f>
        <v/>
      </c>
      <c r="W708" s="43">
        <f>IF(X708=O708,"MENOR",IF(X708=S708,"PROM[MEN-MED]","PROMEDIO"))</f>
        <v/>
      </c>
      <c r="X708" s="163">
        <f>IF(V708&lt;=300%,O708,IF(AND(V708&gt;100%,V708&lt;=150%),S708,R708))</f>
        <v/>
      </c>
      <c r="Y708" s="162">
        <f>ROUND(X708,0)</f>
        <v/>
      </c>
    </row>
    <row r="709" ht="27" customHeight="1">
      <c r="B709" s="57" t="inlineStr">
        <is>
          <t>8.38</t>
        </is>
      </c>
      <c r="C709" s="32" t="n">
        <v>4912</v>
      </c>
      <c r="D709" s="58" t="inlineStr">
        <is>
          <t xml:space="preserve">CONJUNTO ARTICULACION LIMPIABRISAS </t>
        </is>
      </c>
      <c r="E709" s="56" t="inlineStr">
        <is>
          <t>conjunto de brazos, varillajes y uniones mecánicas que transmiten el movimiento del motor del limpiaparabrisas a las escobillas, permitiendo que se desplacen de manera sincronizada sobre el parabrisas.</t>
        </is>
      </c>
      <c r="F709" s="32" t="inlineStr">
        <is>
          <t>Unidad</t>
        </is>
      </c>
      <c r="G709" s="35" t="inlineStr">
        <is>
          <t>suministro</t>
        </is>
      </c>
      <c r="H709" s="159" t="n">
        <v>645289</v>
      </c>
      <c r="I709" s="37" t="n">
        <v>158.91</v>
      </c>
      <c r="J709" s="37" t="n">
        <v>151.76</v>
      </c>
      <c r="K709" s="160">
        <f>H709*(I709/J709)</f>
        <v/>
      </c>
      <c r="L709" s="159" t="n">
        <v>784131.7932</v>
      </c>
      <c r="M709" s="159" t="n">
        <v>761293</v>
      </c>
      <c r="N709" s="159" t="n">
        <v>822196.4399999999</v>
      </c>
      <c r="O709" s="162">
        <f>MIN(K709,L709,M709,N709)</f>
        <v/>
      </c>
      <c r="P709" s="162">
        <f>MAX(K709,L709,M709,N709)</f>
        <v/>
      </c>
      <c r="Q709" s="162">
        <f>MEDIAN(K709,L709,M709,N709)</f>
        <v/>
      </c>
      <c r="R709" s="162">
        <f>AVERAGE(K709,L709,M709,N709)</f>
        <v/>
      </c>
      <c r="S709" s="162">
        <f>AVERAGE(O709,Q709)</f>
        <v/>
      </c>
      <c r="T709" s="162">
        <f>AVERAGE(P709,Q709)</f>
        <v/>
      </c>
      <c r="U709" s="41">
        <f>STDEVA(K709,L709,M709,N709)</f>
        <v/>
      </c>
      <c r="V709" s="42">
        <f>U709/Q709</f>
        <v/>
      </c>
      <c r="W709" s="43">
        <f>IF(X709=O709,"MENOR",IF(X709=S709,"PROM[MEN-MED]","PROMEDIO"))</f>
        <v/>
      </c>
      <c r="X709" s="163">
        <f>IF(V709&lt;=300%,O709,IF(AND(V709&gt;100%,V709&lt;=150%),S709,R709))</f>
        <v/>
      </c>
      <c r="Y709" s="162">
        <f>ROUND(X709,0)</f>
        <v/>
      </c>
    </row>
    <row r="710" ht="15.75" customHeight="1">
      <c r="B710" s="57" t="inlineStr">
        <is>
          <t>8.39</t>
        </is>
      </c>
      <c r="C710" s="32" t="n">
        <v>4912</v>
      </c>
      <c r="D710" s="58" t="inlineStr">
        <is>
          <t>BRAZOS LIMPABRISAS</t>
        </is>
      </c>
      <c r="E710" s="56" t="inlineStr">
        <is>
          <t>pieza metálica que sostiene y mueve la escobilla limpiaparabrisas , permitiendo la limpieza del vidrio posterior del vehículo</t>
        </is>
      </c>
      <c r="F710" s="32" t="inlineStr">
        <is>
          <t>Unidad</t>
        </is>
      </c>
      <c r="G710" s="35" t="inlineStr">
        <is>
          <t>suministro</t>
        </is>
      </c>
      <c r="H710" s="159" t="n">
        <v>300200</v>
      </c>
      <c r="I710" s="37" t="n">
        <v>158.91</v>
      </c>
      <c r="J710" s="37" t="n">
        <v>151.76</v>
      </c>
      <c r="K710" s="160">
        <f>H710*(I710/J710)</f>
        <v/>
      </c>
      <c r="L710" s="159" t="n">
        <v>352005.5938</v>
      </c>
      <c r="M710" s="159" t="n">
        <v>341753</v>
      </c>
      <c r="N710" s="159" t="n">
        <v>369093.24</v>
      </c>
      <c r="O710" s="162">
        <f>MIN(K710,L710,M710,N710)</f>
        <v/>
      </c>
      <c r="P710" s="162">
        <f>MAX(K710,L710,M710,N710)</f>
        <v/>
      </c>
      <c r="Q710" s="162">
        <f>MEDIAN(K710,L710,M710,N710)</f>
        <v/>
      </c>
      <c r="R710" s="162">
        <f>AVERAGE(K710,L710,M710,N710)</f>
        <v/>
      </c>
      <c r="S710" s="162">
        <f>AVERAGE(O710,Q710)</f>
        <v/>
      </c>
      <c r="T710" s="162">
        <f>AVERAGE(P710,Q710)</f>
        <v/>
      </c>
      <c r="U710" s="41">
        <f>STDEVA(K710,L710,M710,N710)</f>
        <v/>
      </c>
      <c r="V710" s="42">
        <f>U710/Q710</f>
        <v/>
      </c>
      <c r="W710" s="43">
        <f>IF(X710=O710,"MENOR",IF(X710=S710,"PROM[MEN-MED]","PROMEDIO"))</f>
        <v/>
      </c>
      <c r="X710" s="163">
        <f>IF(V710&lt;=300%,O710,IF(AND(V710&gt;100%,V710&lt;=150%),S710,R710))</f>
        <v/>
      </c>
      <c r="Y710" s="162">
        <f>ROUND(X710,0)</f>
        <v/>
      </c>
    </row>
    <row r="711" ht="27" customHeight="1">
      <c r="B711" s="57" t="inlineStr">
        <is>
          <t>8.40</t>
        </is>
      </c>
      <c r="C711" s="32" t="n">
        <v>4912</v>
      </c>
      <c r="D711" s="58" t="inlineStr">
        <is>
          <t>CONJUNTO DELANTERO TUBO DE ESCAPE</t>
        </is>
      </c>
      <c r="E711" s="56" t="inlineStr">
        <is>
          <t>parte del sistema de escape que transporta los gases de combustión desde el motor hacia el resto del sistema de escape, ayudando a reducir emisiones y mejorar el rendimiento del vehículo.</t>
        </is>
      </c>
      <c r="F711" s="32" t="inlineStr">
        <is>
          <t>Unidad</t>
        </is>
      </c>
      <c r="G711" s="35" t="inlineStr">
        <is>
          <t>suministro</t>
        </is>
      </c>
      <c r="H711" s="159" t="n">
        <v>5782734</v>
      </c>
      <c r="I711" s="37" t="n">
        <v>158.91</v>
      </c>
      <c r="J711" s="37" t="n">
        <v>151.76</v>
      </c>
      <c r="K711" s="160">
        <f>H711*(I711/J711)</f>
        <v/>
      </c>
      <c r="L711" s="159" t="n">
        <v>7050849.5554</v>
      </c>
      <c r="M711" s="159" t="n">
        <v>6845485</v>
      </c>
      <c r="N711" s="159" t="n">
        <v>7393123.8</v>
      </c>
      <c r="O711" s="162">
        <f>MIN(K711,L711,M711,N711)</f>
        <v/>
      </c>
      <c r="P711" s="162">
        <f>MAX(K711,L711,M711,N711)</f>
        <v/>
      </c>
      <c r="Q711" s="162">
        <f>MEDIAN(K711,L711,M711,N711)</f>
        <v/>
      </c>
      <c r="R711" s="162">
        <f>AVERAGE(K711,L711,M711,N711)</f>
        <v/>
      </c>
      <c r="S711" s="162">
        <f>AVERAGE(O711,Q711)</f>
        <v/>
      </c>
      <c r="T711" s="162">
        <f>AVERAGE(P711,Q711)</f>
        <v/>
      </c>
      <c r="U711" s="41">
        <f>STDEVA(K711,L711,M711,N711)</f>
        <v/>
      </c>
      <c r="V711" s="42">
        <f>U711/Q711</f>
        <v/>
      </c>
      <c r="W711" s="43">
        <f>IF(X711=O711,"MENOR",IF(X711=S711,"PROM[MEN-MED]","PROMEDIO"))</f>
        <v/>
      </c>
      <c r="X711" s="163">
        <f>IF(V711&lt;=300%,O711,IF(AND(V711&gt;100%,V711&lt;=150%),S711,R711))</f>
        <v/>
      </c>
      <c r="Y711" s="162">
        <f>ROUND(X711,0)</f>
        <v/>
      </c>
    </row>
    <row r="712" ht="27" customHeight="1">
      <c r="B712" s="57" t="inlineStr">
        <is>
          <t>8.41</t>
        </is>
      </c>
      <c r="C712" s="32" t="n">
        <v>4912</v>
      </c>
      <c r="D712" s="58" t="inlineStr">
        <is>
          <t>CONJUNTO DELANTERO TUBO DE ESCAPE NO.2</t>
        </is>
      </c>
      <c r="E712" s="56" t="inlineStr">
        <is>
          <t>parte del sistema de escape que transporta los gases de combustión desde el motor hacia el resto del sistema de escape, ayudando a reducir emisiones y mejorar el rendimiento del vehículo.</t>
        </is>
      </c>
      <c r="F712" s="32" t="inlineStr">
        <is>
          <t>Unidad</t>
        </is>
      </c>
      <c r="G712" s="35" t="inlineStr">
        <is>
          <t>suministro</t>
        </is>
      </c>
      <c r="H712" s="159" t="n">
        <v>4256785</v>
      </c>
      <c r="I712" s="37" t="n">
        <v>158.91</v>
      </c>
      <c r="J712" s="37" t="n">
        <v>151.76</v>
      </c>
      <c r="K712" s="160">
        <f>H712*(I712/J712)</f>
        <v/>
      </c>
      <c r="L712" s="159" t="n">
        <v>5094189.4493</v>
      </c>
      <c r="M712" s="159" t="n">
        <v>4945815</v>
      </c>
      <c r="N712" s="159" t="n">
        <v>5341480.2</v>
      </c>
      <c r="O712" s="162">
        <f>MIN(K712,L712,M712,N712)</f>
        <v/>
      </c>
      <c r="P712" s="162">
        <f>MAX(K712,L712,M712,N712)</f>
        <v/>
      </c>
      <c r="Q712" s="162">
        <f>MEDIAN(K712,L712,M712,N712)</f>
        <v/>
      </c>
      <c r="R712" s="162">
        <f>AVERAGE(K712,L712,M712,N712)</f>
        <v/>
      </c>
      <c r="S712" s="162">
        <f>AVERAGE(O712,Q712)</f>
        <v/>
      </c>
      <c r="T712" s="162">
        <f>AVERAGE(P712,Q712)</f>
        <v/>
      </c>
      <c r="U712" s="41">
        <f>STDEVA(K712,L712,M712,N712)</f>
        <v/>
      </c>
      <c r="V712" s="42">
        <f>U712/Q712</f>
        <v/>
      </c>
      <c r="W712" s="43">
        <f>IF(X712=O712,"MENOR",IF(X712=S712,"PROM[MEN-MED]","PROMEDIO"))</f>
        <v/>
      </c>
      <c r="X712" s="163">
        <f>IF(V712&lt;=300%,O712,IF(AND(V712&gt;100%,V712&lt;=150%),S712,R712))</f>
        <v/>
      </c>
      <c r="Y712" s="162">
        <f>ROUND(X712,0)</f>
        <v/>
      </c>
    </row>
    <row r="713" ht="15.75" customHeight="1">
      <c r="B713" s="57" t="inlineStr">
        <is>
          <t>8.42</t>
        </is>
      </c>
      <c r="C713" s="32" t="n">
        <v>4912</v>
      </c>
      <c r="D713" s="58" t="inlineStr">
        <is>
          <t>SUBCONJUNTO DEL COLECTOR DE ESCAPE DERECHO</t>
        </is>
      </c>
      <c r="E713" s="56" t="inlineStr">
        <is>
          <t>parte del sistema de escape que se encarga de recoger los gases de combustión de los cilindros del motor (en el lado derecho del bloque) y dirigirlos hacia el sistema de escape.</t>
        </is>
      </c>
      <c r="F713" s="32" t="inlineStr">
        <is>
          <t>Unidad</t>
        </is>
      </c>
      <c r="G713" s="35" t="inlineStr">
        <is>
          <t>suministro</t>
        </is>
      </c>
      <c r="H713" s="159" t="n">
        <v>6123896</v>
      </c>
      <c r="I713" s="37" t="n">
        <v>158.91</v>
      </c>
      <c r="J713" s="37" t="n">
        <v>151.76</v>
      </c>
      <c r="K713" s="160">
        <f>H713*(I713/J713)</f>
        <v/>
      </c>
      <c r="L713" s="159" t="n">
        <v>7323322.6654</v>
      </c>
      <c r="M713" s="159" t="n">
        <v>7110022</v>
      </c>
      <c r="N713" s="159" t="n">
        <v>7678823.76</v>
      </c>
      <c r="O713" s="162">
        <f>MIN(K713,L713,M713,N713)</f>
        <v/>
      </c>
      <c r="P713" s="162">
        <f>MAX(K713,L713,M713,N713)</f>
        <v/>
      </c>
      <c r="Q713" s="162">
        <f>MEDIAN(K713,L713,M713,N713)</f>
        <v/>
      </c>
      <c r="R713" s="162">
        <f>AVERAGE(K713,L713,M713,N713)</f>
        <v/>
      </c>
      <c r="S713" s="162">
        <f>AVERAGE(O713,Q713)</f>
        <v/>
      </c>
      <c r="T713" s="162">
        <f>AVERAGE(P713,Q713)</f>
        <v/>
      </c>
      <c r="U713" s="41">
        <f>STDEVA(K713,L713,M713,N713)</f>
        <v/>
      </c>
      <c r="V713" s="42">
        <f>U713/Q713</f>
        <v/>
      </c>
      <c r="W713" s="43">
        <f>IF(X713=O713,"MENOR",IF(X713=S713,"PROM[MEN-MED]","PROMEDIO"))</f>
        <v/>
      </c>
      <c r="X713" s="163">
        <f>IF(V713&lt;=300%,O713,IF(AND(V713&gt;100%,V713&lt;=150%),S713,R713))</f>
        <v/>
      </c>
      <c r="Y713" s="162">
        <f>ROUND(X713,0)</f>
        <v/>
      </c>
    </row>
    <row r="714" ht="15.75" customHeight="1">
      <c r="B714" s="57" t="inlineStr">
        <is>
          <t>8.43</t>
        </is>
      </c>
      <c r="C714" s="32" t="n">
        <v>4912</v>
      </c>
      <c r="D714" s="58" t="inlineStr">
        <is>
          <t>SUBCONJUNTO DEL COLECTOR DE ESCAPE IZQUIERDO</t>
        </is>
      </c>
      <c r="E714" s="56" t="inlineStr">
        <is>
          <t>parte del sistema de escape que se encarga de recoger los gases de combustión de los cilindros del motor (en el lado izquierdo del bloque) y dirigirlos hacia el sistema de escape.</t>
        </is>
      </c>
      <c r="F714" s="32" t="inlineStr">
        <is>
          <t>Unidad</t>
        </is>
      </c>
      <c r="G714" s="35" t="inlineStr">
        <is>
          <t>suministro</t>
        </is>
      </c>
      <c r="H714" s="159" t="n">
        <v>6123896</v>
      </c>
      <c r="I714" s="37" t="n">
        <v>158.91</v>
      </c>
      <c r="J714" s="37" t="n">
        <v>151.76</v>
      </c>
      <c r="K714" s="160">
        <f>H714*(I714/J714)</f>
        <v/>
      </c>
      <c r="L714" s="159" t="n">
        <v>7253577.2414</v>
      </c>
      <c r="M714" s="159" t="n">
        <v>7042308</v>
      </c>
      <c r="N714" s="159" t="n">
        <v>7605692.64</v>
      </c>
      <c r="O714" s="162">
        <f>MIN(K714,L714,M714,N714)</f>
        <v/>
      </c>
      <c r="P714" s="162">
        <f>MAX(K714,L714,M714,N714)</f>
        <v/>
      </c>
      <c r="Q714" s="162">
        <f>MEDIAN(K714,L714,M714,N714)</f>
        <v/>
      </c>
      <c r="R714" s="162">
        <f>AVERAGE(K714,L714,M714,N714)</f>
        <v/>
      </c>
      <c r="S714" s="162">
        <f>AVERAGE(O714,Q714)</f>
        <v/>
      </c>
      <c r="T714" s="162">
        <f>AVERAGE(P714,Q714)</f>
        <v/>
      </c>
      <c r="U714" s="41">
        <f>STDEVA(K714,L714,M714,N714)</f>
        <v/>
      </c>
      <c r="V714" s="42">
        <f>U714/Q714</f>
        <v/>
      </c>
      <c r="W714" s="43">
        <f>IF(X714=O714,"MENOR",IF(X714=S714,"PROM[MEN-MED]","PROMEDIO"))</f>
        <v/>
      </c>
      <c r="X714" s="163">
        <f>IF(V714&lt;=300%,O714,IF(AND(V714&gt;100%,V714&lt;=150%),S714,R714))</f>
        <v/>
      </c>
      <c r="Y714" s="162">
        <f>ROUND(X714,0)</f>
        <v/>
      </c>
    </row>
    <row r="715" ht="15.75" customHeight="1">
      <c r="B715" s="57" t="inlineStr">
        <is>
          <t>8.44</t>
        </is>
      </c>
      <c r="C715" s="32" t="n">
        <v>4912</v>
      </c>
      <c r="D715" s="58" t="inlineStr">
        <is>
          <t xml:space="preserve">JUNTA COLECTOR DE ESCAPE </t>
        </is>
      </c>
      <c r="E715" s="56" t="inlineStr">
        <is>
          <t>ello ubicado entre el colector de escape y la culata del motor, diseñado para evitar fugas de gases de escape y garantizar un sellado hermético.</t>
        </is>
      </c>
      <c r="F715" s="32" t="inlineStr">
        <is>
          <t>Unidad</t>
        </is>
      </c>
      <c r="G715" s="35" t="inlineStr">
        <is>
          <t>suministro</t>
        </is>
      </c>
      <c r="H715" s="159" t="n">
        <v>94050</v>
      </c>
      <c r="I715" s="37" t="n">
        <v>158.91</v>
      </c>
      <c r="J715" s="37" t="n">
        <v>151.76</v>
      </c>
      <c r="K715" s="160">
        <f>H715*(I715/J715)</f>
        <v/>
      </c>
      <c r="L715" s="159" t="n">
        <v>114563.8109</v>
      </c>
      <c r="M715" s="159" t="n">
        <v>111227</v>
      </c>
      <c r="N715" s="159" t="n">
        <v>120125.16</v>
      </c>
      <c r="O715" s="162">
        <f>MIN(K715,L715,M715,N715)</f>
        <v/>
      </c>
      <c r="P715" s="162">
        <f>MAX(K715,L715,M715,N715)</f>
        <v/>
      </c>
      <c r="Q715" s="162">
        <f>MEDIAN(K715,L715,M715,N715)</f>
        <v/>
      </c>
      <c r="R715" s="162">
        <f>AVERAGE(K715,L715,M715,N715)</f>
        <v/>
      </c>
      <c r="S715" s="162">
        <f>AVERAGE(O715,Q715)</f>
        <v/>
      </c>
      <c r="T715" s="162">
        <f>AVERAGE(P715,Q715)</f>
        <v/>
      </c>
      <c r="U715" s="41">
        <f>STDEVA(K715,L715,M715,N715)</f>
        <v/>
      </c>
      <c r="V715" s="42">
        <f>U715/Q715</f>
        <v/>
      </c>
      <c r="W715" s="43">
        <f>IF(X715=O715,"MENOR",IF(X715=S715,"PROM[MEN-MED]","PROMEDIO"))</f>
        <v/>
      </c>
      <c r="X715" s="163">
        <f>IF(V715&lt;=300%,O715,IF(AND(V715&gt;100%,V715&lt;=150%),S715,R715))</f>
        <v/>
      </c>
      <c r="Y715" s="162">
        <f>ROUND(X715,0)</f>
        <v/>
      </c>
    </row>
    <row r="716" ht="27" customHeight="1">
      <c r="B716" s="57" t="inlineStr">
        <is>
          <t>8.45</t>
        </is>
      </c>
      <c r="C716" s="32" t="n">
        <v>4912</v>
      </c>
      <c r="D716" s="58" t="inlineStr">
        <is>
          <t>CONJUNTO TUBO DE ESCAPE</t>
        </is>
      </c>
      <c r="E716" s="56" t="inlineStr">
        <is>
          <t xml:space="preserve"> parte fundamental del sistema de escape, encargado de canalizar los gases de combustión desde el motor hacia el exterior del vehículo, reduciendo el ruido y las emisiones contaminantes.</t>
        </is>
      </c>
      <c r="F716" s="32" t="inlineStr">
        <is>
          <t>Unidad</t>
        </is>
      </c>
      <c r="G716" s="35" t="inlineStr">
        <is>
          <t>suministro</t>
        </is>
      </c>
      <c r="H716" s="159" t="n">
        <v>2788251</v>
      </c>
      <c r="I716" s="37" t="n">
        <v>158.91</v>
      </c>
      <c r="J716" s="37" t="n">
        <v>151.76</v>
      </c>
      <c r="K716" s="160">
        <f>H716*(I716/J716)</f>
        <v/>
      </c>
      <c r="L716" s="159" t="n">
        <v>3301170.5986</v>
      </c>
      <c r="M716" s="159" t="n">
        <v>3205020</v>
      </c>
      <c r="N716" s="159" t="n">
        <v>3461421.6</v>
      </c>
      <c r="O716" s="162">
        <f>MIN(K716,L716,M716,N716)</f>
        <v/>
      </c>
      <c r="P716" s="162">
        <f>MAX(K716,L716,M716,N716)</f>
        <v/>
      </c>
      <c r="Q716" s="162">
        <f>MEDIAN(K716,L716,M716,N716)</f>
        <v/>
      </c>
      <c r="R716" s="162">
        <f>AVERAGE(K716,L716,M716,N716)</f>
        <v/>
      </c>
      <c r="S716" s="162">
        <f>AVERAGE(O716,Q716)</f>
        <v/>
      </c>
      <c r="T716" s="162">
        <f>AVERAGE(P716,Q716)</f>
        <v/>
      </c>
      <c r="U716" s="41">
        <f>STDEVA(K716,L716,M716,N716)</f>
        <v/>
      </c>
      <c r="V716" s="42">
        <f>U716/Q716</f>
        <v/>
      </c>
      <c r="W716" s="43">
        <f>IF(X716=O716,"MENOR",IF(X716=S716,"PROM[MEN-MED]","PROMEDIO"))</f>
        <v/>
      </c>
      <c r="X716" s="163">
        <f>IF(V716&lt;=300%,O716,IF(AND(V716&gt;100%,V716&lt;=150%),S716,R716))</f>
        <v/>
      </c>
      <c r="Y716" s="162">
        <f>ROUND(X716,0)</f>
        <v/>
      </c>
    </row>
    <row r="717" ht="15.75" customHeight="1">
      <c r="B717" s="57" t="inlineStr">
        <is>
          <t>8.46</t>
        </is>
      </c>
      <c r="C717" s="32" t="n">
        <v>4912</v>
      </c>
      <c r="D717" s="58" t="inlineStr">
        <is>
          <t>SOPORTE DE ESCAPE</t>
        </is>
      </c>
      <c r="E717" s="56" t="inlineStr">
        <is>
          <t>componente que fija y sostiene el sistema de escape en su lugar, absorbiendo vibraciones y movimientos para evitar daños o ruidos excesivos.</t>
        </is>
      </c>
      <c r="F717" s="32" t="inlineStr">
        <is>
          <t>Unidad</t>
        </is>
      </c>
      <c r="G717" s="35" t="inlineStr">
        <is>
          <t>suministro</t>
        </is>
      </c>
      <c r="H717" s="159" t="n">
        <v>85466</v>
      </c>
      <c r="I717" s="37" t="n">
        <v>158.91</v>
      </c>
      <c r="J717" s="37" t="n">
        <v>151.76</v>
      </c>
      <c r="K717" s="160">
        <f>H717*(I717/J717)</f>
        <v/>
      </c>
      <c r="L717" s="159" t="n">
        <v>106853.2297</v>
      </c>
      <c r="M717" s="159" t="n">
        <v>103741</v>
      </c>
      <c r="N717" s="159" t="n">
        <v>112040.28</v>
      </c>
      <c r="O717" s="162">
        <f>MIN(K717,L717,M717,N717)</f>
        <v/>
      </c>
      <c r="P717" s="162">
        <f>MAX(K717,L717,M717,N717)</f>
        <v/>
      </c>
      <c r="Q717" s="162">
        <f>MEDIAN(K717,L717,M717,N717)</f>
        <v/>
      </c>
      <c r="R717" s="162">
        <f>AVERAGE(K717,L717,M717,N717)</f>
        <v/>
      </c>
      <c r="S717" s="162">
        <f>AVERAGE(O717,Q717)</f>
        <v/>
      </c>
      <c r="T717" s="162">
        <f>AVERAGE(P717,Q717)</f>
        <v/>
      </c>
      <c r="U717" s="41">
        <f>STDEVA(K717,L717,M717,N717)</f>
        <v/>
      </c>
      <c r="V717" s="42">
        <f>U717/Q717</f>
        <v/>
      </c>
      <c r="W717" s="43">
        <f>IF(X717=O717,"MENOR",IF(X717=S717,"PROM[MEN-MED]","PROMEDIO"))</f>
        <v/>
      </c>
      <c r="X717" s="163">
        <f>IF(V717&lt;=300%,O717,IF(AND(V717&gt;100%,V717&lt;=150%),S717,R717))</f>
        <v/>
      </c>
      <c r="Y717" s="162">
        <f>ROUND(X717,0)</f>
        <v/>
      </c>
    </row>
    <row r="718" ht="15.75" customHeight="1">
      <c r="B718" s="57" t="inlineStr">
        <is>
          <t>8.47</t>
        </is>
      </c>
      <c r="C718" s="32" t="n">
        <v>4912</v>
      </c>
      <c r="D718" s="58" t="inlineStr">
        <is>
          <t>JUNTA TUBO DE ESCAPE</t>
        </is>
      </c>
      <c r="E718" s="56" t="inlineStr">
        <is>
          <t>sello diseñado para asegurar una conexión hermética entre diferentes secciones del sistema de escape, evitando fugas de gases y pérdida de presión.</t>
        </is>
      </c>
      <c r="F718" s="32" t="inlineStr">
        <is>
          <t>Unidad</t>
        </is>
      </c>
      <c r="G718" s="35" t="inlineStr">
        <is>
          <t>suministro</t>
        </is>
      </c>
      <c r="H718" s="159" t="n">
        <v>176701</v>
      </c>
      <c r="I718" s="37" t="n">
        <v>158.91</v>
      </c>
      <c r="J718" s="37" t="n">
        <v>151.76</v>
      </c>
      <c r="K718" s="160">
        <f>H718*(I718/J718)</f>
        <v/>
      </c>
      <c r="L718" s="159" t="n">
        <v>211216.9556</v>
      </c>
      <c r="M718" s="159" t="n">
        <v>205065</v>
      </c>
      <c r="N718" s="159" t="n">
        <v>221470.2</v>
      </c>
      <c r="O718" s="162">
        <f>MIN(K718,L718,M718,N718)</f>
        <v/>
      </c>
      <c r="P718" s="162">
        <f>MAX(K718,L718,M718,N718)</f>
        <v/>
      </c>
      <c r="Q718" s="162">
        <f>MEDIAN(K718,L718,M718,N718)</f>
        <v/>
      </c>
      <c r="R718" s="162">
        <f>AVERAGE(K718,L718,M718,N718)</f>
        <v/>
      </c>
      <c r="S718" s="162">
        <f>AVERAGE(O718,Q718)</f>
        <v/>
      </c>
      <c r="T718" s="162">
        <f>AVERAGE(P718,Q718)</f>
        <v/>
      </c>
      <c r="U718" s="41">
        <f>STDEVA(K718,L718,M718,N718)</f>
        <v/>
      </c>
      <c r="V718" s="42">
        <f>U718/Q718</f>
        <v/>
      </c>
      <c r="W718" s="43">
        <f>IF(X718=O718,"MENOR",IF(X718=S718,"PROM[MEN-MED]","PROMEDIO"))</f>
        <v/>
      </c>
      <c r="X718" s="163">
        <f>IF(V718&lt;=300%,O718,IF(AND(V718&gt;100%,V718&lt;=150%),S718,R718))</f>
        <v/>
      </c>
      <c r="Y718" s="162">
        <f>ROUND(X718,0)</f>
        <v/>
      </c>
    </row>
    <row r="719">
      <c r="B719" s="60" t="n"/>
      <c r="C719" s="61" t="n"/>
      <c r="D719" s="62" t="n"/>
      <c r="E719" s="63" t="n"/>
      <c r="F719" s="61" t="n"/>
      <c r="G719" s="64" t="n"/>
      <c r="H719" s="168" t="n"/>
      <c r="I719" s="66" t="n"/>
    </row>
    <row r="720">
      <c r="B720" s="60" t="n"/>
      <c r="C720" s="61" t="n"/>
      <c r="D720" s="62" t="n"/>
      <c r="E720" s="63" t="n"/>
      <c r="F720" s="61" t="n"/>
      <c r="G720" s="64" t="n"/>
      <c r="H720" s="168" t="n"/>
      <c r="I720" s="66" t="n"/>
    </row>
    <row r="721" ht="15.75" customHeight="1">
      <c r="B721" s="139" t="inlineStr">
        <is>
          <t xml:space="preserve">TOYOTA LAND CRUISER LC200 GASOLINA </t>
        </is>
      </c>
      <c r="C721" s="149" t="n"/>
      <c r="D721" s="149" t="n"/>
      <c r="E721" s="149" t="n"/>
      <c r="F721" s="149" t="n"/>
      <c r="G721" s="150" t="n"/>
      <c r="H721" s="154" t="inlineStr">
        <is>
          <t>INDEXACIÓN PRECIOS DEL CONTRATO 105-SAMC-APOYOLOGÍSTICO-2025 del 15 de octubre de 2025</t>
        </is>
      </c>
      <c r="I721" s="149" t="n"/>
      <c r="J721" s="149" t="n"/>
      <c r="K721" s="150" t="n"/>
      <c r="L721" s="155" t="inlineStr">
        <is>
          <t>COTIZACIONES 2026</t>
        </is>
      </c>
      <c r="M721" s="149" t="n"/>
      <c r="N721" s="150" t="n"/>
      <c r="O721" s="19" t="n"/>
      <c r="P721" s="19" t="n"/>
      <c r="Q721" s="19" t="n"/>
      <c r="R721" s="19" t="n"/>
      <c r="S721" s="19" t="n"/>
      <c r="T721" s="19" t="n"/>
      <c r="U721" s="19" t="n"/>
      <c r="V721" s="20" t="n"/>
      <c r="W721" s="19" t="n"/>
      <c r="X721" s="19" t="n"/>
      <c r="Y721" s="19" t="n"/>
    </row>
    <row r="722" ht="27" customHeight="1">
      <c r="B722" s="68" t="inlineStr">
        <is>
          <t>ITEM</t>
        </is>
      </c>
      <c r="C722" s="68" t="inlineStr">
        <is>
          <t>CÓDIGO CPC</t>
        </is>
      </c>
      <c r="D722" s="69" t="inlineStr">
        <is>
          <t>NOMBRE DEL BIEN Y/O SERVICIO</t>
        </is>
      </c>
      <c r="E722" s="68" t="inlineStr">
        <is>
          <t>DESCRIPCIÓN DEL BIEN Y/O SERVICIO</t>
        </is>
      </c>
      <c r="F722" s="68" t="inlineStr">
        <is>
          <t>UNIDAD MEDIDA SEGÚN SECOP II</t>
        </is>
      </c>
      <c r="G722" s="68" t="inlineStr">
        <is>
          <t>NECESIDAD TOTAL</t>
        </is>
      </c>
      <c r="H722" s="154" t="inlineStr">
        <is>
          <t xml:space="preserve">PRECIO UNITARIO INCLUIDO IVA </t>
        </is>
      </c>
      <c r="I722" s="154" t="inlineStr">
        <is>
          <t>IPC ACTUAL (MAYO 2026)</t>
        </is>
      </c>
      <c r="J722" s="154" t="inlineStr">
        <is>
          <t>IPC INICIAL (OCTUBRE 2025)</t>
        </is>
      </c>
      <c r="K722" s="154" t="inlineStr">
        <is>
          <t>PRECIO UNITARIO INCLUIDO IVA Y DEMÁS GRAVÁMENES (SI APLICA) - (INDEXADO )</t>
        </is>
      </c>
      <c r="L722" s="156" t="inlineStr">
        <is>
          <t>DEINTEKOPCT</t>
        </is>
      </c>
      <c r="M722" s="156" t="inlineStr">
        <is>
          <t>TECNIPROYECTO</t>
        </is>
      </c>
      <c r="N722" s="156" t="inlineStr">
        <is>
          <t>SS7 Comunicaciones SAS</t>
        </is>
      </c>
      <c r="O722" s="24" t="inlineStr">
        <is>
          <t>Menor</t>
        </is>
      </c>
      <c r="P722" s="24" t="inlineStr">
        <is>
          <t>Mayor</t>
        </is>
      </c>
      <c r="Q722" s="24" t="inlineStr">
        <is>
          <t>Mediana</t>
        </is>
      </c>
      <c r="R722" s="24" t="inlineStr">
        <is>
          <t>Promedio</t>
        </is>
      </c>
      <c r="S722" s="24" t="inlineStr">
        <is>
          <t>Promedio Menor-Mediana</t>
        </is>
      </c>
      <c r="T722" s="24" t="inlineStr">
        <is>
          <t>Promedio Mayor-Mediana</t>
        </is>
      </c>
      <c r="U722" s="24" t="inlineStr">
        <is>
          <t>Desviación Estándar</t>
        </is>
      </c>
      <c r="V722" s="25" t="inlineStr">
        <is>
          <t>%disper</t>
        </is>
      </c>
      <c r="W722" s="24" t="inlineStr">
        <is>
          <t>CRITERIO DE SELECCIÓN</t>
        </is>
      </c>
      <c r="X722" s="24" t="inlineStr">
        <is>
          <t>PRECIO UNITARIO DE REFERENCIA (INCLUIDO IVA)</t>
        </is>
      </c>
      <c r="Y722" s="24" t="inlineStr">
        <is>
          <t>PRECIO UNITARIO DE REFERENCIA (INCLUIDO IVA) REDONDEADO A 0 DECIMALES</t>
        </is>
      </c>
    </row>
    <row r="723" ht="15.75" customHeight="1">
      <c r="B723" s="26" t="inlineStr">
        <is>
          <t>1.</t>
        </is>
      </c>
      <c r="C723" s="142" t="inlineStr">
        <is>
          <t>SISTEMA DE FRENOS</t>
        </is>
      </c>
      <c r="H723" s="157" t="n"/>
      <c r="I723" s="157" t="n"/>
      <c r="J723" s="157" t="n"/>
      <c r="K723" s="157" t="n"/>
      <c r="L723" s="157" t="n"/>
      <c r="M723" s="157" t="n"/>
      <c r="N723" s="157" t="n"/>
      <c r="O723" s="157" t="n"/>
      <c r="P723" s="157" t="n"/>
      <c r="Q723" s="157" t="n"/>
      <c r="R723" s="157" t="n"/>
      <c r="S723" s="157" t="n"/>
      <c r="T723" s="157" t="n"/>
      <c r="U723" s="157" t="n"/>
      <c r="V723" s="157" t="n"/>
      <c r="W723" s="157" t="n"/>
      <c r="X723" s="157" t="n"/>
      <c r="Y723" s="157" t="n"/>
    </row>
    <row r="724" ht="54.75" customHeight="1">
      <c r="B724" s="32" t="inlineStr">
        <is>
          <t>1.1</t>
        </is>
      </c>
      <c r="C724" s="32" t="n">
        <v>4912</v>
      </c>
      <c r="D724" s="58" t="inlineStr">
        <is>
          <t>BOMBA DEL FRENO</t>
        </is>
      </c>
      <c r="E724"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724" s="32" t="inlineStr">
        <is>
          <t>Unidad</t>
        </is>
      </c>
      <c r="G724" s="35" t="inlineStr">
        <is>
          <t>suministro</t>
        </is>
      </c>
      <c r="H724" s="159" t="n">
        <v>12362945</v>
      </c>
      <c r="I724" s="37" t="n">
        <v>158.91</v>
      </c>
      <c r="J724" s="37" t="n">
        <v>151.76</v>
      </c>
      <c r="K724" s="160">
        <f>H724*(I724/J724)</f>
        <v/>
      </c>
      <c r="L724" s="159" t="n">
        <v>16443883.0528</v>
      </c>
      <c r="M724" s="159" t="n">
        <v>15964935</v>
      </c>
      <c r="N724" s="159" t="n">
        <v>17242129.8</v>
      </c>
      <c r="O724" s="162">
        <f>MIN(K724,L724,M724,N724)</f>
        <v/>
      </c>
      <c r="P724" s="162">
        <f>MAX(K724,L724,M724,N724)</f>
        <v/>
      </c>
      <c r="Q724" s="162">
        <f>MEDIAN(K724,L724,M724,N724)</f>
        <v/>
      </c>
      <c r="R724" s="162">
        <f>AVERAGE(K724,L724,M724,N724)</f>
        <v/>
      </c>
      <c r="S724" s="162">
        <f>AVERAGE(O724,Q724)</f>
        <v/>
      </c>
      <c r="T724" s="162">
        <f>AVERAGE(P724,Q724)</f>
        <v/>
      </c>
      <c r="U724" s="41">
        <f>STDEVA(K724,L724,M724,N724)</f>
        <v/>
      </c>
      <c r="V724" s="42">
        <f>U724/Q724</f>
        <v/>
      </c>
      <c r="W724" s="43">
        <f>IF(X724=O724,"MENOR",IF(X724=S724,"PROM[MEN-MED]","PROMEDIO"))</f>
        <v/>
      </c>
      <c r="X724" s="163">
        <f>IF(V724&lt;=300%,O724,IF(AND(V724&gt;100%,V724&lt;=150%),S724,R724))</f>
        <v/>
      </c>
      <c r="Y724" s="162">
        <f>ROUND(X724,0)</f>
        <v/>
      </c>
    </row>
    <row r="725" ht="27" customHeight="1">
      <c r="B725" s="32" t="inlineStr">
        <is>
          <t>1.2</t>
        </is>
      </c>
      <c r="C725" s="32" t="n">
        <v>4912</v>
      </c>
      <c r="D725" s="58" t="inlineStr">
        <is>
          <t>DISCOS DEL FRENO DELANTERO</t>
        </is>
      </c>
      <c r="E725"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725" s="32" t="inlineStr">
        <is>
          <t>Unidad</t>
        </is>
      </c>
      <c r="G725" s="35" t="inlineStr">
        <is>
          <t>suministro</t>
        </is>
      </c>
      <c r="H725" s="159" t="n">
        <v>916321</v>
      </c>
      <c r="I725" s="37" t="n">
        <v>158.91</v>
      </c>
      <c r="J725" s="37" t="n">
        <v>151.76</v>
      </c>
      <c r="K725" s="160">
        <f>H725*(I725/J725)</f>
        <v/>
      </c>
      <c r="L725" s="159" t="n">
        <v>1202335.4805</v>
      </c>
      <c r="M725" s="159" t="n">
        <v>1167316</v>
      </c>
      <c r="N725" s="159" t="n">
        <v>1260701.28</v>
      </c>
      <c r="O725" s="162">
        <f>MIN(K725,L725,M725,N725)</f>
        <v/>
      </c>
      <c r="P725" s="162">
        <f>MAX(K725,L725,M725,N725)</f>
        <v/>
      </c>
      <c r="Q725" s="162">
        <f>MEDIAN(K725,L725,M725,N725)</f>
        <v/>
      </c>
      <c r="R725" s="162">
        <f>AVERAGE(K725,L725,M725,N725)</f>
        <v/>
      </c>
      <c r="S725" s="162">
        <f>AVERAGE(O725,Q725)</f>
        <v/>
      </c>
      <c r="T725" s="162">
        <f>AVERAGE(P725,Q725)</f>
        <v/>
      </c>
      <c r="U725" s="41">
        <f>STDEVA(K725,L725,M725,N725)</f>
        <v/>
      </c>
      <c r="V725" s="42">
        <f>U725/Q725</f>
        <v/>
      </c>
      <c r="W725" s="43">
        <f>IF(X725=O725,"MENOR",IF(X725=S725,"PROM[MEN-MED]","PROMEDIO"))</f>
        <v/>
      </c>
      <c r="X725" s="163">
        <f>IF(V725&lt;=300%,O725,IF(AND(V725&gt;100%,V725&lt;=150%),S725,R725))</f>
        <v/>
      </c>
      <c r="Y725" s="162">
        <f>ROUND(X725,0)</f>
        <v/>
      </c>
    </row>
    <row r="726" ht="27" customHeight="1">
      <c r="B726" s="32" t="inlineStr">
        <is>
          <t>1.3</t>
        </is>
      </c>
      <c r="C726" s="32" t="n">
        <v>4912</v>
      </c>
      <c r="D726" s="58" t="inlineStr">
        <is>
          <t>DISCOS DEL FRENO TRASERO</t>
        </is>
      </c>
      <c r="E726" s="56"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726" s="32" t="inlineStr">
        <is>
          <t>Unidad</t>
        </is>
      </c>
      <c r="G726" s="35" t="inlineStr">
        <is>
          <t>suministro</t>
        </is>
      </c>
      <c r="H726" s="159" t="n">
        <v>1066390</v>
      </c>
      <c r="I726" s="37" t="n">
        <v>158.91</v>
      </c>
      <c r="J726" s="37" t="n">
        <v>151.76</v>
      </c>
      <c r="K726" s="160">
        <f>H726*(I726/J726)</f>
        <v/>
      </c>
      <c r="L726" s="159" t="n">
        <v>1404684.1277</v>
      </c>
      <c r="M726" s="159" t="n">
        <v>1363771</v>
      </c>
      <c r="N726" s="159" t="n">
        <v>1472872.68</v>
      </c>
      <c r="O726" s="162">
        <f>MIN(K726,L726,M726,N726)</f>
        <v/>
      </c>
      <c r="P726" s="162">
        <f>MAX(K726,L726,M726,N726)</f>
        <v/>
      </c>
      <c r="Q726" s="162">
        <f>MEDIAN(K726,L726,M726,N726)</f>
        <v/>
      </c>
      <c r="R726" s="162">
        <f>AVERAGE(K726,L726,M726,N726)</f>
        <v/>
      </c>
      <c r="S726" s="162">
        <f>AVERAGE(O726,Q726)</f>
        <v/>
      </c>
      <c r="T726" s="162">
        <f>AVERAGE(P726,Q726)</f>
        <v/>
      </c>
      <c r="U726" s="41">
        <f>STDEVA(K726,L726,M726,N726)</f>
        <v/>
      </c>
      <c r="V726" s="42">
        <f>U726/Q726</f>
        <v/>
      </c>
      <c r="W726" s="43">
        <f>IF(X726=O726,"MENOR",IF(X726=S726,"PROM[MEN-MED]","PROMEDIO"))</f>
        <v/>
      </c>
      <c r="X726" s="163">
        <f>IF(V726&lt;=300%,O726,IF(AND(V726&gt;100%,V726&lt;=150%),S726,R726))</f>
        <v/>
      </c>
      <c r="Y726" s="162">
        <f>ROUND(X726,0)</f>
        <v/>
      </c>
    </row>
    <row r="727" ht="15.75" customHeight="1">
      <c r="B727" s="32" t="inlineStr">
        <is>
          <t>1.4</t>
        </is>
      </c>
      <c r="C727" s="32" t="n">
        <v>4912</v>
      </c>
      <c r="D727" s="58" t="inlineStr">
        <is>
          <t>PURGADOR DE FRENOS</t>
        </is>
      </c>
      <c r="E727" s="56" t="inlineStr">
        <is>
          <t>Tornillo metalico fabricado en aleacion de acero, que está dotado de una caña con rosca en uno de sus dos extremos posee orificio. Diametro establecido para este vehículo.</t>
        </is>
      </c>
      <c r="F727" s="32" t="inlineStr">
        <is>
          <t>Unidad</t>
        </is>
      </c>
      <c r="G727" s="35" t="inlineStr">
        <is>
          <t>suministro</t>
        </is>
      </c>
      <c r="H727" s="159" t="n">
        <v>24846</v>
      </c>
      <c r="I727" s="37" t="n">
        <v>158.91</v>
      </c>
      <c r="J727" s="37" t="n">
        <v>151.76</v>
      </c>
      <c r="K727" s="160">
        <f>H727*(I727/J727)</f>
        <v/>
      </c>
      <c r="L727" s="159" t="n">
        <v>32097.8938</v>
      </c>
      <c r="M727" s="159" t="n">
        <v>31163</v>
      </c>
      <c r="N727" s="159" t="n">
        <v>33656.04</v>
      </c>
      <c r="O727" s="162">
        <f>MIN(K727,L727,M727,N727)</f>
        <v/>
      </c>
      <c r="P727" s="162">
        <f>MAX(K727,L727,M727,N727)</f>
        <v/>
      </c>
      <c r="Q727" s="162">
        <f>MEDIAN(K727,L727,M727,N727)</f>
        <v/>
      </c>
      <c r="R727" s="162">
        <f>AVERAGE(K727,L727,M727,N727)</f>
        <v/>
      </c>
      <c r="S727" s="162">
        <f>AVERAGE(O727,Q727)</f>
        <v/>
      </c>
      <c r="T727" s="162">
        <f>AVERAGE(P727,Q727)</f>
        <v/>
      </c>
      <c r="U727" s="41">
        <f>STDEVA(K727,L727,M727,N727)</f>
        <v/>
      </c>
      <c r="V727" s="42">
        <f>U727/Q727</f>
        <v/>
      </c>
      <c r="W727" s="43">
        <f>IF(X727=O727,"MENOR",IF(X727=S727,"PROM[MEN-MED]","PROMEDIO"))</f>
        <v/>
      </c>
      <c r="X727" s="163">
        <f>IF(V727&lt;=300%,O727,IF(AND(V727&gt;100%,V727&lt;=150%),S727,R727))</f>
        <v/>
      </c>
      <c r="Y727" s="162">
        <f>ROUND(X727,0)</f>
        <v/>
      </c>
    </row>
    <row r="728" ht="27" customHeight="1">
      <c r="B728" s="32" t="inlineStr">
        <is>
          <t>1.5</t>
        </is>
      </c>
      <c r="C728" s="32" t="n">
        <v>4912</v>
      </c>
      <c r="D728" s="58" t="inlineStr">
        <is>
          <t>JUEGO PASTILLAS DELANTERAS</t>
        </is>
      </c>
      <c r="E728"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728" s="32" t="inlineStr">
        <is>
          <t>Juego</t>
        </is>
      </c>
      <c r="G728" s="35" t="inlineStr">
        <is>
          <t>suministro</t>
        </is>
      </c>
      <c r="H728" s="159" t="n">
        <v>592329</v>
      </c>
      <c r="I728" s="37" t="n">
        <v>158.91</v>
      </c>
      <c r="J728" s="37" t="n">
        <v>151.76</v>
      </c>
      <c r="K728" s="160">
        <f>H728*(I728/J728)</f>
        <v/>
      </c>
      <c r="L728" s="159" t="n">
        <v>1040186.6993</v>
      </c>
      <c r="M728" s="159" t="n">
        <v>1009890</v>
      </c>
      <c r="N728" s="159" t="n">
        <v>1090681.2</v>
      </c>
      <c r="O728" s="162">
        <f>MIN(K728,L728,M728,N728)</f>
        <v/>
      </c>
      <c r="P728" s="162">
        <f>MAX(K728,L728,M728,N728)</f>
        <v/>
      </c>
      <c r="Q728" s="162">
        <f>MEDIAN(K728,L728,M728,N728)</f>
        <v/>
      </c>
      <c r="R728" s="162">
        <f>AVERAGE(K728,L728,M728,N728)</f>
        <v/>
      </c>
      <c r="S728" s="162">
        <f>AVERAGE(O728,Q728)</f>
        <v/>
      </c>
      <c r="T728" s="162">
        <f>AVERAGE(P728,Q728)</f>
        <v/>
      </c>
      <c r="U728" s="41">
        <f>STDEVA(K728,L728,M728,N728)</f>
        <v/>
      </c>
      <c r="V728" s="42">
        <f>U728/Q728</f>
        <v/>
      </c>
      <c r="W728" s="43">
        <f>IF(X728=O728,"MENOR",IF(X728=S728,"PROM[MEN-MED]","PROMEDIO"))</f>
        <v/>
      </c>
      <c r="X728" s="163">
        <f>IF(V728&lt;=300%,O728,IF(AND(V728&gt;100%,V728&lt;=150%),S728,R728))</f>
        <v/>
      </c>
      <c r="Y728" s="162">
        <f>ROUND(X728,0)</f>
        <v/>
      </c>
    </row>
    <row r="729" ht="15.75" customHeight="1">
      <c r="B729" s="32" t="inlineStr">
        <is>
          <t>1.6</t>
        </is>
      </c>
      <c r="C729" s="32" t="n">
        <v>4912</v>
      </c>
      <c r="D729" s="58" t="inlineStr">
        <is>
          <t>GUAYA FRENO DE PARQUEO</t>
        </is>
      </c>
      <c r="E729" s="56" t="inlineStr">
        <is>
          <t xml:space="preserve">Es un cable o guaya de acero es el que acciona los frenos a través de unas varillas de presión. Diametro establecido para este vehículo. </t>
        </is>
      </c>
      <c r="F729" s="32" t="inlineStr">
        <is>
          <t>Unidad</t>
        </is>
      </c>
      <c r="G729" s="35" t="inlineStr">
        <is>
          <t>suministro</t>
        </is>
      </c>
      <c r="H729" s="159" t="n">
        <v>316992</v>
      </c>
      <c r="I729" s="37" t="n">
        <v>158.91</v>
      </c>
      <c r="J729" s="37" t="n">
        <v>151.76</v>
      </c>
      <c r="K729" s="160">
        <f>H729*(I729/J729)</f>
        <v/>
      </c>
      <c r="L729" s="159" t="n">
        <v>395764.1072</v>
      </c>
      <c r="M729" s="159" t="n">
        <v>384237</v>
      </c>
      <c r="N729" s="159" t="n">
        <v>414975.96</v>
      </c>
      <c r="O729" s="162">
        <f>MIN(K729,L729,M729,N729)</f>
        <v/>
      </c>
      <c r="P729" s="162">
        <f>MAX(K729,L729,M729,N729)</f>
        <v/>
      </c>
      <c r="Q729" s="162">
        <f>MEDIAN(K729,L729,M729,N729)</f>
        <v/>
      </c>
      <c r="R729" s="162">
        <f>AVERAGE(K729,L729,M729,N729)</f>
        <v/>
      </c>
      <c r="S729" s="162">
        <f>AVERAGE(O729,Q729)</f>
        <v/>
      </c>
      <c r="T729" s="162">
        <f>AVERAGE(P729,Q729)</f>
        <v/>
      </c>
      <c r="U729" s="41">
        <f>STDEVA(K729,L729,M729,N729)</f>
        <v/>
      </c>
      <c r="V729" s="42">
        <f>U729/Q729</f>
        <v/>
      </c>
      <c r="W729" s="43">
        <f>IF(X729=O729,"MENOR",IF(X729=S729,"PROM[MEN-MED]","PROMEDIO"))</f>
        <v/>
      </c>
      <c r="X729" s="163">
        <f>IF(V729&lt;=300%,O729,IF(AND(V729&gt;100%,V729&lt;=150%),S729,R729))</f>
        <v/>
      </c>
      <c r="Y729" s="162">
        <f>ROUND(X729,0)</f>
        <v/>
      </c>
    </row>
    <row r="730" ht="27" customHeight="1">
      <c r="B730" s="32" t="inlineStr">
        <is>
          <t>1.7</t>
        </is>
      </c>
      <c r="C730" s="32" t="n">
        <v>4912</v>
      </c>
      <c r="D730" s="58" t="inlineStr">
        <is>
          <t>JUEGO BANDAS FRENO DE PARQUEO</t>
        </is>
      </c>
      <c r="E730" s="56"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730" s="32" t="inlineStr">
        <is>
          <t>Juego</t>
        </is>
      </c>
      <c r="G730" s="35" t="inlineStr">
        <is>
          <t>suministro</t>
        </is>
      </c>
      <c r="H730" s="159" t="n">
        <v>454371</v>
      </c>
      <c r="I730" s="37" t="n">
        <v>158.91</v>
      </c>
      <c r="J730" s="37" t="n">
        <v>151.76</v>
      </c>
      <c r="K730" s="160">
        <f>H730*(I730/J730)</f>
        <v/>
      </c>
      <c r="L730" s="159" t="n">
        <v>543128.2689</v>
      </c>
      <c r="M730" s="159" t="n">
        <v>527309</v>
      </c>
      <c r="N730" s="159" t="n">
        <v>569493.72</v>
      </c>
      <c r="O730" s="162">
        <f>MIN(K730,L730,M730,N730)</f>
        <v/>
      </c>
      <c r="P730" s="162">
        <f>MAX(K730,L730,M730,N730)</f>
        <v/>
      </c>
      <c r="Q730" s="162">
        <f>MEDIAN(K730,L730,M730,N730)</f>
        <v/>
      </c>
      <c r="R730" s="162">
        <f>AVERAGE(K730,L730,M730,N730)</f>
        <v/>
      </c>
      <c r="S730" s="162">
        <f>AVERAGE(O730,Q730)</f>
        <v/>
      </c>
      <c r="T730" s="162">
        <f>AVERAGE(P730,Q730)</f>
        <v/>
      </c>
      <c r="U730" s="41">
        <f>STDEVA(K730,L730,M730,N730)</f>
        <v/>
      </c>
      <c r="V730" s="42">
        <f>U730/Q730</f>
        <v/>
      </c>
      <c r="W730" s="43">
        <f>IF(X730=O730,"MENOR",IF(X730=S730,"PROM[MEN-MED]","PROMEDIO"))</f>
        <v/>
      </c>
      <c r="X730" s="163">
        <f>IF(V730&lt;=300%,O730,IF(AND(V730&gt;100%,V730&lt;=150%),S730,R730))</f>
        <v/>
      </c>
      <c r="Y730" s="162">
        <f>ROUND(X730,0)</f>
        <v/>
      </c>
    </row>
    <row r="731" ht="27" customHeight="1">
      <c r="B731" s="32" t="inlineStr">
        <is>
          <t>1.8</t>
        </is>
      </c>
      <c r="C731" s="32" t="n">
        <v>4912</v>
      </c>
      <c r="D731" s="58" t="inlineStr">
        <is>
          <t>JUEGO PASTILLAS TRASERAS</t>
        </is>
      </c>
      <c r="E731"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731" s="32" t="inlineStr">
        <is>
          <t>Juego</t>
        </is>
      </c>
      <c r="G731" s="35" t="inlineStr">
        <is>
          <t>suministro</t>
        </is>
      </c>
      <c r="H731" s="159" t="n">
        <v>583112</v>
      </c>
      <c r="I731" s="37" t="n">
        <v>158.91</v>
      </c>
      <c r="J731" s="37" t="n">
        <v>151.76</v>
      </c>
      <c r="K731" s="160">
        <f>H731*(I731/J731)</f>
        <v/>
      </c>
      <c r="L731" s="159" t="n">
        <v>711908.1942</v>
      </c>
      <c r="M731" s="159" t="n">
        <v>691173</v>
      </c>
      <c r="N731" s="159" t="n">
        <v>746466.84</v>
      </c>
      <c r="O731" s="162">
        <f>MIN(K731,L731,M731,N731)</f>
        <v/>
      </c>
      <c r="P731" s="162">
        <f>MAX(K731,L731,M731,N731)</f>
        <v/>
      </c>
      <c r="Q731" s="162">
        <f>MEDIAN(K731,L731,M731,N731)</f>
        <v/>
      </c>
      <c r="R731" s="162">
        <f>AVERAGE(K731,L731,M731,N731)</f>
        <v/>
      </c>
      <c r="S731" s="162">
        <f>AVERAGE(O731,Q731)</f>
        <v/>
      </c>
      <c r="T731" s="162">
        <f>AVERAGE(P731,Q731)</f>
        <v/>
      </c>
      <c r="U731" s="41">
        <f>STDEVA(K731,L731,M731,N731)</f>
        <v/>
      </c>
      <c r="V731" s="42">
        <f>U731/Q731</f>
        <v/>
      </c>
      <c r="W731" s="43">
        <f>IF(X731=O731,"MENOR",IF(X731=S731,"PROM[MEN-MED]","PROMEDIO"))</f>
        <v/>
      </c>
      <c r="X731" s="163">
        <f>IF(V731&lt;=300%,O731,IF(AND(V731&gt;100%,V731&lt;=150%),S731,R731))</f>
        <v/>
      </c>
      <c r="Y731" s="162">
        <f>ROUND(X731,0)</f>
        <v/>
      </c>
    </row>
    <row r="732" ht="27" customHeight="1">
      <c r="B732" s="32" t="inlineStr">
        <is>
          <t>1.9</t>
        </is>
      </c>
      <c r="C732" s="32" t="n">
        <v>4912</v>
      </c>
      <c r="D732" s="58" t="inlineStr">
        <is>
          <t>MORDAZA FRENO DELANTERO</t>
        </is>
      </c>
      <c r="E732" s="56" t="inlineStr">
        <is>
          <t>Elemento que consta de 2 piezas metálicas que se fijan a los discos, tabien conocido como el cuerpo de la pinza en cuyo interior se encuentran dos émbolos o pistones. Ubicacion lado anterior (delante). Diametro establecido para este vehículo.</t>
        </is>
      </c>
      <c r="F732" s="32" t="inlineStr">
        <is>
          <t>Unidad</t>
        </is>
      </c>
      <c r="G732" s="35" t="inlineStr">
        <is>
          <t>suministro</t>
        </is>
      </c>
      <c r="H732" s="159" t="n">
        <v>1803623</v>
      </c>
      <c r="I732" s="37" t="n">
        <v>158.91</v>
      </c>
      <c r="J732" s="37" t="n">
        <v>151.76</v>
      </c>
      <c r="K732" s="160">
        <f>H732*(I732/J732)</f>
        <v/>
      </c>
      <c r="L732" s="159" t="n">
        <v>2146041.0496</v>
      </c>
      <c r="M732" s="159" t="n">
        <v>2083535</v>
      </c>
      <c r="N732" s="159" t="n">
        <v>2250217.8</v>
      </c>
      <c r="O732" s="162">
        <f>MIN(K732,L732,M732,N732)</f>
        <v/>
      </c>
      <c r="P732" s="162">
        <f>MAX(K732,L732,M732,N732)</f>
        <v/>
      </c>
      <c r="Q732" s="162">
        <f>MEDIAN(K732,L732,M732,N732)</f>
        <v/>
      </c>
      <c r="R732" s="162">
        <f>AVERAGE(K732,L732,M732,N732)</f>
        <v/>
      </c>
      <c r="S732" s="162">
        <f>AVERAGE(O732,Q732)</f>
        <v/>
      </c>
      <c r="T732" s="162">
        <f>AVERAGE(P732,Q732)</f>
        <v/>
      </c>
      <c r="U732" s="41">
        <f>STDEVA(K732,L732,M732,N732)</f>
        <v/>
      </c>
      <c r="V732" s="42">
        <f>U732/Q732</f>
        <v/>
      </c>
      <c r="W732" s="43">
        <f>IF(X732=O732,"MENOR",IF(X732=S732,"PROM[MEN-MED]","PROMEDIO"))</f>
        <v/>
      </c>
      <c r="X732" s="163">
        <f>IF(V732&lt;=300%,O732,IF(AND(V732&gt;100%,V732&lt;=150%),S732,R732))</f>
        <v/>
      </c>
      <c r="Y732" s="162">
        <f>ROUND(X732,0)</f>
        <v/>
      </c>
    </row>
    <row r="733" ht="27" customHeight="1">
      <c r="B733" s="32" t="inlineStr">
        <is>
          <t>1.10</t>
        </is>
      </c>
      <c r="C733" s="32" t="n">
        <v>4912</v>
      </c>
      <c r="D733" s="58" t="inlineStr">
        <is>
          <t>MORDAZA FRENO TRASERO</t>
        </is>
      </c>
      <c r="E733" s="56" t="inlineStr">
        <is>
          <t>Elemento que consta de 2 piezas metálicas que se fijan a los discos, tabien conocido como el cuerpo de la pinza en cuyo interior se encuentran dos émbolos o pistones. Ubicacion lado posterior (detras). Diametro establecido para este vehículo.</t>
        </is>
      </c>
      <c r="F733" s="32" t="inlineStr">
        <is>
          <t>Unidad</t>
        </is>
      </c>
      <c r="G733" s="35" t="inlineStr">
        <is>
          <t>suministro</t>
        </is>
      </c>
      <c r="H733" s="159" t="n">
        <v>1681577</v>
      </c>
      <c r="I733" s="37" t="n">
        <v>158.91</v>
      </c>
      <c r="J733" s="37" t="n">
        <v>151.76</v>
      </c>
      <c r="K733" s="160">
        <f>H733*(I733/J733)</f>
        <v/>
      </c>
      <c r="L733" s="159" t="n">
        <v>2187311.0945</v>
      </c>
      <c r="M733" s="159" t="n">
        <v>2123603</v>
      </c>
      <c r="N733" s="159" t="n">
        <v>2293491.24</v>
      </c>
      <c r="O733" s="162">
        <f>MIN(K733,L733,M733,N733)</f>
        <v/>
      </c>
      <c r="P733" s="162">
        <f>MAX(K733,L733,M733,N733)</f>
        <v/>
      </c>
      <c r="Q733" s="162">
        <f>MEDIAN(K733,L733,M733,N733)</f>
        <v/>
      </c>
      <c r="R733" s="162">
        <f>AVERAGE(K733,L733,M733,N733)</f>
        <v/>
      </c>
      <c r="S733" s="162">
        <f>AVERAGE(O733,Q733)</f>
        <v/>
      </c>
      <c r="T733" s="162">
        <f>AVERAGE(P733,Q733)</f>
        <v/>
      </c>
      <c r="U733" s="41">
        <f>STDEVA(K733,L733,M733,N733)</f>
        <v/>
      </c>
      <c r="V733" s="42">
        <f>U733/Q733</f>
        <v/>
      </c>
      <c r="W733" s="43">
        <f>IF(X733=O733,"MENOR",IF(X733=S733,"PROM[MEN-MED]","PROMEDIO"))</f>
        <v/>
      </c>
      <c r="X733" s="163">
        <f>IF(V733&lt;=300%,O733,IF(AND(V733&gt;100%,V733&lt;=150%),S733,R733))</f>
        <v/>
      </c>
      <c r="Y733" s="162">
        <f>ROUND(X733,0)</f>
        <v/>
      </c>
    </row>
    <row r="734" ht="27" customHeight="1">
      <c r="B734" s="32" t="inlineStr">
        <is>
          <t>1.11</t>
        </is>
      </c>
      <c r="C734" s="32" t="n">
        <v>4912</v>
      </c>
      <c r="D734" s="73" t="inlineStr">
        <is>
          <t>DEPÓSITO DE LÍQUIDO DE FRENOS</t>
        </is>
      </c>
      <c r="E734" s="56"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734" s="32" t="inlineStr">
        <is>
          <t>Unidad</t>
        </is>
      </c>
      <c r="G734" s="35" t="inlineStr">
        <is>
          <t>suministro</t>
        </is>
      </c>
      <c r="H734" s="159" t="n">
        <v>684000</v>
      </c>
      <c r="I734" s="37" t="n">
        <v>158.91</v>
      </c>
      <c r="J734" s="37" t="n">
        <v>151.76</v>
      </c>
      <c r="K734" s="160">
        <f>H734*(I734/J734)</f>
        <v/>
      </c>
      <c r="L734" s="159" t="n">
        <v>809827.2014</v>
      </c>
      <c r="M734" s="159" t="n">
        <v>786240</v>
      </c>
      <c r="N734" s="159" t="n">
        <v>849139.2</v>
      </c>
      <c r="O734" s="162">
        <f>MIN(K734,L734,M734,N734)</f>
        <v/>
      </c>
      <c r="P734" s="162">
        <f>MAX(K734,L734,M734,N734)</f>
        <v/>
      </c>
      <c r="Q734" s="162">
        <f>MEDIAN(K734,L734,M734,N734)</f>
        <v/>
      </c>
      <c r="R734" s="162">
        <f>AVERAGE(K734,L734,M734,N734)</f>
        <v/>
      </c>
      <c r="S734" s="162">
        <f>AVERAGE(O734,Q734)</f>
        <v/>
      </c>
      <c r="T734" s="162">
        <f>AVERAGE(P734,Q734)</f>
        <v/>
      </c>
      <c r="U734" s="41">
        <f>STDEVA(K734,L734,M734,N734)</f>
        <v/>
      </c>
      <c r="V734" s="42">
        <f>U734/Q734</f>
        <v/>
      </c>
      <c r="W734" s="43">
        <f>IF(X734=O734,"MENOR",IF(X734=S734,"PROM[MEN-MED]","PROMEDIO"))</f>
        <v/>
      </c>
      <c r="X734" s="163">
        <f>IF(V734&lt;=300%,O734,IF(AND(V734&gt;100%,V734&lt;=150%),S734,R734))</f>
        <v/>
      </c>
      <c r="Y734" s="162">
        <f>ROUND(X734,0)</f>
        <v/>
      </c>
    </row>
    <row r="735" ht="27" customHeight="1">
      <c r="B735" s="32" t="inlineStr">
        <is>
          <t>1.12</t>
        </is>
      </c>
      <c r="C735" s="32" t="n">
        <v>4912</v>
      </c>
      <c r="D735" s="73" t="inlineStr">
        <is>
          <t xml:space="preserve">MANGUERAS DE FRENO DELANTERAS </t>
        </is>
      </c>
      <c r="E735" s="56" t="inlineStr">
        <is>
          <t>Las mangueras de freno delanteras en una toyota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735" s="32" t="inlineStr">
        <is>
          <t>Unidad</t>
        </is>
      </c>
      <c r="G735" s="35" t="inlineStr">
        <is>
          <t>suministro</t>
        </is>
      </c>
      <c r="H735" s="159" t="n">
        <v>221350</v>
      </c>
      <c r="I735" s="37" t="n">
        <v>158.91</v>
      </c>
      <c r="J735" s="37" t="n">
        <v>151.76</v>
      </c>
      <c r="K735" s="160">
        <f>H735*(I735/J735)</f>
        <v/>
      </c>
      <c r="L735" s="159" t="n">
        <v>264588.4556</v>
      </c>
      <c r="M735" s="159" t="n">
        <v>256882</v>
      </c>
      <c r="N735" s="159" t="n">
        <v>277432.56</v>
      </c>
      <c r="O735" s="162">
        <f>MIN(K735,L735,M735,N735)</f>
        <v/>
      </c>
      <c r="P735" s="162">
        <f>MAX(K735,L735,M735,N735)</f>
        <v/>
      </c>
      <c r="Q735" s="162">
        <f>MEDIAN(K735,L735,M735,N735)</f>
        <v/>
      </c>
      <c r="R735" s="162">
        <f>AVERAGE(K735,L735,M735,N735)</f>
        <v/>
      </c>
      <c r="S735" s="162">
        <f>AVERAGE(O735,Q735)</f>
        <v/>
      </c>
      <c r="T735" s="162">
        <f>AVERAGE(P735,Q735)</f>
        <v/>
      </c>
      <c r="U735" s="41">
        <f>STDEVA(K735,L735,M735,N735)</f>
        <v/>
      </c>
      <c r="V735" s="42">
        <f>U735/Q735</f>
        <v/>
      </c>
      <c r="W735" s="43">
        <f>IF(X735=O735,"MENOR",IF(X735=S735,"PROM[MEN-MED]","PROMEDIO"))</f>
        <v/>
      </c>
      <c r="X735" s="163">
        <f>IF(V735&lt;=300%,O735,IF(AND(V735&gt;100%,V735&lt;=150%),S735,R735))</f>
        <v/>
      </c>
      <c r="Y735" s="162">
        <f>ROUND(X735,0)</f>
        <v/>
      </c>
    </row>
    <row r="736" ht="27" customHeight="1">
      <c r="B736" s="32" t="inlineStr">
        <is>
          <t>1.13</t>
        </is>
      </c>
      <c r="C736" s="32" t="n">
        <v>4912</v>
      </c>
      <c r="D736" s="73" t="inlineStr">
        <is>
          <t xml:space="preserve">MANGUERAS DE FRENO TRASERAS </t>
        </is>
      </c>
      <c r="E736" s="56" t="inlineStr">
        <is>
          <t>Las mangueras de freno delanteras en una toyotason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736" s="32" t="inlineStr">
        <is>
          <t>Unidad</t>
        </is>
      </c>
      <c r="G736" s="35" t="inlineStr">
        <is>
          <t>suministro</t>
        </is>
      </c>
      <c r="H736" s="159" t="n">
        <v>117800</v>
      </c>
      <c r="I736" s="37" t="n">
        <v>158.91</v>
      </c>
      <c r="J736" s="37" t="n">
        <v>151.76</v>
      </c>
      <c r="K736" s="160">
        <f>H736*(I736/J736)</f>
        <v/>
      </c>
      <c r="L736" s="159" t="n">
        <v>143493.4249</v>
      </c>
      <c r="M736" s="159" t="n">
        <v>139314</v>
      </c>
      <c r="N736" s="159" t="n">
        <v>150459.12</v>
      </c>
      <c r="O736" s="162">
        <f>MIN(K736,L736,M736,N736)</f>
        <v/>
      </c>
      <c r="P736" s="162">
        <f>MAX(K736,L736,M736,N736)</f>
        <v/>
      </c>
      <c r="Q736" s="162">
        <f>MEDIAN(K736,L736,M736,N736)</f>
        <v/>
      </c>
      <c r="R736" s="162">
        <f>AVERAGE(K736,L736,M736,N736)</f>
        <v/>
      </c>
      <c r="S736" s="162">
        <f>AVERAGE(O736,Q736)</f>
        <v/>
      </c>
      <c r="T736" s="162">
        <f>AVERAGE(P736,Q736)</f>
        <v/>
      </c>
      <c r="U736" s="41">
        <f>STDEVA(K736,L736,M736,N736)</f>
        <v/>
      </c>
      <c r="V736" s="42">
        <f>U736/Q736</f>
        <v/>
      </c>
      <c r="W736" s="43">
        <f>IF(X736=O736,"MENOR",IF(X736=S736,"PROM[MEN-MED]","PROMEDIO"))</f>
        <v/>
      </c>
      <c r="X736" s="163">
        <f>IF(V736&lt;=300%,O736,IF(AND(V736&gt;100%,V736&lt;=150%),S736,R736))</f>
        <v/>
      </c>
      <c r="Y736" s="162">
        <f>ROUND(X736,0)</f>
        <v/>
      </c>
    </row>
    <row r="737" ht="27" customHeight="1">
      <c r="B737" s="32" t="inlineStr">
        <is>
          <t>1.14</t>
        </is>
      </c>
      <c r="C737" s="32" t="n">
        <v>4912</v>
      </c>
      <c r="D737" s="58" t="inlineStr">
        <is>
          <t>BOOSTER DE FRENO (SERVO FRENO)</t>
        </is>
      </c>
      <c r="E737" s="56" t="inlineStr">
        <is>
          <t>El booster de freno, también conocido como servofreno, es un componente clave del sistema de frenos de la toyota . Su función es multiplicar la fuerza aplicada al pedal de freno, reduciendo el esfuerzo necesario para detener el vehículo</t>
        </is>
      </c>
      <c r="F737" s="32" t="inlineStr">
        <is>
          <t>Unidad</t>
        </is>
      </c>
      <c r="G737" s="35" t="inlineStr">
        <is>
          <t>suministro</t>
        </is>
      </c>
      <c r="H737" s="159" t="n">
        <v>4239375</v>
      </c>
      <c r="I737" s="37" t="n">
        <v>158.91</v>
      </c>
      <c r="J737" s="37" t="n">
        <v>151.76</v>
      </c>
      <c r="K737" s="160">
        <f>H737*(I737/J737)</f>
        <v/>
      </c>
      <c r="L737" s="159" t="n">
        <v>5019911.0059</v>
      </c>
      <c r="M737" s="159" t="n">
        <v>4873700</v>
      </c>
      <c r="N737" s="159" t="n">
        <v>5263596</v>
      </c>
      <c r="O737" s="162">
        <f>MIN(K737,L737,M737,N737)</f>
        <v/>
      </c>
      <c r="P737" s="162">
        <f>MAX(K737,L737,M737,N737)</f>
        <v/>
      </c>
      <c r="Q737" s="162">
        <f>MEDIAN(K737,L737,M737,N737)</f>
        <v/>
      </c>
      <c r="R737" s="162">
        <f>AVERAGE(K737,L737,M737,N737)</f>
        <v/>
      </c>
      <c r="S737" s="162">
        <f>AVERAGE(O737,Q737)</f>
        <v/>
      </c>
      <c r="T737" s="162">
        <f>AVERAGE(P737,Q737)</f>
        <v/>
      </c>
      <c r="U737" s="41">
        <f>STDEVA(K737,L737,M737,N737)</f>
        <v/>
      </c>
      <c r="V737" s="42">
        <f>U737/Q737</f>
        <v/>
      </c>
      <c r="W737" s="43">
        <f>IF(X737=O737,"MENOR",IF(X737=S737,"PROM[MEN-MED]","PROMEDIO"))</f>
        <v/>
      </c>
      <c r="X737" s="163">
        <f>IF(V737&lt;=300%,O737,IF(AND(V737&gt;100%,V737&lt;=150%),S737,R737))</f>
        <v/>
      </c>
      <c r="Y737" s="162">
        <f>ROUND(X737,0)</f>
        <v/>
      </c>
    </row>
    <row r="738" ht="27" customHeight="1">
      <c r="B738" s="32" t="inlineStr">
        <is>
          <t>1.15</t>
        </is>
      </c>
      <c r="C738" s="32" t="n">
        <v>4912</v>
      </c>
      <c r="D738" s="58" t="inlineStr">
        <is>
          <t>ABS (SISTEMA ANTIBLOQUEO DE FRENOS)</t>
        </is>
      </c>
      <c r="E738" s="56" t="inlineStr">
        <is>
          <t>El Sistema Antibloqueo de Frenos (ABS) en la toyota evita que las ruedas se bloqueen durante una frenada brusca, permitiendo al conductor mantener el control y la dirección del vehículo en condiciones de emergencia o superficies resbaladizas</t>
        </is>
      </c>
      <c r="F738" s="32" t="inlineStr">
        <is>
          <t>Unidad</t>
        </is>
      </c>
      <c r="G738" s="35" t="inlineStr">
        <is>
          <t>suministro</t>
        </is>
      </c>
      <c r="H738" s="159" t="n">
        <v>8089157</v>
      </c>
      <c r="I738" s="37" t="n">
        <v>158.91</v>
      </c>
      <c r="J738" s="37" t="n">
        <v>151.76</v>
      </c>
      <c r="K738" s="160">
        <f>H738*(I738/J738)</f>
        <v/>
      </c>
      <c r="L738" s="159" t="n">
        <v>9881374.011600001</v>
      </c>
      <c r="M738" s="159" t="n">
        <v>9593567</v>
      </c>
      <c r="N738" s="159" t="n">
        <v>10361052.36</v>
      </c>
      <c r="O738" s="162">
        <f>MIN(K738,L738,M738,N738)</f>
        <v/>
      </c>
      <c r="P738" s="162">
        <f>MAX(K738,L738,M738,N738)</f>
        <v/>
      </c>
      <c r="Q738" s="162">
        <f>MEDIAN(K738,L738,M738,N738)</f>
        <v/>
      </c>
      <c r="R738" s="162">
        <f>AVERAGE(K738,L738,M738,N738)</f>
        <v/>
      </c>
      <c r="S738" s="162">
        <f>AVERAGE(O738,Q738)</f>
        <v/>
      </c>
      <c r="T738" s="162">
        <f>AVERAGE(P738,Q738)</f>
        <v/>
      </c>
      <c r="U738" s="41">
        <f>STDEVA(K738,L738,M738,N738)</f>
        <v/>
      </c>
      <c r="V738" s="42">
        <f>U738/Q738</f>
        <v/>
      </c>
      <c r="W738" s="43">
        <f>IF(X738=O738,"MENOR",IF(X738=S738,"PROM[MEN-MED]","PROMEDIO"))</f>
        <v/>
      </c>
      <c r="X738" s="163">
        <f>IF(V738&lt;=300%,O738,IF(AND(V738&gt;100%,V738&lt;=150%),S738,R738))</f>
        <v/>
      </c>
      <c r="Y738" s="162">
        <f>ROUND(X738,0)</f>
        <v/>
      </c>
    </row>
    <row r="739" ht="27" customHeight="1">
      <c r="B739" s="32" t="inlineStr">
        <is>
          <t>1.16</t>
        </is>
      </c>
      <c r="C739" s="32" t="n">
        <v>4912</v>
      </c>
      <c r="D739" s="58" t="inlineStr">
        <is>
          <t>EBD (DISTRIBUCIÓN ELECTRÓNICA DE FRENADO)</t>
        </is>
      </c>
      <c r="E739" s="56" t="inlineStr">
        <is>
          <t>El EBD (Electronic Brakeforce Distribution) o Distribución Electrónica de Frenado es un sistema complementario del ABS en la toyota . Su función es optimizar la fuerza de frenado en cada rueda, ajustándola según la carga del vehículo y las condiciones de la carretera.</t>
        </is>
      </c>
      <c r="F739" s="32" t="inlineStr">
        <is>
          <t>Unidad</t>
        </is>
      </c>
      <c r="G739" s="35" t="inlineStr">
        <is>
          <t>suministro</t>
        </is>
      </c>
      <c r="H739" s="159" t="n">
        <v>8492809</v>
      </c>
      <c r="I739" s="37" t="n">
        <v>158.91</v>
      </c>
      <c r="J739" s="37" t="n">
        <v>151.76</v>
      </c>
      <c r="K739" s="160">
        <f>H739*(I739/J739)</f>
        <v/>
      </c>
      <c r="L739" s="159" t="n">
        <v>10261336.8942</v>
      </c>
      <c r="M739" s="159" t="n">
        <v>9962463</v>
      </c>
      <c r="N739" s="159" t="n">
        <v>10759460.04</v>
      </c>
      <c r="O739" s="162">
        <f>MIN(K739,L739,M739,N739)</f>
        <v/>
      </c>
      <c r="P739" s="162">
        <f>MAX(K739,L739,M739,N739)</f>
        <v/>
      </c>
      <c r="Q739" s="162">
        <f>MEDIAN(K739,L739,M739,N739)</f>
        <v/>
      </c>
      <c r="R739" s="162">
        <f>AVERAGE(K739,L739,M739,N739)</f>
        <v/>
      </c>
      <c r="S739" s="162">
        <f>AVERAGE(O739,Q739)</f>
        <v/>
      </c>
      <c r="T739" s="162">
        <f>AVERAGE(P739,Q739)</f>
        <v/>
      </c>
      <c r="U739" s="41">
        <f>STDEVA(K739,L739,M739,N739)</f>
        <v/>
      </c>
      <c r="V739" s="42">
        <f>U739/Q739</f>
        <v/>
      </c>
      <c r="W739" s="43">
        <f>IF(X739=O739,"MENOR",IF(X739=S739,"PROM[MEN-MED]","PROMEDIO"))</f>
        <v/>
      </c>
      <c r="X739" s="163">
        <f>IF(V739&lt;=300%,O739,IF(AND(V739&gt;100%,V739&lt;=150%),S739,R739))</f>
        <v/>
      </c>
      <c r="Y739" s="162">
        <f>ROUND(X739,0)</f>
        <v/>
      </c>
    </row>
    <row r="740" ht="27" customHeight="1">
      <c r="B740" s="32" t="inlineStr">
        <is>
          <t>1.17</t>
        </is>
      </c>
      <c r="C740" s="32" t="n">
        <v>4912</v>
      </c>
      <c r="D740" s="58" t="inlineStr">
        <is>
          <t xml:space="preserve">MUELLE DE RETORNO DEL PEDAL DE FRENO </t>
        </is>
      </c>
      <c r="E740" s="56" t="inlineStr">
        <is>
          <t>El muelle de retorno del pedal de freno en una toyota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740" s="32" t="inlineStr">
        <is>
          <t>Unidad</t>
        </is>
      </c>
      <c r="G740" s="35" t="inlineStr">
        <is>
          <t>suministro</t>
        </is>
      </c>
      <c r="H740" s="159" t="n">
        <v>141719</v>
      </c>
      <c r="I740" s="37" t="n">
        <v>158.91</v>
      </c>
      <c r="J740" s="37" t="n">
        <v>151.76</v>
      </c>
      <c r="K740" s="160">
        <f>H740*(I740/J740)</f>
        <v/>
      </c>
      <c r="L740" s="159" t="n">
        <v>181223.3507</v>
      </c>
      <c r="M740" s="159" t="n">
        <v>175945</v>
      </c>
      <c r="N740" s="159" t="n">
        <v>190020.6</v>
      </c>
      <c r="O740" s="162">
        <f>MIN(K740,L740,M740,N740)</f>
        <v/>
      </c>
      <c r="P740" s="162">
        <f>MAX(K740,L740,M740,N740)</f>
        <v/>
      </c>
      <c r="Q740" s="162">
        <f>MEDIAN(K740,L740,M740,N740)</f>
        <v/>
      </c>
      <c r="R740" s="162">
        <f>AVERAGE(K740,L740,M740,N740)</f>
        <v/>
      </c>
      <c r="S740" s="162">
        <f>AVERAGE(O740,Q740)</f>
        <v/>
      </c>
      <c r="T740" s="162">
        <f>AVERAGE(P740,Q740)</f>
        <v/>
      </c>
      <c r="U740" s="41">
        <f>STDEVA(K740,L740,M740,N740)</f>
        <v/>
      </c>
      <c r="V740" s="42">
        <f>U740/Q740</f>
        <v/>
      </c>
      <c r="W740" s="43">
        <f>IF(X740=O740,"MENOR",IF(X740=S740,"PROM[MEN-MED]","PROMEDIO"))</f>
        <v/>
      </c>
      <c r="X740" s="163">
        <f>IF(V740&lt;=300%,O740,IF(AND(V740&gt;100%,V740&lt;=150%),S740,R740))</f>
        <v/>
      </c>
      <c r="Y740" s="162">
        <f>ROUND(X740,0)</f>
        <v/>
      </c>
    </row>
    <row r="741" ht="27" customHeight="1">
      <c r="B741" s="32" t="inlineStr">
        <is>
          <t>1.18</t>
        </is>
      </c>
      <c r="C741" s="32" t="n">
        <v>4912</v>
      </c>
      <c r="D741" s="58" t="inlineStr">
        <is>
          <t>CONJUNTO DEL INTERRUPTOR DE LAS LUCES DE FRENO</t>
        </is>
      </c>
      <c r="E741" s="56" t="inlineStr">
        <is>
          <t>El conjunto del interruptor de las luces de freno en una toyota es un componente eléctrico que se encuentra instalado en el mecanismo del pedal de freno. Su función principal es activar las luces de freno cuando el conductor presiona el pedal y apagarlas cuando el pedal regresa a su posición de reposo.</t>
        </is>
      </c>
      <c r="F741" s="32" t="inlineStr">
        <is>
          <t>Unidad</t>
        </is>
      </c>
      <c r="G741" s="35" t="inlineStr">
        <is>
          <t>suministro</t>
        </is>
      </c>
      <c r="H741" s="159" t="n">
        <v>133950</v>
      </c>
      <c r="I741" s="37" t="n">
        <v>158.91</v>
      </c>
      <c r="J741" s="37" t="n">
        <v>151.76</v>
      </c>
      <c r="K741" s="160">
        <f>H741*(I741/J741)</f>
        <v/>
      </c>
      <c r="L741" s="159" t="n">
        <v>160115.5591</v>
      </c>
      <c r="M741" s="159" t="n">
        <v>155452</v>
      </c>
      <c r="N741" s="159" t="n">
        <v>167888.16</v>
      </c>
      <c r="O741" s="162">
        <f>MIN(K741,L741,M741,N741)</f>
        <v/>
      </c>
      <c r="P741" s="162">
        <f>MAX(K741,L741,M741,N741)</f>
        <v/>
      </c>
      <c r="Q741" s="162">
        <f>MEDIAN(K741,L741,M741,N741)</f>
        <v/>
      </c>
      <c r="R741" s="162">
        <f>AVERAGE(K741,L741,M741,N741)</f>
        <v/>
      </c>
      <c r="S741" s="162">
        <f>AVERAGE(O741,Q741)</f>
        <v/>
      </c>
      <c r="T741" s="162">
        <f>AVERAGE(P741,Q741)</f>
        <v/>
      </c>
      <c r="U741" s="41">
        <f>STDEVA(K741,L741,M741,N741)</f>
        <v/>
      </c>
      <c r="V741" s="42">
        <f>U741/Q741</f>
        <v/>
      </c>
      <c r="W741" s="43">
        <f>IF(X741=O741,"MENOR",IF(X741=S741,"PROM[MEN-MED]","PROMEDIO"))</f>
        <v/>
      </c>
      <c r="X741" s="163">
        <f>IF(V741&lt;=300%,O741,IF(AND(V741&gt;100%,V741&lt;=150%),S741,R741))</f>
        <v/>
      </c>
      <c r="Y741" s="162">
        <f>ROUND(X741,0)</f>
        <v/>
      </c>
    </row>
    <row r="742" ht="27" customHeight="1">
      <c r="B742" s="32" t="inlineStr">
        <is>
          <t>1.19</t>
        </is>
      </c>
      <c r="C742" s="32" t="n">
        <v>4912</v>
      </c>
      <c r="D742" s="58" t="inlineStr">
        <is>
          <t>CONJUNTO SOPORTE DEL PEDAL DE FRENO</t>
        </is>
      </c>
      <c r="E742" s="56" t="inlineStr">
        <is>
          <t>El conjunto soporte del pedal de freno en una toyota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742" s="32" t="inlineStr">
        <is>
          <t>Unidad</t>
        </is>
      </c>
      <c r="G742" s="35" t="inlineStr">
        <is>
          <t>suministro</t>
        </is>
      </c>
      <c r="H742" s="159" t="n">
        <v>1846799</v>
      </c>
      <c r="I742" s="37" t="n">
        <v>158.91</v>
      </c>
      <c r="J742" s="37" t="n">
        <v>151.76</v>
      </c>
      <c r="K742" s="160">
        <f>H742*(I742/J742)</f>
        <v/>
      </c>
      <c r="L742" s="159" t="n">
        <v>2186533.4414</v>
      </c>
      <c r="M742" s="159" t="n">
        <v>2122848</v>
      </c>
      <c r="N742" s="159" t="n">
        <v>2292675.84</v>
      </c>
      <c r="O742" s="162">
        <f>MIN(K742,L742,M742,N742)</f>
        <v/>
      </c>
      <c r="P742" s="162">
        <f>MAX(K742,L742,M742,N742)</f>
        <v/>
      </c>
      <c r="Q742" s="162">
        <f>MEDIAN(K742,L742,M742,N742)</f>
        <v/>
      </c>
      <c r="R742" s="162">
        <f>AVERAGE(K742,L742,M742,N742)</f>
        <v/>
      </c>
      <c r="S742" s="162">
        <f>AVERAGE(O742,Q742)</f>
        <v/>
      </c>
      <c r="T742" s="162">
        <f>AVERAGE(P742,Q742)</f>
        <v/>
      </c>
      <c r="U742" s="41">
        <f>STDEVA(K742,L742,M742,N742)</f>
        <v/>
      </c>
      <c r="V742" s="42">
        <f>U742/Q742</f>
        <v/>
      </c>
      <c r="W742" s="43">
        <f>IF(X742=O742,"MENOR",IF(X742=S742,"PROM[MEN-MED]","PROMEDIO"))</f>
        <v/>
      </c>
      <c r="X742" s="163">
        <f>IF(V742&lt;=300%,O742,IF(AND(V742&gt;100%,V742&lt;=150%),S742,R742))</f>
        <v/>
      </c>
      <c r="Y742" s="162">
        <f>ROUND(X742,0)</f>
        <v/>
      </c>
    </row>
    <row r="743" ht="27" customHeight="1">
      <c r="B743" s="32" t="inlineStr">
        <is>
          <t>1.20</t>
        </is>
      </c>
      <c r="C743" s="32" t="n">
        <v>4912</v>
      </c>
      <c r="D743" s="58" t="inlineStr">
        <is>
          <t>JUNTA DEL SERVOFRENO</t>
        </is>
      </c>
      <c r="E743" s="56" t="inlineStr">
        <is>
          <t>La junta del servofreno en una toyota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743" s="32" t="inlineStr">
        <is>
          <t>Unidad</t>
        </is>
      </c>
      <c r="G743" s="35" t="inlineStr">
        <is>
          <t>suministro</t>
        </is>
      </c>
      <c r="H743" s="159" t="n">
        <v>141313</v>
      </c>
      <c r="I743" s="37" t="n">
        <v>158.91</v>
      </c>
      <c r="J743" s="37" t="n">
        <v>151.76</v>
      </c>
      <c r="K743" s="160">
        <f>H743*(I743/J743)</f>
        <v/>
      </c>
      <c r="L743" s="159" t="n">
        <v>175673.7143</v>
      </c>
      <c r="M743" s="159" t="n">
        <v>170557</v>
      </c>
      <c r="N743" s="159" t="n">
        <v>184201.56</v>
      </c>
      <c r="O743" s="162">
        <f>MIN(K743,L743,M743,N743)</f>
        <v/>
      </c>
      <c r="P743" s="162">
        <f>MAX(K743,L743,M743,N743)</f>
        <v/>
      </c>
      <c r="Q743" s="162">
        <f>MEDIAN(K743,L743,M743,N743)</f>
        <v/>
      </c>
      <c r="R743" s="162">
        <f>AVERAGE(K743,L743,M743,N743)</f>
        <v/>
      </c>
      <c r="S743" s="162">
        <f>AVERAGE(O743,Q743)</f>
        <v/>
      </c>
      <c r="T743" s="162">
        <f>AVERAGE(P743,Q743)</f>
        <v/>
      </c>
      <c r="U743" s="41">
        <f>STDEVA(K743,L743,M743,N743)</f>
        <v/>
      </c>
      <c r="V743" s="42">
        <f>U743/Q743</f>
        <v/>
      </c>
      <c r="W743" s="43">
        <f>IF(X743=O743,"MENOR",IF(X743=S743,"PROM[MEN-MED]","PROMEDIO"))</f>
        <v/>
      </c>
      <c r="X743" s="163">
        <f>IF(V743&lt;=300%,O743,IF(AND(V743&gt;100%,V743&lt;=150%),S743,R743))</f>
        <v/>
      </c>
      <c r="Y743" s="162">
        <f>ROUND(X743,0)</f>
        <v/>
      </c>
    </row>
    <row r="744" ht="27" customHeight="1">
      <c r="B744" s="32" t="inlineStr">
        <is>
          <t>1.21</t>
        </is>
      </c>
      <c r="C744" s="32" t="n">
        <v>4912</v>
      </c>
      <c r="D744" s="58" t="inlineStr">
        <is>
          <t>CONJUNTO DEL SERVOFRENO HIDRAULICO</t>
        </is>
      </c>
      <c r="E744" s="56" t="inlineStr">
        <is>
          <t>El conjunto del servofreno hidráulico en una toyota es un componente del sistema de frenos que utiliza presión hidráulica en lugar de vacío para amplificar la fuerza aplicada al pedal de freno, reduciendo el esfuerzo necesario para frenar el vehículo.</t>
        </is>
      </c>
      <c r="F744" s="32" t="inlineStr">
        <is>
          <t>Unidad</t>
        </is>
      </c>
      <c r="G744" s="35" t="inlineStr">
        <is>
          <t>suministro</t>
        </is>
      </c>
      <c r="H744" s="159" t="n">
        <v>413650</v>
      </c>
      <c r="I744" s="37" t="n">
        <v>158.91</v>
      </c>
      <c r="J744" s="37" t="n">
        <v>151.76</v>
      </c>
      <c r="K744" s="160">
        <f>H744*(I744/J744)</f>
        <v/>
      </c>
      <c r="L744" s="159" t="n">
        <v>522670.4077</v>
      </c>
      <c r="M744" s="159" t="n">
        <v>507447</v>
      </c>
      <c r="N744" s="159" t="n">
        <v>548042.76</v>
      </c>
      <c r="O744" s="162">
        <f>MIN(K744,L744,M744,N744)</f>
        <v/>
      </c>
      <c r="P744" s="162">
        <f>MAX(K744,L744,M744,N744)</f>
        <v/>
      </c>
      <c r="Q744" s="162">
        <f>MEDIAN(K744,L744,M744,N744)</f>
        <v/>
      </c>
      <c r="R744" s="162">
        <f>AVERAGE(K744,L744,M744,N744)</f>
        <v/>
      </c>
      <c r="S744" s="162">
        <f>AVERAGE(O744,Q744)</f>
        <v/>
      </c>
      <c r="T744" s="162">
        <f>AVERAGE(P744,Q744)</f>
        <v/>
      </c>
      <c r="U744" s="41">
        <f>STDEVA(K744,L744,M744,N744)</f>
        <v/>
      </c>
      <c r="V744" s="42">
        <f>U744/Q744</f>
        <v/>
      </c>
      <c r="W744" s="43">
        <f>IF(X744=O744,"MENOR",IF(X744=S744,"PROM[MEN-MED]","PROMEDIO"))</f>
        <v/>
      </c>
      <c r="X744" s="163">
        <f>IF(V744&lt;=300%,O744,IF(AND(V744&gt;100%,V744&lt;=150%),S744,R744))</f>
        <v/>
      </c>
      <c r="Y744" s="162">
        <f>ROUND(X744,0)</f>
        <v/>
      </c>
    </row>
    <row r="745" ht="69" customHeight="1">
      <c r="B745" s="32" t="inlineStr">
        <is>
          <t>1.22</t>
        </is>
      </c>
      <c r="C745" s="32" t="n">
        <v>4912</v>
      </c>
      <c r="D745" s="58" t="inlineStr">
        <is>
          <t>SOPORTE DEL ACTUADOR DEL FRENO NO.3</t>
        </is>
      </c>
      <c r="E745" s="56" t="inlineStr">
        <is>
          <t>El soporte del actuador del freno No. 3 en una toyota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745" s="32" t="inlineStr">
        <is>
          <t>Unidad</t>
        </is>
      </c>
      <c r="G745" s="35" t="inlineStr">
        <is>
          <t>suministro</t>
        </is>
      </c>
      <c r="H745" s="159" t="n">
        <v>780610</v>
      </c>
      <c r="I745" s="37" t="n">
        <v>158.91</v>
      </c>
      <c r="J745" s="37" t="n">
        <v>151.76</v>
      </c>
      <c r="K745" s="160">
        <f>H745*(I745/J745)</f>
        <v/>
      </c>
      <c r="L745" s="159" t="n">
        <v>950869.2144000001</v>
      </c>
      <c r="M745" s="159" t="n">
        <v>923174</v>
      </c>
      <c r="N745" s="159" t="n">
        <v>997027.92</v>
      </c>
      <c r="O745" s="162">
        <f>MIN(K745,L745,M745,N745)</f>
        <v/>
      </c>
      <c r="P745" s="162">
        <f>MAX(K745,L745,M745,N745)</f>
        <v/>
      </c>
      <c r="Q745" s="162">
        <f>MEDIAN(K745,L745,M745,N745)</f>
        <v/>
      </c>
      <c r="R745" s="162">
        <f>AVERAGE(K745,L745,M745,N745)</f>
        <v/>
      </c>
      <c r="S745" s="162">
        <f>AVERAGE(O745,Q745)</f>
        <v/>
      </c>
      <c r="T745" s="162">
        <f>AVERAGE(P745,Q745)</f>
        <v/>
      </c>
      <c r="U745" s="41">
        <f>STDEVA(K745,L745,M745,N745)</f>
        <v/>
      </c>
      <c r="V745" s="42">
        <f>U745/Q745</f>
        <v/>
      </c>
      <c r="W745" s="43">
        <f>IF(X745=O745,"MENOR",IF(X745=S745,"PROM[MEN-MED]","PROMEDIO"))</f>
        <v/>
      </c>
      <c r="X745" s="163">
        <f>IF(V745&lt;=300%,O745,IF(AND(V745&gt;100%,V745&lt;=150%),S745,R745))</f>
        <v/>
      </c>
      <c r="Y745" s="162">
        <f>ROUND(X745,0)</f>
        <v/>
      </c>
    </row>
    <row r="746" ht="69" customHeight="1">
      <c r="B746" s="32" t="inlineStr">
        <is>
          <t>1.23</t>
        </is>
      </c>
      <c r="C746" s="32" t="n">
        <v>4912</v>
      </c>
      <c r="D746" s="58" t="inlineStr">
        <is>
          <t>SOPORTE DEL ACTUADOR DEL FRENO NO.1</t>
        </is>
      </c>
      <c r="E746" s="56" t="inlineStr">
        <is>
          <t>El soporte del actuador del freno No. 1 en una toyota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746" s="32" t="inlineStr">
        <is>
          <t>Unidad</t>
        </is>
      </c>
      <c r="G746" s="35" t="inlineStr">
        <is>
          <t>suministro</t>
        </is>
      </c>
      <c r="H746" s="159" t="n">
        <v>802881</v>
      </c>
      <c r="I746" s="37" t="n">
        <v>158.91</v>
      </c>
      <c r="J746" s="37" t="n">
        <v>151.76</v>
      </c>
      <c r="K746" s="160">
        <f>H746*(I746/J746)</f>
        <v/>
      </c>
      <c r="L746" s="159" t="n">
        <v>968858.1707</v>
      </c>
      <c r="M746" s="159" t="n">
        <v>940639</v>
      </c>
      <c r="N746" s="159" t="n">
        <v>1015890.12</v>
      </c>
      <c r="O746" s="162">
        <f>MIN(K746,L746,M746,N746)</f>
        <v/>
      </c>
      <c r="P746" s="162">
        <f>MAX(K746,L746,M746,N746)</f>
        <v/>
      </c>
      <c r="Q746" s="162">
        <f>MEDIAN(K746,L746,M746,N746)</f>
        <v/>
      </c>
      <c r="R746" s="162">
        <f>AVERAGE(K746,L746,M746,N746)</f>
        <v/>
      </c>
      <c r="S746" s="162">
        <f>AVERAGE(O746,Q746)</f>
        <v/>
      </c>
      <c r="T746" s="162">
        <f>AVERAGE(P746,Q746)</f>
        <v/>
      </c>
      <c r="U746" s="41">
        <f>STDEVA(K746,L746,M746,N746)</f>
        <v/>
      </c>
      <c r="V746" s="42">
        <f>U746/Q746</f>
        <v/>
      </c>
      <c r="W746" s="43">
        <f>IF(X746=O746,"MENOR",IF(X746=S746,"PROM[MEN-MED]","PROMEDIO"))</f>
        <v/>
      </c>
      <c r="X746" s="163">
        <f>IF(V746&lt;=300%,O746,IF(AND(V746&gt;100%,V746&lt;=150%),S746,R746))</f>
        <v/>
      </c>
      <c r="Y746" s="162">
        <f>ROUND(X746,0)</f>
        <v/>
      </c>
    </row>
    <row r="747" ht="96" customHeight="1">
      <c r="B747" s="32" t="inlineStr">
        <is>
          <t>1.24</t>
        </is>
      </c>
      <c r="C747" s="32" t="n">
        <v>4912</v>
      </c>
      <c r="D747" s="58" t="inlineStr">
        <is>
          <t>SELENOIDE CILINDRO MAESTRO</t>
        </is>
      </c>
      <c r="E747" s="56" t="inlineStr">
        <is>
          <t>El solenoide del cilindro maestro en una toyota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747" s="32" t="inlineStr">
        <is>
          <t>Unidad</t>
        </is>
      </c>
      <c r="G747" s="35" t="inlineStr">
        <is>
          <t>suministro</t>
        </is>
      </c>
      <c r="H747" s="159" t="n">
        <v>516525</v>
      </c>
      <c r="I747" s="37" t="n">
        <v>158.91</v>
      </c>
      <c r="J747" s="37" t="n">
        <v>151.76</v>
      </c>
      <c r="K747" s="160">
        <f>H747*(I747/J747)</f>
        <v/>
      </c>
      <c r="L747" s="159" t="n">
        <v>814157.3258</v>
      </c>
      <c r="M747" s="159" t="n">
        <v>790444</v>
      </c>
      <c r="N747" s="159" t="n">
        <v>853679.52</v>
      </c>
      <c r="O747" s="162">
        <f>MIN(K747,L747,M747,N747)</f>
        <v/>
      </c>
      <c r="P747" s="162">
        <f>MAX(K747,L747,M747,N747)</f>
        <v/>
      </c>
      <c r="Q747" s="162">
        <f>MEDIAN(K747,L747,M747,N747)</f>
        <v/>
      </c>
      <c r="R747" s="162">
        <f>AVERAGE(K747,L747,M747,N747)</f>
        <v/>
      </c>
      <c r="S747" s="162">
        <f>AVERAGE(O747,Q747)</f>
        <v/>
      </c>
      <c r="T747" s="162">
        <f>AVERAGE(P747,Q747)</f>
        <v/>
      </c>
      <c r="U747" s="41">
        <f>STDEVA(K747,L747,M747,N747)</f>
        <v/>
      </c>
      <c r="V747" s="42">
        <f>U747/Q747</f>
        <v/>
      </c>
      <c r="W747" s="43">
        <f>IF(X747=O747,"MENOR",IF(X747=S747,"PROM[MEN-MED]","PROMEDIO"))</f>
        <v/>
      </c>
      <c r="X747" s="163">
        <f>IF(V747&lt;=300%,O747,IF(AND(V747&gt;100%,V747&lt;=150%),S747,R747))</f>
        <v/>
      </c>
      <c r="Y747" s="162">
        <f>ROUND(X747,0)</f>
        <v/>
      </c>
    </row>
    <row r="748" ht="41.25" customHeight="1">
      <c r="B748" s="32" t="inlineStr">
        <is>
          <t>1.25</t>
        </is>
      </c>
      <c r="C748" s="32" t="n">
        <v>4912</v>
      </c>
      <c r="D748" s="58" t="inlineStr">
        <is>
          <t xml:space="preserve">JUNTA DE SELENOIDE </t>
        </is>
      </c>
      <c r="E748" s="56" t="inlineStr">
        <is>
          <t>La junta del solenoide en una toyota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748" s="32" t="inlineStr">
        <is>
          <t>Unidad</t>
        </is>
      </c>
      <c r="G748" s="35" t="inlineStr">
        <is>
          <t>suministro</t>
        </is>
      </c>
      <c r="H748" s="159" t="n">
        <v>210160</v>
      </c>
      <c r="I748" s="37" t="n">
        <v>158.91</v>
      </c>
      <c r="J748" s="37" t="n">
        <v>151.76</v>
      </c>
      <c r="K748" s="160">
        <f>H748*(I748/J748)</f>
        <v/>
      </c>
      <c r="L748" s="159" t="n">
        <v>278905.4646</v>
      </c>
      <c r="M748" s="159" t="n">
        <v>270782</v>
      </c>
      <c r="N748" s="159" t="n">
        <v>292444.56</v>
      </c>
      <c r="O748" s="162">
        <f>MIN(K748,L748,M748,N748)</f>
        <v/>
      </c>
      <c r="P748" s="162">
        <f>MAX(K748,L748,M748,N748)</f>
        <v/>
      </c>
      <c r="Q748" s="162">
        <f>MEDIAN(K748,L748,M748,N748)</f>
        <v/>
      </c>
      <c r="R748" s="162">
        <f>AVERAGE(K748,L748,M748,N748)</f>
        <v/>
      </c>
      <c r="S748" s="162">
        <f>AVERAGE(O748,Q748)</f>
        <v/>
      </c>
      <c r="T748" s="162">
        <f>AVERAGE(P748,Q748)</f>
        <v/>
      </c>
      <c r="U748" s="41">
        <f>STDEVA(K748,L748,M748,N748)</f>
        <v/>
      </c>
      <c r="V748" s="42">
        <f>U748/Q748</f>
        <v/>
      </c>
      <c r="W748" s="43">
        <f>IF(X748=O748,"MENOR",IF(X748=S748,"PROM[MEN-MED]","PROMEDIO"))</f>
        <v/>
      </c>
      <c r="X748" s="163">
        <f>IF(V748&lt;=300%,O748,IF(AND(V748&gt;100%,V748&lt;=150%),S748,R748))</f>
        <v/>
      </c>
      <c r="Y748" s="162">
        <f>ROUND(X748,0)</f>
        <v/>
      </c>
    </row>
    <row r="749" ht="54.75" customHeight="1">
      <c r="B749" s="32" t="inlineStr">
        <is>
          <t>1.26</t>
        </is>
      </c>
      <c r="C749" s="32" t="n">
        <v>4912</v>
      </c>
      <c r="D749" s="58" t="inlineStr">
        <is>
          <t>CILINDRO MAESTRO</t>
        </is>
      </c>
      <c r="E749" s="56" t="inlineStr">
        <is>
          <t>l cilindro maestro en una toyota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749" s="32" t="inlineStr">
        <is>
          <t>Unidad</t>
        </is>
      </c>
      <c r="G749" s="35" t="inlineStr">
        <is>
          <t>suministro</t>
        </is>
      </c>
      <c r="H749" s="159" t="n">
        <v>842223</v>
      </c>
      <c r="I749" s="37" t="n">
        <v>158.91</v>
      </c>
      <c r="J749" s="37" t="n">
        <v>151.76</v>
      </c>
      <c r="K749" s="160">
        <f>H749*(I749/J749)</f>
        <v/>
      </c>
      <c r="L749" s="159" t="n">
        <v>1529240.9993</v>
      </c>
      <c r="M749" s="159" t="n">
        <v>1484700</v>
      </c>
      <c r="N749" s="159" t="n">
        <v>1603476</v>
      </c>
      <c r="O749" s="162">
        <f>MIN(K749,L749,M749,N749)</f>
        <v/>
      </c>
      <c r="P749" s="162">
        <f>MAX(K749,L749,M749,N749)</f>
        <v/>
      </c>
      <c r="Q749" s="162">
        <f>MEDIAN(K749,L749,M749,N749)</f>
        <v/>
      </c>
      <c r="R749" s="162">
        <f>AVERAGE(K749,L749,M749,N749)</f>
        <v/>
      </c>
      <c r="S749" s="162">
        <f>AVERAGE(O749,Q749)</f>
        <v/>
      </c>
      <c r="T749" s="162">
        <f>AVERAGE(P749,Q749)</f>
        <v/>
      </c>
      <c r="U749" s="41">
        <f>STDEVA(K749,L749,M749,N749)</f>
        <v/>
      </c>
      <c r="V749" s="42">
        <f>U749/Q749</f>
        <v/>
      </c>
      <c r="W749" s="43">
        <f>IF(X749=O749,"MENOR",IF(X749=S749,"PROM[MEN-MED]","PROMEDIO"))</f>
        <v/>
      </c>
      <c r="X749" s="163">
        <f>IF(V749&lt;=300%,O749,IF(AND(V749&gt;100%,V749&lt;=150%),S749,R749))</f>
        <v/>
      </c>
      <c r="Y749" s="162">
        <f>ROUND(X749,0)</f>
        <v/>
      </c>
    </row>
    <row r="750" ht="27" customHeight="1">
      <c r="B750" s="32" t="inlineStr">
        <is>
          <t>1.27</t>
        </is>
      </c>
      <c r="C750" s="32" t="n">
        <v>4912</v>
      </c>
      <c r="D750" s="58" t="inlineStr">
        <is>
          <t>SUBCONJUNTO DEL DEPOSITO DEL CILINDRO MAESTRO DEL FRENO</t>
        </is>
      </c>
      <c r="E750" s="56" t="inlineStr">
        <is>
          <t>El subconjunto del depósito del cilindro maestro del freno en una toyota es la parte del sistema de frenos que almacena y suministra el líquido de frenos al cilindro maestro. Su función principal es garantizar un suministro constante de fluido hidráulico para el correcto funcionamiento del sistema de frenos.</t>
        </is>
      </c>
      <c r="F750" s="32" t="inlineStr">
        <is>
          <t>Unidad</t>
        </is>
      </c>
      <c r="G750" s="35" t="inlineStr">
        <is>
          <t>suministro</t>
        </is>
      </c>
      <c r="H750" s="159" t="n">
        <v>673326</v>
      </c>
      <c r="I750" s="37" t="n">
        <v>158.91</v>
      </c>
      <c r="J750" s="37" t="n">
        <v>151.76</v>
      </c>
      <c r="K750" s="160">
        <f>H750*(I750/J750)</f>
        <v/>
      </c>
      <c r="L750" s="159" t="n">
        <v>831588.0055</v>
      </c>
      <c r="M750" s="159" t="n">
        <v>807367</v>
      </c>
      <c r="N750" s="159" t="n">
        <v>871956.36</v>
      </c>
      <c r="O750" s="162">
        <f>MIN(K750,L750,M750,N750)</f>
        <v/>
      </c>
      <c r="P750" s="162">
        <f>MAX(K750,L750,M750,N750)</f>
        <v/>
      </c>
      <c r="Q750" s="162">
        <f>MEDIAN(K750,L750,M750,N750)</f>
        <v/>
      </c>
      <c r="R750" s="162">
        <f>AVERAGE(K750,L750,M750,N750)</f>
        <v/>
      </c>
      <c r="S750" s="162">
        <f>AVERAGE(O750,Q750)</f>
        <v/>
      </c>
      <c r="T750" s="162">
        <f>AVERAGE(P750,Q750)</f>
        <v/>
      </c>
      <c r="U750" s="41">
        <f>STDEVA(K750,L750,M750,N750)</f>
        <v/>
      </c>
      <c r="V750" s="42">
        <f>U750/Q750</f>
        <v/>
      </c>
      <c r="W750" s="43">
        <f>IF(X750=O750,"MENOR",IF(X750=S750,"PROM[MEN-MED]","PROMEDIO"))</f>
        <v/>
      </c>
      <c r="X750" s="163">
        <f>IF(V750&lt;=300%,O750,IF(AND(V750&gt;100%,V750&lt;=150%),S750,R750))</f>
        <v/>
      </c>
      <c r="Y750" s="162">
        <f>ROUND(X750,0)</f>
        <v/>
      </c>
    </row>
    <row r="751" ht="27" customHeight="1">
      <c r="B751" s="32" t="inlineStr">
        <is>
          <t>1.28</t>
        </is>
      </c>
      <c r="C751" s="32" t="n">
        <v>4912</v>
      </c>
      <c r="D751" s="58" t="inlineStr">
        <is>
          <t xml:space="preserve">CONJUNTO DE LA BOMBA DEL SERVOFRENO CON ACUMULADOR </t>
        </is>
      </c>
      <c r="E751" s="56" t="inlineStr">
        <is>
          <t>l conjunto de la bomba del servofreno con acumulador en una toyota es un componente del sistema de frenos que proporciona presión hidráulica para la asistencia de frenado, en lugar de depender del vacío del motor como en los sistemas tradicionales.</t>
        </is>
      </c>
      <c r="F751" s="32" t="inlineStr">
        <is>
          <t>Unidad</t>
        </is>
      </c>
      <c r="G751" s="35" t="inlineStr">
        <is>
          <t>suministro</t>
        </is>
      </c>
      <c r="H751" s="159" t="n">
        <v>6957074</v>
      </c>
      <c r="I751" s="37" t="n">
        <v>158.91</v>
      </c>
      <c r="J751" s="37" t="n">
        <v>151.76</v>
      </c>
      <c r="K751" s="160">
        <f>H751*(I751/J751)</f>
        <v/>
      </c>
      <c r="L751" s="159" t="n">
        <v>8493883.670299999</v>
      </c>
      <c r="M751" s="159" t="n">
        <v>8246489</v>
      </c>
      <c r="N751" s="159" t="n">
        <v>8906208.119999999</v>
      </c>
      <c r="O751" s="162">
        <f>MIN(K751,L751,M751,N751)</f>
        <v/>
      </c>
      <c r="P751" s="162">
        <f>MAX(K751,L751,M751,N751)</f>
        <v/>
      </c>
      <c r="Q751" s="162">
        <f>MEDIAN(K751,L751,M751,N751)</f>
        <v/>
      </c>
      <c r="R751" s="162">
        <f>AVERAGE(K751,L751,M751,N751)</f>
        <v/>
      </c>
      <c r="S751" s="162">
        <f>AVERAGE(O751,Q751)</f>
        <v/>
      </c>
      <c r="T751" s="162">
        <f>AVERAGE(P751,Q751)</f>
        <v/>
      </c>
      <c r="U751" s="41">
        <f>STDEVA(K751,L751,M751,N751)</f>
        <v/>
      </c>
      <c r="V751" s="42">
        <f>U751/Q751</f>
        <v/>
      </c>
      <c r="W751" s="43">
        <f>IF(X751=O751,"MENOR",IF(X751=S751,"PROM[MEN-MED]","PROMEDIO"))</f>
        <v/>
      </c>
      <c r="X751" s="163">
        <f>IF(V751&lt;=300%,O751,IF(AND(V751&gt;100%,V751&lt;=150%),S751,R751))</f>
        <v/>
      </c>
      <c r="Y751" s="162">
        <f>ROUND(X751,0)</f>
        <v/>
      </c>
    </row>
    <row r="752" ht="69" customHeight="1">
      <c r="B752" s="32" t="inlineStr">
        <is>
          <t>1.29</t>
        </is>
      </c>
      <c r="C752" s="32" t="n">
        <v>4912</v>
      </c>
      <c r="D752" s="58" t="inlineStr">
        <is>
          <t>TUBO DEL ACUMULADOR DEL FRENO NO.1</t>
        </is>
      </c>
      <c r="E752" s="56" t="inlineStr">
        <is>
          <t>El tubo del acumulador del freno No. 1 en una toyota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752" s="32" t="inlineStr">
        <is>
          <t>Unidad</t>
        </is>
      </c>
      <c r="G752" s="35" t="inlineStr">
        <is>
          <t>suministro</t>
        </is>
      </c>
      <c r="H752" s="159" t="n">
        <v>2673300</v>
      </c>
      <c r="I752" s="37" t="n">
        <v>158.91</v>
      </c>
      <c r="J752" s="37" t="n">
        <v>151.76</v>
      </c>
      <c r="K752" s="160">
        <f>H752*(I752/J752)</f>
        <v/>
      </c>
      <c r="L752" s="159" t="n">
        <v>3165074.6421</v>
      </c>
      <c r="M752" s="159" t="n">
        <v>3072888</v>
      </c>
      <c r="N752" s="159" t="n">
        <v>3318719.04</v>
      </c>
      <c r="O752" s="162">
        <f>MIN(K752,L752,M752,N752)</f>
        <v/>
      </c>
      <c r="P752" s="162">
        <f>MAX(K752,L752,M752,N752)</f>
        <v/>
      </c>
      <c r="Q752" s="162">
        <f>MEDIAN(K752,L752,M752,N752)</f>
        <v/>
      </c>
      <c r="R752" s="162">
        <f>AVERAGE(K752,L752,M752,N752)</f>
        <v/>
      </c>
      <c r="S752" s="162">
        <f>AVERAGE(O752,Q752)</f>
        <v/>
      </c>
      <c r="T752" s="162">
        <f>AVERAGE(P752,Q752)</f>
        <v/>
      </c>
      <c r="U752" s="41">
        <f>STDEVA(K752,L752,M752,N752)</f>
        <v/>
      </c>
      <c r="V752" s="42">
        <f>U752/Q752</f>
        <v/>
      </c>
      <c r="W752" s="43">
        <f>IF(X752=O752,"MENOR",IF(X752=S752,"PROM[MEN-MED]","PROMEDIO"))</f>
        <v/>
      </c>
      <c r="X752" s="163">
        <f>IF(V752&lt;=300%,O752,IF(AND(V752&gt;100%,V752&lt;=150%),S752,R752))</f>
        <v/>
      </c>
      <c r="Y752" s="162">
        <f>ROUND(X752,0)</f>
        <v/>
      </c>
    </row>
    <row r="753" ht="27" customHeight="1">
      <c r="B753" s="32" t="inlineStr">
        <is>
          <t>1.30</t>
        </is>
      </c>
      <c r="C753" s="32" t="n">
        <v>4912</v>
      </c>
      <c r="D753" s="58" t="inlineStr">
        <is>
          <t>CONJUNTO DEL PEDAL DE CONTROL DEL FRENO DE ESTACIONAMIENTO</t>
        </is>
      </c>
      <c r="E753" s="56" t="inlineStr">
        <is>
          <t>El conjunto del pedal de control del freno de estacionamiento en una toyota es el mecanismo que permite al conductor activar y desactivar el freno de estacionamiento mediante un pedal ubicado en la parte baja del lado del conductor</t>
        </is>
      </c>
      <c r="F753" s="32" t="inlineStr">
        <is>
          <t>Unidad</t>
        </is>
      </c>
      <c r="G753" s="35" t="inlineStr">
        <is>
          <t>suministro</t>
        </is>
      </c>
      <c r="H753" s="159" t="n">
        <v>744886</v>
      </c>
      <c r="I753" s="37" t="n">
        <v>158.91</v>
      </c>
      <c r="J753" s="37" t="n">
        <v>151.76</v>
      </c>
      <c r="K753" s="160">
        <f>H753*(I753/J753)</f>
        <v/>
      </c>
      <c r="L753" s="159" t="n">
        <v>950711.6346</v>
      </c>
      <c r="M753" s="159" t="n">
        <v>923021</v>
      </c>
      <c r="N753" s="159" t="n">
        <v>996862.6800000001</v>
      </c>
      <c r="O753" s="162">
        <f>MIN(K753,L753,M753,N753)</f>
        <v/>
      </c>
      <c r="P753" s="162">
        <f>MAX(K753,L753,M753,N753)</f>
        <v/>
      </c>
      <c r="Q753" s="162">
        <f>MEDIAN(K753,L753,M753,N753)</f>
        <v/>
      </c>
      <c r="R753" s="162">
        <f>AVERAGE(K753,L753,M753,N753)</f>
        <v/>
      </c>
      <c r="S753" s="162">
        <f>AVERAGE(O753,Q753)</f>
        <v/>
      </c>
      <c r="T753" s="162">
        <f>AVERAGE(P753,Q753)</f>
        <v/>
      </c>
      <c r="U753" s="41">
        <f>STDEVA(K753,L753,M753,N753)</f>
        <v/>
      </c>
      <c r="V753" s="42">
        <f>U753/Q753</f>
        <v/>
      </c>
      <c r="W753" s="43">
        <f>IF(X753=O753,"MENOR",IF(X753=S753,"PROM[MEN-MED]","PROMEDIO"))</f>
        <v/>
      </c>
      <c r="X753" s="163">
        <f>IF(V753&lt;=300%,O753,IF(AND(V753&gt;100%,V753&lt;=150%),S753,R753))</f>
        <v/>
      </c>
      <c r="Y753" s="162">
        <f>ROUND(X753,0)</f>
        <v/>
      </c>
    </row>
    <row r="754" ht="27" customHeight="1">
      <c r="B754" s="32" t="inlineStr">
        <is>
          <t>1.31</t>
        </is>
      </c>
      <c r="C754" s="32" t="n">
        <v>4912</v>
      </c>
      <c r="D754" s="58" t="inlineStr">
        <is>
          <t>CONJUNTO DEL CABLE N° 1 DEL FRENO DE ESTACIONAMIENTO</t>
        </is>
      </c>
      <c r="E754" s="56" t="inlineStr">
        <is>
          <t>l conjunto del cable N° 1 del freno de estacionamiento en una toyota es un componente del sistema de freno de estacionamiento que transmite la fuerza mecánica desde el pedal o palanca del freno de estacionamiento hacia las ruedas traseras, permitiendo su activación y bloqueo.</t>
        </is>
      </c>
      <c r="F754" s="32" t="inlineStr">
        <is>
          <t>Unidad</t>
        </is>
      </c>
      <c r="G754" s="35" t="inlineStr">
        <is>
          <t>suministro</t>
        </is>
      </c>
      <c r="H754" s="159" t="n">
        <v>319200</v>
      </c>
      <c r="I754" s="37" t="n">
        <v>158.91</v>
      </c>
      <c r="J754" s="37" t="n">
        <v>151.76</v>
      </c>
      <c r="K754" s="160">
        <f>H754*(I754/J754)</f>
        <v/>
      </c>
      <c r="L754" s="159" t="n">
        <v>381554.2339</v>
      </c>
      <c r="M754" s="159" t="n">
        <v>370441</v>
      </c>
      <c r="N754" s="159" t="n">
        <v>400076.28</v>
      </c>
      <c r="O754" s="162">
        <f>MIN(K754,L754,M754,N754)</f>
        <v/>
      </c>
      <c r="P754" s="162">
        <f>MAX(K754,L754,M754,N754)</f>
        <v/>
      </c>
      <c r="Q754" s="162">
        <f>MEDIAN(K754,L754,M754,N754)</f>
        <v/>
      </c>
      <c r="R754" s="162">
        <f>AVERAGE(K754,L754,M754,N754)</f>
        <v/>
      </c>
      <c r="S754" s="162">
        <f>AVERAGE(O754,Q754)</f>
        <v/>
      </c>
      <c r="T754" s="162">
        <f>AVERAGE(P754,Q754)</f>
        <v/>
      </c>
      <c r="U754" s="41">
        <f>STDEVA(K754,L754,M754,N754)</f>
        <v/>
      </c>
      <c r="V754" s="42">
        <f>U754/Q754</f>
        <v/>
      </c>
      <c r="W754" s="43">
        <f>IF(X754=O754,"MENOR",IF(X754=S754,"PROM[MEN-MED]","PROMEDIO"))</f>
        <v/>
      </c>
      <c r="X754" s="163">
        <f>IF(V754&lt;=300%,O754,IF(AND(V754&gt;100%,V754&lt;=150%),S754,R754))</f>
        <v/>
      </c>
      <c r="Y754" s="162">
        <f>ROUND(X754,0)</f>
        <v/>
      </c>
    </row>
    <row r="755" ht="27" customHeight="1">
      <c r="B755" s="32" t="inlineStr">
        <is>
          <t>1.32</t>
        </is>
      </c>
      <c r="C755" s="32" t="n">
        <v>4912</v>
      </c>
      <c r="D755" s="58" t="inlineStr">
        <is>
          <t>SENSOR DE VELOCIDAD DE DERRAPE Y ACELERACIÓN</t>
        </is>
      </c>
      <c r="E755" s="56" t="inlineStr">
        <is>
          <t>El sensor de velocidad de derrape y aceleración en una toyota es un componente electrónico del sistema de estabilidad del vehículo (VSC - Vehicle Stability Control) que detecta los movimientos laterales del vehículo y la aceleración en diferentes direcciones.</t>
        </is>
      </c>
      <c r="F755" s="32" t="inlineStr">
        <is>
          <t>Unidad</t>
        </is>
      </c>
      <c r="G755" s="35" t="inlineStr">
        <is>
          <t>suministro</t>
        </is>
      </c>
      <c r="H755" s="159" t="n">
        <v>299300</v>
      </c>
      <c r="I755" s="37" t="n">
        <v>158.91</v>
      </c>
      <c r="J755" s="37" t="n">
        <v>151.76</v>
      </c>
      <c r="K755" s="160">
        <f>H755*(I755/J755)</f>
        <v/>
      </c>
      <c r="L755" s="159" t="n">
        <v>361112.8542</v>
      </c>
      <c r="M755" s="159" t="n">
        <v>350595</v>
      </c>
      <c r="N755" s="159" t="n">
        <v>378642.6</v>
      </c>
      <c r="O755" s="162">
        <f>MIN(K755,L755,M755,N755)</f>
        <v/>
      </c>
      <c r="P755" s="162">
        <f>MAX(K755,L755,M755,N755)</f>
        <v/>
      </c>
      <c r="Q755" s="162">
        <f>MEDIAN(K755,L755,M755,N755)</f>
        <v/>
      </c>
      <c r="R755" s="162">
        <f>AVERAGE(K755,L755,M755,N755)</f>
        <v/>
      </c>
      <c r="S755" s="162">
        <f>AVERAGE(O755,Q755)</f>
        <v/>
      </c>
      <c r="T755" s="162">
        <f>AVERAGE(P755,Q755)</f>
        <v/>
      </c>
      <c r="U755" s="41">
        <f>STDEVA(K755,L755,M755,N755)</f>
        <v/>
      </c>
      <c r="V755" s="42">
        <f>U755/Q755</f>
        <v/>
      </c>
      <c r="W755" s="43">
        <f>IF(X755=O755,"MENOR",IF(X755=S755,"PROM[MEN-MED]","PROMEDIO"))</f>
        <v/>
      </c>
      <c r="X755" s="163">
        <f>IF(V755&lt;=300%,O755,IF(AND(V755&gt;100%,V755&lt;=150%),S755,R755))</f>
        <v/>
      </c>
      <c r="Y755" s="162">
        <f>ROUND(X755,0)</f>
        <v/>
      </c>
    </row>
    <row r="756" ht="69" customHeight="1">
      <c r="B756" s="32" t="inlineStr">
        <is>
          <t>1.33</t>
        </is>
      </c>
      <c r="C756" s="32" t="n">
        <v>4912</v>
      </c>
      <c r="D756" s="58" t="inlineStr">
        <is>
          <t>COMPENSADOR DEL FRENO DE ESTACIONAMIENTO</t>
        </is>
      </c>
      <c r="E756" s="56" t="inlineStr">
        <is>
          <t>El compensador del freno de estacionamiento en una toyota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756" s="32" t="inlineStr">
        <is>
          <t>Unidad</t>
        </is>
      </c>
      <c r="G756" s="35" t="inlineStr">
        <is>
          <t>suministro</t>
        </is>
      </c>
      <c r="H756" s="159" t="n">
        <v>745904</v>
      </c>
      <c r="I756" s="37" t="n">
        <v>158.91</v>
      </c>
      <c r="J756" s="37" t="n">
        <v>151.76</v>
      </c>
      <c r="K756" s="160">
        <f>H756*(I756/J756)</f>
        <v/>
      </c>
      <c r="L756" s="159" t="n">
        <v>919582.972</v>
      </c>
      <c r="M756" s="159" t="n">
        <v>892799</v>
      </c>
      <c r="N756" s="159" t="n">
        <v>964222.92</v>
      </c>
      <c r="O756" s="162">
        <f>MIN(K756,L756,M756,N756)</f>
        <v/>
      </c>
      <c r="P756" s="162">
        <f>MAX(K756,L756,M756,N756)</f>
        <v/>
      </c>
      <c r="Q756" s="162">
        <f>MEDIAN(K756,L756,M756,N756)</f>
        <v/>
      </c>
      <c r="R756" s="162">
        <f>AVERAGE(K756,L756,M756,N756)</f>
        <v/>
      </c>
      <c r="S756" s="162">
        <f>AVERAGE(O756,Q756)</f>
        <v/>
      </c>
      <c r="T756" s="162">
        <f>AVERAGE(P756,Q756)</f>
        <v/>
      </c>
      <c r="U756" s="41">
        <f>STDEVA(K756,L756,M756,N756)</f>
        <v/>
      </c>
      <c r="V756" s="42">
        <f>U756/Q756</f>
        <v/>
      </c>
      <c r="W756" s="43">
        <f>IF(X756=O756,"MENOR",IF(X756=S756,"PROM[MEN-MED]","PROMEDIO"))</f>
        <v/>
      </c>
      <c r="X756" s="163">
        <f>IF(V756&lt;=300%,O756,IF(AND(V756&gt;100%,V756&lt;=150%),S756,R756))</f>
        <v/>
      </c>
      <c r="Y756" s="162">
        <f>ROUND(X756,0)</f>
        <v/>
      </c>
    </row>
    <row r="757" ht="27" customHeight="1">
      <c r="B757" s="32" t="inlineStr">
        <is>
          <t>1.34</t>
        </is>
      </c>
      <c r="C757" s="32" t="n">
        <v>4912</v>
      </c>
      <c r="D757" s="58" t="inlineStr">
        <is>
          <t>ABRAZADERA N° 3 DEL CABLE DEL FRENO DE ESTACIONAMIENTO N° 1</t>
        </is>
      </c>
      <c r="E757" s="56" t="inlineStr">
        <is>
          <t>La abrazadera N° 3 del cable del freno de estacionamiento N° 1 en una toyota es un sujetador diseñado para fijar y mantener en su posición el cable del freno de estacionamiento N° 1, evitando movimientos o interferencias con otros componentes del vehículo.</t>
        </is>
      </c>
      <c r="F757" s="32" t="inlineStr">
        <is>
          <t>Unidad</t>
        </is>
      </c>
      <c r="G757" s="35" t="inlineStr">
        <is>
          <t>suministro</t>
        </is>
      </c>
      <c r="H757" s="159" t="n">
        <v>250800</v>
      </c>
      <c r="I757" s="37" t="n">
        <v>158.91</v>
      </c>
      <c r="J757" s="37" t="n">
        <v>151.76</v>
      </c>
      <c r="K757" s="160">
        <f>H757*(I757/J757)</f>
        <v/>
      </c>
      <c r="L757" s="159" t="n">
        <v>294081.4751</v>
      </c>
      <c r="M757" s="159" t="n">
        <v>285516</v>
      </c>
      <c r="N757" s="159" t="n">
        <v>308357.28</v>
      </c>
      <c r="O757" s="162">
        <f>MIN(K757,L757,M757,N757)</f>
        <v/>
      </c>
      <c r="P757" s="162">
        <f>MAX(K757,L757,M757,N757)</f>
        <v/>
      </c>
      <c r="Q757" s="162">
        <f>MEDIAN(K757,L757,M757,N757)</f>
        <v/>
      </c>
      <c r="R757" s="162">
        <f>AVERAGE(K757,L757,M757,N757)</f>
        <v/>
      </c>
      <c r="S757" s="162">
        <f>AVERAGE(O757,Q757)</f>
        <v/>
      </c>
      <c r="T757" s="162">
        <f>AVERAGE(P757,Q757)</f>
        <v/>
      </c>
      <c r="U757" s="41">
        <f>STDEVA(K757,L757,M757,N757)</f>
        <v/>
      </c>
      <c r="V757" s="42">
        <f>U757/Q757</f>
        <v/>
      </c>
      <c r="W757" s="43">
        <f>IF(X757=O757,"MENOR",IF(X757=S757,"PROM[MEN-MED]","PROMEDIO"))</f>
        <v/>
      </c>
      <c r="X757" s="163">
        <f>IF(V757&lt;=300%,O757,IF(AND(V757&gt;100%,V757&lt;=150%),S757,R757))</f>
        <v/>
      </c>
      <c r="Y757" s="162">
        <f>ROUND(X757,0)</f>
        <v/>
      </c>
    </row>
    <row r="758" ht="27" customHeight="1">
      <c r="B758" s="32" t="inlineStr">
        <is>
          <t>1.35</t>
        </is>
      </c>
      <c r="C758" s="32" t="n">
        <v>4912</v>
      </c>
      <c r="D758" s="58" t="inlineStr">
        <is>
          <t xml:space="preserve">PASADOR DEMUELLE DERETENCION DE LA ZAPATA DEL FRENO DE ESTACIONAMIENTO </t>
        </is>
      </c>
      <c r="E758" s="56" t="inlineStr">
        <is>
          <t>El pasador de muelle de retención de la zapata del freno de estacionamiento en una toyota es un componente pequeño pero esencial que ayuda a fijar y mantener en su lugar la zapata del freno de estacionamiento dentro del conjunto del freno trasero.</t>
        </is>
      </c>
      <c r="F758" s="32" t="inlineStr">
        <is>
          <t>Unidad</t>
        </is>
      </c>
      <c r="G758" s="35" t="inlineStr">
        <is>
          <t>suministro</t>
        </is>
      </c>
      <c r="H758" s="159" t="n">
        <v>7600</v>
      </c>
      <c r="I758" s="37" t="n">
        <v>158.91</v>
      </c>
      <c r="J758" s="37" t="n">
        <v>151.76</v>
      </c>
      <c r="K758" s="160">
        <f>H758*(I758/J758)</f>
        <v/>
      </c>
      <c r="L758" s="159" t="n">
        <v>9171.1158</v>
      </c>
      <c r="M758" s="159" t="n">
        <v>8904</v>
      </c>
      <c r="N758" s="159" t="n">
        <v>9616.32</v>
      </c>
      <c r="O758" s="162">
        <f>MIN(K758,L758,M758,N758)</f>
        <v/>
      </c>
      <c r="P758" s="162">
        <f>MAX(K758,L758,M758,N758)</f>
        <v/>
      </c>
      <c r="Q758" s="162">
        <f>MEDIAN(K758,L758,M758,N758)</f>
        <v/>
      </c>
      <c r="R758" s="162">
        <f>AVERAGE(K758,L758,M758,N758)</f>
        <v/>
      </c>
      <c r="S758" s="162">
        <f>AVERAGE(O758,Q758)</f>
        <v/>
      </c>
      <c r="T758" s="162">
        <f>AVERAGE(P758,Q758)</f>
        <v/>
      </c>
      <c r="U758" s="41">
        <f>STDEVA(K758,L758,M758,N758)</f>
        <v/>
      </c>
      <c r="V758" s="42">
        <f>U758/Q758</f>
        <v/>
      </c>
      <c r="W758" s="43">
        <f>IF(X758=O758,"MENOR",IF(X758=S758,"PROM[MEN-MED]","PROMEDIO"))</f>
        <v/>
      </c>
      <c r="X758" s="163">
        <f>IF(V758&lt;=300%,O758,IF(AND(V758&gt;100%,V758&lt;=150%),S758,R758))</f>
        <v/>
      </c>
      <c r="Y758" s="162">
        <f>ROUND(X758,0)</f>
        <v/>
      </c>
    </row>
    <row r="759" ht="27" customHeight="1">
      <c r="B759" s="32" t="inlineStr">
        <is>
          <t>1.36</t>
        </is>
      </c>
      <c r="C759" s="32" t="n">
        <v>4912</v>
      </c>
      <c r="D759" s="58" t="inlineStr">
        <is>
          <t xml:space="preserve">MUELLE DE TENSION DE RETORNO DE LA ZAPATA DEL FRENO DE ESTACIONAMIENTO </t>
        </is>
      </c>
      <c r="E759" s="56" t="inlineStr">
        <is>
          <t>El muelle de tensión de retorno de la zapata del freno de estacionamiento en una toyota es un resorte que tiene la función de retirar las zapatas de freno de estacionamiento cuando el freno no está activado, asegurando que no haya fricción innecesaria con el tambor o disco.</t>
        </is>
      </c>
      <c r="F759" s="32" t="inlineStr">
        <is>
          <t>Unidad</t>
        </is>
      </c>
      <c r="G759" s="35" t="inlineStr">
        <is>
          <t>suministro</t>
        </is>
      </c>
      <c r="H759" s="159" t="n">
        <v>15200</v>
      </c>
      <c r="I759" s="37" t="n">
        <v>158.91</v>
      </c>
      <c r="J759" s="37" t="n">
        <v>151.76</v>
      </c>
      <c r="K759" s="160">
        <f>H759*(I759/J759)</f>
        <v/>
      </c>
      <c r="L759" s="159" t="n">
        <v>18514.2461</v>
      </c>
      <c r="M759" s="159" t="n">
        <v>17975</v>
      </c>
      <c r="N759" s="159" t="n">
        <v>19413</v>
      </c>
      <c r="O759" s="162">
        <f>MIN(K759,L759,M759,N759)</f>
        <v/>
      </c>
      <c r="P759" s="162">
        <f>MAX(K759,L759,M759,N759)</f>
        <v/>
      </c>
      <c r="Q759" s="162">
        <f>MEDIAN(K759,L759,M759,N759)</f>
        <v/>
      </c>
      <c r="R759" s="162">
        <f>AVERAGE(K759,L759,M759,N759)</f>
        <v/>
      </c>
      <c r="S759" s="162">
        <f>AVERAGE(O759,Q759)</f>
        <v/>
      </c>
      <c r="T759" s="162">
        <f>AVERAGE(P759,Q759)</f>
        <v/>
      </c>
      <c r="U759" s="41">
        <f>STDEVA(K759,L759,M759,N759)</f>
        <v/>
      </c>
      <c r="V759" s="42">
        <f>U759/Q759</f>
        <v/>
      </c>
      <c r="W759" s="43">
        <f>IF(X759=O759,"MENOR",IF(X759=S759,"PROM[MEN-MED]","PROMEDIO"))</f>
        <v/>
      </c>
      <c r="X759" s="163">
        <f>IF(V759&lt;=300%,O759,IF(AND(V759&gt;100%,V759&lt;=150%),S759,R759))</f>
        <v/>
      </c>
      <c r="Y759" s="162">
        <f>ROUND(X759,0)</f>
        <v/>
      </c>
    </row>
    <row r="760" ht="27" customHeight="1">
      <c r="B760" s="32" t="inlineStr">
        <is>
          <t>1.37</t>
        </is>
      </c>
      <c r="C760" s="32" t="n">
        <v>4912</v>
      </c>
      <c r="D760" s="58" t="inlineStr">
        <is>
          <t xml:space="preserve">JUEGO DE TORNILLO DE AJUSTE DE LA ZAPATA DEL FRENO DE ESTACIONAMIENTO </t>
        </is>
      </c>
      <c r="E760" s="56" t="inlineStr">
        <is>
          <t>l juego de tornillo de ajuste de la zapata del freno de estacionamiento en una toyota es un conjunto de componentes que permite regular la separación entre las zapatas de freno de estacionamiento y el tambor o disco, asegurando un ajuste adecuado para un frenado eficiente.</t>
        </is>
      </c>
      <c r="F760" s="32" t="inlineStr">
        <is>
          <t>Unidad</t>
        </is>
      </c>
      <c r="G760" s="35" t="inlineStr">
        <is>
          <t>suministro</t>
        </is>
      </c>
      <c r="H760" s="159" t="n">
        <v>8550</v>
      </c>
      <c r="I760" s="37" t="n">
        <v>158.91</v>
      </c>
      <c r="J760" s="37" t="n">
        <v>151.76</v>
      </c>
      <c r="K760" s="160">
        <f>H760*(I760/J760)</f>
        <v/>
      </c>
      <c r="L760" s="159" t="n">
        <v>10414.3326</v>
      </c>
      <c r="M760" s="159" t="n">
        <v>10111</v>
      </c>
      <c r="N760" s="159" t="n">
        <v>10919.88</v>
      </c>
      <c r="O760" s="162">
        <f>MIN(K760,L760,M760,N760)</f>
        <v/>
      </c>
      <c r="P760" s="162">
        <f>MAX(K760,L760,M760,N760)</f>
        <v/>
      </c>
      <c r="Q760" s="162">
        <f>MEDIAN(K760,L760,M760,N760)</f>
        <v/>
      </c>
      <c r="R760" s="162">
        <f>AVERAGE(K760,L760,M760,N760)</f>
        <v/>
      </c>
      <c r="S760" s="162">
        <f>AVERAGE(O760,Q760)</f>
        <v/>
      </c>
      <c r="T760" s="162">
        <f>AVERAGE(P760,Q760)</f>
        <v/>
      </c>
      <c r="U760" s="41">
        <f>STDEVA(K760,L760,M760,N760)</f>
        <v/>
      </c>
      <c r="V760" s="42">
        <f>U760/Q760</f>
        <v/>
      </c>
      <c r="W760" s="43">
        <f>IF(X760=O760,"MENOR",IF(X760=S760,"PROM[MEN-MED]","PROMEDIO"))</f>
        <v/>
      </c>
      <c r="X760" s="163">
        <f>IF(V760&lt;=300%,O760,IF(AND(V760&gt;100%,V760&lt;=150%),S760,R760))</f>
        <v/>
      </c>
      <c r="Y760" s="162">
        <f>ROUND(X760,0)</f>
        <v/>
      </c>
    </row>
    <row r="761" ht="27" customHeight="1">
      <c r="B761" s="32" t="inlineStr">
        <is>
          <t>1.38</t>
        </is>
      </c>
      <c r="C761" s="32" t="n">
        <v>4912</v>
      </c>
      <c r="D761" s="58" t="inlineStr">
        <is>
          <t xml:space="preserve">TIRANTE IZQUIERDO DE LA ZAPATA DEL FRENO DE EESTACIONAMIENTO </t>
        </is>
      </c>
      <c r="E761" s="56" t="inlineStr">
        <is>
          <t>El tirante izquierdo de la zapata del freno de estacionamiento en una toyota es una varilla metálica que conecta y estabiliza las zapatas del freno de estacionamiento en el lado izquierdo del vehículo.</t>
        </is>
      </c>
      <c r="F761" s="32" t="inlineStr">
        <is>
          <t>Unidad</t>
        </is>
      </c>
      <c r="G761" s="35" t="inlineStr">
        <is>
          <t>suministro</t>
        </is>
      </c>
      <c r="H761" s="159" t="n">
        <v>250800</v>
      </c>
      <c r="I761" s="37" t="n">
        <v>158.91</v>
      </c>
      <c r="J761" s="37" t="n">
        <v>151.76</v>
      </c>
      <c r="K761" s="160">
        <f>H761*(I761/J761)</f>
        <v/>
      </c>
      <c r="L761" s="159" t="n">
        <v>299791.7972</v>
      </c>
      <c r="M761" s="159" t="n">
        <v>291060</v>
      </c>
      <c r="N761" s="159" t="n">
        <v>314344.8</v>
      </c>
      <c r="O761" s="162">
        <f>MIN(K761,L761,M761,N761)</f>
        <v/>
      </c>
      <c r="P761" s="162">
        <f>MAX(K761,L761,M761,N761)</f>
        <v/>
      </c>
      <c r="Q761" s="162">
        <f>MEDIAN(K761,L761,M761,N761)</f>
        <v/>
      </c>
      <c r="R761" s="162">
        <f>AVERAGE(K761,L761,M761,N761)</f>
        <v/>
      </c>
      <c r="S761" s="162">
        <f>AVERAGE(O761,Q761)</f>
        <v/>
      </c>
      <c r="T761" s="162">
        <f>AVERAGE(P761,Q761)</f>
        <v/>
      </c>
      <c r="U761" s="41">
        <f>STDEVA(K761,L761,M761,N761)</f>
        <v/>
      </c>
      <c r="V761" s="42">
        <f>U761/Q761</f>
        <v/>
      </c>
      <c r="W761" s="43">
        <f>IF(X761=O761,"MENOR",IF(X761=S761,"PROM[MEN-MED]","PROMEDIO"))</f>
        <v/>
      </c>
      <c r="X761" s="163">
        <f>IF(V761&lt;=300%,O761,IF(AND(V761&gt;100%,V761&lt;=150%),S761,R761))</f>
        <v/>
      </c>
      <c r="Y761" s="162">
        <f>ROUND(X761,0)</f>
        <v/>
      </c>
    </row>
    <row r="762" ht="27" customHeight="1">
      <c r="B762" s="32" t="inlineStr">
        <is>
          <t>1.39</t>
        </is>
      </c>
      <c r="C762" s="32" t="n">
        <v>4912</v>
      </c>
      <c r="D762" s="58" t="inlineStr">
        <is>
          <t xml:space="preserve">TIRANTE DERECHO DE LA ZAPATA DEL FRENO DE EESTACIONAMIENTO </t>
        </is>
      </c>
      <c r="E762" s="56" t="inlineStr">
        <is>
          <t>El tirante izquierdo de la zapata del freno de estacionamiento en una toyota es una varilla metálica que conecta y estabiliza las zapatas del freno de estacionamiento en el lado izquierdo del vehículo.</t>
        </is>
      </c>
      <c r="F762" s="32" t="inlineStr">
        <is>
          <t>Unidad</t>
        </is>
      </c>
      <c r="G762" s="35" t="inlineStr">
        <is>
          <t>suministro</t>
        </is>
      </c>
      <c r="H762" s="159" t="n">
        <v>250800</v>
      </c>
      <c r="I762" s="37" t="n">
        <v>158.91</v>
      </c>
      <c r="J762" s="37" t="n">
        <v>151.76</v>
      </c>
      <c r="K762" s="160">
        <f>H762*(I762/J762)</f>
        <v/>
      </c>
      <c r="L762" s="159" t="n">
        <v>305502.1193</v>
      </c>
      <c r="M762" s="159" t="n">
        <v>296604</v>
      </c>
      <c r="N762" s="159" t="n">
        <v>320332.32</v>
      </c>
      <c r="O762" s="162">
        <f>MIN(K762,L762,M762,N762)</f>
        <v/>
      </c>
      <c r="P762" s="162">
        <f>MAX(K762,L762,M762,N762)</f>
        <v/>
      </c>
      <c r="Q762" s="162">
        <f>MEDIAN(K762,L762,M762,N762)</f>
        <v/>
      </c>
      <c r="R762" s="162">
        <f>AVERAGE(K762,L762,M762,N762)</f>
        <v/>
      </c>
      <c r="S762" s="162">
        <f>AVERAGE(O762,Q762)</f>
        <v/>
      </c>
      <c r="T762" s="162">
        <f>AVERAGE(P762,Q762)</f>
        <v/>
      </c>
      <c r="U762" s="41">
        <f>STDEVA(K762,L762,M762,N762)</f>
        <v/>
      </c>
      <c r="V762" s="42">
        <f>U762/Q762</f>
        <v/>
      </c>
      <c r="W762" s="43">
        <f>IF(X762=O762,"MENOR",IF(X762=S762,"PROM[MEN-MED]","PROMEDIO"))</f>
        <v/>
      </c>
      <c r="X762" s="163">
        <f>IF(V762&lt;=300%,O762,IF(AND(V762&gt;100%,V762&lt;=150%),S762,R762))</f>
        <v/>
      </c>
      <c r="Y762" s="162">
        <f>ROUND(X762,0)</f>
        <v/>
      </c>
    </row>
    <row r="763" ht="15.75" customHeight="1">
      <c r="B763" s="26" t="inlineStr">
        <is>
          <t>2.</t>
        </is>
      </c>
      <c r="C763" s="142" t="inlineStr">
        <is>
          <t>SISTEMA DE SUSPENSIÓN</t>
        </is>
      </c>
      <c r="H763" s="157" t="n"/>
      <c r="I763" s="157" t="n"/>
      <c r="J763" s="157" t="n"/>
      <c r="K763" s="157" t="n"/>
      <c r="L763" s="157" t="n"/>
      <c r="M763" s="157" t="n"/>
      <c r="N763" s="157" t="n"/>
      <c r="O763" s="157" t="n"/>
      <c r="P763" s="157" t="n"/>
      <c r="Q763" s="157" t="n"/>
      <c r="R763" s="157" t="n"/>
      <c r="S763" s="157" t="n"/>
      <c r="T763" s="157" t="n"/>
      <c r="U763" s="157" t="n"/>
      <c r="V763" s="157" t="n"/>
      <c r="W763" s="157" t="n"/>
      <c r="X763" s="157" t="n"/>
      <c r="Y763" s="157" t="n"/>
    </row>
    <row r="764" ht="27" customHeight="1">
      <c r="B764" s="32" t="inlineStr">
        <is>
          <t>2.1</t>
        </is>
      </c>
      <c r="C764" s="32" t="n">
        <v>4912</v>
      </c>
      <c r="D764" s="59" t="inlineStr">
        <is>
          <t xml:space="preserve">JUEGO DE AMORTIGUADORES DELANTEROS </t>
        </is>
      </c>
      <c r="E764" s="56" t="inlineStr">
        <is>
          <t>Un juego de amortiguadores delanteros para toyota  se refiere a un conjunto de amortiguadores diseñados para la suspensión delantera de un vehículo toyota . Los amortiguadores son componentes esenciales del sistema de suspensión que absorben impactos y vibraciones, mejorando la estabilidad, el confort de conducción y el control del vehículo.</t>
        </is>
      </c>
      <c r="F764" s="32" t="inlineStr">
        <is>
          <t>Unidad</t>
        </is>
      </c>
      <c r="G764" s="35" t="inlineStr">
        <is>
          <t>suministro</t>
        </is>
      </c>
      <c r="H764" s="159" t="n">
        <v>1278699</v>
      </c>
      <c r="I764" s="37" t="n">
        <v>158.91</v>
      </c>
      <c r="J764" s="37" t="n">
        <v>151.76</v>
      </c>
      <c r="K764" s="160">
        <f>H764*(I764/J764)</f>
        <v/>
      </c>
      <c r="L764" s="159" t="n">
        <v>1513926.9607</v>
      </c>
      <c r="M764" s="159" t="n">
        <v>1469832</v>
      </c>
      <c r="N764" s="159" t="n">
        <v>1587418.56</v>
      </c>
      <c r="O764" s="162">
        <f>MIN(K764,L764,M764,N764)</f>
        <v/>
      </c>
      <c r="P764" s="162">
        <f>MAX(K764,L764,M764,N764)</f>
        <v/>
      </c>
      <c r="Q764" s="162">
        <f>MEDIAN(K764,L764,M764,N764)</f>
        <v/>
      </c>
      <c r="R764" s="162">
        <f>AVERAGE(K764,L764,M764,N764)</f>
        <v/>
      </c>
      <c r="S764" s="162">
        <f>AVERAGE(O764,Q764)</f>
        <v/>
      </c>
      <c r="T764" s="162">
        <f>AVERAGE(P764,Q764)</f>
        <v/>
      </c>
      <c r="U764" s="41">
        <f>STDEVA(K764,L764,M764,N764)</f>
        <v/>
      </c>
      <c r="V764" s="42">
        <f>U764/Q764</f>
        <v/>
      </c>
      <c r="W764" s="43">
        <f>IF(X764=O764,"MENOR",IF(X764=S764,"PROM[MEN-MED]","PROMEDIO"))</f>
        <v/>
      </c>
      <c r="X764" s="163">
        <f>IF(V764&lt;=300%,O764,IF(AND(V764&gt;100%,V764&lt;=150%),S764,R764))</f>
        <v/>
      </c>
      <c r="Y764" s="162">
        <f>ROUND(X764,0)</f>
        <v/>
      </c>
    </row>
    <row r="765" ht="27" customHeight="1">
      <c r="B765" s="32" t="inlineStr">
        <is>
          <t>2.2</t>
        </is>
      </c>
      <c r="C765" s="32" t="n">
        <v>4912</v>
      </c>
      <c r="D765" s="59" t="inlineStr">
        <is>
          <t xml:space="preserve">MUELLE ESPIRARAL DELANTERO IZQUIEREDO </t>
        </is>
      </c>
      <c r="E765"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765" s="32" t="inlineStr">
        <is>
          <t>Unidad</t>
        </is>
      </c>
      <c r="G765" s="35" t="inlineStr">
        <is>
          <t>suministro</t>
        </is>
      </c>
      <c r="H765" s="159" t="n">
        <v>1096698</v>
      </c>
      <c r="I765" s="37" t="n">
        <v>158.91</v>
      </c>
      <c r="J765" s="37" t="n">
        <v>151.76</v>
      </c>
      <c r="K765" s="160">
        <f>H765*(I765/J765)</f>
        <v/>
      </c>
      <c r="L765" s="159" t="n">
        <v>1327518.5896</v>
      </c>
      <c r="M765" s="159" t="n">
        <v>1288853</v>
      </c>
      <c r="N765" s="159" t="n">
        <v>1391961.24</v>
      </c>
      <c r="O765" s="162">
        <f>MIN(K765,L765,M765,N765)</f>
        <v/>
      </c>
      <c r="P765" s="162">
        <f>MAX(K765,L765,M765,N765)</f>
        <v/>
      </c>
      <c r="Q765" s="162">
        <f>MEDIAN(K765,L765,M765,N765)</f>
        <v/>
      </c>
      <c r="R765" s="162">
        <f>AVERAGE(K765,L765,M765,N765)</f>
        <v/>
      </c>
      <c r="S765" s="162">
        <f>AVERAGE(O765,Q765)</f>
        <v/>
      </c>
      <c r="T765" s="162">
        <f>AVERAGE(P765,Q765)</f>
        <v/>
      </c>
      <c r="U765" s="41">
        <f>STDEVA(K765,L765,M765,N765)</f>
        <v/>
      </c>
      <c r="V765" s="42">
        <f>U765/Q765</f>
        <v/>
      </c>
      <c r="W765" s="43">
        <f>IF(X765=O765,"MENOR",IF(X765=S765,"PROM[MEN-MED]","PROMEDIO"))</f>
        <v/>
      </c>
      <c r="X765" s="163">
        <f>IF(V765&lt;=300%,O765,IF(AND(V765&gt;100%,V765&lt;=150%),S765,R765))</f>
        <v/>
      </c>
      <c r="Y765" s="162">
        <f>ROUND(X765,0)</f>
        <v/>
      </c>
    </row>
    <row r="766" ht="27" customHeight="1">
      <c r="B766" s="32" t="inlineStr">
        <is>
          <t>2.3</t>
        </is>
      </c>
      <c r="C766" s="32" t="n">
        <v>4912</v>
      </c>
      <c r="D766" s="59" t="inlineStr">
        <is>
          <t>MUELLE ESPIRARAL DELANTERO DERECHO</t>
        </is>
      </c>
      <c r="E766"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766" s="32" t="inlineStr">
        <is>
          <t>Juego</t>
        </is>
      </c>
      <c r="G766" s="35" t="inlineStr">
        <is>
          <t>suministro</t>
        </is>
      </c>
      <c r="H766" s="159" t="n">
        <v>1096698</v>
      </c>
      <c r="I766" s="37" t="n">
        <v>158.91</v>
      </c>
      <c r="J766" s="37" t="n">
        <v>151.76</v>
      </c>
      <c r="K766" s="160">
        <f>H766*(I766/J766)</f>
        <v/>
      </c>
      <c r="L766" s="159" t="n">
        <v>1327518.5896</v>
      </c>
      <c r="M766" s="159" t="n">
        <v>1288853</v>
      </c>
      <c r="N766" s="159" t="n">
        <v>1391961.24</v>
      </c>
      <c r="O766" s="162">
        <f>MIN(K766,L766,M766,N766)</f>
        <v/>
      </c>
      <c r="P766" s="162">
        <f>MAX(K766,L766,M766,N766)</f>
        <v/>
      </c>
      <c r="Q766" s="162">
        <f>MEDIAN(K766,L766,M766,N766)</f>
        <v/>
      </c>
      <c r="R766" s="162">
        <f>AVERAGE(K766,L766,M766,N766)</f>
        <v/>
      </c>
      <c r="S766" s="162">
        <f>AVERAGE(O766,Q766)</f>
        <v/>
      </c>
      <c r="T766" s="162">
        <f>AVERAGE(P766,Q766)</f>
        <v/>
      </c>
      <c r="U766" s="41">
        <f>STDEVA(K766,L766,M766,N766)</f>
        <v/>
      </c>
      <c r="V766" s="42">
        <f>U766/Q766</f>
        <v/>
      </c>
      <c r="W766" s="43">
        <f>IF(X766=O766,"MENOR",IF(X766=S766,"PROM[MEN-MED]","PROMEDIO"))</f>
        <v/>
      </c>
      <c r="X766" s="163">
        <f>IF(V766&lt;=300%,O766,IF(AND(V766&gt;100%,V766&lt;=150%),S766,R766))</f>
        <v/>
      </c>
      <c r="Y766" s="162">
        <f>ROUND(X766,0)</f>
        <v/>
      </c>
    </row>
    <row r="767" ht="27" customHeight="1">
      <c r="B767" s="32" t="inlineStr">
        <is>
          <t>2.4</t>
        </is>
      </c>
      <c r="C767" s="32" t="n">
        <v>4912</v>
      </c>
      <c r="D767" s="59" t="inlineStr">
        <is>
          <t xml:space="preserve">RETEN DEL ELEMENTO DE AMORTIGUACION DEL AMORTIGIADOR DELANTERO </t>
        </is>
      </c>
      <c r="E767" s="56" t="inlineStr">
        <is>
          <t>El retén del elemento de amortiguación del amortiguador delantero para toyota  es un componente sellador que evita la fuga de aceite o gas dentro del amortiguador, asegurando su correcto funcionamiento.</t>
        </is>
      </c>
      <c r="F767" s="32" t="inlineStr">
        <is>
          <t>Juego</t>
        </is>
      </c>
      <c r="G767" s="35" t="inlineStr">
        <is>
          <t>suministro</t>
        </is>
      </c>
      <c r="H767" s="159" t="n">
        <v>197838</v>
      </c>
      <c r="I767" s="37" t="n">
        <v>158.91</v>
      </c>
      <c r="J767" s="37" t="n">
        <v>151.76</v>
      </c>
      <c r="K767" s="160">
        <f>H767*(I767/J767)</f>
        <v/>
      </c>
      <c r="L767" s="159" t="n">
        <v>236483.8805</v>
      </c>
      <c r="M767" s="159" t="n">
        <v>229596</v>
      </c>
      <c r="N767" s="159" t="n">
        <v>247963.68</v>
      </c>
      <c r="O767" s="162">
        <f>MIN(K767,L767,M767,N767)</f>
        <v/>
      </c>
      <c r="P767" s="162">
        <f>MAX(K767,L767,M767,N767)</f>
        <v/>
      </c>
      <c r="Q767" s="162">
        <f>MEDIAN(K767,L767,M767,N767)</f>
        <v/>
      </c>
      <c r="R767" s="162">
        <f>AVERAGE(K767,L767,M767,N767)</f>
        <v/>
      </c>
      <c r="S767" s="162">
        <f>AVERAGE(O767,Q767)</f>
        <v/>
      </c>
      <c r="T767" s="162">
        <f>AVERAGE(P767,Q767)</f>
        <v/>
      </c>
      <c r="U767" s="41">
        <f>STDEVA(K767,L767,M767,N767)</f>
        <v/>
      </c>
      <c r="V767" s="42">
        <f>U767/Q767</f>
        <v/>
      </c>
      <c r="W767" s="43">
        <f>IF(X767=O767,"MENOR",IF(X767=S767,"PROM[MEN-MED]","PROMEDIO"))</f>
        <v/>
      </c>
      <c r="X767" s="163">
        <f>IF(V767&lt;=300%,O767,IF(AND(V767&gt;100%,V767&lt;=150%),S767,R767))</f>
        <v/>
      </c>
      <c r="Y767" s="162">
        <f>ROUND(X767,0)</f>
        <v/>
      </c>
    </row>
    <row r="768" ht="27" customHeight="1">
      <c r="B768" s="32" t="inlineStr">
        <is>
          <t>2.5</t>
        </is>
      </c>
      <c r="C768" s="32" t="n">
        <v>4912</v>
      </c>
      <c r="D768" s="59" t="inlineStr">
        <is>
          <t xml:space="preserve">SUBCONJUNTO DEL SOPORTE DE LA SUSPENSION DELANTERA IZQUIERDA </t>
        </is>
      </c>
      <c r="E768"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768" s="32" t="inlineStr">
        <is>
          <t>Juego</t>
        </is>
      </c>
      <c r="G768" s="35" t="inlineStr">
        <is>
          <t>suministro</t>
        </is>
      </c>
      <c r="H768" s="159" t="n">
        <v>378100</v>
      </c>
      <c r="I768" s="37" t="n">
        <v>158.91</v>
      </c>
      <c r="J768" s="37" t="n">
        <v>151.76</v>
      </c>
      <c r="K768" s="160">
        <f>H768*(I768/J768)</f>
        <v/>
      </c>
      <c r="L768" s="159" t="n">
        <v>443351.1362</v>
      </c>
      <c r="M768" s="159" t="n">
        <v>430438</v>
      </c>
      <c r="N768" s="159" t="n">
        <v>464873.04</v>
      </c>
      <c r="O768" s="162">
        <f>MIN(K768,L768,M768,N768)</f>
        <v/>
      </c>
      <c r="P768" s="162">
        <f>MAX(K768,L768,M768,N768)</f>
        <v/>
      </c>
      <c r="Q768" s="162">
        <f>MEDIAN(K768,L768,M768,N768)</f>
        <v/>
      </c>
      <c r="R768" s="162">
        <f>AVERAGE(K768,L768,M768,N768)</f>
        <v/>
      </c>
      <c r="S768" s="162">
        <f>AVERAGE(O768,Q768)</f>
        <v/>
      </c>
      <c r="T768" s="162">
        <f>AVERAGE(P768,Q768)</f>
        <v/>
      </c>
      <c r="U768" s="41">
        <f>STDEVA(K768,L768,M768,N768)</f>
        <v/>
      </c>
      <c r="V768" s="42">
        <f>U768/Q768</f>
        <v/>
      </c>
      <c r="W768" s="43">
        <f>IF(X768=O768,"MENOR",IF(X768=S768,"PROM[MEN-MED]","PROMEDIO"))</f>
        <v/>
      </c>
      <c r="X768" s="163">
        <f>IF(V768&lt;=300%,O768,IF(AND(V768&gt;100%,V768&lt;=150%),S768,R768))</f>
        <v/>
      </c>
      <c r="Y768" s="162">
        <f>ROUND(X768,0)</f>
        <v/>
      </c>
    </row>
    <row r="769" ht="27" customHeight="1">
      <c r="B769" s="32" t="inlineStr">
        <is>
          <t>2.6</t>
        </is>
      </c>
      <c r="C769" s="32" t="n">
        <v>4912</v>
      </c>
      <c r="D769" s="59" t="inlineStr">
        <is>
          <t>SUBCONJUNTO DEL SOPORTE DE LA SUSPENSION DELANTERA DERECHA</t>
        </is>
      </c>
      <c r="E769"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769" s="32" t="inlineStr">
        <is>
          <t>Juego</t>
        </is>
      </c>
      <c r="G769" s="35" t="inlineStr">
        <is>
          <t>suministro</t>
        </is>
      </c>
      <c r="H769" s="159" t="n">
        <v>378100</v>
      </c>
      <c r="I769" s="37" t="n">
        <v>158.91</v>
      </c>
      <c r="J769" s="37" t="n">
        <v>151.76</v>
      </c>
      <c r="K769" s="160">
        <f>H769*(I769/J769)</f>
        <v/>
      </c>
      <c r="L769" s="159" t="n">
        <v>443351.1362</v>
      </c>
      <c r="M769" s="159" t="n">
        <v>430438</v>
      </c>
      <c r="N769" s="159" t="n">
        <v>464873.04</v>
      </c>
      <c r="O769" s="162">
        <f>MIN(K769,L769,M769,N769)</f>
        <v/>
      </c>
      <c r="P769" s="162">
        <f>MAX(K769,L769,M769,N769)</f>
        <v/>
      </c>
      <c r="Q769" s="162">
        <f>MEDIAN(K769,L769,M769,N769)</f>
        <v/>
      </c>
      <c r="R769" s="162">
        <f>AVERAGE(K769,L769,M769,N769)</f>
        <v/>
      </c>
      <c r="S769" s="162">
        <f>AVERAGE(O769,Q769)</f>
        <v/>
      </c>
      <c r="T769" s="162">
        <f>AVERAGE(P769,Q769)</f>
        <v/>
      </c>
      <c r="U769" s="41">
        <f>STDEVA(K769,L769,M769,N769)</f>
        <v/>
      </c>
      <c r="V769" s="42">
        <f>U769/Q769</f>
        <v/>
      </c>
      <c r="W769" s="43">
        <f>IF(X769=O769,"MENOR",IF(X769=S769,"PROM[MEN-MED]","PROMEDIO"))</f>
        <v/>
      </c>
      <c r="X769" s="163">
        <f>IF(V769&lt;=300%,O769,IF(AND(V769&gt;100%,V769&lt;=150%),S769,R769))</f>
        <v/>
      </c>
      <c r="Y769" s="162">
        <f>ROUND(X769,0)</f>
        <v/>
      </c>
    </row>
    <row r="770" ht="27" customHeight="1">
      <c r="B770" s="32" t="inlineStr">
        <is>
          <t>2.7</t>
        </is>
      </c>
      <c r="C770" s="32" t="n">
        <v>4912</v>
      </c>
      <c r="D770" s="59" t="inlineStr">
        <is>
          <t>ELEMENTO DE AMORTIGUACION DEL AMORTIGUADOR DELANTERO NO.1</t>
        </is>
      </c>
      <c r="E770" s="56" t="inlineStr">
        <is>
          <t>El Elemento de Amortiguación del Amortiguador Delantero No.1 en un toyota se refiere a un componente clave dentro del sistema de suspensión que ayuda a absorber impactos y vibraciones para mejorar la estabilidad y el confort de conducción.</t>
        </is>
      </c>
      <c r="F770" s="32" t="inlineStr">
        <is>
          <t>Juego</t>
        </is>
      </c>
      <c r="G770" s="35" t="inlineStr">
        <is>
          <t>suministro</t>
        </is>
      </c>
      <c r="H770" s="159" t="n">
        <v>1278699</v>
      </c>
      <c r="I770" s="37" t="n">
        <v>158.91</v>
      </c>
      <c r="J770" s="37" t="n">
        <v>151.76</v>
      </c>
      <c r="K770" s="160">
        <f>H770*(I770/J770)</f>
        <v/>
      </c>
      <c r="L770" s="159" t="n">
        <v>1557597.9258</v>
      </c>
      <c r="M770" s="159" t="n">
        <v>1512231</v>
      </c>
      <c r="N770" s="159" t="n">
        <v>1633209.48</v>
      </c>
      <c r="O770" s="162">
        <f>MIN(K770,L770,M770,N770)</f>
        <v/>
      </c>
      <c r="P770" s="162">
        <f>MAX(K770,L770,M770,N770)</f>
        <v/>
      </c>
      <c r="Q770" s="162">
        <f>MEDIAN(K770,L770,M770,N770)</f>
        <v/>
      </c>
      <c r="R770" s="162">
        <f>AVERAGE(K770,L770,M770,N770)</f>
        <v/>
      </c>
      <c r="S770" s="162">
        <f>AVERAGE(O770,Q770)</f>
        <v/>
      </c>
      <c r="T770" s="162">
        <f>AVERAGE(P770,Q770)</f>
        <v/>
      </c>
      <c r="U770" s="41">
        <f>STDEVA(K770,L770,M770,N770)</f>
        <v/>
      </c>
      <c r="V770" s="42">
        <f>U770/Q770</f>
        <v/>
      </c>
      <c r="W770" s="43">
        <f>IF(X770=O770,"MENOR",IF(X770=S770,"PROM[MEN-MED]","PROMEDIO"))</f>
        <v/>
      </c>
      <c r="X770" s="163">
        <f>IF(V770&lt;=300%,O770,IF(AND(V770&gt;100%,V770&lt;=150%),S770,R770))</f>
        <v/>
      </c>
      <c r="Y770" s="162">
        <f>ROUND(X770,0)</f>
        <v/>
      </c>
    </row>
    <row r="771" ht="27" customHeight="1">
      <c r="B771" s="32" t="inlineStr">
        <is>
          <t>2.8</t>
        </is>
      </c>
      <c r="C771" s="32" t="n">
        <v>4912</v>
      </c>
      <c r="D771" s="59" t="inlineStr">
        <is>
          <t xml:space="preserve">RETEN DEL ELEMENTO DE AMORTIGUACION DEL AMORTIGIADOR DELANTERO </t>
        </is>
      </c>
      <c r="E771" s="56" t="inlineStr">
        <is>
          <t>El retén del elemento de amortiguación del amortiguador delantero es un componente clave en el sistema de suspensión del toyota , cuya función principal es sellar y proteger el interior del amortiguador.</t>
        </is>
      </c>
      <c r="F771" s="32" t="inlineStr">
        <is>
          <t>Juego</t>
        </is>
      </c>
      <c r="G771" s="35" t="inlineStr">
        <is>
          <t>suministro</t>
        </is>
      </c>
      <c r="H771" s="159" t="n">
        <v>198742</v>
      </c>
      <c r="I771" s="37" t="n">
        <v>158.91</v>
      </c>
      <c r="J771" s="37" t="n">
        <v>151.76</v>
      </c>
      <c r="K771" s="160">
        <f>H771*(I771/J771)</f>
        <v/>
      </c>
      <c r="L771" s="159" t="n">
        <v>248148.6294</v>
      </c>
      <c r="M771" s="159" t="n">
        <v>240921</v>
      </c>
      <c r="N771" s="159" t="n">
        <v>260194.68</v>
      </c>
      <c r="O771" s="162">
        <f>MIN(K771,L771,M771,N771)</f>
        <v/>
      </c>
      <c r="P771" s="162">
        <f>MAX(K771,L771,M771,N771)</f>
        <v/>
      </c>
      <c r="Q771" s="162">
        <f>MEDIAN(K771,L771,M771,N771)</f>
        <v/>
      </c>
      <c r="R771" s="162">
        <f>AVERAGE(K771,L771,M771,N771)</f>
        <v/>
      </c>
      <c r="S771" s="162">
        <f>AVERAGE(O771,Q771)</f>
        <v/>
      </c>
      <c r="T771" s="162">
        <f>AVERAGE(P771,Q771)</f>
        <v/>
      </c>
      <c r="U771" s="41">
        <f>STDEVA(K771,L771,M771,N771)</f>
        <v/>
      </c>
      <c r="V771" s="42">
        <f>U771/Q771</f>
        <v/>
      </c>
      <c r="W771" s="43">
        <f>IF(X771=O771,"MENOR",IF(X771=S771,"PROM[MEN-MED]","PROMEDIO"))</f>
        <v/>
      </c>
      <c r="X771" s="163">
        <f>IF(V771&lt;=300%,O771,IF(AND(V771&gt;100%,V771&lt;=150%),S771,R771))</f>
        <v/>
      </c>
      <c r="Y771" s="162">
        <f>ROUND(X771,0)</f>
        <v/>
      </c>
    </row>
    <row r="772" ht="27" customHeight="1">
      <c r="B772" s="32" t="inlineStr">
        <is>
          <t>2.9</t>
        </is>
      </c>
      <c r="C772" s="32" t="n">
        <v>4912</v>
      </c>
      <c r="D772" s="59" t="inlineStr">
        <is>
          <t xml:space="preserve">CASQUILLOS DEL AMORTIGUADOR DELANTERO </t>
        </is>
      </c>
      <c r="E772" s="56" t="inlineStr">
        <is>
          <t>Los casquillos del amortiguador delantero en un toyota son componentes esenciales dentro del sistema de suspensión, diseñados para reducir la fricción y absorber vibraciones entre el amortiguador y el chasis del vehículo.</t>
        </is>
      </c>
      <c r="F772" s="32" t="inlineStr">
        <is>
          <t>Juego</t>
        </is>
      </c>
      <c r="G772" s="35" t="inlineStr">
        <is>
          <t>suministro</t>
        </is>
      </c>
      <c r="H772" s="159" t="n">
        <v>300487</v>
      </c>
      <c r="I772" s="37" t="n">
        <v>158.91</v>
      </c>
      <c r="J772" s="37" t="n">
        <v>151.76</v>
      </c>
      <c r="K772" s="160">
        <f>H772*(I772/J772)</f>
        <v/>
      </c>
      <c r="L772" s="159" t="n">
        <v>358705.7341</v>
      </c>
      <c r="M772" s="159" t="n">
        <v>348258</v>
      </c>
      <c r="N772" s="159" t="n">
        <v>376118.64</v>
      </c>
      <c r="O772" s="162">
        <f>MIN(K772,L772,M772,N772)</f>
        <v/>
      </c>
      <c r="P772" s="162">
        <f>MAX(K772,L772,M772,N772)</f>
        <v/>
      </c>
      <c r="Q772" s="162">
        <f>MEDIAN(K772,L772,M772,N772)</f>
        <v/>
      </c>
      <c r="R772" s="162">
        <f>AVERAGE(K772,L772,M772,N772)</f>
        <v/>
      </c>
      <c r="S772" s="162">
        <f>AVERAGE(O772,Q772)</f>
        <v/>
      </c>
      <c r="T772" s="162">
        <f>AVERAGE(P772,Q772)</f>
        <v/>
      </c>
      <c r="U772" s="41">
        <f>STDEVA(K772,L772,M772,N772)</f>
        <v/>
      </c>
      <c r="V772" s="42">
        <f>U772/Q772</f>
        <v/>
      </c>
      <c r="W772" s="43">
        <f>IF(X772=O772,"MENOR",IF(X772=S772,"PROM[MEN-MED]","PROMEDIO"))</f>
        <v/>
      </c>
      <c r="X772" s="163">
        <f>IF(V772&lt;=300%,O772,IF(AND(V772&gt;100%,V772&lt;=150%),S772,R772))</f>
        <v/>
      </c>
      <c r="Y772" s="162">
        <f>ROUND(X772,0)</f>
        <v/>
      </c>
    </row>
    <row r="773" ht="27" customHeight="1">
      <c r="B773" s="32" t="inlineStr">
        <is>
          <t>2.10</t>
        </is>
      </c>
      <c r="C773" s="32" t="n">
        <v>4912</v>
      </c>
      <c r="D773" s="59" t="inlineStr">
        <is>
          <t xml:space="preserve">CASQUILLO DEL BRAZO SUPERIOR DE LA SUSPENSION DELANTERA IZQUIERDA </t>
        </is>
      </c>
      <c r="E773" s="56" t="inlineStr">
        <is>
          <t>El casquillo del brazo superior de la suspensión delantera izquierda en un toyota es un componente clave del sistema de suspensión que permite la conexión flexible entre el brazo de control superior y el chasis del vehículo.</t>
        </is>
      </c>
      <c r="F773" s="32" t="inlineStr">
        <is>
          <t>Juego</t>
        </is>
      </c>
      <c r="G773" s="35" t="inlineStr">
        <is>
          <t>suministro</t>
        </is>
      </c>
      <c r="H773" s="159" t="n">
        <v>174800</v>
      </c>
      <c r="I773" s="37" t="n">
        <v>158.91</v>
      </c>
      <c r="J773" s="37" t="n">
        <v>151.76</v>
      </c>
      <c r="K773" s="160">
        <f>H773*(I773/J773)</f>
        <v/>
      </c>
      <c r="L773" s="159" t="n">
        <v>204965.8856</v>
      </c>
      <c r="M773" s="159" t="n">
        <v>198996</v>
      </c>
      <c r="N773" s="159" t="n">
        <v>214915.68</v>
      </c>
      <c r="O773" s="162">
        <f>MIN(K773,L773,M773,N773)</f>
        <v/>
      </c>
      <c r="P773" s="162">
        <f>MAX(K773,L773,M773,N773)</f>
        <v/>
      </c>
      <c r="Q773" s="162">
        <f>MEDIAN(K773,L773,M773,N773)</f>
        <v/>
      </c>
      <c r="R773" s="162">
        <f>AVERAGE(K773,L773,M773,N773)</f>
        <v/>
      </c>
      <c r="S773" s="162">
        <f>AVERAGE(O773,Q773)</f>
        <v/>
      </c>
      <c r="T773" s="162">
        <f>AVERAGE(P773,Q773)</f>
        <v/>
      </c>
      <c r="U773" s="41">
        <f>STDEVA(K773,L773,M773,N773)</f>
        <v/>
      </c>
      <c r="V773" s="42">
        <f>U773/Q773</f>
        <v/>
      </c>
      <c r="W773" s="43">
        <f>IF(X773=O773,"MENOR",IF(X773=S773,"PROM[MEN-MED]","PROMEDIO"))</f>
        <v/>
      </c>
      <c r="X773" s="163">
        <f>IF(V773&lt;=300%,O773,IF(AND(V773&gt;100%,V773&lt;=150%),S773,R773))</f>
        <v/>
      </c>
      <c r="Y773" s="162">
        <f>ROUND(X773,0)</f>
        <v/>
      </c>
    </row>
    <row r="774" ht="27" customHeight="1">
      <c r="B774" s="32" t="inlineStr">
        <is>
          <t>2.11</t>
        </is>
      </c>
      <c r="C774" s="32" t="n">
        <v>4912</v>
      </c>
      <c r="D774" s="59" t="inlineStr">
        <is>
          <t xml:space="preserve">CASQUILLO DEL BRAZO SUPERIOR DE LA SUSPENSION DELANTERA DERECHA </t>
        </is>
      </c>
      <c r="E774" s="56" t="inlineStr">
        <is>
          <t>El casquillo del brazo superior de la suspensión delantera izquierda en un toyota es un componente clave del sistema de suspensión que permite la conexión flexible entre el brazo de control superior y el chasis del vehículo.</t>
        </is>
      </c>
      <c r="F774" s="32" t="inlineStr">
        <is>
          <t>Unidad</t>
        </is>
      </c>
      <c r="G774" s="35" t="inlineStr">
        <is>
          <t>suministro</t>
        </is>
      </c>
      <c r="H774" s="159" t="n">
        <v>174800</v>
      </c>
      <c r="I774" s="37" t="n">
        <v>158.91</v>
      </c>
      <c r="J774" s="37" t="n">
        <v>151.76</v>
      </c>
      <c r="K774" s="160">
        <f>H774*(I774/J774)</f>
        <v/>
      </c>
      <c r="L774" s="159" t="n">
        <v>208945.8049</v>
      </c>
      <c r="M774" s="159" t="n">
        <v>202860</v>
      </c>
      <c r="N774" s="159" t="n">
        <v>219088.8</v>
      </c>
      <c r="O774" s="162">
        <f>MIN(K774,L774,M774,N774)</f>
        <v/>
      </c>
      <c r="P774" s="162">
        <f>MAX(K774,L774,M774,N774)</f>
        <v/>
      </c>
      <c r="Q774" s="162">
        <f>MEDIAN(K774,L774,M774,N774)</f>
        <v/>
      </c>
      <c r="R774" s="162">
        <f>AVERAGE(K774,L774,M774,N774)</f>
        <v/>
      </c>
      <c r="S774" s="162">
        <f>AVERAGE(O774,Q774)</f>
        <v/>
      </c>
      <c r="T774" s="162">
        <f>AVERAGE(P774,Q774)</f>
        <v/>
      </c>
      <c r="U774" s="41">
        <f>STDEVA(K774,L774,M774,N774)</f>
        <v/>
      </c>
      <c r="V774" s="42">
        <f>U774/Q774</f>
        <v/>
      </c>
      <c r="W774" s="43">
        <f>IF(X774=O774,"MENOR",IF(X774=S774,"PROM[MEN-MED]","PROMEDIO"))</f>
        <v/>
      </c>
      <c r="X774" s="163">
        <f>IF(V774&lt;=300%,O774,IF(AND(V774&gt;100%,V774&lt;=150%),S774,R774))</f>
        <v/>
      </c>
      <c r="Y774" s="162">
        <f>ROUND(X774,0)</f>
        <v/>
      </c>
    </row>
    <row r="775" ht="27" customHeight="1">
      <c r="B775" s="32" t="inlineStr">
        <is>
          <t>2.12</t>
        </is>
      </c>
      <c r="C775" s="32" t="n">
        <v>4912</v>
      </c>
      <c r="D775" s="59" t="inlineStr">
        <is>
          <t xml:space="preserve">CONJUNTO DEL BRAZO SUPERIOR DE LA SUSPENSION DELANTERA IZQUIERDA </t>
        </is>
      </c>
      <c r="E775" s="56" t="inlineStr">
        <is>
          <t>El conjunto del brazo superior de la suspensión delantera izquierda en un toyota es un componente fundamental del sistema de suspensión, encargado de conectar la rueda con el chasis y permitir el movimiento controlado de la suspensión.</t>
        </is>
      </c>
      <c r="F775" s="32" t="inlineStr">
        <is>
          <t>Unidad</t>
        </is>
      </c>
      <c r="G775" s="35" t="inlineStr">
        <is>
          <t>suministro</t>
        </is>
      </c>
      <c r="H775" s="159" t="n">
        <v>174800</v>
      </c>
      <c r="I775" s="37" t="n">
        <v>158.91</v>
      </c>
      <c r="J775" s="37" t="n">
        <v>151.76</v>
      </c>
      <c r="K775" s="160">
        <f>H775*(I775/J775)</f>
        <v/>
      </c>
      <c r="L775" s="159" t="n">
        <v>204965.8856</v>
      </c>
      <c r="M775" s="159" t="n">
        <v>198996</v>
      </c>
      <c r="N775" s="159" t="n">
        <v>214915.68</v>
      </c>
      <c r="O775" s="162">
        <f>MIN(K775,L775,M775,N775)</f>
        <v/>
      </c>
      <c r="P775" s="162">
        <f>MAX(K775,L775,M775,N775)</f>
        <v/>
      </c>
      <c r="Q775" s="162">
        <f>MEDIAN(K775,L775,M775,N775)</f>
        <v/>
      </c>
      <c r="R775" s="162">
        <f>AVERAGE(K775,L775,M775,N775)</f>
        <v/>
      </c>
      <c r="S775" s="162">
        <f>AVERAGE(O775,Q775)</f>
        <v/>
      </c>
      <c r="T775" s="162">
        <f>AVERAGE(P775,Q775)</f>
        <v/>
      </c>
      <c r="U775" s="41">
        <f>STDEVA(K775,L775,M775,N775)</f>
        <v/>
      </c>
      <c r="V775" s="42">
        <f>U775/Q775</f>
        <v/>
      </c>
      <c r="W775" s="43">
        <f>IF(X775=O775,"MENOR",IF(X775=S775,"PROM[MEN-MED]","PROMEDIO"))</f>
        <v/>
      </c>
      <c r="X775" s="163">
        <f>IF(V775&lt;=300%,O775,IF(AND(V775&gt;100%,V775&lt;=150%),S775,R775))</f>
        <v/>
      </c>
      <c r="Y775" s="162">
        <f>ROUND(X775,0)</f>
        <v/>
      </c>
    </row>
    <row r="776" ht="27" customHeight="1">
      <c r="B776" s="32" t="inlineStr">
        <is>
          <t>2.13</t>
        </is>
      </c>
      <c r="C776" s="32" t="n">
        <v>4912</v>
      </c>
      <c r="D776" s="59" t="inlineStr">
        <is>
          <t>CONJUNTO DEL BRAZO SUPERIOR DE LA SUSPENSION DELANTERA DERECHA</t>
        </is>
      </c>
      <c r="E776" s="56" t="inlineStr">
        <is>
          <t>El conjunto del brazo superior de la suspensión delantera izquierda en un toyota es un componente fundamental del sistema de suspensión, encargado de conectar la rueda con el chasis y permitir el movimiento controlado de la suspensión.</t>
        </is>
      </c>
      <c r="F776" s="32" t="inlineStr">
        <is>
          <t>Unidad</t>
        </is>
      </c>
      <c r="G776" s="35" t="inlineStr">
        <is>
          <t>suministro</t>
        </is>
      </c>
      <c r="H776" s="159" t="n">
        <v>174800</v>
      </c>
      <c r="I776" s="37" t="n">
        <v>158.91</v>
      </c>
      <c r="J776" s="37" t="n">
        <v>151.76</v>
      </c>
      <c r="K776" s="160">
        <f>H776*(I776/J776)</f>
        <v/>
      </c>
      <c r="L776" s="159" t="n">
        <v>210935.7586</v>
      </c>
      <c r="M776" s="159" t="n">
        <v>204792</v>
      </c>
      <c r="N776" s="159" t="n">
        <v>221175.36</v>
      </c>
      <c r="O776" s="162">
        <f>MIN(K776,L776,M776,N776)</f>
        <v/>
      </c>
      <c r="P776" s="162">
        <f>MAX(K776,L776,M776,N776)</f>
        <v/>
      </c>
      <c r="Q776" s="162">
        <f>MEDIAN(K776,L776,M776,N776)</f>
        <v/>
      </c>
      <c r="R776" s="162">
        <f>AVERAGE(K776,L776,M776,N776)</f>
        <v/>
      </c>
      <c r="S776" s="162">
        <f>AVERAGE(O776,Q776)</f>
        <v/>
      </c>
      <c r="T776" s="162">
        <f>AVERAGE(P776,Q776)</f>
        <v/>
      </c>
      <c r="U776" s="41">
        <f>STDEVA(K776,L776,M776,N776)</f>
        <v/>
      </c>
      <c r="V776" s="42">
        <f>U776/Q776</f>
        <v/>
      </c>
      <c r="W776" s="43">
        <f>IF(X776=O776,"MENOR",IF(X776=S776,"PROM[MEN-MED]","PROMEDIO"))</f>
        <v/>
      </c>
      <c r="X776" s="163">
        <f>IF(V776&lt;=300%,O776,IF(AND(V776&gt;100%,V776&lt;=150%),S776,R776))</f>
        <v/>
      </c>
      <c r="Y776" s="162">
        <f>ROUND(X776,0)</f>
        <v/>
      </c>
    </row>
    <row r="777" ht="15.75" customHeight="1">
      <c r="B777" s="32" t="inlineStr">
        <is>
          <t>2.14</t>
        </is>
      </c>
      <c r="C777" s="32" t="n">
        <v>4912</v>
      </c>
      <c r="D777" s="59" t="inlineStr">
        <is>
          <t xml:space="preserve">ANILLO DE FIJACION DEL GUARDAPLVOS </t>
        </is>
      </c>
      <c r="E777" s="56" t="inlineStr">
        <is>
          <t>El anillo de fijación del guardapolvos es un componente utilizado para sujetar firmemente el guardapolvos en su posición dentro del sistema de suspensión o frenos de un toyota .</t>
        </is>
      </c>
      <c r="F777" s="32" t="inlineStr">
        <is>
          <t>Unidad</t>
        </is>
      </c>
      <c r="G777" s="35" t="inlineStr">
        <is>
          <t>suministro</t>
        </is>
      </c>
      <c r="H777" s="159" t="n">
        <v>50350</v>
      </c>
      <c r="I777" s="37" t="n">
        <v>158.91</v>
      </c>
      <c r="J777" s="37" t="n">
        <v>151.76</v>
      </c>
      <c r="K777" s="160">
        <f>H777*(I777/J777)</f>
        <v/>
      </c>
      <c r="L777" s="159" t="n">
        <v>59612.2765</v>
      </c>
      <c r="M777" s="159" t="n">
        <v>57876</v>
      </c>
      <c r="N777" s="159" t="n">
        <v>62506.08</v>
      </c>
      <c r="O777" s="162">
        <f>MIN(K777,L777,M777,N777)</f>
        <v/>
      </c>
      <c r="P777" s="162">
        <f>MAX(K777,L777,M777,N777)</f>
        <v/>
      </c>
      <c r="Q777" s="162">
        <f>MEDIAN(K777,L777,M777,N777)</f>
        <v/>
      </c>
      <c r="R777" s="162">
        <f>AVERAGE(K777,L777,M777,N777)</f>
        <v/>
      </c>
      <c r="S777" s="162">
        <f>AVERAGE(O777,Q777)</f>
        <v/>
      </c>
      <c r="T777" s="162">
        <f>AVERAGE(P777,Q777)</f>
        <v/>
      </c>
      <c r="U777" s="41">
        <f>STDEVA(K777,L777,M777,N777)</f>
        <v/>
      </c>
      <c r="V777" s="42">
        <f>U777/Q777</f>
        <v/>
      </c>
      <c r="W777" s="43">
        <f>IF(X777=O777,"MENOR",IF(X777=S777,"PROM[MEN-MED]","PROMEDIO"))</f>
        <v/>
      </c>
      <c r="X777" s="163">
        <f>IF(V777&lt;=300%,O777,IF(AND(V777&gt;100%,V777&lt;=150%),S777,R777))</f>
        <v/>
      </c>
      <c r="Y777" s="162">
        <f>ROUND(X777,0)</f>
        <v/>
      </c>
    </row>
    <row r="778" ht="27" customHeight="1">
      <c r="B778" s="32" t="inlineStr">
        <is>
          <t>2.15</t>
        </is>
      </c>
      <c r="C778" s="32" t="n">
        <v>4912</v>
      </c>
      <c r="D778" s="59" t="inlineStr">
        <is>
          <t xml:space="preserve">CUBIERTA ANTIPOLVO DE LA JUNTA ESFERICA SUPERIOR DELANTERA IZQUIERDA </t>
        </is>
      </c>
      <c r="E778"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778" s="32" t="inlineStr">
        <is>
          <t>Unidad</t>
        </is>
      </c>
      <c r="G778" s="35" t="inlineStr">
        <is>
          <t>suministro</t>
        </is>
      </c>
      <c r="H778" s="159" t="n">
        <v>50350</v>
      </c>
      <c r="I778" s="37" t="n">
        <v>158.91</v>
      </c>
      <c r="J778" s="37" t="n">
        <v>151.76</v>
      </c>
      <c r="K778" s="160">
        <f>H778*(I778/J778)</f>
        <v/>
      </c>
      <c r="L778" s="159" t="n">
        <v>60758.6749</v>
      </c>
      <c r="M778" s="159" t="n">
        <v>58989</v>
      </c>
      <c r="N778" s="159" t="n">
        <v>63708.12</v>
      </c>
      <c r="O778" s="162">
        <f>MIN(K778,L778,M778,N778)</f>
        <v/>
      </c>
      <c r="P778" s="162">
        <f>MAX(K778,L778,M778,N778)</f>
        <v/>
      </c>
      <c r="Q778" s="162">
        <f>MEDIAN(K778,L778,M778,N778)</f>
        <v/>
      </c>
      <c r="R778" s="162">
        <f>AVERAGE(K778,L778,M778,N778)</f>
        <v/>
      </c>
      <c r="S778" s="162">
        <f>AVERAGE(O778,Q778)</f>
        <v/>
      </c>
      <c r="T778" s="162">
        <f>AVERAGE(P778,Q778)</f>
        <v/>
      </c>
      <c r="U778" s="41">
        <f>STDEVA(K778,L778,M778,N778)</f>
        <v/>
      </c>
      <c r="V778" s="42">
        <f>U778/Q778</f>
        <v/>
      </c>
      <c r="W778" s="43">
        <f>IF(X778=O778,"MENOR",IF(X778=S778,"PROM[MEN-MED]","PROMEDIO"))</f>
        <v/>
      </c>
      <c r="X778" s="163">
        <f>IF(V778&lt;=300%,O778,IF(AND(V778&gt;100%,V778&lt;=150%),S778,R778))</f>
        <v/>
      </c>
      <c r="Y778" s="162">
        <f>ROUND(X778,0)</f>
        <v/>
      </c>
    </row>
    <row r="779" ht="27" customHeight="1">
      <c r="B779" s="32" t="inlineStr">
        <is>
          <t>2.16</t>
        </is>
      </c>
      <c r="C779" s="32" t="n">
        <v>4912</v>
      </c>
      <c r="D779" s="59" t="inlineStr">
        <is>
          <t xml:space="preserve">CUBIERTA ANTIPOLVO DE LA JUNTA ESFERICA SUPERIOR DELANTERA DERECHA </t>
        </is>
      </c>
      <c r="E779"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779" s="32" t="inlineStr">
        <is>
          <t>Unidad</t>
        </is>
      </c>
      <c r="G779" s="35" t="inlineStr">
        <is>
          <t>suministro</t>
        </is>
      </c>
      <c r="H779" s="159" t="n">
        <v>50350</v>
      </c>
      <c r="I779" s="37" t="n">
        <v>158.91</v>
      </c>
      <c r="J779" s="37" t="n">
        <v>151.76</v>
      </c>
      <c r="K779" s="160">
        <f>H779*(I779/J779)</f>
        <v/>
      </c>
      <c r="L779" s="159" t="n">
        <v>59612.2765</v>
      </c>
      <c r="M779" s="159" t="n">
        <v>57876</v>
      </c>
      <c r="N779" s="159" t="n">
        <v>62506.08</v>
      </c>
      <c r="O779" s="162">
        <f>MIN(K779,L779,M779,N779)</f>
        <v/>
      </c>
      <c r="P779" s="162">
        <f>MAX(K779,L779,M779,N779)</f>
        <v/>
      </c>
      <c r="Q779" s="162">
        <f>MEDIAN(K779,L779,M779,N779)</f>
        <v/>
      </c>
      <c r="R779" s="162">
        <f>AVERAGE(K779,L779,M779,N779)</f>
        <v/>
      </c>
      <c r="S779" s="162">
        <f>AVERAGE(O779,Q779)</f>
        <v/>
      </c>
      <c r="T779" s="162">
        <f>AVERAGE(P779,Q779)</f>
        <v/>
      </c>
      <c r="U779" s="41">
        <f>STDEVA(K779,L779,M779,N779)</f>
        <v/>
      </c>
      <c r="V779" s="42">
        <f>U779/Q779</f>
        <v/>
      </c>
      <c r="W779" s="43">
        <f>IF(X779=O779,"MENOR",IF(X779=S779,"PROM[MEN-MED]","PROMEDIO"))</f>
        <v/>
      </c>
      <c r="X779" s="163">
        <f>IF(V779&lt;=300%,O779,IF(AND(V779&gt;100%,V779&lt;=150%),S779,R779))</f>
        <v/>
      </c>
      <c r="Y779" s="162">
        <f>ROUND(X779,0)</f>
        <v/>
      </c>
    </row>
    <row r="780" ht="27" customHeight="1">
      <c r="B780" s="32" t="inlineStr">
        <is>
          <t>2.17</t>
        </is>
      </c>
      <c r="C780" s="32" t="n">
        <v>4912</v>
      </c>
      <c r="D780" s="59" t="inlineStr">
        <is>
          <t xml:space="preserve">CABLE DEL SENSOR DE CONTROL DE DERRAPE </t>
        </is>
      </c>
      <c r="E780" s="56" t="inlineStr">
        <is>
          <t>El cable del sensor de control de derrape en un toyota es un componente del sistema de estabilidad del vehículo (VSC - Vehicle Stability Control) que transmite la señal del sensor de derrape a la unidad de control electrónico (ECU).</t>
        </is>
      </c>
      <c r="F780" s="32" t="inlineStr">
        <is>
          <t>Unidad</t>
        </is>
      </c>
      <c r="G780" s="35" t="inlineStr">
        <is>
          <t>suministro</t>
        </is>
      </c>
      <c r="H780" s="159" t="n">
        <v>475601</v>
      </c>
      <c r="I780" s="37" t="n">
        <v>158.91</v>
      </c>
      <c r="J780" s="37" t="n">
        <v>151.76</v>
      </c>
      <c r="K780" s="160">
        <f>H780*(I780/J780)</f>
        <v/>
      </c>
      <c r="L780" s="159" t="n">
        <v>582073.6012</v>
      </c>
      <c r="M780" s="159" t="n">
        <v>565120</v>
      </c>
      <c r="N780" s="159" t="n">
        <v>610329.6</v>
      </c>
      <c r="O780" s="162">
        <f>MIN(K780,L780,M780,N780)</f>
        <v/>
      </c>
      <c r="P780" s="162">
        <f>MAX(K780,L780,M780,N780)</f>
        <v/>
      </c>
      <c r="Q780" s="162">
        <f>MEDIAN(K780,L780,M780,N780)</f>
        <v/>
      </c>
      <c r="R780" s="162">
        <f>AVERAGE(K780,L780,M780,N780)</f>
        <v/>
      </c>
      <c r="S780" s="162">
        <f>AVERAGE(O780,Q780)</f>
        <v/>
      </c>
      <c r="T780" s="162">
        <f>AVERAGE(P780,Q780)</f>
        <v/>
      </c>
      <c r="U780" s="41">
        <f>STDEVA(K780,L780,M780,N780)</f>
        <v/>
      </c>
      <c r="V780" s="42">
        <f>U780/Q780</f>
        <v/>
      </c>
      <c r="W780" s="43">
        <f>IF(X780=O780,"MENOR",IF(X780=S780,"PROM[MEN-MED]","PROMEDIO"))</f>
        <v/>
      </c>
      <c r="X780" s="163">
        <f>IF(V780&lt;=300%,O780,IF(AND(V780&gt;100%,V780&lt;=150%),S780,R780))</f>
        <v/>
      </c>
      <c r="Y780" s="162">
        <f>ROUND(X780,0)</f>
        <v/>
      </c>
    </row>
    <row r="781" ht="27" customHeight="1">
      <c r="B781" s="32" t="inlineStr">
        <is>
          <t>2.18</t>
        </is>
      </c>
      <c r="C781" s="32" t="n">
        <v>4912</v>
      </c>
      <c r="D781" s="59" t="inlineStr">
        <is>
          <t xml:space="preserve">SUBCONJUNTO IZQUIERDO DEL BRAZO INFERIOR NO.1 DE LA SUSPENSION DELANTERA </t>
        </is>
      </c>
      <c r="E781" s="56" t="inlineStr">
        <is>
          <t>El subconjunto izquierdo del brazo inferior No.1 de la suspensión delantera en un toyota es un componente estructural clave que forma parte del sistema de suspensión del lado delantero izquierdo del vehículo.</t>
        </is>
      </c>
      <c r="F781" s="32" t="inlineStr">
        <is>
          <t>Unidad</t>
        </is>
      </c>
      <c r="G781" s="35" t="inlineStr">
        <is>
          <t>suministro</t>
        </is>
      </c>
      <c r="H781" s="159" t="n">
        <v>2832016</v>
      </c>
      <c r="I781" s="37" t="n">
        <v>158.91</v>
      </c>
      <c r="J781" s="37" t="n">
        <v>151.76</v>
      </c>
      <c r="K781" s="160">
        <f>H781*(I781/J781)</f>
        <v/>
      </c>
      <c r="L781" s="159" t="n">
        <v>3421973.1154</v>
      </c>
      <c r="M781" s="159" t="n">
        <v>3322304</v>
      </c>
      <c r="N781" s="159" t="n">
        <v>3588088.32</v>
      </c>
      <c r="O781" s="162">
        <f>MIN(K781,L781,M781,N781)</f>
        <v/>
      </c>
      <c r="P781" s="162">
        <f>MAX(K781,L781,M781,N781)</f>
        <v/>
      </c>
      <c r="Q781" s="162">
        <f>MEDIAN(K781,L781,M781,N781)</f>
        <v/>
      </c>
      <c r="R781" s="162">
        <f>AVERAGE(K781,L781,M781,N781)</f>
        <v/>
      </c>
      <c r="S781" s="162">
        <f>AVERAGE(O781,Q781)</f>
        <v/>
      </c>
      <c r="T781" s="162">
        <f>AVERAGE(P781,Q781)</f>
        <v/>
      </c>
      <c r="U781" s="41">
        <f>STDEVA(K781,L781,M781,N781)</f>
        <v/>
      </c>
      <c r="V781" s="42">
        <f>U781/Q781</f>
        <v/>
      </c>
      <c r="W781" s="43">
        <f>IF(X781=O781,"MENOR",IF(X781=S781,"PROM[MEN-MED]","PROMEDIO"))</f>
        <v/>
      </c>
      <c r="X781" s="163">
        <f>IF(V781&lt;=300%,O781,IF(AND(V781&gt;100%,V781&lt;=150%),S781,R781))</f>
        <v/>
      </c>
      <c r="Y781" s="162">
        <f>ROUND(X781,0)</f>
        <v/>
      </c>
    </row>
    <row r="782" ht="27" customHeight="1">
      <c r="B782" s="32" t="inlineStr">
        <is>
          <t>2.19</t>
        </is>
      </c>
      <c r="C782" s="32" t="n">
        <v>4912</v>
      </c>
      <c r="D782" s="59" t="inlineStr">
        <is>
          <t xml:space="preserve">SUBCONJUNTODERECHO DEL BRAZO INFERIOR NO.1 DE LA SUSPENSION DELANTERA </t>
        </is>
      </c>
      <c r="E782" s="56" t="inlineStr">
        <is>
          <t>El subconjunto izquierdo del brazo inferior No.1 de la suspensión delantera en un toyota es un componente estructural clave que forma parte del sistema de suspensión del lado delantero izquierdo del vehículo.</t>
        </is>
      </c>
      <c r="F782" s="32" t="inlineStr">
        <is>
          <t>Unidad</t>
        </is>
      </c>
      <c r="G782" s="35" t="inlineStr">
        <is>
          <t>suministro</t>
        </is>
      </c>
      <c r="H782" s="159" t="n">
        <v>2824350</v>
      </c>
      <c r="I782" s="37" t="n">
        <v>158.91</v>
      </c>
      <c r="J782" s="37" t="n">
        <v>151.76</v>
      </c>
      <c r="K782" s="160">
        <f>H782*(I782/J782)</f>
        <v/>
      </c>
      <c r="L782" s="159" t="n">
        <v>3408217.4651</v>
      </c>
      <c r="M782" s="159" t="n">
        <v>3308949</v>
      </c>
      <c r="N782" s="159" t="n">
        <v>3573664.92</v>
      </c>
      <c r="O782" s="162">
        <f>MIN(K782,L782,M782,N782)</f>
        <v/>
      </c>
      <c r="P782" s="162">
        <f>MAX(K782,L782,M782,N782)</f>
        <v/>
      </c>
      <c r="Q782" s="162">
        <f>MEDIAN(K782,L782,M782,N782)</f>
        <v/>
      </c>
      <c r="R782" s="162">
        <f>AVERAGE(K782,L782,M782,N782)</f>
        <v/>
      </c>
      <c r="S782" s="162">
        <f>AVERAGE(O782,Q782)</f>
        <v/>
      </c>
      <c r="T782" s="162">
        <f>AVERAGE(P782,Q782)</f>
        <v/>
      </c>
      <c r="U782" s="41">
        <f>STDEVA(K782,L782,M782,N782)</f>
        <v/>
      </c>
      <c r="V782" s="42">
        <f>U782/Q782</f>
        <v/>
      </c>
      <c r="W782" s="43">
        <f>IF(X782=O782,"MENOR",IF(X782=S782,"PROM[MEN-MED]","PROMEDIO"))</f>
        <v/>
      </c>
      <c r="X782" s="163">
        <f>IF(V782&lt;=300%,O782,IF(AND(V782&gt;100%,V782&lt;=150%),S782,R782))</f>
        <v/>
      </c>
      <c r="Y782" s="162">
        <f>ROUND(X782,0)</f>
        <v/>
      </c>
    </row>
    <row r="783" ht="27" customHeight="1">
      <c r="B783" s="32" t="inlineStr">
        <is>
          <t>2.20</t>
        </is>
      </c>
      <c r="C783" s="32" t="n">
        <v>4912</v>
      </c>
      <c r="D783" s="59" t="inlineStr">
        <is>
          <t xml:space="preserve">CONJUNTO DE LEVA DE AJUSTE DE CONVERGENCIA </t>
        </is>
      </c>
      <c r="E783" s="56" t="inlineStr">
        <is>
          <t>El conjunto de leva de ajuste de convergencia en un toyota es un mecanismo que permite la regulación del ángulo de convergencia de las ruedas delanteras o traseras, asegurando un alineamiento correcto para mejorar la estabilidad y el desgaste uniforme de los neumáticos.</t>
        </is>
      </c>
      <c r="F783" s="32" t="inlineStr">
        <is>
          <t>Unidad</t>
        </is>
      </c>
      <c r="G783" s="35" t="inlineStr">
        <is>
          <t>suministro</t>
        </is>
      </c>
      <c r="H783" s="159" t="n">
        <v>76950</v>
      </c>
      <c r="I783" s="37" t="n">
        <v>158.91</v>
      </c>
      <c r="J783" s="37" t="n">
        <v>151.76</v>
      </c>
      <c r="K783" s="160">
        <f>H783*(I783/J783)</f>
        <v/>
      </c>
      <c r="L783" s="159" t="n">
        <v>90229.0249</v>
      </c>
      <c r="M783" s="159" t="n">
        <v>87601</v>
      </c>
      <c r="N783" s="159" t="n">
        <v>94609.08</v>
      </c>
      <c r="O783" s="162">
        <f>MIN(K783,L783,M783,N783)</f>
        <v/>
      </c>
      <c r="P783" s="162">
        <f>MAX(K783,L783,M783,N783)</f>
        <v/>
      </c>
      <c r="Q783" s="162">
        <f>MEDIAN(K783,L783,M783,N783)</f>
        <v/>
      </c>
      <c r="R783" s="162">
        <f>AVERAGE(K783,L783,M783,N783)</f>
        <v/>
      </c>
      <c r="S783" s="162">
        <f>AVERAGE(O783,Q783)</f>
        <v/>
      </c>
      <c r="T783" s="162">
        <f>AVERAGE(P783,Q783)</f>
        <v/>
      </c>
      <c r="U783" s="41">
        <f>STDEVA(K783,L783,M783,N783)</f>
        <v/>
      </c>
      <c r="V783" s="42">
        <f>U783/Q783</f>
        <v/>
      </c>
      <c r="W783" s="43">
        <f>IF(X783=O783,"MENOR",IF(X783=S783,"PROM[MEN-MED]","PROMEDIO"))</f>
        <v/>
      </c>
      <c r="X783" s="163">
        <f>IF(V783&lt;=300%,O783,IF(AND(V783&gt;100%,V783&lt;=150%),S783,R783))</f>
        <v/>
      </c>
      <c r="Y783" s="162">
        <f>ROUND(X783,0)</f>
        <v/>
      </c>
    </row>
    <row r="784" ht="27" customHeight="1">
      <c r="B784" s="32" t="inlineStr">
        <is>
          <t>2.21</t>
        </is>
      </c>
      <c r="C784" s="32" t="n">
        <v>4912</v>
      </c>
      <c r="D784" s="59" t="inlineStr">
        <is>
          <t xml:space="preserve">CASQUILLO IZQUIERDO DEL BRAZO INFERIOR DELANTERO </t>
        </is>
      </c>
      <c r="E784" s="56" t="inlineStr">
        <is>
          <t>El casquillo izquierdo del brazo inferior delantero en un toyota es un componente esencial de la suspensión que permite la conexión flexible entre el brazo de control inferior y el chasis del vehículo.</t>
        </is>
      </c>
      <c r="F784" s="32" t="inlineStr">
        <is>
          <t>Unidad</t>
        </is>
      </c>
      <c r="G784" s="35" t="inlineStr">
        <is>
          <t>suministro</t>
        </is>
      </c>
      <c r="H784" s="159" t="n">
        <v>326800</v>
      </c>
      <c r="I784" s="37" t="n">
        <v>158.91</v>
      </c>
      <c r="J784" s="37" t="n">
        <v>151.76</v>
      </c>
      <c r="K784" s="160">
        <f>H784*(I784/J784)</f>
        <v/>
      </c>
      <c r="L784" s="159" t="n">
        <v>383198.1118</v>
      </c>
      <c r="M784" s="159" t="n">
        <v>372037</v>
      </c>
      <c r="N784" s="159" t="n">
        <v>401799.96</v>
      </c>
      <c r="O784" s="162">
        <f>MIN(K784,L784,M784,N784)</f>
        <v/>
      </c>
      <c r="P784" s="162">
        <f>MAX(K784,L784,M784,N784)</f>
        <v/>
      </c>
      <c r="Q784" s="162">
        <f>MEDIAN(K784,L784,M784,N784)</f>
        <v/>
      </c>
      <c r="R784" s="162">
        <f>AVERAGE(K784,L784,M784,N784)</f>
        <v/>
      </c>
      <c r="S784" s="162">
        <f>AVERAGE(O784,Q784)</f>
        <v/>
      </c>
      <c r="T784" s="162">
        <f>AVERAGE(P784,Q784)</f>
        <v/>
      </c>
      <c r="U784" s="41">
        <f>STDEVA(K784,L784,M784,N784)</f>
        <v/>
      </c>
      <c r="V784" s="42">
        <f>U784/Q784</f>
        <v/>
      </c>
      <c r="W784" s="43">
        <f>IF(X784=O784,"MENOR",IF(X784=S784,"PROM[MEN-MED]","PROMEDIO"))</f>
        <v/>
      </c>
      <c r="X784" s="163">
        <f>IF(V784&lt;=300%,O784,IF(AND(V784&gt;100%,V784&lt;=150%),S784,R784))</f>
        <v/>
      </c>
      <c r="Y784" s="162">
        <f>ROUND(X784,0)</f>
        <v/>
      </c>
    </row>
    <row r="785" ht="27" customHeight="1">
      <c r="B785" s="32" t="inlineStr">
        <is>
          <t>2.22</t>
        </is>
      </c>
      <c r="C785" s="32" t="n">
        <v>4912</v>
      </c>
      <c r="D785" s="59" t="inlineStr">
        <is>
          <t xml:space="preserve">CASQUILLODERECHO  DEL BRAZO INFERIOR DELANTERO </t>
        </is>
      </c>
      <c r="E785" s="56" t="inlineStr">
        <is>
          <t>componente clave del sistema de suspensión que conecta el brazo de control inferior derecho con el chasis del vehículo, permitiendo un movimiento controlado y reduciendo vibraciones.</t>
        </is>
      </c>
      <c r="F785" s="32" t="inlineStr">
        <is>
          <t>Unidad</t>
        </is>
      </c>
      <c r="G785" s="35" t="inlineStr">
        <is>
          <t>suministro</t>
        </is>
      </c>
      <c r="H785" s="159" t="n">
        <v>326800</v>
      </c>
      <c r="I785" s="37" t="n">
        <v>158.91</v>
      </c>
      <c r="J785" s="37" t="n">
        <v>151.76</v>
      </c>
      <c r="K785" s="160">
        <f>H785*(I785/J785)</f>
        <v/>
      </c>
      <c r="L785" s="159" t="n">
        <v>394359.1932</v>
      </c>
      <c r="M785" s="159" t="n">
        <v>382873</v>
      </c>
      <c r="N785" s="159" t="n">
        <v>413502.84</v>
      </c>
      <c r="O785" s="162">
        <f>MIN(K785,L785,M785,N785)</f>
        <v/>
      </c>
      <c r="P785" s="162">
        <f>MAX(K785,L785,M785,N785)</f>
        <v/>
      </c>
      <c r="Q785" s="162">
        <f>MEDIAN(K785,L785,M785,N785)</f>
        <v/>
      </c>
      <c r="R785" s="162">
        <f>AVERAGE(K785,L785,M785,N785)</f>
        <v/>
      </c>
      <c r="S785" s="162">
        <f>AVERAGE(O785,Q785)</f>
        <v/>
      </c>
      <c r="T785" s="162">
        <f>AVERAGE(P785,Q785)</f>
        <v/>
      </c>
      <c r="U785" s="41">
        <f>STDEVA(K785,L785,M785,N785)</f>
        <v/>
      </c>
      <c r="V785" s="42">
        <f>U785/Q785</f>
        <v/>
      </c>
      <c r="W785" s="43">
        <f>IF(X785=O785,"MENOR",IF(X785=S785,"PROM[MEN-MED]","PROMEDIO"))</f>
        <v/>
      </c>
      <c r="X785" s="163">
        <f>IF(V785&lt;=300%,O785,IF(AND(V785&gt;100%,V785&lt;=150%),S785,R785))</f>
        <v/>
      </c>
      <c r="Y785" s="162">
        <f>ROUND(X785,0)</f>
        <v/>
      </c>
    </row>
    <row r="786" ht="27" customHeight="1">
      <c r="B786" s="32" t="inlineStr">
        <is>
          <t>2.23</t>
        </is>
      </c>
      <c r="C786" s="32" t="n">
        <v>4912</v>
      </c>
      <c r="D786" s="59" t="inlineStr">
        <is>
          <t xml:space="preserve">CUBIERTA ANTIPOLVO IZQUIERDA DE LA JUNTA ESFERICA INFERIOR </t>
        </is>
      </c>
      <c r="E786" s="56" t="inlineStr">
        <is>
          <t>componente de goma o poliuretano que protege la rótula de suspensión inferior izquierda contra suciedad, polvo y humedad, evitando el desgaste prematuro y asegurando un funcionamiento adecuado.</t>
        </is>
      </c>
      <c r="F786" s="32" t="inlineStr">
        <is>
          <t>Unidad</t>
        </is>
      </c>
      <c r="G786" s="35" t="inlineStr">
        <is>
          <t>suministro</t>
        </is>
      </c>
      <c r="H786" s="159" t="n">
        <v>854050</v>
      </c>
      <c r="I786" s="37" t="n">
        <v>158.91</v>
      </c>
      <c r="J786" s="37" t="n">
        <v>151.76</v>
      </c>
      <c r="K786" s="160">
        <f>H786*(I786/J786)</f>
        <v/>
      </c>
      <c r="L786" s="159" t="n">
        <v>1030604.6051</v>
      </c>
      <c r="M786" s="159" t="n">
        <v>1000587</v>
      </c>
      <c r="N786" s="159" t="n">
        <v>1080633.96</v>
      </c>
      <c r="O786" s="162">
        <f>MIN(K786,L786,M786,N786)</f>
        <v/>
      </c>
      <c r="P786" s="162">
        <f>MAX(K786,L786,M786,N786)</f>
        <v/>
      </c>
      <c r="Q786" s="162">
        <f>MEDIAN(K786,L786,M786,N786)</f>
        <v/>
      </c>
      <c r="R786" s="162">
        <f>AVERAGE(K786,L786,M786,N786)</f>
        <v/>
      </c>
      <c r="S786" s="162">
        <f>AVERAGE(O786,Q786)</f>
        <v/>
      </c>
      <c r="T786" s="162">
        <f>AVERAGE(P786,Q786)</f>
        <v/>
      </c>
      <c r="U786" s="41">
        <f>STDEVA(K786,L786,M786,N786)</f>
        <v/>
      </c>
      <c r="V786" s="42">
        <f>U786/Q786</f>
        <v/>
      </c>
      <c r="W786" s="43">
        <f>IF(X786=O786,"MENOR",IF(X786=S786,"PROM[MEN-MED]","PROMEDIO"))</f>
        <v/>
      </c>
      <c r="X786" s="163">
        <f>IF(V786&lt;=300%,O786,IF(AND(V786&gt;100%,V786&lt;=150%),S786,R786))</f>
        <v/>
      </c>
      <c r="Y786" s="162">
        <f>ROUND(X786,0)</f>
        <v/>
      </c>
    </row>
    <row r="787" ht="27" customHeight="1">
      <c r="B787" s="32" t="inlineStr">
        <is>
          <t>2.24</t>
        </is>
      </c>
      <c r="C787" s="32" t="n">
        <v>4912</v>
      </c>
      <c r="D787" s="59" t="inlineStr">
        <is>
          <t xml:space="preserve">CUBIERTA ANTIPOLVODERECHA  DE LA JUNTA ESFERICA INFERIOR </t>
        </is>
      </c>
      <c r="E787" s="56" t="inlineStr">
        <is>
          <t>componente de goma o poliuretano que protege la rótula de suspensión inferior izquierda contra suciedad, polvo y humedad, evitando el desgaste prematuro y asegurando un funcionamiento adecuado.</t>
        </is>
      </c>
      <c r="F787" s="32" t="inlineStr">
        <is>
          <t>Unidad</t>
        </is>
      </c>
      <c r="G787" s="35" t="inlineStr">
        <is>
          <t>suministro</t>
        </is>
      </c>
      <c r="H787" s="159" t="n">
        <v>854050</v>
      </c>
      <c r="I787" s="37" t="n">
        <v>158.91</v>
      </c>
      <c r="J787" s="37" t="n">
        <v>151.76</v>
      </c>
      <c r="K787" s="160">
        <f>H787*(I787/J787)</f>
        <v/>
      </c>
      <c r="L787" s="159" t="n">
        <v>1011159.2435</v>
      </c>
      <c r="M787" s="159" t="n">
        <v>981708</v>
      </c>
      <c r="N787" s="159" t="n">
        <v>1060244.64</v>
      </c>
      <c r="O787" s="162">
        <f>MIN(K787,L787,M787,N787)</f>
        <v/>
      </c>
      <c r="P787" s="162">
        <f>MAX(K787,L787,M787,N787)</f>
        <v/>
      </c>
      <c r="Q787" s="162">
        <f>MEDIAN(K787,L787,M787,N787)</f>
        <v/>
      </c>
      <c r="R787" s="162">
        <f>AVERAGE(K787,L787,M787,N787)</f>
        <v/>
      </c>
      <c r="S787" s="162">
        <f>AVERAGE(O787,Q787)</f>
        <v/>
      </c>
      <c r="T787" s="162">
        <f>AVERAGE(P787,Q787)</f>
        <v/>
      </c>
      <c r="U787" s="41">
        <f>STDEVA(K787,L787,M787,N787)</f>
        <v/>
      </c>
      <c r="V787" s="42">
        <f>U787/Q787</f>
        <v/>
      </c>
      <c r="W787" s="43">
        <f>IF(X787=O787,"MENOR",IF(X787=S787,"PROM[MEN-MED]","PROMEDIO"))</f>
        <v/>
      </c>
      <c r="X787" s="163">
        <f>IF(V787&lt;=300%,O787,IF(AND(V787&gt;100%,V787&lt;=150%),S787,R787))</f>
        <v/>
      </c>
      <c r="Y787" s="162">
        <f>ROUND(X787,0)</f>
        <v/>
      </c>
    </row>
    <row r="788" ht="27" customHeight="1">
      <c r="B788" s="32" t="inlineStr">
        <is>
          <t>2.25</t>
        </is>
      </c>
      <c r="C788" s="32" t="n">
        <v>4912</v>
      </c>
      <c r="D788" s="59" t="inlineStr">
        <is>
          <t xml:space="preserve">FIJACION DE LA JUNTA ESFERICA INFERIOR DELANTERA IZQUIERDA </t>
        </is>
      </c>
      <c r="E788" s="56" t="inlineStr">
        <is>
          <t>conjunto de elementos que aseguran la rótula de suspensión inferior al brazo de control inferior y la mangueta de dirección, garantizando estabilidad y un movimiento controlado de la suspensión.</t>
        </is>
      </c>
      <c r="F788" s="32" t="inlineStr">
        <is>
          <t>Unidad</t>
        </is>
      </c>
      <c r="G788" s="35" t="inlineStr">
        <is>
          <t>suministro</t>
        </is>
      </c>
      <c r="H788" s="159" t="n">
        <v>210160</v>
      </c>
      <c r="I788" s="37" t="n">
        <v>158.91</v>
      </c>
      <c r="J788" s="37" t="n">
        <v>151.76</v>
      </c>
      <c r="K788" s="160">
        <f>H788*(I788/J788)</f>
        <v/>
      </c>
      <c r="L788" s="159" t="n">
        <v>259471.4199</v>
      </c>
      <c r="M788" s="159" t="n">
        <v>251914</v>
      </c>
      <c r="N788" s="159" t="n">
        <v>272067.12</v>
      </c>
      <c r="O788" s="162">
        <f>MIN(K788,L788,M788,N788)</f>
        <v/>
      </c>
      <c r="P788" s="162">
        <f>MAX(K788,L788,M788,N788)</f>
        <v/>
      </c>
      <c r="Q788" s="162">
        <f>MEDIAN(K788,L788,M788,N788)</f>
        <v/>
      </c>
      <c r="R788" s="162">
        <f>AVERAGE(K788,L788,M788,N788)</f>
        <v/>
      </c>
      <c r="S788" s="162">
        <f>AVERAGE(O788,Q788)</f>
        <v/>
      </c>
      <c r="T788" s="162">
        <f>AVERAGE(P788,Q788)</f>
        <v/>
      </c>
      <c r="U788" s="41">
        <f>STDEVA(K788,L788,M788,N788)</f>
        <v/>
      </c>
      <c r="V788" s="42">
        <f>U788/Q788</f>
        <v/>
      </c>
      <c r="W788" s="43">
        <f>IF(X788=O788,"MENOR",IF(X788=S788,"PROM[MEN-MED]","PROMEDIO"))</f>
        <v/>
      </c>
      <c r="X788" s="163">
        <f>IF(V788&lt;=300%,O788,IF(AND(V788&gt;100%,V788&lt;=150%),S788,R788))</f>
        <v/>
      </c>
      <c r="Y788" s="162">
        <f>ROUND(X788,0)</f>
        <v/>
      </c>
    </row>
    <row r="789" ht="27" customHeight="1">
      <c r="B789" s="32" t="inlineStr">
        <is>
          <t>2.26</t>
        </is>
      </c>
      <c r="C789" s="32" t="n">
        <v>4912</v>
      </c>
      <c r="D789" s="59" t="inlineStr">
        <is>
          <t xml:space="preserve">FIJACION DE LA JUNTA ESFERICA INFERIOR DELANTERA DERECHA </t>
        </is>
      </c>
      <c r="E789" s="56" t="inlineStr">
        <is>
          <t>conjunto de elementos que aseguran la rótula de suspensión inferior al brazo de control inferior y la mangueta de dirección, garantizando estabilidad y un movimiento controlado de la suspensión.</t>
        </is>
      </c>
      <c r="F789" s="32" t="inlineStr">
        <is>
          <t>Unidad</t>
        </is>
      </c>
      <c r="G789" s="35" t="inlineStr">
        <is>
          <t>suministro</t>
        </is>
      </c>
      <c r="H789" s="159" t="n">
        <v>210160</v>
      </c>
      <c r="I789" s="37" t="n">
        <v>158.91</v>
      </c>
      <c r="J789" s="37" t="n">
        <v>151.76</v>
      </c>
      <c r="K789" s="160">
        <f>H789*(I789/J789)</f>
        <v/>
      </c>
      <c r="L789" s="159" t="n">
        <v>259471.4199</v>
      </c>
      <c r="M789" s="159" t="n">
        <v>251914</v>
      </c>
      <c r="N789" s="159" t="n">
        <v>272067.12</v>
      </c>
      <c r="O789" s="162">
        <f>MIN(K789,L789,M789,N789)</f>
        <v/>
      </c>
      <c r="P789" s="162">
        <f>MAX(K789,L789,M789,N789)</f>
        <v/>
      </c>
      <c r="Q789" s="162">
        <f>MEDIAN(K789,L789,M789,N789)</f>
        <v/>
      </c>
      <c r="R789" s="162">
        <f>AVERAGE(K789,L789,M789,N789)</f>
        <v/>
      </c>
      <c r="S789" s="162">
        <f>AVERAGE(O789,Q789)</f>
        <v/>
      </c>
      <c r="T789" s="162">
        <f>AVERAGE(P789,Q789)</f>
        <v/>
      </c>
      <c r="U789" s="41">
        <f>STDEVA(K789,L789,M789,N789)</f>
        <v/>
      </c>
      <c r="V789" s="42">
        <f>U789/Q789</f>
        <v/>
      </c>
      <c r="W789" s="43">
        <f>IF(X789=O789,"MENOR",IF(X789=S789,"PROM[MEN-MED]","PROMEDIO"))</f>
        <v/>
      </c>
      <c r="X789" s="163">
        <f>IF(V789&lt;=300%,O789,IF(AND(V789&gt;100%,V789&lt;=150%),S789,R789))</f>
        <v/>
      </c>
      <c r="Y789" s="162">
        <f>ROUND(X789,0)</f>
        <v/>
      </c>
    </row>
    <row r="790" ht="27" customHeight="1">
      <c r="B790" s="32" t="inlineStr">
        <is>
          <t>2.27</t>
        </is>
      </c>
      <c r="C790" s="32" t="n">
        <v>4912</v>
      </c>
      <c r="D790" s="59" t="inlineStr">
        <is>
          <t>CASQUILLO DE LA BARRA ESTABILIZADORA DELANTERA N° 1</t>
        </is>
      </c>
      <c r="E790" s="56" t="inlineStr">
        <is>
          <t>componente de goma o poliuretano que permite la fijación y el movimiento controlado de la barra estabilizadora, reduciendo la inclinación del vehículo en las curvas y mejorando la estabilidad.</t>
        </is>
      </c>
      <c r="F790" s="32" t="inlineStr">
        <is>
          <t>Unidad</t>
        </is>
      </c>
      <c r="G790" s="35" t="inlineStr">
        <is>
          <t>suministro</t>
        </is>
      </c>
      <c r="H790" s="159" t="n">
        <v>98800</v>
      </c>
      <c r="I790" s="37" t="n">
        <v>158.91</v>
      </c>
      <c r="J790" s="37" t="n">
        <v>151.76</v>
      </c>
      <c r="K790" s="160">
        <f>H790*(I790/J790)</f>
        <v/>
      </c>
      <c r="L790" s="159" t="n">
        <v>120349.3172</v>
      </c>
      <c r="M790" s="159" t="n">
        <v>116844</v>
      </c>
      <c r="N790" s="159" t="n">
        <v>126191.52</v>
      </c>
      <c r="O790" s="162">
        <f>MIN(K790,L790,M790,N790)</f>
        <v/>
      </c>
      <c r="P790" s="162">
        <f>MAX(K790,L790,M790,N790)</f>
        <v/>
      </c>
      <c r="Q790" s="162">
        <f>MEDIAN(K790,L790,M790,N790)</f>
        <v/>
      </c>
      <c r="R790" s="162">
        <f>AVERAGE(K790,L790,M790,N790)</f>
        <v/>
      </c>
      <c r="S790" s="162">
        <f>AVERAGE(O790,Q790)</f>
        <v/>
      </c>
      <c r="T790" s="162">
        <f>AVERAGE(P790,Q790)</f>
        <v/>
      </c>
      <c r="U790" s="41">
        <f>STDEVA(K790,L790,M790,N790)</f>
        <v/>
      </c>
      <c r="V790" s="42">
        <f>U790/Q790</f>
        <v/>
      </c>
      <c r="W790" s="43">
        <f>IF(X790=O790,"MENOR",IF(X790=S790,"PROM[MEN-MED]","PROMEDIO"))</f>
        <v/>
      </c>
      <c r="X790" s="163">
        <f>IF(V790&lt;=300%,O790,IF(AND(V790&gt;100%,V790&lt;=150%),S790,R790))</f>
        <v/>
      </c>
      <c r="Y790" s="162">
        <f>ROUND(X790,0)</f>
        <v/>
      </c>
    </row>
    <row r="791" ht="15.75" customHeight="1">
      <c r="B791" s="32" t="inlineStr">
        <is>
          <t>2.28</t>
        </is>
      </c>
      <c r="C791" s="32" t="n">
        <v>4912</v>
      </c>
      <c r="D791" s="59" t="inlineStr">
        <is>
          <t>CONJUNTO DERECHO DEL ESTABILIZADOR DELANTERO</t>
        </is>
      </c>
      <c r="E791" s="56" t="inlineStr">
        <is>
          <t>sistema de suspensión que ayuda a reducir el balanceo de la carrocería al tomar curvas y mejora la estabilidad del vehículo.</t>
        </is>
      </c>
      <c r="F791" s="32" t="inlineStr">
        <is>
          <t>Unidad</t>
        </is>
      </c>
      <c r="G791" s="35" t="inlineStr">
        <is>
          <t>suministro</t>
        </is>
      </c>
      <c r="H791" s="159" t="n">
        <v>367243</v>
      </c>
      <c r="I791" s="37" t="n">
        <v>158.91</v>
      </c>
      <c r="J791" s="37" t="n">
        <v>151.76</v>
      </c>
      <c r="K791" s="160">
        <f>H791*(I791/J791)</f>
        <v/>
      </c>
      <c r="L791" s="159" t="n">
        <v>434438.5479</v>
      </c>
      <c r="M791" s="159" t="n">
        <v>421785</v>
      </c>
      <c r="N791" s="159" t="n">
        <v>455527.8</v>
      </c>
      <c r="O791" s="162">
        <f>MIN(K791,L791,M791,N791)</f>
        <v/>
      </c>
      <c r="P791" s="162">
        <f>MAX(K791,L791,M791,N791)</f>
        <v/>
      </c>
      <c r="Q791" s="162">
        <f>MEDIAN(K791,L791,M791,N791)</f>
        <v/>
      </c>
      <c r="R791" s="162">
        <f>AVERAGE(K791,L791,M791,N791)</f>
        <v/>
      </c>
      <c r="S791" s="162">
        <f>AVERAGE(O791,Q791)</f>
        <v/>
      </c>
      <c r="T791" s="162">
        <f>AVERAGE(P791,Q791)</f>
        <v/>
      </c>
      <c r="U791" s="41">
        <f>STDEVA(K791,L791,M791,N791)</f>
        <v/>
      </c>
      <c r="V791" s="42">
        <f>U791/Q791</f>
        <v/>
      </c>
      <c r="W791" s="43">
        <f>IF(X791=O791,"MENOR",IF(X791=S791,"PROM[MEN-MED]","PROMEDIO"))</f>
        <v/>
      </c>
      <c r="X791" s="163">
        <f>IF(V791&lt;=300%,O791,IF(AND(V791&gt;100%,V791&lt;=150%),S791,R791))</f>
        <v/>
      </c>
      <c r="Y791" s="162">
        <f>ROUND(X791,0)</f>
        <v/>
      </c>
    </row>
    <row r="792" ht="15.75" customHeight="1">
      <c r="B792" s="32" t="inlineStr">
        <is>
          <t>2.29</t>
        </is>
      </c>
      <c r="C792" s="32" t="n">
        <v>4912</v>
      </c>
      <c r="D792" s="59" t="inlineStr">
        <is>
          <t>BARRA ESTABILIZADORA DELANTERA</t>
        </is>
      </c>
      <c r="E792" s="56" t="inlineStr">
        <is>
          <t>componente esencial del sistema de suspensión que ayuda a reducir el balanceo de la carrocería al tomar curvas, mejorando la estabilidad y el control del vehículo.</t>
        </is>
      </c>
      <c r="F792" s="32" t="inlineStr">
        <is>
          <t>Unidad</t>
        </is>
      </c>
      <c r="G792" s="35" t="inlineStr">
        <is>
          <t>suministro</t>
        </is>
      </c>
      <c r="H792" s="159" t="n">
        <v>1229380</v>
      </c>
      <c r="I792" s="37" t="n">
        <v>158.91</v>
      </c>
      <c r="J792" s="37" t="n">
        <v>151.76</v>
      </c>
      <c r="K792" s="160">
        <f>H792*(I792/J792)</f>
        <v/>
      </c>
      <c r="L792" s="159" t="n">
        <v>1898593.8538</v>
      </c>
      <c r="M792" s="159" t="n">
        <v>1843295</v>
      </c>
      <c r="N792" s="159" t="n">
        <v>1990758.6</v>
      </c>
      <c r="O792" s="162">
        <f>MIN(K792,L792,M792,N792)</f>
        <v/>
      </c>
      <c r="P792" s="162">
        <f>MAX(K792,L792,M792,N792)</f>
        <v/>
      </c>
      <c r="Q792" s="162">
        <f>MEDIAN(K792,L792,M792,N792)</f>
        <v/>
      </c>
      <c r="R792" s="162">
        <f>AVERAGE(K792,L792,M792,N792)</f>
        <v/>
      </c>
      <c r="S792" s="162">
        <f>AVERAGE(O792,Q792)</f>
        <v/>
      </c>
      <c r="T792" s="162">
        <f>AVERAGE(P792,Q792)</f>
        <v/>
      </c>
      <c r="U792" s="41">
        <f>STDEVA(K792,L792,M792,N792)</f>
        <v/>
      </c>
      <c r="V792" s="42">
        <f>U792/Q792</f>
        <v/>
      </c>
      <c r="W792" s="43">
        <f>IF(X792=O792,"MENOR",IF(X792=S792,"PROM[MEN-MED]","PROMEDIO"))</f>
        <v/>
      </c>
      <c r="X792" s="163">
        <f>IF(V792&lt;=300%,O792,IF(AND(V792&gt;100%,V792&lt;=150%),S792,R792))</f>
        <v/>
      </c>
      <c r="Y792" s="162">
        <f>ROUND(X792,0)</f>
        <v/>
      </c>
    </row>
    <row r="793" ht="15.75" customHeight="1">
      <c r="B793" s="32" t="inlineStr">
        <is>
          <t>2.30</t>
        </is>
      </c>
      <c r="C793" s="32" t="n">
        <v>4912</v>
      </c>
      <c r="D793" s="70" t="inlineStr">
        <is>
          <t>CONJUNTO IZQUIERDO DEL ESTABILIZADOR DELANTERO</t>
        </is>
      </c>
      <c r="E793" s="56" t="inlineStr">
        <is>
          <t>parte del sistema de suspensión que ayuda a reducir el balanceo lateral del vehículo al tomar curvas, mejorando la estabilidad y el control.</t>
        </is>
      </c>
      <c r="F793" s="32" t="inlineStr">
        <is>
          <t>Unidad</t>
        </is>
      </c>
      <c r="G793" s="35" t="inlineStr">
        <is>
          <t>suministro</t>
        </is>
      </c>
      <c r="H793" s="159" t="n">
        <v>426550</v>
      </c>
      <c r="I793" s="37" t="n">
        <v>158.91</v>
      </c>
      <c r="J793" s="37" t="n">
        <v>151.76</v>
      </c>
      <c r="K793" s="160">
        <f>H793*(I793/J793)</f>
        <v/>
      </c>
      <c r="L793" s="159" t="n">
        <v>500161.8195</v>
      </c>
      <c r="M793" s="159" t="n">
        <v>485594</v>
      </c>
      <c r="N793" s="159" t="n">
        <v>524441.52</v>
      </c>
      <c r="O793" s="162">
        <f>MIN(K793,L793,M793,N793)</f>
        <v/>
      </c>
      <c r="P793" s="162">
        <f>MAX(K793,L793,M793,N793)</f>
        <v/>
      </c>
      <c r="Q793" s="162">
        <f>MEDIAN(K793,L793,M793,N793)</f>
        <v/>
      </c>
      <c r="R793" s="162">
        <f>AVERAGE(K793,L793,M793,N793)</f>
        <v/>
      </c>
      <c r="S793" s="162">
        <f>AVERAGE(O793,Q793)</f>
        <v/>
      </c>
      <c r="T793" s="162">
        <f>AVERAGE(P793,Q793)</f>
        <v/>
      </c>
      <c r="U793" s="41">
        <f>STDEVA(K793,L793,M793,N793)</f>
        <v/>
      </c>
      <c r="V793" s="42">
        <f>U793/Q793</f>
        <v/>
      </c>
      <c r="W793" s="43">
        <f>IF(X793=O793,"MENOR",IF(X793=S793,"PROM[MEN-MED]","PROMEDIO"))</f>
        <v/>
      </c>
      <c r="X793" s="163">
        <f>IF(V793&lt;=300%,O793,IF(AND(V793&gt;100%,V793&lt;=150%),S793,R793))</f>
        <v/>
      </c>
      <c r="Y793" s="162">
        <f>ROUND(X793,0)</f>
        <v/>
      </c>
    </row>
    <row r="794" ht="15.75" customHeight="1">
      <c r="B794" s="32" t="inlineStr">
        <is>
          <t>2.31</t>
        </is>
      </c>
      <c r="C794" s="32" t="n">
        <v>4912</v>
      </c>
      <c r="D794" s="70" t="inlineStr">
        <is>
          <t>SOPORTE DERECHO DEL ESTABILIZADOR DELANTERO N° 1</t>
        </is>
      </c>
      <c r="E794" s="56" t="inlineStr">
        <is>
          <t>componente que fija la barra estabilizadora delantera al chasis del vehículo, permitiendo su correcto funcionamiento al reducir el balanceo de la carrocería.</t>
        </is>
      </c>
      <c r="F794" s="32" t="inlineStr">
        <is>
          <t>Unidad</t>
        </is>
      </c>
      <c r="G794" s="35" t="inlineStr">
        <is>
          <t>suministro</t>
        </is>
      </c>
      <c r="H794" s="159" t="n">
        <v>58900</v>
      </c>
      <c r="I794" s="37" t="n">
        <v>158.91</v>
      </c>
      <c r="J794" s="37" t="n">
        <v>151.76</v>
      </c>
      <c r="K794" s="160">
        <f>H794*(I794/J794)</f>
        <v/>
      </c>
      <c r="L794" s="159" t="n">
        <v>71746.7065</v>
      </c>
      <c r="M794" s="159" t="n">
        <v>69657</v>
      </c>
      <c r="N794" s="159" t="n">
        <v>75229.56</v>
      </c>
      <c r="O794" s="162">
        <f>MIN(K794,L794,M794,N794)</f>
        <v/>
      </c>
      <c r="P794" s="162">
        <f>MAX(K794,L794,M794,N794)</f>
        <v/>
      </c>
      <c r="Q794" s="162">
        <f>MEDIAN(K794,L794,M794,N794)</f>
        <v/>
      </c>
      <c r="R794" s="162">
        <f>AVERAGE(K794,L794,M794,N794)</f>
        <v/>
      </c>
      <c r="S794" s="162">
        <f>AVERAGE(O794,Q794)</f>
        <v/>
      </c>
      <c r="T794" s="162">
        <f>AVERAGE(P794,Q794)</f>
        <v/>
      </c>
      <c r="U794" s="41">
        <f>STDEVA(K794,L794,M794,N794)</f>
        <v/>
      </c>
      <c r="V794" s="42">
        <f>U794/Q794</f>
        <v/>
      </c>
      <c r="W794" s="43">
        <f>IF(X794=O794,"MENOR",IF(X794=S794,"PROM[MEN-MED]","PROMEDIO"))</f>
        <v/>
      </c>
      <c r="X794" s="163">
        <f>IF(V794&lt;=300%,O794,IF(AND(V794&gt;100%,V794&lt;=150%),S794,R794))</f>
        <v/>
      </c>
      <c r="Y794" s="162">
        <f>ROUND(X794,0)</f>
        <v/>
      </c>
    </row>
    <row r="795" ht="15.75" customHeight="1">
      <c r="B795" s="32" t="inlineStr">
        <is>
          <t>2.32</t>
        </is>
      </c>
      <c r="C795" s="32" t="n">
        <v>4912</v>
      </c>
      <c r="D795" s="59" t="inlineStr">
        <is>
          <t>SOPORTE IZQUIERDO DEL ESTABILIZADOR DELANTERO N° 1</t>
        </is>
      </c>
      <c r="E795" s="56" t="inlineStr">
        <is>
          <t>componente que fija la barra estabilizadora delantera al chasis del vehículo, permitiendo su correcto funcionamiento al reducir el balanceo de la carrocería.</t>
        </is>
      </c>
      <c r="F795" s="32" t="inlineStr">
        <is>
          <t>Unidad</t>
        </is>
      </c>
      <c r="G795" s="35" t="inlineStr">
        <is>
          <t>suministro</t>
        </is>
      </c>
      <c r="H795" s="159" t="n">
        <v>58900</v>
      </c>
      <c r="I795" s="37" t="n">
        <v>158.91</v>
      </c>
      <c r="J795" s="37" t="n">
        <v>151.76</v>
      </c>
      <c r="K795" s="160">
        <f>H795*(I795/J795)</f>
        <v/>
      </c>
      <c r="L795" s="159" t="n">
        <v>69064.58930000001</v>
      </c>
      <c r="M795" s="159" t="n">
        <v>67053</v>
      </c>
      <c r="N795" s="159" t="n">
        <v>72417.24000000001</v>
      </c>
      <c r="O795" s="162">
        <f>MIN(K795,L795,M795,N795)</f>
        <v/>
      </c>
      <c r="P795" s="162">
        <f>MAX(K795,L795,M795,N795)</f>
        <v/>
      </c>
      <c r="Q795" s="162">
        <f>MEDIAN(K795,L795,M795,N795)</f>
        <v/>
      </c>
      <c r="R795" s="162">
        <f>AVERAGE(K795,L795,M795,N795)</f>
        <v/>
      </c>
      <c r="S795" s="162">
        <f>AVERAGE(O795,Q795)</f>
        <v/>
      </c>
      <c r="T795" s="162">
        <f>AVERAGE(P795,Q795)</f>
        <v/>
      </c>
      <c r="U795" s="41">
        <f>STDEVA(K795,L795,M795,N795)</f>
        <v/>
      </c>
      <c r="V795" s="42">
        <f>U795/Q795</f>
        <v/>
      </c>
      <c r="W795" s="43">
        <f>IF(X795=O795,"MENOR",IF(X795=S795,"PROM[MEN-MED]","PROMEDIO"))</f>
        <v/>
      </c>
      <c r="X795" s="163">
        <f>IF(V795&lt;=300%,O795,IF(AND(V795&gt;100%,V795&lt;=150%),S795,R795))</f>
        <v/>
      </c>
      <c r="Y795" s="162">
        <f>ROUND(X795,0)</f>
        <v/>
      </c>
    </row>
    <row r="796" ht="15.75" customHeight="1">
      <c r="B796" s="32" t="inlineStr">
        <is>
          <t>2.33</t>
        </is>
      </c>
      <c r="C796" s="32" t="n">
        <v>4912</v>
      </c>
      <c r="D796" s="59" t="inlineStr">
        <is>
          <t>SUBCONJUNTO DE REFUERZO DEL ELEMENTO DE SUSPENSIÓN DELANTERO DERECHO</t>
        </is>
      </c>
      <c r="E796" s="56" t="inlineStr">
        <is>
          <t>es una estructura que fortalece y proporciona mayor rigidez a los componentes de la suspensión delantera en el lado derecho del vehículo.</t>
        </is>
      </c>
      <c r="F796" s="32" t="inlineStr">
        <is>
          <t>Unidad</t>
        </is>
      </c>
      <c r="G796" s="35" t="inlineStr">
        <is>
          <t>suministro</t>
        </is>
      </c>
      <c r="H796" s="159" t="n">
        <v>1871238</v>
      </c>
      <c r="I796" s="37" t="n">
        <v>158.91</v>
      </c>
      <c r="J796" s="37" t="n">
        <v>151.76</v>
      </c>
      <c r="K796" s="160">
        <f>H796*(I796/J796)</f>
        <v/>
      </c>
      <c r="L796" s="159" t="n">
        <v>2241625.0507</v>
      </c>
      <c r="M796" s="159" t="n">
        <v>2176335</v>
      </c>
      <c r="N796" s="159" t="n">
        <v>2350441.8</v>
      </c>
      <c r="O796" s="162">
        <f>MIN(K796,L796,M796,N796)</f>
        <v/>
      </c>
      <c r="P796" s="162">
        <f>MAX(K796,L796,M796,N796)</f>
        <v/>
      </c>
      <c r="Q796" s="162">
        <f>MEDIAN(K796,L796,M796,N796)</f>
        <v/>
      </c>
      <c r="R796" s="162">
        <f>AVERAGE(K796,L796,M796,N796)</f>
        <v/>
      </c>
      <c r="S796" s="162">
        <f>AVERAGE(O796,Q796)</f>
        <v/>
      </c>
      <c r="T796" s="162">
        <f>AVERAGE(P796,Q796)</f>
        <v/>
      </c>
      <c r="U796" s="41">
        <f>STDEVA(K796,L796,M796,N796)</f>
        <v/>
      </c>
      <c r="V796" s="42">
        <f>U796/Q796</f>
        <v/>
      </c>
      <c r="W796" s="43">
        <f>IF(X796=O796,"MENOR",IF(X796=S796,"PROM[MEN-MED]","PROMEDIO"))</f>
        <v/>
      </c>
      <c r="X796" s="163">
        <f>IF(V796&lt;=300%,O796,IF(AND(V796&gt;100%,V796&lt;=150%),S796,R796))</f>
        <v/>
      </c>
      <c r="Y796" s="162">
        <f>ROUND(X796,0)</f>
        <v/>
      </c>
    </row>
    <row r="797" ht="15.75" customHeight="1">
      <c r="B797" s="32" t="inlineStr">
        <is>
          <t>2.34</t>
        </is>
      </c>
      <c r="C797" s="32" t="n">
        <v>4912</v>
      </c>
      <c r="D797" s="59" t="inlineStr">
        <is>
          <t>SUBCONJUNTO DEL REFUERZO DEL ELEMENTO DE SUSPENSIÓN DELANTERO IZQUIERDO</t>
        </is>
      </c>
      <c r="E797" s="56" t="inlineStr">
        <is>
          <t xml:space="preserve"> es una estructura diseñada para fortalecer y mejorar la rigidez del sistema de suspensión en el lado delantero izquierdo del vehículo.</t>
        </is>
      </c>
      <c r="F797" s="32" t="inlineStr">
        <is>
          <t>Unidad</t>
        </is>
      </c>
      <c r="G797" s="35" t="inlineStr">
        <is>
          <t>suministro</t>
        </is>
      </c>
      <c r="H797" s="159" t="n">
        <v>2933761</v>
      </c>
      <c r="I797" s="37" t="n">
        <v>158.91</v>
      </c>
      <c r="J797" s="37" t="n">
        <v>151.76</v>
      </c>
      <c r="K797" s="160">
        <f>H797*(I797/J797)</f>
        <v/>
      </c>
      <c r="L797" s="159" t="n">
        <v>3481132.2042</v>
      </c>
      <c r="M797" s="159" t="n">
        <v>3379740</v>
      </c>
      <c r="N797" s="159" t="n">
        <v>3650119.2</v>
      </c>
      <c r="O797" s="162">
        <f>MIN(K797,L797,M797,N797)</f>
        <v/>
      </c>
      <c r="P797" s="162">
        <f>MAX(K797,L797,M797,N797)</f>
        <v/>
      </c>
      <c r="Q797" s="162">
        <f>MEDIAN(K797,L797,M797,N797)</f>
        <v/>
      </c>
      <c r="R797" s="162">
        <f>AVERAGE(K797,L797,M797,N797)</f>
        <v/>
      </c>
      <c r="S797" s="162">
        <f>AVERAGE(O797,Q797)</f>
        <v/>
      </c>
      <c r="T797" s="162">
        <f>AVERAGE(P797,Q797)</f>
        <v/>
      </c>
      <c r="U797" s="41">
        <f>STDEVA(K797,L797,M797,N797)</f>
        <v/>
      </c>
      <c r="V797" s="42">
        <f>U797/Q797</f>
        <v/>
      </c>
      <c r="W797" s="43">
        <f>IF(X797=O797,"MENOR",IF(X797=S797,"PROM[MEN-MED]","PROMEDIO"))</f>
        <v/>
      </c>
      <c r="X797" s="163">
        <f>IF(V797&lt;=300%,O797,IF(AND(V797&gt;100%,V797&lt;=150%),S797,R797))</f>
        <v/>
      </c>
      <c r="Y797" s="162">
        <f>ROUND(X797,0)</f>
        <v/>
      </c>
    </row>
    <row r="798" ht="15.75" customHeight="1">
      <c r="B798" s="32" t="inlineStr">
        <is>
          <t>2.35</t>
        </is>
      </c>
      <c r="C798" s="32" t="n">
        <v>4912</v>
      </c>
      <c r="D798" s="59" t="inlineStr">
        <is>
          <t xml:space="preserve">JUEGO DE AMORTIGUADORES TRASEROS </t>
        </is>
      </c>
      <c r="E798" s="56" t="inlineStr">
        <is>
          <t>onjunto de dos amortiguadores diseñados para absorber impactos, reducir vibraciones y mejorar la estabilidad y comodidad de conducción en la parte trasera del vehículo.</t>
        </is>
      </c>
      <c r="F798" s="32" t="inlineStr">
        <is>
          <t>Unidad</t>
        </is>
      </c>
      <c r="G798" s="35" t="inlineStr">
        <is>
          <t>suministro</t>
        </is>
      </c>
      <c r="H798" s="159" t="n">
        <v>324906</v>
      </c>
      <c r="I798" s="37" t="n">
        <v>158.91</v>
      </c>
      <c r="J798" s="37" t="n">
        <v>151.76</v>
      </c>
      <c r="K798" s="160">
        <f>H798*(I798/J798)</f>
        <v/>
      </c>
      <c r="L798" s="159" t="n">
        <v>385424.9707</v>
      </c>
      <c r="M798" s="159" t="n">
        <v>374199</v>
      </c>
      <c r="N798" s="159" t="n">
        <v>404134.92</v>
      </c>
      <c r="O798" s="162">
        <f>MIN(K798,L798,M798,N798)</f>
        <v/>
      </c>
      <c r="P798" s="162">
        <f>MAX(K798,L798,M798,N798)</f>
        <v/>
      </c>
      <c r="Q798" s="162">
        <f>MEDIAN(K798,L798,M798,N798)</f>
        <v/>
      </c>
      <c r="R798" s="162">
        <f>AVERAGE(K798,L798,M798,N798)</f>
        <v/>
      </c>
      <c r="S798" s="162">
        <f>AVERAGE(O798,Q798)</f>
        <v/>
      </c>
      <c r="T798" s="162">
        <f>AVERAGE(P798,Q798)</f>
        <v/>
      </c>
      <c r="U798" s="41">
        <f>STDEVA(K798,L798,M798,N798)</f>
        <v/>
      </c>
      <c r="V798" s="42">
        <f>U798/Q798</f>
        <v/>
      </c>
      <c r="W798" s="43">
        <f>IF(X798=O798,"MENOR",IF(X798=S798,"PROM[MEN-MED]","PROMEDIO"))</f>
        <v/>
      </c>
      <c r="X798" s="163">
        <f>IF(V798&lt;=300%,O798,IF(AND(V798&gt;100%,V798&lt;=150%),S798,R798))</f>
        <v/>
      </c>
      <c r="Y798" s="162">
        <f>ROUND(X798,0)</f>
        <v/>
      </c>
    </row>
    <row r="799" ht="15.75" customHeight="1">
      <c r="B799" s="32" t="inlineStr">
        <is>
          <t>2.36</t>
        </is>
      </c>
      <c r="C799" s="32" t="n">
        <v>4912</v>
      </c>
      <c r="D799" s="59" t="inlineStr">
        <is>
          <t>ELEMENTO AMORTIGUADOR DEL AMORTIGUADOR TRASERO NO.1</t>
        </is>
      </c>
      <c r="E799" s="56" t="inlineStr">
        <is>
          <t>pieza que complementa el funcionamiento del amortiguador trasero, ayudando a absorber impactos y reducir vibraciones en la suspensión trasera del vehículo.</t>
        </is>
      </c>
      <c r="F799" s="32" t="inlineStr">
        <is>
          <t>Unidad</t>
        </is>
      </c>
      <c r="G799" s="35" t="inlineStr">
        <is>
          <t>suministro</t>
        </is>
      </c>
      <c r="H799" s="159" t="n">
        <v>324906</v>
      </c>
      <c r="I799" s="37" t="n">
        <v>158.91</v>
      </c>
      <c r="J799" s="37" t="n">
        <v>151.76</v>
      </c>
      <c r="K799" s="160">
        <f>H799*(I799/J799)</f>
        <v/>
      </c>
      <c r="L799" s="159" t="n">
        <v>385424.9707</v>
      </c>
      <c r="M799" s="159" t="n">
        <v>374199</v>
      </c>
      <c r="N799" s="159" t="n">
        <v>404134.92</v>
      </c>
      <c r="O799" s="162">
        <f>MIN(K799,L799,M799,N799)</f>
        <v/>
      </c>
      <c r="P799" s="162">
        <f>MAX(K799,L799,M799,N799)</f>
        <v/>
      </c>
      <c r="Q799" s="162">
        <f>MEDIAN(K799,L799,M799,N799)</f>
        <v/>
      </c>
      <c r="R799" s="162">
        <f>AVERAGE(K799,L799,M799,N799)</f>
        <v/>
      </c>
      <c r="S799" s="162">
        <f>AVERAGE(O799,Q799)</f>
        <v/>
      </c>
      <c r="T799" s="162">
        <f>AVERAGE(P799,Q799)</f>
        <v/>
      </c>
      <c r="U799" s="41">
        <f>STDEVA(K799,L799,M799,N799)</f>
        <v/>
      </c>
      <c r="V799" s="42">
        <f>U799/Q799</f>
        <v/>
      </c>
      <c r="W799" s="43">
        <f>IF(X799=O799,"MENOR",IF(X799=S799,"PROM[MEN-MED]","PROMEDIO"))</f>
        <v/>
      </c>
      <c r="X799" s="163">
        <f>IF(V799&lt;=300%,O799,IF(AND(V799&gt;100%,V799&lt;=150%),S799,R799))</f>
        <v/>
      </c>
      <c r="Y799" s="162">
        <f>ROUND(X799,0)</f>
        <v/>
      </c>
    </row>
    <row r="800" ht="15.75" customHeight="1">
      <c r="B800" s="32" t="inlineStr">
        <is>
          <t>2.37</t>
        </is>
      </c>
      <c r="C800" s="32" t="n">
        <v>4912</v>
      </c>
      <c r="D800" s="59" t="inlineStr">
        <is>
          <t>ELEMENTO AMORTIGUADOR DEL AMORTIGUADOR TRASERO NO.2</t>
        </is>
      </c>
      <c r="E800" s="56" t="inlineStr">
        <is>
          <t>pieza que complementa el funcionamiento del amortiguador trasero, ayudando a absorber impactos y reducir vibraciones en la suspensión trasera del vehículo.</t>
        </is>
      </c>
      <c r="F800" s="32" t="inlineStr">
        <is>
          <t>Unidad</t>
        </is>
      </c>
      <c r="G800" s="35" t="inlineStr">
        <is>
          <t>suministro</t>
        </is>
      </c>
      <c r="H800" s="159" t="n">
        <v>324906</v>
      </c>
      <c r="I800" s="37" t="n">
        <v>158.91</v>
      </c>
      <c r="J800" s="37" t="n">
        <v>151.76</v>
      </c>
      <c r="K800" s="160">
        <f>H800*(I800/J800)</f>
        <v/>
      </c>
      <c r="L800" s="159" t="n">
        <v>396650.9428</v>
      </c>
      <c r="M800" s="159" t="n">
        <v>385098</v>
      </c>
      <c r="N800" s="159" t="n">
        <v>415905.84</v>
      </c>
      <c r="O800" s="162">
        <f>MIN(K800,L800,M800,N800)</f>
        <v/>
      </c>
      <c r="P800" s="162">
        <f>MAX(K800,L800,M800,N800)</f>
        <v/>
      </c>
      <c r="Q800" s="162">
        <f>MEDIAN(K800,L800,M800,N800)</f>
        <v/>
      </c>
      <c r="R800" s="162">
        <f>AVERAGE(K800,L800,M800,N800)</f>
        <v/>
      </c>
      <c r="S800" s="162">
        <f>AVERAGE(O800,Q800)</f>
        <v/>
      </c>
      <c r="T800" s="162">
        <f>AVERAGE(P800,Q800)</f>
        <v/>
      </c>
      <c r="U800" s="41">
        <f>STDEVA(K800,L800,M800,N800)</f>
        <v/>
      </c>
      <c r="V800" s="42">
        <f>U800/Q800</f>
        <v/>
      </c>
      <c r="W800" s="43">
        <f>IF(X800=O800,"MENOR",IF(X800=S800,"PROM[MEN-MED]","PROMEDIO"))</f>
        <v/>
      </c>
      <c r="X800" s="163">
        <f>IF(V800&lt;=300%,O800,IF(AND(V800&gt;100%,V800&lt;=150%),S800,R800))</f>
        <v/>
      </c>
      <c r="Y800" s="162">
        <f>ROUND(X800,0)</f>
        <v/>
      </c>
    </row>
    <row r="801" ht="15.75" customHeight="1">
      <c r="B801" s="32" t="inlineStr">
        <is>
          <t>2.38</t>
        </is>
      </c>
      <c r="C801" s="32" t="n">
        <v>4912</v>
      </c>
      <c r="D801" s="59" t="inlineStr">
        <is>
          <t xml:space="preserve">SUBCONJUNTO DEL MUELLE HUECO </t>
        </is>
      </c>
      <c r="E801" s="56" t="inlineStr">
        <is>
          <t>componente de la suspensión diseñado para absorber impactos y soportar la carga del vehículo, proporcionando estabilidad y confort en la conducción.</t>
        </is>
      </c>
      <c r="F801" s="32" t="inlineStr">
        <is>
          <t>Unidad</t>
        </is>
      </c>
      <c r="G801" s="35" t="inlineStr">
        <is>
          <t>suministro</t>
        </is>
      </c>
      <c r="H801" s="159" t="n">
        <v>317105</v>
      </c>
      <c r="I801" s="37" t="n">
        <v>158.91</v>
      </c>
      <c r="J801" s="37" t="n">
        <v>151.76</v>
      </c>
      <c r="K801" s="160">
        <f>H801*(I801/J801)</f>
        <v/>
      </c>
      <c r="L801" s="159" t="n">
        <v>380169.9069</v>
      </c>
      <c r="M801" s="159" t="n">
        <v>369097</v>
      </c>
      <c r="N801" s="159" t="n">
        <v>398624.76</v>
      </c>
      <c r="O801" s="162">
        <f>MIN(K801,L801,M801,N801)</f>
        <v/>
      </c>
      <c r="P801" s="162">
        <f>MAX(K801,L801,M801,N801)</f>
        <v/>
      </c>
      <c r="Q801" s="162">
        <f>MEDIAN(K801,L801,M801,N801)</f>
        <v/>
      </c>
      <c r="R801" s="162">
        <f>AVERAGE(K801,L801,M801,N801)</f>
        <v/>
      </c>
      <c r="S801" s="162">
        <f>AVERAGE(O801,Q801)</f>
        <v/>
      </c>
      <c r="T801" s="162">
        <f>AVERAGE(P801,Q801)</f>
        <v/>
      </c>
      <c r="U801" s="41">
        <f>STDEVA(K801,L801,M801,N801)</f>
        <v/>
      </c>
      <c r="V801" s="42">
        <f>U801/Q801</f>
        <v/>
      </c>
      <c r="W801" s="43">
        <f>IF(X801=O801,"MENOR",IF(X801=S801,"PROM[MEN-MED]","PROMEDIO"))</f>
        <v/>
      </c>
      <c r="X801" s="163">
        <f>IF(V801&lt;=300%,O801,IF(AND(V801&gt;100%,V801&lt;=150%),S801,R801))</f>
        <v/>
      </c>
      <c r="Y801" s="162">
        <f>ROUND(X801,0)</f>
        <v/>
      </c>
    </row>
    <row r="802" ht="15.75" customHeight="1">
      <c r="B802" s="32" t="inlineStr">
        <is>
          <t>2.39</t>
        </is>
      </c>
      <c r="C802" s="32" t="n">
        <v>4912</v>
      </c>
      <c r="D802" s="59" t="inlineStr">
        <is>
          <t xml:space="preserve">MUELLE ESPIRAL TRASERO IZQUIERDO </t>
        </is>
      </c>
      <c r="E802" s="56" t="inlineStr">
        <is>
          <t>componente de la suspensión trasera encargado de absorber impactos, soportar la carga del vehículo y mantener la estabilidad en la conducción.</t>
        </is>
      </c>
      <c r="F802" s="32" t="inlineStr">
        <is>
          <t>Unidad</t>
        </is>
      </c>
      <c r="G802" s="35" t="inlineStr">
        <is>
          <t>suministro</t>
        </is>
      </c>
      <c r="H802" s="159" t="n">
        <v>409128</v>
      </c>
      <c r="I802" s="37" t="n">
        <v>158.91</v>
      </c>
      <c r="J802" s="37" t="n">
        <v>151.76</v>
      </c>
      <c r="K802" s="160">
        <f>H802*(I802/J802)</f>
        <v/>
      </c>
      <c r="L802" s="159" t="n">
        <v>497533.2642</v>
      </c>
      <c r="M802" s="159" t="n">
        <v>483042</v>
      </c>
      <c r="N802" s="159" t="n">
        <v>521685.36</v>
      </c>
      <c r="O802" s="162">
        <f>MIN(K802,L802,M802,N802)</f>
        <v/>
      </c>
      <c r="P802" s="162">
        <f>MAX(K802,L802,M802,N802)</f>
        <v/>
      </c>
      <c r="Q802" s="162">
        <f>MEDIAN(K802,L802,M802,N802)</f>
        <v/>
      </c>
      <c r="R802" s="162">
        <f>AVERAGE(K802,L802,M802,N802)</f>
        <v/>
      </c>
      <c r="S802" s="162">
        <f>AVERAGE(O802,Q802)</f>
        <v/>
      </c>
      <c r="T802" s="162">
        <f>AVERAGE(P802,Q802)</f>
        <v/>
      </c>
      <c r="U802" s="41">
        <f>STDEVA(K802,L802,M802,N802)</f>
        <v/>
      </c>
      <c r="V802" s="42">
        <f>U802/Q802</f>
        <v/>
      </c>
      <c r="W802" s="43">
        <f>IF(X802=O802,"MENOR",IF(X802=S802,"PROM[MEN-MED]","PROMEDIO"))</f>
        <v/>
      </c>
      <c r="X802" s="163">
        <f>IF(V802&lt;=300%,O802,IF(AND(V802&gt;100%,V802&lt;=150%),S802,R802))</f>
        <v/>
      </c>
      <c r="Y802" s="162">
        <f>ROUND(X802,0)</f>
        <v/>
      </c>
    </row>
    <row r="803" ht="15.75" customHeight="1">
      <c r="B803" s="32" t="inlineStr">
        <is>
          <t>2.40</t>
        </is>
      </c>
      <c r="C803" s="32" t="n">
        <v>4912</v>
      </c>
      <c r="D803" s="59" t="inlineStr">
        <is>
          <t xml:space="preserve">MUELLE ESPIRAL TRASERO DERECHO </t>
        </is>
      </c>
      <c r="E803" s="56" t="inlineStr">
        <is>
          <t>componente de la suspensión trasera encargado de absorber impactos, soportar la carga del vehículo y mantener la estabilidad en la conducción.</t>
        </is>
      </c>
      <c r="F803" s="32" t="inlineStr">
        <is>
          <t>Unidad</t>
        </is>
      </c>
      <c r="G803" s="35" t="inlineStr">
        <is>
          <t>suministro</t>
        </is>
      </c>
      <c r="H803" s="159" t="n">
        <v>409128</v>
      </c>
      <c r="I803" s="37" t="n">
        <v>158.91</v>
      </c>
      <c r="J803" s="37" t="n">
        <v>151.76</v>
      </c>
      <c r="K803" s="160">
        <f>H803*(I803/J803)</f>
        <v/>
      </c>
      <c r="L803" s="159" t="n">
        <v>502226.9693</v>
      </c>
      <c r="M803" s="159" t="n">
        <v>487599</v>
      </c>
      <c r="N803" s="159" t="n">
        <v>526606.92</v>
      </c>
      <c r="O803" s="162">
        <f>MIN(K803,L803,M803,N803)</f>
        <v/>
      </c>
      <c r="P803" s="162">
        <f>MAX(K803,L803,M803,N803)</f>
        <v/>
      </c>
      <c r="Q803" s="162">
        <f>MEDIAN(K803,L803,M803,N803)</f>
        <v/>
      </c>
      <c r="R803" s="162">
        <f>AVERAGE(K803,L803,M803,N803)</f>
        <v/>
      </c>
      <c r="S803" s="162">
        <f>AVERAGE(O803,Q803)</f>
        <v/>
      </c>
      <c r="T803" s="162">
        <f>AVERAGE(P803,Q803)</f>
        <v/>
      </c>
      <c r="U803" s="41">
        <f>STDEVA(K803,L803,M803,N803)</f>
        <v/>
      </c>
      <c r="V803" s="42">
        <f>U803/Q803</f>
        <v/>
      </c>
      <c r="W803" s="43">
        <f>IF(X803=O803,"MENOR",IF(X803=S803,"PROM[MEN-MED]","PROMEDIO"))</f>
        <v/>
      </c>
      <c r="X803" s="163">
        <f>IF(V803&lt;=300%,O803,IF(AND(V803&gt;100%,V803&lt;=150%),S803,R803))</f>
        <v/>
      </c>
      <c r="Y803" s="162">
        <f>ROUND(X803,0)</f>
        <v/>
      </c>
    </row>
    <row r="804" ht="15.75" customHeight="1">
      <c r="B804" s="32" t="inlineStr">
        <is>
          <t>2.41</t>
        </is>
      </c>
      <c r="C804" s="32" t="n">
        <v>4912</v>
      </c>
      <c r="D804" s="59" t="inlineStr">
        <is>
          <t xml:space="preserve">CONJUNTO DEL BRAZO DE CONTROL SUPERIOR TRASERO </t>
        </is>
      </c>
      <c r="E804" s="56" t="inlineStr">
        <is>
          <t>componente esencial de la suspensión trasera, diseñado para controlar el movimiento del eje trasero y mantener la estabilidad del vehículo en diferentes condiciones de conducción.</t>
        </is>
      </c>
      <c r="F804" s="32" t="inlineStr">
        <is>
          <t>Unidad</t>
        </is>
      </c>
      <c r="G804" s="35" t="inlineStr">
        <is>
          <t>suministro</t>
        </is>
      </c>
      <c r="H804" s="159" t="n">
        <v>563350</v>
      </c>
      <c r="I804" s="37" t="n">
        <v>158.91</v>
      </c>
      <c r="J804" s="37" t="n">
        <v>151.76</v>
      </c>
      <c r="K804" s="160">
        <f>H804*(I804/J804)</f>
        <v/>
      </c>
      <c r="L804" s="159" t="n">
        <v>673395.4626</v>
      </c>
      <c r="M804" s="159" t="n">
        <v>653782</v>
      </c>
      <c r="N804" s="159" t="n">
        <v>706084.5600000001</v>
      </c>
      <c r="O804" s="162">
        <f>MIN(K804,L804,M804,N804)</f>
        <v/>
      </c>
      <c r="P804" s="162">
        <f>MAX(K804,L804,M804,N804)</f>
        <v/>
      </c>
      <c r="Q804" s="162">
        <f>MEDIAN(K804,L804,M804,N804)</f>
        <v/>
      </c>
      <c r="R804" s="162">
        <f>AVERAGE(K804,L804,M804,N804)</f>
        <v/>
      </c>
      <c r="S804" s="162">
        <f>AVERAGE(O804,Q804)</f>
        <v/>
      </c>
      <c r="T804" s="162">
        <f>AVERAGE(P804,Q804)</f>
        <v/>
      </c>
      <c r="U804" s="41">
        <f>STDEVA(K804,L804,M804,N804)</f>
        <v/>
      </c>
      <c r="V804" s="42">
        <f>U804/Q804</f>
        <v/>
      </c>
      <c r="W804" s="43">
        <f>IF(X804=O804,"MENOR",IF(X804=S804,"PROM[MEN-MED]","PROMEDIO"))</f>
        <v/>
      </c>
      <c r="X804" s="163">
        <f>IF(V804&lt;=300%,O804,IF(AND(V804&gt;100%,V804&lt;=150%),S804,R804))</f>
        <v/>
      </c>
      <c r="Y804" s="162">
        <f>ROUND(X804,0)</f>
        <v/>
      </c>
    </row>
    <row r="805" ht="15.75" customHeight="1">
      <c r="B805" s="32" t="inlineStr">
        <is>
          <t>2.42</t>
        </is>
      </c>
      <c r="C805" s="32" t="n">
        <v>4912</v>
      </c>
      <c r="D805" s="59" t="inlineStr">
        <is>
          <t xml:space="preserve">CONJUNTO DEL BRAZO DE CONTROL INFERIOR  TRASERO </t>
        </is>
      </c>
      <c r="E805" s="56" t="inlineStr">
        <is>
          <t>componente esencial de la suspensión trasera, diseñado para controlar el movimiento del eje trasero y mantener la estabilidad del vehículo en diferentes condiciones de conducción.</t>
        </is>
      </c>
      <c r="F805" s="32" t="inlineStr">
        <is>
          <t>Unidad</t>
        </is>
      </c>
      <c r="G805" s="35" t="inlineStr">
        <is>
          <t>suministro</t>
        </is>
      </c>
      <c r="H805" s="159" t="n">
        <v>843127</v>
      </c>
      <c r="I805" s="37" t="n">
        <v>158.91</v>
      </c>
      <c r="J805" s="37" t="n">
        <v>151.76</v>
      </c>
      <c r="K805" s="160">
        <f>H805*(I805/J805)</f>
        <v/>
      </c>
      <c r="L805" s="159" t="n">
        <v>1033383.5526</v>
      </c>
      <c r="M805" s="159" t="n">
        <v>1003285</v>
      </c>
      <c r="N805" s="159" t="n">
        <v>1083547.8</v>
      </c>
      <c r="O805" s="162">
        <f>MIN(K805,L805,M805,N805)</f>
        <v/>
      </c>
      <c r="P805" s="162">
        <f>MAX(K805,L805,M805,N805)</f>
        <v/>
      </c>
      <c r="Q805" s="162">
        <f>MEDIAN(K805,L805,M805,N805)</f>
        <v/>
      </c>
      <c r="R805" s="162">
        <f>AVERAGE(K805,L805,M805,N805)</f>
        <v/>
      </c>
      <c r="S805" s="162">
        <f>AVERAGE(O805,Q805)</f>
        <v/>
      </c>
      <c r="T805" s="162">
        <f>AVERAGE(P805,Q805)</f>
        <v/>
      </c>
      <c r="U805" s="41">
        <f>STDEVA(K805,L805,M805,N805)</f>
        <v/>
      </c>
      <c r="V805" s="42">
        <f>U805/Q805</f>
        <v/>
      </c>
      <c r="W805" s="43">
        <f>IF(X805=O805,"MENOR",IF(X805=S805,"PROM[MEN-MED]","PROMEDIO"))</f>
        <v/>
      </c>
      <c r="X805" s="163">
        <f>IF(V805&lt;=300%,O805,IF(AND(V805&gt;100%,V805&lt;=150%),S805,R805))</f>
        <v/>
      </c>
      <c r="Y805" s="162">
        <f>ROUND(X805,0)</f>
        <v/>
      </c>
    </row>
    <row r="806" ht="15.75" customHeight="1">
      <c r="B806" s="32" t="inlineStr">
        <is>
          <t>2.43</t>
        </is>
      </c>
      <c r="C806" s="32" t="n">
        <v>4912</v>
      </c>
      <c r="D806" s="59" t="inlineStr">
        <is>
          <t xml:space="preserve">CONJUNTO DEL  VASTAGO DE CONTROL LATERAL TRASERO </t>
        </is>
      </c>
      <c r="E806" s="56" t="inlineStr">
        <is>
          <t>componente clave de la suspensión trasera que ayuda a controlar el movimiento lateral del eje trasero, mejorando la estabilidad y el manejo del vehículo.</t>
        </is>
      </c>
      <c r="F806" s="32" t="inlineStr">
        <is>
          <t>Unidad</t>
        </is>
      </c>
      <c r="G806" s="35" t="inlineStr">
        <is>
          <t>suministro</t>
        </is>
      </c>
      <c r="H806" s="159" t="n">
        <v>712780</v>
      </c>
      <c r="I806" s="37" t="n">
        <v>158.91</v>
      </c>
      <c r="J806" s="37" t="n">
        <v>151.76</v>
      </c>
      <c r="K806" s="160">
        <f>H806*(I806/J806)</f>
        <v/>
      </c>
      <c r="L806" s="159" t="n">
        <v>841028.9895</v>
      </c>
      <c r="M806" s="159" t="n">
        <v>816533</v>
      </c>
      <c r="N806" s="159" t="n">
        <v>881855.64</v>
      </c>
      <c r="O806" s="162">
        <f>MIN(K806,L806,M806,N806)</f>
        <v/>
      </c>
      <c r="P806" s="162">
        <f>MAX(K806,L806,M806,N806)</f>
        <v/>
      </c>
      <c r="Q806" s="162">
        <f>MEDIAN(K806,L806,M806,N806)</f>
        <v/>
      </c>
      <c r="R806" s="162">
        <f>AVERAGE(K806,L806,M806,N806)</f>
        <v/>
      </c>
      <c r="S806" s="162">
        <f>AVERAGE(O806,Q806)</f>
        <v/>
      </c>
      <c r="T806" s="162">
        <f>AVERAGE(P806,Q806)</f>
        <v/>
      </c>
      <c r="U806" s="41">
        <f>STDEVA(K806,L806,M806,N806)</f>
        <v/>
      </c>
      <c r="V806" s="42">
        <f>U806/Q806</f>
        <v/>
      </c>
      <c r="W806" s="43">
        <f>IF(X806=O806,"MENOR",IF(X806=S806,"PROM[MEN-MED]","PROMEDIO"))</f>
        <v/>
      </c>
      <c r="X806" s="163">
        <f>IF(V806&lt;=300%,O806,IF(AND(V806&gt;100%,V806&lt;=150%),S806,R806))</f>
        <v/>
      </c>
      <c r="Y806" s="162">
        <f>ROUND(X806,0)</f>
        <v/>
      </c>
    </row>
    <row r="807" ht="15.75" customHeight="1">
      <c r="B807" s="32" t="inlineStr">
        <is>
          <t>2.44</t>
        </is>
      </c>
      <c r="C807" s="32" t="n">
        <v>4912</v>
      </c>
      <c r="D807" s="59" t="inlineStr">
        <is>
          <t xml:space="preserve">BARRA ESTABILIZADORA TRASERA </t>
        </is>
      </c>
      <c r="E807" s="56" t="inlineStr">
        <is>
          <t>componente de la suspensión diseñado para reducir el balanceo de la carrocería y mejorar la estabilidad del vehículo, especialmente en curvas y maniobras bruscas.</t>
        </is>
      </c>
      <c r="F807" s="32" t="inlineStr">
        <is>
          <t>Unidad</t>
        </is>
      </c>
      <c r="G807" s="35" t="inlineStr">
        <is>
          <t>suministro</t>
        </is>
      </c>
      <c r="H807" s="159" t="n">
        <v>765349</v>
      </c>
      <c r="I807" s="37" t="n">
        <v>158.91</v>
      </c>
      <c r="J807" s="37" t="n">
        <v>151.76</v>
      </c>
      <c r="K807" s="160">
        <f>H807*(I807/J807)</f>
        <v/>
      </c>
      <c r="L807" s="159" t="n">
        <v>936179.3546</v>
      </c>
      <c r="M807" s="159" t="n">
        <v>908912</v>
      </c>
      <c r="N807" s="159" t="n">
        <v>981624.96</v>
      </c>
      <c r="O807" s="162">
        <f>MIN(K807,L807,M807,N807)</f>
        <v/>
      </c>
      <c r="P807" s="162">
        <f>MAX(K807,L807,M807,N807)</f>
        <v/>
      </c>
      <c r="Q807" s="162">
        <f>MEDIAN(K807,L807,M807,N807)</f>
        <v/>
      </c>
      <c r="R807" s="162">
        <f>AVERAGE(K807,L807,M807,N807)</f>
        <v/>
      </c>
      <c r="S807" s="162">
        <f>AVERAGE(O807,Q807)</f>
        <v/>
      </c>
      <c r="T807" s="162">
        <f>AVERAGE(P807,Q807)</f>
        <v/>
      </c>
      <c r="U807" s="41">
        <f>STDEVA(K807,L807,M807,N807)</f>
        <v/>
      </c>
      <c r="V807" s="42">
        <f>U807/Q807</f>
        <v/>
      </c>
      <c r="W807" s="43">
        <f>IF(X807=O807,"MENOR",IF(X807=S807,"PROM[MEN-MED]","PROMEDIO"))</f>
        <v/>
      </c>
      <c r="X807" s="163">
        <f>IF(V807&lt;=300%,O807,IF(AND(V807&gt;100%,V807&lt;=150%),S807,R807))</f>
        <v/>
      </c>
      <c r="Y807" s="162">
        <f>ROUND(X807,0)</f>
        <v/>
      </c>
    </row>
    <row r="808" ht="15.75" customHeight="1">
      <c r="B808" s="32" t="inlineStr">
        <is>
          <t>2.45</t>
        </is>
      </c>
      <c r="C808" s="32" t="n">
        <v>4912</v>
      </c>
      <c r="D808" s="59" t="inlineStr">
        <is>
          <t xml:space="preserve">CONJUNTO DEL ESTABILIZADOR TRASERO DERECHO </t>
        </is>
      </c>
      <c r="E808" s="56" t="inlineStr">
        <is>
          <t xml:space="preserve"> parte del sistema de suspensión trasera que ayuda a reducir el balanceo del vehículo y mejorar la estabilidad en curvas o terrenos irregulares.</t>
        </is>
      </c>
      <c r="F808" s="32" t="inlineStr">
        <is>
          <t>Unidad</t>
        </is>
      </c>
      <c r="G808" s="35" t="inlineStr">
        <is>
          <t>suministro</t>
        </is>
      </c>
      <c r="H808" s="159" t="n">
        <v>88350</v>
      </c>
      <c r="I808" s="37" t="n">
        <v>158.91</v>
      </c>
      <c r="J808" s="37" t="n">
        <v>151.76</v>
      </c>
      <c r="K808" s="160">
        <f>H808*(I808/J808)</f>
        <v/>
      </c>
      <c r="L808" s="159" t="n">
        <v>103597.4016</v>
      </c>
      <c r="M808" s="159" t="n">
        <v>100580</v>
      </c>
      <c r="N808" s="159" t="n">
        <v>108626.4</v>
      </c>
      <c r="O808" s="162">
        <f>MIN(K808,L808,M808,N808)</f>
        <v/>
      </c>
      <c r="P808" s="162">
        <f>MAX(K808,L808,M808,N808)</f>
        <v/>
      </c>
      <c r="Q808" s="162">
        <f>MEDIAN(K808,L808,M808,N808)</f>
        <v/>
      </c>
      <c r="R808" s="162">
        <f>AVERAGE(K808,L808,M808,N808)</f>
        <v/>
      </c>
      <c r="S808" s="162">
        <f>AVERAGE(O808,Q808)</f>
        <v/>
      </c>
      <c r="T808" s="162">
        <f>AVERAGE(P808,Q808)</f>
        <v/>
      </c>
      <c r="U808" s="41">
        <f>STDEVA(K808,L808,M808,N808)</f>
        <v/>
      </c>
      <c r="V808" s="42">
        <f>U808/Q808</f>
        <v/>
      </c>
      <c r="W808" s="43">
        <f>IF(X808=O808,"MENOR",IF(X808=S808,"PROM[MEN-MED]","PROMEDIO"))</f>
        <v/>
      </c>
      <c r="X808" s="163">
        <f>IF(V808&lt;=300%,O808,IF(AND(V808&gt;100%,V808&lt;=150%),S808,R808))</f>
        <v/>
      </c>
      <c r="Y808" s="162">
        <f>ROUND(X808,0)</f>
        <v/>
      </c>
    </row>
    <row r="809" ht="27" customHeight="1">
      <c r="B809" s="32" t="inlineStr">
        <is>
          <t>2.46</t>
        </is>
      </c>
      <c r="C809" s="32" t="n">
        <v>4912</v>
      </c>
      <c r="D809" s="59" t="inlineStr">
        <is>
          <t xml:space="preserve">CONJUNTO DEL ESTABILIZADOR TRASERO IZQUIERDO </t>
        </is>
      </c>
      <c r="E809" s="56" t="inlineStr">
        <is>
          <t>componente del sistema de suspensión trasera que trabaja junto con la barra estabilizadora para reducir el balanceo del vehículo y mejorar la estabilidad en curvas y terrenos irregulares.</t>
        </is>
      </c>
      <c r="F809" s="32" t="inlineStr">
        <is>
          <t>Unidad</t>
        </is>
      </c>
      <c r="G809" s="35" t="inlineStr">
        <is>
          <t>suministro</t>
        </is>
      </c>
      <c r="H809" s="159" t="n">
        <v>88350</v>
      </c>
      <c r="I809" s="37" t="n">
        <v>158.91</v>
      </c>
      <c r="J809" s="37" t="n">
        <v>151.76</v>
      </c>
      <c r="K809" s="160">
        <f>H809*(I809/J809)</f>
        <v/>
      </c>
      <c r="L809" s="159" t="n">
        <v>106614.2658</v>
      </c>
      <c r="M809" s="159" t="n">
        <v>103509</v>
      </c>
      <c r="N809" s="159" t="n">
        <v>111789.72</v>
      </c>
      <c r="O809" s="162">
        <f>MIN(K809,L809,M809,N809)</f>
        <v/>
      </c>
      <c r="P809" s="162">
        <f>MAX(K809,L809,M809,N809)</f>
        <v/>
      </c>
      <c r="Q809" s="162">
        <f>MEDIAN(K809,L809,M809,N809)</f>
        <v/>
      </c>
      <c r="R809" s="162">
        <f>AVERAGE(K809,L809,M809,N809)</f>
        <v/>
      </c>
      <c r="S809" s="162">
        <f>AVERAGE(O809,Q809)</f>
        <v/>
      </c>
      <c r="T809" s="162">
        <f>AVERAGE(P809,Q809)</f>
        <v/>
      </c>
      <c r="U809" s="41">
        <f>STDEVA(K809,L809,M809,N809)</f>
        <v/>
      </c>
      <c r="V809" s="42">
        <f>U809/Q809</f>
        <v/>
      </c>
      <c r="W809" s="43">
        <f>IF(X809=O809,"MENOR",IF(X809=S809,"PROM[MEN-MED]","PROMEDIO"))</f>
        <v/>
      </c>
      <c r="X809" s="163">
        <f>IF(V809&lt;=300%,O809,IF(AND(V809&gt;100%,V809&lt;=150%),S809,R809))</f>
        <v/>
      </c>
      <c r="Y809" s="162">
        <f>ROUND(X809,0)</f>
        <v/>
      </c>
    </row>
    <row r="810" ht="15.75" customHeight="1">
      <c r="B810" s="32" t="inlineStr">
        <is>
          <t>2.47</t>
        </is>
      </c>
      <c r="C810" s="32" t="n">
        <v>4912</v>
      </c>
      <c r="D810" s="59" t="inlineStr">
        <is>
          <t xml:space="preserve">CASQUILLOS DEL ESTABILIZADOR TRASERO </t>
        </is>
      </c>
      <c r="E810" s="56" t="inlineStr">
        <is>
          <t>componentes esenciales que fijan la barra estabilizadora trasera al chasis del vehículo, permitiendo su movimiento controlado y absorbiendo vibraciones.</t>
        </is>
      </c>
      <c r="F810" s="32" t="inlineStr">
        <is>
          <t>Unidad</t>
        </is>
      </c>
      <c r="G810" s="35" t="inlineStr">
        <is>
          <t>suministro</t>
        </is>
      </c>
      <c r="H810" s="159" t="n">
        <v>81700</v>
      </c>
      <c r="I810" s="37" t="n">
        <v>158.91</v>
      </c>
      <c r="J810" s="37" t="n">
        <v>151.76</v>
      </c>
      <c r="K810" s="160">
        <f>H810*(I810/J810)</f>
        <v/>
      </c>
      <c r="L810" s="159" t="n">
        <v>98589.5365</v>
      </c>
      <c r="M810" s="159" t="n">
        <v>95718</v>
      </c>
      <c r="N810" s="159" t="n">
        <v>103375.44</v>
      </c>
      <c r="O810" s="162">
        <f>MIN(K810,L810,M810,N810)</f>
        <v/>
      </c>
      <c r="P810" s="162">
        <f>MAX(K810,L810,M810,N810)</f>
        <v/>
      </c>
      <c r="Q810" s="162">
        <f>MEDIAN(K810,L810,M810,N810)</f>
        <v/>
      </c>
      <c r="R810" s="162">
        <f>AVERAGE(K810,L810,M810,N810)</f>
        <v/>
      </c>
      <c r="S810" s="162">
        <f>AVERAGE(O810,Q810)</f>
        <v/>
      </c>
      <c r="T810" s="162">
        <f>AVERAGE(P810,Q810)</f>
        <v/>
      </c>
      <c r="U810" s="41">
        <f>STDEVA(K810,L810,M810,N810)</f>
        <v/>
      </c>
      <c r="V810" s="42">
        <f>U810/Q810</f>
        <v/>
      </c>
      <c r="W810" s="43">
        <f>IF(X810=O810,"MENOR",IF(X810=S810,"PROM[MEN-MED]","PROMEDIO"))</f>
        <v/>
      </c>
      <c r="X810" s="163">
        <f>IF(V810&lt;=300%,O810,IF(AND(V810&gt;100%,V810&lt;=150%),S810,R810))</f>
        <v/>
      </c>
      <c r="Y810" s="162">
        <f>ROUND(X810,0)</f>
        <v/>
      </c>
    </row>
    <row r="811" ht="15.75" customHeight="1">
      <c r="B811" s="32" t="inlineStr">
        <is>
          <t>2.48</t>
        </is>
      </c>
      <c r="C811" s="32" t="n">
        <v>4912</v>
      </c>
      <c r="D811" s="59" t="inlineStr">
        <is>
          <t xml:space="preserve">SOPORTE DEL ESTABILIZADOR TRASERO </t>
        </is>
      </c>
      <c r="E811" s="56" t="inlineStr">
        <is>
          <t>pieza metálica que fija la barra estabilizadora trasera al chasis del vehículo, asegurando su correcto funcionamiento y estabilidad.</t>
        </is>
      </c>
      <c r="F811" s="32" t="inlineStr">
        <is>
          <t>Unidad</t>
        </is>
      </c>
      <c r="G811" s="35" t="inlineStr">
        <is>
          <t>suministro</t>
        </is>
      </c>
      <c r="H811" s="159" t="n">
        <v>209000</v>
      </c>
      <c r="I811" s="37" t="n">
        <v>158.91</v>
      </c>
      <c r="J811" s="37" t="n">
        <v>151.76</v>
      </c>
      <c r="K811" s="160">
        <f>H811*(I811/J811)</f>
        <v/>
      </c>
      <c r="L811" s="159" t="n">
        <v>252205.8035</v>
      </c>
      <c r="M811" s="159" t="n">
        <v>244860</v>
      </c>
      <c r="N811" s="159" t="n">
        <v>264448.8</v>
      </c>
      <c r="O811" s="162">
        <f>MIN(K811,L811,M811,N811)</f>
        <v/>
      </c>
      <c r="P811" s="162">
        <f>MAX(K811,L811,M811,N811)</f>
        <v/>
      </c>
      <c r="Q811" s="162">
        <f>MEDIAN(K811,L811,M811,N811)</f>
        <v/>
      </c>
      <c r="R811" s="162">
        <f>AVERAGE(K811,L811,M811,N811)</f>
        <v/>
      </c>
      <c r="S811" s="162">
        <f>AVERAGE(O811,Q811)</f>
        <v/>
      </c>
      <c r="T811" s="162">
        <f>AVERAGE(P811,Q811)</f>
        <v/>
      </c>
      <c r="U811" s="41">
        <f>STDEVA(K811,L811,M811,N811)</f>
        <v/>
      </c>
      <c r="V811" s="42">
        <f>U811/Q811</f>
        <v/>
      </c>
      <c r="W811" s="43">
        <f>IF(X811=O811,"MENOR",IF(X811=S811,"PROM[MEN-MED]","PROMEDIO"))</f>
        <v/>
      </c>
      <c r="X811" s="163">
        <f>IF(V811&lt;=300%,O811,IF(AND(V811&gt;100%,V811&lt;=150%),S811,R811))</f>
        <v/>
      </c>
      <c r="Y811" s="162">
        <f>ROUND(X811,0)</f>
        <v/>
      </c>
    </row>
    <row r="812" ht="15.75" customHeight="1">
      <c r="B812" s="26" t="inlineStr">
        <is>
          <t>3.</t>
        </is>
      </c>
      <c r="C812" s="142" t="inlineStr">
        <is>
          <t>SISTEMA DE DIRECCIÓN</t>
        </is>
      </c>
      <c r="H812" s="157" t="n"/>
      <c r="I812" s="157" t="n"/>
      <c r="J812" s="157" t="n"/>
      <c r="K812" s="157" t="n"/>
      <c r="L812" s="157" t="n"/>
      <c r="M812" s="157" t="n"/>
      <c r="N812" s="157" t="n"/>
      <c r="O812" s="157" t="n"/>
      <c r="P812" s="157" t="n"/>
      <c r="Q812" s="157" t="n"/>
      <c r="R812" s="157" t="n"/>
      <c r="S812" s="157" t="n"/>
      <c r="T812" s="157" t="n"/>
      <c r="U812" s="157" t="n"/>
      <c r="V812" s="157" t="n"/>
      <c r="W812" s="157" t="n"/>
      <c r="X812" s="157" t="n"/>
      <c r="Y812" s="157" t="n"/>
    </row>
    <row r="813" ht="15.75" customHeight="1">
      <c r="B813" s="32" t="inlineStr">
        <is>
          <t>3.1</t>
        </is>
      </c>
      <c r="C813" s="32" t="n">
        <v>4912</v>
      </c>
      <c r="D813" s="58" t="inlineStr">
        <is>
          <t xml:space="preserve">CONJUNTO DE LA BOMBA DE PALETAS </t>
        </is>
      </c>
      <c r="E813" s="56" t="inlineStr">
        <is>
          <t>componente clave del sistema de dirección asistida, encargado de generar la presión hidráulica necesaria para facilitar el giro del volante con menor esfuerzo.</t>
        </is>
      </c>
      <c r="F813" s="32" t="inlineStr">
        <is>
          <t>Unidad</t>
        </is>
      </c>
      <c r="G813" s="35" t="inlineStr">
        <is>
          <t>suministro</t>
        </is>
      </c>
      <c r="H813" s="159" t="n">
        <v>3835150</v>
      </c>
      <c r="I813" s="37" t="n">
        <v>158.91</v>
      </c>
      <c r="J813" s="37" t="n">
        <v>151.76</v>
      </c>
      <c r="K813" s="160">
        <f>H813*(I813/J813)</f>
        <v/>
      </c>
      <c r="L813" s="159" t="n">
        <v>4671637.0974</v>
      </c>
      <c r="M813" s="159" t="n">
        <v>4535570</v>
      </c>
      <c r="N813" s="159" t="n">
        <v>4898415.6</v>
      </c>
      <c r="O813" s="162">
        <f>MIN(K813,L813,M813,N813)</f>
        <v/>
      </c>
      <c r="P813" s="162">
        <f>MAX(K813,L813,M813,N813)</f>
        <v/>
      </c>
      <c r="Q813" s="162">
        <f>MEDIAN(K813,L813,M813,N813)</f>
        <v/>
      </c>
      <c r="R813" s="162">
        <f>AVERAGE(K813,L813,M813,N813)</f>
        <v/>
      </c>
      <c r="S813" s="162">
        <f>AVERAGE(O813,Q813)</f>
        <v/>
      </c>
      <c r="T813" s="162">
        <f>AVERAGE(P813,Q813)</f>
        <v/>
      </c>
      <c r="U813" s="41">
        <f>STDEVA(K813,L813,M813,N813)</f>
        <v/>
      </c>
      <c r="V813" s="42">
        <f>U813/Q813</f>
        <v/>
      </c>
      <c r="W813" s="43">
        <f>IF(X813=O813,"MENOR",IF(X813=S813,"PROM[MEN-MED]","PROMEDIO"))</f>
        <v/>
      </c>
      <c r="X813" s="163">
        <f>IF(V813&lt;=300%,O813,IF(AND(V813&gt;100%,V813&lt;=150%),S813,R813))</f>
        <v/>
      </c>
      <c r="Y813" s="162">
        <f>ROUND(X813,0)</f>
        <v/>
      </c>
    </row>
    <row r="814" ht="27" customHeight="1">
      <c r="B814" s="32" t="inlineStr">
        <is>
          <t>3.2</t>
        </is>
      </c>
      <c r="C814" s="32" t="n">
        <v>4912</v>
      </c>
      <c r="D814" s="59" t="inlineStr">
        <is>
          <t xml:space="preserve">TUBO DE ALIMENTACION DE PRESION DE LA BOMBA </t>
        </is>
      </c>
      <c r="E814" s="56" t="inlineStr">
        <is>
          <t>línea de alta presión que transporta el fluido hidráulico desde la bomba de dirección asistida hacia la caja de dirección o el rack de dirección, permitiendo el funcionamiento del sistema de asistencia hidráulica.</t>
        </is>
      </c>
      <c r="F814" s="32" t="inlineStr">
        <is>
          <t>Juego</t>
        </is>
      </c>
      <c r="G814" s="35" t="inlineStr">
        <is>
          <t>suministro</t>
        </is>
      </c>
      <c r="H814" s="159" t="n">
        <v>1288200</v>
      </c>
      <c r="I814" s="37" t="n">
        <v>158.91</v>
      </c>
      <c r="J814" s="37" t="n">
        <v>151.76</v>
      </c>
      <c r="K814" s="160">
        <f>H814*(I814/J814)</f>
        <v/>
      </c>
      <c r="L814" s="159" t="n">
        <v>1569171.009</v>
      </c>
      <c r="M814" s="159" t="n">
        <v>1523467</v>
      </c>
      <c r="N814" s="159" t="n">
        <v>1645344.36</v>
      </c>
      <c r="O814" s="162">
        <f>MIN(K814,L814,M814,N814)</f>
        <v/>
      </c>
      <c r="P814" s="162">
        <f>MAX(K814,L814,M814,N814)</f>
        <v/>
      </c>
      <c r="Q814" s="162">
        <f>MEDIAN(K814,L814,M814,N814)</f>
        <v/>
      </c>
      <c r="R814" s="162">
        <f>AVERAGE(K814,L814,M814,N814)</f>
        <v/>
      </c>
      <c r="S814" s="162">
        <f>AVERAGE(O814,Q814)</f>
        <v/>
      </c>
      <c r="T814" s="162">
        <f>AVERAGE(P814,Q814)</f>
        <v/>
      </c>
      <c r="U814" s="41">
        <f>STDEVA(K814,L814,M814,N814)</f>
        <v/>
      </c>
      <c r="V814" s="42">
        <f>U814/Q814</f>
        <v/>
      </c>
      <c r="W814" s="43">
        <f>IF(X814=O814,"MENOR",IF(X814=S814,"PROM[MEN-MED]","PROMEDIO"))</f>
        <v/>
      </c>
      <c r="X814" s="163">
        <f>IF(V814&lt;=300%,O814,IF(AND(V814&gt;100%,V814&lt;=150%),S814,R814))</f>
        <v/>
      </c>
      <c r="Y814" s="162">
        <f>ROUND(X814,0)</f>
        <v/>
      </c>
    </row>
    <row r="815" ht="27" customHeight="1">
      <c r="B815" s="32" t="inlineStr">
        <is>
          <t>3.3</t>
        </is>
      </c>
      <c r="C815" s="32" t="n">
        <v>4912</v>
      </c>
      <c r="D815" s="58" t="inlineStr">
        <is>
          <t xml:space="preserve">MANGUERA DEL DEPOSITO DE ACEITE A LA BOMBA </t>
        </is>
      </c>
      <c r="E815" s="56" t="inlineStr">
        <is>
          <t>conducto de baja presión que transporta el fluido hidráulico desde el depósito de la dirección asistida hacia la bomba de dirección asistida, permitiendo que el sistema funcione correctamente.</t>
        </is>
      </c>
      <c r="F815" s="32" t="inlineStr">
        <is>
          <t>Unidad</t>
        </is>
      </c>
      <c r="G815" s="35" t="inlineStr">
        <is>
          <t>suministro</t>
        </is>
      </c>
      <c r="H815" s="159" t="n">
        <v>100700</v>
      </c>
      <c r="I815" s="37" t="n">
        <v>158.91</v>
      </c>
      <c r="J815" s="37" t="n">
        <v>151.76</v>
      </c>
      <c r="K815" s="160">
        <f>H815*(I815/J815)</f>
        <v/>
      </c>
      <c r="L815" s="159" t="n">
        <v>120371.9748</v>
      </c>
      <c r="M815" s="159" t="n">
        <v>116866</v>
      </c>
      <c r="N815" s="159" t="n">
        <v>126215.28</v>
      </c>
      <c r="O815" s="162">
        <f>MIN(K815,L815,M815,N815)</f>
        <v/>
      </c>
      <c r="P815" s="162">
        <f>MAX(K815,L815,M815,N815)</f>
        <v/>
      </c>
      <c r="Q815" s="162">
        <f>MEDIAN(K815,L815,M815,N815)</f>
        <v/>
      </c>
      <c r="R815" s="162">
        <f>AVERAGE(K815,L815,M815,N815)</f>
        <v/>
      </c>
      <c r="S815" s="162">
        <f>AVERAGE(O815,Q815)</f>
        <v/>
      </c>
      <c r="T815" s="162">
        <f>AVERAGE(P815,Q815)</f>
        <v/>
      </c>
      <c r="U815" s="41">
        <f>STDEVA(K815,L815,M815,N815)</f>
        <v/>
      </c>
      <c r="V815" s="42">
        <f>U815/Q815</f>
        <v/>
      </c>
      <c r="W815" s="43">
        <f>IF(X815=O815,"MENOR",IF(X815=S815,"PROM[MEN-MED]","PROMEDIO"))</f>
        <v/>
      </c>
      <c r="X815" s="163">
        <f>IF(V815&lt;=300%,O815,IF(AND(V815&gt;100%,V815&lt;=150%),S815,R815))</f>
        <v/>
      </c>
      <c r="Y815" s="162">
        <f>ROUND(X815,0)</f>
        <v/>
      </c>
    </row>
    <row r="816" ht="15.75" customHeight="1">
      <c r="B816" s="32" t="inlineStr">
        <is>
          <t>3.4</t>
        </is>
      </c>
      <c r="C816" s="32" t="n">
        <v>4912</v>
      </c>
      <c r="D816" s="59" t="inlineStr">
        <is>
          <t xml:space="preserve">CONJUNTO DE LA COLUMNA DE DIRECCION </t>
        </is>
      </c>
      <c r="E816" s="56" t="inlineStr">
        <is>
          <t>componente clave que conecta el volante con la caja de dirección o el rack de dirección, permitiendo que el conductor controle la dirección del vehículo.</t>
        </is>
      </c>
      <c r="F816" s="32" t="inlineStr">
        <is>
          <t>Unidad</t>
        </is>
      </c>
      <c r="G816" s="35" t="inlineStr">
        <is>
          <t>suministro</t>
        </is>
      </c>
      <c r="H816" s="159" t="n">
        <v>6343122</v>
      </c>
      <c r="I816" s="37" t="n">
        <v>158.91</v>
      </c>
      <c r="J816" s="37" t="n">
        <v>151.76</v>
      </c>
      <c r="K816" s="160">
        <f>H816*(I816/J816)</f>
        <v/>
      </c>
      <c r="L816" s="159" t="n">
        <v>7441151.5745</v>
      </c>
      <c r="M816" s="159" t="n">
        <v>7224419</v>
      </c>
      <c r="N816" s="159" t="n">
        <v>7802372.52</v>
      </c>
      <c r="O816" s="162">
        <f>MIN(K816,L816,M816,N816)</f>
        <v/>
      </c>
      <c r="P816" s="162">
        <f>MAX(K816,L816,M816,N816)</f>
        <v/>
      </c>
      <c r="Q816" s="162">
        <f>MEDIAN(K816,L816,M816,N816)</f>
        <v/>
      </c>
      <c r="R816" s="162">
        <f>AVERAGE(K816,L816,M816,N816)</f>
        <v/>
      </c>
      <c r="S816" s="162">
        <f>AVERAGE(O816,Q816)</f>
        <v/>
      </c>
      <c r="T816" s="162">
        <f>AVERAGE(P816,Q816)</f>
        <v/>
      </c>
      <c r="U816" s="41">
        <f>STDEVA(K816,L816,M816,N816)</f>
        <v/>
      </c>
      <c r="V816" s="42">
        <f>U816/Q816</f>
        <v/>
      </c>
      <c r="W816" s="43">
        <f>IF(X816=O816,"MENOR",IF(X816=S816,"PROM[MEN-MED]","PROMEDIO"))</f>
        <v/>
      </c>
      <c r="X816" s="163">
        <f>IF(V816&lt;=300%,O816,IF(AND(V816&gt;100%,V816&lt;=150%),S816,R816))</f>
        <v/>
      </c>
      <c r="Y816" s="162">
        <f>ROUND(X816,0)</f>
        <v/>
      </c>
    </row>
    <row r="817" ht="27" customHeight="1">
      <c r="B817" s="32" t="inlineStr">
        <is>
          <t>3.5</t>
        </is>
      </c>
      <c r="C817" s="32" t="n">
        <v>4912</v>
      </c>
      <c r="D817" s="59" t="inlineStr">
        <is>
          <t>CONJUNTO DEL JUEGO DE INTERRUPTORES CON SUBCONJUNTO DEL CABLE ESPIRAL</t>
        </is>
      </c>
      <c r="E817" s="56" t="inlineStr">
        <is>
          <t>componente clave del sistema de dirección que permite la conexión eléctrica entre el volante y otros sistemas del vehículo, garantizando el funcionamiento de los controles sin interferir con el giro del volante</t>
        </is>
      </c>
      <c r="F817" s="32" t="inlineStr">
        <is>
          <t>Juego</t>
        </is>
      </c>
      <c r="G817" s="35" t="inlineStr">
        <is>
          <t>suministro</t>
        </is>
      </c>
      <c r="H817" s="159" t="n">
        <v>1001510</v>
      </c>
      <c r="I817" s="37" t="n">
        <v>158.91</v>
      </c>
      <c r="J817" s="37" t="n">
        <v>151.76</v>
      </c>
      <c r="K817" s="160">
        <f>H817*(I817/J817)</f>
        <v/>
      </c>
      <c r="L817" s="159" t="n">
        <v>1258558.0301</v>
      </c>
      <c r="M817" s="159" t="n">
        <v>1221901</v>
      </c>
      <c r="N817" s="159" t="n">
        <v>1319653.08</v>
      </c>
      <c r="O817" s="162">
        <f>MIN(K817,L817,M817,N817)</f>
        <v/>
      </c>
      <c r="P817" s="162">
        <f>MAX(K817,L817,M817,N817)</f>
        <v/>
      </c>
      <c r="Q817" s="162">
        <f>MEDIAN(K817,L817,M817,N817)</f>
        <v/>
      </c>
      <c r="R817" s="162">
        <f>AVERAGE(K817,L817,M817,N817)</f>
        <v/>
      </c>
      <c r="S817" s="162">
        <f>AVERAGE(O817,Q817)</f>
        <v/>
      </c>
      <c r="T817" s="162">
        <f>AVERAGE(P817,Q817)</f>
        <v/>
      </c>
      <c r="U817" s="41">
        <f>STDEVA(K817,L817,M817,N817)</f>
        <v/>
      </c>
      <c r="V817" s="42">
        <f>U817/Q817</f>
        <v/>
      </c>
      <c r="W817" s="43">
        <f>IF(X817=O817,"MENOR",IF(X817=S817,"PROM[MEN-MED]","PROMEDIO"))</f>
        <v/>
      </c>
      <c r="X817" s="163">
        <f>IF(V817&lt;=300%,O817,IF(AND(V817&gt;100%,V817&lt;=150%),S817,R817))</f>
        <v/>
      </c>
      <c r="Y817" s="162">
        <f>ROUND(X817,0)</f>
        <v/>
      </c>
    </row>
    <row r="818" ht="27" customHeight="1">
      <c r="B818" s="32" t="inlineStr">
        <is>
          <t>3.6</t>
        </is>
      </c>
      <c r="C818" s="32" t="n">
        <v>4912</v>
      </c>
      <c r="D818" s="59" t="inlineStr">
        <is>
          <t xml:space="preserve">CONJUNTO DEL EJE INTERMEDIO DE DIRECCION </t>
        </is>
      </c>
      <c r="E818" s="56" t="inlineStr">
        <is>
          <t>componente esencial del sistema de dirección que conecta la columna de dirección con la caja de dirección o el rack de dirección, permitiendo la transmisión del movimiento del volante hacia las ruedas.</t>
        </is>
      </c>
      <c r="F818" s="32" t="inlineStr">
        <is>
          <t>Unidad</t>
        </is>
      </c>
      <c r="G818" s="35" t="inlineStr">
        <is>
          <t>suministro</t>
        </is>
      </c>
      <c r="H818" s="159" t="n">
        <v>763450</v>
      </c>
      <c r="I818" s="37" t="n">
        <v>158.91</v>
      </c>
      <c r="J818" s="37" t="n">
        <v>151.76</v>
      </c>
      <c r="K818" s="160">
        <f>H818*(I818/J818)</f>
        <v/>
      </c>
      <c r="L818" s="159" t="n">
        <v>911055.5986</v>
      </c>
      <c r="M818" s="159" t="n">
        <v>884520</v>
      </c>
      <c r="N818" s="159" t="n">
        <v>955281.6</v>
      </c>
      <c r="O818" s="162">
        <f>MIN(K818,L818,M818,N818)</f>
        <v/>
      </c>
      <c r="P818" s="162">
        <f>MAX(K818,L818,M818,N818)</f>
        <v/>
      </c>
      <c r="Q818" s="162">
        <f>MEDIAN(K818,L818,M818,N818)</f>
        <v/>
      </c>
      <c r="R818" s="162">
        <f>AVERAGE(K818,L818,M818,N818)</f>
        <v/>
      </c>
      <c r="S818" s="162">
        <f>AVERAGE(O818,Q818)</f>
        <v/>
      </c>
      <c r="T818" s="162">
        <f>AVERAGE(P818,Q818)</f>
        <v/>
      </c>
      <c r="U818" s="41">
        <f>STDEVA(K818,L818,M818,N818)</f>
        <v/>
      </c>
      <c r="V818" s="42">
        <f>U818/Q818</f>
        <v/>
      </c>
      <c r="W818" s="43">
        <f>IF(X818=O818,"MENOR",IF(X818=S818,"PROM[MEN-MED]","PROMEDIO"))</f>
        <v/>
      </c>
      <c r="X818" s="163">
        <f>IF(V818&lt;=300%,O818,IF(AND(V818&gt;100%,V818&lt;=150%),S818,R818))</f>
        <v/>
      </c>
      <c r="Y818" s="162">
        <f>ROUND(X818,0)</f>
        <v/>
      </c>
    </row>
    <row r="819" ht="15.75" customHeight="1">
      <c r="B819" s="32" t="inlineStr">
        <is>
          <t>3.7</t>
        </is>
      </c>
      <c r="C819" s="32" t="n">
        <v>4912</v>
      </c>
      <c r="D819" s="59" t="inlineStr">
        <is>
          <t xml:space="preserve">SUBCONJUNTO DE LA CUBIERTA DEL ORIFICIO DE LA COLUMNA DE DIRECCION </t>
        </is>
      </c>
      <c r="E819" s="56" t="inlineStr">
        <is>
          <t>componente diseñado para sellar y proteger la abertura por donde pasa la columna de dirección a través del cortafuegos (mamparo) del vehículo.</t>
        </is>
      </c>
      <c r="F819" s="32" t="inlineStr">
        <is>
          <t>Unidad</t>
        </is>
      </c>
      <c r="G819" s="35" t="inlineStr">
        <is>
          <t>suministro</t>
        </is>
      </c>
      <c r="H819" s="159" t="n">
        <v>327750</v>
      </c>
      <c r="I819" s="37" t="n">
        <v>158.91</v>
      </c>
      <c r="J819" s="37" t="n">
        <v>151.76</v>
      </c>
      <c r="K819" s="160">
        <f>H819*(I819/J819)</f>
        <v/>
      </c>
      <c r="L819" s="159" t="n">
        <v>399236.2416</v>
      </c>
      <c r="M819" s="159" t="n">
        <v>387608</v>
      </c>
      <c r="N819" s="159" t="n">
        <v>418616.64</v>
      </c>
      <c r="O819" s="162">
        <f>MIN(K819,L819,M819,N819)</f>
        <v/>
      </c>
      <c r="P819" s="162">
        <f>MAX(K819,L819,M819,N819)</f>
        <v/>
      </c>
      <c r="Q819" s="162">
        <f>MEDIAN(K819,L819,M819,N819)</f>
        <v/>
      </c>
      <c r="R819" s="162">
        <f>AVERAGE(K819,L819,M819,N819)</f>
        <v/>
      </c>
      <c r="S819" s="162">
        <f>AVERAGE(O819,Q819)</f>
        <v/>
      </c>
      <c r="T819" s="162">
        <f>AVERAGE(P819,Q819)</f>
        <v/>
      </c>
      <c r="U819" s="41">
        <f>STDEVA(K819,L819,M819,N819)</f>
        <v/>
      </c>
      <c r="V819" s="42">
        <f>U819/Q819</f>
        <v/>
      </c>
      <c r="W819" s="43">
        <f>IF(X819=O819,"MENOR",IF(X819=S819,"PROM[MEN-MED]","PROMEDIO"))</f>
        <v/>
      </c>
      <c r="X819" s="163">
        <f>IF(V819&lt;=300%,O819,IF(AND(V819&gt;100%,V819&lt;=150%),S819,R819))</f>
        <v/>
      </c>
      <c r="Y819" s="162">
        <f>ROUND(X819,0)</f>
        <v/>
      </c>
    </row>
    <row r="820" ht="27" customHeight="1">
      <c r="B820" s="32" t="inlineStr">
        <is>
          <t>3.8</t>
        </is>
      </c>
      <c r="C820" s="32" t="n">
        <v>4912</v>
      </c>
      <c r="D820" s="59" t="inlineStr">
        <is>
          <t>SUBCONJUNTO DEL EJE INTERMEDIO DE DIRECCION NO.2</t>
        </is>
      </c>
      <c r="E820" s="56" t="inlineStr">
        <is>
          <t>sección adicional dentro del sistema de dirección, que complementa el eje intermedio principal, permitiendo una conexión más estable y flexible entre la columna de dirección y la caja de dirección.</t>
        </is>
      </c>
      <c r="F820" s="32" t="inlineStr">
        <is>
          <t>Unidad</t>
        </is>
      </c>
      <c r="G820" s="35" t="inlineStr">
        <is>
          <t>suministro</t>
        </is>
      </c>
      <c r="H820" s="159" t="n">
        <v>808450</v>
      </c>
      <c r="I820" s="37" t="n">
        <v>158.91</v>
      </c>
      <c r="J820" s="37" t="n">
        <v>151.76</v>
      </c>
      <c r="K820" s="160">
        <f>H820*(I820/J820)</f>
        <v/>
      </c>
      <c r="L820" s="159" t="n">
        <v>957170.7642</v>
      </c>
      <c r="M820" s="159" t="n">
        <v>929292</v>
      </c>
      <c r="N820" s="159" t="n">
        <v>1003635.36</v>
      </c>
      <c r="O820" s="162">
        <f>MIN(K820,L820,M820,N820)</f>
        <v/>
      </c>
      <c r="P820" s="162">
        <f>MAX(K820,L820,M820,N820)</f>
        <v/>
      </c>
      <c r="Q820" s="162">
        <f>MEDIAN(K820,L820,M820,N820)</f>
        <v/>
      </c>
      <c r="R820" s="162">
        <f>AVERAGE(K820,L820,M820,N820)</f>
        <v/>
      </c>
      <c r="S820" s="162">
        <f>AVERAGE(O820,Q820)</f>
        <v/>
      </c>
      <c r="T820" s="162">
        <f>AVERAGE(P820,Q820)</f>
        <v/>
      </c>
      <c r="U820" s="41">
        <f>STDEVA(K820,L820,M820,N820)</f>
        <v/>
      </c>
      <c r="V820" s="42">
        <f>U820/Q820</f>
        <v/>
      </c>
      <c r="W820" s="43">
        <f>IF(X820=O820,"MENOR",IF(X820=S820,"PROM[MEN-MED]","PROMEDIO"))</f>
        <v/>
      </c>
      <c r="X820" s="163">
        <f>IF(V820&lt;=300%,O820,IF(AND(V820&gt;100%,V820&lt;=150%),S820,R820))</f>
        <v/>
      </c>
      <c r="Y820" s="162">
        <f>ROUND(X820,0)</f>
        <v/>
      </c>
    </row>
    <row r="821" ht="27" customHeight="1">
      <c r="B821" s="32" t="inlineStr">
        <is>
          <t>3.9</t>
        </is>
      </c>
      <c r="C821" s="32" t="n">
        <v>4912</v>
      </c>
      <c r="D821" s="59" t="inlineStr">
        <is>
          <t>SELENOIDE DE INTERBLOQUEO DE LA LLAVE</t>
        </is>
      </c>
      <c r="E821" s="56"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821" s="32" t="inlineStr">
        <is>
          <t>Unidad</t>
        </is>
      </c>
      <c r="G821" s="35" t="inlineStr">
        <is>
          <t>suministro</t>
        </is>
      </c>
      <c r="H821" s="159" t="n">
        <v>403475</v>
      </c>
      <c r="I821" s="37" t="n">
        <v>158.91</v>
      </c>
      <c r="J821" s="37" t="n">
        <v>151.76</v>
      </c>
      <c r="K821" s="160">
        <f>H821*(I821/J821)</f>
        <v/>
      </c>
      <c r="L821" s="159" t="n">
        <v>501924.15</v>
      </c>
      <c r="M821" s="159" t="n">
        <v>487305</v>
      </c>
      <c r="N821" s="159" t="n">
        <v>526289.4</v>
      </c>
      <c r="O821" s="162">
        <f>MIN(K821,L821,M821,N821)</f>
        <v/>
      </c>
      <c r="P821" s="162">
        <f>MAX(K821,L821,M821,N821)</f>
        <v/>
      </c>
      <c r="Q821" s="162">
        <f>MEDIAN(K821,L821,M821,N821)</f>
        <v/>
      </c>
      <c r="R821" s="162">
        <f>AVERAGE(K821,L821,M821,N821)</f>
        <v/>
      </c>
      <c r="S821" s="162">
        <f>AVERAGE(O821,Q821)</f>
        <v/>
      </c>
      <c r="T821" s="162">
        <f>AVERAGE(P821,Q821)</f>
        <v/>
      </c>
      <c r="U821" s="41">
        <f>STDEVA(K821,L821,M821,N821)</f>
        <v/>
      </c>
      <c r="V821" s="42">
        <f>U821/Q821</f>
        <v/>
      </c>
      <c r="W821" s="43">
        <f>IF(X821=O821,"MENOR",IF(X821=S821,"PROM[MEN-MED]","PROMEDIO"))</f>
        <v/>
      </c>
      <c r="X821" s="163">
        <f>IF(V821&lt;=300%,O821,IF(AND(V821&gt;100%,V821&lt;=150%),S821,R821))</f>
        <v/>
      </c>
      <c r="Y821" s="162">
        <f>ROUND(X821,0)</f>
        <v/>
      </c>
    </row>
    <row r="822" ht="27" customHeight="1">
      <c r="B822" s="32" t="inlineStr">
        <is>
          <t>3.10</t>
        </is>
      </c>
      <c r="C822" s="32" t="n">
        <v>4912</v>
      </c>
      <c r="D822" s="59" t="inlineStr">
        <is>
          <t xml:space="preserve">CABLE DEL SELENOIDE DE INTERBLOQUEO DE LA LLAVE </t>
        </is>
      </c>
      <c r="E822" s="56" t="inlineStr">
        <is>
          <t xml:space="preserve"> componente eléctrico que suministra la señal y la energía necesarias para el funcionamiento del solenoide de interbloqueo de la llave, permitiendo su activación y desactivación en función de la posición de la transmisión.</t>
        </is>
      </c>
      <c r="F822" s="32" t="inlineStr">
        <is>
          <t>Unidad</t>
        </is>
      </c>
      <c r="G822" s="35" t="inlineStr">
        <is>
          <t>suministro</t>
        </is>
      </c>
      <c r="H822" s="159" t="n">
        <v>209821</v>
      </c>
      <c r="I822" s="37" t="n">
        <v>158.91</v>
      </c>
      <c r="J822" s="37" t="n">
        <v>151.76</v>
      </c>
      <c r="K822" s="160">
        <f>H822*(I822/J822)</f>
        <v/>
      </c>
      <c r="L822" s="159" t="n">
        <v>281880.0957</v>
      </c>
      <c r="M822" s="159" t="n">
        <v>273670</v>
      </c>
      <c r="N822" s="159" t="n">
        <v>295563.6</v>
      </c>
      <c r="O822" s="162">
        <f>MIN(K822,L822,M822,N822)</f>
        <v/>
      </c>
      <c r="P822" s="162">
        <f>MAX(K822,L822,M822,N822)</f>
        <v/>
      </c>
      <c r="Q822" s="162">
        <f>MEDIAN(K822,L822,M822,N822)</f>
        <v/>
      </c>
      <c r="R822" s="162">
        <f>AVERAGE(K822,L822,M822,N822)</f>
        <v/>
      </c>
      <c r="S822" s="162">
        <f>AVERAGE(O822,Q822)</f>
        <v/>
      </c>
      <c r="T822" s="162">
        <f>AVERAGE(P822,Q822)</f>
        <v/>
      </c>
      <c r="U822" s="41">
        <f>STDEVA(K822,L822,M822,N822)</f>
        <v/>
      </c>
      <c r="V822" s="42">
        <f>U822/Q822</f>
        <v/>
      </c>
      <c r="W822" s="43">
        <f>IF(X822=O822,"MENOR",IF(X822=S822,"PROM[MEN-MED]","PROMEDIO"))</f>
        <v/>
      </c>
      <c r="X822" s="163">
        <f>IF(V822&lt;=300%,O822,IF(AND(V822&gt;100%,V822&lt;=150%),S822,R822))</f>
        <v/>
      </c>
      <c r="Y822" s="162">
        <f>ROUND(X822,0)</f>
        <v/>
      </c>
    </row>
    <row r="823" ht="15.75" customHeight="1">
      <c r="B823" s="32" t="inlineStr">
        <is>
          <t>3.11</t>
        </is>
      </c>
      <c r="C823" s="32" t="n">
        <v>4912</v>
      </c>
      <c r="D823" s="59" t="inlineStr">
        <is>
          <t xml:space="preserve">CONJUNTO DL INTERRUPTOR DE ENCENDIDO </t>
        </is>
      </c>
      <c r="E823" s="56" t="inlineStr">
        <is>
          <t>componente principal que permite arrancar o apagar el motor del vehículo al girar la llave o presionar un botón en modelos con encendido electrónico.</t>
        </is>
      </c>
      <c r="F823" s="32" t="inlineStr">
        <is>
          <t>Unidad</t>
        </is>
      </c>
      <c r="G823" s="35" t="inlineStr">
        <is>
          <t>suministro</t>
        </is>
      </c>
      <c r="H823" s="159" t="n">
        <v>983987</v>
      </c>
      <c r="I823" s="37" t="n">
        <v>158.91</v>
      </c>
      <c r="J823" s="37" t="n">
        <v>151.76</v>
      </c>
      <c r="K823" s="160">
        <f>H823*(I823/J823)</f>
        <v/>
      </c>
      <c r="L823" s="159" t="n">
        <v>1164999.0044</v>
      </c>
      <c r="M823" s="159" t="n">
        <v>1131067</v>
      </c>
      <c r="N823" s="159" t="n">
        <v>1221552.36</v>
      </c>
      <c r="O823" s="162">
        <f>MIN(K823,L823,M823,N823)</f>
        <v/>
      </c>
      <c r="P823" s="162">
        <f>MAX(K823,L823,M823,N823)</f>
        <v/>
      </c>
      <c r="Q823" s="162">
        <f>MEDIAN(K823,L823,M823,N823)</f>
        <v/>
      </c>
      <c r="R823" s="162">
        <f>AVERAGE(K823,L823,M823,N823)</f>
        <v/>
      </c>
      <c r="S823" s="162">
        <f>AVERAGE(O823,Q823)</f>
        <v/>
      </c>
      <c r="T823" s="162">
        <f>AVERAGE(P823,Q823)</f>
        <v/>
      </c>
      <c r="U823" s="41">
        <f>STDEVA(K823,L823,M823,N823)</f>
        <v/>
      </c>
      <c r="V823" s="42">
        <f>U823/Q823</f>
        <v/>
      </c>
      <c r="W823" s="43">
        <f>IF(X823=O823,"MENOR",IF(X823=S823,"PROM[MEN-MED]","PROMEDIO"))</f>
        <v/>
      </c>
      <c r="X823" s="163">
        <f>IF(V823&lt;=300%,O823,IF(AND(V823&gt;100%,V823&lt;=150%),S823,R823))</f>
        <v/>
      </c>
      <c r="Y823" s="162">
        <f>ROUND(X823,0)</f>
        <v/>
      </c>
    </row>
    <row r="824" ht="15.75" customHeight="1">
      <c r="B824" s="32" t="inlineStr">
        <is>
          <t>3.12</t>
        </is>
      </c>
      <c r="C824" s="32" t="n">
        <v>4912</v>
      </c>
      <c r="D824" s="59" t="inlineStr">
        <is>
          <t xml:space="preserve">CONJUNTO DEL INTERRUPTOR DE ADVERTENCIA DE DESBLOQUEO </t>
        </is>
      </c>
      <c r="E824" s="56" t="inlineStr">
        <is>
          <t>componente del sistema de seguridad que detecta y envía una señal cuando una puerta, el maletero o la columna de dirección han sido desbloqueados.</t>
        </is>
      </c>
      <c r="F824" s="32" t="inlineStr">
        <is>
          <t>Unidad</t>
        </is>
      </c>
      <c r="G824" s="35" t="inlineStr">
        <is>
          <t>suministro</t>
        </is>
      </c>
      <c r="H824" s="159" t="n">
        <v>1108116</v>
      </c>
      <c r="I824" s="37" t="n">
        <v>158.91</v>
      </c>
      <c r="J824" s="37" t="n">
        <v>151.76</v>
      </c>
      <c r="K824" s="160">
        <f>H824*(I824/J824)</f>
        <v/>
      </c>
      <c r="L824" s="159" t="n">
        <v>1324577.9449</v>
      </c>
      <c r="M824" s="159" t="n">
        <v>1285998</v>
      </c>
      <c r="N824" s="159" t="n">
        <v>1388877.84</v>
      </c>
      <c r="O824" s="162">
        <f>MIN(K824,L824,M824,N824)</f>
        <v/>
      </c>
      <c r="P824" s="162">
        <f>MAX(K824,L824,M824,N824)</f>
        <v/>
      </c>
      <c r="Q824" s="162">
        <f>MEDIAN(K824,L824,M824,N824)</f>
        <v/>
      </c>
      <c r="R824" s="162">
        <f>AVERAGE(K824,L824,M824,N824)</f>
        <v/>
      </c>
      <c r="S824" s="162">
        <f>AVERAGE(O824,Q824)</f>
        <v/>
      </c>
      <c r="T824" s="162">
        <f>AVERAGE(P824,Q824)</f>
        <v/>
      </c>
      <c r="U824" s="41">
        <f>STDEVA(K824,L824,M824,N824)</f>
        <v/>
      </c>
      <c r="V824" s="42">
        <f>U824/Q824</f>
        <v/>
      </c>
      <c r="W824" s="43">
        <f>IF(X824=O824,"MENOR",IF(X824=S824,"PROM[MEN-MED]","PROMEDIO"))</f>
        <v/>
      </c>
      <c r="X824" s="163">
        <f>IF(V824&lt;=300%,O824,IF(AND(V824&gt;100%,V824&lt;=150%),S824,R824))</f>
        <v/>
      </c>
      <c r="Y824" s="162">
        <f>ROUND(X824,0)</f>
        <v/>
      </c>
    </row>
    <row r="825" ht="15.75" customHeight="1">
      <c r="B825" s="32" t="inlineStr">
        <is>
          <t>3.13</t>
        </is>
      </c>
      <c r="C825" s="32" t="n">
        <v>4912</v>
      </c>
      <c r="D825" s="59" t="inlineStr">
        <is>
          <t xml:space="preserve">CONJUNTO DEL SOPORTE SUPERIOR DE LA COLUMNA DE DIRECCION </t>
        </is>
      </c>
      <c r="E825" s="56" t="inlineStr">
        <is>
          <t>estructura que sostiene y fija la columna de dirección al chasis del vehículo, proporcionando estabilidad y alineación adecuada para el sistema de dirección.</t>
        </is>
      </c>
      <c r="F825" s="32" t="inlineStr">
        <is>
          <t>Unidad</t>
        </is>
      </c>
      <c r="G825" s="35" t="inlineStr">
        <is>
          <t>suministro</t>
        </is>
      </c>
      <c r="H825" s="159" t="n">
        <v>6343179</v>
      </c>
      <c r="I825" s="37" t="n">
        <v>158.91</v>
      </c>
      <c r="J825" s="37" t="n">
        <v>151.76</v>
      </c>
      <c r="K825" s="160">
        <f>H825*(I825/J825)</f>
        <v/>
      </c>
      <c r="L825" s="159" t="n">
        <v>7585639.9703</v>
      </c>
      <c r="M825" s="159" t="n">
        <v>7364699</v>
      </c>
      <c r="N825" s="159" t="n">
        <v>7953874.92</v>
      </c>
      <c r="O825" s="162">
        <f>MIN(K825,L825,M825,N825)</f>
        <v/>
      </c>
      <c r="P825" s="162">
        <f>MAX(K825,L825,M825,N825)</f>
        <v/>
      </c>
      <c r="Q825" s="162">
        <f>MEDIAN(K825,L825,M825,N825)</f>
        <v/>
      </c>
      <c r="R825" s="162">
        <f>AVERAGE(K825,L825,M825,N825)</f>
        <v/>
      </c>
      <c r="S825" s="162">
        <f>AVERAGE(O825,Q825)</f>
        <v/>
      </c>
      <c r="T825" s="162">
        <f>AVERAGE(P825,Q825)</f>
        <v/>
      </c>
      <c r="U825" s="41">
        <f>STDEVA(K825,L825,M825,N825)</f>
        <v/>
      </c>
      <c r="V825" s="42">
        <f>U825/Q825</f>
        <v/>
      </c>
      <c r="W825" s="43">
        <f>IF(X825=O825,"MENOR",IF(X825=S825,"PROM[MEN-MED]","PROMEDIO"))</f>
        <v/>
      </c>
      <c r="X825" s="163">
        <f>IF(V825&lt;=300%,O825,IF(AND(V825&gt;100%,V825&lt;=150%),S825,R825))</f>
        <v/>
      </c>
      <c r="Y825" s="162">
        <f>ROUND(X825,0)</f>
        <v/>
      </c>
    </row>
    <row r="826" ht="15.75" customHeight="1">
      <c r="B826" s="32" t="inlineStr">
        <is>
          <t>3.14</t>
        </is>
      </c>
      <c r="C826" s="32" t="n">
        <v>4912</v>
      </c>
      <c r="D826" s="59" t="inlineStr">
        <is>
          <t>CONJUNTO DEL CILINDRO DE LA CERRADURA DEL INTERRUPTOR DE ENCENDIDO</t>
        </is>
      </c>
      <c r="E826" s="56" t="inlineStr">
        <is>
          <t>mecanismo donde se inserta y gira la llave para arrancar, apagar el motor y bloquear la dirección del vehículo.</t>
        </is>
      </c>
      <c r="F826" s="32" t="inlineStr">
        <is>
          <t>Unidad</t>
        </is>
      </c>
      <c r="G826" s="35" t="inlineStr">
        <is>
          <t>suministro</t>
        </is>
      </c>
      <c r="H826" s="159" t="n">
        <v>509403</v>
      </c>
      <c r="I826" s="37" t="n">
        <v>158.91</v>
      </c>
      <c r="J826" s="37" t="n">
        <v>151.76</v>
      </c>
      <c r="K826" s="160">
        <f>H826*(I826/J826)</f>
        <v/>
      </c>
      <c r="L826" s="159" t="n">
        <v>597312.4556</v>
      </c>
      <c r="M826" s="159" t="n">
        <v>579915</v>
      </c>
      <c r="N826" s="159" t="n">
        <v>626308.2</v>
      </c>
      <c r="O826" s="162">
        <f>MIN(K826,L826,M826,N826)</f>
        <v/>
      </c>
      <c r="P826" s="162">
        <f>MAX(K826,L826,M826,N826)</f>
        <v/>
      </c>
      <c r="Q826" s="162">
        <f>MEDIAN(K826,L826,M826,N826)</f>
        <v/>
      </c>
      <c r="R826" s="162">
        <f>AVERAGE(K826,L826,M826,N826)</f>
        <v/>
      </c>
      <c r="S826" s="162">
        <f>AVERAGE(O826,Q826)</f>
        <v/>
      </c>
      <c r="T826" s="162">
        <f>AVERAGE(P826,Q826)</f>
        <v/>
      </c>
      <c r="U826" s="41">
        <f>STDEVA(K826,L826,M826,N826)</f>
        <v/>
      </c>
      <c r="V826" s="42">
        <f>U826/Q826</f>
        <v/>
      </c>
      <c r="W826" s="43">
        <f>IF(X826=O826,"MENOR",IF(X826=S826,"PROM[MEN-MED]","PROMEDIO"))</f>
        <v/>
      </c>
      <c r="X826" s="163">
        <f>IF(V826&lt;=300%,O826,IF(AND(V826&gt;100%,V826&lt;=150%),S826,R826))</f>
        <v/>
      </c>
      <c r="Y826" s="162">
        <f>ROUND(X826,0)</f>
        <v/>
      </c>
    </row>
    <row r="827" ht="15.75" customHeight="1">
      <c r="B827" s="32" t="inlineStr">
        <is>
          <t>3.15</t>
        </is>
      </c>
      <c r="C827" s="32" t="n">
        <v>4912</v>
      </c>
      <c r="D827" s="59" t="inlineStr">
        <is>
          <t xml:space="preserve">CONJUNTO DEL VOLANTE </t>
        </is>
      </c>
      <c r="E827" s="56" t="inlineStr">
        <is>
          <t>componente principal del sistema de dirección, permitiendo al conductor controlar la trayectoria del vehículo al girarlo.</t>
        </is>
      </c>
      <c r="F827" s="32" t="inlineStr">
        <is>
          <t>Unidad</t>
        </is>
      </c>
      <c r="G827" s="35" t="inlineStr">
        <is>
          <t>suministro</t>
        </is>
      </c>
      <c r="H827" s="159" t="n">
        <v>7284599</v>
      </c>
      <c r="I827" s="37" t="n">
        <v>158.91</v>
      </c>
      <c r="J827" s="37" t="n">
        <v>151.76</v>
      </c>
      <c r="K827" s="160">
        <f>H827*(I827/J827)</f>
        <v/>
      </c>
      <c r="L827" s="159" t="n">
        <v>8624659.6842</v>
      </c>
      <c r="M827" s="159" t="n">
        <v>8373456</v>
      </c>
      <c r="N827" s="159" t="n">
        <v>9043332.48</v>
      </c>
      <c r="O827" s="162">
        <f>MIN(K827,L827,M827,N827)</f>
        <v/>
      </c>
      <c r="P827" s="162">
        <f>MAX(K827,L827,M827,N827)</f>
        <v/>
      </c>
      <c r="Q827" s="162">
        <f>MEDIAN(K827,L827,M827,N827)</f>
        <v/>
      </c>
      <c r="R827" s="162">
        <f>AVERAGE(K827,L827,M827,N827)</f>
        <v/>
      </c>
      <c r="S827" s="162">
        <f>AVERAGE(O827,Q827)</f>
        <v/>
      </c>
      <c r="T827" s="162">
        <f>AVERAGE(P827,Q827)</f>
        <v/>
      </c>
      <c r="U827" s="41">
        <f>STDEVA(K827,L827,M827,N827)</f>
        <v/>
      </c>
      <c r="V827" s="42">
        <f>U827/Q827</f>
        <v/>
      </c>
      <c r="W827" s="43">
        <f>IF(X827=O827,"MENOR",IF(X827=S827,"PROM[MEN-MED]","PROMEDIO"))</f>
        <v/>
      </c>
      <c r="X827" s="163">
        <f>IF(V827&lt;=300%,O827,IF(AND(V827&gt;100%,V827&lt;=150%),S827,R827))</f>
        <v/>
      </c>
      <c r="Y827" s="162">
        <f>ROUND(X827,0)</f>
        <v/>
      </c>
    </row>
    <row r="828" ht="27" customHeight="1">
      <c r="B828" s="32" t="inlineStr">
        <is>
          <t>3.16</t>
        </is>
      </c>
      <c r="C828" s="32" t="n">
        <v>4912</v>
      </c>
      <c r="D828" s="59" t="inlineStr">
        <is>
          <t xml:space="preserve">INTERRUPTOR PRINCIPAL DE CONTROL DE LA VELOCIDAD DE CRUCERO </t>
        </is>
      </c>
      <c r="E828" s="56" t="inlineStr">
        <is>
          <t>componente que permite activar, ajustar y desactivar el sistema de cruise control o control de velocidad de crucero, facilitando la conducción en carretera sin necesidad de mantener el pie en el acelerador.</t>
        </is>
      </c>
      <c r="F828" s="32" t="inlineStr">
        <is>
          <t>Unidad</t>
        </is>
      </c>
      <c r="G828" s="35" t="inlineStr">
        <is>
          <t>suministro</t>
        </is>
      </c>
      <c r="H828" s="159" t="n">
        <v>4369050</v>
      </c>
      <c r="I828" s="37" t="n">
        <v>158.91</v>
      </c>
      <c r="J828" s="37" t="n">
        <v>151.76</v>
      </c>
      <c r="K828" s="160">
        <f>H828*(I828/J828)</f>
        <v/>
      </c>
      <c r="L828" s="159" t="n">
        <v>5222508.9105</v>
      </c>
      <c r="M828" s="159" t="n">
        <v>5070397</v>
      </c>
      <c r="N828" s="159" t="n">
        <v>5476028.76</v>
      </c>
      <c r="O828" s="162">
        <f>MIN(K828,L828,M828,N828)</f>
        <v/>
      </c>
      <c r="P828" s="162">
        <f>MAX(K828,L828,M828,N828)</f>
        <v/>
      </c>
      <c r="Q828" s="162">
        <f>MEDIAN(K828,L828,M828,N828)</f>
        <v/>
      </c>
      <c r="R828" s="162">
        <f>AVERAGE(K828,L828,M828,N828)</f>
        <v/>
      </c>
      <c r="S828" s="162">
        <f>AVERAGE(O828,Q828)</f>
        <v/>
      </c>
      <c r="T828" s="162">
        <f>AVERAGE(P828,Q828)</f>
        <v/>
      </c>
      <c r="U828" s="41">
        <f>STDEVA(K828,L828,M828,N828)</f>
        <v/>
      </c>
      <c r="V828" s="42">
        <f>U828/Q828</f>
        <v/>
      </c>
      <c r="W828" s="43">
        <f>IF(X828=O828,"MENOR",IF(X828=S828,"PROM[MEN-MED]","PROMEDIO"))</f>
        <v/>
      </c>
      <c r="X828" s="163">
        <f>IF(V828&lt;=300%,O828,IF(AND(V828&gt;100%,V828&lt;=150%),S828,R828))</f>
        <v/>
      </c>
      <c r="Y828" s="162">
        <f>ROUND(X828,0)</f>
        <v/>
      </c>
    </row>
    <row r="829" ht="27" customHeight="1">
      <c r="B829" s="32" t="inlineStr">
        <is>
          <t>3.17</t>
        </is>
      </c>
      <c r="C829" s="32" t="n">
        <v>4912</v>
      </c>
      <c r="D829" s="59" t="inlineStr">
        <is>
          <t xml:space="preserve">CONJUNTO DEL TUBO DE ALIMENTACION DE PRESION DE LA DIRECCION </t>
        </is>
      </c>
      <c r="E829" s="56" t="inlineStr">
        <is>
          <t>tubería de alta presión que transporta el fluido hidráulico desde la bomba de dirección asistida hasta la caja o cremallera de dirección, permitiendo el funcionamiento del sistema de asistencia hidráulica.</t>
        </is>
      </c>
      <c r="F829" s="32" t="inlineStr">
        <is>
          <t>Unidad</t>
        </is>
      </c>
      <c r="G829" s="35" t="inlineStr">
        <is>
          <t>suministro</t>
        </is>
      </c>
      <c r="H829" s="159" t="n">
        <v>2217261</v>
      </c>
      <c r="I829" s="37" t="n">
        <v>158.91</v>
      </c>
      <c r="J829" s="37" t="n">
        <v>151.76</v>
      </c>
      <c r="K829" s="160">
        <f>H829*(I829/J829)</f>
        <v/>
      </c>
      <c r="L829" s="159" t="n">
        <v>2680259.8242</v>
      </c>
      <c r="M829" s="159" t="n">
        <v>2602194</v>
      </c>
      <c r="N829" s="159" t="n">
        <v>2810369.52</v>
      </c>
      <c r="O829" s="162">
        <f>MIN(K829,L829,M829,N829)</f>
        <v/>
      </c>
      <c r="P829" s="162">
        <f>MAX(K829,L829,M829,N829)</f>
        <v/>
      </c>
      <c r="Q829" s="162">
        <f>MEDIAN(K829,L829,M829,N829)</f>
        <v/>
      </c>
      <c r="R829" s="162">
        <f>AVERAGE(K829,L829,M829,N829)</f>
        <v/>
      </c>
      <c r="S829" s="162">
        <f>AVERAGE(O829,Q829)</f>
        <v/>
      </c>
      <c r="T829" s="162">
        <f>AVERAGE(P829,Q829)</f>
        <v/>
      </c>
      <c r="U829" s="41">
        <f>STDEVA(K829,L829,M829,N829)</f>
        <v/>
      </c>
      <c r="V829" s="42">
        <f>U829/Q829</f>
        <v/>
      </c>
      <c r="W829" s="43">
        <f>IF(X829=O829,"MENOR",IF(X829=S829,"PROM[MEN-MED]","PROMEDIO"))</f>
        <v/>
      </c>
      <c r="X829" s="163">
        <f>IF(V829&lt;=300%,O829,IF(AND(V829&gt;100%,V829&lt;=150%),S829,R829))</f>
        <v/>
      </c>
      <c r="Y829" s="162">
        <f>ROUND(X829,0)</f>
        <v/>
      </c>
    </row>
    <row r="830" ht="15.75" customHeight="1">
      <c r="B830" s="32" t="inlineStr">
        <is>
          <t>3.18</t>
        </is>
      </c>
      <c r="C830" s="32" t="n">
        <v>4912</v>
      </c>
      <c r="D830" s="59" t="inlineStr">
        <is>
          <t>EJE INTERMEDIO DE LA DIRECCION NO.2</t>
        </is>
      </c>
      <c r="E830" s="56" t="inlineStr">
        <is>
          <t>componente del sistema de dirección que conecta la columna de dirección con la caja de dirección, transmitiendo el movimiento del volante hacia las ruedas delanteras.</t>
        </is>
      </c>
      <c r="F830" s="32" t="inlineStr">
        <is>
          <t>Unidad</t>
        </is>
      </c>
      <c r="G830" s="35" t="inlineStr">
        <is>
          <t>suministro</t>
        </is>
      </c>
      <c r="H830" s="159" t="n">
        <v>1062100</v>
      </c>
      <c r="I830" s="37" t="n">
        <v>158.91</v>
      </c>
      <c r="J830" s="37" t="n">
        <v>151.76</v>
      </c>
      <c r="K830" s="160">
        <f>H830*(I830/J830)</f>
        <v/>
      </c>
      <c r="L830" s="159" t="n">
        <v>1293756.219</v>
      </c>
      <c r="M830" s="159" t="n">
        <v>1256074</v>
      </c>
      <c r="N830" s="159" t="n">
        <v>1356559.92</v>
      </c>
      <c r="O830" s="162">
        <f>MIN(K830,L830,M830,N830)</f>
        <v/>
      </c>
      <c r="P830" s="162">
        <f>MAX(K830,L830,M830,N830)</f>
        <v/>
      </c>
      <c r="Q830" s="162">
        <f>MEDIAN(K830,L830,M830,N830)</f>
        <v/>
      </c>
      <c r="R830" s="162">
        <f>AVERAGE(K830,L830,M830,N830)</f>
        <v/>
      </c>
      <c r="S830" s="162">
        <f>AVERAGE(O830,Q830)</f>
        <v/>
      </c>
      <c r="T830" s="162">
        <f>AVERAGE(P830,Q830)</f>
        <v/>
      </c>
      <c r="U830" s="41">
        <f>STDEVA(K830,L830,M830,N830)</f>
        <v/>
      </c>
      <c r="V830" s="42">
        <f>U830/Q830</f>
        <v/>
      </c>
      <c r="W830" s="43">
        <f>IF(X830=O830,"MENOR",IF(X830=S830,"PROM[MEN-MED]","PROMEDIO"))</f>
        <v/>
      </c>
      <c r="X830" s="163">
        <f>IF(V830&lt;=300%,O830,IF(AND(V830&gt;100%,V830&lt;=150%),S830,R830))</f>
        <v/>
      </c>
      <c r="Y830" s="162">
        <f>ROUND(X830,0)</f>
        <v/>
      </c>
    </row>
    <row r="831" ht="15.75" customHeight="1">
      <c r="B831" s="32" t="inlineStr">
        <is>
          <t>3.19</t>
        </is>
      </c>
      <c r="C831" s="32" t="n">
        <v>4912</v>
      </c>
      <c r="D831" s="59" t="inlineStr">
        <is>
          <t xml:space="preserve">CONJUNTO DEL ENGRANAJE DE LA SERVODIRECCION DE CREMALLERA Y PIÑON </t>
        </is>
      </c>
      <c r="E831" s="56" t="inlineStr">
        <is>
          <t>mecanismo principal del sistema de dirección asistida, encargado de convertir el movimiento del volante en un desplazamiento lateral de las ruedas delanteras.</t>
        </is>
      </c>
      <c r="F831" s="32" t="inlineStr">
        <is>
          <t>Unidad</t>
        </is>
      </c>
      <c r="G831" s="35" t="inlineStr">
        <is>
          <t>suministro</t>
        </is>
      </c>
      <c r="H831" s="159" t="n">
        <v>6501279</v>
      </c>
      <c r="I831" s="37" t="n">
        <v>158.91</v>
      </c>
      <c r="J831" s="37" t="n">
        <v>151.76</v>
      </c>
      <c r="K831" s="160">
        <f>H831*(I831/J831)</f>
        <v/>
      </c>
      <c r="L831" s="159" t="n">
        <v>7779824.8367</v>
      </c>
      <c r="M831" s="159" t="n">
        <v>7553228</v>
      </c>
      <c r="N831" s="159" t="n">
        <v>8157486.24</v>
      </c>
      <c r="O831" s="162">
        <f>MIN(K831,L831,M831,N831)</f>
        <v/>
      </c>
      <c r="P831" s="162">
        <f>MAX(K831,L831,M831,N831)</f>
        <v/>
      </c>
      <c r="Q831" s="162">
        <f>MEDIAN(K831,L831,M831,N831)</f>
        <v/>
      </c>
      <c r="R831" s="162">
        <f>AVERAGE(K831,L831,M831,N831)</f>
        <v/>
      </c>
      <c r="S831" s="162">
        <f>AVERAGE(O831,Q831)</f>
        <v/>
      </c>
      <c r="T831" s="162">
        <f>AVERAGE(P831,Q831)</f>
        <v/>
      </c>
      <c r="U831" s="41">
        <f>STDEVA(K831,L831,M831,N831)</f>
        <v/>
      </c>
      <c r="V831" s="42">
        <f>U831/Q831</f>
        <v/>
      </c>
      <c r="W831" s="43">
        <f>IF(X831=O831,"MENOR",IF(X831=S831,"PROM[MEN-MED]","PROMEDIO"))</f>
        <v/>
      </c>
      <c r="X831" s="163">
        <f>IF(V831&lt;=300%,O831,IF(AND(V831&gt;100%,V831&lt;=150%),S831,R831))</f>
        <v/>
      </c>
      <c r="Y831" s="162">
        <f>ROUND(X831,0)</f>
        <v/>
      </c>
    </row>
    <row r="832" ht="27" customHeight="1">
      <c r="B832" s="32" t="inlineStr">
        <is>
          <t>3.20</t>
        </is>
      </c>
      <c r="C832" s="32" t="n">
        <v>4912</v>
      </c>
      <c r="D832" s="59" t="inlineStr">
        <is>
          <t xml:space="preserve">SUBCONJUNTO DEL EXTREMO DERECHO DE LA BARRA DE ACOPLAMIENTO </t>
        </is>
      </c>
      <c r="E832" s="56" t="inlineStr">
        <is>
          <t>pieza clave del sistema de dirección que conecta la barra de acoplamiento con la rueda delantera derecha, permitiendo el movimiento de las ruedas en respuesta a los giros del volante.</t>
        </is>
      </c>
      <c r="F832" s="32" t="inlineStr">
        <is>
          <t>Unidad</t>
        </is>
      </c>
      <c r="G832" s="35" t="inlineStr">
        <is>
          <t>suministro</t>
        </is>
      </c>
      <c r="H832" s="159" t="n">
        <v>274033</v>
      </c>
      <c r="I832" s="37" t="n">
        <v>158.91</v>
      </c>
      <c r="J832" s="37" t="n">
        <v>151.76</v>
      </c>
      <c r="K832" s="160">
        <f>H832*(I832/J832)</f>
        <v/>
      </c>
      <c r="L832" s="159" t="n">
        <v>330452.8374</v>
      </c>
      <c r="M832" s="159" t="n">
        <v>320828</v>
      </c>
      <c r="N832" s="159" t="n">
        <v>346494.24</v>
      </c>
      <c r="O832" s="162">
        <f>MIN(K832,L832,M832,N832)</f>
        <v/>
      </c>
      <c r="P832" s="162">
        <f>MAX(K832,L832,M832,N832)</f>
        <v/>
      </c>
      <c r="Q832" s="162">
        <f>MEDIAN(K832,L832,M832,N832)</f>
        <v/>
      </c>
      <c r="R832" s="162">
        <f>AVERAGE(K832,L832,M832,N832)</f>
        <v/>
      </c>
      <c r="S832" s="162">
        <f>AVERAGE(O832,Q832)</f>
        <v/>
      </c>
      <c r="T832" s="162">
        <f>AVERAGE(P832,Q832)</f>
        <v/>
      </c>
      <c r="U832" s="41">
        <f>STDEVA(K832,L832,M832,N832)</f>
        <v/>
      </c>
      <c r="V832" s="42">
        <f>U832/Q832</f>
        <v/>
      </c>
      <c r="W832" s="43">
        <f>IF(X832=O832,"MENOR",IF(X832=S832,"PROM[MEN-MED]","PROMEDIO"))</f>
        <v/>
      </c>
      <c r="X832" s="163">
        <f>IF(V832&lt;=300%,O832,IF(AND(V832&gt;100%,V832&lt;=150%),S832,R832))</f>
        <v/>
      </c>
      <c r="Y832" s="162">
        <f>ROUND(X832,0)</f>
        <v/>
      </c>
    </row>
    <row r="833" ht="27" customHeight="1">
      <c r="B833" s="32" t="inlineStr">
        <is>
          <t>3.21</t>
        </is>
      </c>
      <c r="C833" s="32" t="n">
        <v>4912</v>
      </c>
      <c r="D833" s="59" t="inlineStr">
        <is>
          <t xml:space="preserve">SUBCONJUNTO DEL EXTREMO IZQUIERDO DE LA BARRA DE ACOPLAMIENTO </t>
        </is>
      </c>
      <c r="E833" s="56" t="inlineStr">
        <is>
          <t>componente fundamental del sistema de dirección, que conecta la barra de acoplamiento con la rueda delantera izquierda, permitiendo la transmisión del movimiento del volante a la rueda.</t>
        </is>
      </c>
      <c r="F833" s="32" t="inlineStr">
        <is>
          <t>Unidad</t>
        </is>
      </c>
      <c r="G833" s="35" t="inlineStr">
        <is>
          <t>suministro</t>
        </is>
      </c>
      <c r="H833" s="159" t="n">
        <v>274033</v>
      </c>
      <c r="I833" s="37" t="n">
        <v>158.91</v>
      </c>
      <c r="J833" s="37" t="n">
        <v>151.76</v>
      </c>
      <c r="K833" s="160">
        <f>H833*(I833/J833)</f>
        <v/>
      </c>
      <c r="L833" s="159" t="n">
        <v>327305.1565</v>
      </c>
      <c r="M833" s="159" t="n">
        <v>317772</v>
      </c>
      <c r="N833" s="159" t="n">
        <v>343193.76</v>
      </c>
      <c r="O833" s="162">
        <f>MIN(K833,L833,M833,N833)</f>
        <v/>
      </c>
      <c r="P833" s="162">
        <f>MAX(K833,L833,M833,N833)</f>
        <v/>
      </c>
      <c r="Q833" s="162">
        <f>MEDIAN(K833,L833,M833,N833)</f>
        <v/>
      </c>
      <c r="R833" s="162">
        <f>AVERAGE(K833,L833,M833,N833)</f>
        <v/>
      </c>
      <c r="S833" s="162">
        <f>AVERAGE(O833,Q833)</f>
        <v/>
      </c>
      <c r="T833" s="162">
        <f>AVERAGE(P833,Q833)</f>
        <v/>
      </c>
      <c r="U833" s="41">
        <f>STDEVA(K833,L833,M833,N833)</f>
        <v/>
      </c>
      <c r="V833" s="42">
        <f>U833/Q833</f>
        <v/>
      </c>
      <c r="W833" s="43">
        <f>IF(X833=O833,"MENOR",IF(X833=S833,"PROM[MEN-MED]","PROMEDIO"))</f>
        <v/>
      </c>
      <c r="X833" s="163">
        <f>IF(V833&lt;=300%,O833,IF(AND(V833&gt;100%,V833&lt;=150%),S833,R833))</f>
        <v/>
      </c>
      <c r="Y833" s="162">
        <f>ROUND(X833,0)</f>
        <v/>
      </c>
    </row>
    <row r="834" ht="69" customHeight="1">
      <c r="B834" s="32" t="inlineStr">
        <is>
          <t>3.22</t>
        </is>
      </c>
      <c r="C834" s="32" t="n">
        <v>4912</v>
      </c>
      <c r="D834" s="59" t="inlineStr">
        <is>
          <t xml:space="preserve">FUNDA DE LA CREMALLERA DE LA DIRECCION </t>
        </is>
      </c>
      <c r="E834" s="56"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834" s="32" t="inlineStr">
        <is>
          <t>Unidad</t>
        </is>
      </c>
      <c r="G834" s="35" t="inlineStr">
        <is>
          <t>suministro</t>
        </is>
      </c>
      <c r="H834" s="159" t="n">
        <v>111150</v>
      </c>
      <c r="I834" s="37" t="n">
        <v>158.91</v>
      </c>
      <c r="J834" s="37" t="n">
        <v>151.76</v>
      </c>
      <c r="K834" s="160">
        <f>H834*(I834/J834)</f>
        <v/>
      </c>
      <c r="L834" s="159" t="n">
        <v>134127.6251</v>
      </c>
      <c r="M834" s="159" t="n">
        <v>130221</v>
      </c>
      <c r="N834" s="159" t="n">
        <v>140638.68</v>
      </c>
      <c r="O834" s="162">
        <f>MIN(K834,L834,M834,N834)</f>
        <v/>
      </c>
      <c r="P834" s="162">
        <f>MAX(K834,L834,M834,N834)</f>
        <v/>
      </c>
      <c r="Q834" s="162">
        <f>MEDIAN(K834,L834,M834,N834)</f>
        <v/>
      </c>
      <c r="R834" s="162">
        <f>AVERAGE(K834,L834,M834,N834)</f>
        <v/>
      </c>
      <c r="S834" s="162">
        <f>AVERAGE(O834,Q834)</f>
        <v/>
      </c>
      <c r="T834" s="162">
        <f>AVERAGE(P834,Q834)</f>
        <v/>
      </c>
      <c r="U834" s="41">
        <f>STDEVA(K834,L834,M834,N834)</f>
        <v/>
      </c>
      <c r="V834" s="42">
        <f>U834/Q834</f>
        <v/>
      </c>
      <c r="W834" s="43">
        <f>IF(X834=O834,"MENOR",IF(X834=S834,"PROM[MEN-MED]","PROMEDIO"))</f>
        <v/>
      </c>
      <c r="X834" s="163">
        <f>IF(V834&lt;=300%,O834,IF(AND(V834&gt;100%,V834&lt;=150%),S834,R834))</f>
        <v/>
      </c>
      <c r="Y834" s="162">
        <f>ROUND(X834,0)</f>
        <v/>
      </c>
    </row>
    <row r="835" ht="27" customHeight="1">
      <c r="B835" s="32" t="inlineStr">
        <is>
          <t>3.23</t>
        </is>
      </c>
      <c r="C835" s="32" t="n">
        <v>4912</v>
      </c>
      <c r="D835" s="59" t="inlineStr">
        <is>
          <t xml:space="preserve">SUBCONJUNTO DEL EXTREMO DE LA CREMALLERA DE DIRECCION </t>
        </is>
      </c>
      <c r="E835" s="56" t="inlineStr">
        <is>
          <t>pieza clave del sistema de dirección que conecta la cremallera de dirección con la barra de acoplamiento, permitiendo la transmisión del movimiento del volante hacia las ruedas delanteras.</t>
        </is>
      </c>
      <c r="F835" s="32" t="inlineStr">
        <is>
          <t>Unidad</t>
        </is>
      </c>
      <c r="G835" s="35" t="inlineStr">
        <is>
          <t>suministro</t>
        </is>
      </c>
      <c r="H835" s="159" t="n">
        <v>276450</v>
      </c>
      <c r="I835" s="37" t="n">
        <v>158.91</v>
      </c>
      <c r="J835" s="37" t="n">
        <v>151.76</v>
      </c>
      <c r="K835" s="160">
        <f>H835*(I835/J835)</f>
        <v/>
      </c>
      <c r="L835" s="159" t="n">
        <v>330452.8374</v>
      </c>
      <c r="M835" s="159" t="n">
        <v>320828</v>
      </c>
      <c r="N835" s="159" t="n">
        <v>346494.24</v>
      </c>
      <c r="O835" s="162">
        <f>MIN(K835,L835,M835,N835)</f>
        <v/>
      </c>
      <c r="P835" s="162">
        <f>MAX(K835,L835,M835,N835)</f>
        <v/>
      </c>
      <c r="Q835" s="162">
        <f>MEDIAN(K835,L835,M835,N835)</f>
        <v/>
      </c>
      <c r="R835" s="162">
        <f>AVERAGE(K835,L835,M835,N835)</f>
        <v/>
      </c>
      <c r="S835" s="162">
        <f>AVERAGE(O835,Q835)</f>
        <v/>
      </c>
      <c r="T835" s="162">
        <f>AVERAGE(P835,Q835)</f>
        <v/>
      </c>
      <c r="U835" s="41">
        <f>STDEVA(K835,L835,M835,N835)</f>
        <v/>
      </c>
      <c r="V835" s="42">
        <f>U835/Q835</f>
        <v/>
      </c>
      <c r="W835" s="43">
        <f>IF(X835=O835,"MENOR",IF(X835=S835,"PROM[MEN-MED]","PROMEDIO"))</f>
        <v/>
      </c>
      <c r="X835" s="163">
        <f>IF(V835&lt;=300%,O835,IF(AND(V835&gt;100%,V835&lt;=150%),S835,R835))</f>
        <v/>
      </c>
      <c r="Y835" s="162">
        <f>ROUND(X835,0)</f>
        <v/>
      </c>
    </row>
    <row r="836" ht="15.75" customHeight="1">
      <c r="B836" s="32" t="inlineStr">
        <is>
          <t>3.24</t>
        </is>
      </c>
      <c r="C836" s="32" t="n">
        <v>4912</v>
      </c>
      <c r="D836" s="59" t="inlineStr">
        <is>
          <t xml:space="preserve">CONJUNTO DE ALOJAMIENTO DE LA CREMALLERA DE LA DIRECCION </t>
        </is>
      </c>
      <c r="E836" s="56" t="inlineStr">
        <is>
          <t>componente que sostiene y protege la cremallera de dirección, asegurando su correcto funcionamiento dentro del sistema de dirección asistida.</t>
        </is>
      </c>
      <c r="F836" s="32" t="inlineStr">
        <is>
          <t>Unidad</t>
        </is>
      </c>
      <c r="G836" s="35" t="inlineStr">
        <is>
          <t>suministro</t>
        </is>
      </c>
      <c r="H836" s="159" t="n">
        <v>1874369</v>
      </c>
      <c r="I836" s="37" t="n">
        <v>158.91</v>
      </c>
      <c r="J836" s="37" t="n">
        <v>151.76</v>
      </c>
      <c r="K836" s="160">
        <f>H836*(I836/J836)</f>
        <v/>
      </c>
      <c r="L836" s="159" t="n">
        <v>2372814.0898</v>
      </c>
      <c r="M836" s="159" t="n">
        <v>2303703</v>
      </c>
      <c r="N836" s="159" t="n">
        <v>2487999.24</v>
      </c>
      <c r="O836" s="162">
        <f>MIN(K836,L836,M836,N836)</f>
        <v/>
      </c>
      <c r="P836" s="162">
        <f>MAX(K836,L836,M836,N836)</f>
        <v/>
      </c>
      <c r="Q836" s="162">
        <f>MEDIAN(K836,L836,M836,N836)</f>
        <v/>
      </c>
      <c r="R836" s="162">
        <f>AVERAGE(K836,L836,M836,N836)</f>
        <v/>
      </c>
      <c r="S836" s="162">
        <f>AVERAGE(O836,Q836)</f>
        <v/>
      </c>
      <c r="T836" s="162">
        <f>AVERAGE(P836,Q836)</f>
        <v/>
      </c>
      <c r="U836" s="41">
        <f>STDEVA(K836,L836,M836,N836)</f>
        <v/>
      </c>
      <c r="V836" s="42">
        <f>U836/Q836</f>
        <v/>
      </c>
      <c r="W836" s="43">
        <f>IF(X836=O836,"MENOR",IF(X836=S836,"PROM[MEN-MED]","PROMEDIO"))</f>
        <v/>
      </c>
      <c r="X836" s="163">
        <f>IF(V836&lt;=300%,O836,IF(AND(V836&gt;100%,V836&lt;=150%),S836,R836))</f>
        <v/>
      </c>
      <c r="Y836" s="162">
        <f>ROUND(X836,0)</f>
        <v/>
      </c>
    </row>
    <row r="837" ht="15.75" customHeight="1">
      <c r="B837" s="26" t="inlineStr">
        <is>
          <t>4.</t>
        </is>
      </c>
      <c r="C837" s="142" t="inlineStr">
        <is>
          <t>SISTEMA DE TRANSMISIÓN</t>
        </is>
      </c>
      <c r="H837" s="157" t="n"/>
      <c r="I837" s="157" t="n"/>
      <c r="J837" s="157" t="n"/>
      <c r="K837" s="157" t="n"/>
      <c r="L837" s="157" t="n"/>
      <c r="M837" s="157" t="n"/>
      <c r="N837" s="157" t="n"/>
      <c r="O837" s="157" t="n"/>
      <c r="P837" s="157" t="n"/>
      <c r="Q837" s="157" t="n"/>
      <c r="R837" s="157" t="n"/>
      <c r="S837" s="157" t="n"/>
      <c r="T837" s="157" t="n"/>
      <c r="U837" s="157" t="n"/>
      <c r="V837" s="157" t="n"/>
      <c r="W837" s="157" t="n"/>
      <c r="X837" s="157" t="n"/>
      <c r="Y837" s="157" t="n"/>
    </row>
    <row r="838" ht="27" customHeight="1">
      <c r="B838" s="32" t="inlineStr">
        <is>
          <t>4.1</t>
        </is>
      </c>
      <c r="C838" s="32" t="n">
        <v>4912</v>
      </c>
      <c r="D838" s="71" t="inlineStr">
        <is>
          <t>CONJUNTO IZQUIERDO DEL EJE PROPULSOR DELANTERO</t>
        </is>
      </c>
      <c r="E838" s="56" t="inlineStr">
        <is>
          <t>Su propósito es transferir el movimiento generado por el motor y la caja de transferencia hacia la rueda izquierda, permitiendo el desplazamiento del vehículo con tracción delantera cuando está activado el modo 4WD.</t>
        </is>
      </c>
      <c r="F838" s="32" t="inlineStr">
        <is>
          <t>Unidad</t>
        </is>
      </c>
      <c r="G838" s="35" t="inlineStr">
        <is>
          <t>suministro</t>
        </is>
      </c>
      <c r="H838" s="159" t="n">
        <v>3625200</v>
      </c>
      <c r="I838" s="37" t="n">
        <v>158.91</v>
      </c>
      <c r="J838" s="37" t="n">
        <v>151.76</v>
      </c>
      <c r="K838" s="160">
        <f>H838*(I838/J838)</f>
        <v/>
      </c>
      <c r="L838" s="159" t="n">
        <v>4292084.1579</v>
      </c>
      <c r="M838" s="159" t="n">
        <v>4167072</v>
      </c>
      <c r="N838" s="159" t="n">
        <v>4500437.76</v>
      </c>
      <c r="O838" s="162">
        <f>MIN(K838,L838,M838,N838)</f>
        <v/>
      </c>
      <c r="P838" s="162">
        <f>MAX(K838,L838,M838,N838)</f>
        <v/>
      </c>
      <c r="Q838" s="162">
        <f>MEDIAN(K838,L838,M838,N838)</f>
        <v/>
      </c>
      <c r="R838" s="162">
        <f>AVERAGE(K838,L838,M838,N838)</f>
        <v/>
      </c>
      <c r="S838" s="162">
        <f>AVERAGE(O838,Q838)</f>
        <v/>
      </c>
      <c r="T838" s="162">
        <f>AVERAGE(P838,Q838)</f>
        <v/>
      </c>
      <c r="U838" s="41">
        <f>STDEVA(K838,L838,M838,N838)</f>
        <v/>
      </c>
      <c r="V838" s="42">
        <f>U838/Q838</f>
        <v/>
      </c>
      <c r="W838" s="43">
        <f>IF(X838=O838,"MENOR",IF(X838=S838,"PROM[MEN-MED]","PROMEDIO"))</f>
        <v/>
      </c>
      <c r="X838" s="163">
        <f>IF(V838&lt;=300%,O838,IF(AND(V838&gt;100%,V838&lt;=150%),S838,R838))</f>
        <v/>
      </c>
      <c r="Y838" s="162">
        <f>ROUND(X838,0)</f>
        <v/>
      </c>
    </row>
    <row r="839" ht="27" customHeight="1">
      <c r="B839" s="32" t="inlineStr">
        <is>
          <t>4.2</t>
        </is>
      </c>
      <c r="C839" s="32" t="n">
        <v>4912</v>
      </c>
      <c r="D839" s="71" t="inlineStr">
        <is>
          <t>CONJUNTO DERECHO DEL EJE PROPULSOR DELANTERO</t>
        </is>
      </c>
      <c r="E839" s="56" t="inlineStr">
        <is>
          <t>Su propósito es transferir el movimiento generado por el motor y la caja de transferencia hacia la rueda izquierda, permitiendo el desplazamiento del vehículo con tracción delantera cuando está activado el modo 4WD.</t>
        </is>
      </c>
      <c r="F839" s="32" t="inlineStr">
        <is>
          <t>Unidad</t>
        </is>
      </c>
      <c r="G839" s="35" t="inlineStr">
        <is>
          <t>suministro</t>
        </is>
      </c>
      <c r="H839" s="159" t="n">
        <v>3625200</v>
      </c>
      <c r="I839" s="37" t="n">
        <v>158.91</v>
      </c>
      <c r="J839" s="37" t="n">
        <v>151.76</v>
      </c>
      <c r="K839" s="160">
        <f>H839*(I839/J839)</f>
        <v/>
      </c>
      <c r="L839" s="159" t="n">
        <v>4292084.1579</v>
      </c>
      <c r="M839" s="159" t="n">
        <v>4167072</v>
      </c>
      <c r="N839" s="159" t="n">
        <v>4500437.76</v>
      </c>
      <c r="O839" s="162">
        <f>MIN(K839,L839,M839,N839)</f>
        <v/>
      </c>
      <c r="P839" s="162">
        <f>MAX(K839,L839,M839,N839)</f>
        <v/>
      </c>
      <c r="Q839" s="162">
        <f>MEDIAN(K839,L839,M839,N839)</f>
        <v/>
      </c>
      <c r="R839" s="162">
        <f>AVERAGE(K839,L839,M839,N839)</f>
        <v/>
      </c>
      <c r="S839" s="162">
        <f>AVERAGE(O839,Q839)</f>
        <v/>
      </c>
      <c r="T839" s="162">
        <f>AVERAGE(P839,Q839)</f>
        <v/>
      </c>
      <c r="U839" s="41">
        <f>STDEVA(K839,L839,M839,N839)</f>
        <v/>
      </c>
      <c r="V839" s="42">
        <f>U839/Q839</f>
        <v/>
      </c>
      <c r="W839" s="43">
        <f>IF(X839=O839,"MENOR",IF(X839=S839,"PROM[MEN-MED]","PROMEDIO"))</f>
        <v/>
      </c>
      <c r="X839" s="163">
        <f>IF(V839&lt;=300%,O839,IF(AND(V839&gt;100%,V839&lt;=150%),S839,R839))</f>
        <v/>
      </c>
      <c r="Y839" s="162">
        <f>ROUND(X839,0)</f>
        <v/>
      </c>
    </row>
    <row r="840" ht="27" customHeight="1">
      <c r="B840" s="32" t="inlineStr">
        <is>
          <t>4.3</t>
        </is>
      </c>
      <c r="C840" s="32" t="n">
        <v>4912</v>
      </c>
      <c r="D840" s="71" t="inlineStr">
        <is>
          <t>CONJUNTO DE LA JUNTA INTERIOR DEL EJE DELANTERO</t>
        </is>
      </c>
      <c r="E840"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840" s="32" t="inlineStr">
        <is>
          <t>Unidad</t>
        </is>
      </c>
      <c r="G840" s="35" t="inlineStr">
        <is>
          <t>suministro</t>
        </is>
      </c>
      <c r="H840" s="159" t="n">
        <v>508725</v>
      </c>
      <c r="I840" s="37" t="n">
        <v>158.91</v>
      </c>
      <c r="J840" s="37" t="n">
        <v>151.76</v>
      </c>
      <c r="K840" s="160">
        <f>H840*(I840/J840)</f>
        <v/>
      </c>
      <c r="L840" s="159" t="n">
        <v>596517.2857</v>
      </c>
      <c r="M840" s="159" t="n">
        <v>579143</v>
      </c>
      <c r="N840" s="159" t="n">
        <v>625474.4399999999</v>
      </c>
      <c r="O840" s="162">
        <f>MIN(K840,L840,M840,N840)</f>
        <v/>
      </c>
      <c r="P840" s="162">
        <f>MAX(K840,L840,M840,N840)</f>
        <v/>
      </c>
      <c r="Q840" s="162">
        <f>MEDIAN(K840,L840,M840,N840)</f>
        <v/>
      </c>
      <c r="R840" s="162">
        <f>AVERAGE(K840,L840,M840,N840)</f>
        <v/>
      </c>
      <c r="S840" s="162">
        <f>AVERAGE(O840,Q840)</f>
        <v/>
      </c>
      <c r="T840" s="162">
        <f>AVERAGE(P840,Q840)</f>
        <v/>
      </c>
      <c r="U840" s="41">
        <f>STDEVA(K840,L840,M840,N840)</f>
        <v/>
      </c>
      <c r="V840" s="42">
        <f>U840/Q840</f>
        <v/>
      </c>
      <c r="W840" s="43">
        <f>IF(X840=O840,"MENOR",IF(X840=S840,"PROM[MEN-MED]","PROMEDIO"))</f>
        <v/>
      </c>
      <c r="X840" s="163">
        <f>IF(V840&lt;=300%,O840,IF(AND(V840&gt;100%,V840&lt;=150%),S840,R840))</f>
        <v/>
      </c>
      <c r="Y840" s="162">
        <f>ROUND(X840,0)</f>
        <v/>
      </c>
    </row>
    <row r="841" ht="27" customHeight="1">
      <c r="B841" s="32" t="inlineStr">
        <is>
          <t>4.4</t>
        </is>
      </c>
      <c r="C841" s="32" t="n">
        <v>4912</v>
      </c>
      <c r="D841" s="71" t="inlineStr">
        <is>
          <t>CONJUNTO DE LA JUNTAEXTERIOR DEL EJE DELANTERO</t>
        </is>
      </c>
      <c r="E841"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841" s="32" t="inlineStr">
        <is>
          <t>Unidad</t>
        </is>
      </c>
      <c r="G841" s="35" t="inlineStr">
        <is>
          <t>suministro</t>
        </is>
      </c>
      <c r="H841" s="159" t="n">
        <v>515508</v>
      </c>
      <c r="I841" s="37" t="n">
        <v>158.91</v>
      </c>
      <c r="J841" s="37" t="n">
        <v>151.76</v>
      </c>
      <c r="K841" s="160">
        <f>H841*(I841/J841)</f>
        <v/>
      </c>
      <c r="L841" s="159" t="n">
        <v>621614.2667</v>
      </c>
      <c r="M841" s="159" t="n">
        <v>603509</v>
      </c>
      <c r="N841" s="159" t="n">
        <v>651789.72</v>
      </c>
      <c r="O841" s="162">
        <f>MIN(K841,L841,M841,N841)</f>
        <v/>
      </c>
      <c r="P841" s="162">
        <f>MAX(K841,L841,M841,N841)</f>
        <v/>
      </c>
      <c r="Q841" s="162">
        <f>MEDIAN(K841,L841,M841,N841)</f>
        <v/>
      </c>
      <c r="R841" s="162">
        <f>AVERAGE(K841,L841,M841,N841)</f>
        <v/>
      </c>
      <c r="S841" s="162">
        <f>AVERAGE(O841,Q841)</f>
        <v/>
      </c>
      <c r="T841" s="162">
        <f>AVERAGE(P841,Q841)</f>
        <v/>
      </c>
      <c r="U841" s="41">
        <f>STDEVA(K841,L841,M841,N841)</f>
        <v/>
      </c>
      <c r="V841" s="42">
        <f>U841/Q841</f>
        <v/>
      </c>
      <c r="W841" s="43">
        <f>IF(X841=O841,"MENOR",IF(X841=S841,"PROM[MEN-MED]","PROMEDIO"))</f>
        <v/>
      </c>
      <c r="X841" s="163">
        <f>IF(V841&lt;=300%,O841,IF(AND(V841&gt;100%,V841&lt;=150%),S841,R841))</f>
        <v/>
      </c>
      <c r="Y841" s="162">
        <f>ROUND(X841,0)</f>
        <v/>
      </c>
    </row>
    <row r="842" ht="69" customHeight="1">
      <c r="B842" s="32" t="inlineStr">
        <is>
          <t>4.5</t>
        </is>
      </c>
      <c r="C842" s="32" t="n">
        <v>4912</v>
      </c>
      <c r="D842" s="72" t="inlineStr">
        <is>
          <t>FUNDA DE LA JUNTA EXTERIOR</t>
        </is>
      </c>
      <c r="E842"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842" s="32" t="inlineStr">
        <is>
          <t>Unidad</t>
        </is>
      </c>
      <c r="G842" s="35" t="inlineStr">
        <is>
          <t>suministro</t>
        </is>
      </c>
      <c r="H842" s="159" t="n">
        <v>854050</v>
      </c>
      <c r="I842" s="37" t="n">
        <v>158.91</v>
      </c>
      <c r="J842" s="37" t="n">
        <v>151.76</v>
      </c>
      <c r="K842" s="160">
        <f>H842*(I842/J842)</f>
        <v/>
      </c>
      <c r="L842" s="159" t="n">
        <v>1001436.0391</v>
      </c>
      <c r="M842" s="159" t="n">
        <v>972268</v>
      </c>
      <c r="N842" s="159" t="n">
        <v>1050049.44</v>
      </c>
      <c r="O842" s="162">
        <f>MIN(K842,L842,M842,N842)</f>
        <v/>
      </c>
      <c r="P842" s="162">
        <f>MAX(K842,L842,M842,N842)</f>
        <v/>
      </c>
      <c r="Q842" s="162">
        <f>MEDIAN(K842,L842,M842,N842)</f>
        <v/>
      </c>
      <c r="R842" s="162">
        <f>AVERAGE(K842,L842,M842,N842)</f>
        <v/>
      </c>
      <c r="S842" s="162">
        <f>AVERAGE(O842,Q842)</f>
        <v/>
      </c>
      <c r="T842" s="162">
        <f>AVERAGE(P842,Q842)</f>
        <v/>
      </c>
      <c r="U842" s="41">
        <f>STDEVA(K842,L842,M842,N842)</f>
        <v/>
      </c>
      <c r="V842" s="42">
        <f>U842/Q842</f>
        <v/>
      </c>
      <c r="W842" s="43">
        <f>IF(X842=O842,"MENOR",IF(X842=S842,"PROM[MEN-MED]","PROMEDIO"))</f>
        <v/>
      </c>
      <c r="X842" s="163">
        <f>IF(V842&lt;=300%,O842,IF(AND(V842&gt;100%,V842&lt;=150%),S842,R842))</f>
        <v/>
      </c>
      <c r="Y842" s="162">
        <f>ROUND(X842,0)</f>
        <v/>
      </c>
    </row>
    <row r="843" ht="69" customHeight="1">
      <c r="B843" s="32" t="inlineStr">
        <is>
          <t>4.6</t>
        </is>
      </c>
      <c r="C843" s="32" t="n">
        <v>4912</v>
      </c>
      <c r="D843" s="72" t="inlineStr">
        <is>
          <t>FUNDA DE LA JUNTA INTERIOR</t>
        </is>
      </c>
      <c r="E843"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843" s="32" t="inlineStr">
        <is>
          <t>Juego</t>
        </is>
      </c>
      <c r="G843" s="35" t="inlineStr">
        <is>
          <t>suministro</t>
        </is>
      </c>
      <c r="H843" s="159" t="n">
        <v>854050</v>
      </c>
      <c r="I843" s="37" t="n">
        <v>158.91</v>
      </c>
      <c r="J843" s="37" t="n">
        <v>151.76</v>
      </c>
      <c r="K843" s="160">
        <f>H843*(I843/J843)</f>
        <v/>
      </c>
      <c r="L843" s="159" t="n">
        <v>1030604.6051</v>
      </c>
      <c r="M843" s="159" t="n">
        <v>1000587</v>
      </c>
      <c r="N843" s="159" t="n">
        <v>1080633.96</v>
      </c>
      <c r="O843" s="162">
        <f>MIN(K843,L843,M843,N843)</f>
        <v/>
      </c>
      <c r="P843" s="162">
        <f>MAX(K843,L843,M843,N843)</f>
        <v/>
      </c>
      <c r="Q843" s="162">
        <f>MEDIAN(K843,L843,M843,N843)</f>
        <v/>
      </c>
      <c r="R843" s="162">
        <f>AVERAGE(K843,L843,M843,N843)</f>
        <v/>
      </c>
      <c r="S843" s="162">
        <f>AVERAGE(O843,Q843)</f>
        <v/>
      </c>
      <c r="T843" s="162">
        <f>AVERAGE(P843,Q843)</f>
        <v/>
      </c>
      <c r="U843" s="41">
        <f>STDEVA(K843,L843,M843,N843)</f>
        <v/>
      </c>
      <c r="V843" s="42">
        <f>U843/Q843</f>
        <v/>
      </c>
      <c r="W843" s="43">
        <f>IF(X843=O843,"MENOR",IF(X843=S843,"PROM[MEN-MED]","PROMEDIO"))</f>
        <v/>
      </c>
      <c r="X843" s="163">
        <f>IF(V843&lt;=300%,O843,IF(AND(V843&gt;100%,V843&lt;=150%),S843,R843))</f>
        <v/>
      </c>
      <c r="Y843" s="162">
        <f>ROUND(X843,0)</f>
        <v/>
      </c>
    </row>
    <row r="844" ht="15.75" customHeight="1">
      <c r="B844" s="32" t="inlineStr">
        <is>
          <t>4.7</t>
        </is>
      </c>
      <c r="C844" s="32" t="n">
        <v>4912</v>
      </c>
      <c r="D844" s="72" t="inlineStr">
        <is>
          <t>HORQUILLA DE BRIDA DE LA JUNTA UNIVERSAL</t>
        </is>
      </c>
      <c r="E844" s="56" t="inlineStr">
        <is>
          <t>componente clave del eje de transmisión que conecta el árbol de transmisión con el diferencial o la caja de transferencia.</t>
        </is>
      </c>
      <c r="F844" s="32" t="inlineStr">
        <is>
          <t>Unidad</t>
        </is>
      </c>
      <c r="G844" s="35" t="inlineStr">
        <is>
          <t>suministro</t>
        </is>
      </c>
      <c r="H844" s="159" t="n">
        <v>196707</v>
      </c>
      <c r="I844" s="37" t="n">
        <v>158.91</v>
      </c>
      <c r="J844" s="37" t="n">
        <v>151.76</v>
      </c>
      <c r="K844" s="160">
        <f>H844*(I844/J844)</f>
        <v/>
      </c>
      <c r="L844" s="159" t="n">
        <v>246374.9701</v>
      </c>
      <c r="M844" s="159" t="n">
        <v>239199</v>
      </c>
      <c r="N844" s="159" t="n">
        <v>258334.92</v>
      </c>
      <c r="O844" s="162">
        <f>MIN(K844,L844,M844,N844)</f>
        <v/>
      </c>
      <c r="P844" s="162">
        <f>MAX(K844,L844,M844,N844)</f>
        <v/>
      </c>
      <c r="Q844" s="162">
        <f>MEDIAN(K844,L844,M844,N844)</f>
        <v/>
      </c>
      <c r="R844" s="162">
        <f>AVERAGE(K844,L844,M844,N844)</f>
        <v/>
      </c>
      <c r="S844" s="162">
        <f>AVERAGE(O844,Q844)</f>
        <v/>
      </c>
      <c r="T844" s="162">
        <f>AVERAGE(P844,Q844)</f>
        <v/>
      </c>
      <c r="U844" s="41">
        <f>STDEVA(K844,L844,M844,N844)</f>
        <v/>
      </c>
      <c r="V844" s="42">
        <f>U844/Q844</f>
        <v/>
      </c>
      <c r="W844" s="43">
        <f>IF(X844=O844,"MENOR",IF(X844=S844,"PROM[MEN-MED]","PROMEDIO"))</f>
        <v/>
      </c>
      <c r="X844" s="163">
        <f>IF(V844&lt;=300%,O844,IF(AND(V844&gt;100%,V844&lt;=150%),S844,R844))</f>
        <v/>
      </c>
      <c r="Y844" s="162">
        <f>ROUND(X844,0)</f>
        <v/>
      </c>
    </row>
    <row r="845" ht="15.75" customHeight="1">
      <c r="B845" s="32" t="inlineStr">
        <is>
          <t>4.8</t>
        </is>
      </c>
      <c r="C845" s="32" t="n">
        <v>4912</v>
      </c>
      <c r="D845" s="72" t="inlineStr">
        <is>
          <t>CRUCETA DE LA JUNTA UNIVERSAL</t>
        </is>
      </c>
      <c r="E845" s="56" t="inlineStr">
        <is>
          <t>componente esencial del eje de transmisión, permitiendo la transferencia de torque entre el árbol de transmisión y el diferencial o la caja de transferencia.</t>
        </is>
      </c>
      <c r="F845" s="32" t="inlineStr">
        <is>
          <t>Unidad</t>
        </is>
      </c>
      <c r="G845" s="35" t="inlineStr">
        <is>
          <t>suministro</t>
        </is>
      </c>
      <c r="H845" s="159" t="n">
        <v>413250</v>
      </c>
      <c r="I845" s="37" t="n">
        <v>158.91</v>
      </c>
      <c r="J845" s="37" t="n">
        <v>151.76</v>
      </c>
      <c r="K845" s="160">
        <f>H845*(I845/J845)</f>
        <v/>
      </c>
      <c r="L845" s="159" t="n">
        <v>493974.6049</v>
      </c>
      <c r="M845" s="159" t="n">
        <v>479587</v>
      </c>
      <c r="N845" s="159" t="n">
        <v>517953.96</v>
      </c>
      <c r="O845" s="162">
        <f>MIN(K845,L845,M845,N845)</f>
        <v/>
      </c>
      <c r="P845" s="162">
        <f>MAX(K845,L845,M845,N845)</f>
        <v/>
      </c>
      <c r="Q845" s="162">
        <f>MEDIAN(K845,L845,M845,N845)</f>
        <v/>
      </c>
      <c r="R845" s="162">
        <f>AVERAGE(K845,L845,M845,N845)</f>
        <v/>
      </c>
      <c r="S845" s="162">
        <f>AVERAGE(O845,Q845)</f>
        <v/>
      </c>
      <c r="T845" s="162">
        <f>AVERAGE(P845,Q845)</f>
        <v/>
      </c>
      <c r="U845" s="41">
        <f>STDEVA(K845,L845,M845,N845)</f>
        <v/>
      </c>
      <c r="V845" s="42">
        <f>U845/Q845</f>
        <v/>
      </c>
      <c r="W845" s="43">
        <f>IF(X845=O845,"MENOR",IF(X845=S845,"PROM[MEN-MED]","PROMEDIO"))</f>
        <v/>
      </c>
      <c r="X845" s="163">
        <f>IF(V845&lt;=300%,O845,IF(AND(V845&gt;100%,V845&lt;=150%),S845,R845))</f>
        <v/>
      </c>
      <c r="Y845" s="162">
        <f>ROUND(X845,0)</f>
        <v/>
      </c>
    </row>
    <row r="846" ht="27" customHeight="1">
      <c r="B846" s="32" t="inlineStr">
        <is>
          <t>4.9</t>
        </is>
      </c>
      <c r="C846" s="32" t="n">
        <v>4912</v>
      </c>
      <c r="D846" s="72" t="inlineStr">
        <is>
          <t xml:space="preserve">CONJUNTO DEL ARBOL DE TRANSMISION DELANTERO </t>
        </is>
      </c>
      <c r="E846" s="56" t="inlineStr">
        <is>
          <t>componente fundamental en los vehículos 4x4, encargado de transferir la potencia del diferencial central (caja de transferencia) al diferencial delantero, permitiendo la tracción en las ruedas delanteras cuando el sistema 4WD está activado.</t>
        </is>
      </c>
      <c r="F846" s="32" t="inlineStr">
        <is>
          <t>Unidad</t>
        </is>
      </c>
      <c r="G846" s="35" t="inlineStr">
        <is>
          <t>suministro</t>
        </is>
      </c>
      <c r="H846" s="159" t="n">
        <v>2928459</v>
      </c>
      <c r="I846" s="37" t="n">
        <v>158.91</v>
      </c>
      <c r="J846" s="37" t="n">
        <v>151.76</v>
      </c>
      <c r="K846" s="160">
        <f>H846*(I846/J846)</f>
        <v/>
      </c>
      <c r="L846" s="159" t="n">
        <v>3447659.2654</v>
      </c>
      <c r="M846" s="159" t="n">
        <v>3347242</v>
      </c>
      <c r="N846" s="159" t="n">
        <v>3615021.36</v>
      </c>
      <c r="O846" s="162">
        <f>MIN(K846,L846,M846,N846)</f>
        <v/>
      </c>
      <c r="P846" s="162">
        <f>MAX(K846,L846,M846,N846)</f>
        <v/>
      </c>
      <c r="Q846" s="162">
        <f>MEDIAN(K846,L846,M846,N846)</f>
        <v/>
      </c>
      <c r="R846" s="162">
        <f>AVERAGE(K846,L846,M846,N846)</f>
        <v/>
      </c>
      <c r="S846" s="162">
        <f>AVERAGE(O846,Q846)</f>
        <v/>
      </c>
      <c r="T846" s="162">
        <f>AVERAGE(P846,Q846)</f>
        <v/>
      </c>
      <c r="U846" s="41">
        <f>STDEVA(K846,L846,M846,N846)</f>
        <v/>
      </c>
      <c r="V846" s="42">
        <f>U846/Q846</f>
        <v/>
      </c>
      <c r="W846" s="43">
        <f>IF(X846=O846,"MENOR",IF(X846=S846,"PROM[MEN-MED]","PROMEDIO"))</f>
        <v/>
      </c>
      <c r="X846" s="163">
        <f>IF(V846&lt;=300%,O846,IF(AND(V846&gt;100%,V846&lt;=150%),S846,R846))</f>
        <v/>
      </c>
      <c r="Y846" s="162">
        <f>ROUND(X846,0)</f>
        <v/>
      </c>
    </row>
    <row r="847" ht="15.75" customHeight="1">
      <c r="B847" s="32" t="inlineStr">
        <is>
          <t>4.10</t>
        </is>
      </c>
      <c r="C847" s="32" t="n">
        <v>4912</v>
      </c>
      <c r="D847" s="72" t="inlineStr">
        <is>
          <t>CONJUNTO DEL COJINETE DEL ROTOR DEL ABS IZQUIERDO</t>
        </is>
      </c>
      <c r="E847" s="56" t="inlineStr">
        <is>
          <t>Este conjunto integra el cojinete de rueda con el rotor o anillo reluctor del ABS, permitiendo el correcto funcionamiento del sistema antibloqueo de frenos.</t>
        </is>
      </c>
      <c r="F847" s="32" t="inlineStr">
        <is>
          <t>Unidad</t>
        </is>
      </c>
      <c r="G847" s="35" t="inlineStr">
        <is>
          <t>suministro</t>
        </is>
      </c>
      <c r="H847" s="159" t="n">
        <v>791350</v>
      </c>
      <c r="I847" s="37" t="n">
        <v>158.91</v>
      </c>
      <c r="J847" s="37" t="n">
        <v>151.76</v>
      </c>
      <c r="K847" s="160">
        <f>H847*(I847/J847)</f>
        <v/>
      </c>
      <c r="L847" s="159" t="n">
        <v>927916.6967</v>
      </c>
      <c r="M847" s="159" t="n">
        <v>900890</v>
      </c>
      <c r="N847" s="159" t="n">
        <v>972961.2</v>
      </c>
      <c r="O847" s="162">
        <f>MIN(K847,L847,M847,N847)</f>
        <v/>
      </c>
      <c r="P847" s="162">
        <f>MAX(K847,L847,M847,N847)</f>
        <v/>
      </c>
      <c r="Q847" s="162">
        <f>MEDIAN(K847,L847,M847,N847)</f>
        <v/>
      </c>
      <c r="R847" s="162">
        <f>AVERAGE(K847,L847,M847,N847)</f>
        <v/>
      </c>
      <c r="S847" s="162">
        <f>AVERAGE(O847,Q847)</f>
        <v/>
      </c>
      <c r="T847" s="162">
        <f>AVERAGE(P847,Q847)</f>
        <v/>
      </c>
      <c r="U847" s="41">
        <f>STDEVA(K847,L847,M847,N847)</f>
        <v/>
      </c>
      <c r="V847" s="42">
        <f>U847/Q847</f>
        <v/>
      </c>
      <c r="W847" s="43">
        <f>IF(X847=O847,"MENOR",IF(X847=S847,"PROM[MEN-MED]","PROMEDIO"))</f>
        <v/>
      </c>
      <c r="X847" s="163">
        <f>IF(V847&lt;=300%,O847,IF(AND(V847&gt;100%,V847&lt;=150%),S847,R847))</f>
        <v/>
      </c>
      <c r="Y847" s="162">
        <f>ROUND(X847,0)</f>
        <v/>
      </c>
    </row>
    <row r="848" ht="15.75" customHeight="1">
      <c r="B848" s="32" t="inlineStr">
        <is>
          <t>4.11</t>
        </is>
      </c>
      <c r="C848" s="32" t="n">
        <v>4912</v>
      </c>
      <c r="D848" s="72" t="inlineStr">
        <is>
          <t>CONJUNTO DEL COJINETE DEL ROTOR DEL ABS DERECHO</t>
        </is>
      </c>
      <c r="E848" s="56" t="inlineStr">
        <is>
          <t>Este conjunto integra el cojinete de rueda con el rotor o anillo reluctor del ABS, permitiendo el correcto funcionamiento del sistema antibloqueo de frenos.</t>
        </is>
      </c>
      <c r="F848" s="32" t="inlineStr">
        <is>
          <t>Unidad</t>
        </is>
      </c>
      <c r="G848" s="35" t="inlineStr">
        <is>
          <t>suministro</t>
        </is>
      </c>
      <c r="H848" s="159" t="n">
        <v>791350</v>
      </c>
      <c r="I848" s="37" t="n">
        <v>158.91</v>
      </c>
      <c r="J848" s="37" t="n">
        <v>151.76</v>
      </c>
      <c r="K848" s="160">
        <f>H848*(I848/J848)</f>
        <v/>
      </c>
      <c r="L848" s="159" t="n">
        <v>936925.08</v>
      </c>
      <c r="M848" s="159" t="n">
        <v>909636</v>
      </c>
      <c r="N848" s="159" t="n">
        <v>982406.88</v>
      </c>
      <c r="O848" s="162">
        <f>MIN(K848,L848,M848,N848)</f>
        <v/>
      </c>
      <c r="P848" s="162">
        <f>MAX(K848,L848,M848,N848)</f>
        <v/>
      </c>
      <c r="Q848" s="162">
        <f>MEDIAN(K848,L848,M848,N848)</f>
        <v/>
      </c>
      <c r="R848" s="162">
        <f>AVERAGE(K848,L848,M848,N848)</f>
        <v/>
      </c>
      <c r="S848" s="162">
        <f>AVERAGE(O848,Q848)</f>
        <v/>
      </c>
      <c r="T848" s="162">
        <f>AVERAGE(P848,Q848)</f>
        <v/>
      </c>
      <c r="U848" s="41">
        <f>STDEVA(K848,L848,M848,N848)</f>
        <v/>
      </c>
      <c r="V848" s="42">
        <f>U848/Q848</f>
        <v/>
      </c>
      <c r="W848" s="43">
        <f>IF(X848=O848,"MENOR",IF(X848=S848,"PROM[MEN-MED]","PROMEDIO"))</f>
        <v/>
      </c>
      <c r="X848" s="163">
        <f>IF(V848&lt;=300%,O848,IF(AND(V848&gt;100%,V848&lt;=150%),S848,R848))</f>
        <v/>
      </c>
      <c r="Y848" s="162">
        <f>ROUND(X848,0)</f>
        <v/>
      </c>
    </row>
    <row r="849" ht="27" customHeight="1">
      <c r="B849" s="32" t="inlineStr">
        <is>
          <t>4.12</t>
        </is>
      </c>
      <c r="C849" s="32" t="n">
        <v>4912</v>
      </c>
      <c r="D849" s="72" t="inlineStr">
        <is>
          <t xml:space="preserve">SUBCONJUNTO IZQUIERDO DEL CUBO DEL EJE DELANTERO </t>
        </is>
      </c>
      <c r="E849" s="56" t="inlineStr">
        <is>
          <t>parte fundamental del sistema de suspensión y tracción delantera. Este componente permite el montaje de la rueda, la conexión con el semieje y la transmisión de torque en modelos con tracción 4x4.</t>
        </is>
      </c>
      <c r="F849" s="32" t="inlineStr">
        <is>
          <t>Unidad</t>
        </is>
      </c>
      <c r="G849" s="35" t="inlineStr">
        <is>
          <t>suministro</t>
        </is>
      </c>
      <c r="H849" s="159" t="n">
        <v>3619838</v>
      </c>
      <c r="I849" s="37" t="n">
        <v>158.91</v>
      </c>
      <c r="J849" s="37" t="n">
        <v>151.76</v>
      </c>
      <c r="K849" s="160">
        <f>H849*(I849/J849)</f>
        <v/>
      </c>
      <c r="L849" s="159" t="n">
        <v>4374624.2358</v>
      </c>
      <c r="M849" s="159" t="n">
        <v>4247208</v>
      </c>
      <c r="N849" s="159" t="n">
        <v>4586984.64</v>
      </c>
      <c r="O849" s="162">
        <f>MIN(K849,L849,M849,N849)</f>
        <v/>
      </c>
      <c r="P849" s="162">
        <f>MAX(K849,L849,M849,N849)</f>
        <v/>
      </c>
      <c r="Q849" s="162">
        <f>MEDIAN(K849,L849,M849,N849)</f>
        <v/>
      </c>
      <c r="R849" s="162">
        <f>AVERAGE(K849,L849,M849,N849)</f>
        <v/>
      </c>
      <c r="S849" s="162">
        <f>AVERAGE(O849,Q849)</f>
        <v/>
      </c>
      <c r="T849" s="162">
        <f>AVERAGE(P849,Q849)</f>
        <v/>
      </c>
      <c r="U849" s="41">
        <f>STDEVA(K849,L849,M849,N849)</f>
        <v/>
      </c>
      <c r="V849" s="42">
        <f>U849/Q849</f>
        <v/>
      </c>
      <c r="W849" s="43">
        <f>IF(X849=O849,"MENOR",IF(X849=S849,"PROM[MEN-MED]","PROMEDIO"))</f>
        <v/>
      </c>
      <c r="X849" s="163">
        <f>IF(V849&lt;=300%,O849,IF(AND(V849&gt;100%,V849&lt;=150%),S849,R849))</f>
        <v/>
      </c>
      <c r="Y849" s="162">
        <f>ROUND(X849,0)</f>
        <v/>
      </c>
    </row>
    <row r="850" ht="27" customHeight="1">
      <c r="B850" s="32" t="inlineStr">
        <is>
          <t>4.13</t>
        </is>
      </c>
      <c r="C850" s="32" t="n">
        <v>4912</v>
      </c>
      <c r="D850" s="72" t="inlineStr">
        <is>
          <t xml:space="preserve">SUBCONJUNTO DERECHO DEL CUBO DEL EJE DELANTERO </t>
        </is>
      </c>
      <c r="E850" s="56" t="inlineStr">
        <is>
          <t>parte fundamental del sistema de suspensión y tracción delantera. Este componente permite el montaje de la rueda, la conexión con el semieje y la transmisión de torque en modelos con tracción 4x4.</t>
        </is>
      </c>
      <c r="F850" s="32" t="inlineStr">
        <is>
          <t>Unidad</t>
        </is>
      </c>
      <c r="G850" s="35" t="inlineStr">
        <is>
          <t>suministro</t>
        </is>
      </c>
      <c r="H850" s="159" t="n">
        <v>3619838</v>
      </c>
      <c r="I850" s="37" t="n">
        <v>158.91</v>
      </c>
      <c r="J850" s="37" t="n">
        <v>151.76</v>
      </c>
      <c r="K850" s="160">
        <f>H850*(I850/J850)</f>
        <v/>
      </c>
      <c r="L850" s="159" t="n">
        <v>4292084.1579</v>
      </c>
      <c r="M850" s="159" t="n">
        <v>4167072</v>
      </c>
      <c r="N850" s="159" t="n">
        <v>4500437.76</v>
      </c>
      <c r="O850" s="162">
        <f>MIN(K850,L850,M850,N850)</f>
        <v/>
      </c>
      <c r="P850" s="162">
        <f>MAX(K850,L850,M850,N850)</f>
        <v/>
      </c>
      <c r="Q850" s="162">
        <f>MEDIAN(K850,L850,M850,N850)</f>
        <v/>
      </c>
      <c r="R850" s="162">
        <f>AVERAGE(K850,L850,M850,N850)</f>
        <v/>
      </c>
      <c r="S850" s="162">
        <f>AVERAGE(O850,Q850)</f>
        <v/>
      </c>
      <c r="T850" s="162">
        <f>AVERAGE(P850,Q850)</f>
        <v/>
      </c>
      <c r="U850" s="41">
        <f>STDEVA(K850,L850,M850,N850)</f>
        <v/>
      </c>
      <c r="V850" s="42">
        <f>U850/Q850</f>
        <v/>
      </c>
      <c r="W850" s="43">
        <f>IF(X850=O850,"MENOR",IF(X850=S850,"PROM[MEN-MED]","PROMEDIO"))</f>
        <v/>
      </c>
      <c r="X850" s="163">
        <f>IF(V850&lt;=300%,O850,IF(AND(V850&gt;100%,V850&lt;=150%),S850,R850))</f>
        <v/>
      </c>
      <c r="Y850" s="162">
        <f>ROUND(X850,0)</f>
        <v/>
      </c>
    </row>
    <row r="851" ht="15.75" customHeight="1">
      <c r="B851" s="32" t="inlineStr">
        <is>
          <t>4.14</t>
        </is>
      </c>
      <c r="C851" s="32" t="n">
        <v>4912</v>
      </c>
      <c r="D851" s="72" t="inlineStr">
        <is>
          <t>EJE AXIAL TRASERO IZQUIERDO</t>
        </is>
      </c>
      <c r="E851" s="56" t="inlineStr">
        <is>
          <t>función principal es transmitir la potencia desde el diferencial trasero hasta la rueda izquierda, permitiendo el movimiento del vehículo</t>
        </is>
      </c>
      <c r="F851" s="32" t="inlineStr">
        <is>
          <t>Unidad</t>
        </is>
      </c>
      <c r="G851" s="35" t="inlineStr">
        <is>
          <t>suministro</t>
        </is>
      </c>
      <c r="H851" s="159" t="n">
        <v>2023500</v>
      </c>
      <c r="I851" s="37" t="n">
        <v>158.91</v>
      </c>
      <c r="J851" s="37" t="n">
        <v>151.76</v>
      </c>
      <c r="K851" s="160">
        <f>H851*(I851/J851)</f>
        <v/>
      </c>
      <c r="L851" s="159" t="n">
        <v>2464846.6549</v>
      </c>
      <c r="M851" s="159" t="n">
        <v>2393055</v>
      </c>
      <c r="N851" s="159" t="n">
        <v>2584499.4</v>
      </c>
      <c r="O851" s="162">
        <f>MIN(K851,L851,M851,N851)</f>
        <v/>
      </c>
      <c r="P851" s="162">
        <f>MAX(K851,L851,M851,N851)</f>
        <v/>
      </c>
      <c r="Q851" s="162">
        <f>MEDIAN(K851,L851,M851,N851)</f>
        <v/>
      </c>
      <c r="R851" s="162">
        <f>AVERAGE(K851,L851,M851,N851)</f>
        <v/>
      </c>
      <c r="S851" s="162">
        <f>AVERAGE(O851,Q851)</f>
        <v/>
      </c>
      <c r="T851" s="162">
        <f>AVERAGE(P851,Q851)</f>
        <v/>
      </c>
      <c r="U851" s="41">
        <f>STDEVA(K851,L851,M851,N851)</f>
        <v/>
      </c>
      <c r="V851" s="42">
        <f>U851/Q851</f>
        <v/>
      </c>
      <c r="W851" s="43">
        <f>IF(X851=O851,"MENOR",IF(X851=S851,"PROM[MEN-MED]","PROMEDIO"))</f>
        <v/>
      </c>
      <c r="X851" s="163">
        <f>IF(V851&lt;=300%,O851,IF(AND(V851&gt;100%,V851&lt;=150%),S851,R851))</f>
        <v/>
      </c>
      <c r="Y851" s="162">
        <f>ROUND(X851,0)</f>
        <v/>
      </c>
    </row>
    <row r="852" ht="15.75" customHeight="1">
      <c r="B852" s="32" t="inlineStr">
        <is>
          <t>4.15</t>
        </is>
      </c>
      <c r="C852" s="32" t="n">
        <v>4912</v>
      </c>
      <c r="D852" s="72" t="inlineStr">
        <is>
          <t>EJE AXIAL TRASERO DERECHO</t>
        </is>
      </c>
      <c r="E852" s="56" t="inlineStr">
        <is>
          <t>función principal es transmitir la potencia desde el diferencial trasero hasta la rueda izquierda, permitiendo el movimiento del vehículo</t>
        </is>
      </c>
      <c r="F852" s="32" t="inlineStr">
        <is>
          <t>Unidad</t>
        </is>
      </c>
      <c r="G852" s="35" t="inlineStr">
        <is>
          <t>suministro</t>
        </is>
      </c>
      <c r="H852" s="159" t="n">
        <v>2023500</v>
      </c>
      <c r="I852" s="37" t="n">
        <v>158.91</v>
      </c>
      <c r="J852" s="37" t="n">
        <v>151.76</v>
      </c>
      <c r="K852" s="160">
        <f>H852*(I852/J852)</f>
        <v/>
      </c>
      <c r="L852" s="159" t="n">
        <v>2418774.7458</v>
      </c>
      <c r="M852" s="159" t="n">
        <v>2348325</v>
      </c>
      <c r="N852" s="159" t="n">
        <v>2536191</v>
      </c>
      <c r="O852" s="162">
        <f>MIN(K852,L852,M852,N852)</f>
        <v/>
      </c>
      <c r="P852" s="162">
        <f>MAX(K852,L852,M852,N852)</f>
        <v/>
      </c>
      <c r="Q852" s="162">
        <f>MEDIAN(K852,L852,M852,N852)</f>
        <v/>
      </c>
      <c r="R852" s="162">
        <f>AVERAGE(K852,L852,M852,N852)</f>
        <v/>
      </c>
      <c r="S852" s="162">
        <f>AVERAGE(O852,Q852)</f>
        <v/>
      </c>
      <c r="T852" s="162">
        <f>AVERAGE(P852,Q852)</f>
        <v/>
      </c>
      <c r="U852" s="41">
        <f>STDEVA(K852,L852,M852,N852)</f>
        <v/>
      </c>
      <c r="V852" s="42">
        <f>U852/Q852</f>
        <v/>
      </c>
      <c r="W852" s="43">
        <f>IF(X852=O852,"MENOR",IF(X852=S852,"PROM[MEN-MED]","PROMEDIO"))</f>
        <v/>
      </c>
      <c r="X852" s="163">
        <f>IF(V852&lt;=300%,O852,IF(AND(V852&gt;100%,V852&lt;=150%),S852,R852))</f>
        <v/>
      </c>
      <c r="Y852" s="162">
        <f>ROUND(X852,0)</f>
        <v/>
      </c>
    </row>
    <row r="853" ht="27" customHeight="1">
      <c r="B853" s="32" t="inlineStr">
        <is>
          <t>4.16</t>
        </is>
      </c>
      <c r="C853" s="32" t="n">
        <v>4912</v>
      </c>
      <c r="D853" s="72" t="inlineStr">
        <is>
          <t>JUNTA DEL DEFLECTOR DE ACEITE DEL TAMBOR DEL FRENO IZQUIERDO</t>
        </is>
      </c>
      <c r="E853" s="56" t="inlineStr">
        <is>
          <t>La junta del deflector de aceite del tambor de freno izquierdo es un componente diseñado para evitar que el aceite del diferencial trasero o la grasa del rodamiento contaminen el sistema de frenos</t>
        </is>
      </c>
      <c r="F853" s="32" t="inlineStr">
        <is>
          <t>Unidad</t>
        </is>
      </c>
      <c r="G853" s="35" t="inlineStr">
        <is>
          <t>suministro</t>
        </is>
      </c>
      <c r="H853" s="159" t="n">
        <v>51300</v>
      </c>
      <c r="I853" s="37" t="n">
        <v>158.91</v>
      </c>
      <c r="J853" s="37" t="n">
        <v>151.76</v>
      </c>
      <c r="K853" s="160">
        <f>H853*(I853/J853)</f>
        <v/>
      </c>
      <c r="L853" s="159" t="n">
        <v>60153.0244</v>
      </c>
      <c r="M853" s="159" t="n">
        <v>58401</v>
      </c>
      <c r="N853" s="159" t="n">
        <v>63073.08</v>
      </c>
      <c r="O853" s="162">
        <f>MIN(K853,L853,M853,N853)</f>
        <v/>
      </c>
      <c r="P853" s="162">
        <f>MAX(K853,L853,M853,N853)</f>
        <v/>
      </c>
      <c r="Q853" s="162">
        <f>MEDIAN(K853,L853,M853,N853)</f>
        <v/>
      </c>
      <c r="R853" s="162">
        <f>AVERAGE(K853,L853,M853,N853)</f>
        <v/>
      </c>
      <c r="S853" s="162">
        <f>AVERAGE(O853,Q853)</f>
        <v/>
      </c>
      <c r="T853" s="162">
        <f>AVERAGE(P853,Q853)</f>
        <v/>
      </c>
      <c r="U853" s="41">
        <f>STDEVA(K853,L853,M853,N853)</f>
        <v/>
      </c>
      <c r="V853" s="42">
        <f>U853/Q853</f>
        <v/>
      </c>
      <c r="W853" s="43">
        <f>IF(X853=O853,"MENOR",IF(X853=S853,"PROM[MEN-MED]","PROMEDIO"))</f>
        <v/>
      </c>
      <c r="X853" s="163">
        <f>IF(V853&lt;=300%,O853,IF(AND(V853&gt;100%,V853&lt;=150%),S853,R853))</f>
        <v/>
      </c>
      <c r="Y853" s="162">
        <f>ROUND(X853,0)</f>
        <v/>
      </c>
    </row>
    <row r="854" ht="27" customHeight="1">
      <c r="B854" s="32" t="inlineStr">
        <is>
          <t>4.17</t>
        </is>
      </c>
      <c r="C854" s="32" t="n">
        <v>4912</v>
      </c>
      <c r="D854" s="72" t="inlineStr">
        <is>
          <t>JUNTA DEL DEFLECTOR DE ACEITE DEL TAMBOR DEL FRENO DERECHO</t>
        </is>
      </c>
      <c r="E854" s="56" t="inlineStr">
        <is>
          <t>La junta del deflector de aceite del tambor de freno izquierdo es un componente diseñado para evitar que el aceite del diferencial trasero o la grasa del rodamiento contaminen el sistema de frenos</t>
        </is>
      </c>
      <c r="F854" s="32" t="inlineStr">
        <is>
          <t>Unidad</t>
        </is>
      </c>
      <c r="G854" s="35" t="inlineStr">
        <is>
          <t>suministro</t>
        </is>
      </c>
      <c r="H854" s="159" t="n">
        <v>51300</v>
      </c>
      <c r="I854" s="37" t="n">
        <v>158.91</v>
      </c>
      <c r="J854" s="37" t="n">
        <v>151.76</v>
      </c>
      <c r="K854" s="160">
        <f>H854*(I854/J854)</f>
        <v/>
      </c>
      <c r="L854" s="159" t="n">
        <v>60737.0407</v>
      </c>
      <c r="M854" s="159" t="n">
        <v>58968</v>
      </c>
      <c r="N854" s="159" t="n">
        <v>63685.44</v>
      </c>
      <c r="O854" s="162">
        <f>MIN(K854,L854,M854,N854)</f>
        <v/>
      </c>
      <c r="P854" s="162">
        <f>MAX(K854,L854,M854,N854)</f>
        <v/>
      </c>
      <c r="Q854" s="162">
        <f>MEDIAN(K854,L854,M854,N854)</f>
        <v/>
      </c>
      <c r="R854" s="162">
        <f>AVERAGE(K854,L854,M854,N854)</f>
        <v/>
      </c>
      <c r="S854" s="162">
        <f>AVERAGE(O854,Q854)</f>
        <v/>
      </c>
      <c r="T854" s="162">
        <f>AVERAGE(P854,Q854)</f>
        <v/>
      </c>
      <c r="U854" s="41">
        <f>STDEVA(K854,L854,M854,N854)</f>
        <v/>
      </c>
      <c r="V854" s="42">
        <f>U854/Q854</f>
        <v/>
      </c>
      <c r="W854" s="43">
        <f>IF(X854=O854,"MENOR",IF(X854=S854,"PROM[MEN-MED]","PROMEDIO"))</f>
        <v/>
      </c>
      <c r="X854" s="163">
        <f>IF(V854&lt;=300%,O854,IF(AND(V854&gt;100%,V854&lt;=150%),S854,R854))</f>
        <v/>
      </c>
      <c r="Y854" s="162">
        <f>ROUND(X854,0)</f>
        <v/>
      </c>
    </row>
    <row r="855" ht="15.75" customHeight="1">
      <c r="B855" s="32" t="inlineStr">
        <is>
          <t>4.18</t>
        </is>
      </c>
      <c r="C855" s="32" t="n">
        <v>4912</v>
      </c>
      <c r="D855" s="72" t="inlineStr">
        <is>
          <t>SUBCONJUNTO IZQUIERDO DEL CUBO DEL EJE TRASERO</t>
        </is>
      </c>
      <c r="E855" s="56" t="inlineStr">
        <is>
          <t>pieza clave del sistema de tracción trasera que conecta el eje con la rueda, permitiendo la transmisión de torque y el giro de la rueda trasera izquierda.</t>
        </is>
      </c>
      <c r="F855" s="32" t="inlineStr">
        <is>
          <t>Unidad</t>
        </is>
      </c>
      <c r="G855" s="35" t="inlineStr">
        <is>
          <t>suministro</t>
        </is>
      </c>
      <c r="H855" s="159" t="n">
        <v>1720450</v>
      </c>
      <c r="I855" s="37" t="n">
        <v>158.91</v>
      </c>
      <c r="J855" s="37" t="n">
        <v>151.76</v>
      </c>
      <c r="K855" s="160">
        <f>H855*(I855/J855)</f>
        <v/>
      </c>
      <c r="L855" s="159" t="n">
        <v>2036940.3621</v>
      </c>
      <c r="M855" s="159" t="n">
        <v>1977612</v>
      </c>
      <c r="N855" s="159" t="n">
        <v>2135820.96</v>
      </c>
      <c r="O855" s="162">
        <f>MIN(K855,L855,M855,N855)</f>
        <v/>
      </c>
      <c r="P855" s="162">
        <f>MAX(K855,L855,M855,N855)</f>
        <v/>
      </c>
      <c r="Q855" s="162">
        <f>MEDIAN(K855,L855,M855,N855)</f>
        <v/>
      </c>
      <c r="R855" s="162">
        <f>AVERAGE(K855,L855,M855,N855)</f>
        <v/>
      </c>
      <c r="S855" s="162">
        <f>AVERAGE(O855,Q855)</f>
        <v/>
      </c>
      <c r="T855" s="162">
        <f>AVERAGE(P855,Q855)</f>
        <v/>
      </c>
      <c r="U855" s="41">
        <f>STDEVA(K855,L855,M855,N855)</f>
        <v/>
      </c>
      <c r="V855" s="42">
        <f>U855/Q855</f>
        <v/>
      </c>
      <c r="W855" s="43">
        <f>IF(X855=O855,"MENOR",IF(X855=S855,"PROM[MEN-MED]","PROMEDIO"))</f>
        <v/>
      </c>
      <c r="X855" s="163">
        <f>IF(V855&lt;=300%,O855,IF(AND(V855&gt;100%,V855&lt;=150%),S855,R855))</f>
        <v/>
      </c>
      <c r="Y855" s="162">
        <f>ROUND(X855,0)</f>
        <v/>
      </c>
    </row>
    <row r="856" ht="15.75" customHeight="1">
      <c r="B856" s="32" t="inlineStr">
        <is>
          <t>4.19</t>
        </is>
      </c>
      <c r="C856" s="32" t="n">
        <v>4912</v>
      </c>
      <c r="D856" s="72" t="inlineStr">
        <is>
          <t>SUBCONJUNTO DERECHO DEL CUBO DEL EJE TRASERO</t>
        </is>
      </c>
      <c r="E856" s="56" t="inlineStr">
        <is>
          <t>pieza clave del sistema de tracción trasera que conecta el eje con la rueda, permitiendo la transmisión de torque y el giro de la rueda trasera izquierda.</t>
        </is>
      </c>
      <c r="F856" s="32" t="inlineStr">
        <is>
          <t>Unidad</t>
        </is>
      </c>
      <c r="G856" s="35" t="inlineStr">
        <is>
          <t>suministro</t>
        </is>
      </c>
      <c r="H856" s="159" t="n">
        <v>1766050</v>
      </c>
      <c r="I856" s="37" t="n">
        <v>158.91</v>
      </c>
      <c r="J856" s="37" t="n">
        <v>151.76</v>
      </c>
      <c r="K856" s="160">
        <f>H856*(I856/J856)</f>
        <v/>
      </c>
      <c r="L856" s="159" t="n">
        <v>2090928.8414</v>
      </c>
      <c r="M856" s="159" t="n">
        <v>2030028</v>
      </c>
      <c r="N856" s="159" t="n">
        <v>2192430.24</v>
      </c>
      <c r="O856" s="162">
        <f>MIN(K856,L856,M856,N856)</f>
        <v/>
      </c>
      <c r="P856" s="162">
        <f>MAX(K856,L856,M856,N856)</f>
        <v/>
      </c>
      <c r="Q856" s="162">
        <f>MEDIAN(K856,L856,M856,N856)</f>
        <v/>
      </c>
      <c r="R856" s="162">
        <f>AVERAGE(K856,L856,M856,N856)</f>
        <v/>
      </c>
      <c r="S856" s="162">
        <f>AVERAGE(O856,Q856)</f>
        <v/>
      </c>
      <c r="T856" s="162">
        <f>AVERAGE(P856,Q856)</f>
        <v/>
      </c>
      <c r="U856" s="41">
        <f>STDEVA(K856,L856,M856,N856)</f>
        <v/>
      </c>
      <c r="V856" s="42">
        <f>U856/Q856</f>
        <v/>
      </c>
      <c r="W856" s="43">
        <f>IF(X856=O856,"MENOR",IF(X856=S856,"PROM[MEN-MED]","PROMEDIO"))</f>
        <v/>
      </c>
      <c r="X856" s="163">
        <f>IF(V856&lt;=300%,O856,IF(AND(V856&gt;100%,V856&lt;=150%),S856,R856))</f>
        <v/>
      </c>
      <c r="Y856" s="162">
        <f>ROUND(X856,0)</f>
        <v/>
      </c>
    </row>
    <row r="857" ht="27" customHeight="1">
      <c r="B857" s="32" t="inlineStr">
        <is>
          <t>4.20</t>
        </is>
      </c>
      <c r="C857" s="32" t="n">
        <v>4912</v>
      </c>
      <c r="D857" s="72" t="inlineStr">
        <is>
          <t>CONJUNTO DEL PORTADOR DEL DIFERENCIAL DELANTERO</t>
        </is>
      </c>
      <c r="E857" s="56" t="inlineStr">
        <is>
          <t xml:space="preserve"> es una parte esencial del sistema de tracción 4x4. Este conjunto sostiene y alberga el diferencial delantero, permitiendo la transmisión de torque desde la caja de transferencia hacia las ruedas delanteras.</t>
        </is>
      </c>
      <c r="F857" s="32" t="inlineStr">
        <is>
          <t>Unidad</t>
        </is>
      </c>
      <c r="G857" s="35" t="inlineStr">
        <is>
          <t>suministro</t>
        </is>
      </c>
      <c r="H857" s="159" t="n">
        <v>1066849</v>
      </c>
      <c r="I857" s="37" t="n">
        <v>158.91</v>
      </c>
      <c r="J857" s="37" t="n">
        <v>151.76</v>
      </c>
      <c r="K857" s="160">
        <f>H857*(I857/J857)</f>
        <v/>
      </c>
      <c r="L857" s="159" t="n">
        <v>1275250.2077</v>
      </c>
      <c r="M857" s="159" t="n">
        <v>1238107</v>
      </c>
      <c r="N857" s="159" t="n">
        <v>1337155.56</v>
      </c>
      <c r="O857" s="162">
        <f>MIN(K857,L857,M857,N857)</f>
        <v/>
      </c>
      <c r="P857" s="162">
        <f>MAX(K857,L857,M857,N857)</f>
        <v/>
      </c>
      <c r="Q857" s="162">
        <f>MEDIAN(K857,L857,M857,N857)</f>
        <v/>
      </c>
      <c r="R857" s="162">
        <f>AVERAGE(K857,L857,M857,N857)</f>
        <v/>
      </c>
      <c r="S857" s="162">
        <f>AVERAGE(O857,Q857)</f>
        <v/>
      </c>
      <c r="T857" s="162">
        <f>AVERAGE(P857,Q857)</f>
        <v/>
      </c>
      <c r="U857" s="41">
        <f>STDEVA(K857,L857,M857,N857)</f>
        <v/>
      </c>
      <c r="V857" s="42">
        <f>U857/Q857</f>
        <v/>
      </c>
      <c r="W857" s="43">
        <f>IF(X857=O857,"MENOR",IF(X857=S857,"PROM[MEN-MED]","PROMEDIO"))</f>
        <v/>
      </c>
      <c r="X857" s="163">
        <f>IF(V857&lt;=300%,O857,IF(AND(V857&gt;100%,V857&lt;=150%),S857,R857))</f>
        <v/>
      </c>
      <c r="Y857" s="162">
        <f>ROUND(X857,0)</f>
        <v/>
      </c>
    </row>
    <row r="858" ht="15.75" customHeight="1">
      <c r="B858" s="32" t="inlineStr">
        <is>
          <t>4.21</t>
        </is>
      </c>
      <c r="C858" s="32" t="n">
        <v>4912</v>
      </c>
      <c r="D858" s="72" t="inlineStr">
        <is>
          <t>TUBO DE VENTILACION DIFERENCIAL DELANTERO</t>
        </is>
      </c>
      <c r="E858" s="56" t="inlineStr">
        <is>
          <t>u función principal es permitir la expansión y contracción del aire dentro del diferencial, evitando que la presión interna provoque fugas de aceite o daño en los retenes.</t>
        </is>
      </c>
      <c r="F858" s="32" t="inlineStr">
        <is>
          <t>Unidad</t>
        </is>
      </c>
      <c r="G858" s="35" t="inlineStr">
        <is>
          <t>suministro</t>
        </is>
      </c>
      <c r="H858" s="159" t="n">
        <v>219450</v>
      </c>
      <c r="I858" s="37" t="n">
        <v>158.91</v>
      </c>
      <c r="J858" s="37" t="n">
        <v>151.76</v>
      </c>
      <c r="K858" s="160">
        <f>H858*(I858/J858)</f>
        <v/>
      </c>
      <c r="L858" s="159" t="n">
        <v>257321.8158</v>
      </c>
      <c r="M858" s="159" t="n">
        <v>249827</v>
      </c>
      <c r="N858" s="159" t="n">
        <v>269813.16</v>
      </c>
      <c r="O858" s="162">
        <f>MIN(K858,L858,M858,N858)</f>
        <v/>
      </c>
      <c r="P858" s="162">
        <f>MAX(K858,L858,M858,N858)</f>
        <v/>
      </c>
      <c r="Q858" s="162">
        <f>MEDIAN(K858,L858,M858,N858)</f>
        <v/>
      </c>
      <c r="R858" s="162">
        <f>AVERAGE(K858,L858,M858,N858)</f>
        <v/>
      </c>
      <c r="S858" s="162">
        <f>AVERAGE(O858,Q858)</f>
        <v/>
      </c>
      <c r="T858" s="162">
        <f>AVERAGE(P858,Q858)</f>
        <v/>
      </c>
      <c r="U858" s="41">
        <f>STDEVA(K858,L858,M858,N858)</f>
        <v/>
      </c>
      <c r="V858" s="42">
        <f>U858/Q858</f>
        <v/>
      </c>
      <c r="W858" s="43">
        <f>IF(X858=O858,"MENOR",IF(X858=S858,"PROM[MEN-MED]","PROMEDIO"))</f>
        <v/>
      </c>
      <c r="X858" s="163">
        <f>IF(V858&lt;=300%,O858,IF(AND(V858&gt;100%,V858&lt;=150%),S858,R858))</f>
        <v/>
      </c>
      <c r="Y858" s="162">
        <f>ROUND(X858,0)</f>
        <v/>
      </c>
    </row>
    <row r="859" ht="15.75" customHeight="1">
      <c r="B859" s="32" t="inlineStr">
        <is>
          <t>4.22</t>
        </is>
      </c>
      <c r="C859" s="32" t="n">
        <v>4912</v>
      </c>
      <c r="D859" s="72" t="inlineStr">
        <is>
          <t>SOPORTE DE DIFERENCIAL DELANTERO NO.1</t>
        </is>
      </c>
      <c r="E859" s="56" t="inlineStr">
        <is>
          <t>es una pieza de goma y metal que fija el diferencial delantero al chasis, absorbiendo vibraciones y reduciendo el impacto en la transmisión durante la conducción.</t>
        </is>
      </c>
      <c r="F859" s="32" t="inlineStr">
        <is>
          <t>Unidad</t>
        </is>
      </c>
      <c r="G859" s="35" t="inlineStr">
        <is>
          <t>suministro</t>
        </is>
      </c>
      <c r="H859" s="159" t="n">
        <v>1066849</v>
      </c>
      <c r="I859" s="37" t="n">
        <v>158.91</v>
      </c>
      <c r="J859" s="37" t="n">
        <v>151.76</v>
      </c>
      <c r="K859" s="160">
        <f>H859*(I859/J859)</f>
        <v/>
      </c>
      <c r="L859" s="159" t="n">
        <v>1263105.4842</v>
      </c>
      <c r="M859" s="159" t="n">
        <v>1226316</v>
      </c>
      <c r="N859" s="159" t="n">
        <v>1324421.28</v>
      </c>
      <c r="O859" s="162">
        <f>MIN(K859,L859,M859,N859)</f>
        <v/>
      </c>
      <c r="P859" s="162">
        <f>MAX(K859,L859,M859,N859)</f>
        <v/>
      </c>
      <c r="Q859" s="162">
        <f>MEDIAN(K859,L859,M859,N859)</f>
        <v/>
      </c>
      <c r="R859" s="162">
        <f>AVERAGE(K859,L859,M859,N859)</f>
        <v/>
      </c>
      <c r="S859" s="162">
        <f>AVERAGE(O859,Q859)</f>
        <v/>
      </c>
      <c r="T859" s="162">
        <f>AVERAGE(P859,Q859)</f>
        <v/>
      </c>
      <c r="U859" s="41">
        <f>STDEVA(K859,L859,M859,N859)</f>
        <v/>
      </c>
      <c r="V859" s="42">
        <f>U859/Q859</f>
        <v/>
      </c>
      <c r="W859" s="43">
        <f>IF(X859=O859,"MENOR",IF(X859=S859,"PROM[MEN-MED]","PROMEDIO"))</f>
        <v/>
      </c>
      <c r="X859" s="163">
        <f>IF(V859&lt;=300%,O859,IF(AND(V859&gt;100%,V859&lt;=150%),S859,R859))</f>
        <v/>
      </c>
      <c r="Y859" s="162">
        <f>ROUND(X859,0)</f>
        <v/>
      </c>
    </row>
    <row r="860" ht="15.75" customHeight="1">
      <c r="B860" s="32" t="inlineStr">
        <is>
          <t>4.23</t>
        </is>
      </c>
      <c r="C860" s="32" t="n">
        <v>4912</v>
      </c>
      <c r="D860" s="72" t="inlineStr">
        <is>
          <t>SOPORTE DE DIFERENCIAL DELANTERO NO.2</t>
        </is>
      </c>
      <c r="E860" s="56" t="inlineStr">
        <is>
          <t>es una pieza de goma y metal que fija el diferencial delantero al chasis, absorbiendo vibraciones y reduciendo el impacto en la transmisión durante la conducción.</t>
        </is>
      </c>
      <c r="F860" s="32" t="inlineStr">
        <is>
          <t>Unidad</t>
        </is>
      </c>
      <c r="G860" s="35" t="inlineStr">
        <is>
          <t>suministro</t>
        </is>
      </c>
      <c r="H860" s="159" t="n">
        <v>1066849</v>
      </c>
      <c r="I860" s="37" t="n">
        <v>158.91</v>
      </c>
      <c r="J860" s="37" t="n">
        <v>151.76</v>
      </c>
      <c r="K860" s="160">
        <f>H860*(I860/J860)</f>
        <v/>
      </c>
      <c r="L860" s="159" t="n">
        <v>1263105.4842</v>
      </c>
      <c r="M860" s="159" t="n">
        <v>1226316</v>
      </c>
      <c r="N860" s="159" t="n">
        <v>1324421.28</v>
      </c>
      <c r="O860" s="162">
        <f>MIN(K860,L860,M860,N860)</f>
        <v/>
      </c>
      <c r="P860" s="162">
        <f>MAX(K860,L860,M860,N860)</f>
        <v/>
      </c>
      <c r="Q860" s="162">
        <f>MEDIAN(K860,L860,M860,N860)</f>
        <v/>
      </c>
      <c r="R860" s="162">
        <f>AVERAGE(K860,L860,M860,N860)</f>
        <v/>
      </c>
      <c r="S860" s="162">
        <f>AVERAGE(O860,Q860)</f>
        <v/>
      </c>
      <c r="T860" s="162">
        <f>AVERAGE(P860,Q860)</f>
        <v/>
      </c>
      <c r="U860" s="41">
        <f>STDEVA(K860,L860,M860,N860)</f>
        <v/>
      </c>
      <c r="V860" s="42">
        <f>U860/Q860</f>
        <v/>
      </c>
      <c r="W860" s="43">
        <f>IF(X860=O860,"MENOR",IF(X860=S860,"PROM[MEN-MED]","PROMEDIO"))</f>
        <v/>
      </c>
      <c r="X860" s="163">
        <f>IF(V860&lt;=300%,O860,IF(AND(V860&gt;100%,V860&lt;=150%),S860,R860))</f>
        <v/>
      </c>
      <c r="Y860" s="162">
        <f>ROUND(X860,0)</f>
        <v/>
      </c>
    </row>
    <row r="861" ht="15.75" customHeight="1">
      <c r="B861" s="32" t="inlineStr">
        <is>
          <t>4.24</t>
        </is>
      </c>
      <c r="C861" s="32" t="n">
        <v>4912</v>
      </c>
      <c r="D861" s="72" t="inlineStr">
        <is>
          <t>SOPORTE DE DIFERENCIAL DELANTERO NO.3</t>
        </is>
      </c>
      <c r="E861" s="56" t="inlineStr">
        <is>
          <t>es una pieza de goma y metal que fija el diferencial delantero al chasis, absorbiendo vibraciones y reduciendo el impacto en la transmisión durante la conducción.</t>
        </is>
      </c>
      <c r="F861" s="32" t="inlineStr">
        <is>
          <t>Unidad</t>
        </is>
      </c>
      <c r="G861" s="35" t="inlineStr">
        <is>
          <t>suministro</t>
        </is>
      </c>
      <c r="H861" s="159" t="n">
        <v>1066849</v>
      </c>
      <c r="I861" s="37" t="n">
        <v>158.91</v>
      </c>
      <c r="J861" s="37" t="n">
        <v>151.76</v>
      </c>
      <c r="K861" s="160">
        <f>H861*(I861/J861)</f>
        <v/>
      </c>
      <c r="L861" s="159" t="n">
        <v>1263105.4842</v>
      </c>
      <c r="M861" s="159" t="n">
        <v>1226316</v>
      </c>
      <c r="N861" s="159" t="n">
        <v>1324421.28</v>
      </c>
      <c r="O861" s="162">
        <f>MIN(K861,L861,M861,N861)</f>
        <v/>
      </c>
      <c r="P861" s="162">
        <f>MAX(K861,L861,M861,N861)</f>
        <v/>
      </c>
      <c r="Q861" s="162">
        <f>MEDIAN(K861,L861,M861,N861)</f>
        <v/>
      </c>
      <c r="R861" s="162">
        <f>AVERAGE(K861,L861,M861,N861)</f>
        <v/>
      </c>
      <c r="S861" s="162">
        <f>AVERAGE(O861,Q861)</f>
        <v/>
      </c>
      <c r="T861" s="162">
        <f>AVERAGE(P861,Q861)</f>
        <v/>
      </c>
      <c r="U861" s="41">
        <f>STDEVA(K861,L861,M861,N861)</f>
        <v/>
      </c>
      <c r="V861" s="42">
        <f>U861/Q861</f>
        <v/>
      </c>
      <c r="W861" s="43">
        <f>IF(X861=O861,"MENOR",IF(X861=S861,"PROM[MEN-MED]","PROMEDIO"))</f>
        <v/>
      </c>
      <c r="X861" s="163">
        <f>IF(V861&lt;=300%,O861,IF(AND(V861&gt;100%,V861&lt;=150%),S861,R861))</f>
        <v/>
      </c>
      <c r="Y861" s="162">
        <f>ROUND(X861,0)</f>
        <v/>
      </c>
    </row>
    <row r="862" ht="27" customHeight="1">
      <c r="B862" s="32" t="inlineStr">
        <is>
          <t>4.25</t>
        </is>
      </c>
      <c r="C862" s="32" t="n">
        <v>4912</v>
      </c>
      <c r="D862" s="72" t="inlineStr">
        <is>
          <t xml:space="preserve">CONJUNTO DE LA CAJA DEL DIFERENCIAL </t>
        </is>
      </c>
      <c r="E862" s="56"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862" s="32" t="inlineStr">
        <is>
          <t>Unidad</t>
        </is>
      </c>
      <c r="G862" s="35" t="inlineStr">
        <is>
          <t>suministro</t>
        </is>
      </c>
      <c r="H862" s="159" t="n">
        <v>14117256</v>
      </c>
      <c r="I862" s="37" t="n">
        <v>158.91</v>
      </c>
      <c r="J862" s="37" t="n">
        <v>151.76</v>
      </c>
      <c r="K862" s="160">
        <f>H862*(I862/J862)</f>
        <v/>
      </c>
      <c r="L862" s="159" t="n">
        <v>17046819.3056</v>
      </c>
      <c r="M862" s="159" t="n">
        <v>16550310</v>
      </c>
      <c r="N862" s="159" t="n">
        <v>17874334.8</v>
      </c>
      <c r="O862" s="162">
        <f>MIN(K862,L862,M862,N862)</f>
        <v/>
      </c>
      <c r="P862" s="162">
        <f>MAX(K862,L862,M862,N862)</f>
        <v/>
      </c>
      <c r="Q862" s="162">
        <f>MEDIAN(K862,L862,M862,N862)</f>
        <v/>
      </c>
      <c r="R862" s="162">
        <f>AVERAGE(K862,L862,M862,N862)</f>
        <v/>
      </c>
      <c r="S862" s="162">
        <f>AVERAGE(O862,Q862)</f>
        <v/>
      </c>
      <c r="T862" s="162">
        <f>AVERAGE(P862,Q862)</f>
        <v/>
      </c>
      <c r="U862" s="41">
        <f>STDEVA(K862,L862,M862,N862)</f>
        <v/>
      </c>
      <c r="V862" s="42">
        <f>U862/Q862</f>
        <v/>
      </c>
      <c r="W862" s="43">
        <f>IF(X862=O862,"MENOR",IF(X862=S862,"PROM[MEN-MED]","PROMEDIO"))</f>
        <v/>
      </c>
      <c r="X862" s="163">
        <f>IF(V862&lt;=300%,O862,IF(AND(V862&gt;100%,V862&lt;=150%),S862,R862))</f>
        <v/>
      </c>
      <c r="Y862" s="162">
        <f>ROUND(X862,0)</f>
        <v/>
      </c>
    </row>
    <row r="863" ht="15.75" customHeight="1">
      <c r="B863" s="32" t="inlineStr">
        <is>
          <t>4.26</t>
        </is>
      </c>
      <c r="C863" s="32" t="n">
        <v>4912</v>
      </c>
      <c r="D863" s="72" t="inlineStr">
        <is>
          <t xml:space="preserve">RETEN DEL COJINETE LATERAL DEL DIFERENCIAL </t>
        </is>
      </c>
      <c r="E863" s="56" t="inlineStr">
        <is>
          <t>s una pieza fundamental que sella el aceite del diferencial y protege el cojinete lateral de contaminantes como agua, polvo y suciedad.</t>
        </is>
      </c>
      <c r="F863" s="32" t="inlineStr">
        <is>
          <t>Unidad</t>
        </is>
      </c>
      <c r="G863" s="35" t="inlineStr">
        <is>
          <t>suministro</t>
        </is>
      </c>
      <c r="H863" s="159" t="n">
        <v>72201</v>
      </c>
      <c r="I863" s="37" t="n">
        <v>158.91</v>
      </c>
      <c r="J863" s="37" t="n">
        <v>151.76</v>
      </c>
      <c r="K863" s="160">
        <f>H863*(I863/J863)</f>
        <v/>
      </c>
      <c r="L863" s="159" t="n">
        <v>84659.82490000001</v>
      </c>
      <c r="M863" s="159" t="n">
        <v>82194</v>
      </c>
      <c r="N863" s="159" t="n">
        <v>88769.52</v>
      </c>
      <c r="O863" s="162">
        <f>MIN(K863,L863,M863,N863)</f>
        <v/>
      </c>
      <c r="P863" s="162">
        <f>MAX(K863,L863,M863,N863)</f>
        <v/>
      </c>
      <c r="Q863" s="162">
        <f>MEDIAN(K863,L863,M863,N863)</f>
        <v/>
      </c>
      <c r="R863" s="162">
        <f>AVERAGE(K863,L863,M863,N863)</f>
        <v/>
      </c>
      <c r="S863" s="162">
        <f>AVERAGE(O863,Q863)</f>
        <v/>
      </c>
      <c r="T863" s="162">
        <f>AVERAGE(P863,Q863)</f>
        <v/>
      </c>
      <c r="U863" s="41">
        <f>STDEVA(K863,L863,M863,N863)</f>
        <v/>
      </c>
      <c r="V863" s="42">
        <f>U863/Q863</f>
        <v/>
      </c>
      <c r="W863" s="43">
        <f>IF(X863=O863,"MENOR",IF(X863=S863,"PROM[MEN-MED]","PROMEDIO"))</f>
        <v/>
      </c>
      <c r="X863" s="163">
        <f>IF(V863&lt;=300%,O863,IF(AND(V863&gt;100%,V863&lt;=150%),S863,R863))</f>
        <v/>
      </c>
      <c r="Y863" s="162">
        <f>ROUND(X863,0)</f>
        <v/>
      </c>
    </row>
    <row r="864" ht="27" customHeight="1">
      <c r="B864" s="32" t="inlineStr">
        <is>
          <t>4.27</t>
        </is>
      </c>
      <c r="C864" s="32" t="n">
        <v>4912</v>
      </c>
      <c r="D864" s="72" t="inlineStr">
        <is>
          <t>TAPON DE LLENADO DEL ALOJAMIENTO DEL EJE TRASERO</t>
        </is>
      </c>
      <c r="E864" s="56" t="inlineStr">
        <is>
          <t>es una pieza metálica que sella la abertura utilizada para llenar el diferencial trasero con aceite lubricante. Es fundamental para mantener el nivel adecuado de lubricación en los engranajes internos del diferencial.</t>
        </is>
      </c>
      <c r="F864" s="32" t="inlineStr">
        <is>
          <t>Unidad</t>
        </is>
      </c>
      <c r="G864" s="35" t="inlineStr">
        <is>
          <t>suministro</t>
        </is>
      </c>
      <c r="H864" s="159" t="n">
        <v>20900</v>
      </c>
      <c r="I864" s="37" t="n">
        <v>158.91</v>
      </c>
      <c r="J864" s="37" t="n">
        <v>151.76</v>
      </c>
      <c r="K864" s="160">
        <f>H864*(I864/J864)</f>
        <v/>
      </c>
      <c r="L864" s="159" t="n">
        <v>25457.4796</v>
      </c>
      <c r="M864" s="159" t="n">
        <v>24716</v>
      </c>
      <c r="N864" s="159" t="n">
        <v>26693.28</v>
      </c>
      <c r="O864" s="162">
        <f>MIN(K864,L864,M864,N864)</f>
        <v/>
      </c>
      <c r="P864" s="162">
        <f>MAX(K864,L864,M864,N864)</f>
        <v/>
      </c>
      <c r="Q864" s="162">
        <f>MEDIAN(K864,L864,M864,N864)</f>
        <v/>
      </c>
      <c r="R864" s="162">
        <f>AVERAGE(K864,L864,M864,N864)</f>
        <v/>
      </c>
      <c r="S864" s="162">
        <f>AVERAGE(O864,Q864)</f>
        <v/>
      </c>
      <c r="T864" s="162">
        <f>AVERAGE(P864,Q864)</f>
        <v/>
      </c>
      <c r="U864" s="41">
        <f>STDEVA(K864,L864,M864,N864)</f>
        <v/>
      </c>
      <c r="V864" s="42">
        <f>U864/Q864</f>
        <v/>
      </c>
      <c r="W864" s="43">
        <f>IF(X864=O864,"MENOR",IF(X864=S864,"PROM[MEN-MED]","PROMEDIO"))</f>
        <v/>
      </c>
      <c r="X864" s="163">
        <f>IF(V864&lt;=300%,O864,IF(AND(V864&gt;100%,V864&lt;=150%),S864,R864))</f>
        <v/>
      </c>
      <c r="Y864" s="162">
        <f>ROUND(X864,0)</f>
        <v/>
      </c>
    </row>
    <row r="865" ht="27" customHeight="1">
      <c r="B865" s="32" t="inlineStr">
        <is>
          <t>4.28</t>
        </is>
      </c>
      <c r="C865" s="32" t="n">
        <v>4912</v>
      </c>
      <c r="D865" s="72" t="inlineStr">
        <is>
          <t>TAPON DE DRENAJE DEL ALOJAMIENTO DEL EJE TRASERO</t>
        </is>
      </c>
      <c r="E865" s="56" t="inlineStr">
        <is>
          <t>es una pieza fundamental del sistema de lubricación del diferencial trasero. Su función principal es permitir el vaciado del aceite lubricante del diferencial cuando se realiza mantenimiento o cambio de aceite.</t>
        </is>
      </c>
      <c r="F865" s="32" t="inlineStr">
        <is>
          <t>Unidad</t>
        </is>
      </c>
      <c r="G865" s="35" t="inlineStr">
        <is>
          <t>suministro</t>
        </is>
      </c>
      <c r="H865" s="159" t="n">
        <v>33712</v>
      </c>
      <c r="I865" s="37" t="n">
        <v>158.91</v>
      </c>
      <c r="J865" s="37" t="n">
        <v>151.76</v>
      </c>
      <c r="K865" s="160">
        <f>H865*(I865/J865)</f>
        <v/>
      </c>
      <c r="L865" s="159" t="n">
        <v>42015.7584</v>
      </c>
      <c r="M865" s="159" t="n">
        <v>40792</v>
      </c>
      <c r="N865" s="159" t="n">
        <v>44055.36</v>
      </c>
      <c r="O865" s="162">
        <f>MIN(K865,L865,M865,N865)</f>
        <v/>
      </c>
      <c r="P865" s="162">
        <f>MAX(K865,L865,M865,N865)</f>
        <v/>
      </c>
      <c r="Q865" s="162">
        <f>MEDIAN(K865,L865,M865,N865)</f>
        <v/>
      </c>
      <c r="R865" s="162">
        <f>AVERAGE(K865,L865,M865,N865)</f>
        <v/>
      </c>
      <c r="S865" s="162">
        <f>AVERAGE(O865,Q865)</f>
        <v/>
      </c>
      <c r="T865" s="162">
        <f>AVERAGE(P865,Q865)</f>
        <v/>
      </c>
      <c r="U865" s="41">
        <f>STDEVA(K865,L865,M865,N865)</f>
        <v/>
      </c>
      <c r="V865" s="42">
        <f>U865/Q865</f>
        <v/>
      </c>
      <c r="W865" s="43">
        <f>IF(X865=O865,"MENOR",IF(X865=S865,"PROM[MEN-MED]","PROMEDIO"))</f>
        <v/>
      </c>
      <c r="X865" s="163">
        <f>IF(V865&lt;=300%,O865,IF(AND(V865&gt;100%,V865&lt;=150%),S865,R865))</f>
        <v/>
      </c>
      <c r="Y865" s="162">
        <f>ROUND(X865,0)</f>
        <v/>
      </c>
    </row>
    <row r="866" ht="27" customHeight="1">
      <c r="B866" s="32" t="inlineStr">
        <is>
          <t>4.29</t>
        </is>
      </c>
      <c r="C866" s="32" t="n">
        <v>4912</v>
      </c>
      <c r="D866" s="72" t="inlineStr">
        <is>
          <t>JUNTA DEL PORTADOR DEL DIFERENCIAL TRASERO</t>
        </is>
      </c>
      <c r="E866" s="56" t="inlineStr">
        <is>
          <t>es un sellado de goma o material compuesto que se coloca entre la carcasa del diferencial y el portador del mismo. Su función es evitar fugas de aceite y garantizar que los engranajes del diferencial permanezcan correctamente lubricados.</t>
        </is>
      </c>
      <c r="F866" s="32" t="inlineStr">
        <is>
          <t>Unidad</t>
        </is>
      </c>
      <c r="G866" s="35" t="inlineStr">
        <is>
          <t>suministro</t>
        </is>
      </c>
      <c r="H866" s="159" t="n">
        <v>37999</v>
      </c>
      <c r="I866" s="37" t="n">
        <v>158.91</v>
      </c>
      <c r="J866" s="37" t="n">
        <v>151.76</v>
      </c>
      <c r="K866" s="160">
        <f>H866*(I866/J866)</f>
        <v/>
      </c>
      <c r="L866" s="159" t="n">
        <v>46288.2035</v>
      </c>
      <c r="M866" s="159" t="n">
        <v>44940</v>
      </c>
      <c r="N866" s="159" t="n">
        <v>48535.2</v>
      </c>
      <c r="O866" s="162">
        <f>MIN(K866,L866,M866,N866)</f>
        <v/>
      </c>
      <c r="P866" s="162">
        <f>MAX(K866,L866,M866,N866)</f>
        <v/>
      </c>
      <c r="Q866" s="162">
        <f>MEDIAN(K866,L866,M866,N866)</f>
        <v/>
      </c>
      <c r="R866" s="162">
        <f>AVERAGE(K866,L866,M866,N866)</f>
        <v/>
      </c>
      <c r="S866" s="162">
        <f>AVERAGE(O866,Q866)</f>
        <v/>
      </c>
      <c r="T866" s="162">
        <f>AVERAGE(P866,Q866)</f>
        <v/>
      </c>
      <c r="U866" s="41">
        <f>STDEVA(K866,L866,M866,N866)</f>
        <v/>
      </c>
      <c r="V866" s="42">
        <f>U866/Q866</f>
        <v/>
      </c>
      <c r="W866" s="43">
        <f>IF(X866=O866,"MENOR",IF(X866=S866,"PROM[MEN-MED]","PROMEDIO"))</f>
        <v/>
      </c>
      <c r="X866" s="163">
        <f>IF(V866&lt;=300%,O866,IF(AND(V866&gt;100%,V866&lt;=150%),S866,R866))</f>
        <v/>
      </c>
      <c r="Y866" s="162">
        <f>ROUND(X866,0)</f>
        <v/>
      </c>
    </row>
    <row r="867" ht="27" customHeight="1">
      <c r="B867" s="32" t="inlineStr">
        <is>
          <t>4.30</t>
        </is>
      </c>
      <c r="C867" s="32" t="n">
        <v>4912</v>
      </c>
      <c r="D867" s="72" t="inlineStr">
        <is>
          <t>CONJUNTO SOPORTE DEL DIFERENCIAL TRASERO</t>
        </is>
      </c>
      <c r="E867" s="56" t="inlineStr">
        <is>
          <t>s una pieza clave que fija y sostiene el diferencial trasero en su lugar dentro del chasis del vehículo. Está diseñado para absorber vibraciones, minimizar impactos y asegurar una alineación adecuada del sistema de transmisión.</t>
        </is>
      </c>
      <c r="F867" s="32" t="inlineStr">
        <is>
          <t>Unidad</t>
        </is>
      </c>
      <c r="G867" s="35" t="inlineStr">
        <is>
          <t>suministro</t>
        </is>
      </c>
      <c r="H867" s="159" t="n">
        <v>548971</v>
      </c>
      <c r="I867" s="37" t="n">
        <v>158.91</v>
      </c>
      <c r="J867" s="37" t="n">
        <v>151.76</v>
      </c>
      <c r="K867" s="160">
        <f>H867*(I867/J867)</f>
        <v/>
      </c>
      <c r="L867" s="159" t="n">
        <v>716904.7186</v>
      </c>
      <c r="M867" s="159" t="n">
        <v>696024</v>
      </c>
      <c r="N867" s="159" t="n">
        <v>751705.92</v>
      </c>
      <c r="O867" s="162">
        <f>MIN(K867,L867,M867,N867)</f>
        <v/>
      </c>
      <c r="P867" s="162">
        <f>MAX(K867,L867,M867,N867)</f>
        <v/>
      </c>
      <c r="Q867" s="162">
        <f>MEDIAN(K867,L867,M867,N867)</f>
        <v/>
      </c>
      <c r="R867" s="162">
        <f>AVERAGE(K867,L867,M867,N867)</f>
        <v/>
      </c>
      <c r="S867" s="162">
        <f>AVERAGE(O867,Q867)</f>
        <v/>
      </c>
      <c r="T867" s="162">
        <f>AVERAGE(P867,Q867)</f>
        <v/>
      </c>
      <c r="U867" s="41">
        <f>STDEVA(K867,L867,M867,N867)</f>
        <v/>
      </c>
      <c r="V867" s="42">
        <f>U867/Q867</f>
        <v/>
      </c>
      <c r="W867" s="43">
        <f>IF(X867=O867,"MENOR",IF(X867=S867,"PROM[MEN-MED]","PROMEDIO"))</f>
        <v/>
      </c>
      <c r="X867" s="163">
        <f>IF(V867&lt;=300%,O867,IF(AND(V867&gt;100%,V867&lt;=150%),S867,R867))</f>
        <v/>
      </c>
      <c r="Y867" s="162">
        <f>ROUND(X867,0)</f>
        <v/>
      </c>
    </row>
    <row r="868" ht="27" customHeight="1">
      <c r="B868" s="32" t="inlineStr">
        <is>
          <t>4.31</t>
        </is>
      </c>
      <c r="C868" s="32" t="n">
        <v>4912</v>
      </c>
      <c r="D868" s="72" t="inlineStr">
        <is>
          <t>SUBCONJUNTO DE LA BRIDA GEMELA DEL ENGRANAJE IMPULSOR TRASERO</t>
        </is>
      </c>
      <c r="E868" s="56"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868" s="32" t="inlineStr">
        <is>
          <t>Unidad</t>
        </is>
      </c>
      <c r="G868" s="35" t="inlineStr">
        <is>
          <t>suministro</t>
        </is>
      </c>
      <c r="H868" s="159" t="n">
        <v>458850</v>
      </c>
      <c r="I868" s="37" t="n">
        <v>158.91</v>
      </c>
      <c r="J868" s="37" t="n">
        <v>151.76</v>
      </c>
      <c r="K868" s="160">
        <f>H868*(I868/J868)</f>
        <v/>
      </c>
      <c r="L868" s="159" t="n">
        <v>543258.0503</v>
      </c>
      <c r="M868" s="159" t="n">
        <v>527435</v>
      </c>
      <c r="N868" s="159" t="n">
        <v>569629.8</v>
      </c>
      <c r="O868" s="162">
        <f>MIN(K868,L868,M868,N868)</f>
        <v/>
      </c>
      <c r="P868" s="162">
        <f>MAX(K868,L868,M868,N868)</f>
        <v/>
      </c>
      <c r="Q868" s="162">
        <f>MEDIAN(K868,L868,M868,N868)</f>
        <v/>
      </c>
      <c r="R868" s="162">
        <f>AVERAGE(K868,L868,M868,N868)</f>
        <v/>
      </c>
      <c r="S868" s="162">
        <f>AVERAGE(O868,Q868)</f>
        <v/>
      </c>
      <c r="T868" s="162">
        <f>AVERAGE(P868,Q868)</f>
        <v/>
      </c>
      <c r="U868" s="41">
        <f>STDEVA(K868,L868,M868,N868)</f>
        <v/>
      </c>
      <c r="V868" s="42">
        <f>U868/Q868</f>
        <v/>
      </c>
      <c r="W868" s="43">
        <f>IF(X868=O868,"MENOR",IF(X868=S868,"PROM[MEN-MED]","PROMEDIO"))</f>
        <v/>
      </c>
      <c r="X868" s="163">
        <f>IF(V868&lt;=300%,O868,IF(AND(V868&gt;100%,V868&lt;=150%),S868,R868))</f>
        <v/>
      </c>
      <c r="Y868" s="162">
        <f>ROUND(X868,0)</f>
        <v/>
      </c>
    </row>
    <row r="869" ht="15.75" customHeight="1">
      <c r="B869" s="32" t="inlineStr">
        <is>
          <t>4.32</t>
        </is>
      </c>
      <c r="C869" s="32" t="n">
        <v>4912</v>
      </c>
      <c r="D869" s="72" t="inlineStr">
        <is>
          <t>COJINETE INTERFIOR DE LA CAJA DEL DIFERENCIAL TRASERO</t>
        </is>
      </c>
      <c r="E869" s="56" t="inlineStr">
        <is>
          <t>componente fundamental dentro del sistema de transmisión, ya que permite la rotación suave y alineada del piñón de ataque y la corona dentro del diferencial.</t>
        </is>
      </c>
      <c r="F869" s="32" t="inlineStr">
        <is>
          <t>Unidad</t>
        </is>
      </c>
      <c r="G869" s="35" t="inlineStr">
        <is>
          <t>suministro</t>
        </is>
      </c>
      <c r="H869" s="159" t="n">
        <v>367650</v>
      </c>
      <c r="I869" s="37" t="n">
        <v>158.91</v>
      </c>
      <c r="J869" s="37" t="n">
        <v>151.76</v>
      </c>
      <c r="K869" s="160">
        <f>H869*(I869/J869)</f>
        <v/>
      </c>
      <c r="L869" s="159" t="n">
        <v>447838.8523</v>
      </c>
      <c r="M869" s="159" t="n">
        <v>434795</v>
      </c>
      <c r="N869" s="159" t="n">
        <v>469578.6</v>
      </c>
      <c r="O869" s="162">
        <f>MIN(K869,L869,M869,N869)</f>
        <v/>
      </c>
      <c r="P869" s="162">
        <f>MAX(K869,L869,M869,N869)</f>
        <v/>
      </c>
      <c r="Q869" s="162">
        <f>MEDIAN(K869,L869,M869,N869)</f>
        <v/>
      </c>
      <c r="R869" s="162">
        <f>AVERAGE(K869,L869,M869,N869)</f>
        <v/>
      </c>
      <c r="S869" s="162">
        <f>AVERAGE(O869,Q869)</f>
        <v/>
      </c>
      <c r="T869" s="162">
        <f>AVERAGE(P869,Q869)</f>
        <v/>
      </c>
      <c r="U869" s="41">
        <f>STDEVA(K869,L869,M869,N869)</f>
        <v/>
      </c>
      <c r="V869" s="42">
        <f>U869/Q869</f>
        <v/>
      </c>
      <c r="W869" s="43">
        <f>IF(X869=O869,"MENOR",IF(X869=S869,"PROM[MEN-MED]","PROMEDIO"))</f>
        <v/>
      </c>
      <c r="X869" s="163">
        <f>IF(V869&lt;=300%,O869,IF(AND(V869&gt;100%,V869&lt;=150%),S869,R869))</f>
        <v/>
      </c>
      <c r="Y869" s="162">
        <f>ROUND(X869,0)</f>
        <v/>
      </c>
    </row>
    <row r="870" ht="15.75" customHeight="1">
      <c r="B870" s="32" t="inlineStr">
        <is>
          <t>4.33</t>
        </is>
      </c>
      <c r="C870" s="32" t="n">
        <v>4912</v>
      </c>
      <c r="D870" s="72" t="inlineStr">
        <is>
          <t>ENGRANAJE IMPULSOR DEL DIFERENCIAL TRASERO</t>
        </is>
      </c>
      <c r="E870" s="56" t="inlineStr">
        <is>
          <t>componente clave del sistema de transmisión que recibe la potencia del eje de transmisión y la transfiere a la corona del diferencial, permitiendo el movimiento de las ruedas traseras.</t>
        </is>
      </c>
      <c r="F870" s="32" t="inlineStr">
        <is>
          <t>Unidad</t>
        </is>
      </c>
      <c r="G870" s="35" t="inlineStr">
        <is>
          <t>suministro</t>
        </is>
      </c>
      <c r="H870" s="159" t="n">
        <v>1929198</v>
      </c>
      <c r="I870" s="37" t="n">
        <v>158.91</v>
      </c>
      <c r="J870" s="37" t="n">
        <v>151.76</v>
      </c>
      <c r="K870" s="160">
        <f>H870*(I870/J870)</f>
        <v/>
      </c>
      <c r="L870" s="159" t="n">
        <v>2275789.1177</v>
      </c>
      <c r="M870" s="159" t="n">
        <v>2209504</v>
      </c>
      <c r="N870" s="159" t="n">
        <v>2386264.32</v>
      </c>
      <c r="O870" s="162">
        <f>MIN(K870,L870,M870,N870)</f>
        <v/>
      </c>
      <c r="P870" s="162">
        <f>MAX(K870,L870,M870,N870)</f>
        <v/>
      </c>
      <c r="Q870" s="162">
        <f>MEDIAN(K870,L870,M870,N870)</f>
        <v/>
      </c>
      <c r="R870" s="162">
        <f>AVERAGE(K870,L870,M870,N870)</f>
        <v/>
      </c>
      <c r="S870" s="162">
        <f>AVERAGE(O870,Q870)</f>
        <v/>
      </c>
      <c r="T870" s="162">
        <f>AVERAGE(P870,Q870)</f>
        <v/>
      </c>
      <c r="U870" s="41">
        <f>STDEVA(K870,L870,M870,N870)</f>
        <v/>
      </c>
      <c r="V870" s="42">
        <f>U870/Q870</f>
        <v/>
      </c>
      <c r="W870" s="43">
        <f>IF(X870=O870,"MENOR",IF(X870=S870,"PROM[MEN-MED]","PROMEDIO"))</f>
        <v/>
      </c>
      <c r="X870" s="163">
        <f>IF(V870&lt;=300%,O870,IF(AND(V870&gt;100%,V870&lt;=150%),S870,R870))</f>
        <v/>
      </c>
      <c r="Y870" s="162">
        <f>ROUND(X870,0)</f>
        <v/>
      </c>
    </row>
    <row r="871" ht="15.75" customHeight="1">
      <c r="B871" s="32" t="inlineStr">
        <is>
          <t>4.34</t>
        </is>
      </c>
      <c r="C871" s="32" t="n">
        <v>4912</v>
      </c>
      <c r="D871" s="72" t="inlineStr">
        <is>
          <t>CORONA DENTADA DEL DIFERENCIAL TRASERO</t>
        </is>
      </c>
      <c r="E871" s="56" t="inlineStr">
        <is>
          <t>es un engranaje de gran diámetro dentro del diferencial que trabaja en conjunto con el piñón de ataque para transferir el torque desde la transmisión hasta las ruedas traseras.</t>
        </is>
      </c>
      <c r="F871" s="32" t="inlineStr">
        <is>
          <t>Unidad</t>
        </is>
      </c>
      <c r="G871" s="35" t="inlineStr">
        <is>
          <t>suministro</t>
        </is>
      </c>
      <c r="H871" s="159" t="n">
        <v>1929198</v>
      </c>
      <c r="I871" s="37" t="n">
        <v>158.91</v>
      </c>
      <c r="J871" s="37" t="n">
        <v>151.76</v>
      </c>
      <c r="K871" s="160">
        <f>H871*(I871/J871)</f>
        <v/>
      </c>
      <c r="L871" s="159" t="n">
        <v>2275789.1177</v>
      </c>
      <c r="M871" s="159" t="n">
        <v>2209504</v>
      </c>
      <c r="N871" s="159" t="n">
        <v>2386264.32</v>
      </c>
      <c r="O871" s="162">
        <f>MIN(K871,L871,M871,N871)</f>
        <v/>
      </c>
      <c r="P871" s="162">
        <f>MAX(K871,L871,M871,N871)</f>
        <v/>
      </c>
      <c r="Q871" s="162">
        <f>MEDIAN(K871,L871,M871,N871)</f>
        <v/>
      </c>
      <c r="R871" s="162">
        <f>AVERAGE(K871,L871,M871,N871)</f>
        <v/>
      </c>
      <c r="S871" s="162">
        <f>AVERAGE(O871,Q871)</f>
        <v/>
      </c>
      <c r="T871" s="162">
        <f>AVERAGE(P871,Q871)</f>
        <v/>
      </c>
      <c r="U871" s="41">
        <f>STDEVA(K871,L871,M871,N871)</f>
        <v/>
      </c>
      <c r="V871" s="42">
        <f>U871/Q871</f>
        <v/>
      </c>
      <c r="W871" s="43">
        <f>IF(X871=O871,"MENOR",IF(X871=S871,"PROM[MEN-MED]","PROMEDIO"))</f>
        <v/>
      </c>
      <c r="X871" s="163">
        <f>IF(V871&lt;=300%,O871,IF(AND(V871&gt;100%,V871&lt;=150%),S871,R871))</f>
        <v/>
      </c>
      <c r="Y871" s="162">
        <f>ROUND(X871,0)</f>
        <v/>
      </c>
    </row>
    <row r="872" ht="27" customHeight="1">
      <c r="B872" s="32" t="inlineStr">
        <is>
          <t>4.35</t>
        </is>
      </c>
      <c r="C872" s="32" t="n">
        <v>4912</v>
      </c>
      <c r="D872" s="72" t="inlineStr">
        <is>
          <t>CAJA DERECHA DEL DIFERENCIAL TRASERO</t>
        </is>
      </c>
      <c r="E872" s="56" t="inlineStr">
        <is>
          <t>es una de las mitades de la carcasa del diferencial que alberga los componentes internos del sistema de transmisión, como la corona, el piñón de ataque, los cojinetes y los engranajes satélites.</t>
        </is>
      </c>
      <c r="F872" s="32" t="inlineStr">
        <is>
          <t>Unidad</t>
        </is>
      </c>
      <c r="G872" s="35" t="inlineStr">
        <is>
          <t>suministro</t>
        </is>
      </c>
      <c r="H872" s="159" t="n">
        <v>1978375</v>
      </c>
      <c r="I872" s="37" t="n">
        <v>158.91</v>
      </c>
      <c r="J872" s="37" t="n">
        <v>151.76</v>
      </c>
      <c r="K872" s="160">
        <f>H872*(I872/J872)</f>
        <v/>
      </c>
      <c r="L872" s="159" t="n">
        <v>2476159.14</v>
      </c>
      <c r="M872" s="159" t="n">
        <v>2404038</v>
      </c>
      <c r="N872" s="159" t="n">
        <v>2596361.04</v>
      </c>
      <c r="O872" s="162">
        <f>MIN(K872,L872,M872,N872)</f>
        <v/>
      </c>
      <c r="P872" s="162">
        <f>MAX(K872,L872,M872,N872)</f>
        <v/>
      </c>
      <c r="Q872" s="162">
        <f>MEDIAN(K872,L872,M872,N872)</f>
        <v/>
      </c>
      <c r="R872" s="162">
        <f>AVERAGE(K872,L872,M872,N872)</f>
        <v/>
      </c>
      <c r="S872" s="162">
        <f>AVERAGE(O872,Q872)</f>
        <v/>
      </c>
      <c r="T872" s="162">
        <f>AVERAGE(P872,Q872)</f>
        <v/>
      </c>
      <c r="U872" s="41">
        <f>STDEVA(K872,L872,M872,N872)</f>
        <v/>
      </c>
      <c r="V872" s="42">
        <f>U872/Q872</f>
        <v/>
      </c>
      <c r="W872" s="43">
        <f>IF(X872=O872,"MENOR",IF(X872=S872,"PROM[MEN-MED]","PROMEDIO"))</f>
        <v/>
      </c>
      <c r="X872" s="163">
        <f>IF(V872&lt;=300%,O872,IF(AND(V872&gt;100%,V872&lt;=150%),S872,R872))</f>
        <v/>
      </c>
      <c r="Y872" s="162">
        <f>ROUND(X872,0)</f>
        <v/>
      </c>
    </row>
    <row r="873" ht="15.75" customHeight="1">
      <c r="B873" s="32" t="inlineStr">
        <is>
          <t>4.36</t>
        </is>
      </c>
      <c r="C873" s="32" t="n">
        <v>4912</v>
      </c>
      <c r="D873" s="72" t="inlineStr">
        <is>
          <t>CAJA IZQUIERDA DEL DIFERENCIAL TRASERO</t>
        </is>
      </c>
      <c r="E873" s="56" t="inlineStr">
        <is>
          <t xml:space="preserve"> es una parte de la carcasa del diferencial que protege y aloja los componentes internos, como el piñón de ataque, la corona, los engranajes satélites y planetarios, y los cojinetes.</t>
        </is>
      </c>
      <c r="F873" s="32" t="inlineStr">
        <is>
          <t>Unidad</t>
        </is>
      </c>
      <c r="G873" s="35" t="inlineStr">
        <is>
          <t>suministro</t>
        </is>
      </c>
      <c r="H873" s="159" t="n">
        <v>1978375</v>
      </c>
      <c r="I873" s="37" t="n">
        <v>158.91</v>
      </c>
      <c r="J873" s="37" t="n">
        <v>151.76</v>
      </c>
      <c r="K873" s="160">
        <f>H873*(I873/J873)</f>
        <v/>
      </c>
      <c r="L873" s="159" t="n">
        <v>2499968.6243</v>
      </c>
      <c r="M873" s="159" t="n">
        <v>2427154</v>
      </c>
      <c r="N873" s="159" t="n">
        <v>2621326.32</v>
      </c>
      <c r="O873" s="162">
        <f>MIN(K873,L873,M873,N873)</f>
        <v/>
      </c>
      <c r="P873" s="162">
        <f>MAX(K873,L873,M873,N873)</f>
        <v/>
      </c>
      <c r="Q873" s="162">
        <f>MEDIAN(K873,L873,M873,N873)</f>
        <v/>
      </c>
      <c r="R873" s="162">
        <f>AVERAGE(K873,L873,M873,N873)</f>
        <v/>
      </c>
      <c r="S873" s="162">
        <f>AVERAGE(O873,Q873)</f>
        <v/>
      </c>
      <c r="T873" s="162">
        <f>AVERAGE(P873,Q873)</f>
        <v/>
      </c>
      <c r="U873" s="41">
        <f>STDEVA(K873,L873,M873,N873)</f>
        <v/>
      </c>
      <c r="V873" s="42">
        <f>U873/Q873</f>
        <v/>
      </c>
      <c r="W873" s="43">
        <f>IF(X873=O873,"MENOR",IF(X873=S873,"PROM[MEN-MED]","PROMEDIO"))</f>
        <v/>
      </c>
      <c r="X873" s="163">
        <f>IF(V873&lt;=300%,O873,IF(AND(V873&gt;100%,V873&lt;=150%),S873,R873))</f>
        <v/>
      </c>
      <c r="Y873" s="162">
        <f>ROUND(X873,0)</f>
        <v/>
      </c>
    </row>
    <row r="874" ht="15.75" customHeight="1">
      <c r="B874" s="26" t="inlineStr">
        <is>
          <t>5.</t>
        </is>
      </c>
      <c r="C874" s="142" t="inlineStr">
        <is>
          <t>SISTEMA ELÉCTRICO</t>
        </is>
      </c>
      <c r="H874" s="157" t="n"/>
      <c r="I874" s="157" t="n"/>
      <c r="J874" s="157" t="n"/>
      <c r="K874" s="157" t="n"/>
      <c r="L874" s="157" t="n"/>
      <c r="M874" s="157" t="n"/>
      <c r="N874" s="157" t="n"/>
      <c r="O874" s="157" t="n"/>
      <c r="P874" s="157" t="n"/>
      <c r="Q874" s="157" t="n"/>
      <c r="R874" s="157" t="n"/>
      <c r="S874" s="157" t="n"/>
      <c r="T874" s="157" t="n"/>
      <c r="U874" s="157" t="n"/>
      <c r="V874" s="157" t="n"/>
      <c r="W874" s="157" t="n"/>
      <c r="X874" s="157" t="n"/>
      <c r="Y874" s="157" t="n"/>
    </row>
    <row r="875" ht="27" customHeight="1">
      <c r="B875" s="32" t="inlineStr">
        <is>
          <t>5.1</t>
        </is>
      </c>
      <c r="C875" s="32" t="n">
        <v>4912</v>
      </c>
      <c r="D875" s="59" t="inlineStr">
        <is>
          <t>ALTERNADOR</t>
        </is>
      </c>
      <c r="E875"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875" s="32" t="inlineStr">
        <is>
          <t>Unidad</t>
        </is>
      </c>
      <c r="G875" s="35" t="inlineStr">
        <is>
          <t>suministro</t>
        </is>
      </c>
      <c r="H875" s="159" t="n">
        <v>5048708</v>
      </c>
      <c r="I875" s="37" t="n">
        <v>158.91</v>
      </c>
      <c r="J875" s="37" t="n">
        <v>151.76</v>
      </c>
      <c r="K875" s="160">
        <f>H875*(I875/J875)</f>
        <v/>
      </c>
      <c r="L875" s="159" t="n">
        <v>8522815.343</v>
      </c>
      <c r="M875" s="159" t="n">
        <v>8274578</v>
      </c>
      <c r="N875" s="159" t="n">
        <v>8936544.24</v>
      </c>
      <c r="O875" s="162">
        <f>MIN(K875,L875,M875,N875)</f>
        <v/>
      </c>
      <c r="P875" s="162">
        <f>MAX(K875,L875,M875,N875)</f>
        <v/>
      </c>
      <c r="Q875" s="162">
        <f>MEDIAN(K875,L875,M875,N875)</f>
        <v/>
      </c>
      <c r="R875" s="162">
        <f>AVERAGE(K875,L875,M875,N875)</f>
        <v/>
      </c>
      <c r="S875" s="162">
        <f>AVERAGE(O875,Q875)</f>
        <v/>
      </c>
      <c r="T875" s="162">
        <f>AVERAGE(P875,Q875)</f>
        <v/>
      </c>
      <c r="U875" s="41">
        <f>STDEVA(K875,L875,M875,N875)</f>
        <v/>
      </c>
      <c r="V875" s="42">
        <f>U875/Q875</f>
        <v/>
      </c>
      <c r="W875" s="43">
        <f>IF(X875=O875,"MENOR",IF(X875=S875,"PROM[MEN-MED]","PROMEDIO"))</f>
        <v/>
      </c>
      <c r="X875" s="163">
        <f>IF(V875&lt;=300%,O875,IF(AND(V875&gt;100%,V875&lt;=150%),S875,R875))</f>
        <v/>
      </c>
      <c r="Y875" s="162">
        <f>ROUND(X875,0)</f>
        <v/>
      </c>
    </row>
    <row r="876" ht="27" customHeight="1">
      <c r="B876" s="32" t="inlineStr">
        <is>
          <t>5.2</t>
        </is>
      </c>
      <c r="C876" s="32" t="n">
        <v>4912</v>
      </c>
      <c r="D876" s="59" t="inlineStr">
        <is>
          <t>AUTOMÁTICO MOTOR DE ARRANQUE (SOLENOIDE)</t>
        </is>
      </c>
      <c r="E876" s="56" t="inlineStr">
        <is>
          <t>Pieza metálica de forma cilíndrica compuesta por dos bobinas y un contacto: una bobina impulsora, una bobina de retención y un contacto para alimentar el motor de arranqueque. Diámetro establecido para este vehículo.</t>
        </is>
      </c>
      <c r="F876" s="32" t="inlineStr">
        <is>
          <t>Unidad</t>
        </is>
      </c>
      <c r="G876" s="35" t="inlineStr">
        <is>
          <t>suministro</t>
        </is>
      </c>
      <c r="H876" s="159" t="n">
        <v>6996750</v>
      </c>
      <c r="I876" s="37" t="n">
        <v>158.91</v>
      </c>
      <c r="J876" s="37" t="n">
        <v>151.76</v>
      </c>
      <c r="K876" s="160">
        <f>H876*(I876/J876)</f>
        <v/>
      </c>
      <c r="L876" s="159" t="n">
        <v>8204205.4451</v>
      </c>
      <c r="M876" s="159" t="n">
        <v>7965248</v>
      </c>
      <c r="N876" s="159" t="n">
        <v>8602467.84</v>
      </c>
      <c r="O876" s="162">
        <f>MIN(K876,L876,M876,N876)</f>
        <v/>
      </c>
      <c r="P876" s="162">
        <f>MAX(K876,L876,M876,N876)</f>
        <v/>
      </c>
      <c r="Q876" s="162">
        <f>MEDIAN(K876,L876,M876,N876)</f>
        <v/>
      </c>
      <c r="R876" s="162">
        <f>AVERAGE(K876,L876,M876,N876)</f>
        <v/>
      </c>
      <c r="S876" s="162">
        <f>AVERAGE(O876,Q876)</f>
        <v/>
      </c>
      <c r="T876" s="162">
        <f>AVERAGE(P876,Q876)</f>
        <v/>
      </c>
      <c r="U876" s="41">
        <f>STDEVA(K876,L876,M876,N876)</f>
        <v/>
      </c>
      <c r="V876" s="42">
        <f>U876/Q876</f>
        <v/>
      </c>
      <c r="W876" s="43">
        <f>IF(X876=O876,"MENOR",IF(X876=S876,"PROM[MEN-MED]","PROMEDIO"))</f>
        <v/>
      </c>
      <c r="X876" s="163">
        <f>IF(V876&lt;=300%,O876,IF(AND(V876&gt;100%,V876&lt;=150%),S876,R876))</f>
        <v/>
      </c>
      <c r="Y876" s="162">
        <f>ROUND(X876,0)</f>
        <v/>
      </c>
    </row>
    <row r="877" ht="27" customHeight="1">
      <c r="B877" s="32" t="inlineStr">
        <is>
          <t>5.3</t>
        </is>
      </c>
      <c r="C877" s="32" t="n">
        <v>4912</v>
      </c>
      <c r="D877" s="59" t="inlineStr">
        <is>
          <t>BALINERA DEL ALTERNADOR</t>
        </is>
      </c>
      <c r="E877"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877" s="32" t="inlineStr">
        <is>
          <t>Unidad</t>
        </is>
      </c>
      <c r="G877" s="35" t="inlineStr">
        <is>
          <t>suministro</t>
        </is>
      </c>
      <c r="H877" s="159" t="n">
        <v>63605</v>
      </c>
      <c r="I877" s="37" t="n">
        <v>158.91</v>
      </c>
      <c r="J877" s="37" t="n">
        <v>151.76</v>
      </c>
      <c r="K877" s="160">
        <f>H877*(I877/J877)</f>
        <v/>
      </c>
      <c r="L877" s="159" t="n">
        <v>88856.0386</v>
      </c>
      <c r="M877" s="159" t="n">
        <v>86268</v>
      </c>
      <c r="N877" s="159" t="n">
        <v>93169.44</v>
      </c>
      <c r="O877" s="162">
        <f>MIN(K877,L877,M877,N877)</f>
        <v/>
      </c>
      <c r="P877" s="162">
        <f>MAX(K877,L877,M877,N877)</f>
        <v/>
      </c>
      <c r="Q877" s="162">
        <f>MEDIAN(K877,L877,M877,N877)</f>
        <v/>
      </c>
      <c r="R877" s="162">
        <f>AVERAGE(K877,L877,M877,N877)</f>
        <v/>
      </c>
      <c r="S877" s="162">
        <f>AVERAGE(O877,Q877)</f>
        <v/>
      </c>
      <c r="T877" s="162">
        <f>AVERAGE(P877,Q877)</f>
        <v/>
      </c>
      <c r="U877" s="41">
        <f>STDEVA(K877,L877,M877,N877)</f>
        <v/>
      </c>
      <c r="V877" s="42">
        <f>U877/Q877</f>
        <v/>
      </c>
      <c r="W877" s="43">
        <f>IF(X877=O877,"MENOR",IF(X877=S877,"PROM[MEN-MED]","PROMEDIO"))</f>
        <v/>
      </c>
      <c r="X877" s="163">
        <f>IF(V877&lt;=300%,O877,IF(AND(V877&gt;100%,V877&lt;=150%),S877,R877))</f>
        <v/>
      </c>
      <c r="Y877" s="162">
        <f>ROUND(X877,0)</f>
        <v/>
      </c>
    </row>
    <row r="878" ht="27" customHeight="1">
      <c r="B878" s="32" t="inlineStr">
        <is>
          <t>5.4</t>
        </is>
      </c>
      <c r="C878" s="32" t="n">
        <v>4912</v>
      </c>
      <c r="D878" s="59" t="inlineStr">
        <is>
          <t>BOBINA DE ENCENDIDO</t>
        </is>
      </c>
      <c r="E878" s="56"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878" s="32" t="inlineStr">
        <is>
          <t>Unidad</t>
        </is>
      </c>
      <c r="G878" s="35" t="inlineStr">
        <is>
          <t>suministro</t>
        </is>
      </c>
      <c r="H878" s="159" t="n">
        <v>510834</v>
      </c>
      <c r="I878" s="37" t="n">
        <v>158.91</v>
      </c>
      <c r="J878" s="37" t="n">
        <v>151.76</v>
      </c>
      <c r="K878" s="160">
        <f>H878*(I878/J878)</f>
        <v/>
      </c>
      <c r="L878" s="159" t="n">
        <v>652360.7965000001</v>
      </c>
      <c r="M878" s="159" t="n">
        <v>633360</v>
      </c>
      <c r="N878" s="159" t="n">
        <v>684028.8</v>
      </c>
      <c r="O878" s="162">
        <f>MIN(K878,L878,M878,N878)</f>
        <v/>
      </c>
      <c r="P878" s="162">
        <f>MAX(K878,L878,M878,N878)</f>
        <v/>
      </c>
      <c r="Q878" s="162">
        <f>MEDIAN(K878,L878,M878,N878)</f>
        <v/>
      </c>
      <c r="R878" s="162">
        <f>AVERAGE(K878,L878,M878,N878)</f>
        <v/>
      </c>
      <c r="S878" s="162">
        <f>AVERAGE(O878,Q878)</f>
        <v/>
      </c>
      <c r="T878" s="162">
        <f>AVERAGE(P878,Q878)</f>
        <v/>
      </c>
      <c r="U878" s="41">
        <f>STDEVA(K878,L878,M878,N878)</f>
        <v/>
      </c>
      <c r="V878" s="42">
        <f>U878/Q878</f>
        <v/>
      </c>
      <c r="W878" s="43">
        <f>IF(X878=O878,"MENOR",IF(X878=S878,"PROM[MEN-MED]","PROMEDIO"))</f>
        <v/>
      </c>
      <c r="X878" s="163">
        <f>IF(V878&lt;=300%,O878,IF(AND(V878&gt;100%,V878&lt;=150%),S878,R878))</f>
        <v/>
      </c>
      <c r="Y878" s="162">
        <f>ROUND(X878,0)</f>
        <v/>
      </c>
    </row>
    <row r="879" ht="27" customHeight="1">
      <c r="B879" s="32" t="inlineStr">
        <is>
          <t>5.5</t>
        </is>
      </c>
      <c r="C879" s="32" t="n">
        <v>4912</v>
      </c>
      <c r="D879" s="59" t="inlineStr">
        <is>
          <t>BOMBA DE GASOLINA (PILA)</t>
        </is>
      </c>
      <c r="E879" s="56"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879" s="32" t="inlineStr">
        <is>
          <t>Unidad</t>
        </is>
      </c>
      <c r="G879" s="35" t="inlineStr">
        <is>
          <t>suministro</t>
        </is>
      </c>
      <c r="H879" s="159" t="n">
        <v>352450</v>
      </c>
      <c r="I879" s="37" t="n">
        <v>158.91</v>
      </c>
      <c r="J879" s="37" t="n">
        <v>151.76</v>
      </c>
      <c r="K879" s="160">
        <f>H879*(I879/J879)</f>
        <v/>
      </c>
      <c r="L879" s="159" t="n">
        <v>429323.5709</v>
      </c>
      <c r="M879" s="159" t="n">
        <v>416819</v>
      </c>
      <c r="N879" s="159" t="n">
        <v>450164.52</v>
      </c>
      <c r="O879" s="162">
        <f>MIN(K879,L879,M879,N879)</f>
        <v/>
      </c>
      <c r="P879" s="162">
        <f>MAX(K879,L879,M879,N879)</f>
        <v/>
      </c>
      <c r="Q879" s="162">
        <f>MEDIAN(K879,L879,M879,N879)</f>
        <v/>
      </c>
      <c r="R879" s="162">
        <f>AVERAGE(K879,L879,M879,N879)</f>
        <v/>
      </c>
      <c r="S879" s="162">
        <f>AVERAGE(O879,Q879)</f>
        <v/>
      </c>
      <c r="T879" s="162">
        <f>AVERAGE(P879,Q879)</f>
        <v/>
      </c>
      <c r="U879" s="41">
        <f>STDEVA(K879,L879,M879,N879)</f>
        <v/>
      </c>
      <c r="V879" s="42">
        <f>U879/Q879</f>
        <v/>
      </c>
      <c r="W879" s="43">
        <f>IF(X879=O879,"MENOR",IF(X879=S879,"PROM[MEN-MED]","PROMEDIO"))</f>
        <v/>
      </c>
      <c r="X879" s="163">
        <f>IF(V879&lt;=300%,O879,IF(AND(V879&gt;100%,V879&lt;=150%),S879,R879))</f>
        <v/>
      </c>
      <c r="Y879" s="162">
        <f>ROUND(X879,0)</f>
        <v/>
      </c>
    </row>
    <row r="880" ht="15.75" customHeight="1">
      <c r="B880" s="32" t="inlineStr">
        <is>
          <t>5.6</t>
        </is>
      </c>
      <c r="C880" s="32" t="n">
        <v>4912</v>
      </c>
      <c r="D880" s="59" t="inlineStr">
        <is>
          <t xml:space="preserve">BOMBILLOS DE DOBLE FILAMENTO </t>
        </is>
      </c>
      <c r="E880" s="56" t="inlineStr">
        <is>
          <t>Objeto de cristal que, con un hilo de tungsteno, platino en su interior se vuelve incandescente con el paso de la corriente eléctrica. Diámetro establecido para este vehículo.</t>
        </is>
      </c>
      <c r="F880" s="32" t="inlineStr">
        <is>
          <t>Unidad</t>
        </is>
      </c>
      <c r="G880" s="35" t="inlineStr">
        <is>
          <t>suministro</t>
        </is>
      </c>
      <c r="H880" s="159" t="n">
        <v>16896</v>
      </c>
      <c r="I880" s="37" t="n">
        <v>158.91</v>
      </c>
      <c r="J880" s="37" t="n">
        <v>151.76</v>
      </c>
      <c r="K880" s="160">
        <f>H880*(I880/J880)</f>
        <v/>
      </c>
      <c r="L880" s="159" t="n">
        <v>20635.0165</v>
      </c>
      <c r="M880" s="159" t="n">
        <v>20034</v>
      </c>
      <c r="N880" s="159" t="n">
        <v>21636.72</v>
      </c>
      <c r="O880" s="162">
        <f>MIN(K880,L880,M880,N880)</f>
        <v/>
      </c>
      <c r="P880" s="162">
        <f>MAX(K880,L880,M880,N880)</f>
        <v/>
      </c>
      <c r="Q880" s="162">
        <f>MEDIAN(K880,L880,M880,N880)</f>
        <v/>
      </c>
      <c r="R880" s="162">
        <f>AVERAGE(K880,L880,M880,N880)</f>
        <v/>
      </c>
      <c r="S880" s="162">
        <f>AVERAGE(O880,Q880)</f>
        <v/>
      </c>
      <c r="T880" s="162">
        <f>AVERAGE(P880,Q880)</f>
        <v/>
      </c>
      <c r="U880" s="41">
        <f>STDEVA(K880,L880,M880,N880)</f>
        <v/>
      </c>
      <c r="V880" s="42">
        <f>U880/Q880</f>
        <v/>
      </c>
      <c r="W880" s="43">
        <f>IF(X880=O880,"MENOR",IF(X880=S880,"PROM[MEN-MED]","PROMEDIO"))</f>
        <v/>
      </c>
      <c r="X880" s="163">
        <f>IF(V880&lt;=300%,O880,IF(AND(V880&gt;100%,V880&lt;=150%),S880,R880))</f>
        <v/>
      </c>
      <c r="Y880" s="162">
        <f>ROUND(X880,0)</f>
        <v/>
      </c>
    </row>
    <row r="881" ht="15.75" customHeight="1">
      <c r="B881" s="32" t="inlineStr">
        <is>
          <t>5.7</t>
        </is>
      </c>
      <c r="C881" s="32" t="n">
        <v>4912</v>
      </c>
      <c r="D881" s="59" t="inlineStr">
        <is>
          <t xml:space="preserve">BOMBILLOS HALÓGENO </t>
        </is>
      </c>
      <c r="E881" s="56" t="inlineStr">
        <is>
          <t>Objeto de cristal con un filamento de Wolframio, dentro de un gas inerte y una pequeña cantidad de halógeno (como yodo o bromo) . Diámetro establecido para este vehículo.</t>
        </is>
      </c>
      <c r="F881" s="32" t="inlineStr">
        <is>
          <t>Unidad</t>
        </is>
      </c>
      <c r="G881" s="35" t="inlineStr">
        <is>
          <t>suministro</t>
        </is>
      </c>
      <c r="H881" s="159" t="n">
        <v>62612</v>
      </c>
      <c r="I881" s="37" t="n">
        <v>158.91</v>
      </c>
      <c r="J881" s="37" t="n">
        <v>151.76</v>
      </c>
      <c r="K881" s="160">
        <f>H881*(I881/J881)</f>
        <v/>
      </c>
      <c r="L881" s="159" t="n">
        <v>94593.1357</v>
      </c>
      <c r="M881" s="159" t="n">
        <v>91838</v>
      </c>
      <c r="N881" s="159" t="n">
        <v>99185.03999999999</v>
      </c>
      <c r="O881" s="162">
        <f>MIN(K881,L881,M881,N881)</f>
        <v/>
      </c>
      <c r="P881" s="162">
        <f>MAX(K881,L881,M881,N881)</f>
        <v/>
      </c>
      <c r="Q881" s="162">
        <f>MEDIAN(K881,L881,M881,N881)</f>
        <v/>
      </c>
      <c r="R881" s="162">
        <f>AVERAGE(K881,L881,M881,N881)</f>
        <v/>
      </c>
      <c r="S881" s="162">
        <f>AVERAGE(O881,Q881)</f>
        <v/>
      </c>
      <c r="T881" s="162">
        <f>AVERAGE(P881,Q881)</f>
        <v/>
      </c>
      <c r="U881" s="41">
        <f>STDEVA(K881,L881,M881,N881)</f>
        <v/>
      </c>
      <c r="V881" s="42">
        <f>U881/Q881</f>
        <v/>
      </c>
      <c r="W881" s="43">
        <f>IF(X881=O881,"MENOR",IF(X881=S881,"PROM[MEN-MED]","PROMEDIO"))</f>
        <v/>
      </c>
      <c r="X881" s="163">
        <f>IF(V881&lt;=300%,O881,IF(AND(V881&gt;100%,V881&lt;=150%),S881,R881))</f>
        <v/>
      </c>
      <c r="Y881" s="162">
        <f>ROUND(X881,0)</f>
        <v/>
      </c>
    </row>
    <row r="882" ht="15.75" customHeight="1">
      <c r="B882" s="32" t="inlineStr">
        <is>
          <t>5.8</t>
        </is>
      </c>
      <c r="C882" s="32" t="n">
        <v>4912</v>
      </c>
      <c r="D882" s="58" t="inlineStr">
        <is>
          <t>SENSOR FRENO (PERA)</t>
        </is>
      </c>
      <c r="E882" s="56" t="inlineStr">
        <is>
          <t>Dispositivo eléctrico de material plástico en la mayoría de casos que desvía o interrumpe el curso de una corriente eléctrica. Diámetro establecido para este vehículo.</t>
        </is>
      </c>
      <c r="F882" s="32" t="inlineStr">
        <is>
          <t>Unidad</t>
        </is>
      </c>
      <c r="G882" s="35" t="inlineStr">
        <is>
          <t>suministro</t>
        </is>
      </c>
      <c r="H882" s="159" t="n">
        <v>106341</v>
      </c>
      <c r="I882" s="37" t="n">
        <v>158.91</v>
      </c>
      <c r="J882" s="37" t="n">
        <v>151.76</v>
      </c>
      <c r="K882" s="160">
        <f>H882*(I882/J882)</f>
        <v/>
      </c>
      <c r="L882" s="159" t="n">
        <v>161639.961</v>
      </c>
      <c r="M882" s="159" t="n">
        <v>156932</v>
      </c>
      <c r="N882" s="159" t="n">
        <v>169486.56</v>
      </c>
      <c r="O882" s="162">
        <f>MIN(K882,L882,M882,N882)</f>
        <v/>
      </c>
      <c r="P882" s="162">
        <f>MAX(K882,L882,M882,N882)</f>
        <v/>
      </c>
      <c r="Q882" s="162">
        <f>MEDIAN(K882,L882,M882,N882)</f>
        <v/>
      </c>
      <c r="R882" s="162">
        <f>AVERAGE(K882,L882,M882,N882)</f>
        <v/>
      </c>
      <c r="S882" s="162">
        <f>AVERAGE(O882,Q882)</f>
        <v/>
      </c>
      <c r="T882" s="162">
        <f>AVERAGE(P882,Q882)</f>
        <v/>
      </c>
      <c r="U882" s="41">
        <f>STDEVA(K882,L882,M882,N882)</f>
        <v/>
      </c>
      <c r="V882" s="42">
        <f>U882/Q882</f>
        <v/>
      </c>
      <c r="W882" s="43">
        <f>IF(X882=O882,"MENOR",IF(X882=S882,"PROM[MEN-MED]","PROMEDIO"))</f>
        <v/>
      </c>
      <c r="X882" s="163">
        <f>IF(V882&lt;=300%,O882,IF(AND(V882&gt;100%,V882&lt;=150%),S882,R882))</f>
        <v/>
      </c>
      <c r="Y882" s="162">
        <f>ROUND(X882,0)</f>
        <v/>
      </c>
    </row>
    <row r="883" ht="27" customHeight="1">
      <c r="B883" s="32" t="inlineStr">
        <is>
          <t>5.9</t>
        </is>
      </c>
      <c r="C883" s="32" t="n">
        <v>4912</v>
      </c>
      <c r="D883" s="59" t="inlineStr">
        <is>
          <t>BOMBILLO LUZ DE CORTESIA (LUZ TECHO)</t>
        </is>
      </c>
      <c r="E883" s="56" t="inlineStr">
        <is>
          <t>Objeto de cristal que, con un hilo de tungsteno, platino u otro material en su interior se vuelve incandescente con el paso de la corriente eléctrica. Diámetro establecido para este vehículo.</t>
        </is>
      </c>
      <c r="F883" s="32" t="inlineStr">
        <is>
          <t>Unidad</t>
        </is>
      </c>
      <c r="G883" s="35" t="inlineStr">
        <is>
          <t>suministro</t>
        </is>
      </c>
      <c r="H883" s="159" t="n">
        <v>6783</v>
      </c>
      <c r="I883" s="37" t="n">
        <v>158.91</v>
      </c>
      <c r="J883" s="37" t="n">
        <v>151.76</v>
      </c>
      <c r="K883" s="160">
        <f>H883*(I883/J883)</f>
        <v/>
      </c>
      <c r="L883" s="159" t="n">
        <v>8911.564899999999</v>
      </c>
      <c r="M883" s="159" t="n">
        <v>8652</v>
      </c>
      <c r="N883" s="159" t="n">
        <v>9344.16</v>
      </c>
      <c r="O883" s="162">
        <f>MIN(K883,L883,M883,N883)</f>
        <v/>
      </c>
      <c r="P883" s="162">
        <f>MAX(K883,L883,M883,N883)</f>
        <v/>
      </c>
      <c r="Q883" s="162">
        <f>MEDIAN(K883,L883,M883,N883)</f>
        <v/>
      </c>
      <c r="R883" s="162">
        <f>AVERAGE(K883,L883,M883,N883)</f>
        <v/>
      </c>
      <c r="S883" s="162">
        <f>AVERAGE(O883,Q883)</f>
        <v/>
      </c>
      <c r="T883" s="162">
        <f>AVERAGE(P883,Q883)</f>
        <v/>
      </c>
      <c r="U883" s="41">
        <f>STDEVA(K883,L883,M883,N883)</f>
        <v/>
      </c>
      <c r="V883" s="42">
        <f>U883/Q883</f>
        <v/>
      </c>
      <c r="W883" s="43">
        <f>IF(X883=O883,"MENOR",IF(X883=S883,"PROM[MEN-MED]","PROMEDIO"))</f>
        <v/>
      </c>
      <c r="X883" s="163">
        <f>IF(V883&lt;=300%,O883,IF(AND(V883&gt;100%,V883&lt;=150%),S883,R883))</f>
        <v/>
      </c>
      <c r="Y883" s="162">
        <f>ROUND(X883,0)</f>
        <v/>
      </c>
    </row>
    <row r="884" ht="27" customHeight="1">
      <c r="B884" s="32" t="inlineStr">
        <is>
          <t>5.10</t>
        </is>
      </c>
      <c r="C884" s="32" t="n">
        <v>4912</v>
      </c>
      <c r="D884" s="59" t="inlineStr">
        <is>
          <t>BOMBILLOS DIRECCIONALES</t>
        </is>
      </c>
      <c r="E884" s="56" t="inlineStr">
        <is>
          <t>Objeto de cristal que, con un hilo de tungsteno, platino u otro material en su interior se vuelve incandescente con el paso de la corriente eléctrica. Diámetro establecido para este vehículo.</t>
        </is>
      </c>
      <c r="F884" s="32" t="inlineStr">
        <is>
          <t>Unidad</t>
        </is>
      </c>
      <c r="G884" s="35" t="inlineStr">
        <is>
          <t>suministro</t>
        </is>
      </c>
      <c r="H884" s="159" t="n">
        <v>15901</v>
      </c>
      <c r="I884" s="37" t="n">
        <v>158.91</v>
      </c>
      <c r="J884" s="37" t="n">
        <v>151.76</v>
      </c>
      <c r="K884" s="160">
        <f>H884*(I884/J884)</f>
        <v/>
      </c>
      <c r="L884" s="159" t="n">
        <v>432653.5598</v>
      </c>
      <c r="M884" s="159" t="n">
        <v>420052</v>
      </c>
      <c r="N884" s="159" t="n">
        <v>453656.16</v>
      </c>
      <c r="O884" s="162">
        <f>MIN(K884,L884,M884,N884)</f>
        <v/>
      </c>
      <c r="P884" s="162">
        <f>MAX(K884,L884,M884,N884)</f>
        <v/>
      </c>
      <c r="Q884" s="162">
        <f>MEDIAN(K884,L884,M884,N884)</f>
        <v/>
      </c>
      <c r="R884" s="162">
        <f>AVERAGE(K884,L884,M884,N884)</f>
        <v/>
      </c>
      <c r="S884" s="162">
        <f>AVERAGE(O884,Q884)</f>
        <v/>
      </c>
      <c r="T884" s="162">
        <f>AVERAGE(P884,Q884)</f>
        <v/>
      </c>
      <c r="U884" s="41">
        <f>STDEVA(K884,L884,M884,N884)</f>
        <v/>
      </c>
      <c r="V884" s="42">
        <f>U884/Q884</f>
        <v/>
      </c>
      <c r="W884" s="43">
        <f>IF(X884=O884,"MENOR",IF(X884=S884,"PROM[MEN-MED]","PROMEDIO"))</f>
        <v/>
      </c>
      <c r="X884" s="163">
        <f>IF(V884&lt;=300%,O884,IF(AND(V884&gt;100%,V884&lt;=150%),S884,R884))</f>
        <v/>
      </c>
      <c r="Y884" s="162">
        <f>ROUND(X884,0)</f>
        <v/>
      </c>
    </row>
    <row r="885" ht="27" customHeight="1">
      <c r="B885" s="32" t="inlineStr">
        <is>
          <t>5.11</t>
        </is>
      </c>
      <c r="C885" s="32" t="n">
        <v>4912</v>
      </c>
      <c r="D885" s="59" t="inlineStr">
        <is>
          <t>BORNE DE BATERÍA POSITIVO Y/O NEGATIVO</t>
        </is>
      </c>
      <c r="E885"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885" s="32" t="inlineStr">
        <is>
          <t>Unidad</t>
        </is>
      </c>
      <c r="G885" s="35" t="inlineStr">
        <is>
          <t>suministro</t>
        </is>
      </c>
      <c r="H885" s="159" t="n">
        <v>45717</v>
      </c>
      <c r="I885" s="37" t="n">
        <v>158.91</v>
      </c>
      <c r="J885" s="37" t="n">
        <v>151.76</v>
      </c>
      <c r="K885" s="160">
        <f>H885*(I885/J885)</f>
        <v/>
      </c>
      <c r="L885" s="159" t="n">
        <v>128320.4846</v>
      </c>
      <c r="M885" s="159" t="n">
        <v>124583</v>
      </c>
      <c r="N885" s="159" t="n">
        <v>134549.64</v>
      </c>
      <c r="O885" s="162">
        <f>MIN(K885,L885,M885,N885)</f>
        <v/>
      </c>
      <c r="P885" s="162">
        <f>MAX(K885,L885,M885,N885)</f>
        <v/>
      </c>
      <c r="Q885" s="162">
        <f>MEDIAN(K885,L885,M885,N885)</f>
        <v/>
      </c>
      <c r="R885" s="162">
        <f>AVERAGE(K885,L885,M885,N885)</f>
        <v/>
      </c>
      <c r="S885" s="162">
        <f>AVERAGE(O885,Q885)</f>
        <v/>
      </c>
      <c r="T885" s="162">
        <f>AVERAGE(P885,Q885)</f>
        <v/>
      </c>
      <c r="U885" s="41">
        <f>STDEVA(K885,L885,M885,N885)</f>
        <v/>
      </c>
      <c r="V885" s="42">
        <f>U885/Q885</f>
        <v/>
      </c>
      <c r="W885" s="43">
        <f>IF(X885=O885,"MENOR",IF(X885=S885,"PROM[MEN-MED]","PROMEDIO"))</f>
        <v/>
      </c>
      <c r="X885" s="163">
        <f>IF(V885&lt;=300%,O885,IF(AND(V885&gt;100%,V885&lt;=150%),S885,R885))</f>
        <v/>
      </c>
      <c r="Y885" s="162">
        <f>ROUND(X885,0)</f>
        <v/>
      </c>
    </row>
    <row r="886" ht="27" customHeight="1">
      <c r="B886" s="32" t="inlineStr">
        <is>
          <t>5.12</t>
        </is>
      </c>
      <c r="C886" s="32" t="n">
        <v>4912</v>
      </c>
      <c r="D886" s="59" t="inlineStr">
        <is>
          <t>BUJÍAS DE ENCENDIDO (MOTOR GASOLINA)</t>
        </is>
      </c>
      <c r="E886" s="56" t="inlineStr">
        <is>
          <t>Pieza metálica, cuyas piezas internas estan compuesta por electrodos, tobera islante, nucleo de cobre, resistencia supresora y se encuentra recubierto de un asilante ceramico. Diámetro establecido para este vehículo.</t>
        </is>
      </c>
      <c r="F886" s="32" t="inlineStr">
        <is>
          <t>Unidad</t>
        </is>
      </c>
      <c r="G886" s="35" t="inlineStr">
        <is>
          <t>suministro</t>
        </is>
      </c>
      <c r="H886" s="159" t="n">
        <v>76525</v>
      </c>
      <c r="I886" s="37" t="n">
        <v>158.91</v>
      </c>
      <c r="J886" s="37" t="n">
        <v>151.76</v>
      </c>
      <c r="K886" s="160">
        <f>H886*(I886/J886)</f>
        <v/>
      </c>
      <c r="L886" s="159" t="n">
        <v>96729.3642</v>
      </c>
      <c r="M886" s="159" t="n">
        <v>93912</v>
      </c>
      <c r="N886" s="159" t="n">
        <v>101424.96</v>
      </c>
      <c r="O886" s="162">
        <f>MIN(K886,L886,M886,N886)</f>
        <v/>
      </c>
      <c r="P886" s="162">
        <f>MAX(K886,L886,M886,N886)</f>
        <v/>
      </c>
      <c r="Q886" s="162">
        <f>MEDIAN(K886,L886,M886,N886)</f>
        <v/>
      </c>
      <c r="R886" s="162">
        <f>AVERAGE(K886,L886,M886,N886)</f>
        <v/>
      </c>
      <c r="S886" s="162">
        <f>AVERAGE(O886,Q886)</f>
        <v/>
      </c>
      <c r="T886" s="162">
        <f>AVERAGE(P886,Q886)</f>
        <v/>
      </c>
      <c r="U886" s="41">
        <f>STDEVA(K886,L886,M886,N886)</f>
        <v/>
      </c>
      <c r="V886" s="42">
        <f>U886/Q886</f>
        <v/>
      </c>
      <c r="W886" s="43">
        <f>IF(X886=O886,"MENOR",IF(X886=S886,"PROM[MEN-MED]","PROMEDIO"))</f>
        <v/>
      </c>
      <c r="X886" s="163">
        <f>IF(V886&lt;=300%,O886,IF(AND(V886&gt;100%,V886&lt;=150%),S886,R886))</f>
        <v/>
      </c>
      <c r="Y886" s="162">
        <f>ROUND(X886,0)</f>
        <v/>
      </c>
    </row>
    <row r="887" ht="54.75" customHeight="1">
      <c r="B887" s="32" t="inlineStr">
        <is>
          <t>5.13</t>
        </is>
      </c>
      <c r="C887" s="32" t="n">
        <v>4912</v>
      </c>
      <c r="D887" s="59" t="inlineStr">
        <is>
          <t>CLAXON (PITO)</t>
        </is>
      </c>
      <c r="E887"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887" s="32" t="inlineStr">
        <is>
          <t>Unidad</t>
        </is>
      </c>
      <c r="G887" s="35" t="inlineStr">
        <is>
          <t>suministro</t>
        </is>
      </c>
      <c r="H887" s="159" t="n">
        <v>223614</v>
      </c>
      <c r="I887" s="37" t="n">
        <v>158.91</v>
      </c>
      <c r="J887" s="37" t="n">
        <v>151.76</v>
      </c>
      <c r="K887" s="160">
        <f>H887*(I887/J887)</f>
        <v/>
      </c>
      <c r="L887" s="159" t="n">
        <v>738124.7748</v>
      </c>
      <c r="M887" s="159" t="n">
        <v>716626</v>
      </c>
      <c r="N887" s="159" t="n">
        <v>773956.08</v>
      </c>
      <c r="O887" s="162">
        <f>MIN(K887,L887,M887,N887)</f>
        <v/>
      </c>
      <c r="P887" s="162">
        <f>MAX(K887,L887,M887,N887)</f>
        <v/>
      </c>
      <c r="Q887" s="162">
        <f>MEDIAN(K887,L887,M887,N887)</f>
        <v/>
      </c>
      <c r="R887" s="162">
        <f>AVERAGE(K887,L887,M887,N887)</f>
        <v/>
      </c>
      <c r="S887" s="162">
        <f>AVERAGE(O887,Q887)</f>
        <v/>
      </c>
      <c r="T887" s="162">
        <f>AVERAGE(P887,Q887)</f>
        <v/>
      </c>
      <c r="U887" s="41">
        <f>STDEVA(K887,L887,M887,N887)</f>
        <v/>
      </c>
      <c r="V887" s="42">
        <f>U887/Q887</f>
        <v/>
      </c>
      <c r="W887" s="43">
        <f>IF(X887=O887,"MENOR",IF(X887=S887,"PROM[MEN-MED]","PROMEDIO"))</f>
        <v/>
      </c>
      <c r="X887" s="163">
        <f>IF(V887&lt;=300%,O887,IF(AND(V887&gt;100%,V887&lt;=150%),S887,R887))</f>
        <v/>
      </c>
      <c r="Y887" s="162">
        <f>ROUND(X887,0)</f>
        <v/>
      </c>
    </row>
    <row r="888" ht="27" customHeight="1">
      <c r="B888" s="32" t="inlineStr">
        <is>
          <t>5.14</t>
        </is>
      </c>
      <c r="C888" s="32" t="n">
        <v>4912</v>
      </c>
      <c r="D888" s="59" t="inlineStr">
        <is>
          <t>SENSOR DETONADOR AIRBAG</t>
        </is>
      </c>
      <c r="E888"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888" s="32" t="inlineStr">
        <is>
          <t>Unidad</t>
        </is>
      </c>
      <c r="G888" s="35" t="inlineStr">
        <is>
          <t>suministro</t>
        </is>
      </c>
      <c r="H888" s="159" t="n">
        <v>528200</v>
      </c>
      <c r="I888" s="37" t="n">
        <v>158.91</v>
      </c>
      <c r="J888" s="37" t="n">
        <v>151.76</v>
      </c>
      <c r="K888" s="160">
        <f>H888*(I888/J888)</f>
        <v/>
      </c>
      <c r="L888" s="159" t="n">
        <v>631379.7042</v>
      </c>
      <c r="M888" s="159" t="n">
        <v>612990</v>
      </c>
      <c r="N888" s="159" t="n">
        <v>662029.2</v>
      </c>
      <c r="O888" s="162">
        <f>MIN(K888,L888,M888,N888)</f>
        <v/>
      </c>
      <c r="P888" s="162">
        <f>MAX(K888,L888,M888,N888)</f>
        <v/>
      </c>
      <c r="Q888" s="162">
        <f>MEDIAN(K888,L888,M888,N888)</f>
        <v/>
      </c>
      <c r="R888" s="162">
        <f>AVERAGE(K888,L888,M888,N888)</f>
        <v/>
      </c>
      <c r="S888" s="162">
        <f>AVERAGE(O888,Q888)</f>
        <v/>
      </c>
      <c r="T888" s="162">
        <f>AVERAGE(P888,Q888)</f>
        <v/>
      </c>
      <c r="U888" s="41">
        <f>STDEVA(K888,L888,M888,N888)</f>
        <v/>
      </c>
      <c r="V888" s="42">
        <f>U888/Q888</f>
        <v/>
      </c>
      <c r="W888" s="43">
        <f>IF(X888=O888,"MENOR",IF(X888=S888,"PROM[MEN-MED]","PROMEDIO"))</f>
        <v/>
      </c>
      <c r="X888" s="163">
        <f>IF(V888&lt;=300%,O888,IF(AND(V888&gt;100%,V888&lt;=150%),S888,R888))</f>
        <v/>
      </c>
      <c r="Y888" s="162">
        <f>ROUND(X888,0)</f>
        <v/>
      </c>
    </row>
    <row r="889" ht="27" customHeight="1">
      <c r="B889" s="32" t="inlineStr">
        <is>
          <t>5.15</t>
        </is>
      </c>
      <c r="C889" s="32" t="n">
        <v>4912</v>
      </c>
      <c r="D889" s="59" t="inlineStr">
        <is>
          <t>PORTA ESCOBILLAS DEL MOTOR DE ARRANQUE</t>
        </is>
      </c>
      <c r="E889" s="56" t="inlineStr">
        <is>
          <t>Elemento o piezas combinadas entre metal y fibras electromecánicos de solides los cuales a través de anillos rozantes se usan para la transmisión de corriente,  Diámetro establecido para este vehículo.</t>
        </is>
      </c>
      <c r="F889" s="32" t="inlineStr">
        <is>
          <t>Unidad</t>
        </is>
      </c>
      <c r="G889" s="35" t="inlineStr">
        <is>
          <t>suministro</t>
        </is>
      </c>
      <c r="H889" s="159" t="n">
        <v>125224</v>
      </c>
      <c r="I889" s="37" t="n">
        <v>158.91</v>
      </c>
      <c r="J889" s="37" t="n">
        <v>151.76</v>
      </c>
      <c r="K889" s="160">
        <f>H889*(I889/J889)</f>
        <v/>
      </c>
      <c r="L889" s="159" t="n">
        <v>204404.5269</v>
      </c>
      <c r="M889" s="159" t="n">
        <v>198451</v>
      </c>
      <c r="N889" s="159" t="n">
        <v>214327.08</v>
      </c>
      <c r="O889" s="162">
        <f>MIN(K889,L889,M889,N889)</f>
        <v/>
      </c>
      <c r="P889" s="162">
        <f>MAX(K889,L889,M889,N889)</f>
        <v/>
      </c>
      <c r="Q889" s="162">
        <f>MEDIAN(K889,L889,M889,N889)</f>
        <v/>
      </c>
      <c r="R889" s="162">
        <f>AVERAGE(K889,L889,M889,N889)</f>
        <v/>
      </c>
      <c r="S889" s="162">
        <f>AVERAGE(O889,Q889)</f>
        <v/>
      </c>
      <c r="T889" s="162">
        <f>AVERAGE(P889,Q889)</f>
        <v/>
      </c>
      <c r="U889" s="41">
        <f>STDEVA(K889,L889,M889,N889)</f>
        <v/>
      </c>
      <c r="V889" s="42">
        <f>U889/Q889</f>
        <v/>
      </c>
      <c r="W889" s="43">
        <f>IF(X889=O889,"MENOR",IF(X889=S889,"PROM[MEN-MED]","PROMEDIO"))</f>
        <v/>
      </c>
      <c r="X889" s="163">
        <f>IF(V889&lt;=300%,O889,IF(AND(V889&gt;100%,V889&lt;=150%),S889,R889))</f>
        <v/>
      </c>
      <c r="Y889" s="162">
        <f>ROUND(X889,0)</f>
        <v/>
      </c>
    </row>
    <row r="890" ht="54.75" customHeight="1">
      <c r="B890" s="32" t="inlineStr">
        <is>
          <t>5.16</t>
        </is>
      </c>
      <c r="C890" s="32" t="n">
        <v>4912</v>
      </c>
      <c r="D890" s="59" t="inlineStr">
        <is>
          <t>FUSIBLES 10-15-20-25-30 AMP</t>
        </is>
      </c>
      <c r="E890"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890" s="32" t="inlineStr">
        <is>
          <t>Unidad</t>
        </is>
      </c>
      <c r="G890" s="35" t="inlineStr">
        <is>
          <t>suministro</t>
        </is>
      </c>
      <c r="H890" s="159" t="n">
        <v>3976</v>
      </c>
      <c r="I890" s="37" t="n">
        <v>158.91</v>
      </c>
      <c r="J890" s="37" t="n">
        <v>151.76</v>
      </c>
      <c r="K890" s="160">
        <f>H890*(I890/J890)</f>
        <v/>
      </c>
      <c r="L890" s="159" t="n">
        <v>5678.3944</v>
      </c>
      <c r="M890" s="159" t="n">
        <v>5513</v>
      </c>
      <c r="N890" s="159" t="n">
        <v>5954.04</v>
      </c>
      <c r="O890" s="162">
        <f>MIN(K890,L890,M890,N890)</f>
        <v/>
      </c>
      <c r="P890" s="162">
        <f>MAX(K890,L890,M890,N890)</f>
        <v/>
      </c>
      <c r="Q890" s="162">
        <f>MEDIAN(K890,L890,M890,N890)</f>
        <v/>
      </c>
      <c r="R890" s="162">
        <f>AVERAGE(K890,L890,M890,N890)</f>
        <v/>
      </c>
      <c r="S890" s="162">
        <f>AVERAGE(O890,Q890)</f>
        <v/>
      </c>
      <c r="T890" s="162">
        <f>AVERAGE(P890,Q890)</f>
        <v/>
      </c>
      <c r="U890" s="41">
        <f>STDEVA(K890,L890,M890,N890)</f>
        <v/>
      </c>
      <c r="V890" s="42">
        <f>U890/Q890</f>
        <v/>
      </c>
      <c r="W890" s="43">
        <f>IF(X890=O890,"MENOR",IF(X890=S890,"PROM[MEN-MED]","PROMEDIO"))</f>
        <v/>
      </c>
      <c r="X890" s="163">
        <f>IF(V890&lt;=300%,O890,IF(AND(V890&gt;100%,V890&lt;=150%),S890,R890))</f>
        <v/>
      </c>
      <c r="Y890" s="162">
        <f>ROUND(X890,0)</f>
        <v/>
      </c>
    </row>
    <row r="891" ht="54.75" customHeight="1">
      <c r="B891" s="32" t="inlineStr">
        <is>
          <t>5.17</t>
        </is>
      </c>
      <c r="C891" s="32" t="n">
        <v>4912</v>
      </c>
      <c r="D891" s="59" t="inlineStr">
        <is>
          <t>FUSIBLES 60-80-100 AMP</t>
        </is>
      </c>
      <c r="E891"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891" s="32" t="inlineStr">
        <is>
          <t>Unidad</t>
        </is>
      </c>
      <c r="G891" s="35" t="inlineStr">
        <is>
          <t>suministro</t>
        </is>
      </c>
      <c r="H891" s="159" t="n">
        <v>45717</v>
      </c>
      <c r="I891" s="37" t="n">
        <v>158.91</v>
      </c>
      <c r="J891" s="37" t="n">
        <v>151.76</v>
      </c>
      <c r="K891" s="160">
        <f>H891*(I891/J891)</f>
        <v/>
      </c>
      <c r="L891" s="159" t="n">
        <v>59612.2765</v>
      </c>
      <c r="M891" s="159" t="n">
        <v>57876</v>
      </c>
      <c r="N891" s="159" t="n">
        <v>62506.08</v>
      </c>
      <c r="O891" s="162">
        <f>MIN(K891,L891,M891,N891)</f>
        <v/>
      </c>
      <c r="P891" s="162">
        <f>MAX(K891,L891,M891,N891)</f>
        <v/>
      </c>
      <c r="Q891" s="162">
        <f>MEDIAN(K891,L891,M891,N891)</f>
        <v/>
      </c>
      <c r="R891" s="162">
        <f>AVERAGE(K891,L891,M891,N891)</f>
        <v/>
      </c>
      <c r="S891" s="162">
        <f>AVERAGE(O891,Q891)</f>
        <v/>
      </c>
      <c r="T891" s="162">
        <f>AVERAGE(P891,Q891)</f>
        <v/>
      </c>
      <c r="U891" s="41">
        <f>STDEVA(K891,L891,M891,N891)</f>
        <v/>
      </c>
      <c r="V891" s="42">
        <f>U891/Q891</f>
        <v/>
      </c>
      <c r="W891" s="43">
        <f>IF(X891=O891,"MENOR",IF(X891=S891,"PROM[MEN-MED]","PROMEDIO"))</f>
        <v/>
      </c>
      <c r="X891" s="163">
        <f>IF(V891&lt;=300%,O891,IF(AND(V891&gt;100%,V891&lt;=150%),S891,R891))</f>
        <v/>
      </c>
      <c r="Y891" s="162">
        <f>ROUND(X891,0)</f>
        <v/>
      </c>
    </row>
    <row r="892" ht="27" customHeight="1">
      <c r="B892" s="32" t="inlineStr">
        <is>
          <t>5.18</t>
        </is>
      </c>
      <c r="C892" s="32" t="n">
        <v>4912</v>
      </c>
      <c r="D892" s="59" t="inlineStr">
        <is>
          <t>INYECTORES (MOTOR DIÉSEL Y GASOLINA)</t>
        </is>
      </c>
      <c r="E892" s="56"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892" s="32" t="inlineStr">
        <is>
          <t>Unidad</t>
        </is>
      </c>
      <c r="G892" s="35" t="inlineStr">
        <is>
          <t>suministro</t>
        </is>
      </c>
      <c r="H892" s="159" t="n">
        <v>824600</v>
      </c>
      <c r="I892" s="37" t="n">
        <v>158.91</v>
      </c>
      <c r="J892" s="37" t="n">
        <v>151.76</v>
      </c>
      <c r="K892" s="160">
        <f>H892*(I892/J892)</f>
        <v/>
      </c>
      <c r="L892" s="159" t="n">
        <v>1004454.9739</v>
      </c>
      <c r="M892" s="159" t="n">
        <v>975199</v>
      </c>
      <c r="N892" s="159" t="n">
        <v>1053214.92</v>
      </c>
      <c r="O892" s="162">
        <f>MIN(K892,L892,M892,N892)</f>
        <v/>
      </c>
      <c r="P892" s="162">
        <f>MAX(K892,L892,M892,N892)</f>
        <v/>
      </c>
      <c r="Q892" s="162">
        <f>MEDIAN(K892,L892,M892,N892)</f>
        <v/>
      </c>
      <c r="R892" s="162">
        <f>AVERAGE(K892,L892,M892,N892)</f>
        <v/>
      </c>
      <c r="S892" s="162">
        <f>AVERAGE(O892,Q892)</f>
        <v/>
      </c>
      <c r="T892" s="162">
        <f>AVERAGE(P892,Q892)</f>
        <v/>
      </c>
      <c r="U892" s="41">
        <f>STDEVA(K892,L892,M892,N892)</f>
        <v/>
      </c>
      <c r="V892" s="42">
        <f>U892/Q892</f>
        <v/>
      </c>
      <c r="W892" s="43">
        <f>IF(X892=O892,"MENOR",IF(X892=S892,"PROM[MEN-MED]","PROMEDIO"))</f>
        <v/>
      </c>
      <c r="X892" s="163">
        <f>IF(V892&lt;=300%,O892,IF(AND(V892&gt;100%,V892&lt;=150%),S892,R892))</f>
        <v/>
      </c>
      <c r="Y892" s="162">
        <f>ROUND(X892,0)</f>
        <v/>
      </c>
    </row>
    <row r="893" ht="27" customHeight="1">
      <c r="B893" s="32" t="inlineStr">
        <is>
          <t>5.19</t>
        </is>
      </c>
      <c r="C893" s="32" t="n">
        <v>4912</v>
      </c>
      <c r="D893" s="59" t="inlineStr">
        <is>
          <t>MOTOR DE LIMPIABRISAS</t>
        </is>
      </c>
      <c r="E893" s="56" t="inlineStr">
        <is>
          <t>Elemento metálico está formado por un motor eléctrico con un sistema de reducción incorporado, que transforma la velocidad del motor a la velocidad necesaria, para obtener un desplazamiento de vaivén. Diámetro establecido para este vehículo.</t>
        </is>
      </c>
      <c r="F893" s="32" t="inlineStr">
        <is>
          <t xml:space="preserve">Unidad </t>
        </is>
      </c>
      <c r="G893" s="35" t="inlineStr">
        <is>
          <t>suministro</t>
        </is>
      </c>
      <c r="H893" s="159" t="n">
        <v>1655738</v>
      </c>
      <c r="I893" s="37" t="n">
        <v>158.91</v>
      </c>
      <c r="J893" s="37" t="n">
        <v>151.76</v>
      </c>
      <c r="K893" s="160">
        <f>H893*(I893/J893)</f>
        <v/>
      </c>
      <c r="L893" s="159" t="n">
        <v>2404013.8192</v>
      </c>
      <c r="M893" s="159" t="n">
        <v>2333994</v>
      </c>
      <c r="N893" s="159" t="n">
        <v>2520713.52</v>
      </c>
      <c r="O893" s="162">
        <f>MIN(K893,L893,M893,N893)</f>
        <v/>
      </c>
      <c r="P893" s="162">
        <f>MAX(K893,L893,M893,N893)</f>
        <v/>
      </c>
      <c r="Q893" s="162">
        <f>MEDIAN(K893,L893,M893,N893)</f>
        <v/>
      </c>
      <c r="R893" s="162">
        <f>AVERAGE(K893,L893,M893,N893)</f>
        <v/>
      </c>
      <c r="S893" s="162">
        <f>AVERAGE(O893,Q893)</f>
        <v/>
      </c>
      <c r="T893" s="162">
        <f>AVERAGE(P893,Q893)</f>
        <v/>
      </c>
      <c r="U893" s="41">
        <f>STDEVA(K893,L893,M893,N893)</f>
        <v/>
      </c>
      <c r="V893" s="42">
        <f>U893/Q893</f>
        <v/>
      </c>
      <c r="W893" s="43">
        <f>IF(X893=O893,"MENOR",IF(X893=S893,"PROM[MEN-MED]","PROMEDIO"))</f>
        <v/>
      </c>
      <c r="X893" s="163">
        <f>IF(V893&lt;=300%,O893,IF(AND(V893&gt;100%,V893&lt;=150%),S893,R893))</f>
        <v/>
      </c>
      <c r="Y893" s="162">
        <f>ROUND(X893,0)</f>
        <v/>
      </c>
    </row>
    <row r="894" ht="27" customHeight="1">
      <c r="B894" s="32" t="inlineStr">
        <is>
          <t>5.20</t>
        </is>
      </c>
      <c r="C894" s="32" t="n">
        <v>4912</v>
      </c>
      <c r="D894" s="59" t="inlineStr">
        <is>
          <t>PORTAFUSIBLES</t>
        </is>
      </c>
      <c r="E894" s="56" t="inlineStr">
        <is>
          <t>Elemento de plastico y metal forma de caja con su respetiva tapa que ofrecen un medio seguro y organizado para la instalación y protección grupal en elementos eléctricos. Diámetro establecido para este vehículo.</t>
        </is>
      </c>
      <c r="F894" s="32" t="inlineStr">
        <is>
          <t>Unidad</t>
        </is>
      </c>
      <c r="G894" s="35" t="inlineStr">
        <is>
          <t>suministro</t>
        </is>
      </c>
      <c r="H894" s="159" t="n">
        <v>227400</v>
      </c>
      <c r="I894" s="37" t="n">
        <v>158.91</v>
      </c>
      <c r="J894" s="37" t="n">
        <v>151.76</v>
      </c>
      <c r="K894" s="160">
        <f>H894*(I894/J894)</f>
        <v/>
      </c>
      <c r="L894" s="159" t="n">
        <v>41587.2751</v>
      </c>
      <c r="M894" s="159" t="n">
        <v>40376</v>
      </c>
      <c r="N894" s="159" t="n">
        <v>43606.08</v>
      </c>
      <c r="O894" s="162">
        <f>MIN(K894,L894,M894,N894)</f>
        <v/>
      </c>
      <c r="P894" s="162">
        <f>MAX(K894,L894,M894,N894)</f>
        <v/>
      </c>
      <c r="Q894" s="162">
        <f>MEDIAN(K894,L894,M894,N894)</f>
        <v/>
      </c>
      <c r="R894" s="162">
        <f>AVERAGE(K894,L894,M894,N894)</f>
        <v/>
      </c>
      <c r="S894" s="162">
        <f>AVERAGE(O894,Q894)</f>
        <v/>
      </c>
      <c r="T894" s="162">
        <f>AVERAGE(P894,Q894)</f>
        <v/>
      </c>
      <c r="U894" s="41">
        <f>STDEVA(K894,L894,M894,N894)</f>
        <v/>
      </c>
      <c r="V894" s="42">
        <f>U894/Q894</f>
        <v/>
      </c>
      <c r="W894" s="43">
        <f>IF(X894=O894,"MENOR",IF(X894=S894,"PROM[MEN-MED]","PROMEDIO"))</f>
        <v/>
      </c>
      <c r="X894" s="163">
        <f>IF(V894&lt;=300%,O894,IF(AND(V894&gt;100%,V894&lt;=150%),S894,R894))</f>
        <v/>
      </c>
      <c r="Y894" s="162">
        <f>ROUND(X894,0)</f>
        <v/>
      </c>
    </row>
    <row r="895" ht="27" customHeight="1">
      <c r="B895" s="32" t="inlineStr">
        <is>
          <t>5.21</t>
        </is>
      </c>
      <c r="C895" s="32" t="n">
        <v>4912</v>
      </c>
      <c r="D895" s="59" t="inlineStr">
        <is>
          <t xml:space="preserve">REGULADOR ALTERNADOR </t>
        </is>
      </c>
      <c r="E895" s="56" t="inlineStr">
        <is>
          <t>Dispositivo de plastico y metal electrónico que de forma irregular, poseen en su interior una compenentes electronicos, manteniendo la tensión suministrada por el generador corriente (alternador). Diámetro establecido para este vehículo.</t>
        </is>
      </c>
      <c r="F895" s="32" t="inlineStr">
        <is>
          <t>Unidad</t>
        </is>
      </c>
      <c r="G895" s="35" t="inlineStr">
        <is>
          <t>suministro</t>
        </is>
      </c>
      <c r="H895" s="159" t="n">
        <v>1001171</v>
      </c>
      <c r="I895" s="37" t="n">
        <v>158.91</v>
      </c>
      <c r="J895" s="37" t="n">
        <v>151.76</v>
      </c>
      <c r="K895" s="160">
        <f>H895*(I895/J895)</f>
        <v/>
      </c>
      <c r="L895" s="159" t="n">
        <v>1253137.1398</v>
      </c>
      <c r="M895" s="159" t="n">
        <v>1216638</v>
      </c>
      <c r="N895" s="159" t="n">
        <v>1313969.04</v>
      </c>
      <c r="O895" s="162">
        <f>MIN(K895,L895,M895,N895)</f>
        <v/>
      </c>
      <c r="P895" s="162">
        <f>MAX(K895,L895,M895,N895)</f>
        <v/>
      </c>
      <c r="Q895" s="162">
        <f>MEDIAN(K895,L895,M895,N895)</f>
        <v/>
      </c>
      <c r="R895" s="162">
        <f>AVERAGE(K895,L895,M895,N895)</f>
        <v/>
      </c>
      <c r="S895" s="162">
        <f>AVERAGE(O895,Q895)</f>
        <v/>
      </c>
      <c r="T895" s="162">
        <f>AVERAGE(P895,Q895)</f>
        <v/>
      </c>
      <c r="U895" s="41">
        <f>STDEVA(K895,L895,M895,N895)</f>
        <v/>
      </c>
      <c r="V895" s="42">
        <f>U895/Q895</f>
        <v/>
      </c>
      <c r="W895" s="43">
        <f>IF(X895=O895,"MENOR",IF(X895=S895,"PROM[MEN-MED]","PROMEDIO"))</f>
        <v/>
      </c>
      <c r="X895" s="163">
        <f>IF(V895&lt;=300%,O895,IF(AND(V895&gt;100%,V895&lt;=150%),S895,R895))</f>
        <v/>
      </c>
      <c r="Y895" s="162">
        <f>ROUND(X895,0)</f>
        <v/>
      </c>
    </row>
    <row r="896" ht="27" customHeight="1">
      <c r="B896" s="32" t="inlineStr">
        <is>
          <t>5.22</t>
        </is>
      </c>
      <c r="C896" s="32" t="n">
        <v>4912</v>
      </c>
      <c r="D896" s="59" t="inlineStr">
        <is>
          <t>RELÉ (ELEVADOR DE CORRIENTE)</t>
        </is>
      </c>
      <c r="E896" s="56"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896" s="32" t="inlineStr">
        <is>
          <t>Unidad</t>
        </is>
      </c>
      <c r="G896" s="35" t="inlineStr">
        <is>
          <t>suministro</t>
        </is>
      </c>
      <c r="H896" s="159" t="n">
        <v>264099</v>
      </c>
      <c r="I896" s="37" t="n">
        <v>158.91</v>
      </c>
      <c r="J896" s="37" t="n">
        <v>151.76</v>
      </c>
      <c r="K896" s="160">
        <f>H896*(I896/J896)</f>
        <v/>
      </c>
      <c r="L896" s="159" t="n">
        <v>321702.9935</v>
      </c>
      <c r="M896" s="159" t="n">
        <v>312333</v>
      </c>
      <c r="N896" s="159" t="n">
        <v>337319.64</v>
      </c>
      <c r="O896" s="162">
        <f>MIN(K896,L896,M896,N896)</f>
        <v/>
      </c>
      <c r="P896" s="162">
        <f>MAX(K896,L896,M896,N896)</f>
        <v/>
      </c>
      <c r="Q896" s="162">
        <f>MEDIAN(K896,L896,M896,N896)</f>
        <v/>
      </c>
      <c r="R896" s="162">
        <f>AVERAGE(K896,L896,M896,N896)</f>
        <v/>
      </c>
      <c r="S896" s="162">
        <f>AVERAGE(O896,Q896)</f>
        <v/>
      </c>
      <c r="T896" s="162">
        <f>AVERAGE(P896,Q896)</f>
        <v/>
      </c>
      <c r="U896" s="41">
        <f>STDEVA(K896,L896,M896,N896)</f>
        <v/>
      </c>
      <c r="V896" s="42">
        <f>U896/Q896</f>
        <v/>
      </c>
      <c r="W896" s="43">
        <f>IF(X896=O896,"MENOR",IF(X896=S896,"PROM[MEN-MED]","PROMEDIO"))</f>
        <v/>
      </c>
      <c r="X896" s="163">
        <f>IF(V896&lt;=300%,O896,IF(AND(V896&gt;100%,V896&lt;=150%),S896,R896))</f>
        <v/>
      </c>
      <c r="Y896" s="162">
        <f>ROUND(X896,0)</f>
        <v/>
      </c>
    </row>
    <row r="897" ht="27" customHeight="1">
      <c r="B897" s="32" t="inlineStr">
        <is>
          <t>5.23</t>
        </is>
      </c>
      <c r="C897" s="32" t="n">
        <v>4912</v>
      </c>
      <c r="D897" s="59" t="inlineStr">
        <is>
          <t xml:space="preserve">SENSOR ABS DE LAS RUEDAS </t>
        </is>
      </c>
      <c r="E897" s="56"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897" s="32" t="inlineStr">
        <is>
          <t>Unidad</t>
        </is>
      </c>
      <c r="G897" s="35" t="inlineStr">
        <is>
          <t>suministro</t>
        </is>
      </c>
      <c r="H897" s="159" t="n">
        <v>409450</v>
      </c>
      <c r="I897" s="37" t="n">
        <v>158.91</v>
      </c>
      <c r="J897" s="37" t="n">
        <v>151.76</v>
      </c>
      <c r="K897" s="160">
        <f>H897*(I897/J897)</f>
        <v/>
      </c>
      <c r="L897" s="159" t="n">
        <v>494094.0928</v>
      </c>
      <c r="M897" s="159" t="n">
        <v>479703</v>
      </c>
      <c r="N897" s="159" t="n">
        <v>518079.24</v>
      </c>
      <c r="O897" s="162">
        <f>MIN(K897,L897,M897,N897)</f>
        <v/>
      </c>
      <c r="P897" s="162">
        <f>MAX(K897,L897,M897,N897)</f>
        <v/>
      </c>
      <c r="Q897" s="162">
        <f>MEDIAN(K897,L897,M897,N897)</f>
        <v/>
      </c>
      <c r="R897" s="162">
        <f>AVERAGE(K897,L897,M897,N897)</f>
        <v/>
      </c>
      <c r="S897" s="162">
        <f>AVERAGE(O897,Q897)</f>
        <v/>
      </c>
      <c r="T897" s="162">
        <f>AVERAGE(P897,Q897)</f>
        <v/>
      </c>
      <c r="U897" s="41">
        <f>STDEVA(K897,L897,M897,N897)</f>
        <v/>
      </c>
      <c r="V897" s="42">
        <f>U897/Q897</f>
        <v/>
      </c>
      <c r="W897" s="43">
        <f>IF(X897=O897,"MENOR",IF(X897=S897,"PROM[MEN-MED]","PROMEDIO"))</f>
        <v/>
      </c>
      <c r="X897" s="163">
        <f>IF(V897&lt;=300%,O897,IF(AND(V897&gt;100%,V897&lt;=150%),S897,R897))</f>
        <v/>
      </c>
      <c r="Y897" s="162">
        <f>ROUND(X897,0)</f>
        <v/>
      </c>
    </row>
    <row r="898" ht="41.25" customHeight="1">
      <c r="B898" s="32" t="inlineStr">
        <is>
          <t>5.24</t>
        </is>
      </c>
      <c r="C898" s="32" t="n">
        <v>4912</v>
      </c>
      <c r="D898" s="59" t="inlineStr">
        <is>
          <t>SENSOR APERTURA MARIPOSA (TPS)</t>
        </is>
      </c>
      <c r="E898" s="56"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898" s="32" t="inlineStr">
        <is>
          <t>Unidad</t>
        </is>
      </c>
      <c r="G898" s="35" t="inlineStr">
        <is>
          <t>suministro</t>
        </is>
      </c>
      <c r="H898" s="159" t="n">
        <v>2769725</v>
      </c>
      <c r="I898" s="37" t="n">
        <v>158.91</v>
      </c>
      <c r="J898" s="37" t="n">
        <v>151.76</v>
      </c>
      <c r="K898" s="160">
        <f>H898*(I898/J898)</f>
        <v/>
      </c>
      <c r="L898" s="159" t="n">
        <v>3327241.9635</v>
      </c>
      <c r="M898" s="159" t="n">
        <v>3230332</v>
      </c>
      <c r="N898" s="159" t="n">
        <v>3488758.56</v>
      </c>
      <c r="O898" s="162">
        <f>MIN(K898,L898,M898,N898)</f>
        <v/>
      </c>
      <c r="P898" s="162">
        <f>MAX(K898,L898,M898,N898)</f>
        <v/>
      </c>
      <c r="Q898" s="162">
        <f>MEDIAN(K898,L898,M898,N898)</f>
        <v/>
      </c>
      <c r="R898" s="162">
        <f>AVERAGE(K898,L898,M898,N898)</f>
        <v/>
      </c>
      <c r="S898" s="162">
        <f>AVERAGE(O898,Q898)</f>
        <v/>
      </c>
      <c r="T898" s="162">
        <f>AVERAGE(P898,Q898)</f>
        <v/>
      </c>
      <c r="U898" s="41">
        <f>STDEVA(K898,L898,M898,N898)</f>
        <v/>
      </c>
      <c r="V898" s="42">
        <f>U898/Q898</f>
        <v/>
      </c>
      <c r="W898" s="43">
        <f>IF(X898=O898,"MENOR",IF(X898=S898,"PROM[MEN-MED]","PROMEDIO"))</f>
        <v/>
      </c>
      <c r="X898" s="163">
        <f>IF(V898&lt;=300%,O898,IF(AND(V898&gt;100%,V898&lt;=150%),S898,R898))</f>
        <v/>
      </c>
      <c r="Y898" s="162">
        <f>ROUND(X898,0)</f>
        <v/>
      </c>
    </row>
    <row r="899" ht="41.25" customHeight="1">
      <c r="B899" s="32" t="inlineStr">
        <is>
          <t>5.25</t>
        </is>
      </c>
      <c r="C899" s="32" t="n">
        <v>4912</v>
      </c>
      <c r="D899" s="59" t="inlineStr">
        <is>
          <t>SENSOR DE DETONACIÓN (KS)</t>
        </is>
      </c>
      <c r="E899" s="56"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899" s="32" t="inlineStr">
        <is>
          <t>Unidad</t>
        </is>
      </c>
      <c r="G899" s="35" t="inlineStr">
        <is>
          <t>suministro</t>
        </is>
      </c>
      <c r="H899" s="159" t="n">
        <v>676805</v>
      </c>
      <c r="I899" s="37" t="n">
        <v>158.91</v>
      </c>
      <c r="J899" s="37" t="n">
        <v>151.76</v>
      </c>
      <c r="K899" s="160">
        <f>H899*(I899/J899)</f>
        <v/>
      </c>
      <c r="L899" s="159" t="n">
        <v>2258401.6945</v>
      </c>
      <c r="M899" s="159" t="n">
        <v>2192623</v>
      </c>
      <c r="N899" s="159" t="n">
        <v>2368032.84</v>
      </c>
      <c r="O899" s="162">
        <f>MIN(K899,L899,M899,N899)</f>
        <v/>
      </c>
      <c r="P899" s="162">
        <f>MAX(K899,L899,M899,N899)</f>
        <v/>
      </c>
      <c r="Q899" s="162">
        <f>MEDIAN(K899,L899,M899,N899)</f>
        <v/>
      </c>
      <c r="R899" s="162">
        <f>AVERAGE(K899,L899,M899,N899)</f>
        <v/>
      </c>
      <c r="S899" s="162">
        <f>AVERAGE(O899,Q899)</f>
        <v/>
      </c>
      <c r="T899" s="162">
        <f>AVERAGE(P899,Q899)</f>
        <v/>
      </c>
      <c r="U899" s="41">
        <f>STDEVA(K899,L899,M899,N899)</f>
        <v/>
      </c>
      <c r="V899" s="42">
        <f>U899/Q899</f>
        <v/>
      </c>
      <c r="W899" s="43">
        <f>IF(X899=O899,"MENOR",IF(X899=S899,"PROM[MEN-MED]","PROMEDIO"))</f>
        <v/>
      </c>
      <c r="X899" s="163">
        <f>IF(V899&lt;=300%,O899,IF(AND(V899&gt;100%,V899&lt;=150%),S899,R899))</f>
        <v/>
      </c>
      <c r="Y899" s="162">
        <f>ROUND(X899,0)</f>
        <v/>
      </c>
    </row>
    <row r="900" ht="27" customHeight="1">
      <c r="B900" s="32" t="inlineStr">
        <is>
          <t>5.26</t>
        </is>
      </c>
      <c r="C900" s="32" t="n">
        <v>4912</v>
      </c>
      <c r="D900" s="59" t="inlineStr">
        <is>
          <t>SENSOR DE OXIGENO (O2)</t>
        </is>
      </c>
      <c r="E900"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900" s="32" t="inlineStr">
        <is>
          <t>Unidad</t>
        </is>
      </c>
      <c r="G900" s="35" t="inlineStr">
        <is>
          <t>suministro</t>
        </is>
      </c>
      <c r="H900" s="159" t="n">
        <v>605150</v>
      </c>
      <c r="I900" s="37" t="n">
        <v>158.91</v>
      </c>
      <c r="J900" s="37" t="n">
        <v>151.76</v>
      </c>
      <c r="K900" s="160">
        <f>H900*(I900/J900)</f>
        <v/>
      </c>
      <c r="L900" s="159" t="n">
        <v>716472.1179</v>
      </c>
      <c r="M900" s="159" t="n">
        <v>695604</v>
      </c>
      <c r="N900" s="159" t="n">
        <v>751252.3199999999</v>
      </c>
      <c r="O900" s="162">
        <f>MIN(K900,L900,M900,N900)</f>
        <v/>
      </c>
      <c r="P900" s="162">
        <f>MAX(K900,L900,M900,N900)</f>
        <v/>
      </c>
      <c r="Q900" s="162">
        <f>MEDIAN(K900,L900,M900,N900)</f>
        <v/>
      </c>
      <c r="R900" s="162">
        <f>AVERAGE(K900,L900,M900,N900)</f>
        <v/>
      </c>
      <c r="S900" s="162">
        <f>AVERAGE(O900,Q900)</f>
        <v/>
      </c>
      <c r="T900" s="162">
        <f>AVERAGE(P900,Q900)</f>
        <v/>
      </c>
      <c r="U900" s="41">
        <f>STDEVA(K900,L900,M900,N900)</f>
        <v/>
      </c>
      <c r="V900" s="42">
        <f>U900/Q900</f>
        <v/>
      </c>
      <c r="W900" s="43">
        <f>IF(X900=O900,"MENOR",IF(X900=S900,"PROM[MEN-MED]","PROMEDIO"))</f>
        <v/>
      </c>
      <c r="X900" s="163">
        <f>IF(V900&lt;=300%,O900,IF(AND(V900&gt;100%,V900&lt;=150%),S900,R900))</f>
        <v/>
      </c>
      <c r="Y900" s="162">
        <f>ROUND(X900,0)</f>
        <v/>
      </c>
    </row>
    <row r="901" ht="41.25" customHeight="1">
      <c r="B901" s="32" t="inlineStr">
        <is>
          <t>5.27</t>
        </is>
      </c>
      <c r="C901" s="32" t="n">
        <v>4912</v>
      </c>
      <c r="D901" s="59" t="inlineStr">
        <is>
          <t>SENSOR DE PRESIÓN DE COMBUSTIBLE</t>
        </is>
      </c>
      <c r="E901" s="56"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901" s="32" t="inlineStr">
        <is>
          <t>Unidad</t>
        </is>
      </c>
      <c r="G901" s="35" t="inlineStr">
        <is>
          <t>suministro</t>
        </is>
      </c>
      <c r="H901" s="159" t="n">
        <v>231800</v>
      </c>
      <c r="I901" s="37" t="n">
        <v>158.91</v>
      </c>
      <c r="J901" s="37" t="n">
        <v>151.76</v>
      </c>
      <c r="K901" s="160">
        <f>H901*(I901/J901)</f>
        <v/>
      </c>
      <c r="L901" s="159" t="n">
        <v>282358.0235</v>
      </c>
      <c r="M901" s="159" t="n">
        <v>274134</v>
      </c>
      <c r="N901" s="159" t="n">
        <v>296064.72</v>
      </c>
      <c r="O901" s="162">
        <f>MIN(K901,L901,M901,N901)</f>
        <v/>
      </c>
      <c r="P901" s="162">
        <f>MAX(K901,L901,M901,N901)</f>
        <v/>
      </c>
      <c r="Q901" s="162">
        <f>MEDIAN(K901,L901,M901,N901)</f>
        <v/>
      </c>
      <c r="R901" s="162">
        <f>AVERAGE(K901,L901,M901,N901)</f>
        <v/>
      </c>
      <c r="S901" s="162">
        <f>AVERAGE(O901,Q901)</f>
        <v/>
      </c>
      <c r="T901" s="162">
        <f>AVERAGE(P901,Q901)</f>
        <v/>
      </c>
      <c r="U901" s="41">
        <f>STDEVA(K901,L901,M901,N901)</f>
        <v/>
      </c>
      <c r="V901" s="42">
        <f>U901/Q901</f>
        <v/>
      </c>
      <c r="W901" s="43">
        <f>IF(X901=O901,"MENOR",IF(X901=S901,"PROM[MEN-MED]","PROMEDIO"))</f>
        <v/>
      </c>
      <c r="X901" s="163">
        <f>IF(V901&lt;=300%,O901,IF(AND(V901&gt;100%,V901&lt;=150%),S901,R901))</f>
        <v/>
      </c>
      <c r="Y901" s="162">
        <f>ROUND(X901,0)</f>
        <v/>
      </c>
    </row>
    <row r="902" ht="27" customHeight="1">
      <c r="B902" s="32" t="inlineStr">
        <is>
          <t>5.28</t>
        </is>
      </c>
      <c r="C902" s="32" t="n">
        <v>4912</v>
      </c>
      <c r="D902" s="59" t="inlineStr">
        <is>
          <t>SENSOR DE REVERSO (LUZ TRASERA)</t>
        </is>
      </c>
      <c r="E902"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902" s="32" t="inlineStr">
        <is>
          <t>Unidad</t>
        </is>
      </c>
      <c r="G902" s="35" t="inlineStr">
        <is>
          <t>suministro</t>
        </is>
      </c>
      <c r="H902" s="159" t="n">
        <v>187836</v>
      </c>
      <c r="I902" s="37" t="n">
        <v>158.91</v>
      </c>
      <c r="J902" s="37" t="n">
        <v>151.76</v>
      </c>
      <c r="K902" s="160">
        <f>H902*(I902/J902)</f>
        <v/>
      </c>
      <c r="L902" s="159" t="n">
        <v>941710.4627</v>
      </c>
      <c r="M902" s="159" t="n">
        <v>914282</v>
      </c>
      <c r="N902" s="159" t="n">
        <v>987424.5600000001</v>
      </c>
      <c r="O902" s="162">
        <f>MIN(K902,L902,M902,N902)</f>
        <v/>
      </c>
      <c r="P902" s="162">
        <f>MAX(K902,L902,M902,N902)</f>
        <v/>
      </c>
      <c r="Q902" s="162">
        <f>MEDIAN(K902,L902,M902,N902)</f>
        <v/>
      </c>
      <c r="R902" s="162">
        <f>AVERAGE(K902,L902,M902,N902)</f>
        <v/>
      </c>
      <c r="S902" s="162">
        <f>AVERAGE(O902,Q902)</f>
        <v/>
      </c>
      <c r="T902" s="162">
        <f>AVERAGE(P902,Q902)</f>
        <v/>
      </c>
      <c r="U902" s="41">
        <f>STDEVA(K902,L902,M902,N902)</f>
        <v/>
      </c>
      <c r="V902" s="42">
        <f>U902/Q902</f>
        <v/>
      </c>
      <c r="W902" s="43">
        <f>IF(X902=O902,"MENOR",IF(X902=S902,"PROM[MEN-MED]","PROMEDIO"))</f>
        <v/>
      </c>
      <c r="X902" s="163">
        <f>IF(V902&lt;=300%,O902,IF(AND(V902&gt;100%,V902&lt;=150%),S902,R902))</f>
        <v/>
      </c>
      <c r="Y902" s="162">
        <f>ROUND(X902,0)</f>
        <v/>
      </c>
    </row>
    <row r="903" ht="27" customHeight="1">
      <c r="B903" s="32" t="inlineStr">
        <is>
          <t>5.29</t>
        </is>
      </c>
      <c r="C903" s="32" t="n">
        <v>4912</v>
      </c>
      <c r="D903" s="59" t="inlineStr">
        <is>
          <t>SENSOR DE TEMPERATURA DEL REFRIGERANTE (CTS - ECT)</t>
        </is>
      </c>
      <c r="E903"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903" s="32" t="inlineStr">
        <is>
          <t>Unidad</t>
        </is>
      </c>
      <c r="G903" s="35" t="inlineStr">
        <is>
          <t>suministro</t>
        </is>
      </c>
      <c r="H903" s="159" t="n">
        <v>221626</v>
      </c>
      <c r="I903" s="37" t="n">
        <v>158.91</v>
      </c>
      <c r="J903" s="37" t="n">
        <v>151.76</v>
      </c>
      <c r="K903" s="160">
        <f>H903*(I903/J903)</f>
        <v/>
      </c>
      <c r="L903" s="159" t="n">
        <v>283439.5193</v>
      </c>
      <c r="M903" s="159" t="n">
        <v>275184</v>
      </c>
      <c r="N903" s="159" t="n">
        <v>297198.72</v>
      </c>
      <c r="O903" s="162">
        <f>MIN(K903,L903,M903,N903)</f>
        <v/>
      </c>
      <c r="P903" s="162">
        <f>MAX(K903,L903,M903,N903)</f>
        <v/>
      </c>
      <c r="Q903" s="162">
        <f>MEDIAN(K903,L903,M903,N903)</f>
        <v/>
      </c>
      <c r="R903" s="162">
        <f>AVERAGE(K903,L903,M903,N903)</f>
        <v/>
      </c>
      <c r="S903" s="162">
        <f>AVERAGE(O903,Q903)</f>
        <v/>
      </c>
      <c r="T903" s="162">
        <f>AVERAGE(P903,Q903)</f>
        <v/>
      </c>
      <c r="U903" s="41">
        <f>STDEVA(K903,L903,M903,N903)</f>
        <v/>
      </c>
      <c r="V903" s="42">
        <f>U903/Q903</f>
        <v/>
      </c>
      <c r="W903" s="43">
        <f>IF(X903=O903,"MENOR",IF(X903=S903,"PROM[MEN-MED]","PROMEDIO"))</f>
        <v/>
      </c>
      <c r="X903" s="163">
        <f>IF(V903&lt;=300%,O903,IF(AND(V903&gt;100%,V903&lt;=150%),S903,R903))</f>
        <v/>
      </c>
      <c r="Y903" s="162">
        <f>ROUND(X903,0)</f>
        <v/>
      </c>
    </row>
    <row r="904" ht="27" customHeight="1">
      <c r="B904" s="32" t="inlineStr">
        <is>
          <t>5.30</t>
        </is>
      </c>
      <c r="C904" s="32" t="n">
        <v>4912</v>
      </c>
      <c r="D904" s="59" t="inlineStr">
        <is>
          <t>SENSOR DE VELOCIDAD (VSS)</t>
        </is>
      </c>
      <c r="E904" s="56" t="inlineStr">
        <is>
          <t>Elemento metálico plastico de engranajes formados en un extremo por una ruedas dentadas y en el otro un conector que  transmite potencia mecánica de un componente a otro enviando una señal de movimiento.​  Diámetro establecido para este vehículo.</t>
        </is>
      </c>
      <c r="F904" s="32" t="inlineStr">
        <is>
          <t>Unidad</t>
        </is>
      </c>
      <c r="G904" s="35" t="inlineStr">
        <is>
          <t>suministro</t>
        </is>
      </c>
      <c r="H904" s="159" t="n">
        <v>440271</v>
      </c>
      <c r="I904" s="37" t="n">
        <v>158.91</v>
      </c>
      <c r="J904" s="37" t="n">
        <v>151.76</v>
      </c>
      <c r="K904" s="160">
        <f>H904*(I904/J904)</f>
        <v/>
      </c>
      <c r="L904" s="159" t="n">
        <v>782269.5503</v>
      </c>
      <c r="M904" s="159" t="n">
        <v>759485</v>
      </c>
      <c r="N904" s="159" t="n">
        <v>820243.8</v>
      </c>
      <c r="O904" s="162">
        <f>MIN(K904,L904,M904,N904)</f>
        <v/>
      </c>
      <c r="P904" s="162">
        <f>MAX(K904,L904,M904,N904)</f>
        <v/>
      </c>
      <c r="Q904" s="162">
        <f>MEDIAN(K904,L904,M904,N904)</f>
        <v/>
      </c>
      <c r="R904" s="162">
        <f>AVERAGE(K904,L904,M904,N904)</f>
        <v/>
      </c>
      <c r="S904" s="162">
        <f>AVERAGE(O904,Q904)</f>
        <v/>
      </c>
      <c r="T904" s="162">
        <f>AVERAGE(P904,Q904)</f>
        <v/>
      </c>
      <c r="U904" s="41">
        <f>STDEVA(K904,L904,M904,N904)</f>
        <v/>
      </c>
      <c r="V904" s="42">
        <f>U904/Q904</f>
        <v/>
      </c>
      <c r="W904" s="43">
        <f>IF(X904=O904,"MENOR",IF(X904=S904,"PROM[MEN-MED]","PROMEDIO"))</f>
        <v/>
      </c>
      <c r="X904" s="163">
        <f>IF(V904&lt;=300%,O904,IF(AND(V904&gt;100%,V904&lt;=150%),S904,R904))</f>
        <v/>
      </c>
      <c r="Y904" s="162">
        <f>ROUND(X904,0)</f>
        <v/>
      </c>
    </row>
    <row r="905" ht="27" customHeight="1">
      <c r="B905" s="32" t="inlineStr">
        <is>
          <t>5.31</t>
        </is>
      </c>
      <c r="C905" s="32" t="n">
        <v>4912</v>
      </c>
      <c r="D905" s="59" t="inlineStr">
        <is>
          <t>SENSOR FLUJO DE AIRE (MAF)</t>
        </is>
      </c>
      <c r="E905"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905" s="32" t="inlineStr">
        <is>
          <t>Unidad</t>
        </is>
      </c>
      <c r="G905" s="35" t="inlineStr">
        <is>
          <t>suministro</t>
        </is>
      </c>
      <c r="H905" s="159" t="n">
        <v>532698</v>
      </c>
      <c r="I905" s="37" t="n">
        <v>158.91</v>
      </c>
      <c r="J905" s="37" t="n">
        <v>151.76</v>
      </c>
      <c r="K905" s="160">
        <f>H905*(I905/J905)</f>
        <v/>
      </c>
      <c r="L905" s="159" t="n">
        <v>685887.2972</v>
      </c>
      <c r="M905" s="159" t="n">
        <v>665910</v>
      </c>
      <c r="N905" s="159" t="n">
        <v>719182.8</v>
      </c>
      <c r="O905" s="162">
        <f>MIN(K905,L905,M905,N905)</f>
        <v/>
      </c>
      <c r="P905" s="162">
        <f>MAX(K905,L905,M905,N905)</f>
        <v/>
      </c>
      <c r="Q905" s="162">
        <f>MEDIAN(K905,L905,M905,N905)</f>
        <v/>
      </c>
      <c r="R905" s="162">
        <f>AVERAGE(K905,L905,M905,N905)</f>
        <v/>
      </c>
      <c r="S905" s="162">
        <f>AVERAGE(O905,Q905)</f>
        <v/>
      </c>
      <c r="T905" s="162">
        <f>AVERAGE(P905,Q905)</f>
        <v/>
      </c>
      <c r="U905" s="41">
        <f>STDEVA(K905,L905,M905,N905)</f>
        <v/>
      </c>
      <c r="V905" s="42">
        <f>U905/Q905</f>
        <v/>
      </c>
      <c r="W905" s="43">
        <f>IF(X905=O905,"MENOR",IF(X905=S905,"PROM[MEN-MED]","PROMEDIO"))</f>
        <v/>
      </c>
      <c r="X905" s="163">
        <f>IF(V905&lt;=300%,O905,IF(AND(V905&gt;100%,V905&lt;=150%),S905,R905))</f>
        <v/>
      </c>
      <c r="Y905" s="162">
        <f>ROUND(X905,0)</f>
        <v/>
      </c>
    </row>
    <row r="906" ht="27" customHeight="1">
      <c r="B906" s="32" t="inlineStr">
        <is>
          <t>5.32</t>
        </is>
      </c>
      <c r="C906" s="32" t="n">
        <v>4912</v>
      </c>
      <c r="D906" s="59" t="inlineStr">
        <is>
          <t>SENSOR NIVEL DE COMBUSTIBLE (FLOTADOR)</t>
        </is>
      </c>
      <c r="E906"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906" s="32" t="inlineStr">
        <is>
          <t>Unidad</t>
        </is>
      </c>
      <c r="G906" s="35" t="inlineStr">
        <is>
          <t>suministro</t>
        </is>
      </c>
      <c r="H906" s="159" t="n">
        <v>290201</v>
      </c>
      <c r="I906" s="37" t="n">
        <v>158.91</v>
      </c>
      <c r="J906" s="37" t="n">
        <v>151.76</v>
      </c>
      <c r="K906" s="160">
        <f>H906*(I906/J906)</f>
        <v/>
      </c>
      <c r="L906" s="159" t="n">
        <v>417285.9593</v>
      </c>
      <c r="M906" s="159" t="n">
        <v>405132</v>
      </c>
      <c r="N906" s="159" t="n">
        <v>437542.56</v>
      </c>
      <c r="O906" s="162">
        <f>MIN(K906,L906,M906,N906)</f>
        <v/>
      </c>
      <c r="P906" s="162">
        <f>MAX(K906,L906,M906,N906)</f>
        <v/>
      </c>
      <c r="Q906" s="162">
        <f>MEDIAN(K906,L906,M906,N906)</f>
        <v/>
      </c>
      <c r="R906" s="162">
        <f>AVERAGE(K906,L906,M906,N906)</f>
        <v/>
      </c>
      <c r="S906" s="162">
        <f>AVERAGE(O906,Q906)</f>
        <v/>
      </c>
      <c r="T906" s="162">
        <f>AVERAGE(P906,Q906)</f>
        <v/>
      </c>
      <c r="U906" s="41">
        <f>STDEVA(K906,L906,M906,N906)</f>
        <v/>
      </c>
      <c r="V906" s="42">
        <f>U906/Q906</f>
        <v/>
      </c>
      <c r="W906" s="43">
        <f>IF(X906=O906,"MENOR",IF(X906=S906,"PROM[MEN-MED]","PROMEDIO"))</f>
        <v/>
      </c>
      <c r="X906" s="163">
        <f>IF(V906&lt;=300%,O906,IF(AND(V906&gt;100%,V906&lt;=150%),S906,R906))</f>
        <v/>
      </c>
      <c r="Y906" s="162">
        <f>ROUND(X906,0)</f>
        <v/>
      </c>
    </row>
    <row r="907" ht="27" customHeight="1">
      <c r="B907" s="32" t="inlineStr">
        <is>
          <t>5.33</t>
        </is>
      </c>
      <c r="C907" s="32" t="n">
        <v>4912</v>
      </c>
      <c r="D907" s="59" t="inlineStr">
        <is>
          <t>SENSOR POSICIÓN DE ÁRBOL DE LEVAS (CMP)</t>
        </is>
      </c>
      <c r="E907" s="56" t="inlineStr">
        <is>
          <t>Elemento electromagnético que define la posición del primer cilindro. Esta información se utiliza, para calcular el momento de encendido y el momento de la inyección. Elemento requerido para este vehiculo.</t>
        </is>
      </c>
      <c r="F907" s="32" t="inlineStr">
        <is>
          <t>Unidad</t>
        </is>
      </c>
      <c r="G907" s="35" t="inlineStr">
        <is>
          <t>suministro</t>
        </is>
      </c>
      <c r="H907" s="159" t="n">
        <v>310650</v>
      </c>
      <c r="I907" s="37" t="n">
        <v>158.91</v>
      </c>
      <c r="J907" s="37" t="n">
        <v>151.76</v>
      </c>
      <c r="K907" s="160">
        <f>H907*(I907/J907)</f>
        <v/>
      </c>
      <c r="L907" s="159" t="n">
        <v>378406.553</v>
      </c>
      <c r="M907" s="159" t="n">
        <v>367385</v>
      </c>
      <c r="N907" s="159" t="n">
        <v>396775.8</v>
      </c>
      <c r="O907" s="162">
        <f>MIN(K907,L907,M907,N907)</f>
        <v/>
      </c>
      <c r="P907" s="162">
        <f>MAX(K907,L907,M907,N907)</f>
        <v/>
      </c>
      <c r="Q907" s="162">
        <f>MEDIAN(K907,L907,M907,N907)</f>
        <v/>
      </c>
      <c r="R907" s="162">
        <f>AVERAGE(K907,L907,M907,N907)</f>
        <v/>
      </c>
      <c r="S907" s="162">
        <f>AVERAGE(O907,Q907)</f>
        <v/>
      </c>
      <c r="T907" s="162">
        <f>AVERAGE(P907,Q907)</f>
        <v/>
      </c>
      <c r="U907" s="41">
        <f>STDEVA(K907,L907,M907,N907)</f>
        <v/>
      </c>
      <c r="V907" s="42">
        <f>U907/Q907</f>
        <v/>
      </c>
      <c r="W907" s="43">
        <f>IF(X907=O907,"MENOR",IF(X907=S907,"PROM[MEN-MED]","PROMEDIO"))</f>
        <v/>
      </c>
      <c r="X907" s="163">
        <f>IF(V907&lt;=300%,O907,IF(AND(V907&gt;100%,V907&lt;=150%),S907,R907))</f>
        <v/>
      </c>
      <c r="Y907" s="162">
        <f>ROUND(X907,0)</f>
        <v/>
      </c>
    </row>
    <row r="908" ht="41.25" customHeight="1">
      <c r="B908" s="32" t="inlineStr">
        <is>
          <t>5.34</t>
        </is>
      </c>
      <c r="C908" s="32" t="n">
        <v>4912</v>
      </c>
      <c r="D908" s="59" t="inlineStr">
        <is>
          <t>SENSOR POSICIÓN DE CIGÜEÑAL (CKP)</t>
        </is>
      </c>
      <c r="E908"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908" s="32" t="inlineStr">
        <is>
          <t>Unidad</t>
        </is>
      </c>
      <c r="G908" s="35" t="inlineStr">
        <is>
          <t>suministro</t>
        </is>
      </c>
      <c r="H908" s="159" t="n">
        <v>283244</v>
      </c>
      <c r="I908" s="37" t="n">
        <v>158.91</v>
      </c>
      <c r="J908" s="37" t="n">
        <v>151.76</v>
      </c>
      <c r="K908" s="160">
        <f>H908*(I908/J908)</f>
        <v/>
      </c>
      <c r="L908" s="159" t="n">
        <v>492839.5472</v>
      </c>
      <c r="M908" s="159" t="n">
        <v>478485</v>
      </c>
      <c r="N908" s="159" t="n">
        <v>516763.8</v>
      </c>
      <c r="O908" s="162">
        <f>MIN(K908,L908,M908,N908)</f>
        <v/>
      </c>
      <c r="P908" s="162">
        <f>MAX(K908,L908,M908,N908)</f>
        <v/>
      </c>
      <c r="Q908" s="162">
        <f>MEDIAN(K908,L908,M908,N908)</f>
        <v/>
      </c>
      <c r="R908" s="162">
        <f>AVERAGE(K908,L908,M908,N908)</f>
        <v/>
      </c>
      <c r="S908" s="162">
        <f>AVERAGE(O908,Q908)</f>
        <v/>
      </c>
      <c r="T908" s="162">
        <f>AVERAGE(P908,Q908)</f>
        <v/>
      </c>
      <c r="U908" s="41">
        <f>STDEVA(K908,L908,M908,N908)</f>
        <v/>
      </c>
      <c r="V908" s="42">
        <f>U908/Q908</f>
        <v/>
      </c>
      <c r="W908" s="43">
        <f>IF(X908=O908,"MENOR",IF(X908=S908,"PROM[MEN-MED]","PROMEDIO"))</f>
        <v/>
      </c>
      <c r="X908" s="163">
        <f>IF(V908&lt;=300%,O908,IF(AND(V908&gt;100%,V908&lt;=150%),S908,R908))</f>
        <v/>
      </c>
      <c r="Y908" s="162">
        <f>ROUND(X908,0)</f>
        <v/>
      </c>
    </row>
    <row r="909" ht="27" customHeight="1">
      <c r="B909" s="32" t="inlineStr">
        <is>
          <t>5.35</t>
        </is>
      </c>
      <c r="C909" s="32" t="n">
        <v>4912</v>
      </c>
      <c r="D909" s="59" t="inlineStr">
        <is>
          <t>SENSOR POSICIÓN DEL PEDAL DEL ACELERADOR (APP)</t>
        </is>
      </c>
      <c r="E909"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909" s="32" t="inlineStr">
        <is>
          <t>Unidad</t>
        </is>
      </c>
      <c r="G909" s="35" t="inlineStr">
        <is>
          <t>suministro</t>
        </is>
      </c>
      <c r="H909" s="159" t="n">
        <v>551581</v>
      </c>
      <c r="I909" s="37" t="n">
        <v>158.91</v>
      </c>
      <c r="J909" s="37" t="n">
        <v>151.76</v>
      </c>
      <c r="K909" s="160">
        <f>H909*(I909/J909)</f>
        <v/>
      </c>
      <c r="L909" s="159" t="n">
        <v>822090.3774999999</v>
      </c>
      <c r="M909" s="159" t="n">
        <v>798146</v>
      </c>
      <c r="N909" s="159" t="n">
        <v>861997.6800000001</v>
      </c>
      <c r="O909" s="162">
        <f>MIN(K909,L909,M909,N909)</f>
        <v/>
      </c>
      <c r="P909" s="162">
        <f>MAX(K909,L909,M909,N909)</f>
        <v/>
      </c>
      <c r="Q909" s="162">
        <f>MEDIAN(K909,L909,M909,N909)</f>
        <v/>
      </c>
      <c r="R909" s="162">
        <f>AVERAGE(K909,L909,M909,N909)</f>
        <v/>
      </c>
      <c r="S909" s="162">
        <f>AVERAGE(O909,Q909)</f>
        <v/>
      </c>
      <c r="T909" s="162">
        <f>AVERAGE(P909,Q909)</f>
        <v/>
      </c>
      <c r="U909" s="41">
        <f>STDEVA(K909,L909,M909,N909)</f>
        <v/>
      </c>
      <c r="V909" s="42">
        <f>U909/Q909</f>
        <v/>
      </c>
      <c r="W909" s="43">
        <f>IF(X909=O909,"MENOR",IF(X909=S909,"PROM[MEN-MED]","PROMEDIO"))</f>
        <v/>
      </c>
      <c r="X909" s="163">
        <f>IF(V909&lt;=300%,O909,IF(AND(V909&gt;100%,V909&lt;=150%),S909,R909))</f>
        <v/>
      </c>
      <c r="Y909" s="162">
        <f>ROUND(X909,0)</f>
        <v/>
      </c>
    </row>
    <row r="910" ht="41.25" customHeight="1">
      <c r="B910" s="32" t="inlineStr">
        <is>
          <t>5.36</t>
        </is>
      </c>
      <c r="C910" s="32" t="n">
        <v>4912</v>
      </c>
      <c r="D910" s="59" t="inlineStr">
        <is>
          <t>SENSOR PRESIÓN DE ACEITE MOTOR</t>
        </is>
      </c>
      <c r="E910"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910" s="32" t="inlineStr">
        <is>
          <t>Unidad</t>
        </is>
      </c>
      <c r="G910" s="35" t="inlineStr">
        <is>
          <t>suministro</t>
        </is>
      </c>
      <c r="H910" s="159" t="n">
        <v>278275</v>
      </c>
      <c r="I910" s="37" t="n">
        <v>158.91</v>
      </c>
      <c r="J910" s="37" t="n">
        <v>151.76</v>
      </c>
      <c r="K910" s="160">
        <f>H910*(I910/J910)</f>
        <v/>
      </c>
      <c r="L910" s="159" t="n">
        <v>358840.6682</v>
      </c>
      <c r="M910" s="159" t="n">
        <v>348389</v>
      </c>
      <c r="N910" s="159" t="n">
        <v>376260.12</v>
      </c>
      <c r="O910" s="162">
        <f>MIN(K910,L910,M910,N910)</f>
        <v/>
      </c>
      <c r="P910" s="162">
        <f>MAX(K910,L910,M910,N910)</f>
        <v/>
      </c>
      <c r="Q910" s="162">
        <f>MEDIAN(K910,L910,M910,N910)</f>
        <v/>
      </c>
      <c r="R910" s="162">
        <f>AVERAGE(K910,L910,M910,N910)</f>
        <v/>
      </c>
      <c r="S910" s="162">
        <f>AVERAGE(O910,Q910)</f>
        <v/>
      </c>
      <c r="T910" s="162">
        <f>AVERAGE(P910,Q910)</f>
        <v/>
      </c>
      <c r="U910" s="41">
        <f>STDEVA(K910,L910,M910,N910)</f>
        <v/>
      </c>
      <c r="V910" s="42">
        <f>U910/Q910</f>
        <v/>
      </c>
      <c r="W910" s="43">
        <f>IF(X910=O910,"MENOR",IF(X910=S910,"PROM[MEN-MED]","PROMEDIO"))</f>
        <v/>
      </c>
      <c r="X910" s="163">
        <f>IF(V910&lt;=300%,O910,IF(AND(V910&gt;100%,V910&lt;=150%),S910,R910))</f>
        <v/>
      </c>
      <c r="Y910" s="162">
        <f>ROUND(X910,0)</f>
        <v/>
      </c>
    </row>
    <row r="911" ht="27" customHeight="1">
      <c r="B911" s="32" t="inlineStr">
        <is>
          <t>5.37</t>
        </is>
      </c>
      <c r="C911" s="32" t="n">
        <v>4912</v>
      </c>
      <c r="D911" s="59" t="inlineStr">
        <is>
          <t>SENSOR SERVODIRECCIÓN</t>
        </is>
      </c>
      <c r="E911" s="56"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911" s="32" t="inlineStr">
        <is>
          <t>Unidad</t>
        </is>
      </c>
      <c r="G911" s="35" t="inlineStr">
        <is>
          <t>suministro</t>
        </is>
      </c>
      <c r="H911" s="159" t="n">
        <v>770226</v>
      </c>
      <c r="I911" s="37" t="n">
        <v>158.91</v>
      </c>
      <c r="J911" s="37" t="n">
        <v>151.76</v>
      </c>
      <c r="K911" s="160">
        <f>H911*(I911/J911)</f>
        <v/>
      </c>
      <c r="L911" s="159" t="n">
        <v>1031751.0035</v>
      </c>
      <c r="M911" s="159" t="n">
        <v>1001700</v>
      </c>
      <c r="N911" s="159" t="n">
        <v>1081836</v>
      </c>
      <c r="O911" s="162">
        <f>MIN(K911,L911,M911,N911)</f>
        <v/>
      </c>
      <c r="P911" s="162">
        <f>MAX(K911,L911,M911,N911)</f>
        <v/>
      </c>
      <c r="Q911" s="162">
        <f>MEDIAN(K911,L911,M911,N911)</f>
        <v/>
      </c>
      <c r="R911" s="162">
        <f>AVERAGE(K911,L911,M911,N911)</f>
        <v/>
      </c>
      <c r="S911" s="162">
        <f>AVERAGE(O911,Q911)</f>
        <v/>
      </c>
      <c r="T911" s="162">
        <f>AVERAGE(P911,Q911)</f>
        <v/>
      </c>
      <c r="U911" s="41">
        <f>STDEVA(K911,L911,M911,N911)</f>
        <v/>
      </c>
      <c r="V911" s="42">
        <f>U911/Q911</f>
        <v/>
      </c>
      <c r="W911" s="43">
        <f>IF(X911=O911,"MENOR",IF(X911=S911,"PROM[MEN-MED]","PROMEDIO"))</f>
        <v/>
      </c>
      <c r="X911" s="163">
        <f>IF(V911&lt;=300%,O911,IF(AND(V911&gt;100%,V911&lt;=150%),S911,R911))</f>
        <v/>
      </c>
      <c r="Y911" s="162">
        <f>ROUND(X911,0)</f>
        <v/>
      </c>
    </row>
    <row r="912" ht="27" customHeight="1">
      <c r="B912" s="32" t="inlineStr">
        <is>
          <t>5.38</t>
        </is>
      </c>
      <c r="C912" s="32" t="n">
        <v>4912</v>
      </c>
      <c r="D912" s="59" t="inlineStr">
        <is>
          <t>SWITCH DE ENCENDIDO</t>
        </is>
      </c>
      <c r="E912"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912" s="32" t="inlineStr">
        <is>
          <t>Unidad</t>
        </is>
      </c>
      <c r="G912" s="35" t="inlineStr">
        <is>
          <t>suministro</t>
        </is>
      </c>
      <c r="H912" s="159" t="n">
        <v>862653</v>
      </c>
      <c r="I912" s="37" t="n">
        <v>158.91</v>
      </c>
      <c r="J912" s="37" t="n">
        <v>151.76</v>
      </c>
      <c r="K912" s="160">
        <f>H912*(I912/J912)</f>
        <v/>
      </c>
      <c r="L912" s="159" t="n">
        <v>1331190.5369</v>
      </c>
      <c r="M912" s="159" t="n">
        <v>1292418</v>
      </c>
      <c r="N912" s="159" t="n">
        <v>1395811.44</v>
      </c>
      <c r="O912" s="162">
        <f>MIN(K912,L912,M912,N912)</f>
        <v/>
      </c>
      <c r="P912" s="162">
        <f>MAX(K912,L912,M912,N912)</f>
        <v/>
      </c>
      <c r="Q912" s="162">
        <f>MEDIAN(K912,L912,M912,N912)</f>
        <v/>
      </c>
      <c r="R912" s="162">
        <f>AVERAGE(K912,L912,M912,N912)</f>
        <v/>
      </c>
      <c r="S912" s="162">
        <f>AVERAGE(O912,Q912)</f>
        <v/>
      </c>
      <c r="T912" s="162">
        <f>AVERAGE(P912,Q912)</f>
        <v/>
      </c>
      <c r="U912" s="41">
        <f>STDEVA(K912,L912,M912,N912)</f>
        <v/>
      </c>
      <c r="V912" s="42">
        <f>U912/Q912</f>
        <v/>
      </c>
      <c r="W912" s="43">
        <f>IF(X912=O912,"MENOR",IF(X912=S912,"PROM[MEN-MED]","PROMEDIO"))</f>
        <v/>
      </c>
      <c r="X912" s="163">
        <f>IF(V912&lt;=300%,O912,IF(AND(V912&gt;100%,V912&lt;=150%),S912,R912))</f>
        <v/>
      </c>
      <c r="Y912" s="162">
        <f>ROUND(X912,0)</f>
        <v/>
      </c>
    </row>
    <row r="913" ht="41.25" customHeight="1">
      <c r="B913" s="32" t="inlineStr">
        <is>
          <t>5.39</t>
        </is>
      </c>
      <c r="C913" s="32" t="n">
        <v>4912</v>
      </c>
      <c r="D913" s="59" t="inlineStr">
        <is>
          <t>VÁLVULA RECIRCULACION DE GASES (EGR)</t>
        </is>
      </c>
      <c r="E913" s="56"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913" s="32" t="inlineStr">
        <is>
          <t>Unidad</t>
        </is>
      </c>
      <c r="G913" s="35" t="inlineStr">
        <is>
          <t>suministro</t>
        </is>
      </c>
      <c r="H913" s="159" t="n">
        <v>68400</v>
      </c>
      <c r="I913" s="37" t="n">
        <v>158.91</v>
      </c>
      <c r="J913" s="37" t="n">
        <v>151.76</v>
      </c>
      <c r="K913" s="160">
        <f>H913*(I913/J913)</f>
        <v/>
      </c>
      <c r="L913" s="159" t="n">
        <v>80981.6896</v>
      </c>
      <c r="M913" s="159" t="n">
        <v>78623</v>
      </c>
      <c r="N913" s="159" t="n">
        <v>84912.84</v>
      </c>
      <c r="O913" s="162">
        <f>MIN(K913,L913,M913,N913)</f>
        <v/>
      </c>
      <c r="P913" s="162">
        <f>MAX(K913,L913,M913,N913)</f>
        <v/>
      </c>
      <c r="Q913" s="162">
        <f>MEDIAN(K913,L913,M913,N913)</f>
        <v/>
      </c>
      <c r="R913" s="162">
        <f>AVERAGE(K913,L913,M913,N913)</f>
        <v/>
      </c>
      <c r="S913" s="162">
        <f>AVERAGE(O913,Q913)</f>
        <v/>
      </c>
      <c r="T913" s="162">
        <f>AVERAGE(P913,Q913)</f>
        <v/>
      </c>
      <c r="U913" s="41">
        <f>STDEVA(K913,L913,M913,N913)</f>
        <v/>
      </c>
      <c r="V913" s="42">
        <f>U913/Q913</f>
        <v/>
      </c>
      <c r="W913" s="43">
        <f>IF(X913=O913,"MENOR",IF(X913=S913,"PROM[MEN-MED]","PROMEDIO"))</f>
        <v/>
      </c>
      <c r="X913" s="163">
        <f>IF(V913&lt;=300%,O913,IF(AND(V913&gt;100%,V913&lt;=150%),S913,R913))</f>
        <v/>
      </c>
      <c r="Y913" s="162">
        <f>ROUND(X913,0)</f>
        <v/>
      </c>
    </row>
    <row r="914" ht="15.75" customHeight="1">
      <c r="B914" s="32" t="inlineStr">
        <is>
          <t>5.40</t>
        </is>
      </c>
      <c r="C914" s="32" t="n">
        <v>4912</v>
      </c>
      <c r="D914" s="59" t="inlineStr">
        <is>
          <t xml:space="preserve">ECU DE LA RED MULTIPLEX DE LA CARROCERIA </t>
        </is>
      </c>
      <c r="E914" s="56" t="inlineStr">
        <is>
          <t>La ECU de la red multiplex de la carrocería es un módulo de control que gestiona la comunicación entre diversos sistemas eléctricos del vehículo</t>
        </is>
      </c>
      <c r="F914" s="32" t="inlineStr">
        <is>
          <t>Unidad</t>
        </is>
      </c>
      <c r="G914" s="35" t="inlineStr">
        <is>
          <t>suministro</t>
        </is>
      </c>
      <c r="H914" s="159" t="n">
        <v>9168694</v>
      </c>
      <c r="I914" s="37" t="n">
        <v>158.91</v>
      </c>
      <c r="J914" s="37" t="n">
        <v>151.76</v>
      </c>
      <c r="K914" s="160">
        <f>H914*(I914/J914)</f>
        <v/>
      </c>
      <c r="L914" s="159" t="n">
        <v>11069541.84</v>
      </c>
      <c r="M914" s="159" t="n">
        <v>10747128</v>
      </c>
      <c r="N914" s="159" t="n">
        <v>11606898.24</v>
      </c>
      <c r="O914" s="162">
        <f>MIN(K914,L914,M914,N914)</f>
        <v/>
      </c>
      <c r="P914" s="162">
        <f>MAX(K914,L914,M914,N914)</f>
        <v/>
      </c>
      <c r="Q914" s="162">
        <f>MEDIAN(K914,L914,M914,N914)</f>
        <v/>
      </c>
      <c r="R914" s="162">
        <f>AVERAGE(K914,L914,M914,N914)</f>
        <v/>
      </c>
      <c r="S914" s="162">
        <f>AVERAGE(O914,Q914)</f>
        <v/>
      </c>
      <c r="T914" s="162">
        <f>AVERAGE(P914,Q914)</f>
        <v/>
      </c>
      <c r="U914" s="41">
        <f>STDEVA(K914,L914,M914,N914)</f>
        <v/>
      </c>
      <c r="V914" s="42">
        <f>U914/Q914</f>
        <v/>
      </c>
      <c r="W914" s="43">
        <f>IF(X914=O914,"MENOR",IF(X914=S914,"PROM[MEN-MED]","PROMEDIO"))</f>
        <v/>
      </c>
      <c r="X914" s="163">
        <f>IF(V914&lt;=300%,O914,IF(AND(V914&gt;100%,V914&lt;=150%),S914,R914))</f>
        <v/>
      </c>
      <c r="Y914" s="162">
        <f>ROUND(X914,0)</f>
        <v/>
      </c>
    </row>
    <row r="915" ht="69" customHeight="1">
      <c r="B915" s="32" t="inlineStr">
        <is>
          <t>5.41</t>
        </is>
      </c>
      <c r="C915" s="32" t="n">
        <v>4912</v>
      </c>
      <c r="D915" s="59" t="inlineStr">
        <is>
          <t>ECU CONTROL DE DERRAPE (SELENOIDE DEL CILINDRO MAESTRO)</t>
        </is>
      </c>
      <c r="E915" s="56" t="inlineStr">
        <is>
          <t>Esta ECU es la encargada de gestionar funciones como:
✅ ABS (Sistema de frenos antibloqueo)
✅ VSC (Control de estabilidad del vehículo)
✅ TRAC (Control de tracción)
✅ EBD (Distribución electrónica de frenado)</t>
        </is>
      </c>
      <c r="F915" s="32" t="inlineStr">
        <is>
          <t>Unidad</t>
        </is>
      </c>
      <c r="G915" s="35" t="inlineStr">
        <is>
          <t>suministro</t>
        </is>
      </c>
      <c r="H915" s="159" t="n">
        <v>4359208</v>
      </c>
      <c r="I915" s="37" t="n">
        <v>158.91</v>
      </c>
      <c r="J915" s="37" t="n">
        <v>151.76</v>
      </c>
      <c r="K915" s="160">
        <f>H915*(I915/J915)</f>
        <v/>
      </c>
      <c r="L915" s="159" t="n">
        <v>5220011.16</v>
      </c>
      <c r="M915" s="159" t="n">
        <v>5067972</v>
      </c>
      <c r="N915" s="159" t="n">
        <v>5473409.76</v>
      </c>
      <c r="O915" s="162">
        <f>MIN(K915,L915,M915,N915)</f>
        <v/>
      </c>
      <c r="P915" s="162">
        <f>MAX(K915,L915,M915,N915)</f>
        <v/>
      </c>
      <c r="Q915" s="162">
        <f>MEDIAN(K915,L915,M915,N915)</f>
        <v/>
      </c>
      <c r="R915" s="162">
        <f>AVERAGE(K915,L915,M915,N915)</f>
        <v/>
      </c>
      <c r="S915" s="162">
        <f>AVERAGE(O915,Q915)</f>
        <v/>
      </c>
      <c r="T915" s="162">
        <f>AVERAGE(P915,Q915)</f>
        <v/>
      </c>
      <c r="U915" s="41">
        <f>STDEVA(K915,L915,M915,N915)</f>
        <v/>
      </c>
      <c r="V915" s="42">
        <f>U915/Q915</f>
        <v/>
      </c>
      <c r="W915" s="43">
        <f>IF(X915=O915,"MENOR",IF(X915=S915,"PROM[MEN-MED]","PROMEDIO"))</f>
        <v/>
      </c>
      <c r="X915" s="163">
        <f>IF(V915&lt;=300%,O915,IF(AND(V915&gt;100%,V915&lt;=150%),S915,R915))</f>
        <v/>
      </c>
      <c r="Y915" s="162">
        <f>ROUND(X915,0)</f>
        <v/>
      </c>
    </row>
    <row r="916" ht="110.25" customHeight="1">
      <c r="B916" s="32" t="inlineStr">
        <is>
          <t>5.42</t>
        </is>
      </c>
      <c r="C916" s="32" t="n">
        <v>4912</v>
      </c>
      <c r="D916" s="59" t="inlineStr">
        <is>
          <t xml:space="preserve">CONJUNTO DEL JUEGO DE INSTRUMENTOS </t>
        </is>
      </c>
      <c r="E916" s="56" t="inlineStr">
        <is>
          <t>es el panel de instrumentos que muestra información clave para el conductor, como:
✅ Velocímetro
✅ Tacómetro (RPM)
✅ Indicador de combustible
✅ Temperatura del motor
✅ Luces de advertencia (ABS, Check Engine, VSC, etc.)
✅ Odómetro y computadora de viaje</t>
        </is>
      </c>
      <c r="F916" s="32" t="inlineStr">
        <is>
          <t>Unidad</t>
        </is>
      </c>
      <c r="G916" s="35" t="inlineStr">
        <is>
          <t>suministro</t>
        </is>
      </c>
      <c r="H916" s="159" t="n">
        <v>12028900</v>
      </c>
      <c r="I916" s="37" t="n">
        <v>158.91</v>
      </c>
      <c r="J916" s="37" t="n">
        <v>151.76</v>
      </c>
      <c r="K916" s="160">
        <f>H916*(I916/J916)</f>
        <v/>
      </c>
      <c r="L916" s="159" t="n">
        <v>14241711.1193</v>
      </c>
      <c r="M916" s="159" t="n">
        <v>13826904</v>
      </c>
      <c r="N916" s="159" t="n">
        <v>14933056.32</v>
      </c>
      <c r="O916" s="162">
        <f>MIN(K916,L916,M916,N916)</f>
        <v/>
      </c>
      <c r="P916" s="162">
        <f>MAX(K916,L916,M916,N916)</f>
        <v/>
      </c>
      <c r="Q916" s="162">
        <f>MEDIAN(K916,L916,M916,N916)</f>
        <v/>
      </c>
      <c r="R916" s="162">
        <f>AVERAGE(K916,L916,M916,N916)</f>
        <v/>
      </c>
      <c r="S916" s="162">
        <f>AVERAGE(O916,Q916)</f>
        <v/>
      </c>
      <c r="T916" s="162">
        <f>AVERAGE(P916,Q916)</f>
        <v/>
      </c>
      <c r="U916" s="41">
        <f>STDEVA(K916,L916,M916,N916)</f>
        <v/>
      </c>
      <c r="V916" s="42">
        <f>U916/Q916</f>
        <v/>
      </c>
      <c r="W916" s="43">
        <f>IF(X916=O916,"MENOR",IF(X916=S916,"PROM[MEN-MED]","PROMEDIO"))</f>
        <v/>
      </c>
      <c r="X916" s="163">
        <f>IF(V916&lt;=300%,O916,IF(AND(V916&gt;100%,V916&lt;=150%),S916,R916))</f>
        <v/>
      </c>
      <c r="Y916" s="162">
        <f>ROUND(X916,0)</f>
        <v/>
      </c>
    </row>
    <row r="917" ht="54.75" customHeight="1">
      <c r="B917" s="32" t="inlineStr">
        <is>
          <t>5.43</t>
        </is>
      </c>
      <c r="C917" s="32" t="n">
        <v>4912</v>
      </c>
      <c r="D917" s="59" t="inlineStr">
        <is>
          <t>SENSOR DEL ANGULO DE DIRECCION (SUBCONJUNTO DELCABLE ESPIRAL)</t>
        </is>
      </c>
      <c r="E917" s="56" t="inlineStr">
        <is>
          <t>Este sensor mide la posición y el giro del volante y envía la información a la ECU de control de derrape (Skid Control ECU) para los sistemas:
✅ VSC (Control de estabilidad)
✅ TRAC (Control de tracción)
✅ EPS (Dirección asistida eléctrica, si aplica)</t>
        </is>
      </c>
      <c r="F917" s="32" t="inlineStr">
        <is>
          <t>Unidad</t>
        </is>
      </c>
      <c r="G917" s="35" t="inlineStr">
        <is>
          <t>suministro</t>
        </is>
      </c>
      <c r="H917" s="159" t="n">
        <v>2046544</v>
      </c>
      <c r="I917" s="37" t="n">
        <v>158.91</v>
      </c>
      <c r="J917" s="37" t="n">
        <v>151.76</v>
      </c>
      <c r="K917" s="160">
        <f>H917*(I917/J917)</f>
        <v/>
      </c>
      <c r="L917" s="159" t="n">
        <v>2458519.3654</v>
      </c>
      <c r="M917" s="159" t="n">
        <v>2386912</v>
      </c>
      <c r="N917" s="159" t="n">
        <v>2577864.96</v>
      </c>
      <c r="O917" s="162">
        <f>MIN(K917,L917,M917,N917)</f>
        <v/>
      </c>
      <c r="P917" s="162">
        <f>MAX(K917,L917,M917,N917)</f>
        <v/>
      </c>
      <c r="Q917" s="162">
        <f>MEDIAN(K917,L917,M917,N917)</f>
        <v/>
      </c>
      <c r="R917" s="162">
        <f>AVERAGE(K917,L917,M917,N917)</f>
        <v/>
      </c>
      <c r="S917" s="162">
        <f>AVERAGE(O917,Q917)</f>
        <v/>
      </c>
      <c r="T917" s="162">
        <f>AVERAGE(P917,Q917)</f>
        <v/>
      </c>
      <c r="U917" s="41">
        <f>STDEVA(K917,L917,M917,N917)</f>
        <v/>
      </c>
      <c r="V917" s="42">
        <f>U917/Q917</f>
        <v/>
      </c>
      <c r="W917" s="43">
        <f>IF(X917=O917,"MENOR",IF(X917=S917,"PROM[MEN-MED]","PROMEDIO"))</f>
        <v/>
      </c>
      <c r="X917" s="163">
        <f>IF(V917&lt;=300%,O917,IF(AND(V917&gt;100%,V917&lt;=150%),S917,R917))</f>
        <v/>
      </c>
      <c r="Y917" s="162">
        <f>ROUND(X917,0)</f>
        <v/>
      </c>
    </row>
    <row r="918" ht="15.75" customHeight="1">
      <c r="B918" s="32" t="inlineStr">
        <is>
          <t>5.44</t>
        </is>
      </c>
      <c r="C918" s="32" t="n">
        <v>4912</v>
      </c>
      <c r="D918" s="59" t="inlineStr">
        <is>
          <t>CONJUNTO DEL RECEPTOR DE RADIO Y PANTALLA</t>
        </is>
      </c>
      <c r="E918" s="56" t="inlineStr">
        <is>
          <t>unidad multimedia que controla el sistema de audio, navegación (si aplica) y conectividad del vehículo.</t>
        </is>
      </c>
      <c r="F918" s="32" t="inlineStr">
        <is>
          <t>Unidad</t>
        </is>
      </c>
      <c r="G918" s="35" t="inlineStr">
        <is>
          <t>suministro</t>
        </is>
      </c>
      <c r="H918" s="159" t="n">
        <v>17387388</v>
      </c>
      <c r="I918" s="37" t="n">
        <v>158.91</v>
      </c>
      <c r="J918" s="37" t="n">
        <v>151.76</v>
      </c>
      <c r="K918" s="160">
        <f>H918*(I918/J918)</f>
        <v/>
      </c>
      <c r="L918" s="159" t="n">
        <v>22139170.2049</v>
      </c>
      <c r="M918" s="159" t="n">
        <v>21494340</v>
      </c>
      <c r="N918" s="159" t="n">
        <v>23213887.2</v>
      </c>
      <c r="O918" s="162">
        <f>MIN(K918,L918,M918,N918)</f>
        <v/>
      </c>
      <c r="P918" s="162">
        <f>MAX(K918,L918,M918,N918)</f>
        <v/>
      </c>
      <c r="Q918" s="162">
        <f>MEDIAN(K918,L918,M918,N918)</f>
        <v/>
      </c>
      <c r="R918" s="162">
        <f>AVERAGE(K918,L918,M918,N918)</f>
        <v/>
      </c>
      <c r="S918" s="162">
        <f>AVERAGE(O918,Q918)</f>
        <v/>
      </c>
      <c r="T918" s="162">
        <f>AVERAGE(P918,Q918)</f>
        <v/>
      </c>
      <c r="U918" s="41">
        <f>STDEVA(K918,L918,M918,N918)</f>
        <v/>
      </c>
      <c r="V918" s="42">
        <f>U918/Q918</f>
        <v/>
      </c>
      <c r="W918" s="43">
        <f>IF(X918=O918,"MENOR",IF(X918=S918,"PROM[MEN-MED]","PROMEDIO"))</f>
        <v/>
      </c>
      <c r="X918" s="163">
        <f>IF(V918&lt;=300%,O918,IF(AND(V918&gt;100%,V918&lt;=150%),S918,R918))</f>
        <v/>
      </c>
      <c r="Y918" s="162">
        <f>ROUND(X918,0)</f>
        <v/>
      </c>
    </row>
    <row r="919" ht="15.75" customHeight="1">
      <c r="B919" s="32" t="inlineStr">
        <is>
          <t>5.45</t>
        </is>
      </c>
      <c r="C919" s="32" t="n">
        <v>4912</v>
      </c>
      <c r="D919" s="59" t="inlineStr">
        <is>
          <t>ECU DE CONTROL DE LA TRACCION DE LAS CUATRO RUEDAS *2</t>
        </is>
      </c>
      <c r="E919" s="56" t="inlineStr">
        <is>
          <t>es la encargada de gestionar el sistema 4WD o ATRAC (Active Traction Control)</t>
        </is>
      </c>
      <c r="F919" s="32" t="inlineStr">
        <is>
          <t>Unidad</t>
        </is>
      </c>
      <c r="G919" s="35" t="inlineStr">
        <is>
          <t>suministro</t>
        </is>
      </c>
      <c r="H919" s="159" t="n">
        <v>1805000</v>
      </c>
      <c r="I919" s="37" t="n">
        <v>158.91</v>
      </c>
      <c r="J919" s="37" t="n">
        <v>151.76</v>
      </c>
      <c r="K919" s="160">
        <f>H919*(I919/J919)</f>
        <v/>
      </c>
      <c r="L919" s="159" t="n">
        <v>2198690.529</v>
      </c>
      <c r="M919" s="159" t="n">
        <v>2134651</v>
      </c>
      <c r="N919" s="159" t="n">
        <v>2305423.08</v>
      </c>
      <c r="O919" s="162">
        <f>MIN(K919,L919,M919,N919)</f>
        <v/>
      </c>
      <c r="P919" s="162">
        <f>MAX(K919,L919,M919,N919)</f>
        <v/>
      </c>
      <c r="Q919" s="162">
        <f>MEDIAN(K919,L919,M919,N919)</f>
        <v/>
      </c>
      <c r="R919" s="162">
        <f>AVERAGE(K919,L919,M919,N919)</f>
        <v/>
      </c>
      <c r="S919" s="162">
        <f>AVERAGE(O919,Q919)</f>
        <v/>
      </c>
      <c r="T919" s="162">
        <f>AVERAGE(P919,Q919)</f>
        <v/>
      </c>
      <c r="U919" s="41">
        <f>STDEVA(K919,L919,M919,N919)</f>
        <v/>
      </c>
      <c r="V919" s="42">
        <f>U919/Q919</f>
        <v/>
      </c>
      <c r="W919" s="43">
        <f>IF(X919=O919,"MENOR",IF(X919=S919,"PROM[MEN-MED]","PROMEDIO"))</f>
        <v/>
      </c>
      <c r="X919" s="163">
        <f>IF(V919&lt;=300%,O919,IF(AND(V919&gt;100%,V919&lt;=150%),S919,R919))</f>
        <v/>
      </c>
      <c r="Y919" s="162">
        <f>ROUND(X919,0)</f>
        <v/>
      </c>
    </row>
    <row r="920" ht="15.75" customHeight="1">
      <c r="B920" s="32" t="inlineStr">
        <is>
          <t>5.46</t>
        </is>
      </c>
      <c r="C920" s="32" t="n">
        <v>4912</v>
      </c>
      <c r="D920" s="59" t="inlineStr">
        <is>
          <t>ECM</t>
        </is>
      </c>
      <c r="E920" s="56" t="inlineStr">
        <is>
          <t>es la unidad de control electrónico del motor. Su función es gestionar el rendimiento del motor y la eficiencia del combustible, controlando varios sistemas del vehículo.</t>
        </is>
      </c>
      <c r="F920" s="32" t="inlineStr">
        <is>
          <t>Unidad</t>
        </is>
      </c>
      <c r="G920" s="35" t="inlineStr">
        <is>
          <t>suministro</t>
        </is>
      </c>
      <c r="H920" s="159" t="n">
        <v>9173200</v>
      </c>
      <c r="I920" s="37" t="n">
        <v>158.91</v>
      </c>
      <c r="J920" s="37" t="n">
        <v>151.76</v>
      </c>
      <c r="K920" s="160">
        <f>H920*(I920/J920)</f>
        <v/>
      </c>
      <c r="L920" s="159" t="n">
        <v>11173971.48</v>
      </c>
      <c r="M920" s="159" t="n">
        <v>10848516</v>
      </c>
      <c r="N920" s="159" t="n">
        <v>11716397.28</v>
      </c>
      <c r="O920" s="162">
        <f>MIN(K920,L920,M920,N920)</f>
        <v/>
      </c>
      <c r="P920" s="162">
        <f>MAX(K920,L920,M920,N920)</f>
        <v/>
      </c>
      <c r="Q920" s="162">
        <f>MEDIAN(K920,L920,M920,N920)</f>
        <v/>
      </c>
      <c r="R920" s="162">
        <f>AVERAGE(K920,L920,M920,N920)</f>
        <v/>
      </c>
      <c r="S920" s="162">
        <f>AVERAGE(O920,Q920)</f>
        <v/>
      </c>
      <c r="T920" s="162">
        <f>AVERAGE(P920,Q920)</f>
        <v/>
      </c>
      <c r="U920" s="41">
        <f>STDEVA(K920,L920,M920,N920)</f>
        <v/>
      </c>
      <c r="V920" s="42">
        <f>U920/Q920</f>
        <v/>
      </c>
      <c r="W920" s="43">
        <f>IF(X920=O920,"MENOR",IF(X920=S920,"PROM[MEN-MED]","PROMEDIO"))</f>
        <v/>
      </c>
      <c r="X920" s="163">
        <f>IF(V920&lt;=300%,O920,IF(AND(V920&gt;100%,V920&lt;=150%),S920,R920))</f>
        <v/>
      </c>
      <c r="Y920" s="162">
        <f>ROUND(X920,0)</f>
        <v/>
      </c>
    </row>
    <row r="921" ht="27" customHeight="1">
      <c r="B921" s="32" t="inlineStr">
        <is>
          <t>5.47</t>
        </is>
      </c>
      <c r="C921" s="32" t="n">
        <v>4912</v>
      </c>
      <c r="D921" s="59" t="inlineStr">
        <is>
          <t xml:space="preserve">CONJUNTO DE LA ECU DE LA SERVODIRECCION </t>
        </is>
      </c>
      <c r="E921" s="56" t="inlineStr">
        <is>
          <t>controla el sistema de dirección asistida eléctrica (EPS), si el modelo lo equipa. Sin embargo, en la mayoría de las 4toyota , la dirección asistida sigue siendo hidráulica, con una bomba de dirección impulsada por correa</t>
        </is>
      </c>
      <c r="F921" s="32" t="inlineStr">
        <is>
          <t>Unidad</t>
        </is>
      </c>
      <c r="G921" s="35" t="inlineStr">
        <is>
          <t>suministro</t>
        </is>
      </c>
      <c r="H921" s="159" t="n">
        <v>3335879</v>
      </c>
      <c r="I921" s="37" t="n">
        <v>158.91</v>
      </c>
      <c r="J921" s="37" t="n">
        <v>151.76</v>
      </c>
      <c r="K921" s="160">
        <f>H921*(I921/J921)</f>
        <v/>
      </c>
      <c r="L921" s="159" t="n">
        <v>3992681.7049</v>
      </c>
      <c r="M921" s="159" t="n">
        <v>3876390</v>
      </c>
      <c r="N921" s="159" t="n">
        <v>4186501.2</v>
      </c>
      <c r="O921" s="162">
        <f>MIN(K921,L921,M921,N921)</f>
        <v/>
      </c>
      <c r="P921" s="162">
        <f>MAX(K921,L921,M921,N921)</f>
        <v/>
      </c>
      <c r="Q921" s="162">
        <f>MEDIAN(K921,L921,M921,N921)</f>
        <v/>
      </c>
      <c r="R921" s="162">
        <f>AVERAGE(K921,L921,M921,N921)</f>
        <v/>
      </c>
      <c r="S921" s="162">
        <f>AVERAGE(O921,Q921)</f>
        <v/>
      </c>
      <c r="T921" s="162">
        <f>AVERAGE(P921,Q921)</f>
        <v/>
      </c>
      <c r="U921" s="41">
        <f>STDEVA(K921,L921,M921,N921)</f>
        <v/>
      </c>
      <c r="V921" s="42">
        <f>U921/Q921</f>
        <v/>
      </c>
      <c r="W921" s="43">
        <f>IF(X921=O921,"MENOR",IF(X921=S921,"PROM[MEN-MED]","PROMEDIO"))</f>
        <v/>
      </c>
      <c r="X921" s="163">
        <f>IF(V921&lt;=300%,O921,IF(AND(V921&gt;100%,V921&lt;=150%),S921,R921))</f>
        <v/>
      </c>
      <c r="Y921" s="162">
        <f>ROUND(X921,0)</f>
        <v/>
      </c>
    </row>
    <row r="922" ht="15.75" customHeight="1">
      <c r="B922" s="32" t="inlineStr">
        <is>
          <t>5.48</t>
        </is>
      </c>
      <c r="C922" s="32" t="n">
        <v>4912</v>
      </c>
      <c r="D922" s="59" t="inlineStr">
        <is>
          <t>CONJUNTO DEL AMPLIFICADOR DEL AIRE ACONDICIONADO</t>
        </is>
      </c>
      <c r="E922" s="56" t="inlineStr">
        <is>
          <t>es la ECU de control del sistema de climatización. Su función es regular y coordinar los diferentes componentes del aire acondicionado y calefacción.</t>
        </is>
      </c>
      <c r="F922" s="32" t="inlineStr">
        <is>
          <t>Unidad</t>
        </is>
      </c>
      <c r="G922" s="35" t="inlineStr">
        <is>
          <t>suministro</t>
        </is>
      </c>
      <c r="H922" s="159" t="n">
        <v>2702573</v>
      </c>
      <c r="I922" s="37" t="n">
        <v>158.91</v>
      </c>
      <c r="J922" s="37" t="n">
        <v>151.76</v>
      </c>
      <c r="K922" s="160">
        <f>H922*(I922/J922)</f>
        <v/>
      </c>
      <c r="L922" s="159" t="n">
        <v>3205565.9986</v>
      </c>
      <c r="M922" s="159" t="n">
        <v>3112200</v>
      </c>
      <c r="N922" s="159" t="n">
        <v>3361176</v>
      </c>
      <c r="O922" s="162">
        <f>MIN(K922,L922,M922,N922)</f>
        <v/>
      </c>
      <c r="P922" s="162">
        <f>MAX(K922,L922,M922,N922)</f>
        <v/>
      </c>
      <c r="Q922" s="162">
        <f>MEDIAN(K922,L922,M922,N922)</f>
        <v/>
      </c>
      <c r="R922" s="162">
        <f>AVERAGE(K922,L922,M922,N922)</f>
        <v/>
      </c>
      <c r="S922" s="162">
        <f>AVERAGE(O922,Q922)</f>
        <v/>
      </c>
      <c r="T922" s="162">
        <f>AVERAGE(P922,Q922)</f>
        <v/>
      </c>
      <c r="U922" s="41">
        <f>STDEVA(K922,L922,M922,N922)</f>
        <v/>
      </c>
      <c r="V922" s="42">
        <f>U922/Q922</f>
        <v/>
      </c>
      <c r="W922" s="43">
        <f>IF(X922=O922,"MENOR",IF(X922=S922,"PROM[MEN-MED]","PROMEDIO"))</f>
        <v/>
      </c>
      <c r="X922" s="163">
        <f>IF(V922&lt;=300%,O922,IF(AND(V922&gt;100%,V922&lt;=150%),S922,R922))</f>
        <v/>
      </c>
      <c r="Y922" s="162">
        <f>ROUND(X922,0)</f>
        <v/>
      </c>
    </row>
    <row r="923" ht="27" customHeight="1">
      <c r="B923" s="32" t="inlineStr">
        <is>
          <t>5.49</t>
        </is>
      </c>
      <c r="C923" s="32" t="n">
        <v>4912</v>
      </c>
      <c r="D923" s="59" t="inlineStr">
        <is>
          <t xml:space="preserve">CONJUNTO DEL SENSOR DE VELOCIDAD DE DERRAPE </t>
        </is>
      </c>
      <c r="E923" s="56"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923" s="32" t="inlineStr">
        <is>
          <t>Unidad</t>
        </is>
      </c>
      <c r="G923" s="35" t="inlineStr">
        <is>
          <t>suministro</t>
        </is>
      </c>
      <c r="H923" s="159" t="n">
        <v>5155984</v>
      </c>
      <c r="I923" s="37" t="n">
        <v>158.91</v>
      </c>
      <c r="J923" s="37" t="n">
        <v>151.76</v>
      </c>
      <c r="K923" s="160">
        <f>H923*(I923/J923)</f>
        <v/>
      </c>
      <c r="L923" s="159" t="n">
        <v>6343549.5767</v>
      </c>
      <c r="M923" s="159" t="n">
        <v>6158786</v>
      </c>
      <c r="N923" s="159" t="n">
        <v>6651488.88</v>
      </c>
      <c r="O923" s="162">
        <f>MIN(K923,L923,M923,N923)</f>
        <v/>
      </c>
      <c r="P923" s="162">
        <f>MAX(K923,L923,M923,N923)</f>
        <v/>
      </c>
      <c r="Q923" s="162">
        <f>MEDIAN(K923,L923,M923,N923)</f>
        <v/>
      </c>
      <c r="R923" s="162">
        <f>AVERAGE(K923,L923,M923,N923)</f>
        <v/>
      </c>
      <c r="S923" s="162">
        <f>AVERAGE(O923,Q923)</f>
        <v/>
      </c>
      <c r="T923" s="162">
        <f>AVERAGE(P923,Q923)</f>
        <v/>
      </c>
      <c r="U923" s="41">
        <f>STDEVA(K923,L923,M923,N923)</f>
        <v/>
      </c>
      <c r="V923" s="42">
        <f>U923/Q923</f>
        <v/>
      </c>
      <c r="W923" s="43">
        <f>IF(X923=O923,"MENOR",IF(X923=S923,"PROM[MEN-MED]","PROMEDIO"))</f>
        <v/>
      </c>
      <c r="X923" s="163">
        <f>IF(V923&lt;=300%,O923,IF(AND(V923&gt;100%,V923&lt;=150%),S923,R923))</f>
        <v/>
      </c>
      <c r="Y923" s="162">
        <f>ROUND(X923,0)</f>
        <v/>
      </c>
    </row>
    <row r="924" ht="27" customHeight="1">
      <c r="B924" s="32" t="inlineStr">
        <is>
          <t>5.50</t>
        </is>
      </c>
      <c r="C924" s="32" t="n">
        <v>4912</v>
      </c>
      <c r="D924" s="59" t="inlineStr">
        <is>
          <t xml:space="preserve">CONJUNTO DEL SENSOR DE AIR BAG </t>
        </is>
      </c>
      <c r="E924" s="56"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924" s="32" t="inlineStr">
        <is>
          <t>Unidad</t>
        </is>
      </c>
      <c r="G924" s="35" t="inlineStr">
        <is>
          <t>suministro</t>
        </is>
      </c>
      <c r="H924" s="159" t="n">
        <v>243580</v>
      </c>
      <c r="I924" s="37" t="n">
        <v>158.91</v>
      </c>
      <c r="J924" s="37" t="n">
        <v>151.76</v>
      </c>
      <c r="K924" s="160">
        <f>H924*(I924/J924)</f>
        <v/>
      </c>
      <c r="L924" s="159" t="n">
        <v>291161.4293</v>
      </c>
      <c r="M924" s="159" t="n">
        <v>282681</v>
      </c>
      <c r="N924" s="159" t="n">
        <v>305295.48</v>
      </c>
      <c r="O924" s="162">
        <f>MIN(K924,L924,M924,N924)</f>
        <v/>
      </c>
      <c r="P924" s="162">
        <f>MAX(K924,L924,M924,N924)</f>
        <v/>
      </c>
      <c r="Q924" s="162">
        <f>MEDIAN(K924,L924,M924,N924)</f>
        <v/>
      </c>
      <c r="R924" s="162">
        <f>AVERAGE(K924,L924,M924,N924)</f>
        <v/>
      </c>
      <c r="S924" s="162">
        <f>AVERAGE(O924,Q924)</f>
        <v/>
      </c>
      <c r="T924" s="162">
        <f>AVERAGE(P924,Q924)</f>
        <v/>
      </c>
      <c r="U924" s="41">
        <f>STDEVA(K924,L924,M924,N924)</f>
        <v/>
      </c>
      <c r="V924" s="42">
        <f>U924/Q924</f>
        <v/>
      </c>
      <c r="W924" s="43">
        <f>IF(X924=O924,"MENOR",IF(X924=S924,"PROM[MEN-MED]","PROMEDIO"))</f>
        <v/>
      </c>
      <c r="X924" s="163">
        <f>IF(V924&lt;=300%,O924,IF(AND(V924&gt;100%,V924&lt;=150%),S924,R924))</f>
        <v/>
      </c>
      <c r="Y924" s="162">
        <f>ROUND(X924,0)</f>
        <v/>
      </c>
    </row>
    <row r="925" ht="27" customHeight="1">
      <c r="B925" s="32" t="inlineStr">
        <is>
          <t>5.51</t>
        </is>
      </c>
      <c r="C925" s="32" t="n">
        <v>4912</v>
      </c>
      <c r="D925" s="59" t="inlineStr">
        <is>
          <t xml:space="preserve">CONJUNTO DEL BLOQUE DE EMPALMES DEL LADO DEL CONDUCTOR </t>
        </is>
      </c>
      <c r="E925" s="56"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925" s="32" t="inlineStr">
        <is>
          <t>Unidad</t>
        </is>
      </c>
      <c r="G925" s="35" t="inlineStr">
        <is>
          <t>suministro</t>
        </is>
      </c>
      <c r="H925" s="159" t="n">
        <v>712441</v>
      </c>
      <c r="I925" s="37" t="n">
        <v>158.91</v>
      </c>
      <c r="J925" s="37" t="n">
        <v>151.76</v>
      </c>
      <c r="K925" s="160">
        <f>H925*(I925/J925)</f>
        <v/>
      </c>
      <c r="L925" s="159" t="n">
        <v>977346.405</v>
      </c>
      <c r="M925" s="159" t="n">
        <v>948880</v>
      </c>
      <c r="N925" s="159" t="n">
        <v>1024790.4</v>
      </c>
      <c r="O925" s="162">
        <f>MIN(K925,L925,M925,N925)</f>
        <v/>
      </c>
      <c r="P925" s="162">
        <f>MAX(K925,L925,M925,N925)</f>
        <v/>
      </c>
      <c r="Q925" s="162">
        <f>MEDIAN(K925,L925,M925,N925)</f>
        <v/>
      </c>
      <c r="R925" s="162">
        <f>AVERAGE(K925,L925,M925,N925)</f>
        <v/>
      </c>
      <c r="S925" s="162">
        <f>AVERAGE(O925,Q925)</f>
        <v/>
      </c>
      <c r="T925" s="162">
        <f>AVERAGE(P925,Q925)</f>
        <v/>
      </c>
      <c r="U925" s="41">
        <f>STDEVA(K925,L925,M925,N925)</f>
        <v/>
      </c>
      <c r="V925" s="42">
        <f>U925/Q925</f>
        <v/>
      </c>
      <c r="W925" s="43">
        <f>IF(X925=O925,"MENOR",IF(X925=S925,"PROM[MEN-MED]","PROMEDIO"))</f>
        <v/>
      </c>
      <c r="X925" s="163">
        <f>IF(V925&lt;=300%,O925,IF(AND(V925&gt;100%,V925&lt;=150%),S925,R925))</f>
        <v/>
      </c>
      <c r="Y925" s="162">
        <f>ROUND(X925,0)</f>
        <v/>
      </c>
    </row>
    <row r="926" ht="27" customHeight="1">
      <c r="B926" s="32" t="inlineStr">
        <is>
          <t>5.52</t>
        </is>
      </c>
      <c r="C926" s="32" t="n">
        <v>4912</v>
      </c>
      <c r="D926" s="59" t="inlineStr">
        <is>
          <t>CONJUNTO INTERRUPTOR MAESTRO DE LA RED MULTIPLEX</t>
        </is>
      </c>
      <c r="E926" s="56" t="inlineStr">
        <is>
          <t>es un componente clave dentro del sistema multiplexado del vehículo, que permite el control y la gestión de múltiples funciones eléctricas a través de un solo circuito o red de comunicación.</t>
        </is>
      </c>
      <c r="F926" s="32" t="inlineStr">
        <is>
          <t>Unidad</t>
        </is>
      </c>
      <c r="G926" s="35" t="inlineStr">
        <is>
          <t>suministro</t>
        </is>
      </c>
      <c r="H926" s="159" t="n">
        <v>1716586</v>
      </c>
      <c r="I926" s="37" t="n">
        <v>158.91</v>
      </c>
      <c r="J926" s="37" t="n">
        <v>151.76</v>
      </c>
      <c r="K926" s="160">
        <f>H926*(I926/J926)</f>
        <v/>
      </c>
      <c r="L926" s="159" t="n">
        <v>2095697.7426</v>
      </c>
      <c r="M926" s="159" t="n">
        <v>2034658</v>
      </c>
      <c r="N926" s="159" t="n">
        <v>2197430.64</v>
      </c>
      <c r="O926" s="162">
        <f>MIN(K926,L926,M926,N926)</f>
        <v/>
      </c>
      <c r="P926" s="162">
        <f>MAX(K926,L926,M926,N926)</f>
        <v/>
      </c>
      <c r="Q926" s="162">
        <f>MEDIAN(K926,L926,M926,N926)</f>
        <v/>
      </c>
      <c r="R926" s="162">
        <f>AVERAGE(K926,L926,M926,N926)</f>
        <v/>
      </c>
      <c r="S926" s="162">
        <f>AVERAGE(O926,Q926)</f>
        <v/>
      </c>
      <c r="T926" s="162">
        <f>AVERAGE(P926,Q926)</f>
        <v/>
      </c>
      <c r="U926" s="41">
        <f>STDEVA(K926,L926,M926,N926)</f>
        <v/>
      </c>
      <c r="V926" s="42">
        <f>U926/Q926</f>
        <v/>
      </c>
      <c r="W926" s="43">
        <f>IF(X926=O926,"MENOR",IF(X926=S926,"PROM[MEN-MED]","PROMEDIO"))</f>
        <v/>
      </c>
      <c r="X926" s="163">
        <f>IF(V926&lt;=300%,O926,IF(AND(V926&gt;100%,V926&lt;=150%),S926,R926))</f>
        <v/>
      </c>
      <c r="Y926" s="162">
        <f>ROUND(X926,0)</f>
        <v/>
      </c>
    </row>
    <row r="927" ht="27" customHeight="1">
      <c r="B927" s="32" t="inlineStr">
        <is>
          <t>5.53</t>
        </is>
      </c>
      <c r="C927" s="32" t="n">
        <v>4912</v>
      </c>
      <c r="D927" s="59" t="inlineStr">
        <is>
          <t xml:space="preserve">ECU DEL TECHO DESLIZANTE </t>
        </is>
      </c>
      <c r="E927" s="56"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927" s="32" t="inlineStr">
        <is>
          <t>Unidad</t>
        </is>
      </c>
      <c r="G927" s="35" t="inlineStr">
        <is>
          <t>suministro</t>
        </is>
      </c>
      <c r="H927" s="159" t="n">
        <v>7393470</v>
      </c>
      <c r="I927" s="37" t="n">
        <v>158.91</v>
      </c>
      <c r="J927" s="37" t="n">
        <v>151.76</v>
      </c>
      <c r="K927" s="160">
        <f>H927*(I927/J927)</f>
        <v/>
      </c>
      <c r="L927" s="159" t="n">
        <v>8892590.492799999</v>
      </c>
      <c r="M927" s="159" t="n">
        <v>8633583</v>
      </c>
      <c r="N927" s="159" t="n">
        <v>9324269.640000001</v>
      </c>
      <c r="O927" s="162">
        <f>MIN(K927,L927,M927,N927)</f>
        <v/>
      </c>
      <c r="P927" s="162">
        <f>MAX(K927,L927,M927,N927)</f>
        <v/>
      </c>
      <c r="Q927" s="162">
        <f>MEDIAN(K927,L927,M927,N927)</f>
        <v/>
      </c>
      <c r="R927" s="162">
        <f>AVERAGE(K927,L927,M927,N927)</f>
        <v/>
      </c>
      <c r="S927" s="162">
        <f>AVERAGE(O927,Q927)</f>
        <v/>
      </c>
      <c r="T927" s="162">
        <f>AVERAGE(P927,Q927)</f>
        <v/>
      </c>
      <c r="U927" s="41">
        <f>STDEVA(K927,L927,M927,N927)</f>
        <v/>
      </c>
      <c r="V927" s="42">
        <f>U927/Q927</f>
        <v/>
      </c>
      <c r="W927" s="43">
        <f>IF(X927=O927,"MENOR",IF(X927=S927,"PROM[MEN-MED]","PROMEDIO"))</f>
        <v/>
      </c>
      <c r="X927" s="163">
        <f>IF(V927&lt;=300%,O927,IF(AND(V927&gt;100%,V927&lt;=150%),S927,R927))</f>
        <v/>
      </c>
      <c r="Y927" s="162">
        <f>ROUND(X927,0)</f>
        <v/>
      </c>
    </row>
    <row r="928" ht="27" customHeight="1">
      <c r="B928" s="32" t="inlineStr">
        <is>
          <t>5.54</t>
        </is>
      </c>
      <c r="C928" s="32" t="n">
        <v>4912</v>
      </c>
      <c r="D928" s="59" t="inlineStr">
        <is>
          <t xml:space="preserve">CONJUNTO CONTROL DE LA CALEFACCION </t>
        </is>
      </c>
      <c r="E928" s="56" t="inlineStr">
        <is>
          <t>compone de varios componentes clave que regulan y dirigen el flujo de aire caliente dentro del vehículo. Entre estos componentes se encuentran el actuador de la compuerta de calefacción y la válvula de control del calentador</t>
        </is>
      </c>
      <c r="F928" s="32" t="inlineStr">
        <is>
          <t>Unidad</t>
        </is>
      </c>
      <c r="G928" s="35" t="inlineStr">
        <is>
          <t>suministro</t>
        </is>
      </c>
      <c r="H928" s="159" t="n">
        <v>316350</v>
      </c>
      <c r="I928" s="37" t="n">
        <v>158.91</v>
      </c>
      <c r="J928" s="37" t="n">
        <v>151.76</v>
      </c>
      <c r="K928" s="160">
        <f>H928*(I928/J928)</f>
        <v/>
      </c>
      <c r="L928" s="159" t="n">
        <v>370944.2058</v>
      </c>
      <c r="M928" s="159" t="n">
        <v>360140</v>
      </c>
      <c r="N928" s="159" t="n">
        <v>388951.2</v>
      </c>
      <c r="O928" s="162">
        <f>MIN(K928,L928,M928,N928)</f>
        <v/>
      </c>
      <c r="P928" s="162">
        <f>MAX(K928,L928,M928,N928)</f>
        <v/>
      </c>
      <c r="Q928" s="162">
        <f>MEDIAN(K928,L928,M928,N928)</f>
        <v/>
      </c>
      <c r="R928" s="162">
        <f>AVERAGE(K928,L928,M928,N928)</f>
        <v/>
      </c>
      <c r="S928" s="162">
        <f>AVERAGE(O928,Q928)</f>
        <v/>
      </c>
      <c r="T928" s="162">
        <f>AVERAGE(P928,Q928)</f>
        <v/>
      </c>
      <c r="U928" s="41">
        <f>STDEVA(K928,L928,M928,N928)</f>
        <v/>
      </c>
      <c r="V928" s="42">
        <f>U928/Q928</f>
        <v/>
      </c>
      <c r="W928" s="43">
        <f>IF(X928=O928,"MENOR",IF(X928=S928,"PROM[MEN-MED]","PROMEDIO"))</f>
        <v/>
      </c>
      <c r="X928" s="163">
        <f>IF(V928&lt;=300%,O928,IF(AND(V928&gt;100%,V928&lt;=150%),S928,R928))</f>
        <v/>
      </c>
      <c r="Y928" s="162">
        <f>ROUND(X928,0)</f>
        <v/>
      </c>
    </row>
    <row r="929" ht="15.75" customHeight="1">
      <c r="B929" s="32" t="inlineStr">
        <is>
          <t>5.55</t>
        </is>
      </c>
      <c r="C929" s="32" t="n">
        <v>4912</v>
      </c>
      <c r="D929" s="59" t="inlineStr">
        <is>
          <t>ECU DE LA RED MULTIPLEX DE LA PUERTA DEL MALETERO</t>
        </is>
      </c>
      <c r="E929" s="56" t="inlineStr">
        <is>
          <t>componente esencial que gestiona las funciones eléctricas y electrónicas de la puerta trasera, como el cierre centralizado y la operación de la ventana</t>
        </is>
      </c>
      <c r="F929" s="32" t="inlineStr">
        <is>
          <t>Unidad</t>
        </is>
      </c>
      <c r="G929" s="35" t="inlineStr">
        <is>
          <t>suministro</t>
        </is>
      </c>
      <c r="H929" s="159" t="n">
        <v>1593150</v>
      </c>
      <c r="I929" s="37" t="n">
        <v>158.91</v>
      </c>
      <c r="J929" s="37" t="n">
        <v>151.76</v>
      </c>
      <c r="K929" s="160">
        <f>H929*(I929/J929)</f>
        <v/>
      </c>
      <c r="L929" s="159" t="n">
        <v>1922496.0272</v>
      </c>
      <c r="M929" s="159" t="n">
        <v>1866501</v>
      </c>
      <c r="N929" s="159" t="n">
        <v>2015821.08</v>
      </c>
      <c r="O929" s="162">
        <f>MIN(K929,L929,M929,N929)</f>
        <v/>
      </c>
      <c r="P929" s="162">
        <f>MAX(K929,L929,M929,N929)</f>
        <v/>
      </c>
      <c r="Q929" s="162">
        <f>MEDIAN(K929,L929,M929,N929)</f>
        <v/>
      </c>
      <c r="R929" s="162">
        <f>AVERAGE(K929,L929,M929,N929)</f>
        <v/>
      </c>
      <c r="S929" s="162">
        <f>AVERAGE(O929,Q929)</f>
        <v/>
      </c>
      <c r="T929" s="162">
        <f>AVERAGE(P929,Q929)</f>
        <v/>
      </c>
      <c r="U929" s="41">
        <f>STDEVA(K929,L929,M929,N929)</f>
        <v/>
      </c>
      <c r="V929" s="42">
        <f>U929/Q929</f>
        <v/>
      </c>
      <c r="W929" s="43">
        <f>IF(X929=O929,"MENOR",IF(X929=S929,"PROM[MEN-MED]","PROMEDIO"))</f>
        <v/>
      </c>
      <c r="X929" s="163">
        <f>IF(V929&lt;=300%,O929,IF(AND(V929&gt;100%,V929&lt;=150%),S929,R929))</f>
        <v/>
      </c>
      <c r="Y929" s="162">
        <f>ROUND(X929,0)</f>
        <v/>
      </c>
    </row>
    <row r="930" ht="27" customHeight="1">
      <c r="B930" s="32" t="inlineStr">
        <is>
          <t>5.56</t>
        </is>
      </c>
      <c r="C930" s="32" t="n">
        <v>4912</v>
      </c>
      <c r="D930" s="59" t="inlineStr">
        <is>
          <t>CONJUNTO DEL INTERRUPTOR DEL CIERRE CENTRALIZADO DE PUERTAS</t>
        </is>
      </c>
      <c r="E930" s="56"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930" s="32" t="inlineStr">
        <is>
          <t>Unidad</t>
        </is>
      </c>
      <c r="G930" s="35" t="inlineStr">
        <is>
          <t>suministro</t>
        </is>
      </c>
      <c r="H930" s="159" t="n">
        <v>1720450</v>
      </c>
      <c r="I930" s="37" t="n">
        <v>158.91</v>
      </c>
      <c r="J930" s="37" t="n">
        <v>151.76</v>
      </c>
      <c r="K930" s="160">
        <f>H930*(I930/J930)</f>
        <v/>
      </c>
      <c r="L930" s="159" t="n">
        <v>2036940.3621</v>
      </c>
      <c r="M930" s="159" t="n">
        <v>1977612</v>
      </c>
      <c r="N930" s="159" t="n">
        <v>2135820.96</v>
      </c>
      <c r="O930" s="162">
        <f>MIN(K930,L930,M930,N930)</f>
        <v/>
      </c>
      <c r="P930" s="162">
        <f>MAX(K930,L930,M930,N930)</f>
        <v/>
      </c>
      <c r="Q930" s="162">
        <f>MEDIAN(K930,L930,M930,N930)</f>
        <v/>
      </c>
      <c r="R930" s="162">
        <f>AVERAGE(K930,L930,M930,N930)</f>
        <v/>
      </c>
      <c r="S930" s="162">
        <f>AVERAGE(O930,Q930)</f>
        <v/>
      </c>
      <c r="T930" s="162">
        <f>AVERAGE(P930,Q930)</f>
        <v/>
      </c>
      <c r="U930" s="41">
        <f>STDEVA(K930,L930,M930,N930)</f>
        <v/>
      </c>
      <c r="V930" s="42">
        <f>U930/Q930</f>
        <v/>
      </c>
      <c r="W930" s="43">
        <f>IF(X930=O930,"MENOR",IF(X930=S930,"PROM[MEN-MED]","PROMEDIO"))</f>
        <v/>
      </c>
      <c r="X930" s="163">
        <f>IF(V930&lt;=300%,O930,IF(AND(V930&gt;100%,V930&lt;=150%),S930,R930))</f>
        <v/>
      </c>
      <c r="Y930" s="162">
        <f>ROUND(X930,0)</f>
        <v/>
      </c>
    </row>
    <row r="931" ht="27" customHeight="1">
      <c r="B931" s="32" t="inlineStr">
        <is>
          <t>5.57</t>
        </is>
      </c>
      <c r="C931" s="32" t="n">
        <v>4912</v>
      </c>
      <c r="D931" s="59" t="inlineStr">
        <is>
          <t>CONJUNTO DEL INTERRUPTOR DE APERTURA DE LA PUERTA DEL MALETERO</t>
        </is>
      </c>
      <c r="E931" s="56" t="inlineStr">
        <is>
          <t>esencial para controlar electrónicamente la apertura y cierre del portón trasero. Este interruptor, ubicado generalmente en el exterior de la puerta del maletero, permite al usuario acceder al área de carga de manera conveniente.</t>
        </is>
      </c>
      <c r="F931" s="32" t="inlineStr">
        <is>
          <t>Unidad</t>
        </is>
      </c>
      <c r="G931" s="35" t="inlineStr">
        <is>
          <t>suministro</t>
        </is>
      </c>
      <c r="H931" s="159" t="n">
        <v>41800</v>
      </c>
      <c r="I931" s="37" t="n">
        <v>158.91</v>
      </c>
      <c r="J931" s="37" t="n">
        <v>151.76</v>
      </c>
      <c r="K931" s="160">
        <f>H931*(I931/J931)</f>
        <v/>
      </c>
      <c r="L931" s="159" t="n">
        <v>49014.6125</v>
      </c>
      <c r="M931" s="159" t="n">
        <v>47587</v>
      </c>
      <c r="N931" s="159" t="n">
        <v>51393.96</v>
      </c>
      <c r="O931" s="162">
        <f>MIN(K931,L931,M931,N931)</f>
        <v/>
      </c>
      <c r="P931" s="162">
        <f>MAX(K931,L931,M931,N931)</f>
        <v/>
      </c>
      <c r="Q931" s="162">
        <f>MEDIAN(K931,L931,M931,N931)</f>
        <v/>
      </c>
      <c r="R931" s="162">
        <f>AVERAGE(K931,L931,M931,N931)</f>
        <v/>
      </c>
      <c r="S931" s="162">
        <f>AVERAGE(O931,Q931)</f>
        <v/>
      </c>
      <c r="T931" s="162">
        <f>AVERAGE(P931,Q931)</f>
        <v/>
      </c>
      <c r="U931" s="41">
        <f>STDEVA(K931,L931,M931,N931)</f>
        <v/>
      </c>
      <c r="V931" s="42">
        <f>U931/Q931</f>
        <v/>
      </c>
      <c r="W931" s="43">
        <f>IF(X931=O931,"MENOR",IF(X931=S931,"PROM[MEN-MED]","PROMEDIO"))</f>
        <v/>
      </c>
      <c r="X931" s="163">
        <f>IF(V931&lt;=300%,O931,IF(AND(V931&gt;100%,V931&lt;=150%),S931,R931))</f>
        <v/>
      </c>
      <c r="Y931" s="162">
        <f>ROUND(X931,0)</f>
        <v/>
      </c>
    </row>
    <row r="932" ht="15.75" customHeight="1">
      <c r="B932" s="32" t="inlineStr">
        <is>
          <t>5.58</t>
        </is>
      </c>
      <c r="C932" s="32" t="n">
        <v>4912</v>
      </c>
      <c r="D932" s="59" t="inlineStr">
        <is>
          <t>CONJUNTO DE LA LUZ DE LECTURA DE MAPAS</t>
        </is>
      </c>
      <c r="E932" s="56" t="inlineStr">
        <is>
          <t>componente esencial que proporciona iluminación localizada para el conductor y el pasajero delantero, facilitando la lectura y otras actividades en condiciones de poca luz</t>
        </is>
      </c>
      <c r="F932" s="32" t="inlineStr">
        <is>
          <t>Unidad</t>
        </is>
      </c>
      <c r="G932" s="35" t="inlineStr">
        <is>
          <t>suministro</t>
        </is>
      </c>
      <c r="H932" s="159" t="n">
        <v>240350</v>
      </c>
      <c r="I932" s="37" t="n">
        <v>158.91</v>
      </c>
      <c r="J932" s="37" t="n">
        <v>151.76</v>
      </c>
      <c r="K932" s="160">
        <f>H932*(I932/J932)</f>
        <v/>
      </c>
      <c r="L932" s="159" t="n">
        <v>284564.2835</v>
      </c>
      <c r="M932" s="159" t="n">
        <v>276276</v>
      </c>
      <c r="N932" s="159" t="n">
        <v>298378.08</v>
      </c>
      <c r="O932" s="162">
        <f>MIN(K932,L932,M932,N932)</f>
        <v/>
      </c>
      <c r="P932" s="162">
        <f>MAX(K932,L932,M932,N932)</f>
        <v/>
      </c>
      <c r="Q932" s="162">
        <f>MEDIAN(K932,L932,M932,N932)</f>
        <v/>
      </c>
      <c r="R932" s="162">
        <f>AVERAGE(K932,L932,M932,N932)</f>
        <v/>
      </c>
      <c r="S932" s="162">
        <f>AVERAGE(O932,Q932)</f>
        <v/>
      </c>
      <c r="T932" s="162">
        <f>AVERAGE(P932,Q932)</f>
        <v/>
      </c>
      <c r="U932" s="41">
        <f>STDEVA(K932,L932,M932,N932)</f>
        <v/>
      </c>
      <c r="V932" s="42">
        <f>U932/Q932</f>
        <v/>
      </c>
      <c r="W932" s="43">
        <f>IF(X932=O932,"MENOR",IF(X932=S932,"PROM[MEN-MED]","PROMEDIO"))</f>
        <v/>
      </c>
      <c r="X932" s="163">
        <f>IF(V932&lt;=300%,O932,IF(AND(V932&gt;100%,V932&lt;=150%),S932,R932))</f>
        <v/>
      </c>
      <c r="Y932" s="162">
        <f>ROUND(X932,0)</f>
        <v/>
      </c>
    </row>
    <row r="933" ht="15.75" customHeight="1">
      <c r="B933" s="32" t="inlineStr">
        <is>
          <t>5.59</t>
        </is>
      </c>
      <c r="C933" s="32" t="n">
        <v>4912</v>
      </c>
      <c r="D933" s="59" t="inlineStr">
        <is>
          <t xml:space="preserve">CONJUNTO DEL INTERRUPTOR DE LA LUZ DE CORTESIA DE LA PUERTA </t>
        </is>
      </c>
      <c r="E933" s="56" t="inlineStr">
        <is>
          <t>​El conjunto del interruptor de la luz de cortesía de la puerta es esencial para activar la iluminación interior al abrir las puertas, mejorando la visibilidad y comodidad dentro del vehículo</t>
        </is>
      </c>
      <c r="F933" s="32" t="inlineStr">
        <is>
          <t>Unidad</t>
        </is>
      </c>
      <c r="G933" s="35" t="inlineStr">
        <is>
          <t>suministro</t>
        </is>
      </c>
      <c r="H933" s="159" t="n">
        <v>75051</v>
      </c>
      <c r="I933" s="37" t="n">
        <v>158.91</v>
      </c>
      <c r="J933" s="37" t="n">
        <v>151.76</v>
      </c>
      <c r="K933" s="160">
        <f>H933*(I933/J933)</f>
        <v/>
      </c>
      <c r="L933" s="159" t="n">
        <v>90564.8072</v>
      </c>
      <c r="M933" s="159" t="n">
        <v>87927</v>
      </c>
      <c r="N933" s="159" t="n">
        <v>94961.16</v>
      </c>
      <c r="O933" s="162">
        <f>MIN(K933,L933,M933,N933)</f>
        <v/>
      </c>
      <c r="P933" s="162">
        <f>MAX(K933,L933,M933,N933)</f>
        <v/>
      </c>
      <c r="Q933" s="162">
        <f>MEDIAN(K933,L933,M933,N933)</f>
        <v/>
      </c>
      <c r="R933" s="162">
        <f>AVERAGE(K933,L933,M933,N933)</f>
        <v/>
      </c>
      <c r="S933" s="162">
        <f>AVERAGE(O933,Q933)</f>
        <v/>
      </c>
      <c r="T933" s="162">
        <f>AVERAGE(P933,Q933)</f>
        <v/>
      </c>
      <c r="U933" s="41">
        <f>STDEVA(K933,L933,M933,N933)</f>
        <v/>
      </c>
      <c r="V933" s="42">
        <f>U933/Q933</f>
        <v/>
      </c>
      <c r="W933" s="43">
        <f>IF(X933=O933,"MENOR",IF(X933=S933,"PROM[MEN-MED]","PROMEDIO"))</f>
        <v/>
      </c>
      <c r="X933" s="163">
        <f>IF(V933&lt;=300%,O933,IF(AND(V933&gt;100%,V933&lt;=150%),S933,R933))</f>
        <v/>
      </c>
      <c r="Y933" s="162">
        <f>ROUND(X933,0)</f>
        <v/>
      </c>
    </row>
    <row r="934" ht="27" customHeight="1">
      <c r="B934" s="32" t="inlineStr">
        <is>
          <t>5.60</t>
        </is>
      </c>
      <c r="C934" s="32" t="n">
        <v>4912</v>
      </c>
      <c r="D934" s="59" t="inlineStr">
        <is>
          <t>CONJUNTO DEL INTERRUPTOR DEL LIMPIAPARABRISAS</t>
        </is>
      </c>
      <c r="E934" s="56"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934" s="32" t="inlineStr">
        <is>
          <t>Unidad</t>
        </is>
      </c>
      <c r="G934" s="35" t="inlineStr">
        <is>
          <t>suministro</t>
        </is>
      </c>
      <c r="H934" s="159" t="n">
        <v>950298</v>
      </c>
      <c r="I934" s="37" t="n">
        <v>158.91</v>
      </c>
      <c r="J934" s="37" t="n">
        <v>151.76</v>
      </c>
      <c r="K934" s="160">
        <f>H934*(I934/J934)</f>
        <v/>
      </c>
      <c r="L934" s="159" t="n">
        <v>1130383.7965</v>
      </c>
      <c r="M934" s="159" t="n">
        <v>1097460</v>
      </c>
      <c r="N934" s="159" t="n">
        <v>1185256.8</v>
      </c>
      <c r="O934" s="162">
        <f>MIN(K934,L934,M934,N934)</f>
        <v/>
      </c>
      <c r="P934" s="162">
        <f>MAX(K934,L934,M934,N934)</f>
        <v/>
      </c>
      <c r="Q934" s="162">
        <f>MEDIAN(K934,L934,M934,N934)</f>
        <v/>
      </c>
      <c r="R934" s="162">
        <f>AVERAGE(K934,L934,M934,N934)</f>
        <v/>
      </c>
      <c r="S934" s="162">
        <f>AVERAGE(O934,Q934)</f>
        <v/>
      </c>
      <c r="T934" s="162">
        <f>AVERAGE(P934,Q934)</f>
        <v/>
      </c>
      <c r="U934" s="41">
        <f>STDEVA(K934,L934,M934,N934)</f>
        <v/>
      </c>
      <c r="V934" s="42">
        <f>U934/Q934</f>
        <v/>
      </c>
      <c r="W934" s="43">
        <f>IF(X934=O934,"MENOR",IF(X934=S934,"PROM[MEN-MED]","PROMEDIO"))</f>
        <v/>
      </c>
      <c r="X934" s="163">
        <f>IF(V934&lt;=300%,O934,IF(AND(V934&gt;100%,V934&lt;=150%),S934,R934))</f>
        <v/>
      </c>
      <c r="Y934" s="162">
        <f>ROUND(X934,0)</f>
        <v/>
      </c>
    </row>
    <row r="935" ht="15.75" customHeight="1">
      <c r="B935" s="32" t="inlineStr">
        <is>
          <t>5.61</t>
        </is>
      </c>
      <c r="C935" s="32" t="n">
        <v>4912</v>
      </c>
      <c r="D935" s="59" t="inlineStr">
        <is>
          <t>RECEPTOR CONTROL DE LAS PUERTAS</t>
        </is>
      </c>
      <c r="E935" s="56" t="inlineStr">
        <is>
          <t>componente clave del sistema de cierre centralizado, ya que permite la comunicación entre el control remoto y el vehículo para bloquear y desbloquear las puertas de manera remota.</t>
        </is>
      </c>
      <c r="F935" s="32" t="inlineStr">
        <is>
          <t>Unidad</t>
        </is>
      </c>
      <c r="G935" s="35" t="inlineStr">
        <is>
          <t>suministro</t>
        </is>
      </c>
      <c r="H935" s="159" t="n">
        <v>1487286</v>
      </c>
      <c r="I935" s="37" t="n">
        <v>158.91</v>
      </c>
      <c r="J935" s="37" t="n">
        <v>151.76</v>
      </c>
      <c r="K935" s="160">
        <f>H935*(I935/J935)</f>
        <v/>
      </c>
      <c r="L935" s="159" t="n">
        <v>1774871.2793</v>
      </c>
      <c r="M935" s="159" t="n">
        <v>1723176</v>
      </c>
      <c r="N935" s="159" t="n">
        <v>1861030.08</v>
      </c>
      <c r="O935" s="162">
        <f>MIN(K935,L935,M935,N935)</f>
        <v/>
      </c>
      <c r="P935" s="162">
        <f>MAX(K935,L935,M935,N935)</f>
        <v/>
      </c>
      <c r="Q935" s="162">
        <f>MEDIAN(K935,L935,M935,N935)</f>
        <v/>
      </c>
      <c r="R935" s="162">
        <f>AVERAGE(K935,L935,M935,N935)</f>
        <v/>
      </c>
      <c r="S935" s="162">
        <f>AVERAGE(O935,Q935)</f>
        <v/>
      </c>
      <c r="T935" s="162">
        <f>AVERAGE(P935,Q935)</f>
        <v/>
      </c>
      <c r="U935" s="41">
        <f>STDEVA(K935,L935,M935,N935)</f>
        <v/>
      </c>
      <c r="V935" s="42">
        <f>U935/Q935</f>
        <v/>
      </c>
      <c r="W935" s="43">
        <f>IF(X935=O935,"MENOR",IF(X935=S935,"PROM[MEN-MED]","PROMEDIO"))</f>
        <v/>
      </c>
      <c r="X935" s="163">
        <f>IF(V935&lt;=300%,O935,IF(AND(V935&gt;100%,V935&lt;=150%),S935,R935))</f>
        <v/>
      </c>
      <c r="Y935" s="162">
        <f>ROUND(X935,0)</f>
        <v/>
      </c>
    </row>
    <row r="936" ht="41.25" customHeight="1">
      <c r="B936" s="32" t="inlineStr">
        <is>
          <t>5.62</t>
        </is>
      </c>
      <c r="C936" s="32" t="n">
        <v>4912</v>
      </c>
      <c r="D936" s="59" t="inlineStr">
        <is>
          <t>CONJUNTO DE LOS INSTRUMENTOS AUXILIARES</t>
        </is>
      </c>
      <c r="E936" s="56" t="inlineStr">
        <is>
          <t>El conjunto de instrumentos auxiliares en un toyota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936" s="32" t="inlineStr">
        <is>
          <t>Unidad</t>
        </is>
      </c>
      <c r="G936" s="35" t="inlineStr">
        <is>
          <t>suministro</t>
        </is>
      </c>
      <c r="H936" s="159" t="n">
        <v>16035860</v>
      </c>
      <c r="I936" s="37" t="n">
        <v>158.91</v>
      </c>
      <c r="J936" s="37" t="n">
        <v>151.76</v>
      </c>
      <c r="K936" s="160">
        <f>H936*(I936/J936)</f>
        <v/>
      </c>
      <c r="L936" s="159" t="n">
        <v>19183267.9556</v>
      </c>
      <c r="M936" s="159" t="n">
        <v>18624532</v>
      </c>
      <c r="N936" s="159" t="n">
        <v>20114494.56</v>
      </c>
      <c r="O936" s="162">
        <f>MIN(K936,L936,M936,N936)</f>
        <v/>
      </c>
      <c r="P936" s="162">
        <f>MAX(K936,L936,M936,N936)</f>
        <v/>
      </c>
      <c r="Q936" s="162">
        <f>MEDIAN(K936,L936,M936,N936)</f>
        <v/>
      </c>
      <c r="R936" s="162">
        <f>AVERAGE(K936,L936,M936,N936)</f>
        <v/>
      </c>
      <c r="S936" s="162">
        <f>AVERAGE(O936,Q936)</f>
        <v/>
      </c>
      <c r="T936" s="162">
        <f>AVERAGE(P936,Q936)</f>
        <v/>
      </c>
      <c r="U936" s="41">
        <f>STDEVA(K936,L936,M936,N936)</f>
        <v/>
      </c>
      <c r="V936" s="42">
        <f>U936/Q936</f>
        <v/>
      </c>
      <c r="W936" s="43">
        <f>IF(X936=O936,"MENOR",IF(X936=S936,"PROM[MEN-MED]","PROMEDIO"))</f>
        <v/>
      </c>
      <c r="X936" s="163">
        <f>IF(V936&lt;=300%,O936,IF(AND(V936&gt;100%,V936&lt;=150%),S936,R936))</f>
        <v/>
      </c>
      <c r="Y936" s="162">
        <f>ROUND(X936,0)</f>
        <v/>
      </c>
    </row>
    <row r="937" ht="27" customHeight="1">
      <c r="B937" s="32" t="inlineStr">
        <is>
          <t>5.63</t>
        </is>
      </c>
      <c r="C937" s="32" t="n">
        <v>4912</v>
      </c>
      <c r="D937" s="59" t="inlineStr">
        <is>
          <t>REOSTATO CONTROL DE LUCES</t>
        </is>
      </c>
      <c r="E937" s="56" t="inlineStr">
        <is>
          <t>componente que permite ajustar la intensidad de la iluminación del tablero y otros elementos del interior del vehículo, mejorando la visibilidad y comodidad durante la conducción nocturna.</t>
        </is>
      </c>
      <c r="F937" s="32" t="inlineStr">
        <is>
          <t>Unidad</t>
        </is>
      </c>
      <c r="G937" s="35" t="inlineStr">
        <is>
          <t>suministro</t>
        </is>
      </c>
      <c r="H937" s="159" t="n">
        <v>356250</v>
      </c>
      <c r="I937" s="37" t="n">
        <v>158.91</v>
      </c>
      <c r="J937" s="37" t="n">
        <v>151.76</v>
      </c>
      <c r="K937" s="160">
        <f>H937*(I937/J937)</f>
        <v/>
      </c>
      <c r="L937" s="159" t="n">
        <v>417728.8654</v>
      </c>
      <c r="M937" s="159" t="n">
        <v>405562</v>
      </c>
      <c r="N937" s="159" t="n">
        <v>438006.96</v>
      </c>
      <c r="O937" s="162">
        <f>MIN(K937,L937,M937,N937)</f>
        <v/>
      </c>
      <c r="P937" s="162">
        <f>MAX(K937,L937,M937,N937)</f>
        <v/>
      </c>
      <c r="Q937" s="162">
        <f>MEDIAN(K937,L937,M937,N937)</f>
        <v/>
      </c>
      <c r="R937" s="162">
        <f>AVERAGE(K937,L937,M937,N937)</f>
        <v/>
      </c>
      <c r="S937" s="162">
        <f>AVERAGE(O937,Q937)</f>
        <v/>
      </c>
      <c r="T937" s="162">
        <f>AVERAGE(P937,Q937)</f>
        <v/>
      </c>
      <c r="U937" s="41">
        <f>STDEVA(K937,L937,M937,N937)</f>
        <v/>
      </c>
      <c r="V937" s="42">
        <f>U937/Q937</f>
        <v/>
      </c>
      <c r="W937" s="43">
        <f>IF(X937=O937,"MENOR",IF(X937=S937,"PROM[MEN-MED]","PROMEDIO"))</f>
        <v/>
      </c>
      <c r="X937" s="163">
        <f>IF(V937&lt;=300%,O937,IF(AND(V937&gt;100%,V937&lt;=150%),S937,R937))</f>
        <v/>
      </c>
      <c r="Y937" s="162">
        <f>ROUND(X937,0)</f>
        <v/>
      </c>
    </row>
    <row r="938" ht="15.75" customHeight="1">
      <c r="B938" s="26" t="inlineStr">
        <is>
          <t>6.</t>
        </is>
      </c>
      <c r="C938" s="142" t="inlineStr">
        <is>
          <t>SISTEMA DE REFRIGERACIÓN</t>
        </is>
      </c>
      <c r="H938" s="157" t="n"/>
      <c r="I938" s="157" t="n"/>
      <c r="J938" s="157" t="n"/>
      <c r="K938" s="157" t="n"/>
      <c r="L938" s="157" t="n"/>
      <c r="M938" s="157" t="n"/>
      <c r="N938" s="157" t="n"/>
      <c r="O938" s="157" t="n"/>
      <c r="P938" s="157" t="n"/>
      <c r="Q938" s="157" t="n"/>
      <c r="R938" s="157" t="n"/>
      <c r="S938" s="157" t="n"/>
      <c r="T938" s="157" t="n"/>
      <c r="U938" s="157" t="n"/>
      <c r="V938" s="157" t="n"/>
      <c r="W938" s="157" t="n"/>
      <c r="X938" s="157" t="n"/>
      <c r="Y938" s="157" t="n"/>
    </row>
    <row r="939" ht="27" customHeight="1">
      <c r="B939" s="32" t="inlineStr">
        <is>
          <t>6.1</t>
        </is>
      </c>
      <c r="C939" s="32" t="n">
        <v>4912</v>
      </c>
      <c r="D939" s="59" t="inlineStr">
        <is>
          <t>CONJUNTO DE ADMISION DE AIRE FRIO</t>
        </is>
      </c>
      <c r="E939" s="56" t="inlineStr">
        <is>
          <t>sistema diseñado para reemplazar la admisión de aire de fábrica con un conducto más eficiente que permite la entrada de aire más frío y denso al motor. Esto mejora la combustión y, en consecuencia, el rendimiento del motor.</t>
        </is>
      </c>
      <c r="F939" s="32" t="inlineStr">
        <is>
          <t>Unidad</t>
        </is>
      </c>
      <c r="G939" s="35" t="inlineStr">
        <is>
          <t>suministro</t>
        </is>
      </c>
      <c r="H939" s="159" t="n">
        <v>5177690</v>
      </c>
      <c r="I939" s="37" t="n">
        <v>158.91</v>
      </c>
      <c r="J939" s="37" t="n">
        <v>151.76</v>
      </c>
      <c r="K939" s="160">
        <f>H939*(I939/J939)</f>
        <v/>
      </c>
      <c r="L939" s="159" t="n">
        <v>6351271.4867</v>
      </c>
      <c r="M939" s="159" t="n">
        <v>6166283</v>
      </c>
      <c r="N939" s="159" t="n">
        <v>6659585.64</v>
      </c>
      <c r="O939" s="162">
        <f>MIN(K939,L939,M939,N939)</f>
        <v/>
      </c>
      <c r="P939" s="162">
        <f>MAX(K939,L939,M939,N939)</f>
        <v/>
      </c>
      <c r="Q939" s="162">
        <f>MEDIAN(K939,L939,M939,N939)</f>
        <v/>
      </c>
      <c r="R939" s="162">
        <f>AVERAGE(K939,L939,M939,N939)</f>
        <v/>
      </c>
      <c r="S939" s="162">
        <f>AVERAGE(O939,Q939)</f>
        <v/>
      </c>
      <c r="T939" s="162">
        <f>AVERAGE(P939,Q939)</f>
        <v/>
      </c>
      <c r="U939" s="41">
        <f>STDEVA(K939,L939,M939,N939)</f>
        <v/>
      </c>
      <c r="V939" s="42">
        <f>U939/Q939</f>
        <v/>
      </c>
      <c r="W939" s="43">
        <f>IF(X939=O939,"MENOR",IF(X939=S939,"PROM[MEN-MED]","PROMEDIO"))</f>
        <v/>
      </c>
      <c r="X939" s="163">
        <f>IF(V939&lt;=300%,O939,IF(AND(V939&gt;100%,V939&lt;=150%),S939,R939))</f>
        <v/>
      </c>
      <c r="Y939" s="162">
        <f>ROUND(X939,0)</f>
        <v/>
      </c>
    </row>
    <row r="940" ht="15.75" customHeight="1">
      <c r="B940" s="32" t="inlineStr">
        <is>
          <t>6.2</t>
        </is>
      </c>
      <c r="C940" s="32" t="n">
        <v>4912</v>
      </c>
      <c r="D940" s="59" t="inlineStr">
        <is>
          <t>MAGUERA DEL RADIADOR NO.1</t>
        </is>
      </c>
      <c r="E940" s="56" t="inlineStr">
        <is>
          <t>manguera superior del sistema de enfriamiento. Esta transporta el refrigerante caliente desde el motor hacia el radiador para su enfriamiento</t>
        </is>
      </c>
      <c r="F940" s="32" t="inlineStr">
        <is>
          <t>Unidad</t>
        </is>
      </c>
      <c r="G940" s="35" t="inlineStr">
        <is>
          <t>suministro</t>
        </is>
      </c>
      <c r="H940" s="159" t="n">
        <v>110200</v>
      </c>
      <c r="I940" s="37" t="n">
        <v>158.91</v>
      </c>
      <c r="J940" s="37" t="n">
        <v>151.76</v>
      </c>
      <c r="K940" s="160">
        <f>H940*(I940/J940)</f>
        <v/>
      </c>
      <c r="L940" s="159" t="n">
        <v>129217.6256</v>
      </c>
      <c r="M940" s="159" t="n">
        <v>125454</v>
      </c>
      <c r="N940" s="159" t="n">
        <v>135490.32</v>
      </c>
      <c r="O940" s="162">
        <f>MIN(K940,L940,M940,N940)</f>
        <v/>
      </c>
      <c r="P940" s="162">
        <f>MAX(K940,L940,M940,N940)</f>
        <v/>
      </c>
      <c r="Q940" s="162">
        <f>MEDIAN(K940,L940,M940,N940)</f>
        <v/>
      </c>
      <c r="R940" s="162">
        <f>AVERAGE(K940,L940,M940,N940)</f>
        <v/>
      </c>
      <c r="S940" s="162">
        <f>AVERAGE(O940,Q940)</f>
        <v/>
      </c>
      <c r="T940" s="162">
        <f>AVERAGE(P940,Q940)</f>
        <v/>
      </c>
      <c r="U940" s="41">
        <f>STDEVA(K940,L940,M940,N940)</f>
        <v/>
      </c>
      <c r="V940" s="42">
        <f>U940/Q940</f>
        <v/>
      </c>
      <c r="W940" s="43">
        <f>IF(X940=O940,"MENOR",IF(X940=S940,"PROM[MEN-MED]","PROMEDIO"))</f>
        <v/>
      </c>
      <c r="X940" s="163">
        <f>IF(V940&lt;=300%,O940,IF(AND(V940&gt;100%,V940&lt;=150%),S940,R940))</f>
        <v/>
      </c>
      <c r="Y940" s="162">
        <f>ROUND(X940,0)</f>
        <v/>
      </c>
    </row>
    <row r="941" ht="27" customHeight="1">
      <c r="B941" s="32" t="inlineStr">
        <is>
          <t>6.3</t>
        </is>
      </c>
      <c r="C941" s="32" t="n">
        <v>4912</v>
      </c>
      <c r="D941" s="59" t="inlineStr">
        <is>
          <t>MANGUERA DEL RADIADOR NO.2</t>
        </is>
      </c>
      <c r="E941" s="56" t="inlineStr">
        <is>
          <t>es la manguera inferior del sistema de enfriamiento. Su función principal es transportar el refrigerante enfriado desde el radiador de regreso al motor para mantener la temperatura de operación óptima.</t>
        </is>
      </c>
      <c r="F941" s="32" t="inlineStr">
        <is>
          <t>Unidad</t>
        </is>
      </c>
      <c r="G941" s="35" t="inlineStr">
        <is>
          <t>suministro</t>
        </is>
      </c>
      <c r="H941" s="159" t="n">
        <v>148199</v>
      </c>
      <c r="I941" s="37" t="n">
        <v>158.91</v>
      </c>
      <c r="J941" s="37" t="n">
        <v>151.76</v>
      </c>
      <c r="K941" s="160">
        <f>H941*(I941/J941)</f>
        <v/>
      </c>
      <c r="L941" s="159" t="n">
        <v>178836.8414</v>
      </c>
      <c r="M941" s="159" t="n">
        <v>173628</v>
      </c>
      <c r="N941" s="159" t="n">
        <v>187518.24</v>
      </c>
      <c r="O941" s="162">
        <f>MIN(K941,L941,M941,N941)</f>
        <v/>
      </c>
      <c r="P941" s="162">
        <f>MAX(K941,L941,M941,N941)</f>
        <v/>
      </c>
      <c r="Q941" s="162">
        <f>MEDIAN(K941,L941,M941,N941)</f>
        <v/>
      </c>
      <c r="R941" s="162">
        <f>AVERAGE(K941,L941,M941,N941)</f>
        <v/>
      </c>
      <c r="S941" s="162">
        <f>AVERAGE(O941,Q941)</f>
        <v/>
      </c>
      <c r="T941" s="162">
        <f>AVERAGE(P941,Q941)</f>
        <v/>
      </c>
      <c r="U941" s="41">
        <f>STDEVA(K941,L941,M941,N941)</f>
        <v/>
      </c>
      <c r="V941" s="42">
        <f>U941/Q941</f>
        <v/>
      </c>
      <c r="W941" s="43">
        <f>IF(X941=O941,"MENOR",IF(X941=S941,"PROM[MEN-MED]","PROMEDIO"))</f>
        <v/>
      </c>
      <c r="X941" s="163">
        <f>IF(V941&lt;=300%,O941,IF(AND(V941&gt;100%,V941&lt;=150%),S941,R941))</f>
        <v/>
      </c>
      <c r="Y941" s="162">
        <f>ROUND(X941,0)</f>
        <v/>
      </c>
    </row>
    <row r="942" ht="27" customHeight="1">
      <c r="B942" s="32" t="inlineStr">
        <is>
          <t>6.4</t>
        </is>
      </c>
      <c r="C942" s="32" t="n">
        <v>4912</v>
      </c>
      <c r="D942" s="59" t="inlineStr">
        <is>
          <t xml:space="preserve">DEPOSITO DEL RADIADOR </t>
        </is>
      </c>
      <c r="E942" s="56" t="inlineStr">
        <is>
          <t>componente esencial del sistema de enfriamiento. Su función principal es almacenar el refrigerante de reserva y permitir la expansión y contracción del líquido a medida que el motor se calienta y se enfría.</t>
        </is>
      </c>
      <c r="F942" s="32" t="inlineStr">
        <is>
          <t>Unidad</t>
        </is>
      </c>
      <c r="G942" s="35" t="inlineStr">
        <is>
          <t>suministro</t>
        </is>
      </c>
      <c r="H942" s="159" t="n">
        <v>498324</v>
      </c>
      <c r="I942" s="37" t="n">
        <v>158.91</v>
      </c>
      <c r="J942" s="37" t="n">
        <v>151.76</v>
      </c>
      <c r="K942" s="160">
        <f>H942*(I942/J942)</f>
        <v/>
      </c>
      <c r="L942" s="159" t="n">
        <v>600620.8103</v>
      </c>
      <c r="M942" s="159" t="n">
        <v>583127</v>
      </c>
      <c r="N942" s="159" t="n">
        <v>629777.16</v>
      </c>
      <c r="O942" s="162">
        <f>MIN(K942,L942,M942,N942)</f>
        <v/>
      </c>
      <c r="P942" s="162">
        <f>MAX(K942,L942,M942,N942)</f>
        <v/>
      </c>
      <c r="Q942" s="162">
        <f>MEDIAN(K942,L942,M942,N942)</f>
        <v/>
      </c>
      <c r="R942" s="162">
        <f>AVERAGE(K942,L942,M942,N942)</f>
        <v/>
      </c>
      <c r="S942" s="162">
        <f>AVERAGE(O942,Q942)</f>
        <v/>
      </c>
      <c r="T942" s="162">
        <f>AVERAGE(P942,Q942)</f>
        <v/>
      </c>
      <c r="U942" s="41">
        <f>STDEVA(K942,L942,M942,N942)</f>
        <v/>
      </c>
      <c r="V942" s="42">
        <f>U942/Q942</f>
        <v/>
      </c>
      <c r="W942" s="43">
        <f>IF(X942=O942,"MENOR",IF(X942=S942,"PROM[MEN-MED]","PROMEDIO"))</f>
        <v/>
      </c>
      <c r="X942" s="163">
        <f>IF(V942&lt;=300%,O942,IF(AND(V942&gt;100%,V942&lt;=150%),S942,R942))</f>
        <v/>
      </c>
      <c r="Y942" s="162">
        <f>ROUND(X942,0)</f>
        <v/>
      </c>
    </row>
    <row r="943" ht="27" customHeight="1">
      <c r="B943" s="32" t="inlineStr">
        <is>
          <t>6.5</t>
        </is>
      </c>
      <c r="C943" s="32" t="n">
        <v>4912</v>
      </c>
      <c r="D943" s="59" t="inlineStr">
        <is>
          <t>VENTILADOR CON ACOPLE HIDRAULICO</t>
        </is>
      </c>
      <c r="E943" s="56" t="inlineStr">
        <is>
          <t xml:space="preserve"> parte clave del sistema de enfriamiento del motor. Este ventilador es impulsado por el motor y utiliza un acople viscoso (hidráulico) que regula su velocidad en función de la temperatura del motor</t>
        </is>
      </c>
      <c r="F943" s="32" t="inlineStr">
        <is>
          <t>Unidad</t>
        </is>
      </c>
      <c r="G943" s="35" t="inlineStr">
        <is>
          <t>suministro</t>
        </is>
      </c>
      <c r="H943" s="159" t="n">
        <v>346750</v>
      </c>
      <c r="I943" s="37" t="n">
        <v>158.91</v>
      </c>
      <c r="J943" s="37" t="n">
        <v>151.76</v>
      </c>
      <c r="K943" s="160">
        <f>H943*(I943/J943)</f>
        <v/>
      </c>
      <c r="L943" s="159" t="n">
        <v>406590.4416</v>
      </c>
      <c r="M943" s="159" t="n">
        <v>394748</v>
      </c>
      <c r="N943" s="159" t="n">
        <v>426327.84</v>
      </c>
      <c r="O943" s="162">
        <f>MIN(K943,L943,M943,N943)</f>
        <v/>
      </c>
      <c r="P943" s="162">
        <f>MAX(K943,L943,M943,N943)</f>
        <v/>
      </c>
      <c r="Q943" s="162">
        <f>MEDIAN(K943,L943,M943,N943)</f>
        <v/>
      </c>
      <c r="R943" s="162">
        <f>AVERAGE(K943,L943,M943,N943)</f>
        <v/>
      </c>
      <c r="S943" s="162">
        <f>AVERAGE(O943,Q943)</f>
        <v/>
      </c>
      <c r="T943" s="162">
        <f>AVERAGE(P943,Q943)</f>
        <v/>
      </c>
      <c r="U943" s="41">
        <f>STDEVA(K943,L943,M943,N943)</f>
        <v/>
      </c>
      <c r="V943" s="42">
        <f>U943/Q943</f>
        <v/>
      </c>
      <c r="W943" s="43">
        <f>IF(X943=O943,"MENOR",IF(X943=S943,"PROM[MEN-MED]","PROMEDIO"))</f>
        <v/>
      </c>
      <c r="X943" s="163">
        <f>IF(V943&lt;=300%,O943,IF(AND(V943&gt;100%,V943&lt;=150%),S943,R943))</f>
        <v/>
      </c>
      <c r="Y943" s="162">
        <f>ROUND(X943,0)</f>
        <v/>
      </c>
    </row>
    <row r="944" ht="27" customHeight="1">
      <c r="B944" s="32" t="inlineStr">
        <is>
          <t>6.6</t>
        </is>
      </c>
      <c r="C944" s="32" t="n">
        <v>4912</v>
      </c>
      <c r="D944" s="59" t="inlineStr">
        <is>
          <t>POLEA DEL VENTILADOR</t>
        </is>
      </c>
      <c r="E944" s="56"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944" s="32" t="inlineStr">
        <is>
          <t>Unidad</t>
        </is>
      </c>
      <c r="G944" s="35" t="inlineStr">
        <is>
          <t>suministro</t>
        </is>
      </c>
      <c r="H944" s="159" t="n">
        <v>1065900</v>
      </c>
      <c r="I944" s="37" t="n">
        <v>158.91</v>
      </c>
      <c r="J944" s="37" t="n">
        <v>151.76</v>
      </c>
      <c r="K944" s="160">
        <f>H944*(I944/J944)</f>
        <v/>
      </c>
      <c r="L944" s="159" t="n">
        <v>1298384.01</v>
      </c>
      <c r="M944" s="159" t="n">
        <v>1260567</v>
      </c>
      <c r="N944" s="159" t="n">
        <v>1361412.36</v>
      </c>
      <c r="O944" s="162">
        <f>MIN(K944,L944,M944,N944)</f>
        <v/>
      </c>
      <c r="P944" s="162">
        <f>MAX(K944,L944,M944,N944)</f>
        <v/>
      </c>
      <c r="Q944" s="162">
        <f>MEDIAN(K944,L944,M944,N944)</f>
        <v/>
      </c>
      <c r="R944" s="162">
        <f>AVERAGE(K944,L944,M944,N944)</f>
        <v/>
      </c>
      <c r="S944" s="162">
        <f>AVERAGE(O944,Q944)</f>
        <v/>
      </c>
      <c r="T944" s="162">
        <f>AVERAGE(P944,Q944)</f>
        <v/>
      </c>
      <c r="U944" s="41">
        <f>STDEVA(K944,L944,M944,N944)</f>
        <v/>
      </c>
      <c r="V944" s="42">
        <f>U944/Q944</f>
        <v/>
      </c>
      <c r="W944" s="43">
        <f>IF(X944=O944,"MENOR",IF(X944=S944,"PROM[MEN-MED]","PROMEDIO"))</f>
        <v/>
      </c>
      <c r="X944" s="163">
        <f>IF(V944&lt;=300%,O944,IF(AND(V944&gt;100%,V944&lt;=150%),S944,R944))</f>
        <v/>
      </c>
      <c r="Y944" s="162">
        <f>ROUND(X944,0)</f>
        <v/>
      </c>
    </row>
    <row r="945" ht="27" customHeight="1">
      <c r="B945" s="32" t="inlineStr">
        <is>
          <t>6.7</t>
        </is>
      </c>
      <c r="C945" s="32" t="n">
        <v>4912</v>
      </c>
      <c r="D945" s="59" t="inlineStr">
        <is>
          <t xml:space="preserve">CORREA TRAPESOIDAL  DEL VENTILADOR Y DEL GENERADOR </t>
        </is>
      </c>
      <c r="E945" s="56" t="inlineStr">
        <is>
          <t>pieza clave del sistema de accesorios del motor. Su función principal es transmitir la energía del cigüeñal a componentes como el ventilador del radiador, el alternador (generador) y, en algunos modelos, la bomba de agua.</t>
        </is>
      </c>
      <c r="F945" s="32" t="inlineStr">
        <is>
          <t>Unidad</t>
        </is>
      </c>
      <c r="G945" s="35" t="inlineStr">
        <is>
          <t>suministro</t>
        </is>
      </c>
      <c r="H945" s="159" t="n">
        <v>701100</v>
      </c>
      <c r="I945" s="37" t="n">
        <v>158.91</v>
      </c>
      <c r="J945" s="37" t="n">
        <v>151.76</v>
      </c>
      <c r="K945" s="160">
        <f>H945*(I945/J945)</f>
        <v/>
      </c>
      <c r="L945" s="159" t="n">
        <v>830071.8503</v>
      </c>
      <c r="M945" s="159" t="n">
        <v>805895</v>
      </c>
      <c r="N945" s="159" t="n">
        <v>870366.6</v>
      </c>
      <c r="O945" s="162">
        <f>MIN(K945,L945,M945,N945)</f>
        <v/>
      </c>
      <c r="P945" s="162">
        <f>MAX(K945,L945,M945,N945)</f>
        <v/>
      </c>
      <c r="Q945" s="162">
        <f>MEDIAN(K945,L945,M945,N945)</f>
        <v/>
      </c>
      <c r="R945" s="162">
        <f>AVERAGE(K945,L945,M945,N945)</f>
        <v/>
      </c>
      <c r="S945" s="162">
        <f>AVERAGE(O945,Q945)</f>
        <v/>
      </c>
      <c r="T945" s="162">
        <f>AVERAGE(P945,Q945)</f>
        <v/>
      </c>
      <c r="U945" s="41">
        <f>STDEVA(K945,L945,M945,N945)</f>
        <v/>
      </c>
      <c r="V945" s="42">
        <f>U945/Q945</f>
        <v/>
      </c>
      <c r="W945" s="43">
        <f>IF(X945=O945,"MENOR",IF(X945=S945,"PROM[MEN-MED]","PROMEDIO"))</f>
        <v/>
      </c>
      <c r="X945" s="163">
        <f>IF(V945&lt;=300%,O945,IF(AND(V945&gt;100%,V945&lt;=150%),S945,R945))</f>
        <v/>
      </c>
      <c r="Y945" s="162">
        <f>ROUND(X945,0)</f>
        <v/>
      </c>
    </row>
    <row r="946" ht="27" customHeight="1">
      <c r="B946" s="32" t="inlineStr">
        <is>
          <t>6.8</t>
        </is>
      </c>
      <c r="C946" s="32" t="n">
        <v>4912</v>
      </c>
      <c r="D946" s="59" t="inlineStr">
        <is>
          <t>TUBO DEL ENFRIADOR DE ACEITE</t>
        </is>
      </c>
      <c r="E946" s="56" t="inlineStr">
        <is>
          <t xml:space="preserve"> es una parte fundamental del sistema de enfriamiento del aceite del motor o la transmisión. Su función principal es transportar el aceite caliente hacia el enfriador de aceite, donde se reduce su temperatura antes de regresar al sistema de lubricación.</t>
        </is>
      </c>
      <c r="F946" s="32" t="inlineStr">
        <is>
          <t>Unidad</t>
        </is>
      </c>
      <c r="G946" s="35" t="inlineStr">
        <is>
          <t>suministro</t>
        </is>
      </c>
      <c r="H946" s="159" t="n">
        <v>5991650</v>
      </c>
      <c r="I946" s="37" t="n">
        <v>158.91</v>
      </c>
      <c r="J946" s="37" t="n">
        <v>151.76</v>
      </c>
      <c r="K946" s="160">
        <f>H946*(I946/J946)</f>
        <v/>
      </c>
      <c r="L946" s="159" t="n">
        <v>7093861.32</v>
      </c>
      <c r="M946" s="159" t="n">
        <v>6887244</v>
      </c>
      <c r="N946" s="159" t="n">
        <v>7438223.52</v>
      </c>
      <c r="O946" s="162">
        <f>MIN(K946,L946,M946,N946)</f>
        <v/>
      </c>
      <c r="P946" s="162">
        <f>MAX(K946,L946,M946,N946)</f>
        <v/>
      </c>
      <c r="Q946" s="162">
        <f>MEDIAN(K946,L946,M946,N946)</f>
        <v/>
      </c>
      <c r="R946" s="162">
        <f>AVERAGE(K946,L946,M946,N946)</f>
        <v/>
      </c>
      <c r="S946" s="162">
        <f>AVERAGE(O946,Q946)</f>
        <v/>
      </c>
      <c r="T946" s="162">
        <f>AVERAGE(P946,Q946)</f>
        <v/>
      </c>
      <c r="U946" s="41">
        <f>STDEVA(K946,L946,M946,N946)</f>
        <v/>
      </c>
      <c r="V946" s="42">
        <f>U946/Q946</f>
        <v/>
      </c>
      <c r="W946" s="43">
        <f>IF(X946=O946,"MENOR",IF(X946=S946,"PROM[MEN-MED]","PROMEDIO"))</f>
        <v/>
      </c>
      <c r="X946" s="163">
        <f>IF(V946&lt;=300%,O946,IF(AND(V946&gt;100%,V946&lt;=150%),S946,R946))</f>
        <v/>
      </c>
      <c r="Y946" s="162">
        <f>ROUND(X946,0)</f>
        <v/>
      </c>
    </row>
    <row r="947" ht="27" customHeight="1">
      <c r="B947" s="32" t="inlineStr">
        <is>
          <t>6.9</t>
        </is>
      </c>
      <c r="C947" s="32" t="n">
        <v>4912</v>
      </c>
      <c r="D947" s="59" t="inlineStr">
        <is>
          <t>MANGUERA DE DERIVACION DE AGUA NO.1</t>
        </is>
      </c>
      <c r="E947"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947" s="32" t="inlineStr">
        <is>
          <t>Unidad</t>
        </is>
      </c>
      <c r="G947" s="35" t="inlineStr">
        <is>
          <t>suministro</t>
        </is>
      </c>
      <c r="H947" s="159" t="n">
        <v>110200</v>
      </c>
      <c r="I947" s="37" t="n">
        <v>158.91</v>
      </c>
      <c r="J947" s="37" t="n">
        <v>151.76</v>
      </c>
      <c r="K947" s="160">
        <f>H947*(I947/J947)</f>
        <v/>
      </c>
      <c r="L947" s="159" t="n">
        <v>130472.1593</v>
      </c>
      <c r="M947" s="159" t="n">
        <v>126672</v>
      </c>
      <c r="N947" s="159" t="n">
        <v>136805.76</v>
      </c>
      <c r="O947" s="162">
        <f>MIN(K947,L947,M947,N947)</f>
        <v/>
      </c>
      <c r="P947" s="162">
        <f>MAX(K947,L947,M947,N947)</f>
        <v/>
      </c>
      <c r="Q947" s="162">
        <f>MEDIAN(K947,L947,M947,N947)</f>
        <v/>
      </c>
      <c r="R947" s="162">
        <f>AVERAGE(K947,L947,M947,N947)</f>
        <v/>
      </c>
      <c r="S947" s="162">
        <f>AVERAGE(O947,Q947)</f>
        <v/>
      </c>
      <c r="T947" s="162">
        <f>AVERAGE(P947,Q947)</f>
        <v/>
      </c>
      <c r="U947" s="41">
        <f>STDEVA(K947,L947,M947,N947)</f>
        <v/>
      </c>
      <c r="V947" s="42">
        <f>U947/Q947</f>
        <v/>
      </c>
      <c r="W947" s="43">
        <f>IF(X947=O947,"MENOR",IF(X947=S947,"PROM[MEN-MED]","PROMEDIO"))</f>
        <v/>
      </c>
      <c r="X947" s="163">
        <f>IF(V947&lt;=300%,O947,IF(AND(V947&gt;100%,V947&lt;=150%),S947,R947))</f>
        <v/>
      </c>
      <c r="Y947" s="162">
        <f>ROUND(X947,0)</f>
        <v/>
      </c>
    </row>
    <row r="948" ht="27" customHeight="1">
      <c r="B948" s="32" t="inlineStr">
        <is>
          <t>6.10</t>
        </is>
      </c>
      <c r="C948" s="32" t="n">
        <v>4912</v>
      </c>
      <c r="D948" s="59" t="inlineStr">
        <is>
          <t>MANGUERA DE DERIVACION DE AGUA NO.2</t>
        </is>
      </c>
      <c r="E948"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948" s="32" t="inlineStr">
        <is>
          <t>Unidad</t>
        </is>
      </c>
      <c r="G948" s="35" t="inlineStr">
        <is>
          <t>suministro</t>
        </is>
      </c>
      <c r="H948" s="159" t="n">
        <v>146716</v>
      </c>
      <c r="I948" s="37" t="n">
        <v>158.91</v>
      </c>
      <c r="J948" s="37" t="n">
        <v>151.76</v>
      </c>
      <c r="K948" s="160">
        <f>H948*(I948/J948)</f>
        <v/>
      </c>
      <c r="L948" s="159" t="n">
        <v>175462.5607</v>
      </c>
      <c r="M948" s="159" t="n">
        <v>170352</v>
      </c>
      <c r="N948" s="159" t="n">
        <v>183980.16</v>
      </c>
      <c r="O948" s="162">
        <f>MIN(K948,L948,M948,N948)</f>
        <v/>
      </c>
      <c r="P948" s="162">
        <f>MAX(K948,L948,M948,N948)</f>
        <v/>
      </c>
      <c r="Q948" s="162">
        <f>MEDIAN(K948,L948,M948,N948)</f>
        <v/>
      </c>
      <c r="R948" s="162">
        <f>AVERAGE(K948,L948,M948,N948)</f>
        <v/>
      </c>
      <c r="S948" s="162">
        <f>AVERAGE(O948,Q948)</f>
        <v/>
      </c>
      <c r="T948" s="162">
        <f>AVERAGE(P948,Q948)</f>
        <v/>
      </c>
      <c r="U948" s="41">
        <f>STDEVA(K948,L948,M948,N948)</f>
        <v/>
      </c>
      <c r="V948" s="42">
        <f>U948/Q948</f>
        <v/>
      </c>
      <c r="W948" s="43">
        <f>IF(X948=O948,"MENOR",IF(X948=S948,"PROM[MEN-MED]","PROMEDIO"))</f>
        <v/>
      </c>
      <c r="X948" s="163">
        <f>IF(V948&lt;=300%,O948,IF(AND(V948&gt;100%,V948&lt;=150%),S948,R948))</f>
        <v/>
      </c>
      <c r="Y948" s="162">
        <f>ROUND(X948,0)</f>
        <v/>
      </c>
    </row>
    <row r="949" ht="27" customHeight="1">
      <c r="B949" s="32" t="inlineStr">
        <is>
          <t>6.11</t>
        </is>
      </c>
      <c r="C949" s="32" t="n">
        <v>4912</v>
      </c>
      <c r="D949" s="59" t="inlineStr">
        <is>
          <t>MANGUERA DE DERIVACION DE AGUA NO.3</t>
        </is>
      </c>
      <c r="E949"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949" s="32" t="inlineStr">
        <is>
          <t>Unidad</t>
        </is>
      </c>
      <c r="G949" s="35" t="inlineStr">
        <is>
          <t>suministro</t>
        </is>
      </c>
      <c r="H949" s="159" t="n">
        <v>146716</v>
      </c>
      <c r="I949" s="37" t="n">
        <v>158.91</v>
      </c>
      <c r="J949" s="37" t="n">
        <v>151.76</v>
      </c>
      <c r="K949" s="160">
        <f>H949*(I949/J949)</f>
        <v/>
      </c>
      <c r="L949" s="159" t="n">
        <v>177149.6951</v>
      </c>
      <c r="M949" s="159" t="n">
        <v>171990</v>
      </c>
      <c r="N949" s="159" t="n">
        <v>185749.2</v>
      </c>
      <c r="O949" s="162">
        <f>MIN(K949,L949,M949,N949)</f>
        <v/>
      </c>
      <c r="P949" s="162">
        <f>MAX(K949,L949,M949,N949)</f>
        <v/>
      </c>
      <c r="Q949" s="162">
        <f>MEDIAN(K949,L949,M949,N949)</f>
        <v/>
      </c>
      <c r="R949" s="162">
        <f>AVERAGE(K949,L949,M949,N949)</f>
        <v/>
      </c>
      <c r="S949" s="162">
        <f>AVERAGE(O949,Q949)</f>
        <v/>
      </c>
      <c r="T949" s="162">
        <f>AVERAGE(P949,Q949)</f>
        <v/>
      </c>
      <c r="U949" s="41">
        <f>STDEVA(K949,L949,M949,N949)</f>
        <v/>
      </c>
      <c r="V949" s="42">
        <f>U949/Q949</f>
        <v/>
      </c>
      <c r="W949" s="43">
        <f>IF(X949=O949,"MENOR",IF(X949=S949,"PROM[MEN-MED]","PROMEDIO"))</f>
        <v/>
      </c>
      <c r="X949" s="163">
        <f>IF(V949&lt;=300%,O949,IF(AND(V949&gt;100%,V949&lt;=150%),S949,R949))</f>
        <v/>
      </c>
      <c r="Y949" s="162">
        <f>ROUND(X949,0)</f>
        <v/>
      </c>
    </row>
    <row r="950" ht="27" customHeight="1">
      <c r="B950" s="32" t="inlineStr">
        <is>
          <t>6.12</t>
        </is>
      </c>
      <c r="C950" s="32" t="n">
        <v>4912</v>
      </c>
      <c r="D950" s="59" t="inlineStr">
        <is>
          <t>MANGUERA DE DERIVACION DE AGUA NO.4</t>
        </is>
      </c>
      <c r="E950"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950" s="32" t="inlineStr">
        <is>
          <t>Unidad</t>
        </is>
      </c>
      <c r="G950" s="35" t="inlineStr">
        <is>
          <t>suministro</t>
        </is>
      </c>
      <c r="H950" s="159" t="n">
        <v>154200</v>
      </c>
      <c r="I950" s="37" t="n">
        <v>158.91</v>
      </c>
      <c r="J950" s="37" t="n">
        <v>151.76</v>
      </c>
      <c r="K950" s="160">
        <f>H950*(I950/J950)</f>
        <v/>
      </c>
      <c r="L950" s="159" t="n">
        <v>190938.3084</v>
      </c>
      <c r="M950" s="159" t="n">
        <v>185377</v>
      </c>
      <c r="N950" s="159" t="n">
        <v>200207.16</v>
      </c>
      <c r="O950" s="162">
        <f>MIN(K950,L950,M950,N950)</f>
        <v/>
      </c>
      <c r="P950" s="162">
        <f>MAX(K950,L950,M950,N950)</f>
        <v/>
      </c>
      <c r="Q950" s="162">
        <f>MEDIAN(K950,L950,M950,N950)</f>
        <v/>
      </c>
      <c r="R950" s="162">
        <f>AVERAGE(K950,L950,M950,N950)</f>
        <v/>
      </c>
      <c r="S950" s="162">
        <f>AVERAGE(O950,Q950)</f>
        <v/>
      </c>
      <c r="T950" s="162">
        <f>AVERAGE(P950,Q950)</f>
        <v/>
      </c>
      <c r="U950" s="41">
        <f>STDEVA(K950,L950,M950,N950)</f>
        <v/>
      </c>
      <c r="V950" s="42">
        <f>U950/Q950</f>
        <v/>
      </c>
      <c r="W950" s="43">
        <f>IF(X950=O950,"MENOR",IF(X950=S950,"PROM[MEN-MED]","PROMEDIO"))</f>
        <v/>
      </c>
      <c r="X950" s="163">
        <f>IF(V950&lt;=300%,O950,IF(AND(V950&gt;100%,V950&lt;=150%),S950,R950))</f>
        <v/>
      </c>
      <c r="Y950" s="162">
        <f>ROUND(X950,0)</f>
        <v/>
      </c>
    </row>
    <row r="951" ht="27" customHeight="1">
      <c r="B951" s="32" t="inlineStr">
        <is>
          <t>6.13</t>
        </is>
      </c>
      <c r="C951" s="32" t="n">
        <v>4912</v>
      </c>
      <c r="D951" s="59" t="inlineStr">
        <is>
          <t>MANGUERA DE DERIVACION DE AGUA NO.5</t>
        </is>
      </c>
      <c r="E951"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951" s="32" t="inlineStr">
        <is>
          <t>Unidad</t>
        </is>
      </c>
      <c r="G951" s="35" t="inlineStr">
        <is>
          <t>suministro</t>
        </is>
      </c>
      <c r="H951" s="159" t="n">
        <v>154200</v>
      </c>
      <c r="I951" s="37" t="n">
        <v>158.91</v>
      </c>
      <c r="J951" s="37" t="n">
        <v>151.76</v>
      </c>
      <c r="K951" s="160">
        <f>H951*(I951/J951)</f>
        <v/>
      </c>
      <c r="L951" s="159" t="n">
        <v>183800.4147</v>
      </c>
      <c r="M951" s="159" t="n">
        <v>178447</v>
      </c>
      <c r="N951" s="159" t="n">
        <v>192722.76</v>
      </c>
      <c r="O951" s="162">
        <f>MIN(K951,L951,M951,N951)</f>
        <v/>
      </c>
      <c r="P951" s="162">
        <f>MAX(K951,L951,M951,N951)</f>
        <v/>
      </c>
      <c r="Q951" s="162">
        <f>MEDIAN(K951,L951,M951,N951)</f>
        <v/>
      </c>
      <c r="R951" s="162">
        <f>AVERAGE(K951,L951,M951,N951)</f>
        <v/>
      </c>
      <c r="S951" s="162">
        <f>AVERAGE(O951,Q951)</f>
        <v/>
      </c>
      <c r="T951" s="162">
        <f>AVERAGE(P951,Q951)</f>
        <v/>
      </c>
      <c r="U951" s="41">
        <f>STDEVA(K951,L951,M951,N951)</f>
        <v/>
      </c>
      <c r="V951" s="42">
        <f>U951/Q951</f>
        <v/>
      </c>
      <c r="W951" s="43">
        <f>IF(X951=O951,"MENOR",IF(X951=S951,"PROM[MEN-MED]","PROMEDIO"))</f>
        <v/>
      </c>
      <c r="X951" s="163">
        <f>IF(V951&lt;=300%,O951,IF(AND(V951&gt;100%,V951&lt;=150%),S951,R951))</f>
        <v/>
      </c>
      <c r="Y951" s="162">
        <f>ROUND(X951,0)</f>
        <v/>
      </c>
    </row>
    <row r="952" ht="27" customHeight="1">
      <c r="B952" s="32" t="inlineStr">
        <is>
          <t>6.14</t>
        </is>
      </c>
      <c r="C952" s="32" t="n">
        <v>4912</v>
      </c>
      <c r="D952" s="59" t="inlineStr">
        <is>
          <t>MANGUERA DEL ENFRIADOR DE ACEITE</t>
        </is>
      </c>
      <c r="E952" s="56" t="inlineStr">
        <is>
          <t>parte esencial del sistema de enfriamiento del aceite del motor o la transmisión. Su función principal es transportar el aceite caliente hacia el enfriador de aceite, donde se reduce su temperatura antes de volver al sistema de lubricación.</t>
        </is>
      </c>
      <c r="F952" s="32" t="inlineStr">
        <is>
          <t>Unidad</t>
        </is>
      </c>
      <c r="G952" s="35" t="inlineStr">
        <is>
          <t>suministro</t>
        </is>
      </c>
      <c r="H952" s="159" t="n">
        <v>107511</v>
      </c>
      <c r="I952" s="37" t="n">
        <v>158.91</v>
      </c>
      <c r="J952" s="37" t="n">
        <v>151.76</v>
      </c>
      <c r="K952" s="160">
        <f>H952*(I952/J952)</f>
        <v/>
      </c>
      <c r="L952" s="159" t="n">
        <v>131726.7049</v>
      </c>
      <c r="M952" s="159" t="n">
        <v>127890</v>
      </c>
      <c r="N952" s="159" t="n">
        <v>138121.2</v>
      </c>
      <c r="O952" s="162">
        <f>MIN(K952,L952,M952,N952)</f>
        <v/>
      </c>
      <c r="P952" s="162">
        <f>MAX(K952,L952,M952,N952)</f>
        <v/>
      </c>
      <c r="Q952" s="162">
        <f>MEDIAN(K952,L952,M952,N952)</f>
        <v/>
      </c>
      <c r="R952" s="162">
        <f>AVERAGE(K952,L952,M952,N952)</f>
        <v/>
      </c>
      <c r="S952" s="162">
        <f>AVERAGE(O952,Q952)</f>
        <v/>
      </c>
      <c r="T952" s="162">
        <f>AVERAGE(P952,Q952)</f>
        <v/>
      </c>
      <c r="U952" s="41">
        <f>STDEVA(K952,L952,M952,N952)</f>
        <v/>
      </c>
      <c r="V952" s="42">
        <f>U952/Q952</f>
        <v/>
      </c>
      <c r="W952" s="43">
        <f>IF(X952=O952,"MENOR",IF(X952=S952,"PROM[MEN-MED]","PROMEDIO"))</f>
        <v/>
      </c>
      <c r="X952" s="163">
        <f>IF(V952&lt;=300%,O952,IF(AND(V952&gt;100%,V952&lt;=150%),S952,R952))</f>
        <v/>
      </c>
      <c r="Y952" s="162">
        <f>ROUND(X952,0)</f>
        <v/>
      </c>
    </row>
    <row r="953" ht="27" customHeight="1">
      <c r="B953" s="32" t="inlineStr">
        <is>
          <t>6.15</t>
        </is>
      </c>
      <c r="C953" s="32" t="n">
        <v>4912</v>
      </c>
      <c r="D953" s="59" t="inlineStr">
        <is>
          <t>MANGUERA DEL ENFRIADOR DE ACEITE NO.2</t>
        </is>
      </c>
      <c r="E953" s="56" t="inlineStr">
        <is>
          <t>parte esencial del sistema de enfriamiento del aceite del motor o la transmisión. Su función principal es transportar el aceite caliente hacia el enfriador de aceite, donde se reduce su temperatura antes de volver al sistema de lubricación.</t>
        </is>
      </c>
      <c r="F953" s="32" t="inlineStr">
        <is>
          <t>Unidad</t>
        </is>
      </c>
      <c r="G953" s="35" t="inlineStr">
        <is>
          <t>suministro</t>
        </is>
      </c>
      <c r="H953" s="159" t="n">
        <v>17100</v>
      </c>
      <c r="I953" s="37" t="n">
        <v>158.91</v>
      </c>
      <c r="J953" s="37" t="n">
        <v>151.76</v>
      </c>
      <c r="K953" s="160">
        <f>H953*(I953/J953)</f>
        <v/>
      </c>
      <c r="L953" s="159" t="n">
        <v>20440.3444</v>
      </c>
      <c r="M953" s="159" t="n">
        <v>19845</v>
      </c>
      <c r="N953" s="159" t="n">
        <v>21432.6</v>
      </c>
      <c r="O953" s="162">
        <f>MIN(K953,L953,M953,N953)</f>
        <v/>
      </c>
      <c r="P953" s="162">
        <f>MAX(K953,L953,M953,N953)</f>
        <v/>
      </c>
      <c r="Q953" s="162">
        <f>MEDIAN(K953,L953,M953,N953)</f>
        <v/>
      </c>
      <c r="R953" s="162">
        <f>AVERAGE(K953,L953,M953,N953)</f>
        <v/>
      </c>
      <c r="S953" s="162">
        <f>AVERAGE(O953,Q953)</f>
        <v/>
      </c>
      <c r="T953" s="162">
        <f>AVERAGE(P953,Q953)</f>
        <v/>
      </c>
      <c r="U953" s="41">
        <f>STDEVA(K953,L953,M953,N953)</f>
        <v/>
      </c>
      <c r="V953" s="42">
        <f>U953/Q953</f>
        <v/>
      </c>
      <c r="W953" s="43">
        <f>IF(X953=O953,"MENOR",IF(X953=S953,"PROM[MEN-MED]","PROMEDIO"))</f>
        <v/>
      </c>
      <c r="X953" s="163">
        <f>IF(V953&lt;=300%,O953,IF(AND(V953&gt;100%,V953&lt;=150%),S953,R953))</f>
        <v/>
      </c>
      <c r="Y953" s="162">
        <f>ROUND(X953,0)</f>
        <v/>
      </c>
    </row>
    <row r="954" ht="27" customHeight="1">
      <c r="B954" s="32" t="inlineStr">
        <is>
          <t>6.16</t>
        </is>
      </c>
      <c r="C954" s="32" t="n">
        <v>4912</v>
      </c>
      <c r="D954" s="59" t="inlineStr">
        <is>
          <t xml:space="preserve">CONJUNTO DE LA BOMBA DE AGUA </t>
        </is>
      </c>
      <c r="E954" s="56"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954" s="32" t="inlineStr">
        <is>
          <t>Unidad</t>
        </is>
      </c>
      <c r="G954" s="35" t="inlineStr">
        <is>
          <t>suministro</t>
        </is>
      </c>
      <c r="H954" s="159" t="n">
        <v>1249678</v>
      </c>
      <c r="I954" s="37" t="n">
        <v>158.91</v>
      </c>
      <c r="J954" s="37" t="n">
        <v>151.76</v>
      </c>
      <c r="K954" s="160">
        <f>H954*(I954/J954)</f>
        <v/>
      </c>
      <c r="L954" s="159" t="n">
        <v>1501229.1252</v>
      </c>
      <c r="M954" s="159" t="n">
        <v>1457504</v>
      </c>
      <c r="N954" s="159" t="n">
        <v>1574104.32</v>
      </c>
      <c r="O954" s="162">
        <f>MIN(K954,L954,M954,N954)</f>
        <v/>
      </c>
      <c r="P954" s="162">
        <f>MAX(K954,L954,M954,N954)</f>
        <v/>
      </c>
      <c r="Q954" s="162">
        <f>MEDIAN(K954,L954,M954,N954)</f>
        <v/>
      </c>
      <c r="R954" s="162">
        <f>AVERAGE(K954,L954,M954,N954)</f>
        <v/>
      </c>
      <c r="S954" s="162">
        <f>AVERAGE(O954,Q954)</f>
        <v/>
      </c>
      <c r="T954" s="162">
        <f>AVERAGE(P954,Q954)</f>
        <v/>
      </c>
      <c r="U954" s="41">
        <f>STDEVA(K954,L954,M954,N954)</f>
        <v/>
      </c>
      <c r="V954" s="42">
        <f>U954/Q954</f>
        <v/>
      </c>
      <c r="W954" s="43">
        <f>IF(X954=O954,"MENOR",IF(X954=S954,"PROM[MEN-MED]","PROMEDIO"))</f>
        <v/>
      </c>
      <c r="X954" s="163">
        <f>IF(V954&lt;=300%,O954,IF(AND(V954&gt;100%,V954&lt;=150%),S954,R954))</f>
        <v/>
      </c>
      <c r="Y954" s="162">
        <f>ROUND(X954,0)</f>
        <v/>
      </c>
    </row>
    <row r="955" ht="27" customHeight="1">
      <c r="B955" s="32" t="inlineStr">
        <is>
          <t>6.17</t>
        </is>
      </c>
      <c r="C955" s="32" t="n">
        <v>4912</v>
      </c>
      <c r="D955" s="59" t="inlineStr">
        <is>
          <t xml:space="preserve">JUNTA DE LA BOMBA DE AGUA </t>
        </is>
      </c>
      <c r="E955" s="56"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955" s="32" t="inlineStr">
        <is>
          <t>Unidad</t>
        </is>
      </c>
      <c r="G955" s="35" t="inlineStr">
        <is>
          <t>suministro</t>
        </is>
      </c>
      <c r="H955" s="159" t="n">
        <v>110337</v>
      </c>
      <c r="I955" s="37" t="n">
        <v>158.91</v>
      </c>
      <c r="J955" s="37" t="n">
        <v>151.76</v>
      </c>
      <c r="K955" s="160">
        <f>H955*(I955/J955)</f>
        <v/>
      </c>
      <c r="L955" s="159" t="n">
        <v>133673.4021</v>
      </c>
      <c r="M955" s="159" t="n">
        <v>129780</v>
      </c>
      <c r="N955" s="159" t="n">
        <v>140162.4</v>
      </c>
      <c r="O955" s="162">
        <f>MIN(K955,L955,M955,N955)</f>
        <v/>
      </c>
      <c r="P955" s="162">
        <f>MAX(K955,L955,M955,N955)</f>
        <v/>
      </c>
      <c r="Q955" s="162">
        <f>MEDIAN(K955,L955,M955,N955)</f>
        <v/>
      </c>
      <c r="R955" s="162">
        <f>AVERAGE(K955,L955,M955,N955)</f>
        <v/>
      </c>
      <c r="S955" s="162">
        <f>AVERAGE(O955,Q955)</f>
        <v/>
      </c>
      <c r="T955" s="162">
        <f>AVERAGE(P955,Q955)</f>
        <v/>
      </c>
      <c r="U955" s="41">
        <f>STDEVA(K955,L955,M955,N955)</f>
        <v/>
      </c>
      <c r="V955" s="42">
        <f>U955/Q955</f>
        <v/>
      </c>
      <c r="W955" s="43">
        <f>IF(X955=O955,"MENOR",IF(X955=S955,"PROM[MEN-MED]","PROMEDIO"))</f>
        <v/>
      </c>
      <c r="X955" s="163">
        <f>IF(V955&lt;=300%,O955,IF(AND(V955&gt;100%,V955&lt;=150%),S955,R955))</f>
        <v/>
      </c>
      <c r="Y955" s="162">
        <f>ROUND(X955,0)</f>
        <v/>
      </c>
    </row>
    <row r="956" ht="27" customHeight="1">
      <c r="B956" s="32" t="inlineStr">
        <is>
          <t>6.18</t>
        </is>
      </c>
      <c r="C956" s="32" t="n">
        <v>4912</v>
      </c>
      <c r="D956" s="59" t="inlineStr">
        <is>
          <t>CONJUNTO DEL TENSOR DE LA CORREA TRAPEZOIDAL RANURADA</t>
        </is>
      </c>
      <c r="E956" s="56"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956" s="32" t="inlineStr">
        <is>
          <t>Unidad</t>
        </is>
      </c>
      <c r="G956" s="35" t="inlineStr">
        <is>
          <t>suministro</t>
        </is>
      </c>
      <c r="H956" s="159" t="n">
        <v>323950</v>
      </c>
      <c r="I956" s="37" t="n">
        <v>158.91</v>
      </c>
      <c r="J956" s="37" t="n">
        <v>151.76</v>
      </c>
      <c r="K956" s="160">
        <f>H956*(I956/J956)</f>
        <v/>
      </c>
      <c r="L956" s="159" t="n">
        <v>379855.7588</v>
      </c>
      <c r="M956" s="159" t="n">
        <v>368792</v>
      </c>
      <c r="N956" s="159" t="n">
        <v>398295.36</v>
      </c>
      <c r="O956" s="162">
        <f>MIN(K956,L956,M956,N956)</f>
        <v/>
      </c>
      <c r="P956" s="162">
        <f>MAX(K956,L956,M956,N956)</f>
        <v/>
      </c>
      <c r="Q956" s="162">
        <f>MEDIAN(K956,L956,M956,N956)</f>
        <v/>
      </c>
      <c r="R956" s="162">
        <f>AVERAGE(K956,L956,M956,N956)</f>
        <v/>
      </c>
      <c r="S956" s="162">
        <f>AVERAGE(O956,Q956)</f>
        <v/>
      </c>
      <c r="T956" s="162">
        <f>AVERAGE(P956,Q956)</f>
        <v/>
      </c>
      <c r="U956" s="41">
        <f>STDEVA(K956,L956,M956,N956)</f>
        <v/>
      </c>
      <c r="V956" s="42">
        <f>U956/Q956</f>
        <v/>
      </c>
      <c r="W956" s="43">
        <f>IF(X956=O956,"MENOR",IF(X956=S956,"PROM[MEN-MED]","PROMEDIO"))</f>
        <v/>
      </c>
      <c r="X956" s="163">
        <f>IF(V956&lt;=300%,O956,IF(AND(V956&gt;100%,V956&lt;=150%),S956,R956))</f>
        <v/>
      </c>
      <c r="Y956" s="162">
        <f>ROUND(X956,0)</f>
        <v/>
      </c>
    </row>
    <row r="957" ht="27" customHeight="1">
      <c r="B957" s="32" t="inlineStr">
        <is>
          <t>6.19</t>
        </is>
      </c>
      <c r="C957" s="32" t="n">
        <v>4912</v>
      </c>
      <c r="D957" s="59" t="inlineStr">
        <is>
          <t>ENTRADA DE AGUA CON TERMOSTATO</t>
        </is>
      </c>
      <c r="E957" s="56"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957" s="32" t="inlineStr">
        <is>
          <t>Unidad</t>
        </is>
      </c>
      <c r="G957" s="35" t="inlineStr">
        <is>
          <t>suministro</t>
        </is>
      </c>
      <c r="H957" s="159" t="n">
        <v>288800</v>
      </c>
      <c r="I957" s="37" t="n">
        <v>158.91</v>
      </c>
      <c r="J957" s="37" t="n">
        <v>151.76</v>
      </c>
      <c r="K957" s="160">
        <f>H957*(I957/J957)</f>
        <v/>
      </c>
      <c r="L957" s="159" t="n">
        <v>341927.0435</v>
      </c>
      <c r="M957" s="159" t="n">
        <v>331968</v>
      </c>
      <c r="N957" s="159" t="n">
        <v>358525.44</v>
      </c>
      <c r="O957" s="162">
        <f>MIN(K957,L957,M957,N957)</f>
        <v/>
      </c>
      <c r="P957" s="162">
        <f>MAX(K957,L957,M957,N957)</f>
        <v/>
      </c>
      <c r="Q957" s="162">
        <f>MEDIAN(K957,L957,M957,N957)</f>
        <v/>
      </c>
      <c r="R957" s="162">
        <f>AVERAGE(K957,L957,M957,N957)</f>
        <v/>
      </c>
      <c r="S957" s="162">
        <f>AVERAGE(O957,Q957)</f>
        <v/>
      </c>
      <c r="T957" s="162">
        <f>AVERAGE(P957,Q957)</f>
        <v/>
      </c>
      <c r="U957" s="41">
        <f>STDEVA(K957,L957,M957,N957)</f>
        <v/>
      </c>
      <c r="V957" s="42">
        <f>U957/Q957</f>
        <v/>
      </c>
      <c r="W957" s="43">
        <f>IF(X957=O957,"MENOR",IF(X957=S957,"PROM[MEN-MED]","PROMEDIO"))</f>
        <v/>
      </c>
      <c r="X957" s="163">
        <f>IF(V957&lt;=300%,O957,IF(AND(V957&gt;100%,V957&lt;=150%),S957,R957))</f>
        <v/>
      </c>
      <c r="Y957" s="162">
        <f>ROUND(X957,0)</f>
        <v/>
      </c>
    </row>
    <row r="958" ht="41.25" customHeight="1">
      <c r="B958" s="32" t="inlineStr">
        <is>
          <t>6.20</t>
        </is>
      </c>
      <c r="C958" s="32" t="n">
        <v>4912</v>
      </c>
      <c r="D958" s="59" t="inlineStr">
        <is>
          <t xml:space="preserve">CONJUNTO DEL RADIADOR </t>
        </is>
      </c>
      <c r="E958" s="56"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958" s="32" t="inlineStr">
        <is>
          <t>Unidad</t>
        </is>
      </c>
      <c r="G958" s="35" t="inlineStr">
        <is>
          <t>suministro</t>
        </is>
      </c>
      <c r="H958" s="159" t="n">
        <v>4201529</v>
      </c>
      <c r="I958" s="37" t="n">
        <v>158.91</v>
      </c>
      <c r="J958" s="37" t="n">
        <v>151.76</v>
      </c>
      <c r="K958" s="160">
        <f>H958*(I958/J958)</f>
        <v/>
      </c>
      <c r="L958" s="159" t="n">
        <v>5028325.0675</v>
      </c>
      <c r="M958" s="159" t="n">
        <v>4881869</v>
      </c>
      <c r="N958" s="159" t="n">
        <v>5272418.52</v>
      </c>
      <c r="O958" s="162">
        <f>MIN(K958,L958,M958,N958)</f>
        <v/>
      </c>
      <c r="P958" s="162">
        <f>MAX(K958,L958,M958,N958)</f>
        <v/>
      </c>
      <c r="Q958" s="162">
        <f>MEDIAN(K958,L958,M958,N958)</f>
        <v/>
      </c>
      <c r="R958" s="162">
        <f>AVERAGE(K958,L958,M958,N958)</f>
        <v/>
      </c>
      <c r="S958" s="162">
        <f>AVERAGE(O958,Q958)</f>
        <v/>
      </c>
      <c r="T958" s="162">
        <f>AVERAGE(P958,Q958)</f>
        <v/>
      </c>
      <c r="U958" s="41">
        <f>STDEVA(K958,L958,M958,N958)</f>
        <v/>
      </c>
      <c r="V958" s="42">
        <f>U958/Q958</f>
        <v/>
      </c>
      <c r="W958" s="43">
        <f>IF(X958=O958,"MENOR",IF(X958=S958,"PROM[MEN-MED]","PROMEDIO"))</f>
        <v/>
      </c>
      <c r="X958" s="163">
        <f>IF(V958&lt;=300%,O958,IF(AND(V958&gt;100%,V958&lt;=150%),S958,R958))</f>
        <v/>
      </c>
      <c r="Y958" s="162">
        <f>ROUND(X958,0)</f>
        <v/>
      </c>
    </row>
    <row r="959" ht="27" customHeight="1">
      <c r="B959" s="32" t="inlineStr">
        <is>
          <t>6.21</t>
        </is>
      </c>
      <c r="C959" s="32" t="n">
        <v>4912</v>
      </c>
      <c r="D959" s="59" t="inlineStr">
        <is>
          <t>TAPON DE LA LLAVE DE PURGA DEL RADIADOR</t>
        </is>
      </c>
      <c r="E959" s="56"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959" s="32" t="inlineStr">
        <is>
          <t>Unidad</t>
        </is>
      </c>
      <c r="G959" s="35" t="inlineStr">
        <is>
          <t>suministro</t>
        </is>
      </c>
      <c r="H959" s="159" t="n">
        <v>26600</v>
      </c>
      <c r="I959" s="37" t="n">
        <v>158.91</v>
      </c>
      <c r="J959" s="37" t="n">
        <v>151.76</v>
      </c>
      <c r="K959" s="160">
        <f>H959*(I959/J959)</f>
        <v/>
      </c>
      <c r="L959" s="159" t="n">
        <v>31492.2552</v>
      </c>
      <c r="M959" s="159" t="n">
        <v>30575</v>
      </c>
      <c r="N959" s="159" t="n">
        <v>33021</v>
      </c>
      <c r="O959" s="162">
        <f>MIN(K959,L959,M959,N959)</f>
        <v/>
      </c>
      <c r="P959" s="162">
        <f>MAX(K959,L959,M959,N959)</f>
        <v/>
      </c>
      <c r="Q959" s="162">
        <f>MEDIAN(K959,L959,M959,N959)</f>
        <v/>
      </c>
      <c r="R959" s="162">
        <f>AVERAGE(K959,L959,M959,N959)</f>
        <v/>
      </c>
      <c r="S959" s="162">
        <f>AVERAGE(O959,Q959)</f>
        <v/>
      </c>
      <c r="T959" s="162">
        <f>AVERAGE(P959,Q959)</f>
        <v/>
      </c>
      <c r="U959" s="41">
        <f>STDEVA(K959,L959,M959,N959)</f>
        <v/>
      </c>
      <c r="V959" s="42">
        <f>U959/Q959</f>
        <v/>
      </c>
      <c r="W959" s="43">
        <f>IF(X959=O959,"MENOR",IF(X959=S959,"PROM[MEN-MED]","PROMEDIO"))</f>
        <v/>
      </c>
      <c r="X959" s="163">
        <f>IF(V959&lt;=300%,O959,IF(AND(V959&gt;100%,V959&lt;=150%),S959,R959))</f>
        <v/>
      </c>
      <c r="Y959" s="162">
        <f>ROUND(X959,0)</f>
        <v/>
      </c>
    </row>
    <row r="960" ht="27" customHeight="1">
      <c r="B960" s="32" t="inlineStr">
        <is>
          <t>6.22</t>
        </is>
      </c>
      <c r="C960" s="32" t="n">
        <v>4912</v>
      </c>
      <c r="D960" s="59" t="inlineStr">
        <is>
          <t>CUBIERTA DEL VENTILADOR</t>
        </is>
      </c>
      <c r="E960" s="56"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960" s="32" t="inlineStr">
        <is>
          <t>Unidad</t>
        </is>
      </c>
      <c r="G960" s="35" t="inlineStr">
        <is>
          <t>suministro</t>
        </is>
      </c>
      <c r="H960" s="159" t="n">
        <v>503775</v>
      </c>
      <c r="I960" s="37" t="n">
        <v>158.91</v>
      </c>
      <c r="J960" s="37" t="n">
        <v>151.76</v>
      </c>
      <c r="K960" s="160">
        <f>H960*(I960/J960)</f>
        <v/>
      </c>
      <c r="L960" s="159" t="n">
        <v>600620.8103</v>
      </c>
      <c r="M960" s="159" t="n">
        <v>583127</v>
      </c>
      <c r="N960" s="159" t="n">
        <v>629777.16</v>
      </c>
      <c r="O960" s="162">
        <f>MIN(K960,L960,M960,N960)</f>
        <v/>
      </c>
      <c r="P960" s="162">
        <f>MAX(K960,L960,M960,N960)</f>
        <v/>
      </c>
      <c r="Q960" s="162">
        <f>MEDIAN(K960,L960,M960,N960)</f>
        <v/>
      </c>
      <c r="R960" s="162">
        <f>AVERAGE(K960,L960,M960,N960)</f>
        <v/>
      </c>
      <c r="S960" s="162">
        <f>AVERAGE(O960,Q960)</f>
        <v/>
      </c>
      <c r="T960" s="162">
        <f>AVERAGE(P960,Q960)</f>
        <v/>
      </c>
      <c r="U960" s="41">
        <f>STDEVA(K960,L960,M960,N960)</f>
        <v/>
      </c>
      <c r="V960" s="42">
        <f>U960/Q960</f>
        <v/>
      </c>
      <c r="W960" s="43">
        <f>IF(X960=O960,"MENOR",IF(X960=S960,"PROM[MEN-MED]","PROMEDIO"))</f>
        <v/>
      </c>
      <c r="X960" s="163">
        <f>IF(V960&lt;=300%,O960,IF(AND(V960&gt;100%,V960&lt;=150%),S960,R960))</f>
        <v/>
      </c>
      <c r="Y960" s="162">
        <f>ROUND(X960,0)</f>
        <v/>
      </c>
    </row>
    <row r="961" ht="41.25" customHeight="1">
      <c r="B961" s="32" t="inlineStr">
        <is>
          <t>6.23</t>
        </is>
      </c>
      <c r="C961" s="32" t="n">
        <v>4912</v>
      </c>
      <c r="D961" s="59" t="inlineStr">
        <is>
          <t>TAPON DEL RADIADOR</t>
        </is>
      </c>
      <c r="E961" s="56"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961" s="32" t="inlineStr">
        <is>
          <t>Unidad</t>
        </is>
      </c>
      <c r="G961" s="35" t="inlineStr">
        <is>
          <t>suministro</t>
        </is>
      </c>
      <c r="H961" s="159" t="n">
        <v>110789</v>
      </c>
      <c r="I961" s="37" t="n">
        <v>158.91</v>
      </c>
      <c r="J961" s="37" t="n">
        <v>151.76</v>
      </c>
      <c r="K961" s="160">
        <f>H961*(I961/J961)</f>
        <v/>
      </c>
      <c r="L961" s="159" t="n">
        <v>150471.6682</v>
      </c>
      <c r="M961" s="159" t="n">
        <v>146089</v>
      </c>
      <c r="N961" s="159" t="n">
        <v>157776.12</v>
      </c>
      <c r="O961" s="162">
        <f>MIN(K961,L961,M961,N961)</f>
        <v/>
      </c>
      <c r="P961" s="162">
        <f>MAX(K961,L961,M961,N961)</f>
        <v/>
      </c>
      <c r="Q961" s="162">
        <f>MEDIAN(K961,L961,M961,N961)</f>
        <v/>
      </c>
      <c r="R961" s="162">
        <f>AVERAGE(K961,L961,M961,N961)</f>
        <v/>
      </c>
      <c r="S961" s="162">
        <f>AVERAGE(O961,Q961)</f>
        <v/>
      </c>
      <c r="T961" s="162">
        <f>AVERAGE(P961,Q961)</f>
        <v/>
      </c>
      <c r="U961" s="41">
        <f>STDEVA(K961,L961,M961,N961)</f>
        <v/>
      </c>
      <c r="V961" s="42">
        <f>U961/Q961</f>
        <v/>
      </c>
      <c r="W961" s="43">
        <f>IF(X961=O961,"MENOR",IF(X961=S961,"PROM[MEN-MED]","PROMEDIO"))</f>
        <v/>
      </c>
      <c r="X961" s="163">
        <f>IF(V961&lt;=300%,O961,IF(AND(V961&gt;100%,V961&lt;=150%),S961,R961))</f>
        <v/>
      </c>
      <c r="Y961" s="162">
        <f>ROUND(X961,0)</f>
        <v/>
      </c>
    </row>
    <row r="962" ht="27" customHeight="1">
      <c r="B962" s="32" t="inlineStr">
        <is>
          <t>6.24</t>
        </is>
      </c>
      <c r="C962" s="32" t="n">
        <v>4912</v>
      </c>
      <c r="D962" s="59" t="inlineStr">
        <is>
          <t>SELLO DEL SOPORTE DEL RADIADOR NO.1</t>
        </is>
      </c>
      <c r="E962" s="56"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962" s="32" t="inlineStr">
        <is>
          <t>Unidad</t>
        </is>
      </c>
      <c r="G962" s="35" t="inlineStr">
        <is>
          <t>suministro</t>
        </is>
      </c>
      <c r="H962" s="159" t="n">
        <v>40849</v>
      </c>
      <c r="I962" s="37" t="n">
        <v>158.91</v>
      </c>
      <c r="J962" s="37" t="n">
        <v>151.76</v>
      </c>
      <c r="K962" s="160">
        <f>H962*(I962/J962)</f>
        <v/>
      </c>
      <c r="L962" s="159" t="n">
        <v>49759.3026</v>
      </c>
      <c r="M962" s="159" t="n">
        <v>48310</v>
      </c>
      <c r="N962" s="159" t="n">
        <v>52174.8</v>
      </c>
      <c r="O962" s="162">
        <f>MIN(K962,L962,M962,N962)</f>
        <v/>
      </c>
      <c r="P962" s="162">
        <f>MAX(K962,L962,M962,N962)</f>
        <v/>
      </c>
      <c r="Q962" s="162">
        <f>MEDIAN(K962,L962,M962,N962)</f>
        <v/>
      </c>
      <c r="R962" s="162">
        <f>AVERAGE(K962,L962,M962,N962)</f>
        <v/>
      </c>
      <c r="S962" s="162">
        <f>AVERAGE(O962,Q962)</f>
        <v/>
      </c>
      <c r="T962" s="162">
        <f>AVERAGE(P962,Q962)</f>
        <v/>
      </c>
      <c r="U962" s="41">
        <f>STDEVA(K962,L962,M962,N962)</f>
        <v/>
      </c>
      <c r="V962" s="42">
        <f>U962/Q962</f>
        <v/>
      </c>
      <c r="W962" s="43">
        <f>IF(X962=O962,"MENOR",IF(X962=S962,"PROM[MEN-MED]","PROMEDIO"))</f>
        <v/>
      </c>
      <c r="X962" s="163">
        <f>IF(V962&lt;=300%,O962,IF(AND(V962&gt;100%,V962&lt;=150%),S962,R962))</f>
        <v/>
      </c>
      <c r="Y962" s="162">
        <f>ROUND(X962,0)</f>
        <v/>
      </c>
    </row>
    <row r="963" ht="27" customHeight="1">
      <c r="B963" s="32" t="inlineStr">
        <is>
          <t>6.25</t>
        </is>
      </c>
      <c r="C963" s="32" t="n">
        <v>4912</v>
      </c>
      <c r="D963" s="59" t="inlineStr">
        <is>
          <t>SELLO DEL SOPORTE DEL RADIADOR NO.2</t>
        </is>
      </c>
      <c r="E963" s="56"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963" s="32" t="inlineStr">
        <is>
          <t>Unidad</t>
        </is>
      </c>
      <c r="G963" s="35" t="inlineStr">
        <is>
          <t>suministro</t>
        </is>
      </c>
      <c r="H963" s="159" t="n">
        <v>25650</v>
      </c>
      <c r="I963" s="37" t="n">
        <v>158.91</v>
      </c>
      <c r="J963" s="37" t="n">
        <v>151.76</v>
      </c>
      <c r="K963" s="160">
        <f>H963*(I963/J963)</f>
        <v/>
      </c>
      <c r="L963" s="159" t="n">
        <v>30660.0049</v>
      </c>
      <c r="M963" s="159" t="n">
        <v>29767</v>
      </c>
      <c r="N963" s="159" t="n">
        <v>32148.36</v>
      </c>
      <c r="O963" s="162">
        <f>MIN(K963,L963,M963,N963)</f>
        <v/>
      </c>
      <c r="P963" s="162">
        <f>MAX(K963,L963,M963,N963)</f>
        <v/>
      </c>
      <c r="Q963" s="162">
        <f>MEDIAN(K963,L963,M963,N963)</f>
        <v/>
      </c>
      <c r="R963" s="162">
        <f>AVERAGE(K963,L963,M963,N963)</f>
        <v/>
      </c>
      <c r="S963" s="162">
        <f>AVERAGE(O963,Q963)</f>
        <v/>
      </c>
      <c r="T963" s="162">
        <f>AVERAGE(P963,Q963)</f>
        <v/>
      </c>
      <c r="U963" s="41">
        <f>STDEVA(K963,L963,M963,N963)</f>
        <v/>
      </c>
      <c r="V963" s="42">
        <f>U963/Q963</f>
        <v/>
      </c>
      <c r="W963" s="43">
        <f>IF(X963=O963,"MENOR",IF(X963=S963,"PROM[MEN-MED]","PROMEDIO"))</f>
        <v/>
      </c>
      <c r="X963" s="163">
        <f>IF(V963&lt;=300%,O963,IF(AND(V963&gt;100%,V963&lt;=150%),S963,R963))</f>
        <v/>
      </c>
      <c r="Y963" s="162">
        <f>ROUND(X963,0)</f>
        <v/>
      </c>
    </row>
    <row r="964" ht="41.25" customHeight="1">
      <c r="B964" s="32" t="inlineStr">
        <is>
          <t>6.26</t>
        </is>
      </c>
      <c r="C964" s="32" t="n">
        <v>4912</v>
      </c>
      <c r="D964" s="59" t="inlineStr">
        <is>
          <t xml:space="preserve">DEFLECTOR LATERAL DERECHO DEL RADIADOR </t>
        </is>
      </c>
      <c r="E964"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964" s="32" t="inlineStr">
        <is>
          <t>Unidad</t>
        </is>
      </c>
      <c r="G964" s="35" t="inlineStr">
        <is>
          <t>suministro</t>
        </is>
      </c>
      <c r="H964" s="159" t="n">
        <v>146300</v>
      </c>
      <c r="I964" s="37" t="n">
        <v>158.91</v>
      </c>
      <c r="J964" s="37" t="n">
        <v>151.76</v>
      </c>
      <c r="K964" s="160">
        <f>H964*(I964/J964)</f>
        <v/>
      </c>
      <c r="L964" s="159" t="n">
        <v>176545.0918</v>
      </c>
      <c r="M964" s="159" t="n">
        <v>171403</v>
      </c>
      <c r="N964" s="159" t="n">
        <v>185115.24</v>
      </c>
      <c r="O964" s="162">
        <f>MIN(K964,L964,M964,N964)</f>
        <v/>
      </c>
      <c r="P964" s="162">
        <f>MAX(K964,L964,M964,N964)</f>
        <v/>
      </c>
      <c r="Q964" s="162">
        <f>MEDIAN(K964,L964,M964,N964)</f>
        <v/>
      </c>
      <c r="R964" s="162">
        <f>AVERAGE(K964,L964,M964,N964)</f>
        <v/>
      </c>
      <c r="S964" s="162">
        <f>AVERAGE(O964,Q964)</f>
        <v/>
      </c>
      <c r="T964" s="162">
        <f>AVERAGE(P964,Q964)</f>
        <v/>
      </c>
      <c r="U964" s="41">
        <f>STDEVA(K964,L964,M964,N964)</f>
        <v/>
      </c>
      <c r="V964" s="42">
        <f>U964/Q964</f>
        <v/>
      </c>
      <c r="W964" s="43">
        <f>IF(X964=O964,"MENOR",IF(X964=S964,"PROM[MEN-MED]","PROMEDIO"))</f>
        <v/>
      </c>
      <c r="X964" s="163">
        <f>IF(V964&lt;=300%,O964,IF(AND(V964&gt;100%,V964&lt;=150%),S964,R964))</f>
        <v/>
      </c>
      <c r="Y964" s="162">
        <f>ROUND(X964,0)</f>
        <v/>
      </c>
    </row>
    <row r="965" ht="41.25" customHeight="1">
      <c r="B965" s="32" t="inlineStr">
        <is>
          <t>6.27</t>
        </is>
      </c>
      <c r="C965" s="32" t="n">
        <v>4912</v>
      </c>
      <c r="D965" s="59" t="inlineStr">
        <is>
          <t xml:space="preserve">DEFLECTOR LATERAL IZQUIERDO DEL RADIADOR </t>
        </is>
      </c>
      <c r="E965"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965" s="32" t="inlineStr">
        <is>
          <t>Unidad</t>
        </is>
      </c>
      <c r="G965" s="35" t="inlineStr">
        <is>
          <t>suministro</t>
        </is>
      </c>
      <c r="H965" s="159" t="n">
        <v>323950</v>
      </c>
      <c r="I965" s="37" t="n">
        <v>158.91</v>
      </c>
      <c r="J965" s="37" t="n">
        <v>151.76</v>
      </c>
      <c r="K965" s="160">
        <f>H965*(I965/J965)</f>
        <v/>
      </c>
      <c r="L965" s="159" t="n">
        <v>390920.0218</v>
      </c>
      <c r="M965" s="159" t="n">
        <v>379534</v>
      </c>
      <c r="N965" s="159" t="n">
        <v>409896.72</v>
      </c>
      <c r="O965" s="162">
        <f>MIN(K965,L965,M965,N965)</f>
        <v/>
      </c>
      <c r="P965" s="162">
        <f>MAX(K965,L965,M965,N965)</f>
        <v/>
      </c>
      <c r="Q965" s="162">
        <f>MEDIAN(K965,L965,M965,N965)</f>
        <v/>
      </c>
      <c r="R965" s="162">
        <f>AVERAGE(K965,L965,M965,N965)</f>
        <v/>
      </c>
      <c r="S965" s="162">
        <f>AVERAGE(O965,Q965)</f>
        <v/>
      </c>
      <c r="T965" s="162">
        <f>AVERAGE(P965,Q965)</f>
        <v/>
      </c>
      <c r="U965" s="41">
        <f>STDEVA(K965,L965,M965,N965)</f>
        <v/>
      </c>
      <c r="V965" s="42">
        <f>U965/Q965</f>
        <v/>
      </c>
      <c r="W965" s="43">
        <f>IF(X965=O965,"MENOR",IF(X965=S965,"PROM[MEN-MED]","PROMEDIO"))</f>
        <v/>
      </c>
      <c r="X965" s="163">
        <f>IF(V965&lt;=300%,O965,IF(AND(V965&gt;100%,V965&lt;=150%),S965,R965))</f>
        <v/>
      </c>
      <c r="Y965" s="162">
        <f>ROUND(X965,0)</f>
        <v/>
      </c>
    </row>
    <row r="966" ht="27" customHeight="1">
      <c r="B966" s="32" t="inlineStr">
        <is>
          <t>6.28</t>
        </is>
      </c>
      <c r="C966" s="32" t="n">
        <v>4912</v>
      </c>
      <c r="D966" s="59" t="inlineStr">
        <is>
          <t>CONJUNTO ENFRIADOR DE ACEITE</t>
        </is>
      </c>
      <c r="E966" s="56"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966" s="32" t="inlineStr">
        <is>
          <t>Unidad</t>
        </is>
      </c>
      <c r="G966" s="35" t="inlineStr">
        <is>
          <t>suministro</t>
        </is>
      </c>
      <c r="H966" s="159" t="n">
        <v>2968467</v>
      </c>
      <c r="I966" s="37" t="n">
        <v>158.91</v>
      </c>
      <c r="J966" s="37" t="n">
        <v>151.76</v>
      </c>
      <c r="K966" s="160">
        <f>H966*(I966/J966)</f>
        <v/>
      </c>
      <c r="L966" s="159" t="n">
        <v>3623208.3391</v>
      </c>
      <c r="M966" s="159" t="n">
        <v>3517678</v>
      </c>
      <c r="N966" s="159" t="n">
        <v>3799092.24</v>
      </c>
      <c r="O966" s="162">
        <f>MIN(K966,L966,M966,N966)</f>
        <v/>
      </c>
      <c r="P966" s="162">
        <f>MAX(K966,L966,M966,N966)</f>
        <v/>
      </c>
      <c r="Q966" s="162">
        <f>MEDIAN(K966,L966,M966,N966)</f>
        <v/>
      </c>
      <c r="R966" s="162">
        <f>AVERAGE(K966,L966,M966,N966)</f>
        <v/>
      </c>
      <c r="S966" s="162">
        <f>AVERAGE(O966,Q966)</f>
        <v/>
      </c>
      <c r="T966" s="162">
        <f>AVERAGE(P966,Q966)</f>
        <v/>
      </c>
      <c r="U966" s="41">
        <f>STDEVA(K966,L966,M966,N966)</f>
        <v/>
      </c>
      <c r="V966" s="42">
        <f>U966/Q966</f>
        <v/>
      </c>
      <c r="W966" s="43">
        <f>IF(X966=O966,"MENOR",IF(X966=S966,"PROM[MEN-MED]","PROMEDIO"))</f>
        <v/>
      </c>
      <c r="X966" s="163">
        <f>IF(V966&lt;=300%,O966,IF(AND(V966&gt;100%,V966&lt;=150%),S966,R966))</f>
        <v/>
      </c>
      <c r="Y966" s="162">
        <f>ROUND(X966,0)</f>
        <v/>
      </c>
    </row>
    <row r="967" ht="27" customHeight="1">
      <c r="B967" s="32" t="inlineStr">
        <is>
          <t>6.29</t>
        </is>
      </c>
      <c r="C967" s="32" t="n">
        <v>4912</v>
      </c>
      <c r="D967" s="59" t="inlineStr">
        <is>
          <t>TAPA Y MANGUERA DEL DEPURADOR DE AIRE</t>
        </is>
      </c>
      <c r="E967" s="56"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967" s="32" t="inlineStr">
        <is>
          <t>Unidad</t>
        </is>
      </c>
      <c r="G967" s="35" t="inlineStr">
        <is>
          <t>suministro</t>
        </is>
      </c>
      <c r="H967" s="159" t="n">
        <v>462650</v>
      </c>
      <c r="I967" s="37" t="n">
        <v>158.91</v>
      </c>
      <c r="J967" s="37" t="n">
        <v>151.76</v>
      </c>
      <c r="K967" s="160">
        <f>H967*(I967/J967)</f>
        <v/>
      </c>
      <c r="L967" s="159" t="n">
        <v>542491.726</v>
      </c>
      <c r="M967" s="159" t="n">
        <v>526691</v>
      </c>
      <c r="N967" s="159" t="n">
        <v>568826.28</v>
      </c>
      <c r="O967" s="162">
        <f>MIN(K967,L967,M967,N967)</f>
        <v/>
      </c>
      <c r="P967" s="162">
        <f>MAX(K967,L967,M967,N967)</f>
        <v/>
      </c>
      <c r="Q967" s="162">
        <f>MEDIAN(K967,L967,M967,N967)</f>
        <v/>
      </c>
      <c r="R967" s="162">
        <f>AVERAGE(K967,L967,M967,N967)</f>
        <v/>
      </c>
      <c r="S967" s="162">
        <f>AVERAGE(O967,Q967)</f>
        <v/>
      </c>
      <c r="T967" s="162">
        <f>AVERAGE(P967,Q967)</f>
        <v/>
      </c>
      <c r="U967" s="41">
        <f>STDEVA(K967,L967,M967,N967)</f>
        <v/>
      </c>
      <c r="V967" s="42">
        <f>U967/Q967</f>
        <v/>
      </c>
      <c r="W967" s="43">
        <f>IF(X967=O967,"MENOR",IF(X967=S967,"PROM[MEN-MED]","PROMEDIO"))</f>
        <v/>
      </c>
      <c r="X967" s="163">
        <f>IF(V967&lt;=300%,O967,IF(AND(V967&gt;100%,V967&lt;=150%),S967,R967))</f>
        <v/>
      </c>
      <c r="Y967" s="162">
        <f>ROUND(X967,0)</f>
        <v/>
      </c>
    </row>
    <row r="968" ht="15.75" customHeight="1">
      <c r="B968" s="32" t="inlineStr">
        <is>
          <t>6.30</t>
        </is>
      </c>
      <c r="C968" s="32" t="n">
        <v>4912</v>
      </c>
      <c r="D968" s="59" t="inlineStr">
        <is>
          <t>SUBCONJUNTO DE LA CAJA DEL DEPURADOR DE AIRE</t>
        </is>
      </c>
      <c r="E968" s="56" t="inlineStr">
        <is>
          <t>parte del sistema de admisión de aire que alberga el filtro de aire y otros componentes relacionados con la entrada de aire al motor.</t>
        </is>
      </c>
      <c r="F968" s="32" t="inlineStr">
        <is>
          <t>Unidad</t>
        </is>
      </c>
      <c r="G968" s="35" t="inlineStr">
        <is>
          <t>suministro</t>
        </is>
      </c>
      <c r="H968" s="159" t="n">
        <v>2781494</v>
      </c>
      <c r="I968" s="37" t="n">
        <v>158.91</v>
      </c>
      <c r="J968" s="37" t="n">
        <v>151.76</v>
      </c>
      <c r="K968" s="160">
        <f>H968*(I968/J968)</f>
        <v/>
      </c>
      <c r="L968" s="159" t="n">
        <v>3332913.1346</v>
      </c>
      <c r="M968" s="159" t="n">
        <v>3235838</v>
      </c>
      <c r="N968" s="159" t="n">
        <v>3494705.04</v>
      </c>
      <c r="O968" s="162">
        <f>MIN(K968,L968,M968,N968)</f>
        <v/>
      </c>
      <c r="P968" s="162">
        <f>MAX(K968,L968,M968,N968)</f>
        <v/>
      </c>
      <c r="Q968" s="162">
        <f>MEDIAN(K968,L968,M968,N968)</f>
        <v/>
      </c>
      <c r="R968" s="162">
        <f>AVERAGE(K968,L968,M968,N968)</f>
        <v/>
      </c>
      <c r="S968" s="162">
        <f>AVERAGE(O968,Q968)</f>
        <v/>
      </c>
      <c r="T968" s="162">
        <f>AVERAGE(P968,Q968)</f>
        <v/>
      </c>
      <c r="U968" s="41">
        <f>STDEVA(K968,L968,M968,N968)</f>
        <v/>
      </c>
      <c r="V968" s="42">
        <f>U968/Q968</f>
        <v/>
      </c>
      <c r="W968" s="43">
        <f>IF(X968=O968,"MENOR",IF(X968=S968,"PROM[MEN-MED]","PROMEDIO"))</f>
        <v/>
      </c>
      <c r="X968" s="163">
        <f>IF(V968&lt;=300%,O968,IF(AND(V968&gt;100%,V968&lt;=150%),S968,R968))</f>
        <v/>
      </c>
      <c r="Y968" s="162">
        <f>ROUND(X968,0)</f>
        <v/>
      </c>
    </row>
    <row r="969" ht="15.75" customHeight="1">
      <c r="B969" s="32" t="inlineStr">
        <is>
          <t>6.31</t>
        </is>
      </c>
      <c r="C969" s="32" t="n">
        <v>4912</v>
      </c>
      <c r="D969" s="59" t="inlineStr">
        <is>
          <t>FILTRO DEL DEPURADOR DE AIRE</t>
        </is>
      </c>
      <c r="E969" s="56" t="inlineStr">
        <is>
          <t>parte esencial del sistema de admisión de aire, encargado de limpiar el aire antes de que ingrese al motor.</t>
        </is>
      </c>
      <c r="F969" s="32" t="inlineStr">
        <is>
          <t>Unidad</t>
        </is>
      </c>
      <c r="G969" s="35" t="inlineStr">
        <is>
          <t>suministro</t>
        </is>
      </c>
      <c r="H969" s="159" t="n">
        <v>150070</v>
      </c>
      <c r="I969" s="37" t="n">
        <v>158.91</v>
      </c>
      <c r="J969" s="37" t="n">
        <v>151.76</v>
      </c>
      <c r="K969" s="160">
        <f>H969*(I969/J969)</f>
        <v/>
      </c>
      <c r="L969" s="159" t="n">
        <v>288435.0203</v>
      </c>
      <c r="M969" s="159" t="n">
        <v>280034</v>
      </c>
      <c r="N969" s="159" t="n">
        <v>302436.72</v>
      </c>
      <c r="O969" s="162">
        <f>MIN(K969,L969,M969,N969)</f>
        <v/>
      </c>
      <c r="P969" s="162">
        <f>MAX(K969,L969,M969,N969)</f>
        <v/>
      </c>
      <c r="Q969" s="162">
        <f>MEDIAN(K969,L969,M969,N969)</f>
        <v/>
      </c>
      <c r="R969" s="162">
        <f>AVERAGE(K969,L969,M969,N969)</f>
        <v/>
      </c>
      <c r="S969" s="162">
        <f>AVERAGE(O969,Q969)</f>
        <v/>
      </c>
      <c r="T969" s="162">
        <f>AVERAGE(P969,Q969)</f>
        <v/>
      </c>
      <c r="U969" s="41">
        <f>STDEVA(K969,L969,M969,N969)</f>
        <v/>
      </c>
      <c r="V969" s="42">
        <f>U969/Q969</f>
        <v/>
      </c>
      <c r="W969" s="43">
        <f>IF(X969=O969,"MENOR",IF(X969=S969,"PROM[MEN-MED]","PROMEDIO"))</f>
        <v/>
      </c>
      <c r="X969" s="163">
        <f>IF(V969&lt;=300%,O969,IF(AND(V969&gt;100%,V969&lt;=150%),S969,R969))</f>
        <v/>
      </c>
      <c r="Y969" s="162">
        <f>ROUND(X969,0)</f>
        <v/>
      </c>
    </row>
    <row r="970" ht="15.75" customHeight="1">
      <c r="B970" s="26" t="inlineStr">
        <is>
          <t>7.</t>
        </is>
      </c>
      <c r="C970" s="142" t="inlineStr">
        <is>
          <t>MOTOR  Y SISTEMA DE ALIMENTACIÓN</t>
        </is>
      </c>
      <c r="H970" s="157" t="n"/>
      <c r="I970" s="157" t="n"/>
      <c r="J970" s="157" t="n"/>
      <c r="K970" s="157" t="n"/>
      <c r="L970" s="157" t="n"/>
      <c r="M970" s="157" t="n"/>
      <c r="N970" s="157" t="n"/>
      <c r="O970" s="157" t="n"/>
      <c r="P970" s="157" t="n"/>
      <c r="Q970" s="157" t="n"/>
      <c r="R970" s="157" t="n"/>
      <c r="S970" s="157" t="n"/>
      <c r="T970" s="157" t="n"/>
      <c r="U970" s="157" t="n"/>
      <c r="V970" s="157" t="n"/>
      <c r="W970" s="157" t="n"/>
      <c r="X970" s="157" t="n"/>
      <c r="Y970" s="157" t="n"/>
    </row>
    <row r="971" ht="15.75" customHeight="1">
      <c r="B971" s="57" t="inlineStr">
        <is>
          <t>7.1</t>
        </is>
      </c>
      <c r="C971" s="32" t="n">
        <v>4912</v>
      </c>
      <c r="D971" s="59" t="inlineStr">
        <is>
          <t xml:space="preserve">FILTRO DE ACEITE </t>
        </is>
      </c>
      <c r="E971" s="56" t="inlineStr">
        <is>
          <t>parte fundamental del sistema de lubricación del motor, ya que ayuda a eliminar impurezas del aceite antes de que recircule</t>
        </is>
      </c>
      <c r="F971" s="32" t="inlineStr">
        <is>
          <t>Unidad</t>
        </is>
      </c>
      <c r="G971" s="35" t="inlineStr">
        <is>
          <t>suministro</t>
        </is>
      </c>
      <c r="H971" s="159" t="n">
        <v>83482</v>
      </c>
      <c r="I971" s="37" t="n">
        <v>158.91</v>
      </c>
      <c r="J971" s="37" t="n">
        <v>151.76</v>
      </c>
      <c r="K971" s="160">
        <f>H971*(I971/J971)</f>
        <v/>
      </c>
      <c r="L971" s="159" t="n">
        <v>122599.869</v>
      </c>
      <c r="M971" s="159" t="n">
        <v>119029</v>
      </c>
      <c r="N971" s="159" t="n">
        <v>128551.32</v>
      </c>
      <c r="O971" s="162">
        <f>MIN(K971,L971,M971,N971)</f>
        <v/>
      </c>
      <c r="P971" s="162">
        <f>MAX(K971,L971,M971,N971)</f>
        <v/>
      </c>
      <c r="Q971" s="162">
        <f>MEDIAN(K971,L971,M971,N971)</f>
        <v/>
      </c>
      <c r="R971" s="162">
        <f>AVERAGE(K971,L971,M971,N971)</f>
        <v/>
      </c>
      <c r="S971" s="162">
        <f>AVERAGE(O971,Q971)</f>
        <v/>
      </c>
      <c r="T971" s="162">
        <f>AVERAGE(P971,Q971)</f>
        <v/>
      </c>
      <c r="U971" s="41">
        <f>STDEVA(K971,L971,M971,N971)</f>
        <v/>
      </c>
      <c r="V971" s="42">
        <f>U971/Q971</f>
        <v/>
      </c>
      <c r="W971" s="43">
        <f>IF(X971=O971,"MENOR",IF(X971=S971,"PROM[MEN-MED]","PROMEDIO"))</f>
        <v/>
      </c>
      <c r="X971" s="163">
        <f>IF(V971&lt;=300%,O971,IF(AND(V971&gt;100%,V971&lt;=150%),S971,R971))</f>
        <v/>
      </c>
      <c r="Y971" s="162">
        <f>ROUND(X971,0)</f>
        <v/>
      </c>
    </row>
    <row r="972" ht="15.75" customHeight="1">
      <c r="B972" s="57" t="inlineStr">
        <is>
          <t>7.2</t>
        </is>
      </c>
      <c r="C972" s="32" t="n">
        <v>4912</v>
      </c>
      <c r="D972" s="59" t="inlineStr">
        <is>
          <t xml:space="preserve">JUNTA TAPON DE DRENAJE DEL CARTER DE ACEITE </t>
        </is>
      </c>
      <c r="E972" s="56" t="inlineStr">
        <is>
          <t>anillo de sellado que se coloca entre el tapón de drenaje y el cárter de aceite para evitar fugas de aceite después de un cambio de aceite</t>
        </is>
      </c>
      <c r="F972" s="32" t="inlineStr">
        <is>
          <t>Unidad</t>
        </is>
      </c>
      <c r="G972" s="35" t="inlineStr">
        <is>
          <t>suministro</t>
        </is>
      </c>
      <c r="H972" s="159" t="n">
        <v>4750</v>
      </c>
      <c r="I972" s="37" t="n">
        <v>158.91</v>
      </c>
      <c r="J972" s="37" t="n">
        <v>151.76</v>
      </c>
      <c r="K972" s="160">
        <f>H972*(I972/J972)</f>
        <v/>
      </c>
      <c r="L972" s="159" t="n">
        <v>5731.9444</v>
      </c>
      <c r="M972" s="159" t="n">
        <v>5565</v>
      </c>
      <c r="N972" s="159" t="n">
        <v>6010.2</v>
      </c>
      <c r="O972" s="162">
        <f>MIN(K972,L972,M972,N972)</f>
        <v/>
      </c>
      <c r="P972" s="162">
        <f>MAX(K972,L972,M972,N972)</f>
        <v/>
      </c>
      <c r="Q972" s="162">
        <f>MEDIAN(K972,L972,M972,N972)</f>
        <v/>
      </c>
      <c r="R972" s="162">
        <f>AVERAGE(K972,L972,M972,N972)</f>
        <v/>
      </c>
      <c r="S972" s="162">
        <f>AVERAGE(O972,Q972)</f>
        <v/>
      </c>
      <c r="T972" s="162">
        <f>AVERAGE(P972,Q972)</f>
        <v/>
      </c>
      <c r="U972" s="41">
        <f>STDEVA(K972,L972,M972,N972)</f>
        <v/>
      </c>
      <c r="V972" s="42">
        <f>U972/Q972</f>
        <v/>
      </c>
      <c r="W972" s="43">
        <f>IF(X972=O972,"MENOR",IF(X972=S972,"PROM[MEN-MED]","PROMEDIO"))</f>
        <v/>
      </c>
      <c r="X972" s="163">
        <f>IF(V972&lt;=300%,O972,IF(AND(V972&gt;100%,V972&lt;=150%),S972,R972))</f>
        <v/>
      </c>
      <c r="Y972" s="162">
        <f>ROUND(X972,0)</f>
        <v/>
      </c>
    </row>
    <row r="973" ht="27" customHeight="1">
      <c r="B973" s="57" t="inlineStr">
        <is>
          <t>7.3</t>
        </is>
      </c>
      <c r="C973" s="32" t="n">
        <v>4912</v>
      </c>
      <c r="D973" s="59" t="inlineStr">
        <is>
          <t xml:space="preserve">SOPORTE DEL FILTRO DE ACEITE </t>
        </is>
      </c>
      <c r="E973" s="56" t="inlineStr">
        <is>
          <t>pieza metálica que conecta el filtro de aceite al motor. Su función principal es asegurar la correcta instalación del filtro, permitiendo el flujo adecuado del aceite para la lubricación del motor y evitando fugas.</t>
        </is>
      </c>
      <c r="F973" s="32" t="inlineStr">
        <is>
          <t>Unidad</t>
        </is>
      </c>
      <c r="G973" s="35" t="inlineStr">
        <is>
          <t>suministro</t>
        </is>
      </c>
      <c r="H973" s="159" t="n">
        <v>407093</v>
      </c>
      <c r="I973" s="37" t="n">
        <v>158.91</v>
      </c>
      <c r="J973" s="37" t="n">
        <v>151.76</v>
      </c>
      <c r="K973" s="160">
        <f>H973*(I973/J973)</f>
        <v/>
      </c>
      <c r="L973" s="159" t="n">
        <v>485895.2903</v>
      </c>
      <c r="M973" s="159" t="n">
        <v>471743</v>
      </c>
      <c r="N973" s="159" t="n">
        <v>509482.44</v>
      </c>
      <c r="O973" s="162">
        <f>MIN(K973,L973,M973,N973)</f>
        <v/>
      </c>
      <c r="P973" s="162">
        <f>MAX(K973,L973,M973,N973)</f>
        <v/>
      </c>
      <c r="Q973" s="162">
        <f>MEDIAN(K973,L973,M973,N973)</f>
        <v/>
      </c>
      <c r="R973" s="162">
        <f>AVERAGE(K973,L973,M973,N973)</f>
        <v/>
      </c>
      <c r="S973" s="162">
        <f>AVERAGE(O973,Q973)</f>
        <v/>
      </c>
      <c r="T973" s="162">
        <f>AVERAGE(P973,Q973)</f>
        <v/>
      </c>
      <c r="U973" s="41">
        <f>STDEVA(K973,L973,M973,N973)</f>
        <v/>
      </c>
      <c r="V973" s="42">
        <f>U973/Q973</f>
        <v/>
      </c>
      <c r="W973" s="43">
        <f>IF(X973=O973,"MENOR",IF(X973=S973,"PROM[MEN-MED]","PROMEDIO"))</f>
        <v/>
      </c>
      <c r="X973" s="163">
        <f>IF(V973&lt;=300%,O973,IF(AND(V973&gt;100%,V973&lt;=150%),S973,R973))</f>
        <v/>
      </c>
      <c r="Y973" s="162">
        <f>ROUND(X973,0)</f>
        <v/>
      </c>
    </row>
    <row r="974" ht="15.75" customHeight="1">
      <c r="B974" s="57" t="inlineStr">
        <is>
          <t>7.4</t>
        </is>
      </c>
      <c r="C974" s="32" t="n">
        <v>4912</v>
      </c>
      <c r="D974" s="59" t="inlineStr">
        <is>
          <t xml:space="preserve">TAPA DE LA BOMBA DE ACEITE </t>
        </is>
      </c>
      <c r="E974" s="56" t="inlineStr">
        <is>
          <t>cubierta que sella la bomba de aceite y ayuda a mantener la presión y el flujo adecuado de lubricación dentro del motor.</t>
        </is>
      </c>
      <c r="F974" s="32" t="inlineStr">
        <is>
          <t>Unidad</t>
        </is>
      </c>
      <c r="G974" s="35" t="inlineStr">
        <is>
          <t>suministro</t>
        </is>
      </c>
      <c r="H974" s="159" t="n">
        <v>3021064</v>
      </c>
      <c r="I974" s="37" t="n">
        <v>158.91</v>
      </c>
      <c r="J974" s="37" t="n">
        <v>151.76</v>
      </c>
      <c r="K974" s="160">
        <f>H974*(I974/J974)</f>
        <v/>
      </c>
      <c r="L974" s="159" t="n">
        <v>3646665.5596</v>
      </c>
      <c r="M974" s="159" t="n">
        <v>3540452</v>
      </c>
      <c r="N974" s="159" t="n">
        <v>3823688.16</v>
      </c>
      <c r="O974" s="162">
        <f>MIN(K974,L974,M974,N974)</f>
        <v/>
      </c>
      <c r="P974" s="162">
        <f>MAX(K974,L974,M974,N974)</f>
        <v/>
      </c>
      <c r="Q974" s="162">
        <f>MEDIAN(K974,L974,M974,N974)</f>
        <v/>
      </c>
      <c r="R974" s="162">
        <f>AVERAGE(K974,L974,M974,N974)</f>
        <v/>
      </c>
      <c r="S974" s="162">
        <f>AVERAGE(O974,Q974)</f>
        <v/>
      </c>
      <c r="T974" s="162">
        <f>AVERAGE(P974,Q974)</f>
        <v/>
      </c>
      <c r="U974" s="41">
        <f>STDEVA(K974,L974,M974,N974)</f>
        <v/>
      </c>
      <c r="V974" s="42">
        <f>U974/Q974</f>
        <v/>
      </c>
      <c r="W974" s="43">
        <f>IF(X974=O974,"MENOR",IF(X974=S974,"PROM[MEN-MED]","PROMEDIO"))</f>
        <v/>
      </c>
      <c r="X974" s="163">
        <f>IF(V974&lt;=300%,O974,IF(AND(V974&gt;100%,V974&lt;=150%),S974,R974))</f>
        <v/>
      </c>
      <c r="Y974" s="162">
        <f>ROUND(X974,0)</f>
        <v/>
      </c>
    </row>
    <row r="975" ht="27" customHeight="1">
      <c r="B975" s="57" t="inlineStr">
        <is>
          <t>7.5</t>
        </is>
      </c>
      <c r="C975" s="32" t="n">
        <v>4912</v>
      </c>
      <c r="D975" s="59" t="inlineStr">
        <is>
          <t>ROTOR IMPULSADO BOMBA DE ACEITE</t>
        </is>
      </c>
      <c r="E975" s="56" t="inlineStr">
        <is>
          <t>piezas clave dentro del mecanismo de la bomba de aceite. Forma parte del sistema de engranajes o rotores que generan la presión necesaria para distribuir el aceite por todo el motor.</t>
        </is>
      </c>
      <c r="F975" s="32" t="inlineStr">
        <is>
          <t>Unidad</t>
        </is>
      </c>
      <c r="G975" s="35" t="inlineStr">
        <is>
          <t>suministro</t>
        </is>
      </c>
      <c r="H975" s="159" t="n">
        <v>154850</v>
      </c>
      <c r="I975" s="37" t="n">
        <v>158.91</v>
      </c>
      <c r="J975" s="37" t="n">
        <v>151.76</v>
      </c>
      <c r="K975" s="160">
        <f>H975*(I975/J975)</f>
        <v/>
      </c>
      <c r="L975" s="159" t="n">
        <v>186862.5941</v>
      </c>
      <c r="M975" s="159" t="n">
        <v>181420</v>
      </c>
      <c r="N975" s="159" t="n">
        <v>195933.6</v>
      </c>
      <c r="O975" s="162">
        <f>MIN(K975,L975,M975,N975)</f>
        <v/>
      </c>
      <c r="P975" s="162">
        <f>MAX(K975,L975,M975,N975)</f>
        <v/>
      </c>
      <c r="Q975" s="162">
        <f>MEDIAN(K975,L975,M975,N975)</f>
        <v/>
      </c>
      <c r="R975" s="162">
        <f>AVERAGE(K975,L975,M975,N975)</f>
        <v/>
      </c>
      <c r="S975" s="162">
        <f>AVERAGE(O975,Q975)</f>
        <v/>
      </c>
      <c r="T975" s="162">
        <f>AVERAGE(P975,Q975)</f>
        <v/>
      </c>
      <c r="U975" s="41">
        <f>STDEVA(K975,L975,M975,N975)</f>
        <v/>
      </c>
      <c r="V975" s="42">
        <f>U975/Q975</f>
        <v/>
      </c>
      <c r="W975" s="43">
        <f>IF(X975=O975,"MENOR",IF(X975=S975,"PROM[MEN-MED]","PROMEDIO"))</f>
        <v/>
      </c>
      <c r="X975" s="163">
        <f>IF(V975&lt;=300%,O975,IF(AND(V975&gt;100%,V975&lt;=150%),S975,R975))</f>
        <v/>
      </c>
      <c r="Y975" s="162">
        <f>ROUND(X975,0)</f>
        <v/>
      </c>
    </row>
    <row r="976" ht="27" customHeight="1">
      <c r="B976" s="57" t="inlineStr">
        <is>
          <t>7.6</t>
        </is>
      </c>
      <c r="C976" s="32" t="n">
        <v>4912</v>
      </c>
      <c r="D976" s="59" t="inlineStr">
        <is>
          <t>ROTOR IMPULSOR BOMBA DE ACEITE</t>
        </is>
      </c>
      <c r="E976" s="56" t="inlineStr">
        <is>
          <t>parte principal del sistema de bombeo que genera el flujo de aceite dentro del motor. Es un componente que gira dentro de la bomba y, junto con el rotor impulsado, succiona y distribuye el aceite a presión para lubricar las partes móviles del motor.</t>
        </is>
      </c>
      <c r="F976" s="32" t="inlineStr">
        <is>
          <t>Unidad</t>
        </is>
      </c>
      <c r="G976" s="35" t="inlineStr">
        <is>
          <t>suministro</t>
        </is>
      </c>
      <c r="H976" s="159" t="n">
        <v>154850</v>
      </c>
      <c r="I976" s="37" t="n">
        <v>158.91</v>
      </c>
      <c r="J976" s="37" t="n">
        <v>151.76</v>
      </c>
      <c r="K976" s="160">
        <f>H976*(I976/J976)</f>
        <v/>
      </c>
      <c r="L976" s="159" t="n">
        <v>186862.5941</v>
      </c>
      <c r="M976" s="159" t="n">
        <v>181420</v>
      </c>
      <c r="N976" s="159" t="n">
        <v>195933.6</v>
      </c>
      <c r="O976" s="162">
        <f>MIN(K976,L976,M976,N976)</f>
        <v/>
      </c>
      <c r="P976" s="162">
        <f>MAX(K976,L976,M976,N976)</f>
        <v/>
      </c>
      <c r="Q976" s="162">
        <f>MEDIAN(K976,L976,M976,N976)</f>
        <v/>
      </c>
      <c r="R976" s="162">
        <f>AVERAGE(K976,L976,M976,N976)</f>
        <v/>
      </c>
      <c r="S976" s="162">
        <f>AVERAGE(O976,Q976)</f>
        <v/>
      </c>
      <c r="T976" s="162">
        <f>AVERAGE(P976,Q976)</f>
        <v/>
      </c>
      <c r="U976" s="41">
        <f>STDEVA(K976,L976,M976,N976)</f>
        <v/>
      </c>
      <c r="V976" s="42">
        <f>U976/Q976</f>
        <v/>
      </c>
      <c r="W976" s="43">
        <f>IF(X976=O976,"MENOR",IF(X976=S976,"PROM[MEN-MED]","PROMEDIO"))</f>
        <v/>
      </c>
      <c r="X976" s="163">
        <f>IF(V976&lt;=300%,O976,IF(AND(V976&gt;100%,V976&lt;=150%),S976,R976))</f>
        <v/>
      </c>
      <c r="Y976" s="162">
        <f>ROUND(X976,0)</f>
        <v/>
      </c>
    </row>
    <row r="977" ht="15.75" customHeight="1">
      <c r="B977" s="57" t="inlineStr">
        <is>
          <t>7.7</t>
        </is>
      </c>
      <c r="C977" s="32" t="n">
        <v>4912</v>
      </c>
      <c r="D977" s="59" t="inlineStr">
        <is>
          <t>VALVULA DE DESCARGA DE LA BOMBA DE ACEITE</t>
        </is>
      </c>
      <c r="E977" s="56" t="inlineStr">
        <is>
          <t>omponente esencial del sistema de lubricación. Su función principal es regular la presión del aceite dentro del motor para evitar daños por exceso de presión.</t>
        </is>
      </c>
      <c r="F977" s="32" t="inlineStr">
        <is>
          <t>Unidad</t>
        </is>
      </c>
      <c r="G977" s="35" t="inlineStr">
        <is>
          <t>suministro</t>
        </is>
      </c>
      <c r="H977" s="159" t="n">
        <v>537892</v>
      </c>
      <c r="I977" s="37" t="n">
        <v>158.91</v>
      </c>
      <c r="J977" s="37" t="n">
        <v>151.76</v>
      </c>
      <c r="K977" s="160">
        <f>H977*(I977/J977)</f>
        <v/>
      </c>
      <c r="L977" s="159" t="n">
        <v>636285.5863</v>
      </c>
      <c r="M977" s="159" t="n">
        <v>617753</v>
      </c>
      <c r="N977" s="159" t="n">
        <v>667173.24</v>
      </c>
      <c r="O977" s="162">
        <f>MIN(K977,L977,M977,N977)</f>
        <v/>
      </c>
      <c r="P977" s="162">
        <f>MAX(K977,L977,M977,N977)</f>
        <v/>
      </c>
      <c r="Q977" s="162">
        <f>MEDIAN(K977,L977,M977,N977)</f>
        <v/>
      </c>
      <c r="R977" s="162">
        <f>AVERAGE(K977,L977,M977,N977)</f>
        <v/>
      </c>
      <c r="S977" s="162">
        <f>AVERAGE(O977,Q977)</f>
        <v/>
      </c>
      <c r="T977" s="162">
        <f>AVERAGE(P977,Q977)</f>
        <v/>
      </c>
      <c r="U977" s="41">
        <f>STDEVA(K977,L977,M977,N977)</f>
        <v/>
      </c>
      <c r="V977" s="42">
        <f>U977/Q977</f>
        <v/>
      </c>
      <c r="W977" s="43">
        <f>IF(X977=O977,"MENOR",IF(X977=S977,"PROM[MEN-MED]","PROMEDIO"))</f>
        <v/>
      </c>
      <c r="X977" s="163">
        <f>IF(V977&lt;=300%,O977,IF(AND(V977&gt;100%,V977&lt;=150%),S977,R977))</f>
        <v/>
      </c>
      <c r="Y977" s="162">
        <f>ROUND(X977,0)</f>
        <v/>
      </c>
    </row>
    <row r="978" ht="30" customHeight="1">
      <c r="B978" s="57" t="inlineStr">
        <is>
          <t>7.8</t>
        </is>
      </c>
      <c r="C978" s="32" t="n">
        <v>4912</v>
      </c>
      <c r="D978" s="59" t="inlineStr">
        <is>
          <t xml:space="preserve">MUELLE DE LA VALVULA DE DESCARAGA DE LA BOMBA DE CEITE </t>
        </is>
      </c>
      <c r="E978" s="56" t="inlineStr">
        <is>
          <t>resorte que controla la apertura y cierre de la válvula de descarga, regulando la presión del aceite dentro del sistema de lubricación del motor.</t>
        </is>
      </c>
      <c r="F978" s="32" t="inlineStr">
        <is>
          <t>Unidad</t>
        </is>
      </c>
      <c r="G978" s="35" t="inlineStr">
        <is>
          <t>suministro</t>
        </is>
      </c>
      <c r="H978" s="159" t="n">
        <v>141991</v>
      </c>
      <c r="I978" s="37" t="n">
        <v>158.91</v>
      </c>
      <c r="J978" s="37" t="n">
        <v>151.76</v>
      </c>
      <c r="K978" s="160">
        <f>H978*(I978/J978)</f>
        <v/>
      </c>
      <c r="L978" s="159" t="n">
        <v>187384.8137</v>
      </c>
      <c r="M978" s="159" t="n">
        <v>181927</v>
      </c>
      <c r="N978" s="159" t="n">
        <v>196481.16</v>
      </c>
      <c r="O978" s="162">
        <f>MIN(K978,L978,M978,N978)</f>
        <v/>
      </c>
      <c r="P978" s="162">
        <f>MAX(K978,L978,M978,N978)</f>
        <v/>
      </c>
      <c r="Q978" s="162">
        <f>MEDIAN(K978,L978,M978,N978)</f>
        <v/>
      </c>
      <c r="R978" s="162">
        <f>AVERAGE(K978,L978,M978,N978)</f>
        <v/>
      </c>
      <c r="S978" s="162">
        <f>AVERAGE(O978,Q978)</f>
        <v/>
      </c>
      <c r="T978" s="162">
        <f>AVERAGE(P978,Q978)</f>
        <v/>
      </c>
      <c r="U978" s="41">
        <f>STDEVA(K978,L978,M978,N978)</f>
        <v/>
      </c>
      <c r="V978" s="42">
        <f>U978/Q978</f>
        <v/>
      </c>
      <c r="W978" s="43">
        <f>IF(X978=O978,"MENOR",IF(X978=S978,"PROM[MEN-MED]","PROMEDIO"))</f>
        <v/>
      </c>
      <c r="X978" s="163">
        <f>IF(V978&lt;=300%,O978,IF(AND(V978&gt;100%,V978&lt;=150%),S978,R978))</f>
        <v/>
      </c>
      <c r="Y978" s="162">
        <f>ROUND(X978,0)</f>
        <v/>
      </c>
    </row>
    <row r="979" ht="31.5" customHeight="1">
      <c r="B979" s="57" t="inlineStr">
        <is>
          <t>7.9</t>
        </is>
      </c>
      <c r="C979" s="32" t="n">
        <v>4912</v>
      </c>
      <c r="D979" s="59" t="inlineStr">
        <is>
          <t>TAPON DE LA VALVULA DE DESCARAGA DE LA BOMBA DE ACEITE</t>
        </is>
      </c>
      <c r="E979" s="56" t="inlineStr">
        <is>
          <t>pieza que sella y mantiene en su lugar la válvula de descarga y su muelle. Su función principal es asegurar el correcto funcionamiento del sistema de alivio de presión del aceite.</t>
        </is>
      </c>
      <c r="F979" s="32" t="inlineStr">
        <is>
          <t>Unidad</t>
        </is>
      </c>
      <c r="G979" s="35" t="inlineStr">
        <is>
          <t>suministro</t>
        </is>
      </c>
      <c r="H979" s="159" t="n">
        <v>186759</v>
      </c>
      <c r="I979" s="37" t="n">
        <v>158.91</v>
      </c>
      <c r="J979" s="37" t="n">
        <v>151.76</v>
      </c>
      <c r="K979" s="160">
        <f>H979*(I979/J979)</f>
        <v/>
      </c>
      <c r="L979" s="159" t="n">
        <v>264861.4059</v>
      </c>
      <c r="M979" s="159" t="n">
        <v>257147</v>
      </c>
      <c r="N979" s="159" t="n">
        <v>277718.76</v>
      </c>
      <c r="O979" s="162">
        <f>MIN(K979,L979,M979,N979)</f>
        <v/>
      </c>
      <c r="P979" s="162">
        <f>MAX(K979,L979,M979,N979)</f>
        <v/>
      </c>
      <c r="Q979" s="162">
        <f>MEDIAN(K979,L979,M979,N979)</f>
        <v/>
      </c>
      <c r="R979" s="162">
        <f>AVERAGE(K979,L979,M979,N979)</f>
        <v/>
      </c>
      <c r="S979" s="162">
        <f>AVERAGE(O979,Q979)</f>
        <v/>
      </c>
      <c r="T979" s="162">
        <f>AVERAGE(P979,Q979)</f>
        <v/>
      </c>
      <c r="U979" s="41">
        <f>STDEVA(K979,L979,M979,N979)</f>
        <v/>
      </c>
      <c r="V979" s="42">
        <f>U979/Q979</f>
        <v/>
      </c>
      <c r="W979" s="43">
        <f>IF(X979=O979,"MENOR",IF(X979=S979,"PROM[MEN-MED]","PROMEDIO"))</f>
        <v/>
      </c>
      <c r="X979" s="163">
        <f>IF(V979&lt;=300%,O979,IF(AND(V979&gt;100%,V979&lt;=150%),S979,R979))</f>
        <v/>
      </c>
      <c r="Y979" s="162">
        <f>ROUND(X979,0)</f>
        <v/>
      </c>
    </row>
    <row r="980" ht="27" customHeight="1">
      <c r="B980" s="57" t="inlineStr">
        <is>
          <t>7.10</t>
        </is>
      </c>
      <c r="C980" s="32" t="n">
        <v>4912</v>
      </c>
      <c r="D980" s="59" t="inlineStr">
        <is>
          <t>CONJUNTO DE LA VALVULA REGULADORA DE ACEITE DE DISTRIBUCION DEL ARBOL DE LEVAS (PARA EL BANCO NO.01  DEL LADO DE ADMISION)</t>
        </is>
      </c>
      <c r="E980" s="56" t="inlineStr">
        <is>
          <t xml:space="preserve"> componente del sistema VVT (Variable Valve Timing) en la toyota . Su función principal es controlar el flujo de aceite hacia el actuador del árbol de levas, permitiendo el ajuste de la sincronización de las válvulas de admisión para mejorar el rendimiento del motor y la eficiencia del combustible.</t>
        </is>
      </c>
      <c r="F980" s="32" t="inlineStr">
        <is>
          <t>Unidad</t>
        </is>
      </c>
      <c r="G980" s="35" t="inlineStr">
        <is>
          <t>suministro</t>
        </is>
      </c>
      <c r="H980" s="159" t="n">
        <v>310650</v>
      </c>
      <c r="I980" s="37" t="n">
        <v>158.91</v>
      </c>
      <c r="J980" s="37" t="n">
        <v>151.76</v>
      </c>
      <c r="K980" s="160">
        <f>H980*(I980/J980)</f>
        <v/>
      </c>
      <c r="L980" s="159" t="n">
        <v>374870.5632</v>
      </c>
      <c r="M980" s="159" t="n">
        <v>363952</v>
      </c>
      <c r="N980" s="159" t="n">
        <v>393068.16</v>
      </c>
      <c r="O980" s="162">
        <f>MIN(K980,L980,M980,N980)</f>
        <v/>
      </c>
      <c r="P980" s="162">
        <f>MAX(K980,L980,M980,N980)</f>
        <v/>
      </c>
      <c r="Q980" s="162">
        <f>MEDIAN(K980,L980,M980,N980)</f>
        <v/>
      </c>
      <c r="R980" s="162">
        <f>AVERAGE(K980,L980,M980,N980)</f>
        <v/>
      </c>
      <c r="S980" s="162">
        <f>AVERAGE(O980,Q980)</f>
        <v/>
      </c>
      <c r="T980" s="162">
        <f>AVERAGE(P980,Q980)</f>
        <v/>
      </c>
      <c r="U980" s="41">
        <f>STDEVA(K980,L980,M980,N980)</f>
        <v/>
      </c>
      <c r="V980" s="42">
        <f>U980/Q980</f>
        <v/>
      </c>
      <c r="W980" s="43">
        <f>IF(X980=O980,"MENOR",IF(X980=S980,"PROM[MEN-MED]","PROMEDIO"))</f>
        <v/>
      </c>
      <c r="X980" s="163">
        <f>IF(V980&lt;=300%,O980,IF(AND(V980&gt;100%,V980&lt;=150%),S980,R980))</f>
        <v/>
      </c>
      <c r="Y980" s="162">
        <f>ROUND(X980,0)</f>
        <v/>
      </c>
    </row>
    <row r="981" ht="41.25" customHeight="1">
      <c r="B981" s="57" t="inlineStr">
        <is>
          <t>7.11</t>
        </is>
      </c>
      <c r="C981" s="32" t="n">
        <v>4912</v>
      </c>
      <c r="D981" s="59" t="inlineStr">
        <is>
          <t>CONJUNTO DE LA VALVULA REGULADORA DE ACEITE DE DISTRIBUCION DEL ARBOL DE LEVAS (PARA EL BANCO NO.02  DEL LADO DE ADMISION)</t>
        </is>
      </c>
      <c r="E981"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981" s="32" t="inlineStr">
        <is>
          <t>Unidad</t>
        </is>
      </c>
      <c r="G981" s="35" t="inlineStr">
        <is>
          <t>suministro</t>
        </is>
      </c>
      <c r="H981" s="159" t="n">
        <v>310650</v>
      </c>
      <c r="I981" s="37" t="n">
        <v>158.91</v>
      </c>
      <c r="J981" s="37" t="n">
        <v>151.76</v>
      </c>
      <c r="K981" s="160">
        <f>H981*(I981/J981)</f>
        <v/>
      </c>
      <c r="L981" s="159" t="n">
        <v>364260.5351</v>
      </c>
      <c r="M981" s="159" t="n">
        <v>353651</v>
      </c>
      <c r="N981" s="159" t="n">
        <v>381943.08</v>
      </c>
      <c r="O981" s="162">
        <f>MIN(K981,L981,M981,N981)</f>
        <v/>
      </c>
      <c r="P981" s="162">
        <f>MAX(K981,L981,M981,N981)</f>
        <v/>
      </c>
      <c r="Q981" s="162">
        <f>MEDIAN(K981,L981,M981,N981)</f>
        <v/>
      </c>
      <c r="R981" s="162">
        <f>AVERAGE(K981,L981,M981,N981)</f>
        <v/>
      </c>
      <c r="S981" s="162">
        <f>AVERAGE(O981,Q981)</f>
        <v/>
      </c>
      <c r="T981" s="162">
        <f>AVERAGE(P981,Q981)</f>
        <v/>
      </c>
      <c r="U981" s="41">
        <f>STDEVA(K981,L981,M981,N981)</f>
        <v/>
      </c>
      <c r="V981" s="42">
        <f>U981/Q981</f>
        <v/>
      </c>
      <c r="W981" s="43">
        <f>IF(X981=O981,"MENOR",IF(X981=S981,"PROM[MEN-MED]","PROMEDIO"))</f>
        <v/>
      </c>
      <c r="X981" s="163">
        <f>IF(V981&lt;=300%,O981,IF(AND(V981&gt;100%,V981&lt;=150%),S981,R981))</f>
        <v/>
      </c>
      <c r="Y981" s="162">
        <f>ROUND(X981,0)</f>
        <v/>
      </c>
    </row>
    <row r="982" ht="41.25" customHeight="1">
      <c r="B982" s="57" t="inlineStr">
        <is>
          <t>7.12</t>
        </is>
      </c>
      <c r="C982" s="32" t="n">
        <v>4912</v>
      </c>
      <c r="D982" s="59" t="inlineStr">
        <is>
          <t>CONJUNTO DE LA VALVULA REGULADORA DE ACEITE DE DISTRIBUCION DEL ARBOL DE LEVAS (PARA EL BANCO NO.01  DEL LADO DE ESCAPE)</t>
        </is>
      </c>
      <c r="E982"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982" s="32" t="inlineStr">
        <is>
          <t>Unidad</t>
        </is>
      </c>
      <c r="G982" s="35" t="inlineStr">
        <is>
          <t>suministro</t>
        </is>
      </c>
      <c r="H982" s="159" t="n">
        <v>310650</v>
      </c>
      <c r="I982" s="37" t="n">
        <v>158.91</v>
      </c>
      <c r="J982" s="37" t="n">
        <v>151.76</v>
      </c>
      <c r="K982" s="160">
        <f>H982*(I982/J982)</f>
        <v/>
      </c>
      <c r="L982" s="159" t="n">
        <v>378406.553</v>
      </c>
      <c r="M982" s="159" t="n">
        <v>367385</v>
      </c>
      <c r="N982" s="159" t="n">
        <v>396775.8</v>
      </c>
      <c r="O982" s="162">
        <f>MIN(K982,L982,M982,N982)</f>
        <v/>
      </c>
      <c r="P982" s="162">
        <f>MAX(K982,L982,M982,N982)</f>
        <v/>
      </c>
      <c r="Q982" s="162">
        <f>MEDIAN(K982,L982,M982,N982)</f>
        <v/>
      </c>
      <c r="R982" s="162">
        <f>AVERAGE(K982,L982,M982,N982)</f>
        <v/>
      </c>
      <c r="S982" s="162">
        <f>AVERAGE(O982,Q982)</f>
        <v/>
      </c>
      <c r="T982" s="162">
        <f>AVERAGE(P982,Q982)</f>
        <v/>
      </c>
      <c r="U982" s="41">
        <f>STDEVA(K982,L982,M982,N982)</f>
        <v/>
      </c>
      <c r="V982" s="42">
        <f>U982/Q982</f>
        <v/>
      </c>
      <c r="W982" s="43">
        <f>IF(X982=O982,"MENOR",IF(X982=S982,"PROM[MEN-MED]","PROMEDIO"))</f>
        <v/>
      </c>
      <c r="X982" s="163">
        <f>IF(V982&lt;=300%,O982,IF(AND(V982&gt;100%,V982&lt;=150%),S982,R982))</f>
        <v/>
      </c>
      <c r="Y982" s="162">
        <f>ROUND(X982,0)</f>
        <v/>
      </c>
    </row>
    <row r="983" ht="41.25" customHeight="1">
      <c r="B983" s="57" t="inlineStr">
        <is>
          <t>7.13</t>
        </is>
      </c>
      <c r="C983" s="32" t="n">
        <v>4912</v>
      </c>
      <c r="D983" s="59" t="inlineStr">
        <is>
          <t>CONJUNTO DE LA VALVULA REGULADORA DE ACEITE DE DISTRIBUCION DEL ARBOL DE LEVAS (PARA EL BANCO NO.02  DEL LADO DEESCAPE)</t>
        </is>
      </c>
      <c r="E983"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983" s="32" t="inlineStr">
        <is>
          <t>Unidad</t>
        </is>
      </c>
      <c r="G983" s="35" t="inlineStr">
        <is>
          <t>suministro</t>
        </is>
      </c>
      <c r="H983" s="159" t="n">
        <v>310650</v>
      </c>
      <c r="I983" s="37" t="n">
        <v>158.91</v>
      </c>
      <c r="J983" s="37" t="n">
        <v>151.76</v>
      </c>
      <c r="K983" s="160">
        <f>H983*(I983/J983)</f>
        <v/>
      </c>
      <c r="L983" s="159" t="n">
        <v>364260.5351</v>
      </c>
      <c r="M983" s="159" t="n">
        <v>353651</v>
      </c>
      <c r="N983" s="159" t="n">
        <v>381943.08</v>
      </c>
      <c r="O983" s="162">
        <f>MIN(K983,L983,M983,N983)</f>
        <v/>
      </c>
      <c r="P983" s="162">
        <f>MAX(K983,L983,M983,N983)</f>
        <v/>
      </c>
      <c r="Q983" s="162">
        <f>MEDIAN(K983,L983,M983,N983)</f>
        <v/>
      </c>
      <c r="R983" s="162">
        <f>AVERAGE(K983,L983,M983,N983)</f>
        <v/>
      </c>
      <c r="S983" s="162">
        <f>AVERAGE(O983,Q983)</f>
        <v/>
      </c>
      <c r="T983" s="162">
        <f>AVERAGE(P983,Q983)</f>
        <v/>
      </c>
      <c r="U983" s="41">
        <f>STDEVA(K983,L983,M983,N983)</f>
        <v/>
      </c>
      <c r="V983" s="42">
        <f>U983/Q983</f>
        <v/>
      </c>
      <c r="W983" s="43">
        <f>IF(X983=O983,"MENOR",IF(X983=S983,"PROM[MEN-MED]","PROMEDIO"))</f>
        <v/>
      </c>
      <c r="X983" s="163">
        <f>IF(V983&lt;=300%,O983,IF(AND(V983&gt;100%,V983&lt;=150%),S983,R983))</f>
        <v/>
      </c>
      <c r="Y983" s="162">
        <f>ROUND(X983,0)</f>
        <v/>
      </c>
    </row>
    <row r="984" ht="27" customHeight="1">
      <c r="B984" s="57" t="inlineStr">
        <is>
          <t>7.14</t>
        </is>
      </c>
      <c r="C984" s="32" t="n">
        <v>4912</v>
      </c>
      <c r="D984" s="59" t="inlineStr">
        <is>
          <t xml:space="preserve">CONJUNTO DEL CUERPO DE LA MARIPOSA  CON MOTOR </t>
        </is>
      </c>
      <c r="E984" s="56" t="inlineStr">
        <is>
          <t>parte fundamental del sistema de admisión del motor. Este componente regula la cantidad de aire que ingresa al motor en función de la posición del acelerador, lo que influye en la potencia, el consumo de combustible y las emisiones del vehículo.</t>
        </is>
      </c>
      <c r="F984" s="32" t="inlineStr">
        <is>
          <t>Unidad</t>
        </is>
      </c>
      <c r="G984" s="35" t="inlineStr">
        <is>
          <t>suministro</t>
        </is>
      </c>
      <c r="H984" s="159" t="n">
        <v>3188688</v>
      </c>
      <c r="I984" s="37" t="n">
        <v>158.91</v>
      </c>
      <c r="J984" s="37" t="n">
        <v>151.76</v>
      </c>
      <c r="K984" s="160">
        <f>H984*(I984/J984)</f>
        <v/>
      </c>
      <c r="L984" s="159" t="n">
        <v>3851869.3738</v>
      </c>
      <c r="M984" s="159" t="n">
        <v>3739679</v>
      </c>
      <c r="N984" s="159" t="n">
        <v>4038853.32</v>
      </c>
      <c r="O984" s="162">
        <f>MIN(K984,L984,M984,N984)</f>
        <v/>
      </c>
      <c r="P984" s="162">
        <f>MAX(K984,L984,M984,N984)</f>
        <v/>
      </c>
      <c r="Q984" s="162">
        <f>MEDIAN(K984,L984,M984,N984)</f>
        <v/>
      </c>
      <c r="R984" s="162">
        <f>AVERAGE(K984,L984,M984,N984)</f>
        <v/>
      </c>
      <c r="S984" s="162">
        <f>AVERAGE(O984,Q984)</f>
        <v/>
      </c>
      <c r="T984" s="162">
        <f>AVERAGE(P984,Q984)</f>
        <v/>
      </c>
      <c r="U984" s="41">
        <f>STDEVA(K984,L984,M984,N984)</f>
        <v/>
      </c>
      <c r="V984" s="42">
        <f>U984/Q984</f>
        <v/>
      </c>
      <c r="W984" s="43">
        <f>IF(X984=O984,"MENOR",IF(X984=S984,"PROM[MEN-MED]","PROMEDIO"))</f>
        <v/>
      </c>
      <c r="X984" s="163">
        <f>IF(V984&lt;=300%,O984,IF(AND(V984&gt;100%,V984&lt;=150%),S984,R984))</f>
        <v/>
      </c>
      <c r="Y984" s="162">
        <f>ROUND(X984,0)</f>
        <v/>
      </c>
    </row>
    <row r="985" ht="27" customHeight="1">
      <c r="B985" s="57" t="inlineStr">
        <is>
          <t>7.15</t>
        </is>
      </c>
      <c r="C985" s="32" t="n">
        <v>4912</v>
      </c>
      <c r="D985" s="59" t="inlineStr">
        <is>
          <t>MEDIDOR DEL CAUDAL  DE MASA DE AIRE</t>
        </is>
      </c>
      <c r="E985" s="56"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985" s="32" t="inlineStr">
        <is>
          <t>Unidad</t>
        </is>
      </c>
      <c r="G985" s="35" t="inlineStr">
        <is>
          <t>suministro</t>
        </is>
      </c>
      <c r="H985" s="159" t="n">
        <v>573800</v>
      </c>
      <c r="I985" s="37" t="n">
        <v>158.91</v>
      </c>
      <c r="J985" s="37" t="n">
        <v>151.76</v>
      </c>
      <c r="K985" s="160">
        <f>H985*(I985/J985)</f>
        <v/>
      </c>
      <c r="L985" s="159" t="n">
        <v>692419.5642</v>
      </c>
      <c r="M985" s="159" t="n">
        <v>672252</v>
      </c>
      <c r="N985" s="159" t="n">
        <v>726032.16</v>
      </c>
      <c r="O985" s="162">
        <f>MIN(K985,L985,M985,N985)</f>
        <v/>
      </c>
      <c r="P985" s="162">
        <f>MAX(K985,L985,M985,N985)</f>
        <v/>
      </c>
      <c r="Q985" s="162">
        <f>MEDIAN(K985,L985,M985,N985)</f>
        <v/>
      </c>
      <c r="R985" s="162">
        <f>AVERAGE(K985,L985,M985,N985)</f>
        <v/>
      </c>
      <c r="S985" s="162">
        <f>AVERAGE(O985,Q985)</f>
        <v/>
      </c>
      <c r="T985" s="162">
        <f>AVERAGE(P985,Q985)</f>
        <v/>
      </c>
      <c r="U985" s="41">
        <f>STDEVA(K985,L985,M985,N985)</f>
        <v/>
      </c>
      <c r="V985" s="42">
        <f>U985/Q985</f>
        <v/>
      </c>
      <c r="W985" s="43">
        <f>IF(X985=O985,"MENOR",IF(X985=S985,"PROM[MEN-MED]","PROMEDIO"))</f>
        <v/>
      </c>
      <c r="X985" s="163">
        <f>IF(V985&lt;=300%,O985,IF(AND(V985&gt;100%,V985&lt;=150%),S985,R985))</f>
        <v/>
      </c>
      <c r="Y985" s="162">
        <f>ROUND(X985,0)</f>
        <v/>
      </c>
    </row>
    <row r="986" ht="27" customHeight="1">
      <c r="B986" s="57" t="inlineStr">
        <is>
          <t>7.16</t>
        </is>
      </c>
      <c r="C986" s="32" t="n">
        <v>4912</v>
      </c>
      <c r="D986" s="59" t="inlineStr">
        <is>
          <t>JUEGO DE VALVULAS PARA CONTROL DE EMISIONES NO.1</t>
        </is>
      </c>
      <c r="E986" s="56" t="inlineStr">
        <is>
          <t>Esta válvula es esencial en el sistema de inyección de aire secundario (A.I.R.), ayudando a reducir las emisiones al introducir aire adicional en el sistema de escape para completar la combustión de gases residuales</t>
        </is>
      </c>
      <c r="F986" s="32" t="inlineStr">
        <is>
          <t>Unidad</t>
        </is>
      </c>
      <c r="G986" s="35" t="inlineStr">
        <is>
          <t>suministro</t>
        </is>
      </c>
      <c r="H986" s="159" t="n">
        <v>182401</v>
      </c>
      <c r="I986" s="37" t="n">
        <v>158.91</v>
      </c>
      <c r="J986" s="37" t="n">
        <v>151.76</v>
      </c>
      <c r="K986" s="160">
        <f>H986*(I986/J986)</f>
        <v/>
      </c>
      <c r="L986" s="159" t="n">
        <v>222183.3649</v>
      </c>
      <c r="M986" s="159" t="n">
        <v>215712</v>
      </c>
      <c r="N986" s="159" t="n">
        <v>232968.96</v>
      </c>
      <c r="O986" s="162">
        <f>MIN(K986,L986,M986,N986)</f>
        <v/>
      </c>
      <c r="P986" s="162">
        <f>MAX(K986,L986,M986,N986)</f>
        <v/>
      </c>
      <c r="Q986" s="162">
        <f>MEDIAN(K986,L986,M986,N986)</f>
        <v/>
      </c>
      <c r="R986" s="162">
        <f>AVERAGE(K986,L986,M986,N986)</f>
        <v/>
      </c>
      <c r="S986" s="162">
        <f>AVERAGE(O986,Q986)</f>
        <v/>
      </c>
      <c r="T986" s="162">
        <f>AVERAGE(P986,Q986)</f>
        <v/>
      </c>
      <c r="U986" s="41">
        <f>STDEVA(K986,L986,M986,N986)</f>
        <v/>
      </c>
      <c r="V986" s="42">
        <f>U986/Q986</f>
        <v/>
      </c>
      <c r="W986" s="43">
        <f>IF(X986=O986,"MENOR",IF(X986=S986,"PROM[MEN-MED]","PROMEDIO"))</f>
        <v/>
      </c>
      <c r="X986" s="163">
        <f>IF(V986&lt;=300%,O986,IF(AND(V986&gt;100%,V986&lt;=150%),S986,R986))</f>
        <v/>
      </c>
      <c r="Y986" s="162">
        <f>ROUND(X986,0)</f>
        <v/>
      </c>
    </row>
    <row r="987" ht="27" customHeight="1">
      <c r="B987" s="57" t="inlineStr">
        <is>
          <t>7.17</t>
        </is>
      </c>
      <c r="C987" s="32" t="n">
        <v>4912</v>
      </c>
      <c r="D987" s="59" t="inlineStr">
        <is>
          <t>JUEGO DE VALVULAS PARA CONTROL DE EMISIONES NO.2</t>
        </is>
      </c>
      <c r="E987" s="56" t="inlineStr">
        <is>
          <t>Esta válvula es esencial en el sistema de inyección de aire secundario (A.I.R.), ayudando a reducir las emisiones al introducir aire adicional en el sistema de escape para completar la combustión de gases residuales</t>
        </is>
      </c>
      <c r="F987" s="32" t="inlineStr">
        <is>
          <t>Unidad</t>
        </is>
      </c>
      <c r="G987" s="35" t="inlineStr">
        <is>
          <t>suministro</t>
        </is>
      </c>
      <c r="H987" s="159" t="n">
        <v>68400</v>
      </c>
      <c r="I987" s="37" t="n">
        <v>158.91</v>
      </c>
      <c r="J987" s="37" t="n">
        <v>151.76</v>
      </c>
      <c r="K987" s="160">
        <f>H987*(I987/J987)</f>
        <v/>
      </c>
      <c r="L987" s="159" t="n">
        <v>83317.731</v>
      </c>
      <c r="M987" s="159" t="n">
        <v>80891</v>
      </c>
      <c r="N987" s="159" t="n">
        <v>87362.28</v>
      </c>
      <c r="O987" s="162">
        <f>MIN(K987,L987,M987,N987)</f>
        <v/>
      </c>
      <c r="P987" s="162">
        <f>MAX(K987,L987,M987,N987)</f>
        <v/>
      </c>
      <c r="Q987" s="162">
        <f>MEDIAN(K987,L987,M987,N987)</f>
        <v/>
      </c>
      <c r="R987" s="162">
        <f>AVERAGE(K987,L987,M987,N987)</f>
        <v/>
      </c>
      <c r="S987" s="162">
        <f>AVERAGE(O987,Q987)</f>
        <v/>
      </c>
      <c r="T987" s="162">
        <f>AVERAGE(P987,Q987)</f>
        <v/>
      </c>
      <c r="U987" s="41">
        <f>STDEVA(K987,L987,M987,N987)</f>
        <v/>
      </c>
      <c r="V987" s="42">
        <f>U987/Q987</f>
        <v/>
      </c>
      <c r="W987" s="43">
        <f>IF(X987=O987,"MENOR",IF(X987=S987,"PROM[MEN-MED]","PROMEDIO"))</f>
        <v/>
      </c>
      <c r="X987" s="163">
        <f>IF(V987&lt;=300%,O987,IF(AND(V987&gt;100%,V987&lt;=150%),S987,R987))</f>
        <v/>
      </c>
      <c r="Y987" s="162">
        <f>ROUND(X987,0)</f>
        <v/>
      </c>
    </row>
    <row r="988" ht="27" customHeight="1">
      <c r="B988" s="57" t="inlineStr">
        <is>
          <t>7.18</t>
        </is>
      </c>
      <c r="C988" s="32" t="n">
        <v>4912</v>
      </c>
      <c r="D988" s="59" t="inlineStr">
        <is>
          <t xml:space="preserve">CAMARA DE COMPENSACION DEL AIRE DE ADMISION </t>
        </is>
      </c>
      <c r="E988" s="56" t="inlineStr">
        <is>
          <t>componente del sistema de admisión que ayuda a regular y distribuir el flujo de aire hacia el motor, optimizando la mezcla aire-combustible para mejorar el rendimiento y la eficiencia del motor.</t>
        </is>
      </c>
      <c r="F988" s="32" t="inlineStr">
        <is>
          <t>Unidad</t>
        </is>
      </c>
      <c r="G988" s="35" t="inlineStr">
        <is>
          <t>suministro</t>
        </is>
      </c>
      <c r="H988" s="159" t="n">
        <v>7497400</v>
      </c>
      <c r="I988" s="37" t="n">
        <v>158.91</v>
      </c>
      <c r="J988" s="37" t="n">
        <v>151.76</v>
      </c>
      <c r="K988" s="160">
        <f>H988*(I988/J988)</f>
        <v/>
      </c>
      <c r="L988" s="159" t="n">
        <v>8876606.9483</v>
      </c>
      <c r="M988" s="159" t="n">
        <v>8618065</v>
      </c>
      <c r="N988" s="159" t="n">
        <v>9307510.199999999</v>
      </c>
      <c r="O988" s="162">
        <f>MIN(K988,L988,M988,N988)</f>
        <v/>
      </c>
      <c r="P988" s="162">
        <f>MAX(K988,L988,M988,N988)</f>
        <v/>
      </c>
      <c r="Q988" s="162">
        <f>MEDIAN(K988,L988,M988,N988)</f>
        <v/>
      </c>
      <c r="R988" s="162">
        <f>AVERAGE(K988,L988,M988,N988)</f>
        <v/>
      </c>
      <c r="S988" s="162">
        <f>AVERAGE(O988,Q988)</f>
        <v/>
      </c>
      <c r="T988" s="162">
        <f>AVERAGE(P988,Q988)</f>
        <v/>
      </c>
      <c r="U988" s="41">
        <f>STDEVA(K988,L988,M988,N988)</f>
        <v/>
      </c>
      <c r="V988" s="42">
        <f>U988/Q988</f>
        <v/>
      </c>
      <c r="W988" s="43">
        <f>IF(X988=O988,"MENOR",IF(X988=S988,"PROM[MEN-MED]","PROMEDIO"))</f>
        <v/>
      </c>
      <c r="X988" s="163">
        <f>IF(V988&lt;=300%,O988,IF(AND(V988&gt;100%,V988&lt;=150%),S988,R988))</f>
        <v/>
      </c>
      <c r="Y988" s="162">
        <f>ROUND(X988,0)</f>
        <v/>
      </c>
    </row>
    <row r="989" ht="15.75" customHeight="1">
      <c r="B989" s="57" t="inlineStr">
        <is>
          <t>7.19</t>
        </is>
      </c>
      <c r="C989" s="32" t="n">
        <v>4912</v>
      </c>
      <c r="D989" s="59" t="inlineStr">
        <is>
          <t>JUNTA DE LA TAPA DE CULATAS</t>
        </is>
      </c>
      <c r="E989" s="56" t="inlineStr">
        <is>
          <t>sella la unión entre la culata y el bloque del motor, evitando fugas de aceite y asegurando un funcionamiento óptimo.</t>
        </is>
      </c>
      <c r="F989" s="32" t="inlineStr">
        <is>
          <t>Unidad</t>
        </is>
      </c>
      <c r="G989" s="35" t="inlineStr">
        <is>
          <t>suministro</t>
        </is>
      </c>
      <c r="H989" s="159" t="n">
        <v>238083</v>
      </c>
      <c r="I989" s="37" t="n">
        <v>158.91</v>
      </c>
      <c r="J989" s="37" t="n">
        <v>151.76</v>
      </c>
      <c r="K989" s="160">
        <f>H989*(I989/J989)</f>
        <v/>
      </c>
      <c r="L989" s="159" t="n">
        <v>287938.5642</v>
      </c>
      <c r="M989" s="159" t="n">
        <v>279552</v>
      </c>
      <c r="N989" s="159" t="n">
        <v>301916.16</v>
      </c>
      <c r="O989" s="162">
        <f>MIN(K989,L989,M989,N989)</f>
        <v/>
      </c>
      <c r="P989" s="162">
        <f>MAX(K989,L989,M989,N989)</f>
        <v/>
      </c>
      <c r="Q989" s="162">
        <f>MEDIAN(K989,L989,M989,N989)</f>
        <v/>
      </c>
      <c r="R989" s="162">
        <f>AVERAGE(K989,L989,M989,N989)</f>
        <v/>
      </c>
      <c r="S989" s="162">
        <f>AVERAGE(O989,Q989)</f>
        <v/>
      </c>
      <c r="T989" s="162">
        <f>AVERAGE(P989,Q989)</f>
        <v/>
      </c>
      <c r="U989" s="41">
        <f>STDEVA(K989,L989,M989,N989)</f>
        <v/>
      </c>
      <c r="V989" s="42">
        <f>U989/Q989</f>
        <v/>
      </c>
      <c r="W989" s="43">
        <f>IF(X989=O989,"MENOR",IF(X989=S989,"PROM[MEN-MED]","PROMEDIO"))</f>
        <v/>
      </c>
      <c r="X989" s="163">
        <f>IF(V989&lt;=300%,O989,IF(AND(V989&gt;100%,V989&lt;=150%),S989,R989))</f>
        <v/>
      </c>
      <c r="Y989" s="162">
        <f>ROUND(X989,0)</f>
        <v/>
      </c>
    </row>
    <row r="990" ht="15.75" customHeight="1">
      <c r="B990" s="57" t="inlineStr">
        <is>
          <t>7.20</t>
        </is>
      </c>
      <c r="C990" s="32" t="n">
        <v>4912</v>
      </c>
      <c r="D990" s="59" t="inlineStr">
        <is>
          <t xml:space="preserve">SUBCONJUNTO DE LA CADENA </t>
        </is>
      </c>
      <c r="E990" s="56" t="inlineStr">
        <is>
          <t>sincroniza el movimiento del cigüeñal y los árboles de levas, garantizando una correcta apertura y cierre de las válvulas durante el ciclo de combustión.</t>
        </is>
      </c>
      <c r="F990" s="32" t="inlineStr">
        <is>
          <t>Unidad</t>
        </is>
      </c>
      <c r="G990" s="35" t="inlineStr">
        <is>
          <t>suministro</t>
        </is>
      </c>
      <c r="H990" s="159" t="n">
        <v>561542</v>
      </c>
      <c r="I990" s="37" t="n">
        <v>158.91</v>
      </c>
      <c r="J990" s="37" t="n">
        <v>151.76</v>
      </c>
      <c r="K990" s="160">
        <f>H990*(I990/J990)</f>
        <v/>
      </c>
      <c r="L990" s="159" t="n">
        <v>666139.1044</v>
      </c>
      <c r="M990" s="159" t="n">
        <v>646737</v>
      </c>
      <c r="N990" s="159" t="n">
        <v>698475.96</v>
      </c>
      <c r="O990" s="162">
        <f>MIN(K990,L990,M990,N990)</f>
        <v/>
      </c>
      <c r="P990" s="162">
        <f>MAX(K990,L990,M990,N990)</f>
        <v/>
      </c>
      <c r="Q990" s="162">
        <f>MEDIAN(K990,L990,M990,N990)</f>
        <v/>
      </c>
      <c r="R990" s="162">
        <f>AVERAGE(K990,L990,M990,N990)</f>
        <v/>
      </c>
      <c r="S990" s="162">
        <f>AVERAGE(O990,Q990)</f>
        <v/>
      </c>
      <c r="T990" s="162">
        <f>AVERAGE(P990,Q990)</f>
        <v/>
      </c>
      <c r="U990" s="41">
        <f>STDEVA(K990,L990,M990,N990)</f>
        <v/>
      </c>
      <c r="V990" s="42">
        <f>U990/Q990</f>
        <v/>
      </c>
      <c r="W990" s="43">
        <f>IF(X990=O990,"MENOR",IF(X990=S990,"PROM[MEN-MED]","PROMEDIO"))</f>
        <v/>
      </c>
      <c r="X990" s="163">
        <f>IF(V990&lt;=300%,O990,IF(AND(V990&gt;100%,V990&lt;=150%),S990,R990))</f>
        <v/>
      </c>
      <c r="Y990" s="162">
        <f>ROUND(X990,0)</f>
        <v/>
      </c>
    </row>
    <row r="991" ht="15.75" customHeight="1">
      <c r="B991" s="57" t="inlineStr">
        <is>
          <t>7.21</t>
        </is>
      </c>
      <c r="C991" s="32" t="n">
        <v>4912</v>
      </c>
      <c r="D991" s="59" t="inlineStr">
        <is>
          <t xml:space="preserve">CONJUNTO DEL TENSOR DE LA CADENA </t>
        </is>
      </c>
      <c r="E991" s="56" t="inlineStr">
        <is>
          <t>mantener la tensión adecuada de la cadena, asegurando la sincronización precisa entre el cigüeñal y los árboles de levas.</t>
        </is>
      </c>
      <c r="F991" s="32" t="inlineStr">
        <is>
          <t>Unidad</t>
        </is>
      </c>
      <c r="G991" s="35" t="inlineStr">
        <is>
          <t>suministro</t>
        </is>
      </c>
      <c r="H991" s="159" t="n">
        <v>242250</v>
      </c>
      <c r="I991" s="37" t="n">
        <v>158.91</v>
      </c>
      <c r="J991" s="37" t="n">
        <v>151.76</v>
      </c>
      <c r="K991" s="160">
        <f>H991*(I991/J991)</f>
        <v/>
      </c>
      <c r="L991" s="159" t="n">
        <v>284056.4867</v>
      </c>
      <c r="M991" s="159" t="n">
        <v>275783</v>
      </c>
      <c r="N991" s="159" t="n">
        <v>297845.64</v>
      </c>
      <c r="O991" s="162">
        <f>MIN(K991,L991,M991,N991)</f>
        <v/>
      </c>
      <c r="P991" s="162">
        <f>MAX(K991,L991,M991,N991)</f>
        <v/>
      </c>
      <c r="Q991" s="162">
        <f>MEDIAN(K991,L991,M991,N991)</f>
        <v/>
      </c>
      <c r="R991" s="162">
        <f>AVERAGE(K991,L991,M991,N991)</f>
        <v/>
      </c>
      <c r="S991" s="162">
        <f>AVERAGE(O991,Q991)</f>
        <v/>
      </c>
      <c r="T991" s="162">
        <f>AVERAGE(P991,Q991)</f>
        <v/>
      </c>
      <c r="U991" s="41">
        <f>STDEVA(K991,L991,M991,N991)</f>
        <v/>
      </c>
      <c r="V991" s="42">
        <f>U991/Q991</f>
        <v/>
      </c>
      <c r="W991" s="43">
        <f>IF(X991=O991,"MENOR",IF(X991=S991,"PROM[MEN-MED]","PROMEDIO"))</f>
        <v/>
      </c>
      <c r="X991" s="163">
        <f>IF(V991&lt;=300%,O991,IF(AND(V991&gt;100%,V991&lt;=150%),S991,R991))</f>
        <v/>
      </c>
      <c r="Y991" s="162">
        <f>ROUND(X991,0)</f>
        <v/>
      </c>
    </row>
    <row r="992" ht="15.75" customHeight="1">
      <c r="B992" s="57" t="inlineStr">
        <is>
          <t>7.22</t>
        </is>
      </c>
      <c r="C992" s="32" t="n">
        <v>4912</v>
      </c>
      <c r="D992" s="59" t="inlineStr">
        <is>
          <t>PATIN DEL TENSOR DE LA CADENA</t>
        </is>
      </c>
      <c r="E992" s="56" t="inlineStr">
        <is>
          <t>componente esencial que guía y mantiene la tensión adecuada de la cadena de distribución, asegurando la sincronización precisa entre el cigüeñal y los árboles de levas.</t>
        </is>
      </c>
      <c r="F992" s="32" t="inlineStr">
        <is>
          <t>Unidad</t>
        </is>
      </c>
      <c r="G992" s="35" t="inlineStr">
        <is>
          <t>suministro</t>
        </is>
      </c>
      <c r="H992" s="159" t="n">
        <v>1482000</v>
      </c>
      <c r="I992" s="37" t="n">
        <v>158.91</v>
      </c>
      <c r="J992" s="37" t="n">
        <v>151.76</v>
      </c>
      <c r="K992" s="160">
        <f>H992*(I992/J992)</f>
        <v/>
      </c>
      <c r="L992" s="159" t="n">
        <v>1754624.5717</v>
      </c>
      <c r="M992" s="159" t="n">
        <v>1703519</v>
      </c>
      <c r="N992" s="159" t="n">
        <v>1839800.52</v>
      </c>
      <c r="O992" s="162">
        <f>MIN(K992,L992,M992,N992)</f>
        <v/>
      </c>
      <c r="P992" s="162">
        <f>MAX(K992,L992,M992,N992)</f>
        <v/>
      </c>
      <c r="Q992" s="162">
        <f>MEDIAN(K992,L992,M992,N992)</f>
        <v/>
      </c>
      <c r="R992" s="162">
        <f>AVERAGE(K992,L992,M992,N992)</f>
        <v/>
      </c>
      <c r="S992" s="162">
        <f>AVERAGE(O992,Q992)</f>
        <v/>
      </c>
      <c r="T992" s="162">
        <f>AVERAGE(P992,Q992)</f>
        <v/>
      </c>
      <c r="U992" s="41">
        <f>STDEVA(K992,L992,M992,N992)</f>
        <v/>
      </c>
      <c r="V992" s="42">
        <f>U992/Q992</f>
        <v/>
      </c>
      <c r="W992" s="43">
        <f>IF(X992=O992,"MENOR",IF(X992=S992,"PROM[MEN-MED]","PROMEDIO"))</f>
        <v/>
      </c>
      <c r="X992" s="163">
        <f>IF(V992&lt;=300%,O992,IF(AND(V992&gt;100%,V992&lt;=150%),S992,R992))</f>
        <v/>
      </c>
      <c r="Y992" s="162">
        <f>ROUND(X992,0)</f>
        <v/>
      </c>
    </row>
    <row r="993" ht="15.75" customHeight="1">
      <c r="B993" s="57" t="inlineStr">
        <is>
          <t>7.23</t>
        </is>
      </c>
      <c r="C993" s="32" t="n">
        <v>4912</v>
      </c>
      <c r="D993" s="59" t="inlineStr">
        <is>
          <t>AMORTIGUADOR DE VIBRACIONES DE LA CADENA</t>
        </is>
      </c>
      <c r="E993" s="56" t="inlineStr">
        <is>
          <t>componente crucial que ayuda a minimizar las vibraciones y el ruido generados por la cadena de distribución, contribuyendo a un funcionamiento más suave y eficiente del motor.​</t>
        </is>
      </c>
      <c r="F993" s="32" t="inlineStr">
        <is>
          <t>Unidad</t>
        </is>
      </c>
      <c r="G993" s="35" t="inlineStr">
        <is>
          <t>suministro</t>
        </is>
      </c>
      <c r="H993" s="159" t="n">
        <v>1482000</v>
      </c>
      <c r="I993" s="37" t="n">
        <v>158.91</v>
      </c>
      <c r="J993" s="37" t="n">
        <v>151.76</v>
      </c>
      <c r="K993" s="160">
        <f>H993*(I993/J993)</f>
        <v/>
      </c>
      <c r="L993" s="159" t="n">
        <v>1788367.3668</v>
      </c>
      <c r="M993" s="159" t="n">
        <v>1736279</v>
      </c>
      <c r="N993" s="159" t="n">
        <v>1875181.32</v>
      </c>
      <c r="O993" s="162">
        <f>MIN(K993,L993,M993,N993)</f>
        <v/>
      </c>
      <c r="P993" s="162">
        <f>MAX(K993,L993,M993,N993)</f>
        <v/>
      </c>
      <c r="Q993" s="162">
        <f>MEDIAN(K993,L993,M993,N993)</f>
        <v/>
      </c>
      <c r="R993" s="162">
        <f>AVERAGE(K993,L993,M993,N993)</f>
        <v/>
      </c>
      <c r="S993" s="162">
        <f>AVERAGE(O993,Q993)</f>
        <v/>
      </c>
      <c r="T993" s="162">
        <f>AVERAGE(P993,Q993)</f>
        <v/>
      </c>
      <c r="U993" s="41">
        <f>STDEVA(K993,L993,M993,N993)</f>
        <v/>
      </c>
      <c r="V993" s="42">
        <f>U993/Q993</f>
        <v/>
      </c>
      <c r="W993" s="43">
        <f>IF(X993=O993,"MENOR",IF(X993=S993,"PROM[MEN-MED]","PROMEDIO"))</f>
        <v/>
      </c>
      <c r="X993" s="163">
        <f>IF(V993&lt;=300%,O993,IF(AND(V993&gt;100%,V993&lt;=150%),S993,R993))</f>
        <v/>
      </c>
      <c r="Y993" s="162">
        <f>ROUND(X993,0)</f>
        <v/>
      </c>
    </row>
    <row r="994" ht="15.75" customHeight="1">
      <c r="B994" s="57" t="inlineStr">
        <is>
          <t>7.24</t>
        </is>
      </c>
      <c r="C994" s="32" t="n">
        <v>4912</v>
      </c>
      <c r="D994" s="59" t="inlineStr">
        <is>
          <t>CULATA DERECHA</t>
        </is>
      </c>
      <c r="E994" s="56" t="inlineStr">
        <is>
          <t>alberga las válvulas y facilita la combustión eficiente del motor.</t>
        </is>
      </c>
      <c r="F994" s="32" t="inlineStr">
        <is>
          <t>Unidad</t>
        </is>
      </c>
      <c r="G994" s="35" t="inlineStr">
        <is>
          <t>suministro</t>
        </is>
      </c>
      <c r="H994" s="159" t="n">
        <v>11072250</v>
      </c>
      <c r="I994" s="37" t="n">
        <v>158.91</v>
      </c>
      <c r="J994" s="37" t="n">
        <v>151.76</v>
      </c>
      <c r="K994" s="160">
        <f>H994*(I994/J994)</f>
        <v/>
      </c>
      <c r="L994" s="159" t="n">
        <v>13235127.1402</v>
      </c>
      <c r="M994" s="159" t="n">
        <v>12849638</v>
      </c>
      <c r="N994" s="159" t="n">
        <v>13877609.04</v>
      </c>
      <c r="O994" s="162">
        <f>MIN(K994,L994,M994,N994)</f>
        <v/>
      </c>
      <c r="P994" s="162">
        <f>MAX(K994,L994,M994,N994)</f>
        <v/>
      </c>
      <c r="Q994" s="162">
        <f>MEDIAN(K994,L994,M994,N994)</f>
        <v/>
      </c>
      <c r="R994" s="162">
        <f>AVERAGE(K994,L994,M994,N994)</f>
        <v/>
      </c>
      <c r="S994" s="162">
        <f>AVERAGE(O994,Q994)</f>
        <v/>
      </c>
      <c r="T994" s="162">
        <f>AVERAGE(P994,Q994)</f>
        <v/>
      </c>
      <c r="U994" s="41">
        <f>STDEVA(K994,L994,M994,N994)</f>
        <v/>
      </c>
      <c r="V994" s="42">
        <f>U994/Q994</f>
        <v/>
      </c>
      <c r="W994" s="43">
        <f>IF(X994=O994,"MENOR",IF(X994=S994,"PROM[MEN-MED]","PROMEDIO"))</f>
        <v/>
      </c>
      <c r="X994" s="163">
        <f>IF(V994&lt;=300%,O994,IF(AND(V994&gt;100%,V994&lt;=150%),S994,R994))</f>
        <v/>
      </c>
      <c r="Y994" s="162">
        <f>ROUND(X994,0)</f>
        <v/>
      </c>
    </row>
    <row r="995" ht="15.75" customHeight="1">
      <c r="B995" s="57" t="inlineStr">
        <is>
          <t>7.25</t>
        </is>
      </c>
      <c r="C995" s="32" t="n">
        <v>4912</v>
      </c>
      <c r="D995" s="59" t="inlineStr">
        <is>
          <t xml:space="preserve">CULATA IZQUIERDA </t>
        </is>
      </c>
      <c r="E995" s="56" t="inlineStr">
        <is>
          <t>alberga las válvulas y facilita la combustión eficiente del motor.</t>
        </is>
      </c>
      <c r="F995" s="32" t="inlineStr">
        <is>
          <t>Unidad</t>
        </is>
      </c>
      <c r="G995" s="35" t="inlineStr">
        <is>
          <t>suministro</t>
        </is>
      </c>
      <c r="H995" s="159" t="n">
        <v>11072250</v>
      </c>
      <c r="I995" s="37" t="n">
        <v>158.91</v>
      </c>
      <c r="J995" s="37" t="n">
        <v>151.76</v>
      </c>
      <c r="K995" s="160">
        <f>H995*(I995/J995)</f>
        <v/>
      </c>
      <c r="L995" s="159" t="n">
        <v>12983029.4958</v>
      </c>
      <c r="M995" s="159" t="n">
        <v>12604883</v>
      </c>
      <c r="N995" s="159" t="n">
        <v>13613273.64</v>
      </c>
      <c r="O995" s="162">
        <f>MIN(K995,L995,M995,N995)</f>
        <v/>
      </c>
      <c r="P995" s="162">
        <f>MAX(K995,L995,M995,N995)</f>
        <v/>
      </c>
      <c r="Q995" s="162">
        <f>MEDIAN(K995,L995,M995,N995)</f>
        <v/>
      </c>
      <c r="R995" s="162">
        <f>AVERAGE(K995,L995,M995,N995)</f>
        <v/>
      </c>
      <c r="S995" s="162">
        <f>AVERAGE(O995,Q995)</f>
        <v/>
      </c>
      <c r="T995" s="162">
        <f>AVERAGE(P995,Q995)</f>
        <v/>
      </c>
      <c r="U995" s="41">
        <f>STDEVA(K995,L995,M995,N995)</f>
        <v/>
      </c>
      <c r="V995" s="42">
        <f>U995/Q995</f>
        <v/>
      </c>
      <c r="W995" s="43">
        <f>IF(X995=O995,"MENOR",IF(X995=S995,"PROM[MEN-MED]","PROMEDIO"))</f>
        <v/>
      </c>
      <c r="X995" s="163">
        <f>IF(V995&lt;=300%,O995,IF(AND(V995&gt;100%,V995&lt;=150%),S995,R995))</f>
        <v/>
      </c>
      <c r="Y995" s="162">
        <f>ROUND(X995,0)</f>
        <v/>
      </c>
    </row>
    <row r="996" ht="27" customHeight="1">
      <c r="B996" s="57" t="inlineStr">
        <is>
          <t>7.26</t>
        </is>
      </c>
      <c r="C996" s="32" t="n">
        <v>4912</v>
      </c>
      <c r="D996" s="59" t="inlineStr">
        <is>
          <t xml:space="preserve">JUNTA CULATA DERECHA </t>
        </is>
      </c>
      <c r="E996" s="56" t="inlineStr">
        <is>
          <t>La junta de culata es una lámina, que puede estar compuesta de diferentes materiales; y que sigue a cabalidad el patrón de agujeros que coincide con los perfiles del bloque. Sirve como cierre hermético entre ambas partes.</t>
        </is>
      </c>
      <c r="F996" s="32" t="inlineStr">
        <is>
          <t>Unidad</t>
        </is>
      </c>
      <c r="G996" s="35" t="inlineStr">
        <is>
          <t>suministro</t>
        </is>
      </c>
      <c r="H996" s="159" t="n">
        <v>243200</v>
      </c>
      <c r="I996" s="37" t="n">
        <v>158.91</v>
      </c>
      <c r="J996" s="37" t="n">
        <v>151.76</v>
      </c>
      <c r="K996" s="160">
        <f>H996*(I996/J996)</f>
        <v/>
      </c>
      <c r="L996" s="159" t="n">
        <v>290707.1944</v>
      </c>
      <c r="M996" s="159" t="n">
        <v>282240</v>
      </c>
      <c r="N996" s="159" t="n">
        <v>304819.2</v>
      </c>
      <c r="O996" s="162">
        <f>MIN(K996,L996,M996,N996)</f>
        <v/>
      </c>
      <c r="P996" s="162">
        <f>MAX(K996,L996,M996,N996)</f>
        <v/>
      </c>
      <c r="Q996" s="162">
        <f>MEDIAN(K996,L996,M996,N996)</f>
        <v/>
      </c>
      <c r="R996" s="162">
        <f>AVERAGE(K996,L996,M996,N996)</f>
        <v/>
      </c>
      <c r="S996" s="162">
        <f>AVERAGE(O996,Q996)</f>
        <v/>
      </c>
      <c r="T996" s="162">
        <f>AVERAGE(P996,Q996)</f>
        <v/>
      </c>
      <c r="U996" s="41">
        <f>STDEVA(K996,L996,M996,N996)</f>
        <v/>
      </c>
      <c r="V996" s="42">
        <f>U996/Q996</f>
        <v/>
      </c>
      <c r="W996" s="43">
        <f>IF(X996=O996,"MENOR",IF(X996=S996,"PROM[MEN-MED]","PROMEDIO"))</f>
        <v/>
      </c>
      <c r="X996" s="163">
        <f>IF(V996&lt;=300%,O996,IF(AND(V996&gt;100%,V996&lt;=150%),S996,R996))</f>
        <v/>
      </c>
      <c r="Y996" s="162">
        <f>ROUND(X996,0)</f>
        <v/>
      </c>
    </row>
    <row r="997" ht="27" customHeight="1">
      <c r="B997" s="57" t="inlineStr">
        <is>
          <t>7.27</t>
        </is>
      </c>
      <c r="C997" s="32" t="n">
        <v>4912</v>
      </c>
      <c r="D997" s="59" t="inlineStr">
        <is>
          <t>JUNTA CULATA IZQUIERDA</t>
        </is>
      </c>
      <c r="E997" s="56" t="inlineStr">
        <is>
          <t>La junta de culata es una lámina, que puede estar compuesta de diferentes materiales; y que sigue a cabalidad el patrón de agujeros que coincide con los perfiles del bloque. Sirve como cierre hermético entre ambas partes.</t>
        </is>
      </c>
      <c r="F997" s="32" t="inlineStr">
        <is>
          <t>Unidad</t>
        </is>
      </c>
      <c r="G997" s="35" t="inlineStr">
        <is>
          <t>suministro</t>
        </is>
      </c>
      <c r="H997" s="159" t="n">
        <v>256409</v>
      </c>
      <c r="I997" s="37" t="n">
        <v>158.91</v>
      </c>
      <c r="J997" s="37" t="n">
        <v>151.76</v>
      </c>
      <c r="K997" s="160">
        <f>H997*(I997/J997)</f>
        <v/>
      </c>
      <c r="L997" s="159" t="n">
        <v>414924.1663</v>
      </c>
      <c r="M997" s="159" t="n">
        <v>402839</v>
      </c>
      <c r="N997" s="159" t="n">
        <v>435066.12</v>
      </c>
      <c r="O997" s="162">
        <f>MIN(K997,L997,M997,N997)</f>
        <v/>
      </c>
      <c r="P997" s="162">
        <f>MAX(K997,L997,M997,N997)</f>
        <v/>
      </c>
      <c r="Q997" s="162">
        <f>MEDIAN(K997,L997,M997,N997)</f>
        <v/>
      </c>
      <c r="R997" s="162">
        <f>AVERAGE(K997,L997,M997,N997)</f>
        <v/>
      </c>
      <c r="S997" s="162">
        <f>AVERAGE(O997,Q997)</f>
        <v/>
      </c>
      <c r="T997" s="162">
        <f>AVERAGE(P997,Q997)</f>
        <v/>
      </c>
      <c r="U997" s="41">
        <f>STDEVA(K997,L997,M997,N997)</f>
        <v/>
      </c>
      <c r="V997" s="42">
        <f>U997/Q997</f>
        <v/>
      </c>
      <c r="W997" s="43">
        <f>IF(X997=O997,"MENOR",IF(X997=S997,"PROM[MEN-MED]","PROMEDIO"))</f>
        <v/>
      </c>
      <c r="X997" s="163">
        <f>IF(V997&lt;=300%,O997,IF(AND(V997&gt;100%,V997&lt;=150%),S997,R997))</f>
        <v/>
      </c>
      <c r="Y997" s="162">
        <f>ROUND(X997,0)</f>
        <v/>
      </c>
    </row>
    <row r="998" ht="15.75" customHeight="1">
      <c r="B998" s="57" t="inlineStr">
        <is>
          <t>7.28</t>
        </is>
      </c>
      <c r="C998" s="32" t="n">
        <v>4912</v>
      </c>
      <c r="D998" s="59" t="inlineStr">
        <is>
          <t xml:space="preserve">AISLANTE DE MONTAJE DELANTERO DERECHO DEL MOTOR </t>
        </is>
      </c>
      <c r="E998" s="56" t="inlineStr">
        <is>
          <t>componente del sistema de montaje del motor diseñado para absorber vibraciones y reducir el impacto del motor en el chasis del vehículo.</t>
        </is>
      </c>
      <c r="F998" s="32" t="inlineStr">
        <is>
          <t>Unidad</t>
        </is>
      </c>
      <c r="G998" s="35" t="inlineStr">
        <is>
          <t>suministro</t>
        </is>
      </c>
      <c r="H998" s="159" t="n">
        <v>738150</v>
      </c>
      <c r="I998" s="37" t="n">
        <v>158.91</v>
      </c>
      <c r="J998" s="37" t="n">
        <v>151.76</v>
      </c>
      <c r="K998" s="160">
        <f>H998*(I998/J998)</f>
        <v/>
      </c>
      <c r="L998" s="159" t="n">
        <v>882341.2556</v>
      </c>
      <c r="M998" s="159" t="n">
        <v>856642</v>
      </c>
      <c r="N998" s="159" t="n">
        <v>925173.36</v>
      </c>
      <c r="O998" s="162">
        <f>MIN(K998,L998,M998,N998)</f>
        <v/>
      </c>
      <c r="P998" s="162">
        <f>MAX(K998,L998,M998,N998)</f>
        <v/>
      </c>
      <c r="Q998" s="162">
        <f>MEDIAN(K998,L998,M998,N998)</f>
        <v/>
      </c>
      <c r="R998" s="162">
        <f>AVERAGE(K998,L998,M998,N998)</f>
        <v/>
      </c>
      <c r="S998" s="162">
        <f>AVERAGE(O998,Q998)</f>
        <v/>
      </c>
      <c r="T998" s="162">
        <f>AVERAGE(P998,Q998)</f>
        <v/>
      </c>
      <c r="U998" s="41">
        <f>STDEVA(K998,L998,M998,N998)</f>
        <v/>
      </c>
      <c r="V998" s="42">
        <f>U998/Q998</f>
        <v/>
      </c>
      <c r="W998" s="43">
        <f>IF(X998=O998,"MENOR",IF(X998=S998,"PROM[MEN-MED]","PROMEDIO"))</f>
        <v/>
      </c>
      <c r="X998" s="163">
        <f>IF(V998&lt;=300%,O998,IF(AND(V998&gt;100%,V998&lt;=150%),S998,R998))</f>
        <v/>
      </c>
      <c r="Y998" s="162">
        <f>ROUND(X998,0)</f>
        <v/>
      </c>
    </row>
    <row r="999" ht="15.75" customHeight="1">
      <c r="B999" s="57" t="inlineStr">
        <is>
          <t>7.29</t>
        </is>
      </c>
      <c r="C999" s="32" t="n">
        <v>4912</v>
      </c>
      <c r="D999" s="59" t="inlineStr">
        <is>
          <t xml:space="preserve">AISLANTE DE MONTAJE DELANTERO IZQUIERDO DEL MOTOR </t>
        </is>
      </c>
      <c r="E999" s="56" t="inlineStr">
        <is>
          <t>componente del sistema de montaje del motor diseñado para absorber vibraciones y reducir el impacto del motor en el chasis del vehículo.</t>
        </is>
      </c>
      <c r="F999" s="32" t="inlineStr">
        <is>
          <t>Unidad</t>
        </is>
      </c>
      <c r="G999" s="35" t="inlineStr">
        <is>
          <t>suministro</t>
        </is>
      </c>
      <c r="H999" s="159" t="n">
        <v>741951</v>
      </c>
      <c r="I999" s="37" t="n">
        <v>158.91</v>
      </c>
      <c r="J999" s="37" t="n">
        <v>151.76</v>
      </c>
      <c r="K999" s="160">
        <f>H999*(I999/J999)</f>
        <v/>
      </c>
      <c r="L999" s="159" t="n">
        <v>895330.5935</v>
      </c>
      <c r="M999" s="159" t="n">
        <v>869253</v>
      </c>
      <c r="N999" s="159" t="n">
        <v>938793.24</v>
      </c>
      <c r="O999" s="162">
        <f>MIN(K999,L999,M999,N999)</f>
        <v/>
      </c>
      <c r="P999" s="162">
        <f>MAX(K999,L999,M999,N999)</f>
        <v/>
      </c>
      <c r="Q999" s="162">
        <f>MEDIAN(K999,L999,M999,N999)</f>
        <v/>
      </c>
      <c r="R999" s="162">
        <f>AVERAGE(K999,L999,M999,N999)</f>
        <v/>
      </c>
      <c r="S999" s="162">
        <f>AVERAGE(O999,Q999)</f>
        <v/>
      </c>
      <c r="T999" s="162">
        <f>AVERAGE(P999,Q999)</f>
        <v/>
      </c>
      <c r="U999" s="41">
        <f>STDEVA(K999,L999,M999,N999)</f>
        <v/>
      </c>
      <c r="V999" s="42">
        <f>U999/Q999</f>
        <v/>
      </c>
      <c r="W999" s="43">
        <f>IF(X999=O999,"MENOR",IF(X999=S999,"PROM[MEN-MED]","PROMEDIO"))</f>
        <v/>
      </c>
      <c r="X999" s="163">
        <f>IF(V999&lt;=300%,O999,IF(AND(V999&gt;100%,V999&lt;=150%),S999,R999))</f>
        <v/>
      </c>
      <c r="Y999" s="162">
        <f>ROUND(X999,0)</f>
        <v/>
      </c>
    </row>
    <row r="1000" ht="15.75" customHeight="1">
      <c r="B1000" s="57" t="inlineStr">
        <is>
          <t>7.30</t>
        </is>
      </c>
      <c r="C1000" s="32" t="n">
        <v>4912</v>
      </c>
      <c r="D1000" s="59" t="inlineStr">
        <is>
          <t>SUBCONJUNTO DEL TUBO DE DESCARGA DE COMBUSTIBLE</t>
        </is>
      </c>
      <c r="E1000" s="56" t="inlineStr">
        <is>
          <t>parte del sistema de combustible encargada de dirigir el flujo de combustible desde la boquilla de llenado hacia el tanque de gasolina.</t>
        </is>
      </c>
      <c r="F1000" s="32" t="inlineStr">
        <is>
          <t>Unidad</t>
        </is>
      </c>
      <c r="G1000" s="35" t="inlineStr">
        <is>
          <t>suministro</t>
        </is>
      </c>
      <c r="H1000" s="159" t="n">
        <v>514900</v>
      </c>
      <c r="I1000" s="37" t="n">
        <v>158.91</v>
      </c>
      <c r="J1000" s="37" t="n">
        <v>151.76</v>
      </c>
      <c r="K1000" s="160">
        <f>H1000*(I1000/J1000)</f>
        <v/>
      </c>
      <c r="L1000" s="159" t="n">
        <v>615481.6493</v>
      </c>
      <c r="M1000" s="159" t="n">
        <v>597555</v>
      </c>
      <c r="N1000" s="159" t="n">
        <v>645359.4</v>
      </c>
      <c r="O1000" s="162">
        <f>MIN(K1000,L1000,M1000,N1000)</f>
        <v/>
      </c>
      <c r="P1000" s="162">
        <f>MAX(K1000,L1000,M1000,N1000)</f>
        <v/>
      </c>
      <c r="Q1000" s="162">
        <f>MEDIAN(K1000,L1000,M1000,N1000)</f>
        <v/>
      </c>
      <c r="R1000" s="162">
        <f>AVERAGE(K1000,L1000,M1000,N1000)</f>
        <v/>
      </c>
      <c r="S1000" s="162">
        <f>AVERAGE(O1000,Q1000)</f>
        <v/>
      </c>
      <c r="T1000" s="162">
        <f>AVERAGE(P1000,Q1000)</f>
        <v/>
      </c>
      <c r="U1000" s="41">
        <f>STDEVA(K1000,L1000,M1000,N1000)</f>
        <v/>
      </c>
      <c r="V1000" s="42">
        <f>U1000/Q1000</f>
        <v/>
      </c>
      <c r="W1000" s="43">
        <f>IF(X1000=O1000,"MENOR",IF(X1000=S1000,"PROM[MEN-MED]","PROMEDIO"))</f>
        <v/>
      </c>
      <c r="X1000" s="163">
        <f>IF(V1000&lt;=300%,O1000,IF(AND(V1000&gt;100%,V1000&lt;=150%),S1000,R1000))</f>
        <v/>
      </c>
      <c r="Y1000" s="162">
        <f>ROUND(X1000,0)</f>
        <v/>
      </c>
    </row>
    <row r="1001" ht="15.75" customHeight="1">
      <c r="B1001" s="57" t="inlineStr">
        <is>
          <t>7.31</t>
        </is>
      </c>
      <c r="C1001" s="32" t="n">
        <v>4912</v>
      </c>
      <c r="D1001" s="59" t="inlineStr">
        <is>
          <t>TUBO DE COMBUSTIBLE SUB- ASSEMBLY</t>
        </is>
      </c>
      <c r="E1001" s="56" t="inlineStr">
        <is>
          <t>subconjunto del sistema de suministro de combustible que transporta la gasolina desde el tanque hasta el motor.</t>
        </is>
      </c>
      <c r="F1001" s="32" t="inlineStr">
        <is>
          <t>Unidad</t>
        </is>
      </c>
      <c r="G1001" s="35" t="inlineStr">
        <is>
          <t>suministro</t>
        </is>
      </c>
      <c r="H1001" s="159" t="n">
        <v>1112006</v>
      </c>
      <c r="I1001" s="37" t="n">
        <v>158.91</v>
      </c>
      <c r="J1001" s="37" t="n">
        <v>151.76</v>
      </c>
      <c r="K1001" s="160">
        <f>H1001*(I1001/J1001)</f>
        <v/>
      </c>
      <c r="L1001" s="159" t="n">
        <v>1319343.48</v>
      </c>
      <c r="M1001" s="159" t="n">
        <v>1280916</v>
      </c>
      <c r="N1001" s="159" t="n">
        <v>1383389.28</v>
      </c>
      <c r="O1001" s="162">
        <f>MIN(K1001,L1001,M1001,N1001)</f>
        <v/>
      </c>
      <c r="P1001" s="162">
        <f>MAX(K1001,L1001,M1001,N1001)</f>
        <v/>
      </c>
      <c r="Q1001" s="162">
        <f>MEDIAN(K1001,L1001,M1001,N1001)</f>
        <v/>
      </c>
      <c r="R1001" s="162">
        <f>AVERAGE(K1001,L1001,M1001,N1001)</f>
        <v/>
      </c>
      <c r="S1001" s="162">
        <f>AVERAGE(O1001,Q1001)</f>
        <v/>
      </c>
      <c r="T1001" s="162">
        <f>AVERAGE(P1001,Q1001)</f>
        <v/>
      </c>
      <c r="U1001" s="41">
        <f>STDEVA(K1001,L1001,M1001,N1001)</f>
        <v/>
      </c>
      <c r="V1001" s="42">
        <f>U1001/Q1001</f>
        <v/>
      </c>
      <c r="W1001" s="43">
        <f>IF(X1001=O1001,"MENOR",IF(X1001=S1001,"PROM[MEN-MED]","PROMEDIO"))</f>
        <v/>
      </c>
      <c r="X1001" s="163">
        <f>IF(V1001&lt;=300%,O1001,IF(AND(V1001&gt;100%,V1001&lt;=150%),S1001,R1001))</f>
        <v/>
      </c>
      <c r="Y1001" s="162">
        <f>ROUND(X1001,0)</f>
        <v/>
      </c>
    </row>
    <row r="1002" ht="15.75" customHeight="1">
      <c r="B1002" s="57" t="inlineStr">
        <is>
          <t>7.32</t>
        </is>
      </c>
      <c r="C1002" s="32" t="n">
        <v>4912</v>
      </c>
      <c r="D1002" s="59" t="inlineStr">
        <is>
          <t>COLECTOR DE ADMISION</t>
        </is>
      </c>
      <c r="E1002" s="56" t="inlineStr">
        <is>
          <t>componente del sistema de admisión del motor que distribuye de manera uniforme la mezcla de aire (o aire-combustible en algunos casos) a los cilindros del motor.</t>
        </is>
      </c>
      <c r="F1002" s="32" t="inlineStr">
        <is>
          <t>Unidad</t>
        </is>
      </c>
      <c r="G1002" s="35" t="inlineStr">
        <is>
          <t>suministro</t>
        </is>
      </c>
      <c r="H1002" s="159" t="n">
        <v>7484626</v>
      </c>
      <c r="I1002" s="37" t="n">
        <v>158.91</v>
      </c>
      <c r="J1002" s="37" t="n">
        <v>151.76</v>
      </c>
      <c r="K1002" s="160">
        <f>H1002*(I1002/J1002)</f>
        <v/>
      </c>
      <c r="L1002" s="159" t="n">
        <v>8791254.971799999</v>
      </c>
      <c r="M1002" s="159" t="n">
        <v>8535199</v>
      </c>
      <c r="N1002" s="159" t="n">
        <v>9218014.92</v>
      </c>
      <c r="O1002" s="162">
        <f>MIN(K1002,L1002,M1002,N1002)</f>
        <v/>
      </c>
      <c r="P1002" s="162">
        <f>MAX(K1002,L1002,M1002,N1002)</f>
        <v/>
      </c>
      <c r="Q1002" s="162">
        <f>MEDIAN(K1002,L1002,M1002,N1002)</f>
        <v/>
      </c>
      <c r="R1002" s="162">
        <f>AVERAGE(K1002,L1002,M1002,N1002)</f>
        <v/>
      </c>
      <c r="S1002" s="162">
        <f>AVERAGE(O1002,Q1002)</f>
        <v/>
      </c>
      <c r="T1002" s="162">
        <f>AVERAGE(P1002,Q1002)</f>
        <v/>
      </c>
      <c r="U1002" s="41">
        <f>STDEVA(K1002,L1002,M1002,N1002)</f>
        <v/>
      </c>
      <c r="V1002" s="42">
        <f>U1002/Q1002</f>
        <v/>
      </c>
      <c r="W1002" s="43">
        <f>IF(X1002=O1002,"MENOR",IF(X1002=S1002,"PROM[MEN-MED]","PROMEDIO"))</f>
        <v/>
      </c>
      <c r="X1002" s="163">
        <f>IF(V1002&lt;=300%,O1002,IF(AND(V1002&gt;100%,V1002&lt;=150%),S1002,R1002))</f>
        <v/>
      </c>
      <c r="Y1002" s="162">
        <f>ROUND(X1002,0)</f>
        <v/>
      </c>
    </row>
    <row r="1003" ht="27" customHeight="1">
      <c r="B1003" s="57" t="inlineStr">
        <is>
          <t>7.33</t>
        </is>
      </c>
      <c r="C1003" s="32" t="n">
        <v>4912</v>
      </c>
      <c r="D1003" s="59" t="inlineStr">
        <is>
          <t>JUNTA COLECTOR DE ADMISION</t>
        </is>
      </c>
      <c r="E1003" s="56" t="inlineStr">
        <is>
          <t>s un sello que se encuentra entre el colector de admisión y la culata del motor, cuya función principal es evitar fugas de aire y garantizar un sellado hermético en el sistema de admisión.</t>
        </is>
      </c>
      <c r="F1003" s="32" t="inlineStr">
        <is>
          <t>Unidad</t>
        </is>
      </c>
      <c r="G1003" s="35" t="inlineStr">
        <is>
          <t>suministro</t>
        </is>
      </c>
      <c r="H1003" s="159" t="n">
        <v>57000</v>
      </c>
      <c r="I1003" s="37" t="n">
        <v>158.91</v>
      </c>
      <c r="J1003" s="37" t="n">
        <v>151.76</v>
      </c>
      <c r="K1003" s="160">
        <f>H1003*(I1003/J1003)</f>
        <v/>
      </c>
      <c r="L1003" s="159" t="n">
        <v>66836.6951</v>
      </c>
      <c r="M1003" s="159" t="n">
        <v>64890</v>
      </c>
      <c r="N1003" s="159" t="n">
        <v>70081.2</v>
      </c>
      <c r="O1003" s="162">
        <f>MIN(K1003,L1003,M1003,N1003)</f>
        <v/>
      </c>
      <c r="P1003" s="162">
        <f>MAX(K1003,L1003,M1003,N1003)</f>
        <v/>
      </c>
      <c r="Q1003" s="162">
        <f>MEDIAN(K1003,L1003,M1003,N1003)</f>
        <v/>
      </c>
      <c r="R1003" s="162">
        <f>AVERAGE(K1003,L1003,M1003,N1003)</f>
        <v/>
      </c>
      <c r="S1003" s="162">
        <f>AVERAGE(O1003,Q1003)</f>
        <v/>
      </c>
      <c r="T1003" s="162">
        <f>AVERAGE(P1003,Q1003)</f>
        <v/>
      </c>
      <c r="U1003" s="41">
        <f>STDEVA(K1003,L1003,M1003,N1003)</f>
        <v/>
      </c>
      <c r="V1003" s="42">
        <f>U1003/Q1003</f>
        <v/>
      </c>
      <c r="W1003" s="43">
        <f>IF(X1003=O1003,"MENOR",IF(X1003=S1003,"PROM[MEN-MED]","PROMEDIO"))</f>
        <v/>
      </c>
      <c r="X1003" s="163">
        <f>IF(V1003&lt;=300%,O1003,IF(AND(V1003&gt;100%,V1003&lt;=150%),S1003,R1003))</f>
        <v/>
      </c>
      <c r="Y1003" s="162">
        <f>ROUND(X1003,0)</f>
        <v/>
      </c>
    </row>
    <row r="1004" ht="27" customHeight="1">
      <c r="B1004" s="57" t="inlineStr">
        <is>
          <t>7.34</t>
        </is>
      </c>
      <c r="C1004" s="32" t="n">
        <v>4912</v>
      </c>
      <c r="D1004" s="59" t="inlineStr">
        <is>
          <t xml:space="preserve">SUBCONJUNTO DEL COLADOR DE ACEITE </t>
        </is>
      </c>
      <c r="E1004" s="56" t="inlineStr">
        <is>
          <t>componente del sistema de lubricación del motor que se encuentra en la base del cárter y tiene la función de filtrar impurezas y partículas del aceite antes de que este sea bombeado al motor.</t>
        </is>
      </c>
      <c r="F1004" s="32" t="inlineStr">
        <is>
          <t>Unidad</t>
        </is>
      </c>
      <c r="G1004" s="35" t="inlineStr">
        <is>
          <t>suministro</t>
        </is>
      </c>
      <c r="H1004" s="159" t="n">
        <v>141765</v>
      </c>
      <c r="I1004" s="37" t="n">
        <v>158.91</v>
      </c>
      <c r="J1004" s="37" t="n">
        <v>151.76</v>
      </c>
      <c r="K1004" s="160">
        <f>H1004*(I1004/J1004)</f>
        <v/>
      </c>
      <c r="L1004" s="159" t="n">
        <v>176545.0918</v>
      </c>
      <c r="M1004" s="159" t="n">
        <v>171403</v>
      </c>
      <c r="N1004" s="159" t="n">
        <v>185115.24</v>
      </c>
      <c r="O1004" s="162">
        <f>MIN(K1004,L1004,M1004,N1004)</f>
        <v/>
      </c>
      <c r="P1004" s="162">
        <f>MAX(K1004,L1004,M1004,N1004)</f>
        <v/>
      </c>
      <c r="Q1004" s="162">
        <f>MEDIAN(K1004,L1004,M1004,N1004)</f>
        <v/>
      </c>
      <c r="R1004" s="162">
        <f>AVERAGE(K1004,L1004,M1004,N1004)</f>
        <v/>
      </c>
      <c r="S1004" s="162">
        <f>AVERAGE(O1004,Q1004)</f>
        <v/>
      </c>
      <c r="T1004" s="162">
        <f>AVERAGE(P1004,Q1004)</f>
        <v/>
      </c>
      <c r="U1004" s="41">
        <f>STDEVA(K1004,L1004,M1004,N1004)</f>
        <v/>
      </c>
      <c r="V1004" s="42">
        <f>U1004/Q1004</f>
        <v/>
      </c>
      <c r="W1004" s="43">
        <f>IF(X1004=O1004,"MENOR",IF(X1004=S1004,"PROM[MEN-MED]","PROMEDIO"))</f>
        <v/>
      </c>
      <c r="X1004" s="163">
        <f>IF(V1004&lt;=300%,O1004,IF(AND(V1004&gt;100%,V1004&lt;=150%),S1004,R1004))</f>
        <v/>
      </c>
      <c r="Y1004" s="162">
        <f>ROUND(X1004,0)</f>
        <v/>
      </c>
    </row>
    <row r="1005" ht="15.75" customHeight="1">
      <c r="B1005" s="57" t="inlineStr">
        <is>
          <t>7.35</t>
        </is>
      </c>
      <c r="C1005" s="32" t="n">
        <v>4912</v>
      </c>
      <c r="D1005" s="59" t="inlineStr">
        <is>
          <t xml:space="preserve">SEPARAVDOR DE LA CAMISA DE AGUA DEL BLOQUE DE CILINDROS </t>
        </is>
      </c>
      <c r="E1005" s="56" t="inlineStr">
        <is>
          <t>componente del sistema de enfriamiento del motor que ayuda a dirigir y optimizar el flujo del refrigerante dentro del bloque de cilindros.</t>
        </is>
      </c>
      <c r="F1005" s="32" t="inlineStr">
        <is>
          <t>Unidad</t>
        </is>
      </c>
      <c r="G1005" s="35" t="inlineStr">
        <is>
          <t>suministro</t>
        </is>
      </c>
      <c r="H1005" s="159" t="n">
        <v>715041</v>
      </c>
      <c r="I1005" s="37" t="n">
        <v>158.91</v>
      </c>
      <c r="J1005" s="37" t="n">
        <v>151.76</v>
      </c>
      <c r="K1005" s="160">
        <f>H1005*(I1005/J1005)</f>
        <v/>
      </c>
      <c r="L1005" s="159" t="n">
        <v>978411.4193</v>
      </c>
      <c r="M1005" s="159" t="n">
        <v>949914</v>
      </c>
      <c r="N1005" s="159" t="n">
        <v>1025907.12</v>
      </c>
      <c r="O1005" s="162">
        <f>MIN(K1005,L1005,M1005,N1005)</f>
        <v/>
      </c>
      <c r="P1005" s="162">
        <f>MAX(K1005,L1005,M1005,N1005)</f>
        <v/>
      </c>
      <c r="Q1005" s="162">
        <f>MEDIAN(K1005,L1005,M1005,N1005)</f>
        <v/>
      </c>
      <c r="R1005" s="162">
        <f>AVERAGE(K1005,L1005,M1005,N1005)</f>
        <v/>
      </c>
      <c r="S1005" s="162">
        <f>AVERAGE(O1005,Q1005)</f>
        <v/>
      </c>
      <c r="T1005" s="162">
        <f>AVERAGE(P1005,Q1005)</f>
        <v/>
      </c>
      <c r="U1005" s="41">
        <f>STDEVA(K1005,L1005,M1005,N1005)</f>
        <v/>
      </c>
      <c r="V1005" s="42">
        <f>U1005/Q1005</f>
        <v/>
      </c>
      <c r="W1005" s="43">
        <f>IF(X1005=O1005,"MENOR",IF(X1005=S1005,"PROM[MEN-MED]","PROMEDIO"))</f>
        <v/>
      </c>
      <c r="X1005" s="163">
        <f>IF(V1005&lt;=300%,O1005,IF(AND(V1005&gt;100%,V1005&lt;=150%),S1005,R1005))</f>
        <v/>
      </c>
      <c r="Y1005" s="162">
        <f>ROUND(X1005,0)</f>
        <v/>
      </c>
    </row>
    <row r="1006" ht="15.75" customHeight="1">
      <c r="B1006" s="57" t="inlineStr">
        <is>
          <t>7.36</t>
        </is>
      </c>
      <c r="C1006" s="32" t="n">
        <v>4912</v>
      </c>
      <c r="D1006" s="59" t="inlineStr">
        <is>
          <t xml:space="preserve">VALVULA DE ESCAPE </t>
        </is>
      </c>
      <c r="E1006" s="56" t="inlineStr">
        <is>
          <t>componente del tren de válvulas del motor que permite la expulsión de los gases quemados de la combustión desde la cámara de combustión hacia el sistema de escape.</t>
        </is>
      </c>
      <c r="F1006" s="32" t="inlineStr">
        <is>
          <t>Unidad</t>
        </is>
      </c>
      <c r="G1006" s="35" t="inlineStr">
        <is>
          <t>suministro</t>
        </is>
      </c>
      <c r="H1006" s="159" t="n">
        <v>150100</v>
      </c>
      <c r="I1006" s="37" t="n">
        <v>158.91</v>
      </c>
      <c r="J1006" s="37" t="n">
        <v>151.76</v>
      </c>
      <c r="K1006" s="160">
        <f>H1006*(I1006/J1006)</f>
        <v/>
      </c>
      <c r="L1006" s="159" t="n">
        <v>179420.8458</v>
      </c>
      <c r="M1006" s="159" t="n">
        <v>174195</v>
      </c>
      <c r="N1006" s="159" t="n">
        <v>188130.6</v>
      </c>
      <c r="O1006" s="162">
        <f>MIN(K1006,L1006,M1006,N1006)</f>
        <v/>
      </c>
      <c r="P1006" s="162">
        <f>MAX(K1006,L1006,M1006,N1006)</f>
        <v/>
      </c>
      <c r="Q1006" s="162">
        <f>MEDIAN(K1006,L1006,M1006,N1006)</f>
        <v/>
      </c>
      <c r="R1006" s="162">
        <f>AVERAGE(K1006,L1006,M1006,N1006)</f>
        <v/>
      </c>
      <c r="S1006" s="162">
        <f>AVERAGE(O1006,Q1006)</f>
        <v/>
      </c>
      <c r="T1006" s="162">
        <f>AVERAGE(P1006,Q1006)</f>
        <v/>
      </c>
      <c r="U1006" s="41">
        <f>STDEVA(K1006,L1006,M1006,N1006)</f>
        <v/>
      </c>
      <c r="V1006" s="42">
        <f>U1006/Q1006</f>
        <v/>
      </c>
      <c r="W1006" s="43">
        <f>IF(X1006=O1006,"MENOR",IF(X1006=S1006,"PROM[MEN-MED]","PROMEDIO"))</f>
        <v/>
      </c>
      <c r="X1006" s="163">
        <f>IF(V1006&lt;=300%,O1006,IF(AND(V1006&gt;100%,V1006&lt;=150%),S1006,R1006))</f>
        <v/>
      </c>
      <c r="Y1006" s="162">
        <f>ROUND(X1006,0)</f>
        <v/>
      </c>
    </row>
    <row r="1007" ht="27" customHeight="1">
      <c r="B1007" s="57" t="inlineStr">
        <is>
          <t>7.37</t>
        </is>
      </c>
      <c r="C1007" s="32" t="n">
        <v>4912</v>
      </c>
      <c r="D1007" s="59" t="inlineStr">
        <is>
          <t>VALVULA DE ADMISION</t>
        </is>
      </c>
      <c r="E1007" s="56" t="inlineStr">
        <is>
          <t>componente del tren de válvulas del motor que permite la entrada de la mezcla de aire y combustible (en motores de inyección indirecta) o solo aire (en motores de inyección directa) a la cámara de combustión</t>
        </is>
      </c>
      <c r="F1007" s="32" t="inlineStr">
        <is>
          <t>Unidad</t>
        </is>
      </c>
      <c r="G1007" s="35" t="inlineStr">
        <is>
          <t>suministro</t>
        </is>
      </c>
      <c r="H1007" s="159" t="n">
        <v>290700</v>
      </c>
      <c r="I1007" s="37" t="n">
        <v>158.91</v>
      </c>
      <c r="J1007" s="37" t="n">
        <v>151.76</v>
      </c>
      <c r="K1007" s="160">
        <f>H1007*(I1007/J1007)</f>
        <v/>
      </c>
      <c r="L1007" s="159" t="n">
        <v>347485.95</v>
      </c>
      <c r="M1007" s="159" t="n">
        <v>337365</v>
      </c>
      <c r="N1007" s="159" t="n">
        <v>364354.2</v>
      </c>
      <c r="O1007" s="162">
        <f>MIN(K1007,L1007,M1007,N1007)</f>
        <v/>
      </c>
      <c r="P1007" s="162">
        <f>MAX(K1007,L1007,M1007,N1007)</f>
        <v/>
      </c>
      <c r="Q1007" s="162">
        <f>MEDIAN(K1007,L1007,M1007,N1007)</f>
        <v/>
      </c>
      <c r="R1007" s="162">
        <f>AVERAGE(K1007,L1007,M1007,N1007)</f>
        <v/>
      </c>
      <c r="S1007" s="162">
        <f>AVERAGE(O1007,Q1007)</f>
        <v/>
      </c>
      <c r="T1007" s="162">
        <f>AVERAGE(P1007,Q1007)</f>
        <v/>
      </c>
      <c r="U1007" s="41">
        <f>STDEVA(K1007,L1007,M1007,N1007)</f>
        <v/>
      </c>
      <c r="V1007" s="42">
        <f>U1007/Q1007</f>
        <v/>
      </c>
      <c r="W1007" s="43">
        <f>IF(X1007=O1007,"MENOR",IF(X1007=S1007,"PROM[MEN-MED]","PROMEDIO"))</f>
        <v/>
      </c>
      <c r="X1007" s="163">
        <f>IF(V1007&lt;=300%,O1007,IF(AND(V1007&gt;100%,V1007&lt;=150%),S1007,R1007))</f>
        <v/>
      </c>
      <c r="Y1007" s="162">
        <f>ROUND(X1007,0)</f>
        <v/>
      </c>
    </row>
    <row r="1008" ht="15.75" customHeight="1">
      <c r="B1008" s="57" t="inlineStr">
        <is>
          <t>7.38</t>
        </is>
      </c>
      <c r="C1008" s="32" t="n">
        <v>4912</v>
      </c>
      <c r="D1008" s="59" t="inlineStr">
        <is>
          <t>CASQUILLO DE LA GUIA DE LA VALVULA DE ESCAPE</t>
        </is>
      </c>
      <c r="E1008" s="56" t="inlineStr">
        <is>
          <t xml:space="preserve">componente cilíndrico que se encuentra en la culata del motor y sirve como guía para el movimiento de las válvulas de admisión y escape </t>
        </is>
      </c>
      <c r="F1008" s="32" t="inlineStr">
        <is>
          <t>Unidad</t>
        </is>
      </c>
      <c r="G1008" s="35" t="inlineStr">
        <is>
          <t>suministro</t>
        </is>
      </c>
      <c r="H1008" s="159" t="n">
        <v>25650</v>
      </c>
      <c r="I1008" s="37" t="n">
        <v>158.91</v>
      </c>
      <c r="J1008" s="37" t="n">
        <v>151.76</v>
      </c>
      <c r="K1008" s="160">
        <f>H1008*(I1008/J1008)</f>
        <v/>
      </c>
      <c r="L1008" s="159" t="n">
        <v>30076.0005</v>
      </c>
      <c r="M1008" s="159" t="n">
        <v>29200</v>
      </c>
      <c r="N1008" s="159" t="n">
        <v>31536</v>
      </c>
      <c r="O1008" s="162">
        <f>MIN(K1008,L1008,M1008,N1008)</f>
        <v/>
      </c>
      <c r="P1008" s="162">
        <f>MAX(K1008,L1008,M1008,N1008)</f>
        <v/>
      </c>
      <c r="Q1008" s="162">
        <f>MEDIAN(K1008,L1008,M1008,N1008)</f>
        <v/>
      </c>
      <c r="R1008" s="162">
        <f>AVERAGE(K1008,L1008,M1008,N1008)</f>
        <v/>
      </c>
      <c r="S1008" s="162">
        <f>AVERAGE(O1008,Q1008)</f>
        <v/>
      </c>
      <c r="T1008" s="162">
        <f>AVERAGE(P1008,Q1008)</f>
        <v/>
      </c>
      <c r="U1008" s="41">
        <f>STDEVA(K1008,L1008,M1008,N1008)</f>
        <v/>
      </c>
      <c r="V1008" s="42">
        <f>U1008/Q1008</f>
        <v/>
      </c>
      <c r="W1008" s="43">
        <f>IF(X1008=O1008,"MENOR",IF(X1008=S1008,"PROM[MEN-MED]","PROMEDIO"))</f>
        <v/>
      </c>
      <c r="X1008" s="163">
        <f>IF(V1008&lt;=300%,O1008,IF(AND(V1008&gt;100%,V1008&lt;=150%),S1008,R1008))</f>
        <v/>
      </c>
      <c r="Y1008" s="162">
        <f>ROUND(X1008,0)</f>
        <v/>
      </c>
    </row>
    <row r="1009" ht="27" customHeight="1">
      <c r="B1009" s="57" t="inlineStr">
        <is>
          <t>7.39</t>
        </is>
      </c>
      <c r="C1009" s="32" t="n">
        <v>4912</v>
      </c>
      <c r="D1009" s="59" t="inlineStr">
        <is>
          <t xml:space="preserve">ASIENTO DEL MUELLE DE LA VALVULA </t>
        </is>
      </c>
      <c r="E1009" s="56" t="inlineStr">
        <is>
          <t>componente del sistema de válvulas del motor que proporciona una base estable para el muelle de la válvula, ayudando a mantener la válvula en su posición correcta y asegurando su correcto funcionamiento</t>
        </is>
      </c>
      <c r="F1009" s="32" t="inlineStr">
        <is>
          <t>Unidad</t>
        </is>
      </c>
      <c r="G1009" s="35" t="inlineStr">
        <is>
          <t>suministro</t>
        </is>
      </c>
      <c r="H1009" s="159" t="n">
        <v>43699</v>
      </c>
      <c r="I1009" s="37" t="n">
        <v>158.91</v>
      </c>
      <c r="J1009" s="37" t="n">
        <v>151.76</v>
      </c>
      <c r="K1009" s="160">
        <f>H1009*(I1009/J1009)</f>
        <v/>
      </c>
      <c r="L1009" s="159" t="n">
        <v>52236.4542</v>
      </c>
      <c r="M1009" s="159" t="n">
        <v>50715</v>
      </c>
      <c r="N1009" s="159" t="n">
        <v>54772.2</v>
      </c>
      <c r="O1009" s="162">
        <f>MIN(K1009,L1009,M1009,N1009)</f>
        <v/>
      </c>
      <c r="P1009" s="162">
        <f>MAX(K1009,L1009,M1009,N1009)</f>
        <v/>
      </c>
      <c r="Q1009" s="162">
        <f>MEDIAN(K1009,L1009,M1009,N1009)</f>
        <v/>
      </c>
      <c r="R1009" s="162">
        <f>AVERAGE(K1009,L1009,M1009,N1009)</f>
        <v/>
      </c>
      <c r="S1009" s="162">
        <f>AVERAGE(O1009,Q1009)</f>
        <v/>
      </c>
      <c r="T1009" s="162">
        <f>AVERAGE(P1009,Q1009)</f>
        <v/>
      </c>
      <c r="U1009" s="41">
        <f>STDEVA(K1009,L1009,M1009,N1009)</f>
        <v/>
      </c>
      <c r="V1009" s="42">
        <f>U1009/Q1009</f>
        <v/>
      </c>
      <c r="W1009" s="43">
        <f>IF(X1009=O1009,"MENOR",IF(X1009=S1009,"PROM[MEN-MED]","PROMEDIO"))</f>
        <v/>
      </c>
      <c r="X1009" s="163">
        <f>IF(V1009&lt;=300%,O1009,IF(AND(V1009&gt;100%,V1009&lt;=150%),S1009,R1009))</f>
        <v/>
      </c>
      <c r="Y1009" s="162">
        <f>ROUND(X1009,0)</f>
        <v/>
      </c>
    </row>
    <row r="1010" ht="27" customHeight="1">
      <c r="B1010" s="57" t="inlineStr">
        <is>
          <t>7.40</t>
        </is>
      </c>
      <c r="C1010" s="32" t="n">
        <v>4912</v>
      </c>
      <c r="D1010" s="59" t="inlineStr">
        <is>
          <t>SELLO DE ACEITE DEL VAASTAGO DE LA VALVULA</t>
        </is>
      </c>
      <c r="E1010" s="56" t="inlineStr">
        <is>
          <t>componente del sistema de válvulas del motor que controla la cantidad de aceite que lubrica el vástago de la válvula, evitando que el exceso de aceite ingrese a la cámara de combustión.</t>
        </is>
      </c>
      <c r="F1010" s="32" t="inlineStr">
        <is>
          <t>Unidad</t>
        </is>
      </c>
      <c r="G1010" s="35" t="inlineStr">
        <is>
          <t>suministro</t>
        </is>
      </c>
      <c r="H1010" s="159" t="n">
        <v>33735</v>
      </c>
      <c r="I1010" s="37" t="n">
        <v>158.91</v>
      </c>
      <c r="J1010" s="37" t="n">
        <v>151.76</v>
      </c>
      <c r="K1010" s="160">
        <f>H1010*(I1010/J1010)</f>
        <v/>
      </c>
      <c r="L1010" s="159" t="n">
        <v>42330.9418</v>
      </c>
      <c r="M1010" s="159" t="n">
        <v>41098</v>
      </c>
      <c r="N1010" s="159" t="n">
        <v>44385.84</v>
      </c>
      <c r="O1010" s="162">
        <f>MIN(K1010,L1010,M1010,N1010)</f>
        <v/>
      </c>
      <c r="P1010" s="162">
        <f>MAX(K1010,L1010,M1010,N1010)</f>
        <v/>
      </c>
      <c r="Q1010" s="162">
        <f>MEDIAN(K1010,L1010,M1010,N1010)</f>
        <v/>
      </c>
      <c r="R1010" s="162">
        <f>AVERAGE(K1010,L1010,M1010,N1010)</f>
        <v/>
      </c>
      <c r="S1010" s="162">
        <f>AVERAGE(O1010,Q1010)</f>
        <v/>
      </c>
      <c r="T1010" s="162">
        <f>AVERAGE(P1010,Q1010)</f>
        <v/>
      </c>
      <c r="U1010" s="41">
        <f>STDEVA(K1010,L1010,M1010,N1010)</f>
        <v/>
      </c>
      <c r="V1010" s="42">
        <f>U1010/Q1010</f>
        <v/>
      </c>
      <c r="W1010" s="43">
        <f>IF(X1010=O1010,"MENOR",IF(X1010=S1010,"PROM[MEN-MED]","PROMEDIO"))</f>
        <v/>
      </c>
      <c r="X1010" s="163">
        <f>IF(V1010&lt;=300%,O1010,IF(AND(V1010&gt;100%,V1010&lt;=150%),S1010,R1010))</f>
        <v/>
      </c>
      <c r="Y1010" s="162">
        <f>ROUND(X1010,0)</f>
        <v/>
      </c>
    </row>
    <row r="1011" ht="15.75" customHeight="1">
      <c r="B1011" s="57" t="inlineStr">
        <is>
          <t>7.41</t>
        </is>
      </c>
      <c r="C1011" s="32" t="n">
        <v>4912</v>
      </c>
      <c r="D1011" s="59" t="inlineStr">
        <is>
          <t>MUELLE DE COMPRESION INTERNO</t>
        </is>
      </c>
      <c r="E1011" s="56" t="inlineStr">
        <is>
          <t>resorte ubicado en el sistema de válvulas del motor, diseñado para mantener la válvula cerrada cuando no está en funcionamiento y garantizar su correcto retorno después de abrirse.</t>
        </is>
      </c>
      <c r="F1011" s="32" t="inlineStr">
        <is>
          <t>Unidad</t>
        </is>
      </c>
      <c r="G1011" s="35" t="inlineStr">
        <is>
          <t>suministro</t>
        </is>
      </c>
      <c r="H1011" s="159" t="n">
        <v>21850</v>
      </c>
      <c r="I1011" s="37" t="n">
        <v>158.91</v>
      </c>
      <c r="J1011" s="37" t="n">
        <v>151.76</v>
      </c>
      <c r="K1011" s="160">
        <f>H1011*(I1011/J1011)</f>
        <v/>
      </c>
      <c r="L1011" s="159" t="n">
        <v>25620.224</v>
      </c>
      <c r="M1011" s="159" t="n">
        <v>24874</v>
      </c>
      <c r="N1011" s="159" t="n">
        <v>26863.92</v>
      </c>
      <c r="O1011" s="162">
        <f>MIN(K1011,L1011,M1011,N1011)</f>
        <v/>
      </c>
      <c r="P1011" s="162">
        <f>MAX(K1011,L1011,M1011,N1011)</f>
        <v/>
      </c>
      <c r="Q1011" s="162">
        <f>MEDIAN(K1011,L1011,M1011,N1011)</f>
        <v/>
      </c>
      <c r="R1011" s="162">
        <f>AVERAGE(K1011,L1011,M1011,N1011)</f>
        <v/>
      </c>
      <c r="S1011" s="162">
        <f>AVERAGE(O1011,Q1011)</f>
        <v/>
      </c>
      <c r="T1011" s="162">
        <f>AVERAGE(P1011,Q1011)</f>
        <v/>
      </c>
      <c r="U1011" s="41">
        <f>STDEVA(K1011,L1011,M1011,N1011)</f>
        <v/>
      </c>
      <c r="V1011" s="42">
        <f>U1011/Q1011</f>
        <v/>
      </c>
      <c r="W1011" s="43">
        <f>IF(X1011=O1011,"MENOR",IF(X1011=S1011,"PROM[MEN-MED]","PROMEDIO"))</f>
        <v/>
      </c>
      <c r="X1011" s="163">
        <f>IF(V1011&lt;=300%,O1011,IF(AND(V1011&gt;100%,V1011&lt;=150%),S1011,R1011))</f>
        <v/>
      </c>
      <c r="Y1011" s="162">
        <f>ROUND(X1011,0)</f>
        <v/>
      </c>
    </row>
    <row r="1012" ht="15.75" customHeight="1">
      <c r="B1012" s="57" t="inlineStr">
        <is>
          <t>7.42</t>
        </is>
      </c>
      <c r="C1012" s="32" t="n">
        <v>4912</v>
      </c>
      <c r="D1012" s="59" t="inlineStr">
        <is>
          <t xml:space="preserve">RETEN DEL MUELLE DE LA VALVULA </t>
        </is>
      </c>
      <c r="E1012" s="56" t="inlineStr">
        <is>
          <t>componente del sistema de válvulas del motor que mantiene el muelle de la válvula firmemente sujeto al vástago de la válvula, asegurando su correcto funcionamiento.</t>
        </is>
      </c>
      <c r="F1012" s="32" t="inlineStr">
        <is>
          <t>Unidad</t>
        </is>
      </c>
      <c r="G1012" s="35" t="inlineStr">
        <is>
          <t>suministro</t>
        </is>
      </c>
      <c r="H1012" s="159" t="n">
        <v>4750</v>
      </c>
      <c r="I1012" s="37" t="n">
        <v>158.91</v>
      </c>
      <c r="J1012" s="37" t="n">
        <v>151.76</v>
      </c>
      <c r="K1012" s="160">
        <f>H1012*(I1012/J1012)</f>
        <v/>
      </c>
      <c r="L1012" s="159" t="n">
        <v>5570.2353</v>
      </c>
      <c r="M1012" s="159" t="n">
        <v>5408</v>
      </c>
      <c r="N1012" s="159" t="n">
        <v>5840.64</v>
      </c>
      <c r="O1012" s="162">
        <f>MIN(K1012,L1012,M1012,N1012)</f>
        <v/>
      </c>
      <c r="P1012" s="162">
        <f>MAX(K1012,L1012,M1012,N1012)</f>
        <v/>
      </c>
      <c r="Q1012" s="162">
        <f>MEDIAN(K1012,L1012,M1012,N1012)</f>
        <v/>
      </c>
      <c r="R1012" s="162">
        <f>AVERAGE(K1012,L1012,M1012,N1012)</f>
        <v/>
      </c>
      <c r="S1012" s="162">
        <f>AVERAGE(O1012,Q1012)</f>
        <v/>
      </c>
      <c r="T1012" s="162">
        <f>AVERAGE(P1012,Q1012)</f>
        <v/>
      </c>
      <c r="U1012" s="41">
        <f>STDEVA(K1012,L1012,M1012,N1012)</f>
        <v/>
      </c>
      <c r="V1012" s="42">
        <f>U1012/Q1012</f>
        <v/>
      </c>
      <c r="W1012" s="43">
        <f>IF(X1012=O1012,"MENOR",IF(X1012=S1012,"PROM[MEN-MED]","PROMEDIO"))</f>
        <v/>
      </c>
      <c r="X1012" s="163">
        <f>IF(V1012&lt;=300%,O1012,IF(AND(V1012&gt;100%,V1012&lt;=150%),S1012,R1012))</f>
        <v/>
      </c>
      <c r="Y1012" s="162">
        <f>ROUND(X1012,0)</f>
        <v/>
      </c>
    </row>
    <row r="1013" ht="15.75" customHeight="1">
      <c r="B1013" s="57" t="inlineStr">
        <is>
          <t>7.43</t>
        </is>
      </c>
      <c r="C1013" s="32" t="n">
        <v>4912</v>
      </c>
      <c r="D1013" s="59" t="inlineStr">
        <is>
          <t xml:space="preserve">BLOQUEO DEL RETEN DEL MUELLE DE LA VALVULA </t>
        </is>
      </c>
      <c r="E1013" s="56" t="inlineStr">
        <is>
          <t>pequeño componente metálico en forma de cuña que asegura el muelle de la válvula al vástago de la válvula, evitando que se desprenda durante el funcionamiento del motor.</t>
        </is>
      </c>
      <c r="F1013" s="32" t="inlineStr">
        <is>
          <t>Unidad</t>
        </is>
      </c>
      <c r="G1013" s="35" t="inlineStr">
        <is>
          <t>suministro</t>
        </is>
      </c>
      <c r="H1013" s="159" t="n">
        <v>5700</v>
      </c>
      <c r="I1013" s="37" t="n">
        <v>158.91</v>
      </c>
      <c r="J1013" s="37" t="n">
        <v>151.76</v>
      </c>
      <c r="K1013" s="160">
        <f>H1013*(I1013/J1013)</f>
        <v/>
      </c>
      <c r="L1013" s="159" t="n">
        <v>6813.4521</v>
      </c>
      <c r="M1013" s="159" t="n">
        <v>6615</v>
      </c>
      <c r="N1013" s="159" t="n">
        <v>7144.2</v>
      </c>
      <c r="O1013" s="162">
        <f>MIN(K1013,L1013,M1013,N1013)</f>
        <v/>
      </c>
      <c r="P1013" s="162">
        <f>MAX(K1013,L1013,M1013,N1013)</f>
        <v/>
      </c>
      <c r="Q1013" s="162">
        <f>MEDIAN(K1013,L1013,M1013,N1013)</f>
        <v/>
      </c>
      <c r="R1013" s="162">
        <f>AVERAGE(K1013,L1013,M1013,N1013)</f>
        <v/>
      </c>
      <c r="S1013" s="162">
        <f>AVERAGE(O1013,Q1013)</f>
        <v/>
      </c>
      <c r="T1013" s="162">
        <f>AVERAGE(P1013,Q1013)</f>
        <v/>
      </c>
      <c r="U1013" s="41">
        <f>STDEVA(K1013,L1013,M1013,N1013)</f>
        <v/>
      </c>
      <c r="V1013" s="42">
        <f>U1013/Q1013</f>
        <v/>
      </c>
      <c r="W1013" s="43">
        <f>IF(X1013=O1013,"MENOR",IF(X1013=S1013,"PROM[MEN-MED]","PROMEDIO"))</f>
        <v/>
      </c>
      <c r="X1013" s="163">
        <f>IF(V1013&lt;=300%,O1013,IF(AND(V1013&gt;100%,V1013&lt;=150%),S1013,R1013))</f>
        <v/>
      </c>
      <c r="Y1013" s="162">
        <f>ROUND(X1013,0)</f>
        <v/>
      </c>
    </row>
    <row r="1014" ht="27" customHeight="1">
      <c r="B1014" s="57" t="inlineStr">
        <is>
          <t>7.44</t>
        </is>
      </c>
      <c r="C1014" s="32" t="n">
        <v>4912</v>
      </c>
      <c r="D1014" s="59" t="inlineStr">
        <is>
          <t>ANILLO DE COMPRESION NO.1</t>
        </is>
      </c>
      <c r="E1014" s="56" t="inlineStr">
        <is>
          <t>componentes metálicos que se encuentran en los pistones del motor y tienen la función de sellar la cámara de combustión, controlar el consumo de aceite y disipar el calor del pistón hacia las paredes del cilindro.</t>
        </is>
      </c>
      <c r="F1014" s="32" t="inlineStr">
        <is>
          <t>Unidad</t>
        </is>
      </c>
      <c r="G1014" s="35" t="inlineStr">
        <is>
          <t>suministro</t>
        </is>
      </c>
      <c r="H1014" s="159" t="n">
        <v>1174199</v>
      </c>
      <c r="I1014" s="37" t="n">
        <v>158.91</v>
      </c>
      <c r="J1014" s="37" t="n">
        <v>151.76</v>
      </c>
      <c r="K1014" s="160">
        <f>H1014*(I1014/J1014)</f>
        <v/>
      </c>
      <c r="L1014" s="159" t="n">
        <v>1390203.3628</v>
      </c>
      <c r="M1014" s="159" t="n">
        <v>1349712</v>
      </c>
      <c r="N1014" s="159" t="n">
        <v>1457688.96</v>
      </c>
      <c r="O1014" s="162">
        <f>MIN(K1014,L1014,M1014,N1014)</f>
        <v/>
      </c>
      <c r="P1014" s="162">
        <f>MAX(K1014,L1014,M1014,N1014)</f>
        <v/>
      </c>
      <c r="Q1014" s="162">
        <f>MEDIAN(K1014,L1014,M1014,N1014)</f>
        <v/>
      </c>
      <c r="R1014" s="162">
        <f>AVERAGE(K1014,L1014,M1014,N1014)</f>
        <v/>
      </c>
      <c r="S1014" s="162">
        <f>AVERAGE(O1014,Q1014)</f>
        <v/>
      </c>
      <c r="T1014" s="162">
        <f>AVERAGE(P1014,Q1014)</f>
        <v/>
      </c>
      <c r="U1014" s="41">
        <f>STDEVA(K1014,L1014,M1014,N1014)</f>
        <v/>
      </c>
      <c r="V1014" s="42">
        <f>U1014/Q1014</f>
        <v/>
      </c>
      <c r="W1014" s="43">
        <f>IF(X1014=O1014,"MENOR",IF(X1014=S1014,"PROM[MEN-MED]","PROMEDIO"))</f>
        <v/>
      </c>
      <c r="X1014" s="163">
        <f>IF(V1014&lt;=300%,O1014,IF(AND(V1014&gt;100%,V1014&lt;=150%),S1014,R1014))</f>
        <v/>
      </c>
      <c r="Y1014" s="162">
        <f>ROUND(X1014,0)</f>
        <v/>
      </c>
    </row>
    <row r="1015" ht="27" customHeight="1">
      <c r="B1015" s="57" t="inlineStr">
        <is>
          <t>7.45</t>
        </is>
      </c>
      <c r="C1015" s="32" t="n">
        <v>4912</v>
      </c>
      <c r="D1015" s="59" t="inlineStr">
        <is>
          <t>ANILLO DE COMPRESION NO.2</t>
        </is>
      </c>
      <c r="E1015" s="56" t="inlineStr">
        <is>
          <t>componentes metálicos que se encuentran en los pistones del motor y tienen la función de sellar la cámara de combustión, controlar el consumo de aceite y disipar el calor del pistón hacia las paredes del cilindro.</t>
        </is>
      </c>
      <c r="F1015" s="32" t="inlineStr">
        <is>
          <t>Unidad</t>
        </is>
      </c>
      <c r="G1015" s="35" t="inlineStr">
        <is>
          <t>suministro</t>
        </is>
      </c>
      <c r="H1015" s="159" t="n">
        <v>1174199</v>
      </c>
      <c r="I1015" s="37" t="n">
        <v>158.91</v>
      </c>
      <c r="J1015" s="37" t="n">
        <v>151.76</v>
      </c>
      <c r="K1015" s="160">
        <f>H1015*(I1015/J1015)</f>
        <v/>
      </c>
      <c r="L1015" s="159" t="n">
        <v>1376836.0214</v>
      </c>
      <c r="M1015" s="159" t="n">
        <v>1336734</v>
      </c>
      <c r="N1015" s="159" t="n">
        <v>1443672.72</v>
      </c>
      <c r="O1015" s="162">
        <f>MIN(K1015,L1015,M1015,N1015)</f>
        <v/>
      </c>
      <c r="P1015" s="162">
        <f>MAX(K1015,L1015,M1015,N1015)</f>
        <v/>
      </c>
      <c r="Q1015" s="162">
        <f>MEDIAN(K1015,L1015,M1015,N1015)</f>
        <v/>
      </c>
      <c r="R1015" s="162">
        <f>AVERAGE(K1015,L1015,M1015,N1015)</f>
        <v/>
      </c>
      <c r="S1015" s="162">
        <f>AVERAGE(O1015,Q1015)</f>
        <v/>
      </c>
      <c r="T1015" s="162">
        <f>AVERAGE(P1015,Q1015)</f>
        <v/>
      </c>
      <c r="U1015" s="41">
        <f>STDEVA(K1015,L1015,M1015,N1015)</f>
        <v/>
      </c>
      <c r="V1015" s="42">
        <f>U1015/Q1015</f>
        <v/>
      </c>
      <c r="W1015" s="43">
        <f>IF(X1015=O1015,"MENOR",IF(X1015=S1015,"PROM[MEN-MED]","PROMEDIO"))</f>
        <v/>
      </c>
      <c r="X1015" s="163">
        <f>IF(V1015&lt;=300%,O1015,IF(AND(V1015&gt;100%,V1015&lt;=150%),S1015,R1015))</f>
        <v/>
      </c>
      <c r="Y1015" s="162">
        <f>ROUND(X1015,0)</f>
        <v/>
      </c>
    </row>
    <row r="1016" ht="27" customHeight="1">
      <c r="B1016" s="57" t="inlineStr">
        <is>
          <t>7.46</t>
        </is>
      </c>
      <c r="C1016" s="32" t="n">
        <v>4912</v>
      </c>
      <c r="D1016" s="59" t="inlineStr">
        <is>
          <t>ANILLO DE LUBRICACION RIEL LATERAL</t>
        </is>
      </c>
      <c r="E1016" s="56" t="inlineStr">
        <is>
          <t>componentes metálicos que se encuentran en los pistones del motor y tienen la función de sellar la cámara de combustión, controlar el consumo de aceite y disipar el calor del pistón hacia las paredes del cilindro.</t>
        </is>
      </c>
      <c r="F1016" s="32" t="inlineStr">
        <is>
          <t>Unidad</t>
        </is>
      </c>
      <c r="G1016" s="35" t="inlineStr">
        <is>
          <t>suministro</t>
        </is>
      </c>
      <c r="H1016" s="159" t="n">
        <v>1174199</v>
      </c>
      <c r="I1016" s="37" t="n">
        <v>158.91</v>
      </c>
      <c r="J1016" s="37" t="n">
        <v>151.76</v>
      </c>
      <c r="K1016" s="160">
        <f>H1016*(I1016/J1016)</f>
        <v/>
      </c>
      <c r="L1016" s="159" t="n">
        <v>1376836.0214</v>
      </c>
      <c r="M1016" s="159" t="n">
        <v>1336734</v>
      </c>
      <c r="N1016" s="159" t="n">
        <v>1443672.72</v>
      </c>
      <c r="O1016" s="162">
        <f>MIN(K1016,L1016,M1016,N1016)</f>
        <v/>
      </c>
      <c r="P1016" s="162">
        <f>MAX(K1016,L1016,M1016,N1016)</f>
        <v/>
      </c>
      <c r="Q1016" s="162">
        <f>MEDIAN(K1016,L1016,M1016,N1016)</f>
        <v/>
      </c>
      <c r="R1016" s="162">
        <f>AVERAGE(K1016,L1016,M1016,N1016)</f>
        <v/>
      </c>
      <c r="S1016" s="162">
        <f>AVERAGE(O1016,Q1016)</f>
        <v/>
      </c>
      <c r="T1016" s="162">
        <f>AVERAGE(P1016,Q1016)</f>
        <v/>
      </c>
      <c r="U1016" s="41">
        <f>STDEVA(K1016,L1016,M1016,N1016)</f>
        <v/>
      </c>
      <c r="V1016" s="42">
        <f>U1016/Q1016</f>
        <v/>
      </c>
      <c r="W1016" s="43">
        <f>IF(X1016=O1016,"MENOR",IF(X1016=S1016,"PROM[MEN-MED]","PROMEDIO"))</f>
        <v/>
      </c>
      <c r="X1016" s="163">
        <f>IF(V1016&lt;=300%,O1016,IF(AND(V1016&gt;100%,V1016&lt;=150%),S1016,R1016))</f>
        <v/>
      </c>
      <c r="Y1016" s="162">
        <f>ROUND(X1016,0)</f>
        <v/>
      </c>
    </row>
    <row r="1017" ht="27" customHeight="1">
      <c r="B1017" s="57" t="inlineStr">
        <is>
          <t>7.47</t>
        </is>
      </c>
      <c r="C1017" s="32" t="n">
        <v>4912</v>
      </c>
      <c r="D1017" s="59" t="inlineStr">
        <is>
          <t xml:space="preserve">ANILLO DE LUBRICACION EXPANSOR </t>
        </is>
      </c>
      <c r="E1017" s="56" t="inlineStr">
        <is>
          <t>componentes metálicos que se encuentran en los pistones del motor y tienen la función de sellar la cámara de combustión, controlar el consumo de aceite y disipar el calor del pistón hacia las paredes del cilindro.</t>
        </is>
      </c>
      <c r="F1017" s="32" t="inlineStr">
        <is>
          <t>Unidad</t>
        </is>
      </c>
      <c r="G1017" s="35" t="inlineStr">
        <is>
          <t>suministro</t>
        </is>
      </c>
      <c r="H1017" s="159" t="n">
        <v>1174199</v>
      </c>
      <c r="I1017" s="37" t="n">
        <v>158.91</v>
      </c>
      <c r="J1017" s="37" t="n">
        <v>151.76</v>
      </c>
      <c r="K1017" s="160">
        <f>H1017*(I1017/J1017)</f>
        <v/>
      </c>
      <c r="L1017" s="159" t="n">
        <v>1376836.0214</v>
      </c>
      <c r="M1017" s="159" t="n">
        <v>1336734</v>
      </c>
      <c r="N1017" s="159" t="n">
        <v>1443672.72</v>
      </c>
      <c r="O1017" s="162">
        <f>MIN(K1017,L1017,M1017,N1017)</f>
        <v/>
      </c>
      <c r="P1017" s="162">
        <f>MAX(K1017,L1017,M1017,N1017)</f>
        <v/>
      </c>
      <c r="Q1017" s="162">
        <f>MEDIAN(K1017,L1017,M1017,N1017)</f>
        <v/>
      </c>
      <c r="R1017" s="162">
        <f>AVERAGE(K1017,L1017,M1017,N1017)</f>
        <v/>
      </c>
      <c r="S1017" s="162">
        <f>AVERAGE(O1017,Q1017)</f>
        <v/>
      </c>
      <c r="T1017" s="162">
        <f>AVERAGE(P1017,Q1017)</f>
        <v/>
      </c>
      <c r="U1017" s="41">
        <f>STDEVA(K1017,L1017,M1017,N1017)</f>
        <v/>
      </c>
      <c r="V1017" s="42">
        <f>U1017/Q1017</f>
        <v/>
      </c>
      <c r="W1017" s="43">
        <f>IF(X1017=O1017,"MENOR",IF(X1017=S1017,"PROM[MEN-MED]","PROMEDIO"))</f>
        <v/>
      </c>
      <c r="X1017" s="163">
        <f>IF(V1017&lt;=300%,O1017,IF(AND(V1017&gt;100%,V1017&lt;=150%),S1017,R1017))</f>
        <v/>
      </c>
      <c r="Y1017" s="162">
        <f>ROUND(X1017,0)</f>
        <v/>
      </c>
    </row>
    <row r="1018" ht="27" customHeight="1">
      <c r="B1018" s="57" t="inlineStr">
        <is>
          <t>7.48</t>
        </is>
      </c>
      <c r="C1018" s="32" t="n">
        <v>4912</v>
      </c>
      <c r="D1018" s="59" t="inlineStr">
        <is>
          <t xml:space="preserve">ANILLO DE RETENCION DEL ORIFICIO DEL PASADOR DEL PISTO </t>
        </is>
      </c>
      <c r="E1018" s="56" t="inlineStr">
        <is>
          <t>pequeño clip o seguro metálico que mantiene el pasador del pistón en su posición dentro del pistón, evitando su desplazamiento lateral y protegiendo las paredes del cilindro de posibles daños.</t>
        </is>
      </c>
      <c r="F1018" s="32" t="inlineStr">
        <is>
          <t>Unidad</t>
        </is>
      </c>
      <c r="G1018" s="35" t="inlineStr">
        <is>
          <t>suministro</t>
        </is>
      </c>
      <c r="H1018" s="159" t="n">
        <v>13300</v>
      </c>
      <c r="I1018" s="37" t="n">
        <v>158.91</v>
      </c>
      <c r="J1018" s="37" t="n">
        <v>151.76</v>
      </c>
      <c r="K1018" s="160">
        <f>H1018*(I1018/J1018)</f>
        <v/>
      </c>
      <c r="L1018" s="159" t="n">
        <v>15746.6393</v>
      </c>
      <c r="M1018" s="159" t="n">
        <v>15288</v>
      </c>
      <c r="N1018" s="159" t="n">
        <v>16511.04</v>
      </c>
      <c r="O1018" s="162">
        <f>MIN(K1018,L1018,M1018,N1018)</f>
        <v/>
      </c>
      <c r="P1018" s="162">
        <f>MAX(K1018,L1018,M1018,N1018)</f>
        <v/>
      </c>
      <c r="Q1018" s="162">
        <f>MEDIAN(K1018,L1018,M1018,N1018)</f>
        <v/>
      </c>
      <c r="R1018" s="162">
        <f>AVERAGE(K1018,L1018,M1018,N1018)</f>
        <v/>
      </c>
      <c r="S1018" s="162">
        <f>AVERAGE(O1018,Q1018)</f>
        <v/>
      </c>
      <c r="T1018" s="162">
        <f>AVERAGE(P1018,Q1018)</f>
        <v/>
      </c>
      <c r="U1018" s="41">
        <f>STDEVA(K1018,L1018,M1018,N1018)</f>
        <v/>
      </c>
      <c r="V1018" s="42">
        <f>U1018/Q1018</f>
        <v/>
      </c>
      <c r="W1018" s="43">
        <f>IF(X1018=O1018,"MENOR",IF(X1018=S1018,"PROM[MEN-MED]","PROMEDIO"))</f>
        <v/>
      </c>
      <c r="X1018" s="163">
        <f>IF(V1018&lt;=300%,O1018,IF(AND(V1018&gt;100%,V1018&lt;=150%),S1018,R1018))</f>
        <v/>
      </c>
      <c r="Y1018" s="162">
        <f>ROUND(X1018,0)</f>
        <v/>
      </c>
    </row>
    <row r="1019" ht="27" customHeight="1">
      <c r="B1019" s="57" t="inlineStr">
        <is>
          <t>7.49</t>
        </is>
      </c>
      <c r="C1019" s="32" t="n">
        <v>4912</v>
      </c>
      <c r="D1019" s="59" t="inlineStr">
        <is>
          <t>PISTON</t>
        </is>
      </c>
      <c r="E1019" s="56" t="inlineStr">
        <is>
          <t>componente clave del motor que se mueve dentro de los cilindros para comprimir la mezcla de aire y combustible, recibir la explosión de la combustión y transmitir la fuerza al cigüeñal a través de la biela</t>
        </is>
      </c>
      <c r="F1019" s="32" t="inlineStr">
        <is>
          <t>Unidad</t>
        </is>
      </c>
      <c r="G1019" s="35" t="inlineStr">
        <is>
          <t>suministro</t>
        </is>
      </c>
      <c r="H1019" s="159" t="n">
        <v>498155</v>
      </c>
      <c r="I1019" s="37" t="n">
        <v>158.91</v>
      </c>
      <c r="J1019" s="37" t="n">
        <v>151.76</v>
      </c>
      <c r="K1019" s="160">
        <f>H1019*(I1019/J1019)</f>
        <v/>
      </c>
      <c r="L1019" s="159" t="n">
        <v>594998.0365</v>
      </c>
      <c r="M1019" s="159" t="n">
        <v>577668</v>
      </c>
      <c r="N1019" s="159" t="n">
        <v>623881.4399999999</v>
      </c>
      <c r="O1019" s="162">
        <f>MIN(K1019,L1019,M1019,N1019)</f>
        <v/>
      </c>
      <c r="P1019" s="162">
        <f>MAX(K1019,L1019,M1019,N1019)</f>
        <v/>
      </c>
      <c r="Q1019" s="162">
        <f>MEDIAN(K1019,L1019,M1019,N1019)</f>
        <v/>
      </c>
      <c r="R1019" s="162">
        <f>AVERAGE(K1019,L1019,M1019,N1019)</f>
        <v/>
      </c>
      <c r="S1019" s="162">
        <f>AVERAGE(O1019,Q1019)</f>
        <v/>
      </c>
      <c r="T1019" s="162">
        <f>AVERAGE(P1019,Q1019)</f>
        <v/>
      </c>
      <c r="U1019" s="41">
        <f>STDEVA(K1019,L1019,M1019,N1019)</f>
        <v/>
      </c>
      <c r="V1019" s="42">
        <f>U1019/Q1019</f>
        <v/>
      </c>
      <c r="W1019" s="43">
        <f>IF(X1019=O1019,"MENOR",IF(X1019=S1019,"PROM[MEN-MED]","PROMEDIO"))</f>
        <v/>
      </c>
      <c r="X1019" s="163">
        <f>IF(V1019&lt;=300%,O1019,IF(AND(V1019&gt;100%,V1019&lt;=150%),S1019,R1019))</f>
        <v/>
      </c>
      <c r="Y1019" s="162">
        <f>ROUND(X1019,0)</f>
        <v/>
      </c>
    </row>
    <row r="1020" ht="15.75" customHeight="1">
      <c r="B1020" s="57" t="inlineStr">
        <is>
          <t>7.50</t>
        </is>
      </c>
      <c r="C1020" s="32" t="n">
        <v>4912</v>
      </c>
      <c r="D1020" s="59" t="inlineStr">
        <is>
          <t>PASADOR DEL PISTON</t>
        </is>
      </c>
      <c r="E1020" s="56" t="inlineStr">
        <is>
          <t>eje cilíndrico hueco que conecta el pistón con la biela, permitiendo que el pistón se mueva libremente dentro del cilindro mientras transmite la fuerza de la combustión al cigüeñal.</t>
        </is>
      </c>
      <c r="F1020" s="32" t="inlineStr">
        <is>
          <t>Unidad</t>
        </is>
      </c>
      <c r="G1020" s="35" t="inlineStr">
        <is>
          <t>suministro</t>
        </is>
      </c>
      <c r="H1020" s="159" t="n">
        <v>141313</v>
      </c>
      <c r="I1020" s="37" t="n">
        <v>158.91</v>
      </c>
      <c r="J1020" s="37" t="n">
        <v>151.76</v>
      </c>
      <c r="K1020" s="160">
        <f>H1020*(I1020/J1020)</f>
        <v/>
      </c>
      <c r="L1020" s="159" t="n">
        <v>261643.6935</v>
      </c>
      <c r="M1020" s="159" t="n">
        <v>254023</v>
      </c>
      <c r="N1020" s="159" t="n">
        <v>274344.84</v>
      </c>
      <c r="O1020" s="162">
        <f>MIN(K1020,L1020,M1020,N1020)</f>
        <v/>
      </c>
      <c r="P1020" s="162">
        <f>MAX(K1020,L1020,M1020,N1020)</f>
        <v/>
      </c>
      <c r="Q1020" s="162">
        <f>MEDIAN(K1020,L1020,M1020,N1020)</f>
        <v/>
      </c>
      <c r="R1020" s="162">
        <f>AVERAGE(K1020,L1020,M1020,N1020)</f>
        <v/>
      </c>
      <c r="S1020" s="162">
        <f>AVERAGE(O1020,Q1020)</f>
        <v/>
      </c>
      <c r="T1020" s="162">
        <f>AVERAGE(P1020,Q1020)</f>
        <v/>
      </c>
      <c r="U1020" s="41">
        <f>STDEVA(K1020,L1020,M1020,N1020)</f>
        <v/>
      </c>
      <c r="V1020" s="42">
        <f>U1020/Q1020</f>
        <v/>
      </c>
      <c r="W1020" s="43">
        <f>IF(X1020=O1020,"MENOR",IF(X1020=S1020,"PROM[MEN-MED]","PROMEDIO"))</f>
        <v/>
      </c>
      <c r="X1020" s="163">
        <f>IF(V1020&lt;=300%,O1020,IF(AND(V1020&gt;100%,V1020&lt;=150%),S1020,R1020))</f>
        <v/>
      </c>
      <c r="Y1020" s="162">
        <f>ROUND(X1020,0)</f>
        <v/>
      </c>
    </row>
    <row r="1021" ht="27" customHeight="1">
      <c r="B1021" s="57" t="inlineStr">
        <is>
          <t>7.51</t>
        </is>
      </c>
      <c r="C1021" s="32" t="n">
        <v>4912</v>
      </c>
      <c r="D1021" s="59" t="inlineStr">
        <is>
          <t>SUBCONJUNTO DE BIELA</t>
        </is>
      </c>
      <c r="E1021" s="56" t="inlineStr">
        <is>
          <t>componente fundamental del motor que conecta el pistón con el cigüeñal, transmitiendo la fuerza generada por la combustión para convertir el movimiento lineal del pistón en un movimiento rotativo del cigüeñal.</t>
        </is>
      </c>
      <c r="F1021" s="32" t="inlineStr">
        <is>
          <t>Unidad</t>
        </is>
      </c>
      <c r="G1021" s="35" t="inlineStr">
        <is>
          <t>suministro</t>
        </is>
      </c>
      <c r="H1021" s="159" t="n">
        <v>1049217</v>
      </c>
      <c r="I1021" s="37" t="n">
        <v>158.91</v>
      </c>
      <c r="J1021" s="37" t="n">
        <v>151.76</v>
      </c>
      <c r="K1021" s="160">
        <f>H1021*(I1021/J1021)</f>
        <v/>
      </c>
      <c r="L1021" s="159" t="n">
        <v>1259353.1881</v>
      </c>
      <c r="M1021" s="159" t="n">
        <v>1222673</v>
      </c>
      <c r="N1021" s="159" t="n">
        <v>1320486.84</v>
      </c>
      <c r="O1021" s="162">
        <f>MIN(K1021,L1021,M1021,N1021)</f>
        <v/>
      </c>
      <c r="P1021" s="162">
        <f>MAX(K1021,L1021,M1021,N1021)</f>
        <v/>
      </c>
      <c r="Q1021" s="162">
        <f>MEDIAN(K1021,L1021,M1021,N1021)</f>
        <v/>
      </c>
      <c r="R1021" s="162">
        <f>AVERAGE(K1021,L1021,M1021,N1021)</f>
        <v/>
      </c>
      <c r="S1021" s="162">
        <f>AVERAGE(O1021,Q1021)</f>
        <v/>
      </c>
      <c r="T1021" s="162">
        <f>AVERAGE(P1021,Q1021)</f>
        <v/>
      </c>
      <c r="U1021" s="41">
        <f>STDEVA(K1021,L1021,M1021,N1021)</f>
        <v/>
      </c>
      <c r="V1021" s="42">
        <f>U1021/Q1021</f>
        <v/>
      </c>
      <c r="W1021" s="43">
        <f>IF(X1021=O1021,"MENOR",IF(X1021=S1021,"PROM[MEN-MED]","PROMEDIO"))</f>
        <v/>
      </c>
      <c r="X1021" s="163">
        <f>IF(V1021&lt;=300%,O1021,IF(AND(V1021&gt;100%,V1021&lt;=150%),S1021,R1021))</f>
        <v/>
      </c>
      <c r="Y1021" s="162">
        <f>ROUND(X1021,0)</f>
        <v/>
      </c>
    </row>
    <row r="1022" ht="15.75" customHeight="1">
      <c r="B1022" s="57" t="inlineStr">
        <is>
          <t>7.52</t>
        </is>
      </c>
      <c r="C1022" s="32" t="n">
        <v>4912</v>
      </c>
      <c r="D1022" s="59" t="inlineStr">
        <is>
          <t xml:space="preserve">COJINTE DE BIELA </t>
        </is>
      </c>
      <c r="E1022" s="56" t="inlineStr">
        <is>
          <t>componente ubicado en la cabeza inferior de la biela, diseñado para reducir la fricción y el desgaste entre la biela y el cigüeñal mientras el motor está en funcionamiento.</t>
        </is>
      </c>
      <c r="F1022" s="32" t="inlineStr">
        <is>
          <t>Unidad</t>
        </is>
      </c>
      <c r="G1022" s="35" t="inlineStr">
        <is>
          <t>suministro</t>
        </is>
      </c>
      <c r="H1022" s="159" t="n">
        <v>71250</v>
      </c>
      <c r="I1022" s="37" t="n">
        <v>158.91</v>
      </c>
      <c r="J1022" s="37" t="n">
        <v>151.76</v>
      </c>
      <c r="K1022" s="160">
        <f>H1022*(I1022/J1022)</f>
        <v/>
      </c>
      <c r="L1022" s="159" t="n">
        <v>84355.9703</v>
      </c>
      <c r="M1022" s="159" t="n">
        <v>81899</v>
      </c>
      <c r="N1022" s="159" t="n">
        <v>88450.92</v>
      </c>
      <c r="O1022" s="162">
        <f>MIN(K1022,L1022,M1022,N1022)</f>
        <v/>
      </c>
      <c r="P1022" s="162">
        <f>MAX(K1022,L1022,M1022,N1022)</f>
        <v/>
      </c>
      <c r="Q1022" s="162">
        <f>MEDIAN(K1022,L1022,M1022,N1022)</f>
        <v/>
      </c>
      <c r="R1022" s="162">
        <f>AVERAGE(K1022,L1022,M1022,N1022)</f>
        <v/>
      </c>
      <c r="S1022" s="162">
        <f>AVERAGE(O1022,Q1022)</f>
        <v/>
      </c>
      <c r="T1022" s="162">
        <f>AVERAGE(P1022,Q1022)</f>
        <v/>
      </c>
      <c r="U1022" s="41">
        <f>STDEVA(K1022,L1022,M1022,N1022)</f>
        <v/>
      </c>
      <c r="V1022" s="42">
        <f>U1022/Q1022</f>
        <v/>
      </c>
      <c r="W1022" s="43">
        <f>IF(X1022=O1022,"MENOR",IF(X1022=S1022,"PROM[MEN-MED]","PROMEDIO"))</f>
        <v/>
      </c>
      <c r="X1022" s="163">
        <f>IF(V1022&lt;=300%,O1022,IF(AND(V1022&gt;100%,V1022&lt;=150%),S1022,R1022))</f>
        <v/>
      </c>
      <c r="Y1022" s="162">
        <f>ROUND(X1022,0)</f>
        <v/>
      </c>
    </row>
    <row r="1023" ht="15.75" customHeight="1">
      <c r="B1023" s="57" t="inlineStr">
        <is>
          <t>7.53</t>
        </is>
      </c>
      <c r="C1023" s="32" t="n">
        <v>4912</v>
      </c>
      <c r="D1023" s="59" t="inlineStr">
        <is>
          <t>SOMBRERETE DE LA BIELA</t>
        </is>
      </c>
      <c r="E1023" s="56" t="inlineStr">
        <is>
          <t>parte desmontable de la cabeza inferior de la biela, que se fija con pernos para sujetar firmemente el cigüeñal y permitir el movimiento adecuado del conjunto.</t>
        </is>
      </c>
      <c r="F1023" s="32" t="inlineStr">
        <is>
          <t>Unidad</t>
        </is>
      </c>
      <c r="G1023" s="35" t="inlineStr">
        <is>
          <t>suministro</t>
        </is>
      </c>
      <c r="H1023" s="159" t="n">
        <v>423711</v>
      </c>
      <c r="I1023" s="37" t="n">
        <v>158.91</v>
      </c>
      <c r="J1023" s="37" t="n">
        <v>151.76</v>
      </c>
      <c r="K1023" s="160">
        <f>H1023*(I1023/J1023)</f>
        <v/>
      </c>
      <c r="L1023" s="159" t="n">
        <v>517645.0377</v>
      </c>
      <c r="M1023" s="159" t="n">
        <v>502568</v>
      </c>
      <c r="N1023" s="159" t="n">
        <v>542773.4399999999</v>
      </c>
      <c r="O1023" s="162">
        <f>MIN(K1023,L1023,M1023,N1023)</f>
        <v/>
      </c>
      <c r="P1023" s="162">
        <f>MAX(K1023,L1023,M1023,N1023)</f>
        <v/>
      </c>
      <c r="Q1023" s="162">
        <f>MEDIAN(K1023,L1023,M1023,N1023)</f>
        <v/>
      </c>
      <c r="R1023" s="162">
        <f>AVERAGE(K1023,L1023,M1023,N1023)</f>
        <v/>
      </c>
      <c r="S1023" s="162">
        <f>AVERAGE(O1023,Q1023)</f>
        <v/>
      </c>
      <c r="T1023" s="162">
        <f>AVERAGE(P1023,Q1023)</f>
        <v/>
      </c>
      <c r="U1023" s="41">
        <f>STDEVA(K1023,L1023,M1023,N1023)</f>
        <v/>
      </c>
      <c r="V1023" s="42">
        <f>U1023/Q1023</f>
        <v/>
      </c>
      <c r="W1023" s="43">
        <f>IF(X1023=O1023,"MENOR",IF(X1023=S1023,"PROM[MEN-MED]","PROMEDIO"))</f>
        <v/>
      </c>
      <c r="X1023" s="163">
        <f>IF(V1023&lt;=300%,O1023,IF(AND(V1023&gt;100%,V1023&lt;=150%),S1023,R1023))</f>
        <v/>
      </c>
      <c r="Y1023" s="162">
        <f>ROUND(X1023,0)</f>
        <v/>
      </c>
    </row>
    <row r="1024" ht="27" customHeight="1">
      <c r="B1024" s="57" t="inlineStr">
        <is>
          <t>7.54</t>
        </is>
      </c>
      <c r="C1024" s="32" t="n">
        <v>4912</v>
      </c>
      <c r="D1024" s="59" t="inlineStr">
        <is>
          <t>COJINETE SUPERIOR DEL CIGUEÑAL</t>
        </is>
      </c>
      <c r="E1024" s="56"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1024" s="32" t="inlineStr">
        <is>
          <t>Unidad</t>
        </is>
      </c>
      <c r="G1024" s="35" t="inlineStr">
        <is>
          <t>suministro</t>
        </is>
      </c>
      <c r="H1024" s="159" t="n">
        <v>59850</v>
      </c>
      <c r="I1024" s="37" t="n">
        <v>158.91</v>
      </c>
      <c r="J1024" s="37" t="n">
        <v>151.76</v>
      </c>
      <c r="K1024" s="160">
        <f>H1024*(I1024/J1024)</f>
        <v/>
      </c>
      <c r="L1024" s="159" t="n">
        <v>70178.02469999999</v>
      </c>
      <c r="M1024" s="159" t="n">
        <v>68134</v>
      </c>
      <c r="N1024" s="159" t="n">
        <v>73584.72</v>
      </c>
      <c r="O1024" s="162">
        <f>MIN(K1024,L1024,M1024,N1024)</f>
        <v/>
      </c>
      <c r="P1024" s="162">
        <f>MAX(K1024,L1024,M1024,N1024)</f>
        <v/>
      </c>
      <c r="Q1024" s="162">
        <f>MEDIAN(K1024,L1024,M1024,N1024)</f>
        <v/>
      </c>
      <c r="R1024" s="162">
        <f>AVERAGE(K1024,L1024,M1024,N1024)</f>
        <v/>
      </c>
      <c r="S1024" s="162">
        <f>AVERAGE(O1024,Q1024)</f>
        <v/>
      </c>
      <c r="T1024" s="162">
        <f>AVERAGE(P1024,Q1024)</f>
        <v/>
      </c>
      <c r="U1024" s="41">
        <f>STDEVA(K1024,L1024,M1024,N1024)</f>
        <v/>
      </c>
      <c r="V1024" s="42">
        <f>U1024/Q1024</f>
        <v/>
      </c>
      <c r="W1024" s="43">
        <f>IF(X1024=O1024,"MENOR",IF(X1024=S1024,"PROM[MEN-MED]","PROMEDIO"))</f>
        <v/>
      </c>
      <c r="X1024" s="163">
        <f>IF(V1024&lt;=300%,O1024,IF(AND(V1024&gt;100%,V1024&lt;=150%),S1024,R1024))</f>
        <v/>
      </c>
      <c r="Y1024" s="162">
        <f>ROUND(X1024,0)</f>
        <v/>
      </c>
    </row>
    <row r="1025" ht="27" customHeight="1">
      <c r="B1025" s="57" t="inlineStr">
        <is>
          <t>7.55</t>
        </is>
      </c>
      <c r="C1025" s="32" t="n">
        <v>4912</v>
      </c>
      <c r="D1025" s="59" t="inlineStr">
        <is>
          <t>COJINETE INFERIOR DEL CIGÜEÑAL</t>
        </is>
      </c>
      <c r="E1025" s="56"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1025" s="32" t="inlineStr">
        <is>
          <t>Unidad</t>
        </is>
      </c>
      <c r="G1025" s="35" t="inlineStr">
        <is>
          <t>suministro</t>
        </is>
      </c>
      <c r="H1025" s="159" t="n">
        <v>59850</v>
      </c>
      <c r="I1025" s="37" t="n">
        <v>158.91</v>
      </c>
      <c r="J1025" s="37" t="n">
        <v>151.76</v>
      </c>
      <c r="K1025" s="160">
        <f>H1025*(I1025/J1025)</f>
        <v/>
      </c>
      <c r="L1025" s="159" t="n">
        <v>71540.7056</v>
      </c>
      <c r="M1025" s="159" t="n">
        <v>69457</v>
      </c>
      <c r="N1025" s="159" t="n">
        <v>75013.56</v>
      </c>
      <c r="O1025" s="162">
        <f>MIN(K1025,L1025,M1025,N1025)</f>
        <v/>
      </c>
      <c r="P1025" s="162">
        <f>MAX(K1025,L1025,M1025,N1025)</f>
        <v/>
      </c>
      <c r="Q1025" s="162">
        <f>MEDIAN(K1025,L1025,M1025,N1025)</f>
        <v/>
      </c>
      <c r="R1025" s="162">
        <f>AVERAGE(K1025,L1025,M1025,N1025)</f>
        <v/>
      </c>
      <c r="S1025" s="162">
        <f>AVERAGE(O1025,Q1025)</f>
        <v/>
      </c>
      <c r="T1025" s="162">
        <f>AVERAGE(P1025,Q1025)</f>
        <v/>
      </c>
      <c r="U1025" s="41">
        <f>STDEVA(K1025,L1025,M1025,N1025)</f>
        <v/>
      </c>
      <c r="V1025" s="42">
        <f>U1025/Q1025</f>
        <v/>
      </c>
      <c r="W1025" s="43">
        <f>IF(X1025=O1025,"MENOR",IF(X1025=S1025,"PROM[MEN-MED]","PROMEDIO"))</f>
        <v/>
      </c>
      <c r="X1025" s="163">
        <f>IF(V1025&lt;=300%,O1025,IF(AND(V1025&gt;100%,V1025&lt;=150%),S1025,R1025))</f>
        <v/>
      </c>
      <c r="Y1025" s="162">
        <f>ROUND(X1025,0)</f>
        <v/>
      </c>
    </row>
    <row r="1026" ht="15.75" customHeight="1">
      <c r="B1026" s="57" t="inlineStr">
        <is>
          <t>7.56</t>
        </is>
      </c>
      <c r="C1026" s="32" t="n">
        <v>4912</v>
      </c>
      <c r="D1026" s="59" t="inlineStr">
        <is>
          <t>ARANDELA DE EMPUJE DEL CIGÜEÑAL SUPERIOR</t>
        </is>
      </c>
      <c r="E1026" s="56" t="inlineStr">
        <is>
          <t>componente diseñado para limitar el movimiento axial (de adelante hacia atrás) del cigüeñal, asegurando que permanezca correctamente alineado dentro del motor.</t>
        </is>
      </c>
      <c r="F1026" s="32" t="inlineStr">
        <is>
          <t>Unidad</t>
        </is>
      </c>
      <c r="G1026" s="35" t="inlineStr">
        <is>
          <t>suministro</t>
        </is>
      </c>
      <c r="H1026" s="159" t="n">
        <v>198550</v>
      </c>
      <c r="I1026" s="37" t="n">
        <v>158.91</v>
      </c>
      <c r="J1026" s="37" t="n">
        <v>151.76</v>
      </c>
      <c r="K1026" s="160">
        <f>H1026*(I1026/J1026)</f>
        <v/>
      </c>
      <c r="L1026" s="159" t="n">
        <v>237335.6944</v>
      </c>
      <c r="M1026" s="159" t="n">
        <v>230423</v>
      </c>
      <c r="N1026" s="159" t="n">
        <v>248856.84</v>
      </c>
      <c r="O1026" s="162">
        <f>MIN(K1026,L1026,M1026,N1026)</f>
        <v/>
      </c>
      <c r="P1026" s="162">
        <f>MAX(K1026,L1026,M1026,N1026)</f>
        <v/>
      </c>
      <c r="Q1026" s="162">
        <f>MEDIAN(K1026,L1026,M1026,N1026)</f>
        <v/>
      </c>
      <c r="R1026" s="162">
        <f>AVERAGE(K1026,L1026,M1026,N1026)</f>
        <v/>
      </c>
      <c r="S1026" s="162">
        <f>AVERAGE(O1026,Q1026)</f>
        <v/>
      </c>
      <c r="T1026" s="162">
        <f>AVERAGE(P1026,Q1026)</f>
        <v/>
      </c>
      <c r="U1026" s="41">
        <f>STDEVA(K1026,L1026,M1026,N1026)</f>
        <v/>
      </c>
      <c r="V1026" s="42">
        <f>U1026/Q1026</f>
        <v/>
      </c>
      <c r="W1026" s="43">
        <f>IF(X1026=O1026,"MENOR",IF(X1026=S1026,"PROM[MEN-MED]","PROMEDIO"))</f>
        <v/>
      </c>
      <c r="X1026" s="163">
        <f>IF(V1026&lt;=300%,O1026,IF(AND(V1026&gt;100%,V1026&lt;=150%),S1026,R1026))</f>
        <v/>
      </c>
      <c r="Y1026" s="162">
        <f>ROUND(X1026,0)</f>
        <v/>
      </c>
    </row>
    <row r="1027" ht="15.75" customHeight="1">
      <c r="B1027" s="57" t="inlineStr">
        <is>
          <t>7.57</t>
        </is>
      </c>
      <c r="C1027" s="32" t="n">
        <v>4912</v>
      </c>
      <c r="D1027" s="59" t="inlineStr">
        <is>
          <t>ARANDELA DE EMPUJE DEL CIGÜEÑAL INFERIOR</t>
        </is>
      </c>
      <c r="E1027" s="56" t="inlineStr">
        <is>
          <t>componente diseñado para limitar el movimiento axial (de adelante hacia atrás) del cigüeñal, asegurando que permanezca correctamente alineado dentro del motor.</t>
        </is>
      </c>
      <c r="F1027" s="32" t="inlineStr">
        <is>
          <t>Unidad</t>
        </is>
      </c>
      <c r="G1027" s="35" t="inlineStr">
        <is>
          <t>suministro</t>
        </is>
      </c>
      <c r="H1027" s="159" t="n">
        <v>198550</v>
      </c>
      <c r="I1027" s="37" t="n">
        <v>158.91</v>
      </c>
      <c r="J1027" s="37" t="n">
        <v>151.76</v>
      </c>
      <c r="K1027" s="160">
        <f>H1027*(I1027/J1027)</f>
        <v/>
      </c>
      <c r="L1027" s="159" t="n">
        <v>241856.3616</v>
      </c>
      <c r="M1027" s="159" t="n">
        <v>234812</v>
      </c>
      <c r="N1027" s="159" t="n">
        <v>253596.96</v>
      </c>
      <c r="O1027" s="162">
        <f>MIN(K1027,L1027,M1027,N1027)</f>
        <v/>
      </c>
      <c r="P1027" s="162">
        <f>MAX(K1027,L1027,M1027,N1027)</f>
        <v/>
      </c>
      <c r="Q1027" s="162">
        <f>MEDIAN(K1027,L1027,M1027,N1027)</f>
        <v/>
      </c>
      <c r="R1027" s="162">
        <f>AVERAGE(K1027,L1027,M1027,N1027)</f>
        <v/>
      </c>
      <c r="S1027" s="162">
        <f>AVERAGE(O1027,Q1027)</f>
        <v/>
      </c>
      <c r="T1027" s="162">
        <f>AVERAGE(P1027,Q1027)</f>
        <v/>
      </c>
      <c r="U1027" s="41">
        <f>STDEVA(K1027,L1027,M1027,N1027)</f>
        <v/>
      </c>
      <c r="V1027" s="42">
        <f>U1027/Q1027</f>
        <v/>
      </c>
      <c r="W1027" s="43">
        <f>IF(X1027=O1027,"MENOR",IF(X1027=S1027,"PROM[MEN-MED]","PROMEDIO"))</f>
        <v/>
      </c>
      <c r="X1027" s="163">
        <f>IF(V1027&lt;=300%,O1027,IF(AND(V1027&gt;100%,V1027&lt;=150%),S1027,R1027))</f>
        <v/>
      </c>
      <c r="Y1027" s="162">
        <f>ROUND(X1027,0)</f>
        <v/>
      </c>
    </row>
    <row r="1028" ht="15.75" customHeight="1">
      <c r="B1028" s="26" t="inlineStr">
        <is>
          <t>8.</t>
        </is>
      </c>
      <c r="C1028" s="142" t="inlineStr">
        <is>
          <t>CARROCERIA - CHASIS  Y ACCESORIOS</t>
        </is>
      </c>
      <c r="H1028" s="157" t="n"/>
      <c r="I1028" s="157" t="n"/>
      <c r="J1028" s="157" t="n"/>
      <c r="K1028" s="157" t="n"/>
      <c r="L1028" s="157" t="n"/>
      <c r="M1028" s="157" t="n"/>
      <c r="N1028" s="157" t="n"/>
      <c r="O1028" s="157" t="n"/>
      <c r="P1028" s="157" t="n"/>
      <c r="Q1028" s="157" t="n"/>
      <c r="R1028" s="157" t="n"/>
      <c r="S1028" s="157" t="n"/>
      <c r="T1028" s="157" t="n"/>
      <c r="U1028" s="157" t="n"/>
      <c r="V1028" s="157" t="n"/>
      <c r="W1028" s="157" t="n"/>
      <c r="X1028" s="157" t="n"/>
      <c r="Y1028" s="157" t="n"/>
    </row>
    <row r="1029" ht="15.75" customHeight="1">
      <c r="B1029" s="57" t="inlineStr">
        <is>
          <t>8.1</t>
        </is>
      </c>
      <c r="C1029" s="32" t="n">
        <v>4912</v>
      </c>
      <c r="D1029" s="58" t="inlineStr">
        <is>
          <t>ALARMA</t>
        </is>
      </c>
      <c r="E1029" s="56" t="inlineStr">
        <is>
          <t xml:space="preserve">Sistema eléctrico de seguridad pasiva compuesto por elementos plasticos y metalicos. Forma, diámetro y tamaño establecido para este vehículo. </t>
        </is>
      </c>
      <c r="F1029" s="32" t="inlineStr">
        <is>
          <t>Unidad</t>
        </is>
      </c>
      <c r="G1029" s="35" t="inlineStr">
        <is>
          <t>suministro</t>
        </is>
      </c>
      <c r="H1029" s="159" t="n">
        <v>699664</v>
      </c>
      <c r="I1029" s="37" t="n">
        <v>158.91</v>
      </c>
      <c r="J1029" s="37" t="n">
        <v>151.76</v>
      </c>
      <c r="K1029" s="160">
        <f>H1029*(I1029/J1029)</f>
        <v/>
      </c>
      <c r="L1029" s="159" t="n">
        <v>1841676.0467</v>
      </c>
      <c r="M1029" s="159" t="n">
        <v>1788035</v>
      </c>
      <c r="N1029" s="159" t="n">
        <v>1931077.8</v>
      </c>
      <c r="O1029" s="162">
        <f>MIN(K1029,L1029,M1029,N1029)</f>
        <v/>
      </c>
      <c r="P1029" s="162">
        <f>MAX(K1029,L1029,M1029,N1029)</f>
        <v/>
      </c>
      <c r="Q1029" s="162">
        <f>MEDIAN(K1029,L1029,M1029,N1029)</f>
        <v/>
      </c>
      <c r="R1029" s="162">
        <f>AVERAGE(K1029,L1029,M1029,N1029)</f>
        <v/>
      </c>
      <c r="S1029" s="162">
        <f>AVERAGE(O1029,Q1029)</f>
        <v/>
      </c>
      <c r="T1029" s="162">
        <f>AVERAGE(P1029,Q1029)</f>
        <v/>
      </c>
      <c r="U1029" s="41">
        <f>STDEVA(K1029,L1029,M1029,N1029)</f>
        <v/>
      </c>
      <c r="V1029" s="42">
        <f>U1029/Q1029</f>
        <v/>
      </c>
      <c r="W1029" s="43">
        <f>IF(X1029=O1029,"MENOR",IF(X1029=S1029,"PROM[MEN-MED]","PROMEDIO"))</f>
        <v/>
      </c>
      <c r="X1029" s="163">
        <f>IF(V1029&lt;=300%,O1029,IF(AND(V1029&gt;100%,V1029&lt;=150%),S1029,R1029))</f>
        <v/>
      </c>
      <c r="Y1029" s="162">
        <f>ROUND(X1029,0)</f>
        <v/>
      </c>
    </row>
    <row r="1030" ht="27" customHeight="1">
      <c r="B1030" s="57" t="inlineStr">
        <is>
          <t>8.2</t>
        </is>
      </c>
      <c r="C1030" s="32" t="n">
        <v>4912</v>
      </c>
      <c r="D1030" s="58" t="inlineStr">
        <is>
          <t>CHAPA DE LA PUERTA (CERRADURA)</t>
        </is>
      </c>
      <c r="E1030" s="56" t="inlineStr">
        <is>
          <t>Conjunto de piezas metálicas  de forma irregular que forman el mecanismo de cierre y apertura, que puede ser asegurado mediante el uso de una llave. Diámetro establecido para este vehículo.</t>
        </is>
      </c>
      <c r="F1030" s="32" t="inlineStr">
        <is>
          <t>Unidad</t>
        </is>
      </c>
      <c r="G1030" s="35" t="inlineStr">
        <is>
          <t>suministro</t>
        </is>
      </c>
      <c r="H1030" s="159" t="n">
        <v>969988</v>
      </c>
      <c r="I1030" s="37" t="n">
        <v>158.91</v>
      </c>
      <c r="J1030" s="37" t="n">
        <v>151.76</v>
      </c>
      <c r="K1030" s="160">
        <f>H1030*(I1030/J1030)</f>
        <v/>
      </c>
      <c r="L1030" s="159" t="n">
        <v>1734379.9228</v>
      </c>
      <c r="M1030" s="159" t="n">
        <v>1683864</v>
      </c>
      <c r="N1030" s="159" t="n">
        <v>1818573.12</v>
      </c>
      <c r="O1030" s="162">
        <f>MIN(K1030,L1030,M1030,N1030)</f>
        <v/>
      </c>
      <c r="P1030" s="162">
        <f>MAX(K1030,L1030,M1030,N1030)</f>
        <v/>
      </c>
      <c r="Q1030" s="162">
        <f>MEDIAN(K1030,L1030,M1030,N1030)</f>
        <v/>
      </c>
      <c r="R1030" s="162">
        <f>AVERAGE(K1030,L1030,M1030,N1030)</f>
        <v/>
      </c>
      <c r="S1030" s="162">
        <f>AVERAGE(O1030,Q1030)</f>
        <v/>
      </c>
      <c r="T1030" s="162">
        <f>AVERAGE(P1030,Q1030)</f>
        <v/>
      </c>
      <c r="U1030" s="41">
        <f>STDEVA(K1030,L1030,M1030,N1030)</f>
        <v/>
      </c>
      <c r="V1030" s="42">
        <f>U1030/Q1030</f>
        <v/>
      </c>
      <c r="W1030" s="43">
        <f>IF(X1030=O1030,"MENOR",IF(X1030=S1030,"PROM[MEN-MED]","PROMEDIO"))</f>
        <v/>
      </c>
      <c r="X1030" s="163">
        <f>IF(V1030&lt;=300%,O1030,IF(AND(V1030&gt;100%,V1030&lt;=150%),S1030,R1030))</f>
        <v/>
      </c>
      <c r="Y1030" s="162">
        <f>ROUND(X1030,0)</f>
        <v/>
      </c>
    </row>
    <row r="1031" ht="27" customHeight="1">
      <c r="B1031" s="57" t="inlineStr">
        <is>
          <t>8.3</t>
        </is>
      </c>
      <c r="C1031" s="32" t="n">
        <v>4912</v>
      </c>
      <c r="D1031" s="58" t="inlineStr">
        <is>
          <t>EMPAQUES PUERTAS</t>
        </is>
      </c>
      <c r="E1031"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031" s="32" t="inlineStr">
        <is>
          <t>Unidad</t>
        </is>
      </c>
      <c r="G1031" s="35" t="inlineStr">
        <is>
          <t>suministro</t>
        </is>
      </c>
      <c r="H1031" s="159" t="n">
        <v>396542</v>
      </c>
      <c r="I1031" s="37" t="n">
        <v>158.91</v>
      </c>
      <c r="J1031" s="37" t="n">
        <v>151.76</v>
      </c>
      <c r="K1031" s="160">
        <f>H1031*(I1031/J1031)</f>
        <v/>
      </c>
      <c r="L1031" s="159" t="n">
        <v>487161.1647</v>
      </c>
      <c r="M1031" s="159" t="n">
        <v>472972</v>
      </c>
      <c r="N1031" s="159" t="n">
        <v>510809.76</v>
      </c>
      <c r="O1031" s="162">
        <f>MIN(K1031,L1031,M1031,N1031)</f>
        <v/>
      </c>
      <c r="P1031" s="162">
        <f>MAX(K1031,L1031,M1031,N1031)</f>
        <v/>
      </c>
      <c r="Q1031" s="162">
        <f>MEDIAN(K1031,L1031,M1031,N1031)</f>
        <v/>
      </c>
      <c r="R1031" s="162">
        <f>AVERAGE(K1031,L1031,M1031,N1031)</f>
        <v/>
      </c>
      <c r="S1031" s="162">
        <f>AVERAGE(O1031,Q1031)</f>
        <v/>
      </c>
      <c r="T1031" s="162">
        <f>AVERAGE(P1031,Q1031)</f>
        <v/>
      </c>
      <c r="U1031" s="41">
        <f>STDEVA(K1031,L1031,M1031,N1031)</f>
        <v/>
      </c>
      <c r="V1031" s="42">
        <f>U1031/Q1031</f>
        <v/>
      </c>
      <c r="W1031" s="43">
        <f>IF(X1031=O1031,"MENOR",IF(X1031=S1031,"PROM[MEN-MED]","PROMEDIO"))</f>
        <v/>
      </c>
      <c r="X1031" s="163">
        <f>IF(V1031&lt;=300%,O1031,IF(AND(V1031&gt;100%,V1031&lt;=150%),S1031,R1031))</f>
        <v/>
      </c>
      <c r="Y1031" s="162">
        <f>ROUND(X1031,0)</f>
        <v/>
      </c>
    </row>
    <row r="1032" ht="27" customHeight="1">
      <c r="B1032" s="57" t="inlineStr">
        <is>
          <t>8.4</t>
        </is>
      </c>
      <c r="C1032" s="32" t="n">
        <v>4912</v>
      </c>
      <c r="D1032" s="58" t="inlineStr">
        <is>
          <t>ESPARRAGO</t>
        </is>
      </c>
      <c r="E1032" s="56" t="inlineStr">
        <is>
          <t>Tornillo metalico fabricado en aleacion de acero, que está dotado de una caña (cuerpo) con rosca y en el otro extremo posee la cabeza plana. Diametro establecido para este vehículo.</t>
        </is>
      </c>
      <c r="F1032" s="32" t="inlineStr">
        <is>
          <t>Unidad</t>
        </is>
      </c>
      <c r="G1032" s="35" t="inlineStr">
        <is>
          <t>suministro</t>
        </is>
      </c>
      <c r="H1032" s="159" t="n">
        <v>20871</v>
      </c>
      <c r="I1032" s="37" t="n">
        <v>158.91</v>
      </c>
      <c r="J1032" s="37" t="n">
        <v>151.76</v>
      </c>
      <c r="K1032" s="160">
        <f>H1032*(I1032/J1032)</f>
        <v/>
      </c>
      <c r="L1032" s="159" t="n">
        <v>25620.224</v>
      </c>
      <c r="M1032" s="159" t="n">
        <v>24874</v>
      </c>
      <c r="N1032" s="159" t="n">
        <v>26863.92</v>
      </c>
      <c r="O1032" s="162">
        <f>MIN(K1032,L1032,M1032,N1032)</f>
        <v/>
      </c>
      <c r="P1032" s="162">
        <f>MAX(K1032,L1032,M1032,N1032)</f>
        <v/>
      </c>
      <c r="Q1032" s="162">
        <f>MEDIAN(K1032,L1032,M1032,N1032)</f>
        <v/>
      </c>
      <c r="R1032" s="162">
        <f>AVERAGE(K1032,L1032,M1032,N1032)</f>
        <v/>
      </c>
      <c r="S1032" s="162">
        <f>AVERAGE(O1032,Q1032)</f>
        <v/>
      </c>
      <c r="T1032" s="162">
        <f>AVERAGE(P1032,Q1032)</f>
        <v/>
      </c>
      <c r="U1032" s="41">
        <f>STDEVA(K1032,L1032,M1032,N1032)</f>
        <v/>
      </c>
      <c r="V1032" s="42">
        <f>U1032/Q1032</f>
        <v/>
      </c>
      <c r="W1032" s="43">
        <f>IF(X1032=O1032,"MENOR",IF(X1032=S1032,"PROM[MEN-MED]","PROMEDIO"))</f>
        <v/>
      </c>
      <c r="X1032" s="163">
        <f>IF(V1032&lt;=300%,O1032,IF(AND(V1032&gt;100%,V1032&lt;=150%),S1032,R1032))</f>
        <v/>
      </c>
      <c r="Y1032" s="162">
        <f>ROUND(X1032,0)</f>
        <v/>
      </c>
    </row>
    <row r="1033" ht="15.75" customHeight="1">
      <c r="B1033" s="57" t="inlineStr">
        <is>
          <t>8.5</t>
        </is>
      </c>
      <c r="C1033" s="32" t="n">
        <v>4912</v>
      </c>
      <c r="D1033" s="58" t="inlineStr">
        <is>
          <t>ESPEJO RETROVISOR INTERIOR</t>
        </is>
      </c>
      <c r="E1033" s="56" t="inlineStr">
        <is>
          <t>Objeto de superficie plana que refleja la luz compuesto por  una capa de plata o aluminio depositado sobre una plancha de vidrio. Forma y diámetro establecido para este vehículo.</t>
        </is>
      </c>
      <c r="F1033" s="32" t="inlineStr">
        <is>
          <t>Unidad</t>
        </is>
      </c>
      <c r="G1033" s="35" t="inlineStr">
        <is>
          <t>suministro</t>
        </is>
      </c>
      <c r="H1033" s="159" t="n">
        <v>1304912</v>
      </c>
      <c r="I1033" s="37" t="n">
        <v>158.91</v>
      </c>
      <c r="J1033" s="37" t="n">
        <v>151.76</v>
      </c>
      <c r="K1033" s="160">
        <f>H1033*(I1033/J1033)</f>
        <v/>
      </c>
      <c r="L1033" s="159" t="n">
        <v>4087064.7223</v>
      </c>
      <c r="M1033" s="159" t="n">
        <v>3968024</v>
      </c>
      <c r="N1033" s="159" t="n">
        <v>4285465.92</v>
      </c>
      <c r="O1033" s="162">
        <f>MIN(K1033,L1033,M1033,N1033)</f>
        <v/>
      </c>
      <c r="P1033" s="162">
        <f>MAX(K1033,L1033,M1033,N1033)</f>
        <v/>
      </c>
      <c r="Q1033" s="162">
        <f>MEDIAN(K1033,L1033,M1033,N1033)</f>
        <v/>
      </c>
      <c r="R1033" s="162">
        <f>AVERAGE(K1033,L1033,M1033,N1033)</f>
        <v/>
      </c>
      <c r="S1033" s="162">
        <f>AVERAGE(O1033,Q1033)</f>
        <v/>
      </c>
      <c r="T1033" s="162">
        <f>AVERAGE(P1033,Q1033)</f>
        <v/>
      </c>
      <c r="U1033" s="41">
        <f>STDEVA(K1033,L1033,M1033,N1033)</f>
        <v/>
      </c>
      <c r="V1033" s="42">
        <f>U1033/Q1033</f>
        <v/>
      </c>
      <c r="W1033" s="43">
        <f>IF(X1033=O1033,"MENOR",IF(X1033=S1033,"PROM[MEN-MED]","PROMEDIO"))</f>
        <v/>
      </c>
      <c r="X1033" s="163">
        <f>IF(V1033&lt;=300%,O1033,IF(AND(V1033&gt;100%,V1033&lt;=150%),S1033,R1033))</f>
        <v/>
      </c>
      <c r="Y1033" s="162">
        <f>ROUND(X1033,0)</f>
        <v/>
      </c>
    </row>
    <row r="1034" ht="27" customHeight="1">
      <c r="B1034" s="57" t="inlineStr">
        <is>
          <t>8.6</t>
        </is>
      </c>
      <c r="C1034" s="32" t="n">
        <v>4912</v>
      </c>
      <c r="D1034" s="58" t="inlineStr">
        <is>
          <t>UNIDAD SELLADA (FAROLA)</t>
        </is>
      </c>
      <c r="E1034" s="56" t="inlineStr">
        <is>
          <t>Elemento fabricado en pasta  transparentes de lente convergente que provee proteccion a la iluminación  con seguridad en condiciones de baja visibilidad. Forma y  diámetro establecido para este vehículo.</t>
        </is>
      </c>
      <c r="F1034" s="32" t="inlineStr">
        <is>
          <t>Unidad</t>
        </is>
      </c>
      <c r="G1034" s="35" t="inlineStr">
        <is>
          <t>suministro</t>
        </is>
      </c>
      <c r="H1034" s="159" t="n">
        <v>3485550</v>
      </c>
      <c r="I1034" s="37" t="n">
        <v>158.91</v>
      </c>
      <c r="J1034" s="37" t="n">
        <v>151.76</v>
      </c>
      <c r="K1034" s="160">
        <f>H1034*(I1034/J1034)</f>
        <v/>
      </c>
      <c r="L1034" s="159" t="n">
        <v>4245785.6609</v>
      </c>
      <c r="M1034" s="159" t="n">
        <v>4122122</v>
      </c>
      <c r="N1034" s="159" t="n">
        <v>4451891.76</v>
      </c>
      <c r="O1034" s="162">
        <f>MIN(K1034,L1034,M1034,N1034)</f>
        <v/>
      </c>
      <c r="P1034" s="162">
        <f>MAX(K1034,L1034,M1034,N1034)</f>
        <v/>
      </c>
      <c r="Q1034" s="162">
        <f>MEDIAN(K1034,L1034,M1034,N1034)</f>
        <v/>
      </c>
      <c r="R1034" s="162">
        <f>AVERAGE(K1034,L1034,M1034,N1034)</f>
        <v/>
      </c>
      <c r="S1034" s="162">
        <f>AVERAGE(O1034,Q1034)</f>
        <v/>
      </c>
      <c r="T1034" s="162">
        <f>AVERAGE(P1034,Q1034)</f>
        <v/>
      </c>
      <c r="U1034" s="41">
        <f>STDEVA(K1034,L1034,M1034,N1034)</f>
        <v/>
      </c>
      <c r="V1034" s="42">
        <f>U1034/Q1034</f>
        <v/>
      </c>
      <c r="W1034" s="43">
        <f>IF(X1034=O1034,"MENOR",IF(X1034=S1034,"PROM[MEN-MED]","PROMEDIO"))</f>
        <v/>
      </c>
      <c r="X1034" s="163">
        <f>IF(V1034&lt;=300%,O1034,IF(AND(V1034&gt;100%,V1034&lt;=150%),S1034,R1034))</f>
        <v/>
      </c>
      <c r="Y1034" s="162">
        <f>ROUND(X1034,0)</f>
        <v/>
      </c>
    </row>
    <row r="1035" ht="27" customHeight="1">
      <c r="B1035" s="57" t="inlineStr">
        <is>
          <t>8.7</t>
        </is>
      </c>
      <c r="C1035" s="32" t="n">
        <v>4912</v>
      </c>
      <c r="D1035" s="58" t="inlineStr">
        <is>
          <t>CINTURON DE SEGURIDAD TRASERO</t>
        </is>
      </c>
      <c r="E1035" s="56" t="inlineStr">
        <is>
          <t>Es un elemento de arnés tipo correa, fabricadio en una cinta de material textil. Incluye el clip de seguidad y hebilla. Para sujetar en un momento de impacto. Costado Diámetro establecido para este vehículo. ubicacion lado posterior. (atras)</t>
        </is>
      </c>
      <c r="F1035" s="32" t="inlineStr">
        <is>
          <t>Unidad</t>
        </is>
      </c>
      <c r="G1035" s="35" t="inlineStr">
        <is>
          <t>suministro</t>
        </is>
      </c>
      <c r="H1035" s="159" t="n">
        <v>1499704</v>
      </c>
      <c r="I1035" s="37" t="n">
        <v>158.91</v>
      </c>
      <c r="J1035" s="37" t="n">
        <v>151.76</v>
      </c>
      <c r="K1035" s="160">
        <f>H1035*(I1035/J1035)</f>
        <v/>
      </c>
      <c r="L1035" s="159" t="n">
        <v>2549323.1246</v>
      </c>
      <c r="M1035" s="159" t="n">
        <v>2475071</v>
      </c>
      <c r="N1035" s="159" t="n">
        <v>2673076.68</v>
      </c>
      <c r="O1035" s="162">
        <f>MIN(K1035,L1035,M1035,N1035)</f>
        <v/>
      </c>
      <c r="P1035" s="162">
        <f>MAX(K1035,L1035,M1035,N1035)</f>
        <v/>
      </c>
      <c r="Q1035" s="162">
        <f>MEDIAN(K1035,L1035,M1035,N1035)</f>
        <v/>
      </c>
      <c r="R1035" s="162">
        <f>AVERAGE(K1035,L1035,M1035,N1035)</f>
        <v/>
      </c>
      <c r="S1035" s="162">
        <f>AVERAGE(O1035,Q1035)</f>
        <v/>
      </c>
      <c r="T1035" s="162">
        <f>AVERAGE(P1035,Q1035)</f>
        <v/>
      </c>
      <c r="U1035" s="41">
        <f>STDEVA(K1035,L1035,M1035,N1035)</f>
        <v/>
      </c>
      <c r="V1035" s="42">
        <f>U1035/Q1035</f>
        <v/>
      </c>
      <c r="W1035" s="43">
        <f>IF(X1035=O1035,"MENOR",IF(X1035=S1035,"PROM[MEN-MED]","PROMEDIO"))</f>
        <v/>
      </c>
      <c r="X1035" s="163">
        <f>IF(V1035&lt;=300%,O1035,IF(AND(V1035&gt;100%,V1035&lt;=150%),S1035,R1035))</f>
        <v/>
      </c>
      <c r="Y1035" s="162">
        <f>ROUND(X1035,0)</f>
        <v/>
      </c>
    </row>
    <row r="1036" ht="27" customHeight="1">
      <c r="B1036" s="57" t="inlineStr">
        <is>
          <t>8.8</t>
        </is>
      </c>
      <c r="C1036" s="32" t="n">
        <v>4912</v>
      </c>
      <c r="D1036" s="58" t="inlineStr">
        <is>
          <t>CINTURON DE SEGURIDAD DELANTERO</t>
        </is>
      </c>
      <c r="E1036" s="56" t="inlineStr">
        <is>
          <t>Es un elemento de arnés tipo correa, fabricadio en una cinta de material textil. Incluye el clip de seguidad y hebilla. Para sujetar en un momento de impacto. Costado Diámetro establecido para este vehículo. Ubicacion lado anterior (delante)</t>
        </is>
      </c>
      <c r="F1036" s="32" t="inlineStr">
        <is>
          <t>Unidad</t>
        </is>
      </c>
      <c r="G1036" s="35" t="inlineStr">
        <is>
          <t>suministro</t>
        </is>
      </c>
      <c r="H1036" s="159" t="n">
        <v>1315844</v>
      </c>
      <c r="I1036" s="37" t="n">
        <v>158.91</v>
      </c>
      <c r="J1036" s="37" t="n">
        <v>151.76</v>
      </c>
      <c r="K1036" s="160">
        <f>H1036*(I1036/J1036)</f>
        <v/>
      </c>
      <c r="L1036" s="159" t="n">
        <v>1811025.3119</v>
      </c>
      <c r="M1036" s="159" t="n">
        <v>1758277</v>
      </c>
      <c r="N1036" s="159" t="n">
        <v>1898939.16</v>
      </c>
      <c r="O1036" s="162">
        <f>MIN(K1036,L1036,M1036,N1036)</f>
        <v/>
      </c>
      <c r="P1036" s="162">
        <f>MAX(K1036,L1036,M1036,N1036)</f>
        <v/>
      </c>
      <c r="Q1036" s="162">
        <f>MEDIAN(K1036,L1036,M1036,N1036)</f>
        <v/>
      </c>
      <c r="R1036" s="162">
        <f>AVERAGE(K1036,L1036,M1036,N1036)</f>
        <v/>
      </c>
      <c r="S1036" s="162">
        <f>AVERAGE(O1036,Q1036)</f>
        <v/>
      </c>
      <c r="T1036" s="162">
        <f>AVERAGE(P1036,Q1036)</f>
        <v/>
      </c>
      <c r="U1036" s="41">
        <f>STDEVA(K1036,L1036,M1036,N1036)</f>
        <v/>
      </c>
      <c r="V1036" s="42">
        <f>U1036/Q1036</f>
        <v/>
      </c>
      <c r="W1036" s="43">
        <f>IF(X1036=O1036,"MENOR",IF(X1036=S1036,"PROM[MEN-MED]","PROMEDIO"))</f>
        <v/>
      </c>
      <c r="X1036" s="163">
        <f>IF(V1036&lt;=300%,O1036,IF(AND(V1036&gt;100%,V1036&lt;=150%),S1036,R1036))</f>
        <v/>
      </c>
      <c r="Y1036" s="162">
        <f>ROUND(X1036,0)</f>
        <v/>
      </c>
    </row>
    <row r="1037" ht="27" customHeight="1">
      <c r="B1037" s="57" t="inlineStr">
        <is>
          <t>8.9</t>
        </is>
      </c>
      <c r="C1037" s="32" t="n">
        <v>4912</v>
      </c>
      <c r="D1037" s="58" t="inlineStr">
        <is>
          <t>MANIJAS EXTERNAS DE LA PUERTA</t>
        </is>
      </c>
      <c r="E1037" s="56" t="inlineStr">
        <is>
          <t>Dispositivo metálico y plastico, externo de forma irregular tipo palanca,  en su parte interna con resortes para accionar la cerradura giratoria a fin de permitir su cierre y su apertura. Forma y diámetro establecido para este vehículo.</t>
        </is>
      </c>
      <c r="F1037" s="32" t="inlineStr">
        <is>
          <t>Unidad</t>
        </is>
      </c>
      <c r="G1037" s="35" t="inlineStr">
        <is>
          <t>suministro</t>
        </is>
      </c>
      <c r="H1037" s="159" t="n">
        <v>214670</v>
      </c>
      <c r="I1037" s="37" t="n">
        <v>158.91</v>
      </c>
      <c r="J1037" s="37" t="n">
        <v>151.76</v>
      </c>
      <c r="K1037" s="160">
        <f>H1037*(I1037/J1037)</f>
        <v/>
      </c>
      <c r="L1037" s="159" t="n">
        <v>600620.8103</v>
      </c>
      <c r="M1037" s="159" t="n">
        <v>583127</v>
      </c>
      <c r="N1037" s="159" t="n">
        <v>629777.16</v>
      </c>
      <c r="O1037" s="162">
        <f>MIN(K1037,L1037,M1037,N1037)</f>
        <v/>
      </c>
      <c r="P1037" s="162">
        <f>MAX(K1037,L1037,M1037,N1037)</f>
        <v/>
      </c>
      <c r="Q1037" s="162">
        <f>MEDIAN(K1037,L1037,M1037,N1037)</f>
        <v/>
      </c>
      <c r="R1037" s="162">
        <f>AVERAGE(K1037,L1037,M1037,N1037)</f>
        <v/>
      </c>
      <c r="S1037" s="162">
        <f>AVERAGE(O1037,Q1037)</f>
        <v/>
      </c>
      <c r="T1037" s="162">
        <f>AVERAGE(P1037,Q1037)</f>
        <v/>
      </c>
      <c r="U1037" s="41">
        <f>STDEVA(K1037,L1037,M1037,N1037)</f>
        <v/>
      </c>
      <c r="V1037" s="42">
        <f>U1037/Q1037</f>
        <v/>
      </c>
      <c r="W1037" s="43">
        <f>IF(X1037=O1037,"MENOR",IF(X1037=S1037,"PROM[MEN-MED]","PROMEDIO"))</f>
        <v/>
      </c>
      <c r="X1037" s="163">
        <f>IF(V1037&lt;=300%,O1037,IF(AND(V1037&gt;100%,V1037&lt;=150%),S1037,R1037))</f>
        <v/>
      </c>
      <c r="Y1037" s="162">
        <f>ROUND(X1037,0)</f>
        <v/>
      </c>
    </row>
    <row r="1038" ht="27" customHeight="1">
      <c r="B1038" s="57" t="inlineStr">
        <is>
          <t>8.10</t>
        </is>
      </c>
      <c r="C1038" s="32" t="n">
        <v>4912</v>
      </c>
      <c r="D1038" s="58" t="inlineStr">
        <is>
          <t>MANIJAS INTERNAS DE LA PUERTA</t>
        </is>
      </c>
      <c r="E1038" s="56" t="inlineStr">
        <is>
          <t>Dispositivo metálico y plastico, interno de forma irregular tipo palanca,  en su parte interna con resortes para accionar la cerradura giratoria a fin de permitir su cierre y su apertura. Forma y diámetro establecido para este vehículo.</t>
        </is>
      </c>
      <c r="F1038" s="32" t="inlineStr">
        <is>
          <t>Unidad</t>
        </is>
      </c>
      <c r="G1038" s="35" t="inlineStr">
        <is>
          <t>suministro</t>
        </is>
      </c>
      <c r="H1038" s="159" t="n">
        <v>193799</v>
      </c>
      <c r="I1038" s="37" t="n">
        <v>158.91</v>
      </c>
      <c r="J1038" s="37" t="n">
        <v>151.76</v>
      </c>
      <c r="K1038" s="160">
        <f>H1038*(I1038/J1038)</f>
        <v/>
      </c>
      <c r="L1038" s="159" t="n">
        <v>255320.5214</v>
      </c>
      <c r="M1038" s="159" t="n">
        <v>247884</v>
      </c>
      <c r="N1038" s="159" t="n">
        <v>267714.72</v>
      </c>
      <c r="O1038" s="162">
        <f>MIN(K1038,L1038,M1038,N1038)</f>
        <v/>
      </c>
      <c r="P1038" s="162">
        <f>MAX(K1038,L1038,M1038,N1038)</f>
        <v/>
      </c>
      <c r="Q1038" s="162">
        <f>MEDIAN(K1038,L1038,M1038,N1038)</f>
        <v/>
      </c>
      <c r="R1038" s="162">
        <f>AVERAGE(K1038,L1038,M1038,N1038)</f>
        <v/>
      </c>
      <c r="S1038" s="162">
        <f>AVERAGE(O1038,Q1038)</f>
        <v/>
      </c>
      <c r="T1038" s="162">
        <f>AVERAGE(P1038,Q1038)</f>
        <v/>
      </c>
      <c r="U1038" s="41">
        <f>STDEVA(K1038,L1038,M1038,N1038)</f>
        <v/>
      </c>
      <c r="V1038" s="42">
        <f>U1038/Q1038</f>
        <v/>
      </c>
      <c r="W1038" s="43">
        <f>IF(X1038=O1038,"MENOR",IF(X1038=S1038,"PROM[MEN-MED]","PROMEDIO"))</f>
        <v/>
      </c>
      <c r="X1038" s="163">
        <f>IF(V1038&lt;=300%,O1038,IF(AND(V1038&gt;100%,V1038&lt;=150%),S1038,R1038))</f>
        <v/>
      </c>
      <c r="Y1038" s="162">
        <f>ROUND(X1038,0)</f>
        <v/>
      </c>
    </row>
    <row r="1039" ht="15.75" customHeight="1">
      <c r="B1039" s="57" t="inlineStr">
        <is>
          <t>8.11</t>
        </is>
      </c>
      <c r="C1039" s="32" t="n">
        <v>4912</v>
      </c>
      <c r="D1039" s="58" t="inlineStr">
        <is>
          <t>PERNOS RUEDAS</t>
        </is>
      </c>
      <c r="E1039" s="56" t="inlineStr">
        <is>
          <t>Pieza metálica cilindrica con cabeza exágona en uno de sus extremos y su cuerpo roscado. Permite unir o fijar elementos. Diámetro establecido para este vehículo.</t>
        </is>
      </c>
      <c r="F1039" s="32" t="inlineStr">
        <is>
          <t>Unidad</t>
        </is>
      </c>
      <c r="G1039" s="35" t="inlineStr">
        <is>
          <t>suministro</t>
        </is>
      </c>
      <c r="H1039" s="159" t="n">
        <v>20871</v>
      </c>
      <c r="I1039" s="37" t="n">
        <v>158.91</v>
      </c>
      <c r="J1039" s="37" t="n">
        <v>151.76</v>
      </c>
      <c r="K1039" s="160">
        <f>H1039*(I1039/J1039)</f>
        <v/>
      </c>
      <c r="L1039" s="159" t="n">
        <v>26117.7154</v>
      </c>
      <c r="M1039" s="159" t="n">
        <v>25357</v>
      </c>
      <c r="N1039" s="159" t="n">
        <v>27385.56</v>
      </c>
      <c r="O1039" s="162">
        <f>MIN(K1039,L1039,M1039,N1039)</f>
        <v/>
      </c>
      <c r="P1039" s="162">
        <f>MAX(K1039,L1039,M1039,N1039)</f>
        <v/>
      </c>
      <c r="Q1039" s="162">
        <f>MEDIAN(K1039,L1039,M1039,N1039)</f>
        <v/>
      </c>
      <c r="R1039" s="162">
        <f>AVERAGE(K1039,L1039,M1039,N1039)</f>
        <v/>
      </c>
      <c r="S1039" s="162">
        <f>AVERAGE(O1039,Q1039)</f>
        <v/>
      </c>
      <c r="T1039" s="162">
        <f>AVERAGE(P1039,Q1039)</f>
        <v/>
      </c>
      <c r="U1039" s="41">
        <f>STDEVA(K1039,L1039,M1039,N1039)</f>
        <v/>
      </c>
      <c r="V1039" s="42">
        <f>U1039/Q1039</f>
        <v/>
      </c>
      <c r="W1039" s="43">
        <f>IF(X1039=O1039,"MENOR",IF(X1039=S1039,"PROM[MEN-MED]","PROMEDIO"))</f>
        <v/>
      </c>
      <c r="X1039" s="163">
        <f>IF(V1039&lt;=300%,O1039,IF(AND(V1039&gt;100%,V1039&lt;=150%),S1039,R1039))</f>
        <v/>
      </c>
      <c r="Y1039" s="162">
        <f>ROUND(X1039,0)</f>
        <v/>
      </c>
    </row>
    <row r="1040" ht="15.75" customHeight="1">
      <c r="B1040" s="57" t="inlineStr">
        <is>
          <t>8.12</t>
        </is>
      </c>
      <c r="C1040" s="32" t="n">
        <v>4912</v>
      </c>
      <c r="D1040" s="59" t="inlineStr">
        <is>
          <t>TUERCAS PERNOS RUEDAS</t>
        </is>
      </c>
      <c r="E1040" s="56" t="inlineStr">
        <is>
          <t>Pieza metálica mecánica con un orificio central, el cual presenta una rosca, en forma fija o deslizante. Diametro requerido para este vehiculo.</t>
        </is>
      </c>
      <c r="F1040" s="32" t="inlineStr">
        <is>
          <t>Unidad</t>
        </is>
      </c>
      <c r="G1040" s="35" t="inlineStr">
        <is>
          <t>suministro</t>
        </is>
      </c>
      <c r="H1040" s="159" t="n">
        <v>41741</v>
      </c>
      <c r="I1040" s="37" t="n">
        <v>158.91</v>
      </c>
      <c r="J1040" s="37" t="n">
        <v>151.76</v>
      </c>
      <c r="K1040" s="160">
        <f>H1040*(I1040/J1040)</f>
        <v/>
      </c>
      <c r="L1040" s="159" t="n">
        <v>60153.0244</v>
      </c>
      <c r="M1040" s="159" t="n">
        <v>58401</v>
      </c>
      <c r="N1040" s="159" t="n">
        <v>63073.08</v>
      </c>
      <c r="O1040" s="162">
        <f>MIN(K1040,L1040,M1040,N1040)</f>
        <v/>
      </c>
      <c r="P1040" s="162">
        <f>MAX(K1040,L1040,M1040,N1040)</f>
        <v/>
      </c>
      <c r="Q1040" s="162">
        <f>MEDIAN(K1040,L1040,M1040,N1040)</f>
        <v/>
      </c>
      <c r="R1040" s="162">
        <f>AVERAGE(K1040,L1040,M1040,N1040)</f>
        <v/>
      </c>
      <c r="S1040" s="162">
        <f>AVERAGE(O1040,Q1040)</f>
        <v/>
      </c>
      <c r="T1040" s="162">
        <f>AVERAGE(P1040,Q1040)</f>
        <v/>
      </c>
      <c r="U1040" s="41">
        <f>STDEVA(K1040,L1040,M1040,N1040)</f>
        <v/>
      </c>
      <c r="V1040" s="42">
        <f>U1040/Q1040</f>
        <v/>
      </c>
      <c r="W1040" s="43">
        <f>IF(X1040=O1040,"MENOR",IF(X1040=S1040,"PROM[MEN-MED]","PROMEDIO"))</f>
        <v/>
      </c>
      <c r="X1040" s="163">
        <f>IF(V1040&lt;=300%,O1040,IF(AND(V1040&gt;100%,V1040&lt;=150%),S1040,R1040))</f>
        <v/>
      </c>
      <c r="Y1040" s="162">
        <f>ROUND(X1040,0)</f>
        <v/>
      </c>
    </row>
    <row r="1041" ht="27" customHeight="1">
      <c r="B1041" s="57" t="inlineStr">
        <is>
          <t>8.13</t>
        </is>
      </c>
      <c r="C1041" s="32" t="n">
        <v>4912</v>
      </c>
      <c r="D1041" s="58" t="inlineStr">
        <is>
          <t>PLUMILLAS</t>
        </is>
      </c>
      <c r="E1041" s="56" t="inlineStr">
        <is>
          <t>Elemento metálico en forma de barzo con un largo borde de goma, conformado por el pasador, gancho y bayonet.  Para ser movido en sentido oscilatorio. Diámetro establecido para este vehículo.</t>
        </is>
      </c>
      <c r="F1041" s="32" t="inlineStr">
        <is>
          <t>Unidad</t>
        </is>
      </c>
      <c r="G1041" s="35" t="inlineStr">
        <is>
          <t>suministro</t>
        </is>
      </c>
      <c r="H1041" s="159" t="n">
        <v>275294</v>
      </c>
      <c r="I1041" s="37" t="n">
        <v>158.91</v>
      </c>
      <c r="J1041" s="37" t="n">
        <v>151.76</v>
      </c>
      <c r="K1041" s="160">
        <f>H1041*(I1041/J1041)</f>
        <v/>
      </c>
      <c r="L1041" s="159" t="n">
        <v>331955.6051</v>
      </c>
      <c r="M1041" s="159" t="n">
        <v>322287</v>
      </c>
      <c r="N1041" s="159" t="n">
        <v>348069.96</v>
      </c>
      <c r="O1041" s="162">
        <f>MIN(K1041,L1041,M1041,N1041)</f>
        <v/>
      </c>
      <c r="P1041" s="162">
        <f>MAX(K1041,L1041,M1041,N1041)</f>
        <v/>
      </c>
      <c r="Q1041" s="162">
        <f>MEDIAN(K1041,L1041,M1041,N1041)</f>
        <v/>
      </c>
      <c r="R1041" s="162">
        <f>AVERAGE(K1041,L1041,M1041,N1041)</f>
        <v/>
      </c>
      <c r="S1041" s="162">
        <f>AVERAGE(O1041,Q1041)</f>
        <v/>
      </c>
      <c r="T1041" s="162">
        <f>AVERAGE(P1041,Q1041)</f>
        <v/>
      </c>
      <c r="U1041" s="41">
        <f>STDEVA(K1041,L1041,M1041,N1041)</f>
        <v/>
      </c>
      <c r="V1041" s="42">
        <f>U1041/Q1041</f>
        <v/>
      </c>
      <c r="W1041" s="43">
        <f>IF(X1041=O1041,"MENOR",IF(X1041=S1041,"PROM[MEN-MED]","PROMEDIO"))</f>
        <v/>
      </c>
      <c r="X1041" s="163">
        <f>IF(V1041&lt;=300%,O1041,IF(AND(V1041&gt;100%,V1041&lt;=150%),S1041,R1041))</f>
        <v/>
      </c>
      <c r="Y1041" s="162">
        <f>ROUND(X1041,0)</f>
        <v/>
      </c>
    </row>
    <row r="1042" ht="27" customHeight="1">
      <c r="B1042" s="57" t="inlineStr">
        <is>
          <t>8.14</t>
        </is>
      </c>
      <c r="C1042" s="32" t="n">
        <v>4912</v>
      </c>
      <c r="D1042" s="58" t="inlineStr">
        <is>
          <t>STOP TRASERO</t>
        </is>
      </c>
      <c r="E1042"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042" s="32" t="inlineStr">
        <is>
          <t>Unidad</t>
        </is>
      </c>
      <c r="G1042" s="35" t="inlineStr">
        <is>
          <t>suministro</t>
        </is>
      </c>
      <c r="H1042" s="159" t="n">
        <v>1519581</v>
      </c>
      <c r="I1042" s="37" t="n">
        <v>158.91</v>
      </c>
      <c r="J1042" s="37" t="n">
        <v>151.76</v>
      </c>
      <c r="K1042" s="160">
        <f>H1042*(I1042/J1042)</f>
        <v/>
      </c>
      <c r="L1042" s="159" t="n">
        <v>2616441.0167</v>
      </c>
      <c r="M1042" s="159" t="n">
        <v>2540234</v>
      </c>
      <c r="N1042" s="159" t="n">
        <v>2743452.72</v>
      </c>
      <c r="O1042" s="162">
        <f>MIN(K1042,L1042,M1042,N1042)</f>
        <v/>
      </c>
      <c r="P1042" s="162">
        <f>MAX(K1042,L1042,M1042,N1042)</f>
        <v/>
      </c>
      <c r="Q1042" s="162">
        <f>MEDIAN(K1042,L1042,M1042,N1042)</f>
        <v/>
      </c>
      <c r="R1042" s="162">
        <f>AVERAGE(K1042,L1042,M1042,N1042)</f>
        <v/>
      </c>
      <c r="S1042" s="162">
        <f>AVERAGE(O1042,Q1042)</f>
        <v/>
      </c>
      <c r="T1042" s="162">
        <f>AVERAGE(P1042,Q1042)</f>
        <v/>
      </c>
      <c r="U1042" s="41">
        <f>STDEVA(K1042,L1042,M1042,N1042)</f>
        <v/>
      </c>
      <c r="V1042" s="42">
        <f>U1042/Q1042</f>
        <v/>
      </c>
      <c r="W1042" s="43">
        <f>IF(X1042=O1042,"MENOR",IF(X1042=S1042,"PROM[MEN-MED]","PROMEDIO"))</f>
        <v/>
      </c>
      <c r="X1042" s="163">
        <f>IF(V1042&lt;=300%,O1042,IF(AND(V1042&gt;100%,V1042&lt;=150%),S1042,R1042))</f>
        <v/>
      </c>
      <c r="Y1042" s="162">
        <f>ROUND(X1042,0)</f>
        <v/>
      </c>
    </row>
    <row r="1043" ht="27" customHeight="1">
      <c r="B1043" s="57" t="inlineStr">
        <is>
          <t>8.15</t>
        </is>
      </c>
      <c r="C1043" s="32" t="n">
        <v>4912</v>
      </c>
      <c r="D1043" s="58" t="inlineStr">
        <is>
          <t xml:space="preserve">TAPA TANQUE DE COMBUSTIBLE </t>
        </is>
      </c>
      <c r="E1043" s="56"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043" s="32" t="inlineStr">
        <is>
          <t>Unidad</t>
        </is>
      </c>
      <c r="G1043" s="35" t="inlineStr">
        <is>
          <t>suministro</t>
        </is>
      </c>
      <c r="H1043" s="159" t="n">
        <v>147089</v>
      </c>
      <c r="I1043" s="37" t="n">
        <v>158.91</v>
      </c>
      <c r="J1043" s="37" t="n">
        <v>151.76</v>
      </c>
      <c r="K1043" s="160">
        <f>H1043*(I1043/J1043)</f>
        <v/>
      </c>
      <c r="L1043" s="159" t="n">
        <v>182828.0895</v>
      </c>
      <c r="M1043" s="159" t="n">
        <v>177503</v>
      </c>
      <c r="N1043" s="159" t="n">
        <v>191703.24</v>
      </c>
      <c r="O1043" s="162">
        <f>MIN(K1043,L1043,M1043,N1043)</f>
        <v/>
      </c>
      <c r="P1043" s="162">
        <f>MAX(K1043,L1043,M1043,N1043)</f>
        <v/>
      </c>
      <c r="Q1043" s="162">
        <f>MEDIAN(K1043,L1043,M1043,N1043)</f>
        <v/>
      </c>
      <c r="R1043" s="162">
        <f>AVERAGE(K1043,L1043,M1043,N1043)</f>
        <v/>
      </c>
      <c r="S1043" s="162">
        <f>AVERAGE(O1043,Q1043)</f>
        <v/>
      </c>
      <c r="T1043" s="162">
        <f>AVERAGE(P1043,Q1043)</f>
        <v/>
      </c>
      <c r="U1043" s="41">
        <f>STDEVA(K1043,L1043,M1043,N1043)</f>
        <v/>
      </c>
      <c r="V1043" s="42">
        <f>U1043/Q1043</f>
        <v/>
      </c>
      <c r="W1043" s="43">
        <f>IF(X1043=O1043,"MENOR",IF(X1043=S1043,"PROM[MEN-MED]","PROMEDIO"))</f>
        <v/>
      </c>
      <c r="X1043" s="163">
        <f>IF(V1043&lt;=300%,O1043,IF(AND(V1043&gt;100%,V1043&lt;=150%),S1043,R1043))</f>
        <v/>
      </c>
      <c r="Y1043" s="162">
        <f>ROUND(X1043,0)</f>
        <v/>
      </c>
    </row>
    <row r="1044" ht="27" customHeight="1">
      <c r="B1044" s="57" t="inlineStr">
        <is>
          <t>8.16</t>
        </is>
      </c>
      <c r="C1044" s="32" t="n">
        <v>4912</v>
      </c>
      <c r="D1044" s="58" t="inlineStr">
        <is>
          <t>VIDRIO PANORÁMICO DELANTERO (BLINDADO)</t>
        </is>
      </c>
      <c r="E1044" s="56" t="inlineStr">
        <is>
          <t>Elemento de material inorgánico duro, frágil, transparente y amorfo  compuesto por arena de sílice, carbonato de sodio y caliza. Ubicación parte de delantera para el vehículo. Diámetro establecido para este vehículo.</t>
        </is>
      </c>
      <c r="F1044" s="32" t="inlineStr">
        <is>
          <t>Unidad</t>
        </is>
      </c>
      <c r="G1044" s="35" t="inlineStr">
        <is>
          <t>suministro</t>
        </is>
      </c>
      <c r="H1044" s="159" t="n">
        <v>6124042</v>
      </c>
      <c r="I1044" s="37" t="n">
        <v>158.91</v>
      </c>
      <c r="J1044" s="37" t="n">
        <v>151.76</v>
      </c>
      <c r="K1044" s="160">
        <f>H1044*(I1044/J1044)</f>
        <v/>
      </c>
      <c r="L1044" s="159" t="n">
        <v>7953567.3</v>
      </c>
      <c r="M1044" s="159" t="n">
        <v>7721910</v>
      </c>
      <c r="N1044" s="159" t="n">
        <v>8339662.8</v>
      </c>
      <c r="O1044" s="162">
        <f>MIN(K1044,L1044,M1044,N1044)</f>
        <v/>
      </c>
      <c r="P1044" s="162">
        <f>MAX(K1044,L1044,M1044,N1044)</f>
        <v/>
      </c>
      <c r="Q1044" s="162">
        <f>MEDIAN(K1044,L1044,M1044,N1044)</f>
        <v/>
      </c>
      <c r="R1044" s="162">
        <f>AVERAGE(K1044,L1044,M1044,N1044)</f>
        <v/>
      </c>
      <c r="S1044" s="162">
        <f>AVERAGE(O1044,Q1044)</f>
        <v/>
      </c>
      <c r="T1044" s="162">
        <f>AVERAGE(P1044,Q1044)</f>
        <v/>
      </c>
      <c r="U1044" s="41">
        <f>STDEVA(K1044,L1044,M1044,N1044)</f>
        <v/>
      </c>
      <c r="V1044" s="42">
        <f>U1044/Q1044</f>
        <v/>
      </c>
      <c r="W1044" s="43">
        <f>IF(X1044=O1044,"MENOR",IF(X1044=S1044,"PROM[MEN-MED]","PROMEDIO"))</f>
        <v/>
      </c>
      <c r="X1044" s="163">
        <f>IF(V1044&lt;=300%,O1044,IF(AND(V1044&gt;100%,V1044&lt;=150%),S1044,R1044))</f>
        <v/>
      </c>
      <c r="Y1044" s="162">
        <f>ROUND(X1044,0)</f>
        <v/>
      </c>
    </row>
    <row r="1045" ht="27" customHeight="1">
      <c r="B1045" s="57" t="inlineStr">
        <is>
          <t>8.17</t>
        </is>
      </c>
      <c r="C1045" s="32" t="n">
        <v>4912</v>
      </c>
      <c r="D1045" s="58" t="inlineStr">
        <is>
          <t>VIDRIO PANORÁMICO DELANTERO</t>
        </is>
      </c>
      <c r="E1045" s="56" t="inlineStr">
        <is>
          <t>Elemento de material inorgánico duro, frágil, transparente y amorfo  compuesto por arena de sílice, carbonato de sodio y caliza. Ubicación parte de delantera para el vehículo. Diámetro establecido para este vehículo.</t>
        </is>
      </c>
      <c r="F1045" s="32" t="inlineStr">
        <is>
          <t>Unidad</t>
        </is>
      </c>
      <c r="G1045" s="35" t="inlineStr">
        <is>
          <t>suministro</t>
        </is>
      </c>
      <c r="H1045" s="159" t="n">
        <v>2596904</v>
      </c>
      <c r="I1045" s="37" t="n">
        <v>158.91</v>
      </c>
      <c r="J1045" s="37" t="n">
        <v>151.76</v>
      </c>
      <c r="K1045" s="160">
        <f>H1045*(I1045/J1045)</f>
        <v/>
      </c>
      <c r="L1045" s="159" t="n">
        <v>4511476.2231</v>
      </c>
      <c r="M1045" s="159" t="n">
        <v>4380074</v>
      </c>
      <c r="N1045" s="159" t="n">
        <v>4730479.92</v>
      </c>
      <c r="O1045" s="162">
        <f>MIN(K1045,L1045,M1045,N1045)</f>
        <v/>
      </c>
      <c r="P1045" s="162">
        <f>MAX(K1045,L1045,M1045,N1045)</f>
        <v/>
      </c>
      <c r="Q1045" s="162">
        <f>MEDIAN(K1045,L1045,M1045,N1045)</f>
        <v/>
      </c>
      <c r="R1045" s="162">
        <f>AVERAGE(K1045,L1045,M1045,N1045)</f>
        <v/>
      </c>
      <c r="S1045" s="162">
        <f>AVERAGE(O1045,Q1045)</f>
        <v/>
      </c>
      <c r="T1045" s="162">
        <f>AVERAGE(P1045,Q1045)</f>
        <v/>
      </c>
      <c r="U1045" s="41">
        <f>STDEVA(K1045,L1045,M1045,N1045)</f>
        <v/>
      </c>
      <c r="V1045" s="42">
        <f>U1045/Q1045</f>
        <v/>
      </c>
      <c r="W1045" s="43">
        <f>IF(X1045=O1045,"MENOR",IF(X1045=S1045,"PROM[MEN-MED]","PROMEDIO"))</f>
        <v/>
      </c>
      <c r="X1045" s="163">
        <f>IF(V1045&lt;=300%,O1045,IF(AND(V1045&gt;100%,V1045&lt;=150%),S1045,R1045))</f>
        <v/>
      </c>
      <c r="Y1045" s="162">
        <f>ROUND(X1045,0)</f>
        <v/>
      </c>
    </row>
    <row r="1046" ht="27" customHeight="1">
      <c r="B1046" s="57" t="inlineStr">
        <is>
          <t>8.18</t>
        </is>
      </c>
      <c r="C1046" s="32" t="n">
        <v>4912</v>
      </c>
      <c r="D1046" s="58" t="inlineStr">
        <is>
          <t>VIDRIO PANORÁMICO TRASERO</t>
        </is>
      </c>
      <c r="E1046" s="56" t="inlineStr">
        <is>
          <t>Elemento de material inorgánico duro, frágil, transparente y amorfo  compuesto por arena de sílice, carbonato de sodio y caliza. Ubicación parte de atrás para el vehículo. Diámetro establecido para este vehículo.</t>
        </is>
      </c>
      <c r="F1046" s="32" t="inlineStr">
        <is>
          <t>Unidad</t>
        </is>
      </c>
      <c r="G1046" s="35" t="inlineStr">
        <is>
          <t>suministro</t>
        </is>
      </c>
      <c r="H1046" s="159" t="n">
        <v>2249060</v>
      </c>
      <c r="I1046" s="37" t="n">
        <v>158.91</v>
      </c>
      <c r="J1046" s="37" t="n">
        <v>151.76</v>
      </c>
      <c r="K1046" s="160">
        <f>H1046*(I1046/J1046)</f>
        <v/>
      </c>
      <c r="L1046" s="159" t="n">
        <v>3568821.2455</v>
      </c>
      <c r="M1046" s="159" t="n">
        <v>3464875</v>
      </c>
      <c r="N1046" s="159" t="n">
        <v>3742065</v>
      </c>
      <c r="O1046" s="162">
        <f>MIN(K1046,L1046,M1046,N1046)</f>
        <v/>
      </c>
      <c r="P1046" s="162">
        <f>MAX(K1046,L1046,M1046,N1046)</f>
        <v/>
      </c>
      <c r="Q1046" s="162">
        <f>MEDIAN(K1046,L1046,M1046,N1046)</f>
        <v/>
      </c>
      <c r="R1046" s="162">
        <f>AVERAGE(K1046,L1046,M1046,N1046)</f>
        <v/>
      </c>
      <c r="S1046" s="162">
        <f>AVERAGE(O1046,Q1046)</f>
        <v/>
      </c>
      <c r="T1046" s="162">
        <f>AVERAGE(P1046,Q1046)</f>
        <v/>
      </c>
      <c r="U1046" s="41">
        <f>STDEVA(K1046,L1046,M1046,N1046)</f>
        <v/>
      </c>
      <c r="V1046" s="42">
        <f>U1046/Q1046</f>
        <v/>
      </c>
      <c r="W1046" s="43">
        <f>IF(X1046=O1046,"MENOR",IF(X1046=S1046,"PROM[MEN-MED]","PROMEDIO"))</f>
        <v/>
      </c>
      <c r="X1046" s="163">
        <f>IF(V1046&lt;=300%,O1046,IF(AND(V1046&gt;100%,V1046&lt;=150%),S1046,R1046))</f>
        <v/>
      </c>
      <c r="Y1046" s="162">
        <f>ROUND(X1046,0)</f>
        <v/>
      </c>
    </row>
    <row r="1047" ht="27" customHeight="1">
      <c r="B1047" s="57" t="inlineStr">
        <is>
          <t>8.19</t>
        </is>
      </c>
      <c r="C1047" s="32" t="n">
        <v>4912</v>
      </c>
      <c r="D1047" s="58" t="inlineStr">
        <is>
          <t xml:space="preserve">VIDRIOS PUERTAS LATERALES </t>
        </is>
      </c>
      <c r="E1047" s="56" t="inlineStr">
        <is>
          <t>Elemento de material inorgánico duro, frágil, transparente y amorfo  compuesto por arena de sílice, carbonato de sodio y caliza. Ubicación parte de lateral ambos costadados para el vehículo. Diámetro establecido para este vehículo.</t>
        </is>
      </c>
      <c r="F1047" s="32" t="inlineStr">
        <is>
          <t>Unidad</t>
        </is>
      </c>
      <c r="G1047" s="35" t="inlineStr">
        <is>
          <t>suministro</t>
        </is>
      </c>
      <c r="H1047" s="159" t="n">
        <v>1256850</v>
      </c>
      <c r="I1047" s="37" t="n">
        <v>158.91</v>
      </c>
      <c r="J1047" s="37" t="n">
        <v>151.76</v>
      </c>
      <c r="K1047" s="160">
        <f>H1047*(I1047/J1047)</f>
        <v/>
      </c>
      <c r="L1047" s="159" t="n">
        <v>1473749.7523</v>
      </c>
      <c r="M1047" s="159" t="n">
        <v>1430825</v>
      </c>
      <c r="N1047" s="159" t="n">
        <v>1545291</v>
      </c>
      <c r="O1047" s="162">
        <f>MIN(K1047,L1047,M1047,N1047)</f>
        <v/>
      </c>
      <c r="P1047" s="162">
        <f>MAX(K1047,L1047,M1047,N1047)</f>
        <v/>
      </c>
      <c r="Q1047" s="162">
        <f>MEDIAN(K1047,L1047,M1047,N1047)</f>
        <v/>
      </c>
      <c r="R1047" s="162">
        <f>AVERAGE(K1047,L1047,M1047,N1047)</f>
        <v/>
      </c>
      <c r="S1047" s="162">
        <f>AVERAGE(O1047,Q1047)</f>
        <v/>
      </c>
      <c r="T1047" s="162">
        <f>AVERAGE(P1047,Q1047)</f>
        <v/>
      </c>
      <c r="U1047" s="41">
        <f>STDEVA(K1047,L1047,M1047,N1047)</f>
        <v/>
      </c>
      <c r="V1047" s="42">
        <f>U1047/Q1047</f>
        <v/>
      </c>
      <c r="W1047" s="43">
        <f>IF(X1047=O1047,"MENOR",IF(X1047=S1047,"PROM[MEN-MED]","PROMEDIO"))</f>
        <v/>
      </c>
      <c r="X1047" s="163">
        <f>IF(V1047&lt;=300%,O1047,IF(AND(V1047&gt;100%,V1047&lt;=150%),S1047,R1047))</f>
        <v/>
      </c>
      <c r="Y1047" s="162">
        <f>ROUND(X1047,0)</f>
        <v/>
      </c>
    </row>
    <row r="1048" ht="27" customHeight="1">
      <c r="B1048" s="57" t="inlineStr">
        <is>
          <t>8.20</t>
        </is>
      </c>
      <c r="C1048" s="32" t="n">
        <v>4912</v>
      </c>
      <c r="D1048" s="58" t="inlineStr">
        <is>
          <t>VIDRIOS PUERTAS LATERALES (BLINDADO)</t>
        </is>
      </c>
      <c r="E1048" s="56" t="inlineStr">
        <is>
          <t>Elemento de material inorgánico duro, frágil, transparente y amorfo  compuesto por arena de sílice, carbonato de sodio y caliza. Ubicación parte de lateral ambos costadados para el vehículo. Diámetro establecido para este vehículo.</t>
        </is>
      </c>
      <c r="F1048" s="32" t="inlineStr">
        <is>
          <t>Unidad</t>
        </is>
      </c>
      <c r="G1048" s="35" t="inlineStr">
        <is>
          <t>suministro</t>
        </is>
      </c>
      <c r="H1048" s="159" t="n">
        <v>3383587</v>
      </c>
      <c r="I1048" s="37" t="n">
        <v>158.91</v>
      </c>
      <c r="J1048" s="37" t="n">
        <v>151.76</v>
      </c>
      <c r="K1048" s="160">
        <f>H1048*(I1048/J1048)</f>
        <v/>
      </c>
      <c r="L1048" s="159" t="n">
        <v>4092612.3</v>
      </c>
      <c r="M1048" s="159" t="n">
        <v>3973410</v>
      </c>
      <c r="N1048" s="159" t="n">
        <v>4291282.8</v>
      </c>
      <c r="O1048" s="162">
        <f>MIN(K1048,L1048,M1048,N1048)</f>
        <v/>
      </c>
      <c r="P1048" s="162">
        <f>MAX(K1048,L1048,M1048,N1048)</f>
        <v/>
      </c>
      <c r="Q1048" s="162">
        <f>MEDIAN(K1048,L1048,M1048,N1048)</f>
        <v/>
      </c>
      <c r="R1048" s="162">
        <f>AVERAGE(K1048,L1048,M1048,N1048)</f>
        <v/>
      </c>
      <c r="S1048" s="162">
        <f>AVERAGE(O1048,Q1048)</f>
        <v/>
      </c>
      <c r="T1048" s="162">
        <f>AVERAGE(P1048,Q1048)</f>
        <v/>
      </c>
      <c r="U1048" s="41">
        <f>STDEVA(K1048,L1048,M1048,N1048)</f>
        <v/>
      </c>
      <c r="V1048" s="42">
        <f>U1048/Q1048</f>
        <v/>
      </c>
      <c r="W1048" s="43">
        <f>IF(X1048=O1048,"MENOR",IF(X1048=S1048,"PROM[MEN-MED]","PROMEDIO"))</f>
        <v/>
      </c>
      <c r="X1048" s="163">
        <f>IF(V1048&lt;=300%,O1048,IF(AND(V1048&gt;100%,V1048&lt;=150%),S1048,R1048))</f>
        <v/>
      </c>
      <c r="Y1048" s="162">
        <f>ROUND(X1048,0)</f>
        <v/>
      </c>
    </row>
    <row r="1049" ht="15.75" customHeight="1">
      <c r="B1049" s="57" t="inlineStr">
        <is>
          <t>8.21</t>
        </is>
      </c>
      <c r="C1049" s="32" t="n">
        <v>4912</v>
      </c>
      <c r="D1049" s="58" t="inlineStr">
        <is>
          <t>JUEGO DE TAPETES</t>
        </is>
      </c>
      <c r="E1049" s="56" t="inlineStr">
        <is>
          <t>Elemento de proteccion, fabricado en caucho PVC negros, bordeado y marcado con  la marca del vehículo. Diámetro establecido para este vehículo.</t>
        </is>
      </c>
      <c r="F1049" s="32" t="inlineStr">
        <is>
          <t>Unidad</t>
        </is>
      </c>
      <c r="G1049" s="35" t="inlineStr">
        <is>
          <t>suministro</t>
        </is>
      </c>
      <c r="H1049" s="159" t="n">
        <v>309084</v>
      </c>
      <c r="I1049" s="37" t="n">
        <v>158.91</v>
      </c>
      <c r="J1049" s="37" t="n">
        <v>151.76</v>
      </c>
      <c r="K1049" s="160">
        <f>H1049*(I1049/J1049)</f>
        <v/>
      </c>
      <c r="L1049" s="159" t="n">
        <v>477471.9467</v>
      </c>
      <c r="M1049" s="159" t="n">
        <v>463565</v>
      </c>
      <c r="N1049" s="159" t="n">
        <v>500650.2</v>
      </c>
      <c r="O1049" s="162">
        <f>MIN(K1049,L1049,M1049,N1049)</f>
        <v/>
      </c>
      <c r="P1049" s="162">
        <f>MAX(K1049,L1049,M1049,N1049)</f>
        <v/>
      </c>
      <c r="Q1049" s="162">
        <f>MEDIAN(K1049,L1049,M1049,N1049)</f>
        <v/>
      </c>
      <c r="R1049" s="162">
        <f>AVERAGE(K1049,L1049,M1049,N1049)</f>
        <v/>
      </c>
      <c r="S1049" s="162">
        <f>AVERAGE(O1049,Q1049)</f>
        <v/>
      </c>
      <c r="T1049" s="162">
        <f>AVERAGE(P1049,Q1049)</f>
        <v/>
      </c>
      <c r="U1049" s="41">
        <f>STDEVA(K1049,L1049,M1049,N1049)</f>
        <v/>
      </c>
      <c r="V1049" s="42">
        <f>U1049/Q1049</f>
        <v/>
      </c>
      <c r="W1049" s="43">
        <f>IF(X1049=O1049,"MENOR",IF(X1049=S1049,"PROM[MEN-MED]","PROMEDIO"))</f>
        <v/>
      </c>
      <c r="X1049" s="163">
        <f>IF(V1049&lt;=300%,O1049,IF(AND(V1049&gt;100%,V1049&lt;=150%),S1049,R1049))</f>
        <v/>
      </c>
      <c r="Y1049" s="162">
        <f>ROUND(X1049,0)</f>
        <v/>
      </c>
    </row>
    <row r="1050" ht="15.75" customHeight="1">
      <c r="B1050" s="57" t="inlineStr">
        <is>
          <t>8.22</t>
        </is>
      </c>
      <c r="C1050" s="32" t="n">
        <v>4912</v>
      </c>
      <c r="D1050" s="58" t="inlineStr">
        <is>
          <t>CONJUNTO MANGUERA DEL LAVAPARABRISAS</t>
        </is>
      </c>
      <c r="E1050" s="56" t="inlineStr">
        <is>
          <t>conducto flexible que transporta el líquido limpiaparabrisas desde el depósito del lavaparabrisas hasta las boquillas rociadoras, ubicadas en el capó o en la base del parabrisas.</t>
        </is>
      </c>
      <c r="F1050" s="32" t="inlineStr">
        <is>
          <t>Unidad</t>
        </is>
      </c>
      <c r="G1050" s="35" t="inlineStr">
        <is>
          <t>suministro</t>
        </is>
      </c>
      <c r="H1050" s="159" t="n">
        <v>30400</v>
      </c>
      <c r="I1050" s="37" t="n">
        <v>158.91</v>
      </c>
      <c r="J1050" s="37" t="n">
        <v>151.76</v>
      </c>
      <c r="K1050" s="160">
        <f>H1050*(I1050/J1050)</f>
        <v/>
      </c>
      <c r="L1050" s="159" t="n">
        <v>35647.2711</v>
      </c>
      <c r="M1050" s="159" t="n">
        <v>34609</v>
      </c>
      <c r="N1050" s="159" t="n">
        <v>37377.72</v>
      </c>
      <c r="O1050" s="162">
        <f>MIN(K1050,L1050,M1050,N1050)</f>
        <v/>
      </c>
      <c r="P1050" s="162">
        <f>MAX(K1050,L1050,M1050,N1050)</f>
        <v/>
      </c>
      <c r="Q1050" s="162">
        <f>MEDIAN(K1050,L1050,M1050,N1050)</f>
        <v/>
      </c>
      <c r="R1050" s="162">
        <f>AVERAGE(K1050,L1050,M1050,N1050)</f>
        <v/>
      </c>
      <c r="S1050" s="162">
        <f>AVERAGE(O1050,Q1050)</f>
        <v/>
      </c>
      <c r="T1050" s="162">
        <f>AVERAGE(P1050,Q1050)</f>
        <v/>
      </c>
      <c r="U1050" s="41">
        <f>STDEVA(K1050,L1050,M1050,N1050)</f>
        <v/>
      </c>
      <c r="V1050" s="42">
        <f>U1050/Q1050</f>
        <v/>
      </c>
      <c r="W1050" s="43">
        <f>IF(X1050=O1050,"MENOR",IF(X1050=S1050,"PROM[MEN-MED]","PROMEDIO"))</f>
        <v/>
      </c>
      <c r="X1050" s="163">
        <f>IF(V1050&lt;=300%,O1050,IF(AND(V1050&gt;100%,V1050&lt;=150%),S1050,R1050))</f>
        <v/>
      </c>
      <c r="Y1050" s="162">
        <f>ROUND(X1050,0)</f>
        <v/>
      </c>
    </row>
    <row r="1051" ht="15.75" customHeight="1">
      <c r="B1051" s="57" t="inlineStr">
        <is>
          <t>8.23</t>
        </is>
      </c>
      <c r="C1051" s="32" t="n">
        <v>4912</v>
      </c>
      <c r="D1051" s="58" t="inlineStr">
        <is>
          <t xml:space="preserve">BOQUILLAS LAVAPARABRISAS </t>
        </is>
      </c>
      <c r="E1051" s="56" t="inlineStr">
        <is>
          <t>pequeños dispositivos que pulverizan el líquido limpiaparabrisas sobre el parabrisas para facilitar la limpieza y mejorar la visibilidad del conductor.</t>
        </is>
      </c>
      <c r="F1051" s="32" t="inlineStr">
        <is>
          <t>Unidad</t>
        </is>
      </c>
      <c r="G1051" s="35" t="inlineStr">
        <is>
          <t>suministro</t>
        </is>
      </c>
      <c r="H1051" s="159" t="n">
        <v>79800</v>
      </c>
      <c r="I1051" s="37" t="n">
        <v>158.91</v>
      </c>
      <c r="J1051" s="37" t="n">
        <v>151.76</v>
      </c>
      <c r="K1051" s="160">
        <f>H1051*(I1051/J1051)</f>
        <v/>
      </c>
      <c r="L1051" s="159" t="n">
        <v>97204.18610000001</v>
      </c>
      <c r="M1051" s="159" t="n">
        <v>94373</v>
      </c>
      <c r="N1051" s="159" t="n">
        <v>101922.84</v>
      </c>
      <c r="O1051" s="162">
        <f>MIN(K1051,L1051,M1051,N1051)</f>
        <v/>
      </c>
      <c r="P1051" s="162">
        <f>MAX(K1051,L1051,M1051,N1051)</f>
        <v/>
      </c>
      <c r="Q1051" s="162">
        <f>MEDIAN(K1051,L1051,M1051,N1051)</f>
        <v/>
      </c>
      <c r="R1051" s="162">
        <f>AVERAGE(K1051,L1051,M1051,N1051)</f>
        <v/>
      </c>
      <c r="S1051" s="162">
        <f>AVERAGE(O1051,Q1051)</f>
        <v/>
      </c>
      <c r="T1051" s="162">
        <f>AVERAGE(P1051,Q1051)</f>
        <v/>
      </c>
      <c r="U1051" s="41">
        <f>STDEVA(K1051,L1051,M1051,N1051)</f>
        <v/>
      </c>
      <c r="V1051" s="42">
        <f>U1051/Q1051</f>
        <v/>
      </c>
      <c r="W1051" s="43">
        <f>IF(X1051=O1051,"MENOR",IF(X1051=S1051,"PROM[MEN-MED]","PROMEDIO"))</f>
        <v/>
      </c>
      <c r="X1051" s="163">
        <f>IF(V1051&lt;=300%,O1051,IF(AND(V1051&gt;100%,V1051&lt;=150%),S1051,R1051))</f>
        <v/>
      </c>
      <c r="Y1051" s="162">
        <f>ROUND(X1051,0)</f>
        <v/>
      </c>
    </row>
    <row r="1052" ht="15.75" customHeight="1">
      <c r="B1052" s="57" t="inlineStr">
        <is>
          <t>8.24</t>
        </is>
      </c>
      <c r="C1052" s="32" t="n">
        <v>4912</v>
      </c>
      <c r="D1052" s="58" t="inlineStr">
        <is>
          <t xml:space="preserve">SOPORTE DEL CAPO DERECHO </t>
        </is>
      </c>
      <c r="E1052" s="56" t="inlineStr">
        <is>
          <t>referirse a la bisagra o al amortiguador del capó en el lado derecho del vehículo.</t>
        </is>
      </c>
      <c r="F1052" s="32" t="inlineStr">
        <is>
          <t>Unidad</t>
        </is>
      </c>
      <c r="G1052" s="35" t="inlineStr">
        <is>
          <t>suministro</t>
        </is>
      </c>
      <c r="H1052" s="159" t="n">
        <v>151600</v>
      </c>
      <c r="I1052" s="37" t="n">
        <v>158.91</v>
      </c>
      <c r="J1052" s="37" t="n">
        <v>151.76</v>
      </c>
      <c r="K1052" s="160">
        <f>H1052*(I1052/J1052)</f>
        <v/>
      </c>
      <c r="L1052" s="159" t="n">
        <v>186234.2979</v>
      </c>
      <c r="M1052" s="159" t="n">
        <v>180810</v>
      </c>
      <c r="N1052" s="159" t="n">
        <v>195274.8</v>
      </c>
      <c r="O1052" s="162">
        <f>MIN(K1052,L1052,M1052,N1052)</f>
        <v/>
      </c>
      <c r="P1052" s="162">
        <f>MAX(K1052,L1052,M1052,N1052)</f>
        <v/>
      </c>
      <c r="Q1052" s="162">
        <f>MEDIAN(K1052,L1052,M1052,N1052)</f>
        <v/>
      </c>
      <c r="R1052" s="162">
        <f>AVERAGE(K1052,L1052,M1052,N1052)</f>
        <v/>
      </c>
      <c r="S1052" s="162">
        <f>AVERAGE(O1052,Q1052)</f>
        <v/>
      </c>
      <c r="T1052" s="162">
        <f>AVERAGE(P1052,Q1052)</f>
        <v/>
      </c>
      <c r="U1052" s="41">
        <f>STDEVA(K1052,L1052,M1052,N1052)</f>
        <v/>
      </c>
      <c r="V1052" s="42">
        <f>U1052/Q1052</f>
        <v/>
      </c>
      <c r="W1052" s="43">
        <f>IF(X1052=O1052,"MENOR",IF(X1052=S1052,"PROM[MEN-MED]","PROMEDIO"))</f>
        <v/>
      </c>
      <c r="X1052" s="163">
        <f>IF(V1052&lt;=300%,O1052,IF(AND(V1052&gt;100%,V1052&lt;=150%),S1052,R1052))</f>
        <v/>
      </c>
      <c r="Y1052" s="162">
        <f>ROUND(X1052,0)</f>
        <v/>
      </c>
    </row>
    <row r="1053" ht="15.75" customHeight="1">
      <c r="B1053" s="57" t="inlineStr">
        <is>
          <t>8.25</t>
        </is>
      </c>
      <c r="C1053" s="32" t="n">
        <v>4912</v>
      </c>
      <c r="D1053" s="58" t="inlineStr">
        <is>
          <t>SOPORTE DEL CAPO IZQUIERDO</t>
        </is>
      </c>
      <c r="E1053" s="56" t="inlineStr">
        <is>
          <t>referirse a la bisagra o al amortiguador del capó en el lado izquierdo del vehículo.</t>
        </is>
      </c>
      <c r="F1053" s="32" t="inlineStr">
        <is>
          <t>Unidad</t>
        </is>
      </c>
      <c r="G1053" s="35" t="inlineStr">
        <is>
          <t>suministro</t>
        </is>
      </c>
      <c r="H1053" s="159" t="n">
        <v>164350</v>
      </c>
      <c r="I1053" s="37" t="n">
        <v>158.91</v>
      </c>
      <c r="J1053" s="37" t="n">
        <v>151.76</v>
      </c>
      <c r="K1053" s="160">
        <f>H1053*(I1053/J1053)</f>
        <v/>
      </c>
      <c r="L1053" s="159" t="n">
        <v>200195.9491</v>
      </c>
      <c r="M1053" s="159" t="n">
        <v>194365</v>
      </c>
      <c r="N1053" s="159" t="n">
        <v>209914.2</v>
      </c>
      <c r="O1053" s="162">
        <f>MIN(K1053,L1053,M1053,N1053)</f>
        <v/>
      </c>
      <c r="P1053" s="162">
        <f>MAX(K1053,L1053,M1053,N1053)</f>
        <v/>
      </c>
      <c r="Q1053" s="162">
        <f>MEDIAN(K1053,L1053,M1053,N1053)</f>
        <v/>
      </c>
      <c r="R1053" s="162">
        <f>AVERAGE(K1053,L1053,M1053,N1053)</f>
        <v/>
      </c>
      <c r="S1053" s="162">
        <f>AVERAGE(O1053,Q1053)</f>
        <v/>
      </c>
      <c r="T1053" s="162">
        <f>AVERAGE(P1053,Q1053)</f>
        <v/>
      </c>
      <c r="U1053" s="41">
        <f>STDEVA(K1053,L1053,M1053,N1053)</f>
        <v/>
      </c>
      <c r="V1053" s="42">
        <f>U1053/Q1053</f>
        <v/>
      </c>
      <c r="W1053" s="43">
        <f>IF(X1053=O1053,"MENOR",IF(X1053=S1053,"PROM[MEN-MED]","PROMEDIO"))</f>
        <v/>
      </c>
      <c r="X1053" s="163">
        <f>IF(V1053&lt;=300%,O1053,IF(AND(V1053&gt;100%,V1053&lt;=150%),S1053,R1053))</f>
        <v/>
      </c>
      <c r="Y1053" s="162">
        <f>ROUND(X1053,0)</f>
        <v/>
      </c>
    </row>
    <row r="1054" ht="27" customHeight="1">
      <c r="B1054" s="57" t="inlineStr">
        <is>
          <t>8.26</t>
        </is>
      </c>
      <c r="C1054" s="32" t="n">
        <v>4912</v>
      </c>
      <c r="D1054" s="58" t="inlineStr">
        <is>
          <t>CABLE DE CONTROL DE BLOQUEO DE CAPO</t>
        </is>
      </c>
      <c r="E1054" s="56" t="inlineStr">
        <is>
          <t>cable flexible que conecta la palanca de apertura del capó, ubicada dentro del vehículo, con el mecanismo de cierre del capó, permitiendo su liberación cuando el conductor tira de la palanca.</t>
        </is>
      </c>
      <c r="F1054" s="32" t="inlineStr">
        <is>
          <t>Unidad</t>
        </is>
      </c>
      <c r="G1054" s="35" t="inlineStr">
        <is>
          <t>suministro</t>
        </is>
      </c>
      <c r="H1054" s="159" t="n">
        <v>122550</v>
      </c>
      <c r="I1054" s="37" t="n">
        <v>158.91</v>
      </c>
      <c r="J1054" s="37" t="n">
        <v>151.76</v>
      </c>
      <c r="K1054" s="160">
        <f>H1054*(I1054/J1054)</f>
        <v/>
      </c>
      <c r="L1054" s="159" t="n">
        <v>147883.2754</v>
      </c>
      <c r="M1054" s="159" t="n">
        <v>143576</v>
      </c>
      <c r="N1054" s="159" t="n">
        <v>155062.08</v>
      </c>
      <c r="O1054" s="162">
        <f>MIN(K1054,L1054,M1054,N1054)</f>
        <v/>
      </c>
      <c r="P1054" s="162">
        <f>MAX(K1054,L1054,M1054,N1054)</f>
        <v/>
      </c>
      <c r="Q1054" s="162">
        <f>MEDIAN(K1054,L1054,M1054,N1054)</f>
        <v/>
      </c>
      <c r="R1054" s="162">
        <f>AVERAGE(K1054,L1054,M1054,N1054)</f>
        <v/>
      </c>
      <c r="S1054" s="162">
        <f>AVERAGE(O1054,Q1054)</f>
        <v/>
      </c>
      <c r="T1054" s="162">
        <f>AVERAGE(P1054,Q1054)</f>
        <v/>
      </c>
      <c r="U1054" s="41">
        <f>STDEVA(K1054,L1054,M1054,N1054)</f>
        <v/>
      </c>
      <c r="V1054" s="42">
        <f>U1054/Q1054</f>
        <v/>
      </c>
      <c r="W1054" s="43">
        <f>IF(X1054=O1054,"MENOR",IF(X1054=S1054,"PROM[MEN-MED]","PROMEDIO"))</f>
        <v/>
      </c>
      <c r="X1054" s="163">
        <f>IF(V1054&lt;=300%,O1054,IF(AND(V1054&gt;100%,V1054&lt;=150%),S1054,R1054))</f>
        <v/>
      </c>
      <c r="Y1054" s="162">
        <f>ROUND(X1054,0)</f>
        <v/>
      </c>
    </row>
    <row r="1055" ht="27" customHeight="1">
      <c r="B1055" s="57" t="inlineStr">
        <is>
          <t>8.27</t>
        </is>
      </c>
      <c r="C1055" s="32" t="n">
        <v>4912</v>
      </c>
      <c r="D1055" s="58" t="inlineStr">
        <is>
          <t xml:space="preserve">CLAXON DE TONOS BAJOS </t>
        </is>
      </c>
      <c r="E1055" s="56" t="inlineStr">
        <is>
          <t>componente del sistema de bocina del vehículo que emite un sonido grave y profundo para alertar a otros conductores o peatones. Trabaja en conjunto con el claxon de tonos altos para producir un sonido más potente y audible</t>
        </is>
      </c>
      <c r="F1055" s="32" t="inlineStr">
        <is>
          <t>Unidad</t>
        </is>
      </c>
      <c r="G1055" s="35" t="inlineStr">
        <is>
          <t>suministro</t>
        </is>
      </c>
      <c r="H1055" s="159" t="n">
        <v>251750</v>
      </c>
      <c r="I1055" s="37" t="n">
        <v>158.91</v>
      </c>
      <c r="J1055" s="37" t="n">
        <v>151.76</v>
      </c>
      <c r="K1055" s="160">
        <f>H1055*(I1055/J1055)</f>
        <v/>
      </c>
      <c r="L1055" s="159" t="n">
        <v>298060.371</v>
      </c>
      <c r="M1055" s="159" t="n">
        <v>289379</v>
      </c>
      <c r="N1055" s="159" t="n">
        <v>312529.32</v>
      </c>
      <c r="O1055" s="162">
        <f>MIN(K1055,L1055,M1055,N1055)</f>
        <v/>
      </c>
      <c r="P1055" s="162">
        <f>MAX(K1055,L1055,M1055,N1055)</f>
        <v/>
      </c>
      <c r="Q1055" s="162">
        <f>MEDIAN(K1055,L1055,M1055,N1055)</f>
        <v/>
      </c>
      <c r="R1055" s="162">
        <f>AVERAGE(K1055,L1055,M1055,N1055)</f>
        <v/>
      </c>
      <c r="S1055" s="162">
        <f>AVERAGE(O1055,Q1055)</f>
        <v/>
      </c>
      <c r="T1055" s="162">
        <f>AVERAGE(P1055,Q1055)</f>
        <v/>
      </c>
      <c r="U1055" s="41">
        <f>STDEVA(K1055,L1055,M1055,N1055)</f>
        <v/>
      </c>
      <c r="V1055" s="42">
        <f>U1055/Q1055</f>
        <v/>
      </c>
      <c r="W1055" s="43">
        <f>IF(X1055=O1055,"MENOR",IF(X1055=S1055,"PROM[MEN-MED]","PROMEDIO"))</f>
        <v/>
      </c>
      <c r="X1055" s="163">
        <f>IF(V1055&lt;=300%,O1055,IF(AND(V1055&gt;100%,V1055&lt;=150%),S1055,R1055))</f>
        <v/>
      </c>
      <c r="Y1055" s="162">
        <f>ROUND(X1055,0)</f>
        <v/>
      </c>
    </row>
    <row r="1056" ht="27" customHeight="1">
      <c r="B1056" s="57" t="inlineStr">
        <is>
          <t>8.28</t>
        </is>
      </c>
      <c r="C1056" s="32" t="n">
        <v>4912</v>
      </c>
      <c r="D1056" s="58" t="inlineStr">
        <is>
          <t>CLAXON DE TONOS AGUDOS</t>
        </is>
      </c>
      <c r="E1056" s="56"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1056" s="32" t="inlineStr">
        <is>
          <t>Unidad</t>
        </is>
      </c>
      <c r="G1056" s="35" t="inlineStr">
        <is>
          <t>suministro</t>
        </is>
      </c>
      <c r="H1056" s="159" t="n">
        <v>251750</v>
      </c>
      <c r="I1056" s="37" t="n">
        <v>158.91</v>
      </c>
      <c r="J1056" s="37" t="n">
        <v>151.76</v>
      </c>
      <c r="K1056" s="160">
        <f>H1056*(I1056/J1056)</f>
        <v/>
      </c>
      <c r="L1056" s="159" t="n">
        <v>300926.8549</v>
      </c>
      <c r="M1056" s="159" t="n">
        <v>292162</v>
      </c>
      <c r="N1056" s="159" t="n">
        <v>315534.96</v>
      </c>
      <c r="O1056" s="162">
        <f>MIN(K1056,L1056,M1056,N1056)</f>
        <v/>
      </c>
      <c r="P1056" s="162">
        <f>MAX(K1056,L1056,M1056,N1056)</f>
        <v/>
      </c>
      <c r="Q1056" s="162">
        <f>MEDIAN(K1056,L1056,M1056,N1056)</f>
        <v/>
      </c>
      <c r="R1056" s="162">
        <f>AVERAGE(K1056,L1056,M1056,N1056)</f>
        <v/>
      </c>
      <c r="S1056" s="162">
        <f>AVERAGE(O1056,Q1056)</f>
        <v/>
      </c>
      <c r="T1056" s="162">
        <f>AVERAGE(P1056,Q1056)</f>
        <v/>
      </c>
      <c r="U1056" s="41">
        <f>STDEVA(K1056,L1056,M1056,N1056)</f>
        <v/>
      </c>
      <c r="V1056" s="42">
        <f>U1056/Q1056</f>
        <v/>
      </c>
      <c r="W1056" s="43">
        <f>IF(X1056=O1056,"MENOR",IF(X1056=S1056,"PROM[MEN-MED]","PROMEDIO"))</f>
        <v/>
      </c>
      <c r="X1056" s="163">
        <f>IF(V1056&lt;=300%,O1056,IF(AND(V1056&gt;100%,V1056&lt;=150%),S1056,R1056))</f>
        <v/>
      </c>
      <c r="Y1056" s="162">
        <f>ROUND(X1056,0)</f>
        <v/>
      </c>
    </row>
    <row r="1057" ht="27" customHeight="1">
      <c r="B1057" s="57" t="inlineStr">
        <is>
          <t>8.29</t>
        </is>
      </c>
      <c r="C1057" s="32" t="n">
        <v>4912</v>
      </c>
      <c r="D1057" s="58" t="inlineStr">
        <is>
          <t>CONJUNTO DE BLOQUEO DE CAPO</t>
        </is>
      </c>
      <c r="E1057" s="56" t="inlineStr">
        <is>
          <t>mecanismo de seguridad que mantiene el capó del vehículo cerrado de forma segura mientras se conduce. Consiste en un conjunto de piezas que permiten abrir y cerrar el capó de manera controlada.</t>
        </is>
      </c>
      <c r="F1057" s="32" t="inlineStr">
        <is>
          <t>Unidad</t>
        </is>
      </c>
      <c r="G1057" s="35" t="inlineStr">
        <is>
          <t>suministro</t>
        </is>
      </c>
      <c r="H1057" s="159" t="n">
        <v>296756</v>
      </c>
      <c r="I1057" s="37" t="n">
        <v>158.91</v>
      </c>
      <c r="J1057" s="37" t="n">
        <v>151.76</v>
      </c>
      <c r="K1057" s="160">
        <f>H1057*(I1057/J1057)</f>
        <v/>
      </c>
      <c r="L1057" s="159" t="n">
        <v>371462.2842</v>
      </c>
      <c r="M1057" s="159" t="n">
        <v>360643</v>
      </c>
      <c r="N1057" s="159" t="n">
        <v>389494.44</v>
      </c>
      <c r="O1057" s="162">
        <f>MIN(K1057,L1057,M1057,N1057)</f>
        <v/>
      </c>
      <c r="P1057" s="162">
        <f>MAX(K1057,L1057,M1057,N1057)</f>
        <v/>
      </c>
      <c r="Q1057" s="162">
        <f>MEDIAN(K1057,L1057,M1057,N1057)</f>
        <v/>
      </c>
      <c r="R1057" s="162">
        <f>AVERAGE(K1057,L1057,M1057,N1057)</f>
        <v/>
      </c>
      <c r="S1057" s="162">
        <f>AVERAGE(O1057,Q1057)</f>
        <v/>
      </c>
      <c r="T1057" s="162">
        <f>AVERAGE(P1057,Q1057)</f>
        <v/>
      </c>
      <c r="U1057" s="41">
        <f>STDEVA(K1057,L1057,M1057,N1057)</f>
        <v/>
      </c>
      <c r="V1057" s="42">
        <f>U1057/Q1057</f>
        <v/>
      </c>
      <c r="W1057" s="43">
        <f>IF(X1057=O1057,"MENOR",IF(X1057=S1057,"PROM[MEN-MED]","PROMEDIO"))</f>
        <v/>
      </c>
      <c r="X1057" s="163">
        <f>IF(V1057&lt;=300%,O1057,IF(AND(V1057&gt;100%,V1057&lt;=150%),S1057,R1057))</f>
        <v/>
      </c>
      <c r="Y1057" s="162">
        <f>ROUND(X1057,0)</f>
        <v/>
      </c>
    </row>
    <row r="1058" ht="27" customHeight="1">
      <c r="B1058" s="57" t="inlineStr">
        <is>
          <t>8.30</t>
        </is>
      </c>
      <c r="C1058" s="32" t="n">
        <v>4912</v>
      </c>
      <c r="D1058" s="58" t="inlineStr">
        <is>
          <t>PALANCA DE CONTROL DE BLOQUEO DE CAPO</t>
        </is>
      </c>
      <c r="E1058" s="56" t="inlineStr">
        <is>
          <t>es el mecanismo ubicado dentro del vehículo que permite al conductor desbloquear el seguro del capó para abrirlo. Al tirar de esta palanca, se acciona un cable de control que libera el pestillo del capó, permitiendo que este se abra parcialmente.</t>
        </is>
      </c>
      <c r="F1058" s="32" t="inlineStr">
        <is>
          <t>Unidad</t>
        </is>
      </c>
      <c r="G1058" s="35" t="inlineStr">
        <is>
          <t>suministro</t>
        </is>
      </c>
      <c r="H1058" s="159" t="n">
        <v>152000</v>
      </c>
      <c r="I1058" s="37" t="n">
        <v>158.91</v>
      </c>
      <c r="J1058" s="37" t="n">
        <v>151.76</v>
      </c>
      <c r="K1058" s="160">
        <f>H1058*(I1058/J1058)</f>
        <v/>
      </c>
      <c r="L1058" s="159" t="n">
        <v>181693.0318</v>
      </c>
      <c r="M1058" s="159" t="n">
        <v>176401</v>
      </c>
      <c r="N1058" s="159" t="n">
        <v>190513.08</v>
      </c>
      <c r="O1058" s="162">
        <f>MIN(K1058,L1058,M1058,N1058)</f>
        <v/>
      </c>
      <c r="P1058" s="162">
        <f>MAX(K1058,L1058,M1058,N1058)</f>
        <v/>
      </c>
      <c r="Q1058" s="162">
        <f>MEDIAN(K1058,L1058,M1058,N1058)</f>
        <v/>
      </c>
      <c r="R1058" s="162">
        <f>AVERAGE(K1058,L1058,M1058,N1058)</f>
        <v/>
      </c>
      <c r="S1058" s="162">
        <f>AVERAGE(O1058,Q1058)</f>
        <v/>
      </c>
      <c r="T1058" s="162">
        <f>AVERAGE(P1058,Q1058)</f>
        <v/>
      </c>
      <c r="U1058" s="41">
        <f>STDEVA(K1058,L1058,M1058,N1058)</f>
        <v/>
      </c>
      <c r="V1058" s="42">
        <f>U1058/Q1058</f>
        <v/>
      </c>
      <c r="W1058" s="43">
        <f>IF(X1058=O1058,"MENOR",IF(X1058=S1058,"PROM[MEN-MED]","PROMEDIO"))</f>
        <v/>
      </c>
      <c r="X1058" s="163">
        <f>IF(V1058&lt;=300%,O1058,IF(AND(V1058&gt;100%,V1058&lt;=150%),S1058,R1058))</f>
        <v/>
      </c>
      <c r="Y1058" s="162">
        <f>ROUND(X1058,0)</f>
        <v/>
      </c>
    </row>
    <row r="1059" ht="15.75" customHeight="1">
      <c r="B1059" s="57" t="inlineStr">
        <is>
          <t>8.31</t>
        </is>
      </c>
      <c r="C1059" s="32" t="n">
        <v>4912</v>
      </c>
      <c r="D1059" s="58" t="inlineStr">
        <is>
          <t>MOTOR Y SOPORTE LIMPIAVIDRIOS TRASERO</t>
        </is>
      </c>
      <c r="E1059" s="56" t="inlineStr">
        <is>
          <t>conjunto mecánico y estructural encargado de accionar y sostener el sistema de limpiaparabrisas trasero, permitiendo la limpieza del vidrio posterior del vehículo.</t>
        </is>
      </c>
      <c r="F1059" s="32" t="inlineStr">
        <is>
          <t>Unidad</t>
        </is>
      </c>
      <c r="G1059" s="35" t="inlineStr">
        <is>
          <t>suministro</t>
        </is>
      </c>
      <c r="H1059" s="159" t="n">
        <v>2889332</v>
      </c>
      <c r="I1059" s="37" t="n">
        <v>158.91</v>
      </c>
      <c r="J1059" s="37" t="n">
        <v>151.76</v>
      </c>
      <c r="K1059" s="160">
        <f>H1059*(I1059/J1059)</f>
        <v/>
      </c>
      <c r="L1059" s="159" t="n">
        <v>3491903.9414</v>
      </c>
      <c r="M1059" s="159" t="n">
        <v>3390198</v>
      </c>
      <c r="N1059" s="159" t="n">
        <v>3661413.84</v>
      </c>
      <c r="O1059" s="162">
        <f>MIN(K1059,L1059,M1059,N1059)</f>
        <v/>
      </c>
      <c r="P1059" s="162">
        <f>MAX(K1059,L1059,M1059,N1059)</f>
        <v/>
      </c>
      <c r="Q1059" s="162">
        <f>MEDIAN(K1059,L1059,M1059,N1059)</f>
        <v/>
      </c>
      <c r="R1059" s="162">
        <f>AVERAGE(K1059,L1059,M1059,N1059)</f>
        <v/>
      </c>
      <c r="S1059" s="162">
        <f>AVERAGE(O1059,Q1059)</f>
        <v/>
      </c>
      <c r="T1059" s="162">
        <f>AVERAGE(P1059,Q1059)</f>
        <v/>
      </c>
      <c r="U1059" s="41">
        <f>STDEVA(K1059,L1059,M1059,N1059)</f>
        <v/>
      </c>
      <c r="V1059" s="42">
        <f>U1059/Q1059</f>
        <v/>
      </c>
      <c r="W1059" s="43">
        <f>IF(X1059=O1059,"MENOR",IF(X1059=S1059,"PROM[MEN-MED]","PROMEDIO"))</f>
        <v/>
      </c>
      <c r="X1059" s="163">
        <f>IF(V1059&lt;=300%,O1059,IF(AND(V1059&gt;100%,V1059&lt;=150%),S1059,R1059))</f>
        <v/>
      </c>
      <c r="Y1059" s="162">
        <f>ROUND(X1059,0)</f>
        <v/>
      </c>
    </row>
    <row r="1060" ht="15.75" customHeight="1">
      <c r="B1060" s="57" t="inlineStr">
        <is>
          <t>8.32</t>
        </is>
      </c>
      <c r="C1060" s="32" t="n">
        <v>4912</v>
      </c>
      <c r="D1060" s="58" t="inlineStr">
        <is>
          <t>BRAZO DEL LIMPIABRISAS TRASERO</t>
        </is>
      </c>
      <c r="E1060" s="56" t="inlineStr">
        <is>
          <t>pieza metálica que sostiene y mueve la escobilla limpiaparabrisas trasera, permitiendo la limpieza del vidrio posterior del vehículo</t>
        </is>
      </c>
      <c r="F1060" s="32" t="inlineStr">
        <is>
          <t>Unidad</t>
        </is>
      </c>
      <c r="G1060" s="35" t="inlineStr">
        <is>
          <t>suministro</t>
        </is>
      </c>
      <c r="H1060" s="159" t="n">
        <v>155800</v>
      </c>
      <c r="I1060" s="37" t="n">
        <v>158.91</v>
      </c>
      <c r="J1060" s="37" t="n">
        <v>151.76</v>
      </c>
      <c r="K1060" s="160">
        <f>H1060*(I1060/J1060)</f>
        <v/>
      </c>
      <c r="L1060" s="159" t="n">
        <v>186234.2979</v>
      </c>
      <c r="M1060" s="159" t="n">
        <v>180810</v>
      </c>
      <c r="N1060" s="159" t="n">
        <v>195274.8</v>
      </c>
      <c r="O1060" s="162">
        <f>MIN(K1060,L1060,M1060,N1060)</f>
        <v/>
      </c>
      <c r="P1060" s="162">
        <f>MAX(K1060,L1060,M1060,N1060)</f>
        <v/>
      </c>
      <c r="Q1060" s="162">
        <f>MEDIAN(K1060,L1060,M1060,N1060)</f>
        <v/>
      </c>
      <c r="R1060" s="162">
        <f>AVERAGE(K1060,L1060,M1060,N1060)</f>
        <v/>
      </c>
      <c r="S1060" s="162">
        <f>AVERAGE(O1060,Q1060)</f>
        <v/>
      </c>
      <c r="T1060" s="162">
        <f>AVERAGE(P1060,Q1060)</f>
        <v/>
      </c>
      <c r="U1060" s="41">
        <f>STDEVA(K1060,L1060,M1060,N1060)</f>
        <v/>
      </c>
      <c r="V1060" s="42">
        <f>U1060/Q1060</f>
        <v/>
      </c>
      <c r="W1060" s="43">
        <f>IF(X1060=O1060,"MENOR",IF(X1060=S1060,"PROM[MEN-MED]","PROMEDIO"))</f>
        <v/>
      </c>
      <c r="X1060" s="163">
        <f>IF(V1060&lt;=300%,O1060,IF(AND(V1060&gt;100%,V1060&lt;=150%),S1060,R1060))</f>
        <v/>
      </c>
      <c r="Y1060" s="162">
        <f>ROUND(X1060,0)</f>
        <v/>
      </c>
    </row>
    <row r="1061" ht="15.75" customHeight="1">
      <c r="B1061" s="57" t="inlineStr">
        <is>
          <t>8.33</t>
        </is>
      </c>
      <c r="C1061" s="32" t="n">
        <v>4912</v>
      </c>
      <c r="D1061" s="58" t="inlineStr">
        <is>
          <t>CERRADURA DE LA PUERTA DEL MALETERO</t>
        </is>
      </c>
      <c r="E1061" s="56" t="inlineStr">
        <is>
          <t>mecanismo que permite bloquear y desbloquear el portón trasero, asegurando su cierre adecuado y protegiendo el contenido del maletero.</t>
        </is>
      </c>
      <c r="F1061" s="32" t="inlineStr">
        <is>
          <t>Unidad</t>
        </is>
      </c>
      <c r="G1061" s="35" t="inlineStr">
        <is>
          <t>suministro</t>
        </is>
      </c>
      <c r="H1061" s="159" t="n">
        <v>907250</v>
      </c>
      <c r="I1061" s="37" t="n">
        <v>158.91</v>
      </c>
      <c r="J1061" s="37" t="n">
        <v>151.76</v>
      </c>
      <c r="K1061" s="160">
        <f>H1061*(I1061/J1061)</f>
        <v/>
      </c>
      <c r="L1061" s="159" t="n">
        <v>1084473.6084</v>
      </c>
      <c r="M1061" s="159" t="n">
        <v>1052887</v>
      </c>
      <c r="N1061" s="159" t="n">
        <v>1137117.96</v>
      </c>
      <c r="O1061" s="162">
        <f>MIN(K1061,L1061,M1061,N1061)</f>
        <v/>
      </c>
      <c r="P1061" s="162">
        <f>MAX(K1061,L1061,M1061,N1061)</f>
        <v/>
      </c>
      <c r="Q1061" s="162">
        <f>MEDIAN(K1061,L1061,M1061,N1061)</f>
        <v/>
      </c>
      <c r="R1061" s="162">
        <f>AVERAGE(K1061,L1061,M1061,N1061)</f>
        <v/>
      </c>
      <c r="S1061" s="162">
        <f>AVERAGE(O1061,Q1061)</f>
        <v/>
      </c>
      <c r="T1061" s="162">
        <f>AVERAGE(P1061,Q1061)</f>
        <v/>
      </c>
      <c r="U1061" s="41">
        <f>STDEVA(K1061,L1061,M1061,N1061)</f>
        <v/>
      </c>
      <c r="V1061" s="42">
        <f>U1061/Q1061</f>
        <v/>
      </c>
      <c r="W1061" s="43">
        <f>IF(X1061=O1061,"MENOR",IF(X1061=S1061,"PROM[MEN-MED]","PROMEDIO"))</f>
        <v/>
      </c>
      <c r="X1061" s="163">
        <f>IF(V1061&lt;=300%,O1061,IF(AND(V1061&gt;100%,V1061&lt;=150%),S1061,R1061))</f>
        <v/>
      </c>
      <c r="Y1061" s="162">
        <f>ROUND(X1061,0)</f>
        <v/>
      </c>
    </row>
    <row r="1062" ht="15.75" customHeight="1">
      <c r="B1062" s="57" t="inlineStr">
        <is>
          <t>8.34</t>
        </is>
      </c>
      <c r="C1062" s="32" t="n">
        <v>4912</v>
      </c>
      <c r="D1062" s="58" t="inlineStr">
        <is>
          <t>BANDA PROTECTORA DE LA PUERTA DEL MALETERO</t>
        </is>
      </c>
      <c r="E1062" s="56" t="inlineStr">
        <is>
          <t>accesorio diseñado para proteger el borde inferior o lateral del portón trasero contra golpes, rayones y desgaste causado por el uso diario.</t>
        </is>
      </c>
      <c r="F1062" s="32" t="inlineStr">
        <is>
          <t>Unidad</t>
        </is>
      </c>
      <c r="G1062" s="35" t="inlineStr">
        <is>
          <t>suministro</t>
        </is>
      </c>
      <c r="H1062" s="159" t="n">
        <v>369108</v>
      </c>
      <c r="I1062" s="37" t="n">
        <v>158.91</v>
      </c>
      <c r="J1062" s="37" t="n">
        <v>151.76</v>
      </c>
      <c r="K1062" s="160">
        <f>H1062*(I1062/J1062)</f>
        <v/>
      </c>
      <c r="L1062" s="159" t="n">
        <v>455077.6937</v>
      </c>
      <c r="M1062" s="159" t="n">
        <v>441823</v>
      </c>
      <c r="N1062" s="159" t="n">
        <v>477168.84</v>
      </c>
      <c r="O1062" s="162">
        <f>MIN(K1062,L1062,M1062,N1062)</f>
        <v/>
      </c>
      <c r="P1062" s="162">
        <f>MAX(K1062,L1062,M1062,N1062)</f>
        <v/>
      </c>
      <c r="Q1062" s="162">
        <f>MEDIAN(K1062,L1062,M1062,N1062)</f>
        <v/>
      </c>
      <c r="R1062" s="162">
        <f>AVERAGE(K1062,L1062,M1062,N1062)</f>
        <v/>
      </c>
      <c r="S1062" s="162">
        <f>AVERAGE(O1062,Q1062)</f>
        <v/>
      </c>
      <c r="T1062" s="162">
        <f>AVERAGE(P1062,Q1062)</f>
        <v/>
      </c>
      <c r="U1062" s="41">
        <f>STDEVA(K1062,L1062,M1062,N1062)</f>
        <v/>
      </c>
      <c r="V1062" s="42">
        <f>U1062/Q1062</f>
        <v/>
      </c>
      <c r="W1062" s="43">
        <f>IF(X1062=O1062,"MENOR",IF(X1062=S1062,"PROM[MEN-MED]","PROMEDIO"))</f>
        <v/>
      </c>
      <c r="X1062" s="163">
        <f>IF(V1062&lt;=300%,O1062,IF(AND(V1062&gt;100%,V1062&lt;=150%),S1062,R1062))</f>
        <v/>
      </c>
      <c r="Y1062" s="162">
        <f>ROUND(X1062,0)</f>
        <v/>
      </c>
    </row>
    <row r="1063" ht="15.75" customHeight="1">
      <c r="B1063" s="57" t="inlineStr">
        <is>
          <t>8.35</t>
        </is>
      </c>
      <c r="C1063" s="32" t="n">
        <v>4912</v>
      </c>
      <c r="D1063" s="58" t="inlineStr">
        <is>
          <t xml:space="preserve">ESPEJO EXTERIOR IZQUIERDO </t>
        </is>
      </c>
      <c r="E1063" s="56" t="inlineStr">
        <is>
          <t xml:space="preserve"> retrovisor ubicado en el lado del conductor, diseñado para proporcionar visibilidad lateral y trasera, mejorando la seguridad al conducir.</t>
        </is>
      </c>
      <c r="F1063" s="32" t="inlineStr">
        <is>
          <t>Unidad</t>
        </is>
      </c>
      <c r="G1063" s="35" t="inlineStr">
        <is>
          <t>suministro</t>
        </is>
      </c>
      <c r="H1063" s="159" t="n">
        <v>3694550</v>
      </c>
      <c r="I1063" s="37" t="n">
        <v>158.91</v>
      </c>
      <c r="J1063" s="37" t="n">
        <v>151.76</v>
      </c>
      <c r="K1063" s="160">
        <f>H1063*(I1063/J1063)</f>
        <v/>
      </c>
      <c r="L1063" s="159" t="n">
        <v>4374190.6117</v>
      </c>
      <c r="M1063" s="159" t="n">
        <v>4246787</v>
      </c>
      <c r="N1063" s="159" t="n">
        <v>4586529.96</v>
      </c>
      <c r="O1063" s="162">
        <f>MIN(K1063,L1063,M1063,N1063)</f>
        <v/>
      </c>
      <c r="P1063" s="162">
        <f>MAX(K1063,L1063,M1063,N1063)</f>
        <v/>
      </c>
      <c r="Q1063" s="162">
        <f>MEDIAN(K1063,L1063,M1063,N1063)</f>
        <v/>
      </c>
      <c r="R1063" s="162">
        <f>AVERAGE(K1063,L1063,M1063,N1063)</f>
        <v/>
      </c>
      <c r="S1063" s="162">
        <f>AVERAGE(O1063,Q1063)</f>
        <v/>
      </c>
      <c r="T1063" s="162">
        <f>AVERAGE(P1063,Q1063)</f>
        <v/>
      </c>
      <c r="U1063" s="41">
        <f>STDEVA(K1063,L1063,M1063,N1063)</f>
        <v/>
      </c>
      <c r="V1063" s="42">
        <f>U1063/Q1063</f>
        <v/>
      </c>
      <c r="W1063" s="43">
        <f>IF(X1063=O1063,"MENOR",IF(X1063=S1063,"PROM[MEN-MED]","PROMEDIO"))</f>
        <v/>
      </c>
      <c r="X1063" s="163">
        <f>IF(V1063&lt;=300%,O1063,IF(AND(V1063&gt;100%,V1063&lt;=150%),S1063,R1063))</f>
        <v/>
      </c>
      <c r="Y1063" s="162">
        <f>ROUND(X1063,0)</f>
        <v/>
      </c>
    </row>
    <row r="1064" ht="15.75" customHeight="1">
      <c r="B1064" s="57" t="inlineStr">
        <is>
          <t>8.36</t>
        </is>
      </c>
      <c r="C1064" s="32" t="n">
        <v>4912</v>
      </c>
      <c r="D1064" s="58" t="inlineStr">
        <is>
          <t>ESPEJO EXTERIOR DERECHO</t>
        </is>
      </c>
      <c r="E1064" s="56" t="inlineStr">
        <is>
          <t>etrovisor ubicado en el lado del pasajero, diseñado para proporcionar visibilidad lateral y trasera, ayudando en maniobras y mejorando la seguridad al conducir.</t>
        </is>
      </c>
      <c r="F1064" s="32" t="inlineStr">
        <is>
          <t>Unidad</t>
        </is>
      </c>
      <c r="G1064" s="35" t="inlineStr">
        <is>
          <t>suministro</t>
        </is>
      </c>
      <c r="H1064" s="159" t="n">
        <v>3635395</v>
      </c>
      <c r="I1064" s="37" t="n">
        <v>158.91</v>
      </c>
      <c r="J1064" s="37" t="n">
        <v>151.76</v>
      </c>
      <c r="K1064" s="160">
        <f>H1064*(I1064/J1064)</f>
        <v/>
      </c>
      <c r="L1064" s="159" t="n">
        <v>4308955.5614</v>
      </c>
      <c r="M1064" s="159" t="n">
        <v>4183452</v>
      </c>
      <c r="N1064" s="159" t="n">
        <v>4518128.16</v>
      </c>
      <c r="O1064" s="162">
        <f>MIN(K1064,L1064,M1064,N1064)</f>
        <v/>
      </c>
      <c r="P1064" s="162">
        <f>MAX(K1064,L1064,M1064,N1064)</f>
        <v/>
      </c>
      <c r="Q1064" s="162">
        <f>MEDIAN(K1064,L1064,M1064,N1064)</f>
        <v/>
      </c>
      <c r="R1064" s="162">
        <f>AVERAGE(K1064,L1064,M1064,N1064)</f>
        <v/>
      </c>
      <c r="S1064" s="162">
        <f>AVERAGE(O1064,Q1064)</f>
        <v/>
      </c>
      <c r="T1064" s="162">
        <f>AVERAGE(P1064,Q1064)</f>
        <v/>
      </c>
      <c r="U1064" s="41">
        <f>STDEVA(K1064,L1064,M1064,N1064)</f>
        <v/>
      </c>
      <c r="V1064" s="42">
        <f>U1064/Q1064</f>
        <v/>
      </c>
      <c r="W1064" s="43">
        <f>IF(X1064=O1064,"MENOR",IF(X1064=S1064,"PROM[MEN-MED]","PROMEDIO"))</f>
        <v/>
      </c>
      <c r="X1064" s="163">
        <f>IF(V1064&lt;=300%,O1064,IF(AND(V1064&gt;100%,V1064&lt;=150%),S1064,R1064))</f>
        <v/>
      </c>
      <c r="Y1064" s="162">
        <f>ROUND(X1064,0)</f>
        <v/>
      </c>
    </row>
    <row r="1065" ht="27" customHeight="1">
      <c r="B1065" s="57" t="inlineStr">
        <is>
          <t>8.37</t>
        </is>
      </c>
      <c r="C1065" s="32" t="n">
        <v>4912</v>
      </c>
      <c r="D1065" s="58" t="inlineStr">
        <is>
          <t xml:space="preserve">MOTOR DEL LIMPIABRISAS </t>
        </is>
      </c>
      <c r="E1065" s="56" t="inlineStr">
        <is>
          <t>motor eléctrico que impulsa el sistema de limpiaparabrisas, permitiendo el movimiento de las escobillas sobre el parabrisas para limpiar agua, suciedad o nieve y mejorar la visibilidad del conductor.</t>
        </is>
      </c>
      <c r="F1065" s="32" t="inlineStr">
        <is>
          <t>Unidad</t>
        </is>
      </c>
      <c r="G1065" s="35" t="inlineStr">
        <is>
          <t>suministro</t>
        </is>
      </c>
      <c r="H1065" s="159" t="n">
        <v>2011150</v>
      </c>
      <c r="I1065" s="37" t="n">
        <v>158.91</v>
      </c>
      <c r="J1065" s="37" t="n">
        <v>151.76</v>
      </c>
      <c r="K1065" s="160">
        <f>H1065*(I1065/J1065)</f>
        <v/>
      </c>
      <c r="L1065" s="159" t="n">
        <v>2358223.1071</v>
      </c>
      <c r="M1065" s="159" t="n">
        <v>2289537</v>
      </c>
      <c r="N1065" s="159" t="n">
        <v>2472699.96</v>
      </c>
      <c r="O1065" s="162">
        <f>MIN(K1065,L1065,M1065,N1065)</f>
        <v/>
      </c>
      <c r="P1065" s="162">
        <f>MAX(K1065,L1065,M1065,N1065)</f>
        <v/>
      </c>
      <c r="Q1065" s="162">
        <f>MEDIAN(K1065,L1065,M1065,N1065)</f>
        <v/>
      </c>
      <c r="R1065" s="162">
        <f>AVERAGE(K1065,L1065,M1065,N1065)</f>
        <v/>
      </c>
      <c r="S1065" s="162">
        <f>AVERAGE(O1065,Q1065)</f>
        <v/>
      </c>
      <c r="T1065" s="162">
        <f>AVERAGE(P1065,Q1065)</f>
        <v/>
      </c>
      <c r="U1065" s="41">
        <f>STDEVA(K1065,L1065,M1065,N1065)</f>
        <v/>
      </c>
      <c r="V1065" s="42">
        <f>U1065/Q1065</f>
        <v/>
      </c>
      <c r="W1065" s="43">
        <f>IF(X1065=O1065,"MENOR",IF(X1065=S1065,"PROM[MEN-MED]","PROMEDIO"))</f>
        <v/>
      </c>
      <c r="X1065" s="163">
        <f>IF(V1065&lt;=300%,O1065,IF(AND(V1065&gt;100%,V1065&lt;=150%),S1065,R1065))</f>
        <v/>
      </c>
      <c r="Y1065" s="162">
        <f>ROUND(X1065,0)</f>
        <v/>
      </c>
    </row>
    <row r="1066" ht="27" customHeight="1">
      <c r="B1066" s="57" t="inlineStr">
        <is>
          <t>8.38</t>
        </is>
      </c>
      <c r="C1066" s="32" t="n">
        <v>4912</v>
      </c>
      <c r="D1066" s="58" t="inlineStr">
        <is>
          <t xml:space="preserve">CONJUNTO ARTICULACION LIMPIABRISAS </t>
        </is>
      </c>
      <c r="E1066" s="56" t="inlineStr">
        <is>
          <t>conjunto de brazos, varillajes y uniones mecánicas que transmiten el movimiento del motor del limpiaparabrisas a las escobillas, permitiendo que se desplacen de manera sincronizada sobre el parabrisas.</t>
        </is>
      </c>
      <c r="F1066" s="32" t="inlineStr">
        <is>
          <t>Unidad</t>
        </is>
      </c>
      <c r="G1066" s="35" t="inlineStr">
        <is>
          <t>suministro</t>
        </is>
      </c>
      <c r="H1066" s="159" t="n">
        <v>780949</v>
      </c>
      <c r="I1066" s="37" t="n">
        <v>158.91</v>
      </c>
      <c r="J1066" s="37" t="n">
        <v>151.76</v>
      </c>
      <c r="K1066" s="160">
        <f>H1066*(I1066/J1066)</f>
        <v/>
      </c>
      <c r="L1066" s="159" t="n">
        <v>959323.4623</v>
      </c>
      <c r="M1066" s="159" t="n">
        <v>931382</v>
      </c>
      <c r="N1066" s="159" t="n">
        <v>1005892.56</v>
      </c>
      <c r="O1066" s="162">
        <f>MIN(K1066,L1066,M1066,N1066)</f>
        <v/>
      </c>
      <c r="P1066" s="162">
        <f>MAX(K1066,L1066,M1066,N1066)</f>
        <v/>
      </c>
      <c r="Q1066" s="162">
        <f>MEDIAN(K1066,L1066,M1066,N1066)</f>
        <v/>
      </c>
      <c r="R1066" s="162">
        <f>AVERAGE(K1066,L1066,M1066,N1066)</f>
        <v/>
      </c>
      <c r="S1066" s="162">
        <f>AVERAGE(O1066,Q1066)</f>
        <v/>
      </c>
      <c r="T1066" s="162">
        <f>AVERAGE(P1066,Q1066)</f>
        <v/>
      </c>
      <c r="U1066" s="41">
        <f>STDEVA(K1066,L1066,M1066,N1066)</f>
        <v/>
      </c>
      <c r="V1066" s="42">
        <f>U1066/Q1066</f>
        <v/>
      </c>
      <c r="W1066" s="43">
        <f>IF(X1066=O1066,"MENOR",IF(X1066=S1066,"PROM[MEN-MED]","PROMEDIO"))</f>
        <v/>
      </c>
      <c r="X1066" s="163">
        <f>IF(V1066&lt;=300%,O1066,IF(AND(V1066&gt;100%,V1066&lt;=150%),S1066,R1066))</f>
        <v/>
      </c>
      <c r="Y1066" s="162">
        <f>ROUND(X1066,0)</f>
        <v/>
      </c>
    </row>
    <row r="1067" ht="15.75" customHeight="1">
      <c r="B1067" s="57" t="inlineStr">
        <is>
          <t>8.39</t>
        </is>
      </c>
      <c r="C1067" s="32" t="n">
        <v>4912</v>
      </c>
      <c r="D1067" s="58" t="inlineStr">
        <is>
          <t>BRAZOS LIMPABRISAS</t>
        </is>
      </c>
      <c r="E1067" s="56" t="inlineStr">
        <is>
          <t>pieza metálica que sostiene y mueve la escobilla limpiaparabrisas , permitiendo la limpieza del vidrio posterior del vehículo</t>
        </is>
      </c>
      <c r="F1067" s="32" t="inlineStr">
        <is>
          <t>Unidad</t>
        </is>
      </c>
      <c r="G1067" s="35" t="inlineStr">
        <is>
          <t>suministro</t>
        </is>
      </c>
      <c r="H1067" s="159" t="n">
        <v>285950</v>
      </c>
      <c r="I1067" s="37" t="n">
        <v>158.91</v>
      </c>
      <c r="J1067" s="37" t="n">
        <v>151.76</v>
      </c>
      <c r="K1067" s="160">
        <f>H1067*(I1067/J1067)</f>
        <v/>
      </c>
      <c r="L1067" s="159" t="n">
        <v>345063.3956</v>
      </c>
      <c r="M1067" s="159" t="n">
        <v>335013</v>
      </c>
      <c r="N1067" s="159" t="n">
        <v>361814.04</v>
      </c>
      <c r="O1067" s="162">
        <f>MIN(K1067,L1067,M1067,N1067)</f>
        <v/>
      </c>
      <c r="P1067" s="162">
        <f>MAX(K1067,L1067,M1067,N1067)</f>
        <v/>
      </c>
      <c r="Q1067" s="162">
        <f>MEDIAN(K1067,L1067,M1067,N1067)</f>
        <v/>
      </c>
      <c r="R1067" s="162">
        <f>AVERAGE(K1067,L1067,M1067,N1067)</f>
        <v/>
      </c>
      <c r="S1067" s="162">
        <f>AVERAGE(O1067,Q1067)</f>
        <v/>
      </c>
      <c r="T1067" s="162">
        <f>AVERAGE(P1067,Q1067)</f>
        <v/>
      </c>
      <c r="U1067" s="41">
        <f>STDEVA(K1067,L1067,M1067,N1067)</f>
        <v/>
      </c>
      <c r="V1067" s="42">
        <f>U1067/Q1067</f>
        <v/>
      </c>
      <c r="W1067" s="43">
        <f>IF(X1067=O1067,"MENOR",IF(X1067=S1067,"PROM[MEN-MED]","PROMEDIO"))</f>
        <v/>
      </c>
      <c r="X1067" s="163">
        <f>IF(V1067&lt;=300%,O1067,IF(AND(V1067&gt;100%,V1067&lt;=150%),S1067,R1067))</f>
        <v/>
      </c>
      <c r="Y1067" s="162">
        <f>ROUND(X1067,0)</f>
        <v/>
      </c>
    </row>
    <row r="1068" ht="27" customHeight="1">
      <c r="B1068" s="57" t="inlineStr">
        <is>
          <t>8.40</t>
        </is>
      </c>
      <c r="C1068" s="32" t="n">
        <v>4912</v>
      </c>
      <c r="D1068" s="58" t="inlineStr">
        <is>
          <t>CONJUNTO DELANTERO TUBO DE ESCAPE</t>
        </is>
      </c>
      <c r="E1068" s="56" t="inlineStr">
        <is>
          <t>parte del sistema de escape que transporta los gases de combustión desde el motor hacia el resto del sistema de escape, ayudando a reducir emisiones y mejorar el rendimiento del vehículo.</t>
        </is>
      </c>
      <c r="F1068" s="32" t="inlineStr">
        <is>
          <t>Unidad</t>
        </is>
      </c>
      <c r="G1068" s="35" t="inlineStr">
        <is>
          <t>suministro</t>
        </is>
      </c>
      <c r="H1068" s="159" t="n">
        <v>6895100</v>
      </c>
      <c r="I1068" s="37" t="n">
        <v>158.91</v>
      </c>
      <c r="J1068" s="37" t="n">
        <v>151.76</v>
      </c>
      <c r="K1068" s="160">
        <f>H1068*(I1068/J1068)</f>
        <v/>
      </c>
      <c r="L1068" s="159" t="n">
        <v>8085012.8079</v>
      </c>
      <c r="M1068" s="159" t="n">
        <v>7849527</v>
      </c>
      <c r="N1068" s="159" t="n">
        <v>8477489.16</v>
      </c>
      <c r="O1068" s="162">
        <f>MIN(K1068,L1068,M1068,N1068)</f>
        <v/>
      </c>
      <c r="P1068" s="162">
        <f>MAX(K1068,L1068,M1068,N1068)</f>
        <v/>
      </c>
      <c r="Q1068" s="162">
        <f>MEDIAN(K1068,L1068,M1068,N1068)</f>
        <v/>
      </c>
      <c r="R1068" s="162">
        <f>AVERAGE(K1068,L1068,M1068,N1068)</f>
        <v/>
      </c>
      <c r="S1068" s="162">
        <f>AVERAGE(O1068,Q1068)</f>
        <v/>
      </c>
      <c r="T1068" s="162">
        <f>AVERAGE(P1068,Q1068)</f>
        <v/>
      </c>
      <c r="U1068" s="41">
        <f>STDEVA(K1068,L1068,M1068,N1068)</f>
        <v/>
      </c>
      <c r="V1068" s="42">
        <f>U1068/Q1068</f>
        <v/>
      </c>
      <c r="W1068" s="43">
        <f>IF(X1068=O1068,"MENOR",IF(X1068=S1068,"PROM[MEN-MED]","PROMEDIO"))</f>
        <v/>
      </c>
      <c r="X1068" s="163">
        <f>IF(V1068&lt;=300%,O1068,IF(AND(V1068&gt;100%,V1068&lt;=150%),S1068,R1068))</f>
        <v/>
      </c>
      <c r="Y1068" s="162">
        <f>ROUND(X1068,0)</f>
        <v/>
      </c>
    </row>
    <row r="1069" ht="27" customHeight="1">
      <c r="B1069" s="57" t="inlineStr">
        <is>
          <t>8.41</t>
        </is>
      </c>
      <c r="C1069" s="32" t="n">
        <v>4912</v>
      </c>
      <c r="D1069" s="58" t="inlineStr">
        <is>
          <t>CONJUNTO DELANTERO TUBO DE ESCAPE NO.2</t>
        </is>
      </c>
      <c r="E1069" s="56" t="inlineStr">
        <is>
          <t>parte del sistema de escape que transporta los gases de combustión desde el motor hacia el resto del sistema de escape, ayudando a reducir emisiones y mejorar el rendimiento del vehículo.</t>
        </is>
      </c>
      <c r="F1069" s="32" t="inlineStr">
        <is>
          <t>Unidad</t>
        </is>
      </c>
      <c r="G1069" s="35" t="inlineStr">
        <is>
          <t>suministro</t>
        </is>
      </c>
      <c r="H1069" s="159" t="n">
        <v>6895100</v>
      </c>
      <c r="I1069" s="37" t="n">
        <v>158.91</v>
      </c>
      <c r="J1069" s="37" t="n">
        <v>151.76</v>
      </c>
      <c r="K1069" s="160">
        <f>H1069*(I1069/J1069)</f>
        <v/>
      </c>
      <c r="L1069" s="159" t="n">
        <v>8085012.8079</v>
      </c>
      <c r="M1069" s="159" t="n">
        <v>7849527</v>
      </c>
      <c r="N1069" s="159" t="n">
        <v>8477489.16</v>
      </c>
      <c r="O1069" s="162">
        <f>MIN(K1069,L1069,M1069,N1069)</f>
        <v/>
      </c>
      <c r="P1069" s="162">
        <f>MAX(K1069,L1069,M1069,N1069)</f>
        <v/>
      </c>
      <c r="Q1069" s="162">
        <f>MEDIAN(K1069,L1069,M1069,N1069)</f>
        <v/>
      </c>
      <c r="R1069" s="162">
        <f>AVERAGE(K1069,L1069,M1069,N1069)</f>
        <v/>
      </c>
      <c r="S1069" s="162">
        <f>AVERAGE(O1069,Q1069)</f>
        <v/>
      </c>
      <c r="T1069" s="162">
        <f>AVERAGE(P1069,Q1069)</f>
        <v/>
      </c>
      <c r="U1069" s="41">
        <f>STDEVA(K1069,L1069,M1069,N1069)</f>
        <v/>
      </c>
      <c r="V1069" s="42">
        <f>U1069/Q1069</f>
        <v/>
      </c>
      <c r="W1069" s="43">
        <f>IF(X1069=O1069,"MENOR",IF(X1069=S1069,"PROM[MEN-MED]","PROMEDIO"))</f>
        <v/>
      </c>
      <c r="X1069" s="163">
        <f>IF(V1069&lt;=300%,O1069,IF(AND(V1069&gt;100%,V1069&lt;=150%),S1069,R1069))</f>
        <v/>
      </c>
      <c r="Y1069" s="162">
        <f>ROUND(X1069,0)</f>
        <v/>
      </c>
    </row>
    <row r="1070" ht="15.75" customHeight="1">
      <c r="B1070" s="57" t="inlineStr">
        <is>
          <t>8.42</t>
        </is>
      </c>
      <c r="C1070" s="32" t="n">
        <v>4912</v>
      </c>
      <c r="D1070" s="58" t="inlineStr">
        <is>
          <t>SUBCONJUNTO DEL COLECTOR DE ESCAPE DERECHO</t>
        </is>
      </c>
      <c r="E1070" s="56" t="inlineStr">
        <is>
          <t>parte del sistema de escape que se encarga de recoger los gases de combustión de los cilindros del motor (en el lado derecho del bloque) y dirigirlos hacia el sistema de escape.</t>
        </is>
      </c>
      <c r="F1070" s="32" t="inlineStr">
        <is>
          <t>Unidad</t>
        </is>
      </c>
      <c r="G1070" s="35" t="inlineStr">
        <is>
          <t>suministro</t>
        </is>
      </c>
      <c r="H1070" s="159" t="n">
        <v>5788350</v>
      </c>
      <c r="I1070" s="37" t="n">
        <v>158.91</v>
      </c>
      <c r="J1070" s="37" t="n">
        <v>151.76</v>
      </c>
      <c r="K1070" s="160">
        <f>H1070*(I1070/J1070)</f>
        <v/>
      </c>
      <c r="L1070" s="159" t="n">
        <v>6853161.6503</v>
      </c>
      <c r="M1070" s="159" t="n">
        <v>6653555</v>
      </c>
      <c r="N1070" s="159" t="n">
        <v>7185839.4</v>
      </c>
      <c r="O1070" s="162">
        <f>MIN(K1070,L1070,M1070,N1070)</f>
        <v/>
      </c>
      <c r="P1070" s="162">
        <f>MAX(K1070,L1070,M1070,N1070)</f>
        <v/>
      </c>
      <c r="Q1070" s="162">
        <f>MEDIAN(K1070,L1070,M1070,N1070)</f>
        <v/>
      </c>
      <c r="R1070" s="162">
        <f>AVERAGE(K1070,L1070,M1070,N1070)</f>
        <v/>
      </c>
      <c r="S1070" s="162">
        <f>AVERAGE(O1070,Q1070)</f>
        <v/>
      </c>
      <c r="T1070" s="162">
        <f>AVERAGE(P1070,Q1070)</f>
        <v/>
      </c>
      <c r="U1070" s="41">
        <f>STDEVA(K1070,L1070,M1070,N1070)</f>
        <v/>
      </c>
      <c r="V1070" s="42">
        <f>U1070/Q1070</f>
        <v/>
      </c>
      <c r="W1070" s="43">
        <f>IF(X1070=O1070,"MENOR",IF(X1070=S1070,"PROM[MEN-MED]","PROMEDIO"))</f>
        <v/>
      </c>
      <c r="X1070" s="163">
        <f>IF(V1070&lt;=300%,O1070,IF(AND(V1070&gt;100%,V1070&lt;=150%),S1070,R1070))</f>
        <v/>
      </c>
      <c r="Y1070" s="162">
        <f>ROUND(X1070,0)</f>
        <v/>
      </c>
    </row>
    <row r="1071" ht="15.75" customHeight="1">
      <c r="B1071" s="57" t="inlineStr">
        <is>
          <t>8.43</t>
        </is>
      </c>
      <c r="C1071" s="32" t="n">
        <v>4912</v>
      </c>
      <c r="D1071" s="58" t="inlineStr">
        <is>
          <t>SUBCONJUNTO DEL COLECTOR DE ESCAPE IZQUIERDO</t>
        </is>
      </c>
      <c r="E1071" s="56" t="inlineStr">
        <is>
          <t>parte del sistema de escape que se encarga de recoger los gases de combustión de los cilindros del motor (en el lado izquierdo del bloque) y dirigirlos hacia el sistema de escape.</t>
        </is>
      </c>
      <c r="F1071" s="32" t="inlineStr">
        <is>
          <t>Unidad</t>
        </is>
      </c>
      <c r="G1071" s="35" t="inlineStr">
        <is>
          <t>suministro</t>
        </is>
      </c>
      <c r="H1071" s="159" t="n">
        <v>5788350</v>
      </c>
      <c r="I1071" s="37" t="n">
        <v>158.91</v>
      </c>
      <c r="J1071" s="37" t="n">
        <v>151.76</v>
      </c>
      <c r="K1071" s="160">
        <f>H1071*(I1071/J1071)</f>
        <v/>
      </c>
      <c r="L1071" s="159" t="n">
        <v>6787266.3642</v>
      </c>
      <c r="M1071" s="159" t="n">
        <v>6589579</v>
      </c>
      <c r="N1071" s="159" t="n">
        <v>7116745.32</v>
      </c>
      <c r="O1071" s="162">
        <f>MIN(K1071,L1071,M1071,N1071)</f>
        <v/>
      </c>
      <c r="P1071" s="162">
        <f>MAX(K1071,L1071,M1071,N1071)</f>
        <v/>
      </c>
      <c r="Q1071" s="162">
        <f>MEDIAN(K1071,L1071,M1071,N1071)</f>
        <v/>
      </c>
      <c r="R1071" s="162">
        <f>AVERAGE(K1071,L1071,M1071,N1071)</f>
        <v/>
      </c>
      <c r="S1071" s="162">
        <f>AVERAGE(O1071,Q1071)</f>
        <v/>
      </c>
      <c r="T1071" s="162">
        <f>AVERAGE(P1071,Q1071)</f>
        <v/>
      </c>
      <c r="U1071" s="41">
        <f>STDEVA(K1071,L1071,M1071,N1071)</f>
        <v/>
      </c>
      <c r="V1071" s="42">
        <f>U1071/Q1071</f>
        <v/>
      </c>
      <c r="W1071" s="43">
        <f>IF(X1071=O1071,"MENOR",IF(X1071=S1071,"PROM[MEN-MED]","PROMEDIO"))</f>
        <v/>
      </c>
      <c r="X1071" s="163">
        <f>IF(V1071&lt;=300%,O1071,IF(AND(V1071&gt;100%,V1071&lt;=150%),S1071,R1071))</f>
        <v/>
      </c>
      <c r="Y1071" s="162">
        <f>ROUND(X1071,0)</f>
        <v/>
      </c>
    </row>
    <row r="1072" ht="15.75" customHeight="1">
      <c r="B1072" s="57" t="inlineStr">
        <is>
          <t>8.44</t>
        </is>
      </c>
      <c r="C1072" s="32" t="n">
        <v>4912</v>
      </c>
      <c r="D1072" s="58" t="inlineStr">
        <is>
          <t xml:space="preserve">JUNTA COLECTOR DE ESCAPE </t>
        </is>
      </c>
      <c r="E1072" s="56" t="inlineStr">
        <is>
          <t>ello ubicado entre el colector de escape y la culata del motor, diseñado para evitar fugas de gases de escape y garantizar un sellado hermético.</t>
        </is>
      </c>
      <c r="F1072" s="32" t="inlineStr">
        <is>
          <t>Unidad</t>
        </is>
      </c>
      <c r="G1072" s="35" t="inlineStr">
        <is>
          <t>suministro</t>
        </is>
      </c>
      <c r="H1072" s="159" t="n">
        <v>130150</v>
      </c>
      <c r="I1072" s="37" t="n">
        <v>158.91</v>
      </c>
      <c r="J1072" s="37" t="n">
        <v>151.76</v>
      </c>
      <c r="K1072" s="160">
        <f>H1072*(I1072/J1072)</f>
        <v/>
      </c>
      <c r="L1072" s="159" t="n">
        <v>158536.5719</v>
      </c>
      <c r="M1072" s="159" t="n">
        <v>153919</v>
      </c>
      <c r="N1072" s="159" t="n">
        <v>166232.52</v>
      </c>
      <c r="O1072" s="162">
        <f>MIN(K1072,L1072,M1072,N1072)</f>
        <v/>
      </c>
      <c r="P1072" s="162">
        <f>MAX(K1072,L1072,M1072,N1072)</f>
        <v/>
      </c>
      <c r="Q1072" s="162">
        <f>MEDIAN(K1072,L1072,M1072,N1072)</f>
        <v/>
      </c>
      <c r="R1072" s="162">
        <f>AVERAGE(K1072,L1072,M1072,N1072)</f>
        <v/>
      </c>
      <c r="S1072" s="162">
        <f>AVERAGE(O1072,Q1072)</f>
        <v/>
      </c>
      <c r="T1072" s="162">
        <f>AVERAGE(P1072,Q1072)</f>
        <v/>
      </c>
      <c r="U1072" s="41">
        <f>STDEVA(K1072,L1072,M1072,N1072)</f>
        <v/>
      </c>
      <c r="V1072" s="42">
        <f>U1072/Q1072</f>
        <v/>
      </c>
      <c r="W1072" s="43">
        <f>IF(X1072=O1072,"MENOR",IF(X1072=S1072,"PROM[MEN-MED]","PROMEDIO"))</f>
        <v/>
      </c>
      <c r="X1072" s="163">
        <f>IF(V1072&lt;=300%,O1072,IF(AND(V1072&gt;100%,V1072&lt;=150%),S1072,R1072))</f>
        <v/>
      </c>
      <c r="Y1072" s="162">
        <f>ROUND(X1072,0)</f>
        <v/>
      </c>
    </row>
    <row r="1073" ht="27" customHeight="1">
      <c r="B1073" s="57" t="inlineStr">
        <is>
          <t>8.45</t>
        </is>
      </c>
      <c r="C1073" s="32" t="n">
        <v>4912</v>
      </c>
      <c r="D1073" s="58" t="inlineStr">
        <is>
          <t>CONJUNTO TUBO DE ESCAPE</t>
        </is>
      </c>
      <c r="E1073" s="56" t="inlineStr">
        <is>
          <t xml:space="preserve"> parte fundamental del sistema de escape, encargado de canalizar los gases de combustión desde el motor hacia el exterior del vehículo, reduciendo el ruido y las emisiones contaminantes.</t>
        </is>
      </c>
      <c r="F1073" s="32" t="inlineStr">
        <is>
          <t>Unidad</t>
        </is>
      </c>
      <c r="G1073" s="35" t="inlineStr">
        <is>
          <t>suministro</t>
        </is>
      </c>
      <c r="H1073" s="159" t="n">
        <v>6036983</v>
      </c>
      <c r="I1073" s="37" t="n">
        <v>158.91</v>
      </c>
      <c r="J1073" s="37" t="n">
        <v>151.76</v>
      </c>
      <c r="K1073" s="160">
        <f>H1073*(I1073/J1073)</f>
        <v/>
      </c>
      <c r="L1073" s="159" t="n">
        <v>7223392.0584</v>
      </c>
      <c r="M1073" s="159" t="n">
        <v>7013002</v>
      </c>
      <c r="N1073" s="159" t="n">
        <v>7574042.16</v>
      </c>
      <c r="O1073" s="162">
        <f>MIN(K1073,L1073,M1073,N1073)</f>
        <v/>
      </c>
      <c r="P1073" s="162">
        <f>MAX(K1073,L1073,M1073,N1073)</f>
        <v/>
      </c>
      <c r="Q1073" s="162">
        <f>MEDIAN(K1073,L1073,M1073,N1073)</f>
        <v/>
      </c>
      <c r="R1073" s="162">
        <f>AVERAGE(K1073,L1073,M1073,N1073)</f>
        <v/>
      </c>
      <c r="S1073" s="162">
        <f>AVERAGE(O1073,Q1073)</f>
        <v/>
      </c>
      <c r="T1073" s="162">
        <f>AVERAGE(P1073,Q1073)</f>
        <v/>
      </c>
      <c r="U1073" s="41">
        <f>STDEVA(K1073,L1073,M1073,N1073)</f>
        <v/>
      </c>
      <c r="V1073" s="42">
        <f>U1073/Q1073</f>
        <v/>
      </c>
      <c r="W1073" s="43">
        <f>IF(X1073=O1073,"MENOR",IF(X1073=S1073,"PROM[MEN-MED]","PROMEDIO"))</f>
        <v/>
      </c>
      <c r="X1073" s="163">
        <f>IF(V1073&lt;=300%,O1073,IF(AND(V1073&gt;100%,V1073&lt;=150%),S1073,R1073))</f>
        <v/>
      </c>
      <c r="Y1073" s="162">
        <f>ROUND(X1073,0)</f>
        <v/>
      </c>
    </row>
    <row r="1074" ht="15.75" customHeight="1">
      <c r="B1074" s="57" t="inlineStr">
        <is>
          <t>8.46</t>
        </is>
      </c>
      <c r="C1074" s="32" t="n">
        <v>4912</v>
      </c>
      <c r="D1074" s="58" t="inlineStr">
        <is>
          <t>SOPORTE DE ESCAPE</t>
        </is>
      </c>
      <c r="E1074" s="56" t="inlineStr">
        <is>
          <t>componente que fija y sostiene el sistema de escape en su lugar, absorbiendo vibraciones y movimientos para evitar daños o ruidos excesivos.</t>
        </is>
      </c>
      <c r="F1074" s="32" t="inlineStr">
        <is>
          <t>Unidad</t>
        </is>
      </c>
      <c r="G1074" s="35" t="inlineStr">
        <is>
          <t>suministro</t>
        </is>
      </c>
      <c r="H1074" s="159" t="n">
        <v>91200</v>
      </c>
      <c r="I1074" s="37" t="n">
        <v>158.91</v>
      </c>
      <c r="J1074" s="37" t="n">
        <v>151.76</v>
      </c>
      <c r="K1074" s="160">
        <f>H1074*(I1074/J1074)</f>
        <v/>
      </c>
      <c r="L1074" s="159" t="n">
        <v>110053.4372</v>
      </c>
      <c r="M1074" s="159" t="n">
        <v>106848</v>
      </c>
      <c r="N1074" s="159" t="n">
        <v>115395.84</v>
      </c>
      <c r="O1074" s="162">
        <f>MIN(K1074,L1074,M1074,N1074)</f>
        <v/>
      </c>
      <c r="P1074" s="162">
        <f>MAX(K1074,L1074,M1074,N1074)</f>
        <v/>
      </c>
      <c r="Q1074" s="162">
        <f>MEDIAN(K1074,L1074,M1074,N1074)</f>
        <v/>
      </c>
      <c r="R1074" s="162">
        <f>AVERAGE(K1074,L1074,M1074,N1074)</f>
        <v/>
      </c>
      <c r="S1074" s="162">
        <f>AVERAGE(O1074,Q1074)</f>
        <v/>
      </c>
      <c r="T1074" s="162">
        <f>AVERAGE(P1074,Q1074)</f>
        <v/>
      </c>
      <c r="U1074" s="41">
        <f>STDEVA(K1074,L1074,M1074,N1074)</f>
        <v/>
      </c>
      <c r="V1074" s="42">
        <f>U1074/Q1074</f>
        <v/>
      </c>
      <c r="W1074" s="43">
        <f>IF(X1074=O1074,"MENOR",IF(X1074=S1074,"PROM[MEN-MED]","PROMEDIO"))</f>
        <v/>
      </c>
      <c r="X1074" s="163">
        <f>IF(V1074&lt;=300%,O1074,IF(AND(V1074&gt;100%,V1074&lt;=150%),S1074,R1074))</f>
        <v/>
      </c>
      <c r="Y1074" s="162">
        <f>ROUND(X1074,0)</f>
        <v/>
      </c>
    </row>
    <row r="1075" ht="15.75" customHeight="1">
      <c r="B1075" s="57" t="inlineStr">
        <is>
          <t>8.47</t>
        </is>
      </c>
      <c r="C1075" s="32" t="n">
        <v>4912</v>
      </c>
      <c r="D1075" s="58" t="inlineStr">
        <is>
          <t>JUNTA TUBO DE ESCAPE</t>
        </is>
      </c>
      <c r="E1075" s="56" t="inlineStr">
        <is>
          <t>sello diseñado para asegurar una conexión hermética entre diferentes secciones del sistema de escape, evitando fugas de gases y pérdida de presión.</t>
        </is>
      </c>
      <c r="F1075" s="32" t="inlineStr">
        <is>
          <t>Unidad</t>
        </is>
      </c>
      <c r="G1075" s="35" t="inlineStr">
        <is>
          <t>suministro</t>
        </is>
      </c>
      <c r="H1075" s="159" t="n">
        <v>199500</v>
      </c>
      <c r="I1075" s="37" t="n">
        <v>158.91</v>
      </c>
      <c r="J1075" s="37" t="n">
        <v>151.76</v>
      </c>
      <c r="K1075" s="160">
        <f>H1075*(I1075/J1075)</f>
        <v/>
      </c>
      <c r="L1075" s="159" t="n">
        <v>243014.0769</v>
      </c>
      <c r="M1075" s="159" t="n">
        <v>235936</v>
      </c>
      <c r="N1075" s="159" t="n">
        <v>254810.88</v>
      </c>
      <c r="O1075" s="162">
        <f>MIN(K1075,L1075,M1075,N1075)</f>
        <v/>
      </c>
      <c r="P1075" s="162">
        <f>MAX(K1075,L1075,M1075,N1075)</f>
        <v/>
      </c>
      <c r="Q1075" s="162">
        <f>MEDIAN(K1075,L1075,M1075,N1075)</f>
        <v/>
      </c>
      <c r="R1075" s="162">
        <f>AVERAGE(K1075,L1075,M1075,N1075)</f>
        <v/>
      </c>
      <c r="S1075" s="162">
        <f>AVERAGE(O1075,Q1075)</f>
        <v/>
      </c>
      <c r="T1075" s="162">
        <f>AVERAGE(P1075,Q1075)</f>
        <v/>
      </c>
      <c r="U1075" s="41">
        <f>STDEVA(K1075,L1075,M1075,N1075)</f>
        <v/>
      </c>
      <c r="V1075" s="42">
        <f>U1075/Q1075</f>
        <v/>
      </c>
      <c r="W1075" s="43">
        <f>IF(X1075=O1075,"MENOR",IF(X1075=S1075,"PROM[MEN-MED]","PROMEDIO"))</f>
        <v/>
      </c>
      <c r="X1075" s="163">
        <f>IF(V1075&lt;=300%,O1075,IF(AND(V1075&gt;100%,V1075&lt;=150%),S1075,R1075))</f>
        <v/>
      </c>
      <c r="Y1075" s="162">
        <f>ROUND(X1075,0)</f>
        <v/>
      </c>
    </row>
    <row r="1076" ht="16.5" customHeight="1">
      <c r="B1076" s="60" t="n"/>
      <c r="C1076" s="61" t="n"/>
      <c r="D1076" s="62" t="n"/>
      <c r="E1076" s="63" t="n"/>
      <c r="F1076" s="61" t="n"/>
      <c r="G1076" s="64" t="n"/>
      <c r="H1076" s="168" t="n"/>
      <c r="I1076" s="66" t="n"/>
      <c r="K1076" s="169" t="n"/>
    </row>
    <row r="1077" ht="16.5" customHeight="1">
      <c r="B1077" s="60" t="n"/>
      <c r="C1077" s="61" t="n"/>
      <c r="D1077" s="62" t="n"/>
      <c r="E1077" s="63" t="n"/>
      <c r="F1077" s="61" t="n"/>
      <c r="G1077" s="64" t="n"/>
      <c r="H1077" s="168" t="n"/>
      <c r="I1077" s="66" t="n"/>
      <c r="K1077" s="169" t="n"/>
    </row>
    <row r="1078" ht="15" customHeight="1">
      <c r="B1078" s="139" t="inlineStr">
        <is>
          <t xml:space="preserve">TOYOTA PRADO TXL </t>
        </is>
      </c>
      <c r="C1078" s="149" t="n"/>
      <c r="D1078" s="149" t="n"/>
      <c r="E1078" s="149" t="n"/>
      <c r="F1078" s="149" t="n"/>
      <c r="G1078" s="150" t="n"/>
      <c r="H1078" s="154" t="inlineStr">
        <is>
          <t>INDEXACIÓN PRECIOS DEL CONTRATO 105-SAMC-APOYOLOGÍSTICO-2025 4 del 15 de octubre de 2025</t>
        </is>
      </c>
      <c r="I1078" s="149" t="n"/>
      <c r="J1078" s="149" t="n"/>
      <c r="K1078" s="150" t="n"/>
      <c r="L1078" s="155" t="inlineStr">
        <is>
          <t>COTIZACIONES 2026</t>
        </is>
      </c>
      <c r="M1078" s="149" t="n"/>
      <c r="N1078" s="150" t="n"/>
      <c r="O1078" s="19" t="n"/>
      <c r="P1078" s="19" t="n"/>
      <c r="Q1078" s="19" t="n"/>
      <c r="R1078" s="19" t="n"/>
      <c r="S1078" s="19" t="n"/>
      <c r="T1078" s="19" t="n"/>
      <c r="U1078" s="19" t="n"/>
      <c r="V1078" s="20" t="n"/>
      <c r="W1078" s="19" t="n"/>
      <c r="X1078" s="19" t="n"/>
      <c r="Y1078" s="19" t="n"/>
    </row>
    <row r="1079" ht="27" customHeight="1">
      <c r="B1079" s="68" t="inlineStr">
        <is>
          <t>ITEM</t>
        </is>
      </c>
      <c r="C1079" s="68" t="inlineStr">
        <is>
          <t>CÓDIGO CPC</t>
        </is>
      </c>
      <c r="D1079" s="69" t="inlineStr">
        <is>
          <t>NOMBRE DEL BIEN Y/O SERVICIO</t>
        </is>
      </c>
      <c r="E1079" s="68" t="inlineStr">
        <is>
          <t>DESCRIPCIÓN DEL BIEN Y/O SERVICIO</t>
        </is>
      </c>
      <c r="F1079" s="68" t="inlineStr">
        <is>
          <t>UNIDAD MEDIDA SEGÚN SECOP II</t>
        </is>
      </c>
      <c r="G1079" s="68" t="inlineStr">
        <is>
          <t>NECESIDAD TOTAL</t>
        </is>
      </c>
      <c r="H1079" s="154" t="inlineStr">
        <is>
          <t xml:space="preserve">PRECIO UNITARIO INCLUIDO IVA </t>
        </is>
      </c>
      <c r="I1079" s="154" t="inlineStr">
        <is>
          <t>IPC ACTUAL (MAYO 2026)</t>
        </is>
      </c>
      <c r="J1079" s="154" t="inlineStr">
        <is>
          <t>IPC INICIAL (OCTUBRE 2025)</t>
        </is>
      </c>
      <c r="K1079" s="154" t="inlineStr">
        <is>
          <t>PRECIO UNITARIO INCLUIDO IVA Y DEMÁS GRAVÁMENES (SI APLICA) - (INDEXADO )</t>
        </is>
      </c>
      <c r="L1079" s="156" t="inlineStr">
        <is>
          <t>DEINTEKOPCT</t>
        </is>
      </c>
      <c r="M1079" s="156" t="inlineStr">
        <is>
          <t>TECNIPROYECTO</t>
        </is>
      </c>
      <c r="N1079" s="156" t="inlineStr">
        <is>
          <t>SS7 Comunicaciones SAS</t>
        </is>
      </c>
      <c r="O1079" s="24" t="inlineStr">
        <is>
          <t>Menor</t>
        </is>
      </c>
      <c r="P1079" s="24" t="inlineStr">
        <is>
          <t>Mayor</t>
        </is>
      </c>
      <c r="Q1079" s="24" t="inlineStr">
        <is>
          <t>Mediana</t>
        </is>
      </c>
      <c r="R1079" s="24" t="inlineStr">
        <is>
          <t>Promedio</t>
        </is>
      </c>
      <c r="S1079" s="24" t="inlineStr">
        <is>
          <t>Promedio Menor-Mediana</t>
        </is>
      </c>
      <c r="T1079" s="24" t="inlineStr">
        <is>
          <t>Promedio Mayor-Mediana</t>
        </is>
      </c>
      <c r="U1079" s="24" t="inlineStr">
        <is>
          <t>Desviación Estándar</t>
        </is>
      </c>
      <c r="V1079" s="25" t="inlineStr">
        <is>
          <t>%disper</t>
        </is>
      </c>
      <c r="W1079" s="24" t="inlineStr">
        <is>
          <t>CRITERIO DE SELECCIÓN</t>
        </is>
      </c>
      <c r="X1079" s="24" t="inlineStr">
        <is>
          <t>PRECIO UNITARIO DE REFERENCIA (INCLUIDO IVA)</t>
        </is>
      </c>
      <c r="Y1079" s="24" t="inlineStr">
        <is>
          <t>PRECIO UNITARIO DE REFERENCIA (INCLUIDO IVA) REDONDEADO A 0 DECIMALES</t>
        </is>
      </c>
    </row>
    <row r="1080" ht="15.75" customHeight="1">
      <c r="B1080" s="26" t="inlineStr">
        <is>
          <t>1.</t>
        </is>
      </c>
      <c r="C1080" s="142" t="inlineStr">
        <is>
          <t>SISTEMA DE FRENOS</t>
        </is>
      </c>
      <c r="H1080" s="157" t="n"/>
      <c r="I1080" s="157" t="n"/>
      <c r="J1080" s="157" t="n"/>
      <c r="K1080" s="157" t="n"/>
      <c r="L1080" s="157" t="n"/>
      <c r="M1080" s="157" t="n"/>
      <c r="N1080" s="157" t="n"/>
      <c r="O1080" s="157" t="n"/>
      <c r="P1080" s="157" t="n"/>
      <c r="Q1080" s="157" t="n"/>
      <c r="R1080" s="157" t="n"/>
      <c r="S1080" s="157" t="n"/>
      <c r="T1080" s="157" t="n"/>
      <c r="U1080" s="157" t="n"/>
      <c r="V1080" s="157" t="n"/>
      <c r="W1080" s="157" t="n"/>
      <c r="X1080" s="157" t="n"/>
      <c r="Y1080" s="157" t="n"/>
    </row>
    <row r="1081" ht="54.75" customHeight="1">
      <c r="B1081" s="32" t="inlineStr">
        <is>
          <t>1.1</t>
        </is>
      </c>
      <c r="C1081" s="32" t="n">
        <v>4912</v>
      </c>
      <c r="D1081" s="58" t="inlineStr">
        <is>
          <t>BOMBA DEL FRENO</t>
        </is>
      </c>
      <c r="E1081"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081" s="32" t="inlineStr">
        <is>
          <t>Unidad</t>
        </is>
      </c>
      <c r="G1081" s="35" t="inlineStr">
        <is>
          <t>suministro</t>
        </is>
      </c>
      <c r="H1081" s="159" t="n">
        <v>7586700</v>
      </c>
      <c r="I1081" s="37" t="n">
        <v>158.91</v>
      </c>
      <c r="J1081" s="37" t="n">
        <v>151.76</v>
      </c>
      <c r="K1081" s="160">
        <f>H1081*(I1081/J1081)</f>
        <v/>
      </c>
      <c r="L1081" s="159" t="n">
        <v>8982332.331700001</v>
      </c>
      <c r="M1081" s="159" t="n">
        <v>8720711</v>
      </c>
      <c r="N1081" s="159" t="n">
        <v>9418367.880000001</v>
      </c>
      <c r="O1081" s="162">
        <f>MIN(K1081,L1081,M1081,N1081)</f>
        <v/>
      </c>
      <c r="P1081" s="162">
        <f>MAX(K1081,L1081,M1081,N1081)</f>
        <v/>
      </c>
      <c r="Q1081" s="162">
        <f>MEDIAN(K1081,L1081,M1081,N1081)</f>
        <v/>
      </c>
      <c r="R1081" s="162">
        <f>AVERAGE(K1081,L1081,M1081,N1081)</f>
        <v/>
      </c>
      <c r="S1081" s="162">
        <f>AVERAGE(O1081,Q1081)</f>
        <v/>
      </c>
      <c r="T1081" s="162">
        <f>AVERAGE(P1081,Q1081)</f>
        <v/>
      </c>
      <c r="U1081" s="41">
        <f>STDEVA(K1081,L1081,M1081,N1081)</f>
        <v/>
      </c>
      <c r="V1081" s="42">
        <f>U1081/Q1081</f>
        <v/>
      </c>
      <c r="W1081" s="43">
        <f>IF(X1081=O1081,"MENOR",IF(X1081=S1081,"PROM[MEN-MED]","PROMEDIO"))</f>
        <v/>
      </c>
      <c r="X1081" s="163">
        <f>IF(V1081&lt;=300%,O1081,IF(AND(V1081&gt;100%,V1081&lt;=150%),S1081,R1081))</f>
        <v/>
      </c>
      <c r="Y1081" s="162">
        <f>ROUND(X1081,0)</f>
        <v/>
      </c>
    </row>
    <row r="1082" ht="27" customHeight="1">
      <c r="B1082" s="32" t="inlineStr">
        <is>
          <t>1.2</t>
        </is>
      </c>
      <c r="C1082" s="32" t="n">
        <v>4912</v>
      </c>
      <c r="D1082" s="58" t="inlineStr">
        <is>
          <t>DISCOS DEL FRENO DELANTERO</t>
        </is>
      </c>
      <c r="E1082"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082" s="32" t="inlineStr">
        <is>
          <t>Unidad</t>
        </is>
      </c>
      <c r="G1082" s="35" t="inlineStr">
        <is>
          <t>suministro</t>
        </is>
      </c>
      <c r="H1082" s="159" t="n">
        <v>740958</v>
      </c>
      <c r="I1082" s="37" t="n">
        <v>158.91</v>
      </c>
      <c r="J1082" s="37" t="n">
        <v>151.76</v>
      </c>
      <c r="K1082" s="160">
        <f>H1082*(I1082/J1082)</f>
        <v/>
      </c>
      <c r="L1082" s="159" t="n">
        <v>881811.8365</v>
      </c>
      <c r="M1082" s="159" t="n">
        <v>856128</v>
      </c>
      <c r="N1082" s="159" t="n">
        <v>924618.24</v>
      </c>
      <c r="O1082" s="162">
        <f>MIN(K1082,L1082,M1082,N1082)</f>
        <v/>
      </c>
      <c r="P1082" s="162">
        <f>MAX(K1082,L1082,M1082,N1082)</f>
        <v/>
      </c>
      <c r="Q1082" s="162">
        <f>MEDIAN(K1082,L1082,M1082,N1082)</f>
        <v/>
      </c>
      <c r="R1082" s="162">
        <f>AVERAGE(K1082,L1082,M1082,N1082)</f>
        <v/>
      </c>
      <c r="S1082" s="162">
        <f>AVERAGE(O1082,Q1082)</f>
        <v/>
      </c>
      <c r="T1082" s="162">
        <f>AVERAGE(P1082,Q1082)</f>
        <v/>
      </c>
      <c r="U1082" s="41">
        <f>STDEVA(K1082,L1082,M1082,N1082)</f>
        <v/>
      </c>
      <c r="V1082" s="42">
        <f>U1082/Q1082</f>
        <v/>
      </c>
      <c r="W1082" s="43">
        <f>IF(X1082=O1082,"MENOR",IF(X1082=S1082,"PROM[MEN-MED]","PROMEDIO"))</f>
        <v/>
      </c>
      <c r="X1082" s="163">
        <f>IF(V1082&lt;=300%,O1082,IF(AND(V1082&gt;100%,V1082&lt;=150%),S1082,R1082))</f>
        <v/>
      </c>
      <c r="Y1082" s="162">
        <f>ROUND(X1082,0)</f>
        <v/>
      </c>
    </row>
    <row r="1083" ht="27" customHeight="1">
      <c r="B1083" s="32" t="inlineStr">
        <is>
          <t>1.3</t>
        </is>
      </c>
      <c r="C1083" s="32" t="n">
        <v>4912</v>
      </c>
      <c r="D1083" s="58" t="inlineStr">
        <is>
          <t>DISCOS DEL FRENO TRASERO</t>
        </is>
      </c>
      <c r="E1083" s="56"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083" s="32" t="inlineStr">
        <is>
          <t>Unidad</t>
        </is>
      </c>
      <c r="G1083" s="35" t="inlineStr">
        <is>
          <t>suministro</t>
        </is>
      </c>
      <c r="H1083" s="159" t="n">
        <v>937650</v>
      </c>
      <c r="I1083" s="37" t="n">
        <v>158.91</v>
      </c>
      <c r="J1083" s="37" t="n">
        <v>151.76</v>
      </c>
      <c r="K1083" s="160">
        <f>H1083*(I1083/J1083)</f>
        <v/>
      </c>
      <c r="L1083" s="159" t="n">
        <v>1120813.043</v>
      </c>
      <c r="M1083" s="159" t="n">
        <v>1088168</v>
      </c>
      <c r="N1083" s="159" t="n">
        <v>1175221.44</v>
      </c>
      <c r="O1083" s="162">
        <f>MIN(K1083,L1083,M1083,N1083)</f>
        <v/>
      </c>
      <c r="P1083" s="162">
        <f>MAX(K1083,L1083,M1083,N1083)</f>
        <v/>
      </c>
      <c r="Q1083" s="162">
        <f>MEDIAN(K1083,L1083,M1083,N1083)</f>
        <v/>
      </c>
      <c r="R1083" s="162">
        <f>AVERAGE(K1083,L1083,M1083,N1083)</f>
        <v/>
      </c>
      <c r="S1083" s="162">
        <f>AVERAGE(O1083,Q1083)</f>
        <v/>
      </c>
      <c r="T1083" s="162">
        <f>AVERAGE(P1083,Q1083)</f>
        <v/>
      </c>
      <c r="U1083" s="41">
        <f>STDEVA(K1083,L1083,M1083,N1083)</f>
        <v/>
      </c>
      <c r="V1083" s="42">
        <f>U1083/Q1083</f>
        <v/>
      </c>
      <c r="W1083" s="43">
        <f>IF(X1083=O1083,"MENOR",IF(X1083=S1083,"PROM[MEN-MED]","PROMEDIO"))</f>
        <v/>
      </c>
      <c r="X1083" s="163">
        <f>IF(V1083&lt;=300%,O1083,IF(AND(V1083&gt;100%,V1083&lt;=150%),S1083,R1083))</f>
        <v/>
      </c>
      <c r="Y1083" s="162">
        <f>ROUND(X1083,0)</f>
        <v/>
      </c>
    </row>
    <row r="1084" ht="15.75" customHeight="1">
      <c r="B1084" s="32" t="inlineStr">
        <is>
          <t>1.4</t>
        </is>
      </c>
      <c r="C1084" s="32" t="n">
        <v>4912</v>
      </c>
      <c r="D1084" s="58" t="inlineStr">
        <is>
          <t>PURGADOR DE FRENOS</t>
        </is>
      </c>
      <c r="E1084" s="56" t="inlineStr">
        <is>
          <t>Tornillo metalico fabricado en aleacion de acero, que está dotado de una caña con rosca en uno de sus dos extremos posee orificio. Diametro establecido para este vehículo.</t>
        </is>
      </c>
      <c r="F1084" s="32" t="inlineStr">
        <is>
          <t>Unidad</t>
        </is>
      </c>
      <c r="G1084" s="35" t="inlineStr">
        <is>
          <t>suministro</t>
        </is>
      </c>
      <c r="H1084" s="159" t="n">
        <v>28036</v>
      </c>
      <c r="I1084" s="37" t="n">
        <v>158.91</v>
      </c>
      <c r="J1084" s="37" t="n">
        <v>151.76</v>
      </c>
      <c r="K1084" s="160">
        <f>H1084*(I1084/J1084)</f>
        <v/>
      </c>
      <c r="L1084" s="159" t="n">
        <v>34532.8123</v>
      </c>
      <c r="M1084" s="159" t="n">
        <v>33527</v>
      </c>
      <c r="N1084" s="159" t="n">
        <v>36209.16</v>
      </c>
      <c r="O1084" s="162">
        <f>MIN(K1084,L1084,M1084,N1084)</f>
        <v/>
      </c>
      <c r="P1084" s="162">
        <f>MAX(K1084,L1084,M1084,N1084)</f>
        <v/>
      </c>
      <c r="Q1084" s="162">
        <f>MEDIAN(K1084,L1084,M1084,N1084)</f>
        <v/>
      </c>
      <c r="R1084" s="162">
        <f>AVERAGE(K1084,L1084,M1084,N1084)</f>
        <v/>
      </c>
      <c r="S1084" s="162">
        <f>AVERAGE(O1084,Q1084)</f>
        <v/>
      </c>
      <c r="T1084" s="162">
        <f>AVERAGE(P1084,Q1084)</f>
        <v/>
      </c>
      <c r="U1084" s="41">
        <f>STDEVA(K1084,L1084,M1084,N1084)</f>
        <v/>
      </c>
      <c r="V1084" s="42">
        <f>U1084/Q1084</f>
        <v/>
      </c>
      <c r="W1084" s="43">
        <f>IF(X1084=O1084,"MENOR",IF(X1084=S1084,"PROM[MEN-MED]","PROMEDIO"))</f>
        <v/>
      </c>
      <c r="X1084" s="163">
        <f>IF(V1084&lt;=300%,O1084,IF(AND(V1084&gt;100%,V1084&lt;=150%),S1084,R1084))</f>
        <v/>
      </c>
      <c r="Y1084" s="162">
        <f>ROUND(X1084,0)</f>
        <v/>
      </c>
    </row>
    <row r="1085" ht="27" customHeight="1">
      <c r="B1085" s="32" t="inlineStr">
        <is>
          <t>1.5</t>
        </is>
      </c>
      <c r="C1085" s="32" t="n">
        <v>4912</v>
      </c>
      <c r="D1085" s="58" t="inlineStr">
        <is>
          <t>JUEGO PASTILLAS DELANTERAS</t>
        </is>
      </c>
      <c r="E1085"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085" s="32" t="inlineStr">
        <is>
          <t>Juego</t>
        </is>
      </c>
      <c r="G1085" s="35" t="inlineStr">
        <is>
          <t>suministro</t>
        </is>
      </c>
      <c r="H1085" s="159" t="n">
        <v>627950</v>
      </c>
      <c r="I1085" s="37" t="n">
        <v>158.91</v>
      </c>
      <c r="J1085" s="37" t="n">
        <v>151.76</v>
      </c>
      <c r="K1085" s="160">
        <f>H1085*(I1085/J1085)</f>
        <v/>
      </c>
      <c r="L1085" s="159" t="n">
        <v>764911.9841999999</v>
      </c>
      <c r="M1085" s="159" t="n">
        <v>742633</v>
      </c>
      <c r="N1085" s="159" t="n">
        <v>802043.64</v>
      </c>
      <c r="O1085" s="162">
        <f>MIN(K1085,L1085,M1085,N1085)</f>
        <v/>
      </c>
      <c r="P1085" s="162">
        <f>MAX(K1085,L1085,M1085,N1085)</f>
        <v/>
      </c>
      <c r="Q1085" s="162">
        <f>MEDIAN(K1085,L1085,M1085,N1085)</f>
        <v/>
      </c>
      <c r="R1085" s="162">
        <f>AVERAGE(K1085,L1085,M1085,N1085)</f>
        <v/>
      </c>
      <c r="S1085" s="162">
        <f>AVERAGE(O1085,Q1085)</f>
        <v/>
      </c>
      <c r="T1085" s="162">
        <f>AVERAGE(P1085,Q1085)</f>
        <v/>
      </c>
      <c r="U1085" s="41">
        <f>STDEVA(K1085,L1085,M1085,N1085)</f>
        <v/>
      </c>
      <c r="V1085" s="42">
        <f>U1085/Q1085</f>
        <v/>
      </c>
      <c r="W1085" s="43">
        <f>IF(X1085=O1085,"MENOR",IF(X1085=S1085,"PROM[MEN-MED]","PROMEDIO"))</f>
        <v/>
      </c>
      <c r="X1085" s="163">
        <f>IF(V1085&lt;=300%,O1085,IF(AND(V1085&gt;100%,V1085&lt;=150%),S1085,R1085))</f>
        <v/>
      </c>
      <c r="Y1085" s="162">
        <f>ROUND(X1085,0)</f>
        <v/>
      </c>
    </row>
    <row r="1086" ht="15.75" customHeight="1">
      <c r="B1086" s="32" t="inlineStr">
        <is>
          <t>1.6</t>
        </is>
      </c>
      <c r="C1086" s="32" t="n">
        <v>4912</v>
      </c>
      <c r="D1086" s="58" t="inlineStr">
        <is>
          <t>GUAYA FRENO DE PARQUEO</t>
        </is>
      </c>
      <c r="E1086" s="56" t="inlineStr">
        <is>
          <t xml:space="preserve">Es un cable o guaya de acero es el que acciona los frenos a través de unas varillas de presión. Diametro establecido para este vehículo. </t>
        </is>
      </c>
      <c r="F1086" s="32" t="inlineStr">
        <is>
          <t>Unidad</t>
        </is>
      </c>
      <c r="G1086" s="35" t="inlineStr">
        <is>
          <t>suministro</t>
        </is>
      </c>
      <c r="H1086" s="159" t="n">
        <v>379050</v>
      </c>
      <c r="I1086" s="37" t="n">
        <v>158.91</v>
      </c>
      <c r="J1086" s="37" t="n">
        <v>151.76</v>
      </c>
      <c r="K1086" s="160">
        <f>H1086*(I1086/J1086)</f>
        <v/>
      </c>
      <c r="L1086" s="159" t="n">
        <v>453094.9395</v>
      </c>
      <c r="M1086" s="159" t="n">
        <v>439898</v>
      </c>
      <c r="N1086" s="159" t="n">
        <v>475089.84</v>
      </c>
      <c r="O1086" s="162">
        <f>MIN(K1086,L1086,M1086,N1086)</f>
        <v/>
      </c>
      <c r="P1086" s="162">
        <f>MAX(K1086,L1086,M1086,N1086)</f>
        <v/>
      </c>
      <c r="Q1086" s="162">
        <f>MEDIAN(K1086,L1086,M1086,N1086)</f>
        <v/>
      </c>
      <c r="R1086" s="162">
        <f>AVERAGE(K1086,L1086,M1086,N1086)</f>
        <v/>
      </c>
      <c r="S1086" s="162">
        <f>AVERAGE(O1086,Q1086)</f>
        <v/>
      </c>
      <c r="T1086" s="162">
        <f>AVERAGE(P1086,Q1086)</f>
        <v/>
      </c>
      <c r="U1086" s="41">
        <f>STDEVA(K1086,L1086,M1086,N1086)</f>
        <v/>
      </c>
      <c r="V1086" s="42">
        <f>U1086/Q1086</f>
        <v/>
      </c>
      <c r="W1086" s="43">
        <f>IF(X1086=O1086,"MENOR",IF(X1086=S1086,"PROM[MEN-MED]","PROMEDIO"))</f>
        <v/>
      </c>
      <c r="X1086" s="163">
        <f>IF(V1086&lt;=300%,O1086,IF(AND(V1086&gt;100%,V1086&lt;=150%),S1086,R1086))</f>
        <v/>
      </c>
      <c r="Y1086" s="162">
        <f>ROUND(X1086,0)</f>
        <v/>
      </c>
    </row>
    <row r="1087" ht="41.25" customHeight="1">
      <c r="B1087" s="32" t="inlineStr">
        <is>
          <t>1.7</t>
        </is>
      </c>
      <c r="C1087" s="32" t="n">
        <v>4912</v>
      </c>
      <c r="D1087" s="58" t="inlineStr">
        <is>
          <t>JUEGO BANDAS FRENO DE PARQUEO</t>
        </is>
      </c>
      <c r="E1087" s="56"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087" s="32" t="inlineStr">
        <is>
          <t>Juego</t>
        </is>
      </c>
      <c r="G1087" s="35" t="inlineStr">
        <is>
          <t>suministro</t>
        </is>
      </c>
      <c r="H1087" s="159" t="n">
        <v>520600</v>
      </c>
      <c r="I1087" s="37" t="n">
        <v>158.91</v>
      </c>
      <c r="J1087" s="37" t="n">
        <v>151.76</v>
      </c>
      <c r="K1087" s="160">
        <f>H1087*(I1087/J1087)</f>
        <v/>
      </c>
      <c r="L1087" s="159" t="n">
        <v>610440.8331</v>
      </c>
      <c r="M1087" s="159" t="n">
        <v>592661</v>
      </c>
      <c r="N1087" s="159" t="n">
        <v>640073.88</v>
      </c>
      <c r="O1087" s="162">
        <f>MIN(K1087,L1087,M1087,N1087)</f>
        <v/>
      </c>
      <c r="P1087" s="162">
        <f>MAX(K1087,L1087,M1087,N1087)</f>
        <v/>
      </c>
      <c r="Q1087" s="162">
        <f>MEDIAN(K1087,L1087,M1087,N1087)</f>
        <v/>
      </c>
      <c r="R1087" s="162">
        <f>AVERAGE(K1087,L1087,M1087,N1087)</f>
        <v/>
      </c>
      <c r="S1087" s="162">
        <f>AVERAGE(O1087,Q1087)</f>
        <v/>
      </c>
      <c r="T1087" s="162">
        <f>AVERAGE(P1087,Q1087)</f>
        <v/>
      </c>
      <c r="U1087" s="41">
        <f>STDEVA(K1087,L1087,M1087,N1087)</f>
        <v/>
      </c>
      <c r="V1087" s="42">
        <f>U1087/Q1087</f>
        <v/>
      </c>
      <c r="W1087" s="43">
        <f>IF(X1087=O1087,"MENOR",IF(X1087=S1087,"PROM[MEN-MED]","PROMEDIO"))</f>
        <v/>
      </c>
      <c r="X1087" s="163">
        <f>IF(V1087&lt;=300%,O1087,IF(AND(V1087&gt;100%,V1087&lt;=150%),S1087,R1087))</f>
        <v/>
      </c>
      <c r="Y1087" s="162">
        <f>ROUND(X1087,0)</f>
        <v/>
      </c>
    </row>
    <row r="1088" ht="27" customHeight="1">
      <c r="B1088" s="32" t="inlineStr">
        <is>
          <t>1.8</t>
        </is>
      </c>
      <c r="C1088" s="32" t="n">
        <v>4912</v>
      </c>
      <c r="D1088" s="58" t="inlineStr">
        <is>
          <t>JUEGO PASTILLAS TRASERAS</t>
        </is>
      </c>
      <c r="E1088"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088" s="32" t="inlineStr">
        <is>
          <t>Juego</t>
        </is>
      </c>
      <c r="G1088" s="35" t="inlineStr">
        <is>
          <t>suministro</t>
        </is>
      </c>
      <c r="H1088" s="159" t="n">
        <v>402107</v>
      </c>
      <c r="I1088" s="37" t="n">
        <v>158.91</v>
      </c>
      <c r="J1088" s="37" t="n">
        <v>151.76</v>
      </c>
      <c r="K1088" s="160">
        <f>H1088*(I1088/J1088)</f>
        <v/>
      </c>
      <c r="L1088" s="159" t="n">
        <v>478996.3486</v>
      </c>
      <c r="M1088" s="159" t="n">
        <v>465045</v>
      </c>
      <c r="N1088" s="159" t="n">
        <v>502248.6</v>
      </c>
      <c r="O1088" s="162">
        <f>MIN(K1088,L1088,M1088,N1088)</f>
        <v/>
      </c>
      <c r="P1088" s="162">
        <f>MAX(K1088,L1088,M1088,N1088)</f>
        <v/>
      </c>
      <c r="Q1088" s="162">
        <f>MEDIAN(K1088,L1088,M1088,N1088)</f>
        <v/>
      </c>
      <c r="R1088" s="162">
        <f>AVERAGE(K1088,L1088,M1088,N1088)</f>
        <v/>
      </c>
      <c r="S1088" s="162">
        <f>AVERAGE(O1088,Q1088)</f>
        <v/>
      </c>
      <c r="T1088" s="162">
        <f>AVERAGE(P1088,Q1088)</f>
        <v/>
      </c>
      <c r="U1088" s="41">
        <f>STDEVA(K1088,L1088,M1088,N1088)</f>
        <v/>
      </c>
      <c r="V1088" s="42">
        <f>U1088/Q1088</f>
        <v/>
      </c>
      <c r="W1088" s="43">
        <f>IF(X1088=O1088,"MENOR",IF(X1088=S1088,"PROM[MEN-MED]","PROMEDIO"))</f>
        <v/>
      </c>
      <c r="X1088" s="163">
        <f>IF(V1088&lt;=300%,O1088,IF(AND(V1088&gt;100%,V1088&lt;=150%),S1088,R1088))</f>
        <v/>
      </c>
      <c r="Y1088" s="162">
        <f>ROUND(X1088,0)</f>
        <v/>
      </c>
    </row>
    <row r="1089" ht="27" customHeight="1">
      <c r="B1089" s="32" t="inlineStr">
        <is>
          <t>1.9</t>
        </is>
      </c>
      <c r="C1089" s="32" t="n">
        <v>4912</v>
      </c>
      <c r="D1089" s="58" t="inlineStr">
        <is>
          <t>MORDAZA FRENO DELANTERO</t>
        </is>
      </c>
      <c r="E1089" s="56" t="inlineStr">
        <is>
          <t>Elemento que consta de 2 piezas metálicas que se fijan a los discos, tabien conocido como el cuerpo de la pinza en cuyo interior se encuentran dos émbolos o pistones. Ubicacion lado anterior (delante). Diametro establecido para este vehículo.</t>
        </is>
      </c>
      <c r="F1089" s="32" t="inlineStr">
        <is>
          <t>Unidad</t>
        </is>
      </c>
      <c r="G1089" s="35" t="inlineStr">
        <is>
          <t>suministro</t>
        </is>
      </c>
      <c r="H1089" s="159" t="n">
        <v>2351683</v>
      </c>
      <c r="I1089" s="37" t="n">
        <v>158.91</v>
      </c>
      <c r="J1089" s="37" t="n">
        <v>151.76</v>
      </c>
      <c r="K1089" s="160">
        <f>H1089*(I1089/J1089)</f>
        <v/>
      </c>
      <c r="L1089" s="159" t="n">
        <v>2820768.3007</v>
      </c>
      <c r="M1089" s="159" t="n">
        <v>2738610</v>
      </c>
      <c r="N1089" s="159" t="n">
        <v>2957698.8</v>
      </c>
      <c r="O1089" s="162">
        <f>MIN(K1089,L1089,M1089,N1089)</f>
        <v/>
      </c>
      <c r="P1089" s="162">
        <f>MAX(K1089,L1089,M1089,N1089)</f>
        <v/>
      </c>
      <c r="Q1089" s="162">
        <f>MEDIAN(K1089,L1089,M1089,N1089)</f>
        <v/>
      </c>
      <c r="R1089" s="162">
        <f>AVERAGE(K1089,L1089,M1089,N1089)</f>
        <v/>
      </c>
      <c r="S1089" s="162">
        <f>AVERAGE(O1089,Q1089)</f>
        <v/>
      </c>
      <c r="T1089" s="162">
        <f>AVERAGE(P1089,Q1089)</f>
        <v/>
      </c>
      <c r="U1089" s="41">
        <f>STDEVA(K1089,L1089,M1089,N1089)</f>
        <v/>
      </c>
      <c r="V1089" s="42">
        <f>U1089/Q1089</f>
        <v/>
      </c>
      <c r="W1089" s="43">
        <f>IF(X1089=O1089,"MENOR",IF(X1089=S1089,"PROM[MEN-MED]","PROMEDIO"))</f>
        <v/>
      </c>
      <c r="X1089" s="163">
        <f>IF(V1089&lt;=300%,O1089,IF(AND(V1089&gt;100%,V1089&lt;=150%),S1089,R1089))</f>
        <v/>
      </c>
      <c r="Y1089" s="162">
        <f>ROUND(X1089,0)</f>
        <v/>
      </c>
    </row>
    <row r="1090" ht="27" customHeight="1">
      <c r="B1090" s="32" t="inlineStr">
        <is>
          <t>1.10</t>
        </is>
      </c>
      <c r="C1090" s="32" t="n">
        <v>4912</v>
      </c>
      <c r="D1090" s="58" t="inlineStr">
        <is>
          <t>MORDAZA FRENO TRASERO</t>
        </is>
      </c>
      <c r="E1090" s="56" t="inlineStr">
        <is>
          <t>Elemento que consta de 2 piezas metálicas que se fijan a los discos, tabien conocido como el cuerpo de la pinza en cuyo interior se encuentran dos émbolos o pistones. Ubicacion lado posterior (detras). Diametro establecido para este vehículo.</t>
        </is>
      </c>
      <c r="F1090" s="32" t="inlineStr">
        <is>
          <t>Unidad</t>
        </is>
      </c>
      <c r="G1090" s="35" t="inlineStr">
        <is>
          <t>suministro</t>
        </is>
      </c>
      <c r="H1090" s="159" t="n">
        <v>1475350</v>
      </c>
      <c r="I1090" s="37" t="n">
        <v>158.91</v>
      </c>
      <c r="J1090" s="37" t="n">
        <v>151.76</v>
      </c>
      <c r="K1090" s="160">
        <f>H1090*(I1090/J1090)</f>
        <v/>
      </c>
      <c r="L1090" s="159" t="n">
        <v>1746752.2814</v>
      </c>
      <c r="M1090" s="159" t="n">
        <v>1695876</v>
      </c>
      <c r="N1090" s="159" t="n">
        <v>1831546.08</v>
      </c>
      <c r="O1090" s="162">
        <f>MIN(K1090,L1090,M1090,N1090)</f>
        <v/>
      </c>
      <c r="P1090" s="162">
        <f>MAX(K1090,L1090,M1090,N1090)</f>
        <v/>
      </c>
      <c r="Q1090" s="162">
        <f>MEDIAN(K1090,L1090,M1090,N1090)</f>
        <v/>
      </c>
      <c r="R1090" s="162">
        <f>AVERAGE(K1090,L1090,M1090,N1090)</f>
        <v/>
      </c>
      <c r="S1090" s="162">
        <f>AVERAGE(O1090,Q1090)</f>
        <v/>
      </c>
      <c r="T1090" s="162">
        <f>AVERAGE(P1090,Q1090)</f>
        <v/>
      </c>
      <c r="U1090" s="41">
        <f>STDEVA(K1090,L1090,M1090,N1090)</f>
        <v/>
      </c>
      <c r="V1090" s="42">
        <f>U1090/Q1090</f>
        <v/>
      </c>
      <c r="W1090" s="43">
        <f>IF(X1090=O1090,"MENOR",IF(X1090=S1090,"PROM[MEN-MED]","PROMEDIO"))</f>
        <v/>
      </c>
      <c r="X1090" s="163">
        <f>IF(V1090&lt;=300%,O1090,IF(AND(V1090&gt;100%,V1090&lt;=150%),S1090,R1090))</f>
        <v/>
      </c>
      <c r="Y1090" s="162">
        <f>ROUND(X1090,0)</f>
        <v/>
      </c>
    </row>
    <row r="1091" ht="27" customHeight="1">
      <c r="B1091" s="32" t="inlineStr">
        <is>
          <t>1.11</t>
        </is>
      </c>
      <c r="C1091" s="32" t="n">
        <v>4912</v>
      </c>
      <c r="D1091" s="58" t="inlineStr">
        <is>
          <t>DEPÓSITO DE LÍQUIDO DE FRENOS</t>
        </is>
      </c>
      <c r="E1091" s="56"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1091" s="32" t="inlineStr">
        <is>
          <t>Unidad</t>
        </is>
      </c>
      <c r="G1091" s="35" t="inlineStr">
        <is>
          <t>suministro</t>
        </is>
      </c>
      <c r="H1091" s="159" t="n">
        <v>684000</v>
      </c>
      <c r="I1091" s="37" t="n">
        <v>158.91</v>
      </c>
      <c r="J1091" s="37" t="n">
        <v>151.76</v>
      </c>
      <c r="K1091" s="160">
        <f>H1091*(I1091/J1091)</f>
        <v/>
      </c>
      <c r="L1091" s="159" t="n">
        <v>817614.0021</v>
      </c>
      <c r="M1091" s="159" t="n">
        <v>793800</v>
      </c>
      <c r="N1091" s="159" t="n">
        <v>857304</v>
      </c>
      <c r="O1091" s="162">
        <f>MIN(K1091,L1091,M1091,N1091)</f>
        <v/>
      </c>
      <c r="P1091" s="162">
        <f>MAX(K1091,L1091,M1091,N1091)</f>
        <v/>
      </c>
      <c r="Q1091" s="162">
        <f>MEDIAN(K1091,L1091,M1091,N1091)</f>
        <v/>
      </c>
      <c r="R1091" s="162">
        <f>AVERAGE(K1091,L1091,M1091,N1091)</f>
        <v/>
      </c>
      <c r="S1091" s="162">
        <f>AVERAGE(O1091,Q1091)</f>
        <v/>
      </c>
      <c r="T1091" s="162">
        <f>AVERAGE(P1091,Q1091)</f>
        <v/>
      </c>
      <c r="U1091" s="41">
        <f>STDEVA(K1091,L1091,M1091,N1091)</f>
        <v/>
      </c>
      <c r="V1091" s="42">
        <f>U1091/Q1091</f>
        <v/>
      </c>
      <c r="W1091" s="43">
        <f>IF(X1091=O1091,"MENOR",IF(X1091=S1091,"PROM[MEN-MED]","PROMEDIO"))</f>
        <v/>
      </c>
      <c r="X1091" s="163">
        <f>IF(V1091&lt;=300%,O1091,IF(AND(V1091&gt;100%,V1091&lt;=150%),S1091,R1091))</f>
        <v/>
      </c>
      <c r="Y1091" s="162">
        <f>ROUND(X1091,0)</f>
        <v/>
      </c>
    </row>
    <row r="1092" ht="27" customHeight="1">
      <c r="B1092" s="32" t="inlineStr">
        <is>
          <t>1.12</t>
        </is>
      </c>
      <c r="C1092" s="32" t="n">
        <v>4912</v>
      </c>
      <c r="D1092" s="58" t="inlineStr">
        <is>
          <t xml:space="preserve">MANGUERAS DE FRENO DELANTERAS </t>
        </is>
      </c>
      <c r="E1092" s="56" t="inlineStr">
        <is>
          <t>Las mangueras de freno delanteras en una toyota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092" s="32" t="inlineStr">
        <is>
          <t>Unidad</t>
        </is>
      </c>
      <c r="G1092" s="35" t="inlineStr">
        <is>
          <t>suministro</t>
        </is>
      </c>
      <c r="H1092" s="159" t="n">
        <v>118951</v>
      </c>
      <c r="I1092" s="37" t="n">
        <v>158.91</v>
      </c>
      <c r="J1092" s="37" t="n">
        <v>151.76</v>
      </c>
      <c r="K1092" s="160">
        <f>H1092*(I1092/J1092)</f>
        <v/>
      </c>
      <c r="L1092" s="159" t="n">
        <v>148467.2917</v>
      </c>
      <c r="M1092" s="159" t="n">
        <v>144143</v>
      </c>
      <c r="N1092" s="159" t="n">
        <v>155674.44</v>
      </c>
      <c r="O1092" s="162">
        <f>MIN(K1092,L1092,M1092,N1092)</f>
        <v/>
      </c>
      <c r="P1092" s="162">
        <f>MAX(K1092,L1092,M1092,N1092)</f>
        <v/>
      </c>
      <c r="Q1092" s="162">
        <f>MEDIAN(K1092,L1092,M1092,N1092)</f>
        <v/>
      </c>
      <c r="R1092" s="162">
        <f>AVERAGE(K1092,L1092,M1092,N1092)</f>
        <v/>
      </c>
      <c r="S1092" s="162">
        <f>AVERAGE(O1092,Q1092)</f>
        <v/>
      </c>
      <c r="T1092" s="162">
        <f>AVERAGE(P1092,Q1092)</f>
        <v/>
      </c>
      <c r="U1092" s="41">
        <f>STDEVA(K1092,L1092,M1092,N1092)</f>
        <v/>
      </c>
      <c r="V1092" s="42">
        <f>U1092/Q1092</f>
        <v/>
      </c>
      <c r="W1092" s="43">
        <f>IF(X1092=O1092,"MENOR",IF(X1092=S1092,"PROM[MEN-MED]","PROMEDIO"))</f>
        <v/>
      </c>
      <c r="X1092" s="163">
        <f>IF(V1092&lt;=300%,O1092,IF(AND(V1092&gt;100%,V1092&lt;=150%),S1092,R1092))</f>
        <v/>
      </c>
      <c r="Y1092" s="162">
        <f>ROUND(X1092,0)</f>
        <v/>
      </c>
    </row>
    <row r="1093" ht="27" customHeight="1">
      <c r="B1093" s="32" t="inlineStr">
        <is>
          <t>1.13</t>
        </is>
      </c>
      <c r="C1093" s="32" t="n">
        <v>4912</v>
      </c>
      <c r="D1093" s="58" t="inlineStr">
        <is>
          <t xml:space="preserve">MANGUERAS DE FRENO TRASERAS </t>
        </is>
      </c>
      <c r="E1093" s="56" t="inlineStr">
        <is>
          <t>Las mangueras de freno delanteras en una toyotason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093" s="32" t="inlineStr">
        <is>
          <t>Unidad</t>
        </is>
      </c>
      <c r="G1093" s="35" t="inlineStr">
        <is>
          <t>suministro</t>
        </is>
      </c>
      <c r="H1093" s="159" t="n">
        <v>182401</v>
      </c>
      <c r="I1093" s="37" t="n">
        <v>158.91</v>
      </c>
      <c r="J1093" s="37" t="n">
        <v>151.76</v>
      </c>
      <c r="K1093" s="160">
        <f>H1093*(I1093/J1093)</f>
        <v/>
      </c>
      <c r="L1093" s="159" t="n">
        <v>215953.9172</v>
      </c>
      <c r="M1093" s="159" t="n">
        <v>209664</v>
      </c>
      <c r="N1093" s="159" t="n">
        <v>226437.12</v>
      </c>
      <c r="O1093" s="162">
        <f>MIN(K1093,L1093,M1093,N1093)</f>
        <v/>
      </c>
      <c r="P1093" s="162">
        <f>MAX(K1093,L1093,M1093,N1093)</f>
        <v/>
      </c>
      <c r="Q1093" s="162">
        <f>MEDIAN(K1093,L1093,M1093,N1093)</f>
        <v/>
      </c>
      <c r="R1093" s="162">
        <f>AVERAGE(K1093,L1093,M1093,N1093)</f>
        <v/>
      </c>
      <c r="S1093" s="162">
        <f>AVERAGE(O1093,Q1093)</f>
        <v/>
      </c>
      <c r="T1093" s="162">
        <f>AVERAGE(P1093,Q1093)</f>
        <v/>
      </c>
      <c r="U1093" s="41">
        <f>STDEVA(K1093,L1093,M1093,N1093)</f>
        <v/>
      </c>
      <c r="V1093" s="42">
        <f>U1093/Q1093</f>
        <v/>
      </c>
      <c r="W1093" s="43">
        <f>IF(X1093=O1093,"MENOR",IF(X1093=S1093,"PROM[MEN-MED]","PROMEDIO"))</f>
        <v/>
      </c>
      <c r="X1093" s="163">
        <f>IF(V1093&lt;=300%,O1093,IF(AND(V1093&gt;100%,V1093&lt;=150%),S1093,R1093))</f>
        <v/>
      </c>
      <c r="Y1093" s="162">
        <f>ROUND(X1093,0)</f>
        <v/>
      </c>
    </row>
    <row r="1094" ht="27" customHeight="1">
      <c r="B1094" s="32" t="inlineStr">
        <is>
          <t>1.14</t>
        </is>
      </c>
      <c r="C1094" s="32" t="n">
        <v>4912</v>
      </c>
      <c r="D1094" s="58" t="inlineStr">
        <is>
          <t>BOOSTER DE FRENO (SERVO FRENO)</t>
        </is>
      </c>
      <c r="E1094" s="56" t="inlineStr">
        <is>
          <t>El booster de freno, también conocido como servofreno, es un componente clave del sistema de frenos de la toyota . Su función es multiplicar la fuerza aplicada al pedal de freno, reduciendo el esfuerzo necesario para detener el vehículo</t>
        </is>
      </c>
      <c r="F1094" s="32" t="inlineStr">
        <is>
          <t>Unidad</t>
        </is>
      </c>
      <c r="G1094" s="35" t="inlineStr">
        <is>
          <t>suministro</t>
        </is>
      </c>
      <c r="H1094" s="159" t="n">
        <v>3905878</v>
      </c>
      <c r="I1094" s="37" t="n">
        <v>158.91</v>
      </c>
      <c r="J1094" s="37" t="n">
        <v>151.76</v>
      </c>
      <c r="K1094" s="160">
        <f>H1094*(I1094/J1094)</f>
        <v/>
      </c>
      <c r="L1094" s="159" t="n">
        <v>4864803.3</v>
      </c>
      <c r="M1094" s="159" t="n">
        <v>4723110</v>
      </c>
      <c r="N1094" s="159" t="n">
        <v>5100958.8</v>
      </c>
      <c r="O1094" s="162">
        <f>MIN(K1094,L1094,M1094,N1094)</f>
        <v/>
      </c>
      <c r="P1094" s="162">
        <f>MAX(K1094,L1094,M1094,N1094)</f>
        <v/>
      </c>
      <c r="Q1094" s="162">
        <f>MEDIAN(K1094,L1094,M1094,N1094)</f>
        <v/>
      </c>
      <c r="R1094" s="162">
        <f>AVERAGE(K1094,L1094,M1094,N1094)</f>
        <v/>
      </c>
      <c r="S1094" s="162">
        <f>AVERAGE(O1094,Q1094)</f>
        <v/>
      </c>
      <c r="T1094" s="162">
        <f>AVERAGE(P1094,Q1094)</f>
        <v/>
      </c>
      <c r="U1094" s="41">
        <f>STDEVA(K1094,L1094,M1094,N1094)</f>
        <v/>
      </c>
      <c r="V1094" s="42">
        <f>U1094/Q1094</f>
        <v/>
      </c>
      <c r="W1094" s="43">
        <f>IF(X1094=O1094,"MENOR",IF(X1094=S1094,"PROM[MEN-MED]","PROMEDIO"))</f>
        <v/>
      </c>
      <c r="X1094" s="163">
        <f>IF(V1094&lt;=300%,O1094,IF(AND(V1094&gt;100%,V1094&lt;=150%),S1094,R1094))</f>
        <v/>
      </c>
      <c r="Y1094" s="162">
        <f>ROUND(X1094,0)</f>
        <v/>
      </c>
    </row>
    <row r="1095" ht="27" customHeight="1">
      <c r="B1095" s="32" t="inlineStr">
        <is>
          <t>1.15</t>
        </is>
      </c>
      <c r="C1095" s="32" t="n">
        <v>4912</v>
      </c>
      <c r="D1095" s="58" t="inlineStr">
        <is>
          <t>ABS (SISTEMA ANTIBLOQUEO DE FRENOS)</t>
        </is>
      </c>
      <c r="E1095" s="56" t="inlineStr">
        <is>
          <t>El Sistema Antibloqueo de Frenos (ABS) en la toyota evita que las ruedas se bloqueen durante una frenada brusca, permitiendo al conductor mantener el control y la dirección del vehículo en condiciones de emergencia o superficies resbaladizas</t>
        </is>
      </c>
      <c r="F1095" s="32" t="inlineStr">
        <is>
          <t>Unidad</t>
        </is>
      </c>
      <c r="G1095" s="35" t="inlineStr">
        <is>
          <t>suministro</t>
        </is>
      </c>
      <c r="H1095" s="159" t="n">
        <v>6140989</v>
      </c>
      <c r="I1095" s="37" t="n">
        <v>158.91</v>
      </c>
      <c r="J1095" s="37" t="n">
        <v>151.76</v>
      </c>
      <c r="K1095" s="160">
        <f>H1095*(I1095/J1095)</f>
        <v/>
      </c>
      <c r="L1095" s="159" t="n">
        <v>7428607.2014</v>
      </c>
      <c r="M1095" s="159" t="n">
        <v>7212240</v>
      </c>
      <c r="N1095" s="159" t="n">
        <v>7789219.2</v>
      </c>
      <c r="O1095" s="162">
        <f>MIN(K1095,L1095,M1095,N1095)</f>
        <v/>
      </c>
      <c r="P1095" s="162">
        <f>MAX(K1095,L1095,M1095,N1095)</f>
        <v/>
      </c>
      <c r="Q1095" s="162">
        <f>MEDIAN(K1095,L1095,M1095,N1095)</f>
        <v/>
      </c>
      <c r="R1095" s="162">
        <f>AVERAGE(K1095,L1095,M1095,N1095)</f>
        <v/>
      </c>
      <c r="S1095" s="162">
        <f>AVERAGE(O1095,Q1095)</f>
        <v/>
      </c>
      <c r="T1095" s="162">
        <f>AVERAGE(P1095,Q1095)</f>
        <v/>
      </c>
      <c r="U1095" s="41">
        <f>STDEVA(K1095,L1095,M1095,N1095)</f>
        <v/>
      </c>
      <c r="V1095" s="42">
        <f>U1095/Q1095</f>
        <v/>
      </c>
      <c r="W1095" s="43">
        <f>IF(X1095=O1095,"MENOR",IF(X1095=S1095,"PROM[MEN-MED]","PROMEDIO"))</f>
        <v/>
      </c>
      <c r="X1095" s="163">
        <f>IF(V1095&lt;=300%,O1095,IF(AND(V1095&gt;100%,V1095&lt;=150%),S1095,R1095))</f>
        <v/>
      </c>
      <c r="Y1095" s="162">
        <f>ROUND(X1095,0)</f>
        <v/>
      </c>
    </row>
    <row r="1096" ht="27" customHeight="1">
      <c r="B1096" s="32" t="inlineStr">
        <is>
          <t>1.16</t>
        </is>
      </c>
      <c r="C1096" s="32" t="n">
        <v>4912</v>
      </c>
      <c r="D1096" s="58" t="inlineStr">
        <is>
          <t>EBD (DISTRIBUCIÓN ELECTRÓNICA DE FRENADO)</t>
        </is>
      </c>
      <c r="E1096" s="56" t="inlineStr">
        <is>
          <t>El EBD (Electronic Brakeforce Distribution) o Distribución Electrónica de Frenado es un sistema complementario del ABS en la toyota . Su función es optimizar la fuerza de frenado en cada rueda, ajustándola según la carga del vehículo y las condiciones de la carretera.</t>
        </is>
      </c>
      <c r="F1096" s="32" t="inlineStr">
        <is>
          <t>Unidad</t>
        </is>
      </c>
      <c r="G1096" s="35" t="inlineStr">
        <is>
          <t>suministro</t>
        </is>
      </c>
      <c r="H1096" s="159" t="n">
        <v>13916049</v>
      </c>
      <c r="I1096" s="37" t="n">
        <v>158.91</v>
      </c>
      <c r="J1096" s="37" t="n">
        <v>151.76</v>
      </c>
      <c r="K1096" s="160">
        <f>H1096*(I1096/J1096)</f>
        <v/>
      </c>
      <c r="L1096" s="159" t="n">
        <v>16957682.07</v>
      </c>
      <c r="M1096" s="159" t="n">
        <v>16463769</v>
      </c>
      <c r="N1096" s="159" t="n">
        <v>17780870.52</v>
      </c>
      <c r="O1096" s="162">
        <f>MIN(K1096,L1096,M1096,N1096)</f>
        <v/>
      </c>
      <c r="P1096" s="162">
        <f>MAX(K1096,L1096,M1096,N1096)</f>
        <v/>
      </c>
      <c r="Q1096" s="162">
        <f>MEDIAN(K1096,L1096,M1096,N1096)</f>
        <v/>
      </c>
      <c r="R1096" s="162">
        <f>AVERAGE(K1096,L1096,M1096,N1096)</f>
        <v/>
      </c>
      <c r="S1096" s="162">
        <f>AVERAGE(O1096,Q1096)</f>
        <v/>
      </c>
      <c r="T1096" s="162">
        <f>AVERAGE(P1096,Q1096)</f>
        <v/>
      </c>
      <c r="U1096" s="41">
        <f>STDEVA(K1096,L1096,M1096,N1096)</f>
        <v/>
      </c>
      <c r="V1096" s="42">
        <f>U1096/Q1096</f>
        <v/>
      </c>
      <c r="W1096" s="43">
        <f>IF(X1096=O1096,"MENOR",IF(X1096=S1096,"PROM[MEN-MED]","PROMEDIO"))</f>
        <v/>
      </c>
      <c r="X1096" s="163">
        <f>IF(V1096&lt;=300%,O1096,IF(AND(V1096&gt;100%,V1096&lt;=150%),S1096,R1096))</f>
        <v/>
      </c>
      <c r="Y1096" s="162">
        <f>ROUND(X1096,0)</f>
        <v/>
      </c>
    </row>
    <row r="1097" ht="27" customHeight="1">
      <c r="B1097" s="32" t="inlineStr">
        <is>
          <t>1.17</t>
        </is>
      </c>
      <c r="C1097" s="32" t="n">
        <v>4912</v>
      </c>
      <c r="D1097" s="58" t="inlineStr">
        <is>
          <t xml:space="preserve">MUELLE DE RETORNO DEL PEDAL DE FRENO </t>
        </is>
      </c>
      <c r="E1097" s="56" t="inlineStr">
        <is>
          <t>El muelle de retorno del pedal de freno en una toyota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1097" s="32" t="inlineStr">
        <is>
          <t>Unidad</t>
        </is>
      </c>
      <c r="G1097" s="35" t="inlineStr">
        <is>
          <t>suministro</t>
        </is>
      </c>
      <c r="H1097" s="159" t="n">
        <v>153296</v>
      </c>
      <c r="I1097" s="37" t="n">
        <v>158.91</v>
      </c>
      <c r="J1097" s="37" t="n">
        <v>151.76</v>
      </c>
      <c r="K1097" s="160">
        <f>H1097*(I1097/J1097)</f>
        <v/>
      </c>
      <c r="L1097" s="159" t="n">
        <v>201037.4576</v>
      </c>
      <c r="M1097" s="159" t="n">
        <v>195182</v>
      </c>
      <c r="N1097" s="159" t="n">
        <v>210796.56</v>
      </c>
      <c r="O1097" s="162">
        <f>MIN(K1097,L1097,M1097,N1097)</f>
        <v/>
      </c>
      <c r="P1097" s="162">
        <f>MAX(K1097,L1097,M1097,N1097)</f>
        <v/>
      </c>
      <c r="Q1097" s="162">
        <f>MEDIAN(K1097,L1097,M1097,N1097)</f>
        <v/>
      </c>
      <c r="R1097" s="162">
        <f>AVERAGE(K1097,L1097,M1097,N1097)</f>
        <v/>
      </c>
      <c r="S1097" s="162">
        <f>AVERAGE(O1097,Q1097)</f>
        <v/>
      </c>
      <c r="T1097" s="162">
        <f>AVERAGE(P1097,Q1097)</f>
        <v/>
      </c>
      <c r="U1097" s="41">
        <f>STDEVA(K1097,L1097,M1097,N1097)</f>
        <v/>
      </c>
      <c r="V1097" s="42">
        <f>U1097/Q1097</f>
        <v/>
      </c>
      <c r="W1097" s="43">
        <f>IF(X1097=O1097,"MENOR",IF(X1097=S1097,"PROM[MEN-MED]","PROMEDIO"))</f>
        <v/>
      </c>
      <c r="X1097" s="163">
        <f>IF(V1097&lt;=300%,O1097,IF(AND(V1097&gt;100%,V1097&lt;=150%),S1097,R1097))</f>
        <v/>
      </c>
      <c r="Y1097" s="162">
        <f>ROUND(X1097,0)</f>
        <v/>
      </c>
    </row>
    <row r="1098" ht="27" customHeight="1">
      <c r="B1098" s="32" t="inlineStr">
        <is>
          <t>1.18</t>
        </is>
      </c>
      <c r="C1098" s="32" t="n">
        <v>4912</v>
      </c>
      <c r="D1098" s="58" t="inlineStr">
        <is>
          <t>CONJUNTO DEL INTERRUPTOR DE LAS LUCES DE FRENO</t>
        </is>
      </c>
      <c r="E1098" s="56" t="inlineStr">
        <is>
          <t>El conjunto del interruptor de las luces de freno en una toyota es un componente eléctrico que se encuentra instalado en el mecanismo del pedal de freno. Su función principal es activar las luces de freno cuando el conductor presiona el pedal y apagarlas cuando el pedal regresa a su posición de reposo.</t>
        </is>
      </c>
      <c r="F1098" s="32" t="inlineStr">
        <is>
          <t>Unidad</t>
        </is>
      </c>
      <c r="G1098" s="35" t="inlineStr">
        <is>
          <t>suministro</t>
        </is>
      </c>
      <c r="H1098" s="159" t="n">
        <v>143450</v>
      </c>
      <c r="I1098" s="37" t="n">
        <v>158.91</v>
      </c>
      <c r="J1098" s="37" t="n">
        <v>151.76</v>
      </c>
      <c r="K1098" s="160">
        <f>H1098*(I1098/J1098)</f>
        <v/>
      </c>
      <c r="L1098" s="159" t="n">
        <v>173105.9204</v>
      </c>
      <c r="M1098" s="159" t="n">
        <v>168064</v>
      </c>
      <c r="N1098" s="159" t="n">
        <v>181509.12</v>
      </c>
      <c r="O1098" s="162">
        <f>MIN(K1098,L1098,M1098,N1098)</f>
        <v/>
      </c>
      <c r="P1098" s="162">
        <f>MAX(K1098,L1098,M1098,N1098)</f>
        <v/>
      </c>
      <c r="Q1098" s="162">
        <f>MEDIAN(K1098,L1098,M1098,N1098)</f>
        <v/>
      </c>
      <c r="R1098" s="162">
        <f>AVERAGE(K1098,L1098,M1098,N1098)</f>
        <v/>
      </c>
      <c r="S1098" s="162">
        <f>AVERAGE(O1098,Q1098)</f>
        <v/>
      </c>
      <c r="T1098" s="162">
        <f>AVERAGE(P1098,Q1098)</f>
        <v/>
      </c>
      <c r="U1098" s="41">
        <f>STDEVA(K1098,L1098,M1098,N1098)</f>
        <v/>
      </c>
      <c r="V1098" s="42">
        <f>U1098/Q1098</f>
        <v/>
      </c>
      <c r="W1098" s="43">
        <f>IF(X1098=O1098,"MENOR",IF(X1098=S1098,"PROM[MEN-MED]","PROMEDIO"))</f>
        <v/>
      </c>
      <c r="X1098" s="163">
        <f>IF(V1098&lt;=300%,O1098,IF(AND(V1098&gt;100%,V1098&lt;=150%),S1098,R1098))</f>
        <v/>
      </c>
      <c r="Y1098" s="162">
        <f>ROUND(X1098,0)</f>
        <v/>
      </c>
    </row>
    <row r="1099" ht="27" customHeight="1">
      <c r="B1099" s="32" t="inlineStr">
        <is>
          <t>1.19</t>
        </is>
      </c>
      <c r="C1099" s="32" t="n">
        <v>4912</v>
      </c>
      <c r="D1099" s="58" t="inlineStr">
        <is>
          <t>CONJUNTO SOPORTE DEL PEDAL DE FRENO</t>
        </is>
      </c>
      <c r="E1099" s="56" t="inlineStr">
        <is>
          <t>El conjunto soporte del pedal de freno en una toyota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1099" s="32" t="inlineStr">
        <is>
          <t>Unidad</t>
        </is>
      </c>
      <c r="G1099" s="35" t="inlineStr">
        <is>
          <t>suministro</t>
        </is>
      </c>
      <c r="H1099" s="159" t="n">
        <v>836000</v>
      </c>
      <c r="I1099" s="37" t="n">
        <v>158.91</v>
      </c>
      <c r="J1099" s="37" t="n">
        <v>151.76</v>
      </c>
      <c r="K1099" s="160">
        <f>H1099*(I1099/J1099)</f>
        <v/>
      </c>
      <c r="L1099" s="159" t="n">
        <v>1018341.429</v>
      </c>
      <c r="M1099" s="159" t="n">
        <v>988681</v>
      </c>
      <c r="N1099" s="159" t="n">
        <v>1067775.48</v>
      </c>
      <c r="O1099" s="162">
        <f>MIN(K1099,L1099,M1099,N1099)</f>
        <v/>
      </c>
      <c r="P1099" s="162">
        <f>MAX(K1099,L1099,M1099,N1099)</f>
        <v/>
      </c>
      <c r="Q1099" s="162">
        <f>MEDIAN(K1099,L1099,M1099,N1099)</f>
        <v/>
      </c>
      <c r="R1099" s="162">
        <f>AVERAGE(K1099,L1099,M1099,N1099)</f>
        <v/>
      </c>
      <c r="S1099" s="162">
        <f>AVERAGE(O1099,Q1099)</f>
        <v/>
      </c>
      <c r="T1099" s="162">
        <f>AVERAGE(P1099,Q1099)</f>
        <v/>
      </c>
      <c r="U1099" s="41">
        <f>STDEVA(K1099,L1099,M1099,N1099)</f>
        <v/>
      </c>
      <c r="V1099" s="42">
        <f>U1099/Q1099</f>
        <v/>
      </c>
      <c r="W1099" s="43">
        <f>IF(X1099=O1099,"MENOR",IF(X1099=S1099,"PROM[MEN-MED]","PROMEDIO"))</f>
        <v/>
      </c>
      <c r="X1099" s="163">
        <f>IF(V1099&lt;=300%,O1099,IF(AND(V1099&gt;100%,V1099&lt;=150%),S1099,R1099))</f>
        <v/>
      </c>
      <c r="Y1099" s="162">
        <f>ROUND(X1099,0)</f>
        <v/>
      </c>
    </row>
    <row r="1100" ht="27" customHeight="1">
      <c r="B1100" s="32" t="inlineStr">
        <is>
          <t>1.20</t>
        </is>
      </c>
      <c r="C1100" s="32" t="n">
        <v>4912</v>
      </c>
      <c r="D1100" s="58" t="inlineStr">
        <is>
          <t>JUNTA DEL SERVOFRENO</t>
        </is>
      </c>
      <c r="E1100" s="56" t="inlineStr">
        <is>
          <t>La junta del servofreno en una toyota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1100" s="32" t="inlineStr">
        <is>
          <t>Unidad</t>
        </is>
      </c>
      <c r="G1100" s="35" t="inlineStr">
        <is>
          <t>suministro</t>
        </is>
      </c>
      <c r="H1100" s="159" t="n">
        <v>9500</v>
      </c>
      <c r="I1100" s="37" t="n">
        <v>158.91</v>
      </c>
      <c r="J1100" s="37" t="n">
        <v>151.76</v>
      </c>
      <c r="K1100" s="160">
        <f>H1100*(I1100/J1100)</f>
        <v/>
      </c>
      <c r="L1100" s="159" t="n">
        <v>11354.7182</v>
      </c>
      <c r="M1100" s="159" t="n">
        <v>11024</v>
      </c>
      <c r="N1100" s="159" t="n">
        <v>11905.92</v>
      </c>
      <c r="O1100" s="162">
        <f>MIN(K1100,L1100,M1100,N1100)</f>
        <v/>
      </c>
      <c r="P1100" s="162">
        <f>MAX(K1100,L1100,M1100,N1100)</f>
        <v/>
      </c>
      <c r="Q1100" s="162">
        <f>MEDIAN(K1100,L1100,M1100,N1100)</f>
        <v/>
      </c>
      <c r="R1100" s="162">
        <f>AVERAGE(K1100,L1100,M1100,N1100)</f>
        <v/>
      </c>
      <c r="S1100" s="162">
        <f>AVERAGE(O1100,Q1100)</f>
        <v/>
      </c>
      <c r="T1100" s="162">
        <f>AVERAGE(P1100,Q1100)</f>
        <v/>
      </c>
      <c r="U1100" s="41">
        <f>STDEVA(K1100,L1100,M1100,N1100)</f>
        <v/>
      </c>
      <c r="V1100" s="42">
        <f>U1100/Q1100</f>
        <v/>
      </c>
      <c r="W1100" s="43">
        <f>IF(X1100=O1100,"MENOR",IF(X1100=S1100,"PROM[MEN-MED]","PROMEDIO"))</f>
        <v/>
      </c>
      <c r="X1100" s="163">
        <f>IF(V1100&lt;=300%,O1100,IF(AND(V1100&gt;100%,V1100&lt;=150%),S1100,R1100))</f>
        <v/>
      </c>
      <c r="Y1100" s="162">
        <f>ROUND(X1100,0)</f>
        <v/>
      </c>
    </row>
    <row r="1101" ht="27" customHeight="1">
      <c r="B1101" s="32" t="inlineStr">
        <is>
          <t>1.21</t>
        </is>
      </c>
      <c r="C1101" s="32" t="n">
        <v>4912</v>
      </c>
      <c r="D1101" s="58" t="inlineStr">
        <is>
          <t>CONJUNTO DEL SERVOFRENO HIDRAULICO</t>
        </is>
      </c>
      <c r="E1101" s="56" t="inlineStr">
        <is>
          <t>El conjunto del servofreno hidráulico en una toyota es un componente del sistema de frenos que utiliza presión hidráulica en lugar de vacío para amplificar la fuerza aplicada al pedal de freno, reduciendo el esfuerzo necesario para frenar el vehículo.</t>
        </is>
      </c>
      <c r="F1101" s="32" t="inlineStr">
        <is>
          <t>Unidad</t>
        </is>
      </c>
      <c r="G1101" s="35" t="inlineStr">
        <is>
          <t>suministro</t>
        </is>
      </c>
      <c r="H1101" s="159" t="n">
        <v>6268623</v>
      </c>
      <c r="I1101" s="37" t="n">
        <v>158.91</v>
      </c>
      <c r="J1101" s="37" t="n">
        <v>151.76</v>
      </c>
      <c r="K1101" s="160">
        <f>H1101*(I1101/J1101)</f>
        <v/>
      </c>
      <c r="L1101" s="159" t="n">
        <v>7573053.3641</v>
      </c>
      <c r="M1101" s="159" t="n">
        <v>7352479</v>
      </c>
      <c r="N1101" s="159" t="n">
        <v>7940677.32</v>
      </c>
      <c r="O1101" s="162">
        <f>MIN(K1101,L1101,M1101,N1101)</f>
        <v/>
      </c>
      <c r="P1101" s="162">
        <f>MAX(K1101,L1101,M1101,N1101)</f>
        <v/>
      </c>
      <c r="Q1101" s="162">
        <f>MEDIAN(K1101,L1101,M1101,N1101)</f>
        <v/>
      </c>
      <c r="R1101" s="162">
        <f>AVERAGE(K1101,L1101,M1101,N1101)</f>
        <v/>
      </c>
      <c r="S1101" s="162">
        <f>AVERAGE(O1101,Q1101)</f>
        <v/>
      </c>
      <c r="T1101" s="162">
        <f>AVERAGE(P1101,Q1101)</f>
        <v/>
      </c>
      <c r="U1101" s="41">
        <f>STDEVA(K1101,L1101,M1101,N1101)</f>
        <v/>
      </c>
      <c r="V1101" s="42">
        <f>U1101/Q1101</f>
        <v/>
      </c>
      <c r="W1101" s="43">
        <f>IF(X1101=O1101,"MENOR",IF(X1101=S1101,"PROM[MEN-MED]","PROMEDIO"))</f>
        <v/>
      </c>
      <c r="X1101" s="163">
        <f>IF(V1101&lt;=300%,O1101,IF(AND(V1101&gt;100%,V1101&lt;=150%),S1101,R1101))</f>
        <v/>
      </c>
      <c r="Y1101" s="162">
        <f>ROUND(X1101,0)</f>
        <v/>
      </c>
    </row>
    <row r="1102" ht="69" customHeight="1">
      <c r="B1102" s="32" t="inlineStr">
        <is>
          <t>1.22</t>
        </is>
      </c>
      <c r="C1102" s="32" t="n">
        <v>4912</v>
      </c>
      <c r="D1102" s="58" t="inlineStr">
        <is>
          <t>SOPORTE DEL ACTUADOR DEL FRENO NO.3</t>
        </is>
      </c>
      <c r="E1102" s="56" t="inlineStr">
        <is>
          <t>El soporte del actuador del freno No. 3 en una toyota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1102" s="32" t="inlineStr">
        <is>
          <t>Unidad</t>
        </is>
      </c>
      <c r="G1102" s="35" t="inlineStr">
        <is>
          <t>suministro</t>
        </is>
      </c>
      <c r="H1102" s="159" t="n">
        <v>537892</v>
      </c>
      <c r="I1102" s="37" t="n">
        <v>158.91</v>
      </c>
      <c r="J1102" s="37" t="n">
        <v>151.76</v>
      </c>
      <c r="K1102" s="160">
        <f>H1102*(I1102/J1102)</f>
        <v/>
      </c>
      <c r="L1102" s="159" t="n">
        <v>636683.1653</v>
      </c>
      <c r="M1102" s="159" t="n">
        <v>618139</v>
      </c>
      <c r="N1102" s="159" t="n">
        <v>667590.12</v>
      </c>
      <c r="O1102" s="162">
        <f>MIN(K1102,L1102,M1102,N1102)</f>
        <v/>
      </c>
      <c r="P1102" s="162">
        <f>MAX(K1102,L1102,M1102,N1102)</f>
        <v/>
      </c>
      <c r="Q1102" s="162">
        <f>MEDIAN(K1102,L1102,M1102,N1102)</f>
        <v/>
      </c>
      <c r="R1102" s="162">
        <f>AVERAGE(K1102,L1102,M1102,N1102)</f>
        <v/>
      </c>
      <c r="S1102" s="162">
        <f>AVERAGE(O1102,Q1102)</f>
        <v/>
      </c>
      <c r="T1102" s="162">
        <f>AVERAGE(P1102,Q1102)</f>
        <v/>
      </c>
      <c r="U1102" s="41">
        <f>STDEVA(K1102,L1102,M1102,N1102)</f>
        <v/>
      </c>
      <c r="V1102" s="42">
        <f>U1102/Q1102</f>
        <v/>
      </c>
      <c r="W1102" s="43">
        <f>IF(X1102=O1102,"MENOR",IF(X1102=S1102,"PROM[MEN-MED]","PROMEDIO"))</f>
        <v/>
      </c>
      <c r="X1102" s="163">
        <f>IF(V1102&lt;=300%,O1102,IF(AND(V1102&gt;100%,V1102&lt;=150%),S1102,R1102))</f>
        <v/>
      </c>
      <c r="Y1102" s="162">
        <f>ROUND(X1102,0)</f>
        <v/>
      </c>
    </row>
    <row r="1103" ht="69" customHeight="1">
      <c r="B1103" s="32" t="inlineStr">
        <is>
          <t>1.23</t>
        </is>
      </c>
      <c r="C1103" s="32" t="n">
        <v>4912</v>
      </c>
      <c r="D1103" s="58" t="inlineStr">
        <is>
          <t>SOPORTE DEL ACTUADOR DEL FRENO NO.1</t>
        </is>
      </c>
      <c r="E1103" s="56" t="inlineStr">
        <is>
          <t>El soporte del actuador del freno No. 1 en una toyota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1103" s="32" t="inlineStr">
        <is>
          <t>Unidad</t>
        </is>
      </c>
      <c r="G1103" s="35" t="inlineStr">
        <is>
          <t>suministro</t>
        </is>
      </c>
      <c r="H1103" s="159" t="n">
        <v>537892</v>
      </c>
      <c r="I1103" s="37" t="n">
        <v>158.91</v>
      </c>
      <c r="J1103" s="37" t="n">
        <v>151.76</v>
      </c>
      <c r="K1103" s="160">
        <f>H1103*(I1103/J1103)</f>
        <v/>
      </c>
      <c r="L1103" s="159" t="n">
        <v>669278.5505</v>
      </c>
      <c r="M1103" s="159" t="n">
        <v>649785</v>
      </c>
      <c r="N1103" s="159" t="n">
        <v>701767.8</v>
      </c>
      <c r="O1103" s="162">
        <f>MIN(K1103,L1103,M1103,N1103)</f>
        <v/>
      </c>
      <c r="P1103" s="162">
        <f>MAX(K1103,L1103,M1103,N1103)</f>
        <v/>
      </c>
      <c r="Q1103" s="162">
        <f>MEDIAN(K1103,L1103,M1103,N1103)</f>
        <v/>
      </c>
      <c r="R1103" s="162">
        <f>AVERAGE(K1103,L1103,M1103,N1103)</f>
        <v/>
      </c>
      <c r="S1103" s="162">
        <f>AVERAGE(O1103,Q1103)</f>
        <v/>
      </c>
      <c r="T1103" s="162">
        <f>AVERAGE(P1103,Q1103)</f>
        <v/>
      </c>
      <c r="U1103" s="41">
        <f>STDEVA(K1103,L1103,M1103,N1103)</f>
        <v/>
      </c>
      <c r="V1103" s="42">
        <f>U1103/Q1103</f>
        <v/>
      </c>
      <c r="W1103" s="43">
        <f>IF(X1103=O1103,"MENOR",IF(X1103=S1103,"PROM[MEN-MED]","PROMEDIO"))</f>
        <v/>
      </c>
      <c r="X1103" s="163">
        <f>IF(V1103&lt;=300%,O1103,IF(AND(V1103&gt;100%,V1103&lt;=150%),S1103,R1103))</f>
        <v/>
      </c>
      <c r="Y1103" s="162">
        <f>ROUND(X1103,0)</f>
        <v/>
      </c>
    </row>
    <row r="1104" ht="96" customHeight="1">
      <c r="B1104" s="32" t="inlineStr">
        <is>
          <t>1.24</t>
        </is>
      </c>
      <c r="C1104" s="32" t="n">
        <v>4912</v>
      </c>
      <c r="D1104" s="58" t="inlineStr">
        <is>
          <t>SELENOIDE CILINDRO MAESTRO</t>
        </is>
      </c>
      <c r="E1104" s="56" t="inlineStr">
        <is>
          <t>El solenoide del cilindro maestro en una toyota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1104" s="32" t="inlineStr">
        <is>
          <t>Unidad</t>
        </is>
      </c>
      <c r="G1104" s="35" t="inlineStr">
        <is>
          <t>suministro</t>
        </is>
      </c>
      <c r="H1104" s="159" t="n">
        <v>209821</v>
      </c>
      <c r="I1104" s="37" t="n">
        <v>158.91</v>
      </c>
      <c r="J1104" s="37" t="n">
        <v>151.76</v>
      </c>
      <c r="K1104" s="160">
        <f>H1104*(I1104/J1104)</f>
        <v/>
      </c>
      <c r="L1104" s="159" t="n">
        <v>285931.0937</v>
      </c>
      <c r="M1104" s="159" t="n">
        <v>277603</v>
      </c>
      <c r="N1104" s="159" t="n">
        <v>299811.24</v>
      </c>
      <c r="O1104" s="162">
        <f>MIN(K1104,L1104,M1104,N1104)</f>
        <v/>
      </c>
      <c r="P1104" s="162">
        <f>MAX(K1104,L1104,M1104,N1104)</f>
        <v/>
      </c>
      <c r="Q1104" s="162">
        <f>MEDIAN(K1104,L1104,M1104,N1104)</f>
        <v/>
      </c>
      <c r="R1104" s="162">
        <f>AVERAGE(K1104,L1104,M1104,N1104)</f>
        <v/>
      </c>
      <c r="S1104" s="162">
        <f>AVERAGE(O1104,Q1104)</f>
        <v/>
      </c>
      <c r="T1104" s="162">
        <f>AVERAGE(P1104,Q1104)</f>
        <v/>
      </c>
      <c r="U1104" s="41">
        <f>STDEVA(K1104,L1104,M1104,N1104)</f>
        <v/>
      </c>
      <c r="V1104" s="42">
        <f>U1104/Q1104</f>
        <v/>
      </c>
      <c r="W1104" s="43">
        <f>IF(X1104=O1104,"MENOR",IF(X1104=S1104,"PROM[MEN-MED]","PROMEDIO"))</f>
        <v/>
      </c>
      <c r="X1104" s="163">
        <f>IF(V1104&lt;=300%,O1104,IF(AND(V1104&gt;100%,V1104&lt;=150%),S1104,R1104))</f>
        <v/>
      </c>
      <c r="Y1104" s="162">
        <f>ROUND(X1104,0)</f>
        <v/>
      </c>
    </row>
    <row r="1105" ht="41.25" customHeight="1">
      <c r="B1105" s="32" t="inlineStr">
        <is>
          <t>1.25</t>
        </is>
      </c>
      <c r="C1105" s="32" t="n">
        <v>4912</v>
      </c>
      <c r="D1105" s="58" t="inlineStr">
        <is>
          <t xml:space="preserve">JUNTA DE SELENOIDE </t>
        </is>
      </c>
      <c r="E1105" s="56" t="inlineStr">
        <is>
          <t>La junta del solenoide en una toyota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1105" s="32" t="inlineStr">
        <is>
          <t>Unidad</t>
        </is>
      </c>
      <c r="G1105" s="35" t="inlineStr">
        <is>
          <t>suministro</t>
        </is>
      </c>
      <c r="H1105" s="159" t="n">
        <v>196707</v>
      </c>
      <c r="I1105" s="37" t="n">
        <v>158.91</v>
      </c>
      <c r="J1105" s="37" t="n">
        <v>151.76</v>
      </c>
      <c r="K1105" s="160">
        <f>H1105*(I1105/J1105)</f>
        <v/>
      </c>
      <c r="L1105" s="159" t="n">
        <v>232893.3054</v>
      </c>
      <c r="M1105" s="159" t="n">
        <v>226110</v>
      </c>
      <c r="N1105" s="159" t="n">
        <v>244198.8</v>
      </c>
      <c r="O1105" s="162">
        <f>MIN(K1105,L1105,M1105,N1105)</f>
        <v/>
      </c>
      <c r="P1105" s="162">
        <f>MAX(K1105,L1105,M1105,N1105)</f>
        <v/>
      </c>
      <c r="Q1105" s="162">
        <f>MEDIAN(K1105,L1105,M1105,N1105)</f>
        <v/>
      </c>
      <c r="R1105" s="162">
        <f>AVERAGE(K1105,L1105,M1105,N1105)</f>
        <v/>
      </c>
      <c r="S1105" s="162">
        <f>AVERAGE(O1105,Q1105)</f>
        <v/>
      </c>
      <c r="T1105" s="162">
        <f>AVERAGE(P1105,Q1105)</f>
        <v/>
      </c>
      <c r="U1105" s="41">
        <f>STDEVA(K1105,L1105,M1105,N1105)</f>
        <v/>
      </c>
      <c r="V1105" s="42">
        <f>U1105/Q1105</f>
        <v/>
      </c>
      <c r="W1105" s="43">
        <f>IF(X1105=O1105,"MENOR",IF(X1105=S1105,"PROM[MEN-MED]","PROMEDIO"))</f>
        <v/>
      </c>
      <c r="X1105" s="163">
        <f>IF(V1105&lt;=300%,O1105,IF(AND(V1105&gt;100%,V1105&lt;=150%),S1105,R1105))</f>
        <v/>
      </c>
      <c r="Y1105" s="162">
        <f>ROUND(X1105,0)</f>
        <v/>
      </c>
    </row>
    <row r="1106" ht="54.75" customHeight="1">
      <c r="B1106" s="32" t="inlineStr">
        <is>
          <t>1.26</t>
        </is>
      </c>
      <c r="C1106" s="32" t="n">
        <v>4912</v>
      </c>
      <c r="D1106" s="58" t="inlineStr">
        <is>
          <t>CILINDRO MAESTRO</t>
        </is>
      </c>
      <c r="E1106" s="56" t="inlineStr">
        <is>
          <t>l cilindro maestro en una toyota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1106" s="32" t="inlineStr">
        <is>
          <t>Unidad</t>
        </is>
      </c>
      <c r="G1106" s="35" t="inlineStr">
        <is>
          <t>suministro</t>
        </is>
      </c>
      <c r="H1106" s="159" t="n">
        <v>1001171</v>
      </c>
      <c r="I1106" s="37" t="n">
        <v>158.91</v>
      </c>
      <c r="J1106" s="37" t="n">
        <v>151.76</v>
      </c>
      <c r="K1106" s="160">
        <f>H1106*(I1106/J1106)</f>
        <v/>
      </c>
      <c r="L1106" s="159" t="n">
        <v>1275858.9403</v>
      </c>
      <c r="M1106" s="159" t="n">
        <v>1238698</v>
      </c>
      <c r="N1106" s="159" t="n">
        <v>1337793.84</v>
      </c>
      <c r="O1106" s="162">
        <f>MIN(K1106,L1106,M1106,N1106)</f>
        <v/>
      </c>
      <c r="P1106" s="162">
        <f>MAX(K1106,L1106,M1106,N1106)</f>
        <v/>
      </c>
      <c r="Q1106" s="162">
        <f>MEDIAN(K1106,L1106,M1106,N1106)</f>
        <v/>
      </c>
      <c r="R1106" s="162">
        <f>AVERAGE(K1106,L1106,M1106,N1106)</f>
        <v/>
      </c>
      <c r="S1106" s="162">
        <f>AVERAGE(O1106,Q1106)</f>
        <v/>
      </c>
      <c r="T1106" s="162">
        <f>AVERAGE(P1106,Q1106)</f>
        <v/>
      </c>
      <c r="U1106" s="41">
        <f>STDEVA(K1106,L1106,M1106,N1106)</f>
        <v/>
      </c>
      <c r="V1106" s="42">
        <f>U1106/Q1106</f>
        <v/>
      </c>
      <c r="W1106" s="43">
        <f>IF(X1106=O1106,"MENOR",IF(X1106=S1106,"PROM[MEN-MED]","PROMEDIO"))</f>
        <v/>
      </c>
      <c r="X1106" s="163">
        <f>IF(V1106&lt;=300%,O1106,IF(AND(V1106&gt;100%,V1106&lt;=150%),S1106,R1106))</f>
        <v/>
      </c>
      <c r="Y1106" s="162">
        <f>ROUND(X1106,0)</f>
        <v/>
      </c>
    </row>
    <row r="1107" ht="27" customHeight="1">
      <c r="B1107" s="32" t="inlineStr">
        <is>
          <t>1.27</t>
        </is>
      </c>
      <c r="C1107" s="32" t="n">
        <v>4912</v>
      </c>
      <c r="D1107" s="58" t="inlineStr">
        <is>
          <t>SUBCONJUNTO DEL DEPOSITO DEL CILINDRO MAESTRO DEL FRENO</t>
        </is>
      </c>
      <c r="E1107" s="56" t="inlineStr">
        <is>
          <t>El subconjunto del depósito del cilindro maestro del freno en una toyota es la parte del sistema de frenos que almacena y suministra el líquido de frenos al cilindro maestro. Su función principal es garantizar un suministro constante de fluido hidráulico para el correcto funcionamiento del sistema de frenos.</t>
        </is>
      </c>
      <c r="F1107" s="32" t="inlineStr">
        <is>
          <t>Unidad</t>
        </is>
      </c>
      <c r="G1107" s="35" t="inlineStr">
        <is>
          <t>suministro</t>
        </is>
      </c>
      <c r="H1107" s="159" t="n">
        <v>837135</v>
      </c>
      <c r="I1107" s="37" t="n">
        <v>158.91</v>
      </c>
      <c r="J1107" s="37" t="n">
        <v>151.76</v>
      </c>
      <c r="K1107" s="160">
        <f>H1107*(I1107/J1107)</f>
        <v/>
      </c>
      <c r="L1107" s="159" t="n">
        <v>1115843.2936</v>
      </c>
      <c r="M1107" s="159" t="n">
        <v>1083343</v>
      </c>
      <c r="N1107" s="159" t="n">
        <v>1170010.44</v>
      </c>
      <c r="O1107" s="162">
        <f>MIN(K1107,L1107,M1107,N1107)</f>
        <v/>
      </c>
      <c r="P1107" s="162">
        <f>MAX(K1107,L1107,M1107,N1107)</f>
        <v/>
      </c>
      <c r="Q1107" s="162">
        <f>MEDIAN(K1107,L1107,M1107,N1107)</f>
        <v/>
      </c>
      <c r="R1107" s="162">
        <f>AVERAGE(K1107,L1107,M1107,N1107)</f>
        <v/>
      </c>
      <c r="S1107" s="162">
        <f>AVERAGE(O1107,Q1107)</f>
        <v/>
      </c>
      <c r="T1107" s="162">
        <f>AVERAGE(P1107,Q1107)</f>
        <v/>
      </c>
      <c r="U1107" s="41">
        <f>STDEVA(K1107,L1107,M1107,N1107)</f>
        <v/>
      </c>
      <c r="V1107" s="42">
        <f>U1107/Q1107</f>
        <v/>
      </c>
      <c r="W1107" s="43">
        <f>IF(X1107=O1107,"MENOR",IF(X1107=S1107,"PROM[MEN-MED]","PROMEDIO"))</f>
        <v/>
      </c>
      <c r="X1107" s="163">
        <f>IF(V1107&lt;=300%,O1107,IF(AND(V1107&gt;100%,V1107&lt;=150%),S1107,R1107))</f>
        <v/>
      </c>
      <c r="Y1107" s="162">
        <f>ROUND(X1107,0)</f>
        <v/>
      </c>
    </row>
    <row r="1108" ht="27" customHeight="1">
      <c r="B1108" s="32" t="inlineStr">
        <is>
          <t>1.28</t>
        </is>
      </c>
      <c r="C1108" s="32" t="n">
        <v>4912</v>
      </c>
      <c r="D1108" s="58" t="inlineStr">
        <is>
          <t xml:space="preserve">CONJUNTO DE LA BOMBA DEL SERVOFRENO CON ACUMULADOR </t>
        </is>
      </c>
      <c r="E1108" s="56" t="inlineStr">
        <is>
          <t>l conjunto de la bomba del servofreno con acumulador en una toyota es un componente del sistema de frenos que proporciona presión hidráulica para la asistencia de frenado, en lugar de depender del vacío del motor como en los sistemas tradicionales.</t>
        </is>
      </c>
      <c r="F1108" s="32" t="inlineStr">
        <is>
          <t>Unidad</t>
        </is>
      </c>
      <c r="G1108" s="35" t="inlineStr">
        <is>
          <t>suministro</t>
        </is>
      </c>
      <c r="H1108" s="159" t="n">
        <v>13921300</v>
      </c>
      <c r="I1108" s="37" t="n">
        <v>158.91</v>
      </c>
      <c r="J1108" s="37" t="n">
        <v>151.76</v>
      </c>
      <c r="K1108" s="160">
        <f>H1108*(I1108/J1108)</f>
        <v/>
      </c>
      <c r="L1108" s="159" t="n">
        <v>16799199.06</v>
      </c>
      <c r="M1108" s="159" t="n">
        <v>16309902</v>
      </c>
      <c r="N1108" s="159" t="n">
        <v>17614694.16</v>
      </c>
      <c r="O1108" s="162">
        <f>MIN(K1108,L1108,M1108,N1108)</f>
        <v/>
      </c>
      <c r="P1108" s="162">
        <f>MAX(K1108,L1108,M1108,N1108)</f>
        <v/>
      </c>
      <c r="Q1108" s="162">
        <f>MEDIAN(K1108,L1108,M1108,N1108)</f>
        <v/>
      </c>
      <c r="R1108" s="162">
        <f>AVERAGE(K1108,L1108,M1108,N1108)</f>
        <v/>
      </c>
      <c r="S1108" s="162">
        <f>AVERAGE(O1108,Q1108)</f>
        <v/>
      </c>
      <c r="T1108" s="162">
        <f>AVERAGE(P1108,Q1108)</f>
        <v/>
      </c>
      <c r="U1108" s="41">
        <f>STDEVA(K1108,L1108,M1108,N1108)</f>
        <v/>
      </c>
      <c r="V1108" s="42">
        <f>U1108/Q1108</f>
        <v/>
      </c>
      <c r="W1108" s="43">
        <f>IF(X1108=O1108,"MENOR",IF(X1108=S1108,"PROM[MEN-MED]","PROMEDIO"))</f>
        <v/>
      </c>
      <c r="X1108" s="163">
        <f>IF(V1108&lt;=300%,O1108,IF(AND(V1108&gt;100%,V1108&lt;=150%),S1108,R1108))</f>
        <v/>
      </c>
      <c r="Y1108" s="162">
        <f>ROUND(X1108,0)</f>
        <v/>
      </c>
    </row>
    <row r="1109" ht="69" customHeight="1">
      <c r="B1109" s="32" t="inlineStr">
        <is>
          <t>1.29</t>
        </is>
      </c>
      <c r="C1109" s="32" t="n">
        <v>4912</v>
      </c>
      <c r="D1109" s="58" t="inlineStr">
        <is>
          <t>TUBO DEL ACUMULADOR DEL FRENO NO.1</t>
        </is>
      </c>
      <c r="E1109" s="56" t="inlineStr">
        <is>
          <t>El tubo del acumulador del freno No. 1 en una toyota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1109" s="32" t="inlineStr">
        <is>
          <t>Unidad</t>
        </is>
      </c>
      <c r="G1109" s="35" t="inlineStr">
        <is>
          <t>suministro</t>
        </is>
      </c>
      <c r="H1109" s="159" t="n">
        <v>214700</v>
      </c>
      <c r="I1109" s="37" t="n">
        <v>158.91</v>
      </c>
      <c r="J1109" s="37" t="n">
        <v>151.76</v>
      </c>
      <c r="K1109" s="160">
        <f>H1109*(I1109/J1109)</f>
        <v/>
      </c>
      <c r="L1109" s="159" t="n">
        <v>259084.1344</v>
      </c>
      <c r="M1109" s="159" t="n">
        <v>251538</v>
      </c>
      <c r="N1109" s="159" t="n">
        <v>271661.04</v>
      </c>
      <c r="O1109" s="162">
        <f>MIN(K1109,L1109,M1109,N1109)</f>
        <v/>
      </c>
      <c r="P1109" s="162">
        <f>MAX(K1109,L1109,M1109,N1109)</f>
        <v/>
      </c>
      <c r="Q1109" s="162">
        <f>MEDIAN(K1109,L1109,M1109,N1109)</f>
        <v/>
      </c>
      <c r="R1109" s="162">
        <f>AVERAGE(K1109,L1109,M1109,N1109)</f>
        <v/>
      </c>
      <c r="S1109" s="162">
        <f>AVERAGE(O1109,Q1109)</f>
        <v/>
      </c>
      <c r="T1109" s="162">
        <f>AVERAGE(P1109,Q1109)</f>
        <v/>
      </c>
      <c r="U1109" s="41">
        <f>STDEVA(K1109,L1109,M1109,N1109)</f>
        <v/>
      </c>
      <c r="V1109" s="42">
        <f>U1109/Q1109</f>
        <v/>
      </c>
      <c r="W1109" s="43">
        <f>IF(X1109=O1109,"MENOR",IF(X1109=S1109,"PROM[MEN-MED]","PROMEDIO"))</f>
        <v/>
      </c>
      <c r="X1109" s="163">
        <f>IF(V1109&lt;=300%,O1109,IF(AND(V1109&gt;100%,V1109&lt;=150%),S1109,R1109))</f>
        <v/>
      </c>
      <c r="Y1109" s="162">
        <f>ROUND(X1109,0)</f>
        <v/>
      </c>
    </row>
    <row r="1110" ht="27" customHeight="1">
      <c r="B1110" s="32" t="inlineStr">
        <is>
          <t>1.30</t>
        </is>
      </c>
      <c r="C1110" s="32" t="n">
        <v>4912</v>
      </c>
      <c r="D1110" s="58" t="inlineStr">
        <is>
          <t>CONJUNTO DEL PEDAL DE CONTROL DEL FRENO DE ESTACIONAMIENTO</t>
        </is>
      </c>
      <c r="E1110" s="56" t="inlineStr">
        <is>
          <t>El conjunto del pedal de control del freno de estacionamiento en una toyota es el mecanismo que permite al conductor activar y desactivar el freno de estacionamiento mediante un pedal ubicado en la parte baja del lado del conductor</t>
        </is>
      </c>
      <c r="F1110" s="32" t="inlineStr">
        <is>
          <t>Unidad</t>
        </is>
      </c>
      <c r="G1110" s="35" t="inlineStr">
        <is>
          <t>suministro</t>
        </is>
      </c>
      <c r="H1110" s="159" t="n">
        <v>1329242</v>
      </c>
      <c r="I1110" s="37" t="n">
        <v>158.91</v>
      </c>
      <c r="J1110" s="37" t="n">
        <v>151.76</v>
      </c>
      <c r="K1110" s="160">
        <f>H1110*(I1110/J1110)</f>
        <v/>
      </c>
      <c r="L1110" s="159" t="n">
        <v>1595483.3846</v>
      </c>
      <c r="M1110" s="159" t="n">
        <v>1549013</v>
      </c>
      <c r="N1110" s="159" t="n">
        <v>1672934.04</v>
      </c>
      <c r="O1110" s="162">
        <f>MIN(K1110,L1110,M1110,N1110)</f>
        <v/>
      </c>
      <c r="P1110" s="162">
        <f>MAX(K1110,L1110,M1110,N1110)</f>
        <v/>
      </c>
      <c r="Q1110" s="162">
        <f>MEDIAN(K1110,L1110,M1110,N1110)</f>
        <v/>
      </c>
      <c r="R1110" s="162">
        <f>AVERAGE(K1110,L1110,M1110,N1110)</f>
        <v/>
      </c>
      <c r="S1110" s="162">
        <f>AVERAGE(O1110,Q1110)</f>
        <v/>
      </c>
      <c r="T1110" s="162">
        <f>AVERAGE(P1110,Q1110)</f>
        <v/>
      </c>
      <c r="U1110" s="41">
        <f>STDEVA(K1110,L1110,M1110,N1110)</f>
        <v/>
      </c>
      <c r="V1110" s="42">
        <f>U1110/Q1110</f>
        <v/>
      </c>
      <c r="W1110" s="43">
        <f>IF(X1110=O1110,"MENOR",IF(X1110=S1110,"PROM[MEN-MED]","PROMEDIO"))</f>
        <v/>
      </c>
      <c r="X1110" s="163">
        <f>IF(V1110&lt;=300%,O1110,IF(AND(V1110&gt;100%,V1110&lt;=150%),S1110,R1110))</f>
        <v/>
      </c>
      <c r="Y1110" s="162">
        <f>ROUND(X1110,0)</f>
        <v/>
      </c>
    </row>
    <row r="1111" ht="27" customHeight="1">
      <c r="B1111" s="32" t="inlineStr">
        <is>
          <t>1.31</t>
        </is>
      </c>
      <c r="C1111" s="32" t="n">
        <v>4912</v>
      </c>
      <c r="D1111" s="58" t="inlineStr">
        <is>
          <t>CONJUNTO DEL CABLE N° 1 DEL FRENO DE ESTACIONAMIENTO</t>
        </is>
      </c>
      <c r="E1111" s="56" t="inlineStr">
        <is>
          <t>l conjunto del cable N° 1 del freno de estacionamiento en una toyota es un componente del sistema de freno de estacionamiento que transmite la fuerza mecánica desde el pedal o palanca del freno de estacionamiento hacia las ruedas traseras, permitiendo su activación y bloqueo.</t>
        </is>
      </c>
      <c r="F1111" s="32" t="inlineStr">
        <is>
          <t>Unidad</t>
        </is>
      </c>
      <c r="G1111" s="35" t="inlineStr">
        <is>
          <t>suministro</t>
        </is>
      </c>
      <c r="H1111" s="159" t="n">
        <v>311600</v>
      </c>
      <c r="I1111" s="37" t="n">
        <v>158.91</v>
      </c>
      <c r="J1111" s="37" t="n">
        <v>151.76</v>
      </c>
      <c r="K1111" s="160">
        <f>H1111*(I1111/J1111)</f>
        <v/>
      </c>
      <c r="L1111" s="159" t="n">
        <v>376015.9144</v>
      </c>
      <c r="M1111" s="159" t="n">
        <v>365064</v>
      </c>
      <c r="N1111" s="159" t="n">
        <v>394269.12</v>
      </c>
      <c r="O1111" s="162">
        <f>MIN(K1111,L1111,M1111,N1111)</f>
        <v/>
      </c>
      <c r="P1111" s="162">
        <f>MAX(K1111,L1111,M1111,N1111)</f>
        <v/>
      </c>
      <c r="Q1111" s="162">
        <f>MEDIAN(K1111,L1111,M1111,N1111)</f>
        <v/>
      </c>
      <c r="R1111" s="162">
        <f>AVERAGE(K1111,L1111,M1111,N1111)</f>
        <v/>
      </c>
      <c r="S1111" s="162">
        <f>AVERAGE(O1111,Q1111)</f>
        <v/>
      </c>
      <c r="T1111" s="162">
        <f>AVERAGE(P1111,Q1111)</f>
        <v/>
      </c>
      <c r="U1111" s="41">
        <f>STDEVA(K1111,L1111,M1111,N1111)</f>
        <v/>
      </c>
      <c r="V1111" s="42">
        <f>U1111/Q1111</f>
        <v/>
      </c>
      <c r="W1111" s="43">
        <f>IF(X1111=O1111,"MENOR",IF(X1111=S1111,"PROM[MEN-MED]","PROMEDIO"))</f>
        <v/>
      </c>
      <c r="X1111" s="163">
        <f>IF(V1111&lt;=300%,O1111,IF(AND(V1111&gt;100%,V1111&lt;=150%),S1111,R1111))</f>
        <v/>
      </c>
      <c r="Y1111" s="162">
        <f>ROUND(X1111,0)</f>
        <v/>
      </c>
    </row>
    <row r="1112" ht="27" customHeight="1">
      <c r="B1112" s="32" t="inlineStr">
        <is>
          <t>1.32</t>
        </is>
      </c>
      <c r="C1112" s="32" t="n">
        <v>4912</v>
      </c>
      <c r="D1112" s="58" t="inlineStr">
        <is>
          <t>SENSOR DE VELOCIDAD DE DERRAPE Y ACELERACIÓN</t>
        </is>
      </c>
      <c r="E1112" s="56" t="inlineStr">
        <is>
          <t>El sensor de velocidad de derrape y aceleración en una toyota es un componente electrónico del sistema de estabilidad del vehículo (VSC - Vehicle Stability Control) que detecta los movimientos laterales del vehículo y la aceleración en diferentes direcciones.</t>
        </is>
      </c>
      <c r="F1112" s="32" t="inlineStr">
        <is>
          <t>Unidad</t>
        </is>
      </c>
      <c r="G1112" s="35" t="inlineStr">
        <is>
          <t>suministro</t>
        </is>
      </c>
      <c r="H1112" s="159" t="n">
        <v>888121</v>
      </c>
      <c r="I1112" s="37" t="n">
        <v>158.91</v>
      </c>
      <c r="J1112" s="37" t="n">
        <v>151.76</v>
      </c>
      <c r="K1112" s="160">
        <f>H1112*(I1112/J1112)</f>
        <v/>
      </c>
      <c r="L1112" s="159" t="n">
        <v>1069712.6818</v>
      </c>
      <c r="M1112" s="159" t="n">
        <v>1038556</v>
      </c>
      <c r="N1112" s="159" t="n">
        <v>1121640.48</v>
      </c>
      <c r="O1112" s="162">
        <f>MIN(K1112,L1112,M1112,N1112)</f>
        <v/>
      </c>
      <c r="P1112" s="162">
        <f>MAX(K1112,L1112,M1112,N1112)</f>
        <v/>
      </c>
      <c r="Q1112" s="162">
        <f>MEDIAN(K1112,L1112,M1112,N1112)</f>
        <v/>
      </c>
      <c r="R1112" s="162">
        <f>AVERAGE(K1112,L1112,M1112,N1112)</f>
        <v/>
      </c>
      <c r="S1112" s="162">
        <f>AVERAGE(O1112,Q1112)</f>
        <v/>
      </c>
      <c r="T1112" s="162">
        <f>AVERAGE(P1112,Q1112)</f>
        <v/>
      </c>
      <c r="U1112" s="41">
        <f>STDEVA(K1112,L1112,M1112,N1112)</f>
        <v/>
      </c>
      <c r="V1112" s="42">
        <f>U1112/Q1112</f>
        <v/>
      </c>
      <c r="W1112" s="43">
        <f>IF(X1112=O1112,"MENOR",IF(X1112=S1112,"PROM[MEN-MED]","PROMEDIO"))</f>
        <v/>
      </c>
      <c r="X1112" s="163">
        <f>IF(V1112&lt;=300%,O1112,IF(AND(V1112&gt;100%,V1112&lt;=150%),S1112,R1112))</f>
        <v/>
      </c>
      <c r="Y1112" s="162">
        <f>ROUND(X1112,0)</f>
        <v/>
      </c>
    </row>
    <row r="1113" ht="69" customHeight="1">
      <c r="B1113" s="32" t="inlineStr">
        <is>
          <t>1.33</t>
        </is>
      </c>
      <c r="C1113" s="32" t="n">
        <v>4912</v>
      </c>
      <c r="D1113" s="58" t="inlineStr">
        <is>
          <t>COMPENSADOR DEL FRENO DE ESTACIONAMIENTO</t>
        </is>
      </c>
      <c r="E1113" s="56" t="inlineStr">
        <is>
          <t>El compensador del freno de estacionamiento en una toyota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1113" s="32" t="inlineStr">
        <is>
          <t>Unidad</t>
        </is>
      </c>
      <c r="G1113" s="35" t="inlineStr">
        <is>
          <t>suministro</t>
        </is>
      </c>
      <c r="H1113" s="159" t="n">
        <v>49399</v>
      </c>
      <c r="I1113" s="37" t="n">
        <v>158.91</v>
      </c>
      <c r="J1113" s="37" t="n">
        <v>151.76</v>
      </c>
      <c r="K1113" s="160">
        <f>H1113*(I1113/J1113)</f>
        <v/>
      </c>
      <c r="L1113" s="159" t="n">
        <v>59049.8944</v>
      </c>
      <c r="M1113" s="159" t="n">
        <v>57330</v>
      </c>
      <c r="N1113" s="159" t="n">
        <v>61916.4</v>
      </c>
      <c r="O1113" s="162">
        <f>MIN(K1113,L1113,M1113,N1113)</f>
        <v/>
      </c>
      <c r="P1113" s="162">
        <f>MAX(K1113,L1113,M1113,N1113)</f>
        <v/>
      </c>
      <c r="Q1113" s="162">
        <f>MEDIAN(K1113,L1113,M1113,N1113)</f>
        <v/>
      </c>
      <c r="R1113" s="162">
        <f>AVERAGE(K1113,L1113,M1113,N1113)</f>
        <v/>
      </c>
      <c r="S1113" s="162">
        <f>AVERAGE(O1113,Q1113)</f>
        <v/>
      </c>
      <c r="T1113" s="162">
        <f>AVERAGE(P1113,Q1113)</f>
        <v/>
      </c>
      <c r="U1113" s="41">
        <f>STDEVA(K1113,L1113,M1113,N1113)</f>
        <v/>
      </c>
      <c r="V1113" s="42">
        <f>U1113/Q1113</f>
        <v/>
      </c>
      <c r="W1113" s="43">
        <f>IF(X1113=O1113,"MENOR",IF(X1113=S1113,"PROM[MEN-MED]","PROMEDIO"))</f>
        <v/>
      </c>
      <c r="X1113" s="163">
        <f>IF(V1113&lt;=300%,O1113,IF(AND(V1113&gt;100%,V1113&lt;=150%),S1113,R1113))</f>
        <v/>
      </c>
      <c r="Y1113" s="162">
        <f>ROUND(X1113,0)</f>
        <v/>
      </c>
    </row>
    <row r="1114" ht="27" customHeight="1">
      <c r="B1114" s="32" t="inlineStr">
        <is>
          <t>1.34</t>
        </is>
      </c>
      <c r="C1114" s="32" t="n">
        <v>4912</v>
      </c>
      <c r="D1114" s="58" t="inlineStr">
        <is>
          <t>ABRAZADERA N° 3 DEL CABLE DEL FRENO DE ESTACIONAMIENTO N° 1</t>
        </is>
      </c>
      <c r="E1114" s="56" t="inlineStr">
        <is>
          <t>La abrazadera N° 3 del cable del freno de estacionamiento N° 1 en una toyota es un sujetador diseñado para fijar y mantener en su posición el cable del freno de estacionamiento N° 1, evitando movimientos o interferencias con otros componentes del vehículo.</t>
        </is>
      </c>
      <c r="F1114" s="32" t="inlineStr">
        <is>
          <t>Unidad</t>
        </is>
      </c>
      <c r="G1114" s="35" t="inlineStr">
        <is>
          <t>suministro</t>
        </is>
      </c>
      <c r="H1114" s="159" t="n">
        <v>109250</v>
      </c>
      <c r="I1114" s="37" t="n">
        <v>158.91</v>
      </c>
      <c r="J1114" s="37" t="n">
        <v>151.76</v>
      </c>
      <c r="K1114" s="160">
        <f>H1114*(I1114/J1114)</f>
        <v/>
      </c>
      <c r="L1114" s="159" t="n">
        <v>128104.1902</v>
      </c>
      <c r="M1114" s="159" t="n">
        <v>124373</v>
      </c>
      <c r="N1114" s="159" t="n">
        <v>134322.84</v>
      </c>
      <c r="O1114" s="162">
        <f>MIN(K1114,L1114,M1114,N1114)</f>
        <v/>
      </c>
      <c r="P1114" s="162">
        <f>MAX(K1114,L1114,M1114,N1114)</f>
        <v/>
      </c>
      <c r="Q1114" s="162">
        <f>MEDIAN(K1114,L1114,M1114,N1114)</f>
        <v/>
      </c>
      <c r="R1114" s="162">
        <f>AVERAGE(K1114,L1114,M1114,N1114)</f>
        <v/>
      </c>
      <c r="S1114" s="162">
        <f>AVERAGE(O1114,Q1114)</f>
        <v/>
      </c>
      <c r="T1114" s="162">
        <f>AVERAGE(P1114,Q1114)</f>
        <v/>
      </c>
      <c r="U1114" s="41">
        <f>STDEVA(K1114,L1114,M1114,N1114)</f>
        <v/>
      </c>
      <c r="V1114" s="42">
        <f>U1114/Q1114</f>
        <v/>
      </c>
      <c r="W1114" s="43">
        <f>IF(X1114=O1114,"MENOR",IF(X1114=S1114,"PROM[MEN-MED]","PROMEDIO"))</f>
        <v/>
      </c>
      <c r="X1114" s="163">
        <f>IF(V1114&lt;=300%,O1114,IF(AND(V1114&gt;100%,V1114&lt;=150%),S1114,R1114))</f>
        <v/>
      </c>
      <c r="Y1114" s="162">
        <f>ROUND(X1114,0)</f>
        <v/>
      </c>
    </row>
    <row r="1115" ht="27" customHeight="1">
      <c r="B1115" s="32" t="inlineStr">
        <is>
          <t>1.35</t>
        </is>
      </c>
      <c r="C1115" s="32" t="n">
        <v>4912</v>
      </c>
      <c r="D1115" s="58" t="inlineStr">
        <is>
          <t xml:space="preserve">PASADOR DEMUELLE DERETENCION DE LA ZAPATA DEL FRENO DE ESTACIONAMIENTO </t>
        </is>
      </c>
      <c r="E1115" s="56" t="inlineStr">
        <is>
          <t>El pasador de muelle de retención de la zapata del freno de estacionamiento en una toyota es un componente pequeño pero esencial que ayuda a fijar y mantener en su lugar la zapata del freno de estacionamiento dentro del conjunto del freno trasero.</t>
        </is>
      </c>
      <c r="F1115" s="32" t="inlineStr">
        <is>
          <t>Unidad</t>
        </is>
      </c>
      <c r="G1115" s="35" t="inlineStr">
        <is>
          <t>suministro</t>
        </is>
      </c>
      <c r="H1115" s="159" t="n">
        <v>7600</v>
      </c>
      <c r="I1115" s="37" t="n">
        <v>158.91</v>
      </c>
      <c r="J1115" s="37" t="n">
        <v>151.76</v>
      </c>
      <c r="K1115" s="160">
        <f>H1115*(I1115/J1115)</f>
        <v/>
      </c>
      <c r="L1115" s="159" t="n">
        <v>9171.1158</v>
      </c>
      <c r="M1115" s="159" t="n">
        <v>8904</v>
      </c>
      <c r="N1115" s="159" t="n">
        <v>9616.32</v>
      </c>
      <c r="O1115" s="162">
        <f>MIN(K1115,L1115,M1115,N1115)</f>
        <v/>
      </c>
      <c r="P1115" s="162">
        <f>MAX(K1115,L1115,M1115,N1115)</f>
        <v/>
      </c>
      <c r="Q1115" s="162">
        <f>MEDIAN(K1115,L1115,M1115,N1115)</f>
        <v/>
      </c>
      <c r="R1115" s="162">
        <f>AVERAGE(K1115,L1115,M1115,N1115)</f>
        <v/>
      </c>
      <c r="S1115" s="162">
        <f>AVERAGE(O1115,Q1115)</f>
        <v/>
      </c>
      <c r="T1115" s="162">
        <f>AVERAGE(P1115,Q1115)</f>
        <v/>
      </c>
      <c r="U1115" s="41">
        <f>STDEVA(K1115,L1115,M1115,N1115)</f>
        <v/>
      </c>
      <c r="V1115" s="42">
        <f>U1115/Q1115</f>
        <v/>
      </c>
      <c r="W1115" s="43">
        <f>IF(X1115=O1115,"MENOR",IF(X1115=S1115,"PROM[MEN-MED]","PROMEDIO"))</f>
        <v/>
      </c>
      <c r="X1115" s="163">
        <f>IF(V1115&lt;=300%,O1115,IF(AND(V1115&gt;100%,V1115&lt;=150%),S1115,R1115))</f>
        <v/>
      </c>
      <c r="Y1115" s="162">
        <f>ROUND(X1115,0)</f>
        <v/>
      </c>
    </row>
    <row r="1116" ht="27" customHeight="1">
      <c r="B1116" s="32" t="inlineStr">
        <is>
          <t>1.36</t>
        </is>
      </c>
      <c r="C1116" s="32" t="n">
        <v>4912</v>
      </c>
      <c r="D1116" s="58" t="inlineStr">
        <is>
          <t xml:space="preserve">MUELLE DE TENSION DE RETORNO DE LA ZAPATA DEL FRENO DE ESTACIONAMIENTO </t>
        </is>
      </c>
      <c r="E1116" s="56" t="inlineStr">
        <is>
          <t>El muelle de tensión de retorno de la zapata del freno de estacionamiento en una toyota es un resorte que tiene la función de retirar las zapatas de freno de estacionamiento cuando el freno no está activado, asegurando que no haya fricción innecesaria con el tambor o disco.</t>
        </is>
      </c>
      <c r="F1116" s="32" t="inlineStr">
        <is>
          <t>Unidad</t>
        </is>
      </c>
      <c r="G1116" s="35" t="inlineStr">
        <is>
          <t>suministro</t>
        </is>
      </c>
      <c r="H1116" s="159" t="n">
        <v>10288</v>
      </c>
      <c r="I1116" s="37" t="n">
        <v>158.91</v>
      </c>
      <c r="J1116" s="37" t="n">
        <v>151.76</v>
      </c>
      <c r="K1116" s="160">
        <f>H1116*(I1116/J1116)</f>
        <v/>
      </c>
      <c r="L1116" s="159" t="n">
        <v>13886.4551</v>
      </c>
      <c r="M1116" s="159" t="n">
        <v>13482</v>
      </c>
      <c r="N1116" s="159" t="n">
        <v>14560.56</v>
      </c>
      <c r="O1116" s="162">
        <f>MIN(K1116,L1116,M1116,N1116)</f>
        <v/>
      </c>
      <c r="P1116" s="162">
        <f>MAX(K1116,L1116,M1116,N1116)</f>
        <v/>
      </c>
      <c r="Q1116" s="162">
        <f>MEDIAN(K1116,L1116,M1116,N1116)</f>
        <v/>
      </c>
      <c r="R1116" s="162">
        <f>AVERAGE(K1116,L1116,M1116,N1116)</f>
        <v/>
      </c>
      <c r="S1116" s="162">
        <f>AVERAGE(O1116,Q1116)</f>
        <v/>
      </c>
      <c r="T1116" s="162">
        <f>AVERAGE(P1116,Q1116)</f>
        <v/>
      </c>
      <c r="U1116" s="41">
        <f>STDEVA(K1116,L1116,M1116,N1116)</f>
        <v/>
      </c>
      <c r="V1116" s="42">
        <f>U1116/Q1116</f>
        <v/>
      </c>
      <c r="W1116" s="43">
        <f>IF(X1116=O1116,"MENOR",IF(X1116=S1116,"PROM[MEN-MED]","PROMEDIO"))</f>
        <v/>
      </c>
      <c r="X1116" s="163">
        <f>IF(V1116&lt;=300%,O1116,IF(AND(V1116&gt;100%,V1116&lt;=150%),S1116,R1116))</f>
        <v/>
      </c>
      <c r="Y1116" s="162">
        <f>ROUND(X1116,0)</f>
        <v/>
      </c>
    </row>
    <row r="1117" ht="27" customHeight="1">
      <c r="B1117" s="32" t="inlineStr">
        <is>
          <t>1.37</t>
        </is>
      </c>
      <c r="C1117" s="32" t="n">
        <v>4912</v>
      </c>
      <c r="D1117" s="58" t="inlineStr">
        <is>
          <t xml:space="preserve">JUEGO DE TORNILLO DE AJUSTE DE LA ZAPATA DEL FRENO DE ESTACIONAMIENTO </t>
        </is>
      </c>
      <c r="E1117" s="56" t="inlineStr">
        <is>
          <t>l juego de tornillo de ajuste de la zapata del freno de estacionamiento en una toyota es un conjunto de componentes que permite regular la separación entre las zapatas de freno de estacionamiento y el tambor o disco, asegurando un ajuste adecuado para un frenado eficiente.</t>
        </is>
      </c>
      <c r="F1117" s="32" t="inlineStr">
        <is>
          <t>Unidad</t>
        </is>
      </c>
      <c r="G1117" s="35" t="inlineStr">
        <is>
          <t>suministro</t>
        </is>
      </c>
      <c r="H1117" s="159" t="n">
        <v>110200</v>
      </c>
      <c r="I1117" s="37" t="n">
        <v>158.91</v>
      </c>
      <c r="J1117" s="37" t="n">
        <v>151.76</v>
      </c>
      <c r="K1117" s="160">
        <f>H1117*(I1117/J1117)</f>
        <v/>
      </c>
      <c r="L1117" s="159" t="n">
        <v>130472.1593</v>
      </c>
      <c r="M1117" s="159" t="n">
        <v>126672</v>
      </c>
      <c r="N1117" s="159" t="n">
        <v>136805.76</v>
      </c>
      <c r="O1117" s="162">
        <f>MIN(K1117,L1117,M1117,N1117)</f>
        <v/>
      </c>
      <c r="P1117" s="162">
        <f>MAX(K1117,L1117,M1117,N1117)</f>
        <v/>
      </c>
      <c r="Q1117" s="162">
        <f>MEDIAN(K1117,L1117,M1117,N1117)</f>
        <v/>
      </c>
      <c r="R1117" s="162">
        <f>AVERAGE(K1117,L1117,M1117,N1117)</f>
        <v/>
      </c>
      <c r="S1117" s="162">
        <f>AVERAGE(O1117,Q1117)</f>
        <v/>
      </c>
      <c r="T1117" s="162">
        <f>AVERAGE(P1117,Q1117)</f>
        <v/>
      </c>
      <c r="U1117" s="41">
        <f>STDEVA(K1117,L1117,M1117,N1117)</f>
        <v/>
      </c>
      <c r="V1117" s="42">
        <f>U1117/Q1117</f>
        <v/>
      </c>
      <c r="W1117" s="43">
        <f>IF(X1117=O1117,"MENOR",IF(X1117=S1117,"PROM[MEN-MED]","PROMEDIO"))</f>
        <v/>
      </c>
      <c r="X1117" s="163">
        <f>IF(V1117&lt;=300%,O1117,IF(AND(V1117&gt;100%,V1117&lt;=150%),S1117,R1117))</f>
        <v/>
      </c>
      <c r="Y1117" s="162">
        <f>ROUND(X1117,0)</f>
        <v/>
      </c>
    </row>
    <row r="1118" ht="27" customHeight="1">
      <c r="B1118" s="32" t="inlineStr">
        <is>
          <t>1.38</t>
        </is>
      </c>
      <c r="C1118" s="32" t="n">
        <v>4912</v>
      </c>
      <c r="D1118" s="58" t="inlineStr">
        <is>
          <t xml:space="preserve">TIRANTE IZQUIERDO DE LA ZAPATA DEL FRENO DE EESTACIONAMIENTO </t>
        </is>
      </c>
      <c r="E1118" s="56" t="inlineStr">
        <is>
          <t>El tirante izquierdo de la zapata del freno de estacionamiento en una toyota es una varilla metálica que conecta y estabiliza las zapatas del freno de estacionamiento en el lado izquierdo del vehículo.</t>
        </is>
      </c>
      <c r="F1118" s="32" t="inlineStr">
        <is>
          <t>Unidad</t>
        </is>
      </c>
      <c r="G1118" s="35" t="inlineStr">
        <is>
          <t>suministro</t>
        </is>
      </c>
      <c r="H1118" s="159" t="n">
        <v>103441</v>
      </c>
      <c r="I1118" s="37" t="n">
        <v>158.91</v>
      </c>
      <c r="J1118" s="37" t="n">
        <v>151.76</v>
      </c>
      <c r="K1118" s="160">
        <f>H1118*(I1118/J1118)</f>
        <v/>
      </c>
      <c r="L1118" s="159" t="n">
        <v>129607.9932</v>
      </c>
      <c r="M1118" s="159" t="n">
        <v>125833</v>
      </c>
      <c r="N1118" s="159" t="n">
        <v>135899.64</v>
      </c>
      <c r="O1118" s="162">
        <f>MIN(K1118,L1118,M1118,N1118)</f>
        <v/>
      </c>
      <c r="P1118" s="162">
        <f>MAX(K1118,L1118,M1118,N1118)</f>
        <v/>
      </c>
      <c r="Q1118" s="162">
        <f>MEDIAN(K1118,L1118,M1118,N1118)</f>
        <v/>
      </c>
      <c r="R1118" s="162">
        <f>AVERAGE(K1118,L1118,M1118,N1118)</f>
        <v/>
      </c>
      <c r="S1118" s="162">
        <f>AVERAGE(O1118,Q1118)</f>
        <v/>
      </c>
      <c r="T1118" s="162">
        <f>AVERAGE(P1118,Q1118)</f>
        <v/>
      </c>
      <c r="U1118" s="41">
        <f>STDEVA(K1118,L1118,M1118,N1118)</f>
        <v/>
      </c>
      <c r="V1118" s="42">
        <f>U1118/Q1118</f>
        <v/>
      </c>
      <c r="W1118" s="43">
        <f>IF(X1118=O1118,"MENOR",IF(X1118=S1118,"PROM[MEN-MED]","PROMEDIO"))</f>
        <v/>
      </c>
      <c r="X1118" s="163">
        <f>IF(V1118&lt;=300%,O1118,IF(AND(V1118&gt;100%,V1118&lt;=150%),S1118,R1118))</f>
        <v/>
      </c>
      <c r="Y1118" s="162">
        <f>ROUND(X1118,0)</f>
        <v/>
      </c>
    </row>
    <row r="1119" ht="27" customHeight="1">
      <c r="B1119" s="32" t="inlineStr">
        <is>
          <t>1.39</t>
        </is>
      </c>
      <c r="C1119" s="32" t="n">
        <v>4912</v>
      </c>
      <c r="D1119" s="58" t="inlineStr">
        <is>
          <t xml:space="preserve">TIRANTE DERECHO DE LA ZAPATA DEL FRENO DE EESTACIONAMIENTO </t>
        </is>
      </c>
      <c r="E1119" s="56" t="inlineStr">
        <is>
          <t>El tirante izquierdo de la zapata del freno de estacionamiento en una toyota es una varilla metálica que conecta y estabiliza las zapatas del freno de estacionamiento en el lado izquierdo del vehículo.</t>
        </is>
      </c>
      <c r="F1119" s="32" t="inlineStr">
        <is>
          <t>Unidad</t>
        </is>
      </c>
      <c r="G1119" s="35" t="inlineStr">
        <is>
          <t>suministro</t>
        </is>
      </c>
      <c r="H1119" s="159" t="n">
        <v>103441</v>
      </c>
      <c r="I1119" s="37" t="n">
        <v>158.91</v>
      </c>
      <c r="J1119" s="37" t="n">
        <v>151.76</v>
      </c>
      <c r="K1119" s="160">
        <f>H1119*(I1119/J1119)</f>
        <v/>
      </c>
      <c r="L1119" s="159" t="n">
        <v>128396.7041</v>
      </c>
      <c r="M1119" s="159" t="n">
        <v>124657</v>
      </c>
      <c r="N1119" s="159" t="n">
        <v>134629.56</v>
      </c>
      <c r="O1119" s="162">
        <f>MIN(K1119,L1119,M1119,N1119)</f>
        <v/>
      </c>
      <c r="P1119" s="162">
        <f>MAX(K1119,L1119,M1119,N1119)</f>
        <v/>
      </c>
      <c r="Q1119" s="162">
        <f>MEDIAN(K1119,L1119,M1119,N1119)</f>
        <v/>
      </c>
      <c r="R1119" s="162">
        <f>AVERAGE(K1119,L1119,M1119,N1119)</f>
        <v/>
      </c>
      <c r="S1119" s="162">
        <f>AVERAGE(O1119,Q1119)</f>
        <v/>
      </c>
      <c r="T1119" s="162">
        <f>AVERAGE(P1119,Q1119)</f>
        <v/>
      </c>
      <c r="U1119" s="41">
        <f>STDEVA(K1119,L1119,M1119,N1119)</f>
        <v/>
      </c>
      <c r="V1119" s="42">
        <f>U1119/Q1119</f>
        <v/>
      </c>
      <c r="W1119" s="43">
        <f>IF(X1119=O1119,"MENOR",IF(X1119=S1119,"PROM[MEN-MED]","PROMEDIO"))</f>
        <v/>
      </c>
      <c r="X1119" s="163">
        <f>IF(V1119&lt;=300%,O1119,IF(AND(V1119&gt;100%,V1119&lt;=150%),S1119,R1119))</f>
        <v/>
      </c>
      <c r="Y1119" s="162">
        <f>ROUND(X1119,0)</f>
        <v/>
      </c>
    </row>
    <row r="1120" ht="15.75" customHeight="1">
      <c r="B1120" s="26" t="inlineStr">
        <is>
          <t>2.</t>
        </is>
      </c>
      <c r="C1120" s="142" t="inlineStr">
        <is>
          <t>SISTEMA DE SUSPENSIÓN</t>
        </is>
      </c>
      <c r="H1120" s="157" t="n"/>
      <c r="I1120" s="157" t="n"/>
      <c r="J1120" s="157" t="n"/>
      <c r="K1120" s="157" t="n"/>
      <c r="L1120" s="157" t="n"/>
      <c r="M1120" s="157" t="n"/>
      <c r="N1120" s="157" t="n"/>
      <c r="O1120" s="157" t="n"/>
      <c r="P1120" s="157" t="n"/>
      <c r="Q1120" s="157" t="n"/>
      <c r="R1120" s="157" t="n"/>
      <c r="S1120" s="157" t="n"/>
      <c r="T1120" s="157" t="n"/>
      <c r="U1120" s="157" t="n"/>
      <c r="V1120" s="157" t="n"/>
      <c r="W1120" s="157" t="n"/>
      <c r="X1120" s="157" t="n"/>
      <c r="Y1120" s="157" t="n"/>
    </row>
    <row r="1121" ht="27" customHeight="1">
      <c r="B1121" s="32" t="inlineStr">
        <is>
          <t>2.1</t>
        </is>
      </c>
      <c r="C1121" s="32" t="n">
        <v>4912</v>
      </c>
      <c r="D1121" s="59" t="inlineStr">
        <is>
          <t xml:space="preserve">JUEGO DE AMORTIGUADORES DELANTEROS </t>
        </is>
      </c>
      <c r="E1121" s="56" t="inlineStr">
        <is>
          <t>Un juego de amortiguadores delanteros para toyota  se refiere a un conjunto de amortiguadores diseñados para la suspensión delantera de un vehículo toyota . Los amortiguadores son componentes esenciales del sistema de suspensión que absorben impactos y vibraciones, mejorando la estabilidad, el confort de conducción y el control del vehículo.</t>
        </is>
      </c>
      <c r="F1121" s="32" t="inlineStr">
        <is>
          <t>Unidad</t>
        </is>
      </c>
      <c r="G1121" s="35" t="inlineStr">
        <is>
          <t>suministro</t>
        </is>
      </c>
      <c r="H1121" s="159" t="n">
        <v>1001300</v>
      </c>
      <c r="I1121" s="37" t="n">
        <v>158.91</v>
      </c>
      <c r="J1121" s="37" t="n">
        <v>151.76</v>
      </c>
      <c r="K1121" s="160">
        <f>H1121*(I1121/J1121)</f>
        <v/>
      </c>
      <c r="L1121" s="159" t="n">
        <v>1219694.07</v>
      </c>
      <c r="M1121" s="159" t="n">
        <v>1184169</v>
      </c>
      <c r="N1121" s="159" t="n">
        <v>1278902.52</v>
      </c>
      <c r="O1121" s="162">
        <f>MIN(K1121,L1121,M1121,N1121)</f>
        <v/>
      </c>
      <c r="P1121" s="162">
        <f>MAX(K1121,L1121,M1121,N1121)</f>
        <v/>
      </c>
      <c r="Q1121" s="162">
        <f>MEDIAN(K1121,L1121,M1121,N1121)</f>
        <v/>
      </c>
      <c r="R1121" s="162">
        <f>AVERAGE(K1121,L1121,M1121,N1121)</f>
        <v/>
      </c>
      <c r="S1121" s="162">
        <f>AVERAGE(O1121,Q1121)</f>
        <v/>
      </c>
      <c r="T1121" s="162">
        <f>AVERAGE(P1121,Q1121)</f>
        <v/>
      </c>
      <c r="U1121" s="41">
        <f>STDEVA(K1121,L1121,M1121,N1121)</f>
        <v/>
      </c>
      <c r="V1121" s="42">
        <f>U1121/Q1121</f>
        <v/>
      </c>
      <c r="W1121" s="43">
        <f>IF(X1121=O1121,"MENOR",IF(X1121=S1121,"PROM[MEN-MED]","PROMEDIO"))</f>
        <v/>
      </c>
      <c r="X1121" s="163">
        <f>IF(V1121&lt;=300%,O1121,IF(AND(V1121&gt;100%,V1121&lt;=150%),S1121,R1121))</f>
        <v/>
      </c>
      <c r="Y1121" s="162">
        <f>ROUND(X1121,0)</f>
        <v/>
      </c>
    </row>
    <row r="1122" ht="27" customHeight="1">
      <c r="B1122" s="32" t="inlineStr">
        <is>
          <t>2.2</t>
        </is>
      </c>
      <c r="C1122" s="32" t="n">
        <v>4912</v>
      </c>
      <c r="D1122" s="59" t="inlineStr">
        <is>
          <t xml:space="preserve">MUELLE ESPIRARAL DELANTERO IZQUIEREDO </t>
        </is>
      </c>
      <c r="E1122"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1122" s="32" t="inlineStr">
        <is>
          <t>Unidad</t>
        </is>
      </c>
      <c r="G1122" s="35" t="inlineStr">
        <is>
          <t>suministro</t>
        </is>
      </c>
      <c r="H1122" s="159" t="n">
        <v>665950</v>
      </c>
      <c r="I1122" s="37" t="n">
        <v>158.91</v>
      </c>
      <c r="J1122" s="37" t="n">
        <v>151.76</v>
      </c>
      <c r="K1122" s="160">
        <f>H1122*(I1122/J1122)</f>
        <v/>
      </c>
      <c r="L1122" s="159" t="n">
        <v>775710.5083</v>
      </c>
      <c r="M1122" s="159" t="n">
        <v>753117</v>
      </c>
      <c r="N1122" s="159" t="n">
        <v>813366.36</v>
      </c>
      <c r="O1122" s="162">
        <f>MIN(K1122,L1122,M1122,N1122)</f>
        <v/>
      </c>
      <c r="P1122" s="162">
        <f>MAX(K1122,L1122,M1122,N1122)</f>
        <v/>
      </c>
      <c r="Q1122" s="162">
        <f>MEDIAN(K1122,L1122,M1122,N1122)</f>
        <v/>
      </c>
      <c r="R1122" s="162">
        <f>AVERAGE(K1122,L1122,M1122,N1122)</f>
        <v/>
      </c>
      <c r="S1122" s="162">
        <f>AVERAGE(O1122,Q1122)</f>
        <v/>
      </c>
      <c r="T1122" s="162">
        <f>AVERAGE(P1122,Q1122)</f>
        <v/>
      </c>
      <c r="U1122" s="41">
        <f>STDEVA(K1122,L1122,M1122,N1122)</f>
        <v/>
      </c>
      <c r="V1122" s="42">
        <f>U1122/Q1122</f>
        <v/>
      </c>
      <c r="W1122" s="43">
        <f>IF(X1122=O1122,"MENOR",IF(X1122=S1122,"PROM[MEN-MED]","PROMEDIO"))</f>
        <v/>
      </c>
      <c r="X1122" s="163">
        <f>IF(V1122&lt;=300%,O1122,IF(AND(V1122&gt;100%,V1122&lt;=150%),S1122,R1122))</f>
        <v/>
      </c>
      <c r="Y1122" s="162">
        <f>ROUND(X1122,0)</f>
        <v/>
      </c>
    </row>
    <row r="1123" ht="27" customHeight="1">
      <c r="B1123" s="32" t="inlineStr">
        <is>
          <t>2.3</t>
        </is>
      </c>
      <c r="C1123" s="32" t="n">
        <v>4912</v>
      </c>
      <c r="D1123" s="59" t="inlineStr">
        <is>
          <t>MUELLE ESPIRARAL DELANTERO DERECHO</t>
        </is>
      </c>
      <c r="E1123"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1123" s="32" t="inlineStr">
        <is>
          <t>Juego</t>
        </is>
      </c>
      <c r="G1123" s="35" t="inlineStr">
        <is>
          <t>suministro</t>
        </is>
      </c>
      <c r="H1123" s="159" t="n">
        <v>665950</v>
      </c>
      <c r="I1123" s="37" t="n">
        <v>158.91</v>
      </c>
      <c r="J1123" s="37" t="n">
        <v>151.76</v>
      </c>
      <c r="K1123" s="160">
        <f>H1123*(I1123/J1123)</f>
        <v/>
      </c>
      <c r="L1123" s="159" t="n">
        <v>783168.7381</v>
      </c>
      <c r="M1123" s="159" t="n">
        <v>760358</v>
      </c>
      <c r="N1123" s="159" t="n">
        <v>821186.64</v>
      </c>
      <c r="O1123" s="162">
        <f>MIN(K1123,L1123,M1123,N1123)</f>
        <v/>
      </c>
      <c r="P1123" s="162">
        <f>MAX(K1123,L1123,M1123,N1123)</f>
        <v/>
      </c>
      <c r="Q1123" s="162">
        <f>MEDIAN(K1123,L1123,M1123,N1123)</f>
        <v/>
      </c>
      <c r="R1123" s="162">
        <f>AVERAGE(K1123,L1123,M1123,N1123)</f>
        <v/>
      </c>
      <c r="S1123" s="162">
        <f>AVERAGE(O1123,Q1123)</f>
        <v/>
      </c>
      <c r="T1123" s="162">
        <f>AVERAGE(P1123,Q1123)</f>
        <v/>
      </c>
      <c r="U1123" s="41">
        <f>STDEVA(K1123,L1123,M1123,N1123)</f>
        <v/>
      </c>
      <c r="V1123" s="42">
        <f>U1123/Q1123</f>
        <v/>
      </c>
      <c r="W1123" s="43">
        <f>IF(X1123=O1123,"MENOR",IF(X1123=S1123,"PROM[MEN-MED]","PROMEDIO"))</f>
        <v/>
      </c>
      <c r="X1123" s="163">
        <f>IF(V1123&lt;=300%,O1123,IF(AND(V1123&gt;100%,V1123&lt;=150%),S1123,R1123))</f>
        <v/>
      </c>
      <c r="Y1123" s="162">
        <f>ROUND(X1123,0)</f>
        <v/>
      </c>
    </row>
    <row r="1124" ht="27" customHeight="1">
      <c r="B1124" s="32" t="inlineStr">
        <is>
          <t>2.4</t>
        </is>
      </c>
      <c r="C1124" s="32" t="n">
        <v>4912</v>
      </c>
      <c r="D1124" s="59" t="inlineStr">
        <is>
          <t xml:space="preserve">RETEN DEL ELEMENTO DE AMORTIGUACION DEL AMORTIGIADOR DELANTERO </t>
        </is>
      </c>
      <c r="E1124" s="56" t="inlineStr">
        <is>
          <t>El retén del elemento de amortiguación del amortiguador delantero para toyota  es un componente sellador que evita la fuga de aceite o gas dentro del amortiguador, asegurando su correcto funcionamiento.</t>
        </is>
      </c>
      <c r="F1124" s="32" t="inlineStr">
        <is>
          <t>Juego</t>
        </is>
      </c>
      <c r="G1124" s="35" t="inlineStr">
        <is>
          <t>suministro</t>
        </is>
      </c>
      <c r="H1124" s="159" t="n">
        <v>198290</v>
      </c>
      <c r="I1124" s="37" t="n">
        <v>158.91</v>
      </c>
      <c r="J1124" s="37" t="n">
        <v>151.76</v>
      </c>
      <c r="K1124" s="160">
        <f>H1124*(I1124/J1124)</f>
        <v/>
      </c>
      <c r="L1124" s="159" t="n">
        <v>249250.7241</v>
      </c>
      <c r="M1124" s="159" t="n">
        <v>241991</v>
      </c>
      <c r="N1124" s="159" t="n">
        <v>261350.28</v>
      </c>
      <c r="O1124" s="162">
        <f>MIN(K1124,L1124,M1124,N1124)</f>
        <v/>
      </c>
      <c r="P1124" s="162">
        <f>MAX(K1124,L1124,M1124,N1124)</f>
        <v/>
      </c>
      <c r="Q1124" s="162">
        <f>MEDIAN(K1124,L1124,M1124,N1124)</f>
        <v/>
      </c>
      <c r="R1124" s="162">
        <f>AVERAGE(K1124,L1124,M1124,N1124)</f>
        <v/>
      </c>
      <c r="S1124" s="162">
        <f>AVERAGE(O1124,Q1124)</f>
        <v/>
      </c>
      <c r="T1124" s="162">
        <f>AVERAGE(P1124,Q1124)</f>
        <v/>
      </c>
      <c r="U1124" s="41">
        <f>STDEVA(K1124,L1124,M1124,N1124)</f>
        <v/>
      </c>
      <c r="V1124" s="42">
        <f>U1124/Q1124</f>
        <v/>
      </c>
      <c r="W1124" s="43">
        <f>IF(X1124=O1124,"MENOR",IF(X1124=S1124,"PROM[MEN-MED]","PROMEDIO"))</f>
        <v/>
      </c>
      <c r="X1124" s="163">
        <f>IF(V1124&lt;=300%,O1124,IF(AND(V1124&gt;100%,V1124&lt;=150%),S1124,R1124))</f>
        <v/>
      </c>
      <c r="Y1124" s="162">
        <f>ROUND(X1124,0)</f>
        <v/>
      </c>
    </row>
    <row r="1125" ht="27" customHeight="1">
      <c r="B1125" s="32" t="inlineStr">
        <is>
          <t>2.5</t>
        </is>
      </c>
      <c r="C1125" s="32" t="n">
        <v>4912</v>
      </c>
      <c r="D1125" s="59" t="inlineStr">
        <is>
          <t xml:space="preserve">SUBCONJUNTO DEL SOPORTE DE LA SUSPENSION DELANTERA IZQUIERDA </t>
        </is>
      </c>
      <c r="E1125"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1125" s="32" t="inlineStr">
        <is>
          <t>Juego</t>
        </is>
      </c>
      <c r="G1125" s="35" t="inlineStr">
        <is>
          <t>suministro</t>
        </is>
      </c>
      <c r="H1125" s="159" t="n">
        <v>318180</v>
      </c>
      <c r="I1125" s="37" t="n">
        <v>158.91</v>
      </c>
      <c r="J1125" s="37" t="n">
        <v>151.76</v>
      </c>
      <c r="K1125" s="160">
        <f>H1125*(I1125/J1125)</f>
        <v/>
      </c>
      <c r="L1125" s="159" t="n">
        <v>378741.3</v>
      </c>
      <c r="M1125" s="159" t="n">
        <v>367710</v>
      </c>
      <c r="N1125" s="159" t="n">
        <v>397126.8</v>
      </c>
      <c r="O1125" s="162">
        <f>MIN(K1125,L1125,M1125,N1125)</f>
        <v/>
      </c>
      <c r="P1125" s="162">
        <f>MAX(K1125,L1125,M1125,N1125)</f>
        <v/>
      </c>
      <c r="Q1125" s="162">
        <f>MEDIAN(K1125,L1125,M1125,N1125)</f>
        <v/>
      </c>
      <c r="R1125" s="162">
        <f>AVERAGE(K1125,L1125,M1125,N1125)</f>
        <v/>
      </c>
      <c r="S1125" s="162">
        <f>AVERAGE(O1125,Q1125)</f>
        <v/>
      </c>
      <c r="T1125" s="162">
        <f>AVERAGE(P1125,Q1125)</f>
        <v/>
      </c>
      <c r="U1125" s="41">
        <f>STDEVA(K1125,L1125,M1125,N1125)</f>
        <v/>
      </c>
      <c r="V1125" s="42">
        <f>U1125/Q1125</f>
        <v/>
      </c>
      <c r="W1125" s="43">
        <f>IF(X1125=O1125,"MENOR",IF(X1125=S1125,"PROM[MEN-MED]","PROMEDIO"))</f>
        <v/>
      </c>
      <c r="X1125" s="163">
        <f>IF(V1125&lt;=300%,O1125,IF(AND(V1125&gt;100%,V1125&lt;=150%),S1125,R1125))</f>
        <v/>
      </c>
      <c r="Y1125" s="162">
        <f>ROUND(X1125,0)</f>
        <v/>
      </c>
    </row>
    <row r="1126" ht="27" customHeight="1">
      <c r="B1126" s="32" t="inlineStr">
        <is>
          <t>2.6</t>
        </is>
      </c>
      <c r="C1126" s="32" t="n">
        <v>4912</v>
      </c>
      <c r="D1126" s="59" t="inlineStr">
        <is>
          <t>SUBCONJUNTO DEL SOPORTE DE LA SUSPENSION DELANTERA DERECHA</t>
        </is>
      </c>
      <c r="E1126"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1126" s="32" t="inlineStr">
        <is>
          <t>Juego</t>
        </is>
      </c>
      <c r="G1126" s="35" t="inlineStr">
        <is>
          <t>suministro</t>
        </is>
      </c>
      <c r="H1126" s="159" t="n">
        <v>318180</v>
      </c>
      <c r="I1126" s="37" t="n">
        <v>158.91</v>
      </c>
      <c r="J1126" s="37" t="n">
        <v>151.76</v>
      </c>
      <c r="K1126" s="160">
        <f>H1126*(I1126/J1126)</f>
        <v/>
      </c>
      <c r="L1126" s="159" t="n">
        <v>382418.4</v>
      </c>
      <c r="M1126" s="159" t="n">
        <v>371280</v>
      </c>
      <c r="N1126" s="159" t="n">
        <v>400982.4</v>
      </c>
      <c r="O1126" s="162">
        <f>MIN(K1126,L1126,M1126,N1126)</f>
        <v/>
      </c>
      <c r="P1126" s="162">
        <f>MAX(K1126,L1126,M1126,N1126)</f>
        <v/>
      </c>
      <c r="Q1126" s="162">
        <f>MEDIAN(K1126,L1126,M1126,N1126)</f>
        <v/>
      </c>
      <c r="R1126" s="162">
        <f>AVERAGE(K1126,L1126,M1126,N1126)</f>
        <v/>
      </c>
      <c r="S1126" s="162">
        <f>AVERAGE(O1126,Q1126)</f>
        <v/>
      </c>
      <c r="T1126" s="162">
        <f>AVERAGE(P1126,Q1126)</f>
        <v/>
      </c>
      <c r="U1126" s="41">
        <f>STDEVA(K1126,L1126,M1126,N1126)</f>
        <v/>
      </c>
      <c r="V1126" s="42">
        <f>U1126/Q1126</f>
        <v/>
      </c>
      <c r="W1126" s="43">
        <f>IF(X1126=O1126,"MENOR",IF(X1126=S1126,"PROM[MEN-MED]","PROMEDIO"))</f>
        <v/>
      </c>
      <c r="X1126" s="163">
        <f>IF(V1126&lt;=300%,O1126,IF(AND(V1126&gt;100%,V1126&lt;=150%),S1126,R1126))</f>
        <v/>
      </c>
      <c r="Y1126" s="162">
        <f>ROUND(X1126,0)</f>
        <v/>
      </c>
    </row>
    <row r="1127" ht="27" customHeight="1">
      <c r="B1127" s="32" t="inlineStr">
        <is>
          <t>2.7</t>
        </is>
      </c>
      <c r="C1127" s="32" t="n">
        <v>4912</v>
      </c>
      <c r="D1127" s="59" t="inlineStr">
        <is>
          <t>ELEMENTO DE AMORTIGUACION DEL AMORTIGUADOR DELANTERO NO.1</t>
        </is>
      </c>
      <c r="E1127" s="56" t="inlineStr">
        <is>
          <t>El Elemento de Amortiguación del Amortiguador Delantero No.1 en un toyota se refiere a un componente clave dentro del sistema de suspensión que ayuda a absorber impactos y vibraciones para mejorar la estabilidad y el confort de conducción.</t>
        </is>
      </c>
      <c r="F1127" s="32" t="inlineStr">
        <is>
          <t>Juego</t>
        </is>
      </c>
      <c r="G1127" s="35" t="inlineStr">
        <is>
          <t>suministro</t>
        </is>
      </c>
      <c r="H1127" s="159" t="n">
        <v>994840</v>
      </c>
      <c r="I1127" s="37" t="n">
        <v>158.91</v>
      </c>
      <c r="J1127" s="37" t="n">
        <v>151.76</v>
      </c>
      <c r="K1127" s="160">
        <f>H1127*(I1127/J1127)</f>
        <v/>
      </c>
      <c r="L1127" s="159" t="n">
        <v>1185497.04</v>
      </c>
      <c r="M1127" s="159" t="n">
        <v>1150968</v>
      </c>
      <c r="N1127" s="159" t="n">
        <v>1243045.44</v>
      </c>
      <c r="O1127" s="162">
        <f>MIN(K1127,L1127,M1127,N1127)</f>
        <v/>
      </c>
      <c r="P1127" s="162">
        <f>MAX(K1127,L1127,M1127,N1127)</f>
        <v/>
      </c>
      <c r="Q1127" s="162">
        <f>MEDIAN(K1127,L1127,M1127,N1127)</f>
        <v/>
      </c>
      <c r="R1127" s="162">
        <f>AVERAGE(K1127,L1127,M1127,N1127)</f>
        <v/>
      </c>
      <c r="S1127" s="162">
        <f>AVERAGE(O1127,Q1127)</f>
        <v/>
      </c>
      <c r="T1127" s="162">
        <f>AVERAGE(P1127,Q1127)</f>
        <v/>
      </c>
      <c r="U1127" s="41">
        <f>STDEVA(K1127,L1127,M1127,N1127)</f>
        <v/>
      </c>
      <c r="V1127" s="42">
        <f>U1127/Q1127</f>
        <v/>
      </c>
      <c r="W1127" s="43">
        <f>IF(X1127=O1127,"MENOR",IF(X1127=S1127,"PROM[MEN-MED]","PROMEDIO"))</f>
        <v/>
      </c>
      <c r="X1127" s="163">
        <f>IF(V1127&lt;=300%,O1127,IF(AND(V1127&gt;100%,V1127&lt;=150%),S1127,R1127))</f>
        <v/>
      </c>
      <c r="Y1127" s="162">
        <f>ROUND(X1127,0)</f>
        <v/>
      </c>
    </row>
    <row r="1128" ht="27" customHeight="1">
      <c r="B1128" s="32" t="inlineStr">
        <is>
          <t>2.8</t>
        </is>
      </c>
      <c r="C1128" s="32" t="n">
        <v>4912</v>
      </c>
      <c r="D1128" s="59" t="inlineStr">
        <is>
          <t xml:space="preserve">RETEN DEL ELEMENTO DE AMORTIGUACION DEL AMORTIGIADOR DELANTERO </t>
        </is>
      </c>
      <c r="E1128" s="56" t="inlineStr">
        <is>
          <t>El retén del elemento de amortiguación del amortiguador delantero es un componente clave en el sistema de suspensión del toyota , cuya función principal es sellar y proteger el interior del amortiguador.</t>
        </is>
      </c>
      <c r="F1128" s="32" t="inlineStr">
        <is>
          <t>Juego</t>
        </is>
      </c>
      <c r="G1128" s="35" t="inlineStr">
        <is>
          <t>suministro</t>
        </is>
      </c>
      <c r="H1128" s="159" t="n">
        <v>85240</v>
      </c>
      <c r="I1128" s="37" t="n">
        <v>158.91</v>
      </c>
      <c r="J1128" s="37" t="n">
        <v>151.76</v>
      </c>
      <c r="K1128" s="160">
        <f>H1128*(I1128/J1128)</f>
        <v/>
      </c>
      <c r="L1128" s="159" t="n">
        <v>110441.7461</v>
      </c>
      <c r="M1128" s="159" t="n">
        <v>107225</v>
      </c>
      <c r="N1128" s="159" t="n">
        <v>115803</v>
      </c>
      <c r="O1128" s="162">
        <f>MIN(K1128,L1128,M1128,N1128)</f>
        <v/>
      </c>
      <c r="P1128" s="162">
        <f>MAX(K1128,L1128,M1128,N1128)</f>
        <v/>
      </c>
      <c r="Q1128" s="162">
        <f>MEDIAN(K1128,L1128,M1128,N1128)</f>
        <v/>
      </c>
      <c r="R1128" s="162">
        <f>AVERAGE(K1128,L1128,M1128,N1128)</f>
        <v/>
      </c>
      <c r="S1128" s="162">
        <f>AVERAGE(O1128,Q1128)</f>
        <v/>
      </c>
      <c r="T1128" s="162">
        <f>AVERAGE(P1128,Q1128)</f>
        <v/>
      </c>
      <c r="U1128" s="41">
        <f>STDEVA(K1128,L1128,M1128,N1128)</f>
        <v/>
      </c>
      <c r="V1128" s="42">
        <f>U1128/Q1128</f>
        <v/>
      </c>
      <c r="W1128" s="43">
        <f>IF(X1128=O1128,"MENOR",IF(X1128=S1128,"PROM[MEN-MED]","PROMEDIO"))</f>
        <v/>
      </c>
      <c r="X1128" s="163">
        <f>IF(V1128&lt;=300%,O1128,IF(AND(V1128&gt;100%,V1128&lt;=150%),S1128,R1128))</f>
        <v/>
      </c>
      <c r="Y1128" s="162">
        <f>ROUND(X1128,0)</f>
        <v/>
      </c>
    </row>
    <row r="1129" ht="27" customHeight="1">
      <c r="B1129" s="32" t="inlineStr">
        <is>
          <t>2.9</t>
        </is>
      </c>
      <c r="C1129" s="32" t="n">
        <v>4912</v>
      </c>
      <c r="D1129" s="59" t="inlineStr">
        <is>
          <t xml:space="preserve">CASQUILLOS DEL AMORTIGUADOR DELANTERO </t>
        </is>
      </c>
      <c r="E1129" s="56" t="inlineStr">
        <is>
          <t>Los casquillos del amortiguador delantero en un toyota son componentes esenciales dentro del sistema de suspensión, diseñados para reducir la fricción y absorber vibraciones entre el amortiguador y el chasis del vehículo.</t>
        </is>
      </c>
      <c r="F1129" s="32" t="inlineStr">
        <is>
          <t>Juego</t>
        </is>
      </c>
      <c r="G1129" s="35" t="inlineStr">
        <is>
          <t>suministro</t>
        </is>
      </c>
      <c r="H1129" s="159" t="n">
        <v>96900</v>
      </c>
      <c r="I1129" s="37" t="n">
        <v>158.91</v>
      </c>
      <c r="J1129" s="37" t="n">
        <v>151.76</v>
      </c>
      <c r="K1129" s="160">
        <f>H1129*(I1129/J1129)</f>
        <v/>
      </c>
      <c r="L1129" s="159" t="n">
        <v>114725.52</v>
      </c>
      <c r="M1129" s="159" t="n">
        <v>111384</v>
      </c>
      <c r="N1129" s="159" t="n">
        <v>120294.72</v>
      </c>
      <c r="O1129" s="162">
        <f>MIN(K1129,L1129,M1129,N1129)</f>
        <v/>
      </c>
      <c r="P1129" s="162">
        <f>MAX(K1129,L1129,M1129,N1129)</f>
        <v/>
      </c>
      <c r="Q1129" s="162">
        <f>MEDIAN(K1129,L1129,M1129,N1129)</f>
        <v/>
      </c>
      <c r="R1129" s="162">
        <f>AVERAGE(K1129,L1129,M1129,N1129)</f>
        <v/>
      </c>
      <c r="S1129" s="162">
        <f>AVERAGE(O1129,Q1129)</f>
        <v/>
      </c>
      <c r="T1129" s="162">
        <f>AVERAGE(P1129,Q1129)</f>
        <v/>
      </c>
      <c r="U1129" s="41">
        <f>STDEVA(K1129,L1129,M1129,N1129)</f>
        <v/>
      </c>
      <c r="V1129" s="42">
        <f>U1129/Q1129</f>
        <v/>
      </c>
      <c r="W1129" s="43">
        <f>IF(X1129=O1129,"MENOR",IF(X1129=S1129,"PROM[MEN-MED]","PROMEDIO"))</f>
        <v/>
      </c>
      <c r="X1129" s="163">
        <f>IF(V1129&lt;=300%,O1129,IF(AND(V1129&gt;100%,V1129&lt;=150%),S1129,R1129))</f>
        <v/>
      </c>
      <c r="Y1129" s="162">
        <f>ROUND(X1129,0)</f>
        <v/>
      </c>
    </row>
    <row r="1130" ht="27" customHeight="1">
      <c r="B1130" s="32" t="inlineStr">
        <is>
          <t>2.10</t>
        </is>
      </c>
      <c r="C1130" s="32" t="n">
        <v>4912</v>
      </c>
      <c r="D1130" s="59" t="inlineStr">
        <is>
          <t xml:space="preserve">CASQUILLO DEL BRAZO SUPERIOR DE LA SUSPENSION DELANTERA IZQUIERDA </t>
        </is>
      </c>
      <c r="E1130" s="56" t="inlineStr">
        <is>
          <t>El casquillo del brazo superior de la suspensión delantera izquierda en un toyota es un componente clave del sistema de suspensión que permite la conexión flexible entre el brazo de control superior y el chasis del vehículo.</t>
        </is>
      </c>
      <c r="F1130" s="32" t="inlineStr">
        <is>
          <t>Juego</t>
        </is>
      </c>
      <c r="G1130" s="35" t="inlineStr">
        <is>
          <t>suministro</t>
        </is>
      </c>
      <c r="H1130" s="159" t="n">
        <v>157366</v>
      </c>
      <c r="I1130" s="37" t="n">
        <v>158.91</v>
      </c>
      <c r="J1130" s="37" t="n">
        <v>151.76</v>
      </c>
      <c r="K1130" s="160">
        <f>H1130*(I1130/J1130)</f>
        <v/>
      </c>
      <c r="L1130" s="159" t="n">
        <v>194410.4428</v>
      </c>
      <c r="M1130" s="159" t="n">
        <v>188748</v>
      </c>
      <c r="N1130" s="159" t="n">
        <v>203847.84</v>
      </c>
      <c r="O1130" s="162">
        <f>MIN(K1130,L1130,M1130,N1130)</f>
        <v/>
      </c>
      <c r="P1130" s="162">
        <f>MAX(K1130,L1130,M1130,N1130)</f>
        <v/>
      </c>
      <c r="Q1130" s="162">
        <f>MEDIAN(K1130,L1130,M1130,N1130)</f>
        <v/>
      </c>
      <c r="R1130" s="162">
        <f>AVERAGE(K1130,L1130,M1130,N1130)</f>
        <v/>
      </c>
      <c r="S1130" s="162">
        <f>AVERAGE(O1130,Q1130)</f>
        <v/>
      </c>
      <c r="T1130" s="162">
        <f>AVERAGE(P1130,Q1130)</f>
        <v/>
      </c>
      <c r="U1130" s="41">
        <f>STDEVA(K1130,L1130,M1130,N1130)</f>
        <v/>
      </c>
      <c r="V1130" s="42">
        <f>U1130/Q1130</f>
        <v/>
      </c>
      <c r="W1130" s="43">
        <f>IF(X1130=O1130,"MENOR",IF(X1130=S1130,"PROM[MEN-MED]","PROMEDIO"))</f>
        <v/>
      </c>
      <c r="X1130" s="163">
        <f>IF(V1130&lt;=300%,O1130,IF(AND(V1130&gt;100%,V1130&lt;=150%),S1130,R1130))</f>
        <v/>
      </c>
      <c r="Y1130" s="162">
        <f>ROUND(X1130,0)</f>
        <v/>
      </c>
    </row>
    <row r="1131" ht="27" customHeight="1">
      <c r="B1131" s="32" t="inlineStr">
        <is>
          <t>2.11</t>
        </is>
      </c>
      <c r="C1131" s="32" t="n">
        <v>4912</v>
      </c>
      <c r="D1131" s="59" t="inlineStr">
        <is>
          <t xml:space="preserve">CASQUILLO DEL BRAZO SUPERIOR DE LA SUSPENSION DELANTERA DERECHA </t>
        </is>
      </c>
      <c r="E1131" s="56" t="inlineStr">
        <is>
          <t>El casquillo del brazo superior de la suspensión delantera izquierda en un toyota es un componente clave del sistema de suspensión que permite la conexión flexible entre el brazo de control superior y el chasis del vehículo.</t>
        </is>
      </c>
      <c r="F1131" s="32" t="inlineStr">
        <is>
          <t>Unidad</t>
        </is>
      </c>
      <c r="G1131" s="35" t="inlineStr">
        <is>
          <t>suministro</t>
        </is>
      </c>
      <c r="H1131" s="159" t="n">
        <v>157366</v>
      </c>
      <c r="I1131" s="37" t="n">
        <v>158.91</v>
      </c>
      <c r="J1131" s="37" t="n">
        <v>151.76</v>
      </c>
      <c r="K1131" s="160">
        <f>H1131*(I1131/J1131)</f>
        <v/>
      </c>
      <c r="L1131" s="159" t="n">
        <v>190776.5993</v>
      </c>
      <c r="M1131" s="159" t="n">
        <v>185220</v>
      </c>
      <c r="N1131" s="159" t="n">
        <v>200037.6</v>
      </c>
      <c r="O1131" s="162">
        <f>MIN(K1131,L1131,M1131,N1131)</f>
        <v/>
      </c>
      <c r="P1131" s="162">
        <f>MAX(K1131,L1131,M1131,N1131)</f>
        <v/>
      </c>
      <c r="Q1131" s="162">
        <f>MEDIAN(K1131,L1131,M1131,N1131)</f>
        <v/>
      </c>
      <c r="R1131" s="162">
        <f>AVERAGE(K1131,L1131,M1131,N1131)</f>
        <v/>
      </c>
      <c r="S1131" s="162">
        <f>AVERAGE(O1131,Q1131)</f>
        <v/>
      </c>
      <c r="T1131" s="162">
        <f>AVERAGE(P1131,Q1131)</f>
        <v/>
      </c>
      <c r="U1131" s="41">
        <f>STDEVA(K1131,L1131,M1131,N1131)</f>
        <v/>
      </c>
      <c r="V1131" s="42">
        <f>U1131/Q1131</f>
        <v/>
      </c>
      <c r="W1131" s="43">
        <f>IF(X1131=O1131,"MENOR",IF(X1131=S1131,"PROM[MEN-MED]","PROMEDIO"))</f>
        <v/>
      </c>
      <c r="X1131" s="163">
        <f>IF(V1131&lt;=300%,O1131,IF(AND(V1131&gt;100%,V1131&lt;=150%),S1131,R1131))</f>
        <v/>
      </c>
      <c r="Y1131" s="162">
        <f>ROUND(X1131,0)</f>
        <v/>
      </c>
    </row>
    <row r="1132" ht="27" customHeight="1">
      <c r="B1132" s="32" t="inlineStr">
        <is>
          <t>2.12</t>
        </is>
      </c>
      <c r="C1132" s="32" t="n">
        <v>4912</v>
      </c>
      <c r="D1132" s="59" t="inlineStr">
        <is>
          <t xml:space="preserve">CONJUNTO DEL BRAZO SUPERIOR DE LA SUSPENSION DELANTERA IZQUIERDA </t>
        </is>
      </c>
      <c r="E1132" s="56" t="inlineStr">
        <is>
          <t>El conjunto del brazo superior de la suspensión delantera izquierda en un toyota es un componente fundamental del sistema de suspensión, encargado de conectar la rueda con el chasis y permitir el movimiento controlado de la suspensión.</t>
        </is>
      </c>
      <c r="F1132" s="32" t="inlineStr">
        <is>
          <t>Unidad</t>
        </is>
      </c>
      <c r="G1132" s="35" t="inlineStr">
        <is>
          <t>suministro</t>
        </is>
      </c>
      <c r="H1132" s="159" t="n">
        <v>1778400</v>
      </c>
      <c r="I1132" s="37" t="n">
        <v>158.91</v>
      </c>
      <c r="J1132" s="37" t="n">
        <v>151.76</v>
      </c>
      <c r="K1132" s="160">
        <f>H1132*(I1132/J1132)</f>
        <v/>
      </c>
      <c r="L1132" s="159" t="n">
        <v>2146041.0496</v>
      </c>
      <c r="M1132" s="159" t="n">
        <v>2083535</v>
      </c>
      <c r="N1132" s="159" t="n">
        <v>2250217.8</v>
      </c>
      <c r="O1132" s="162">
        <f>MIN(K1132,L1132,M1132,N1132)</f>
        <v/>
      </c>
      <c r="P1132" s="162">
        <f>MAX(K1132,L1132,M1132,N1132)</f>
        <v/>
      </c>
      <c r="Q1132" s="162">
        <f>MEDIAN(K1132,L1132,M1132,N1132)</f>
        <v/>
      </c>
      <c r="R1132" s="162">
        <f>AVERAGE(K1132,L1132,M1132,N1132)</f>
        <v/>
      </c>
      <c r="S1132" s="162">
        <f>AVERAGE(O1132,Q1132)</f>
        <v/>
      </c>
      <c r="T1132" s="162">
        <f>AVERAGE(P1132,Q1132)</f>
        <v/>
      </c>
      <c r="U1132" s="41">
        <f>STDEVA(K1132,L1132,M1132,N1132)</f>
        <v/>
      </c>
      <c r="V1132" s="42">
        <f>U1132/Q1132</f>
        <v/>
      </c>
      <c r="W1132" s="43">
        <f>IF(X1132=O1132,"MENOR",IF(X1132=S1132,"PROM[MEN-MED]","PROMEDIO"))</f>
        <v/>
      </c>
      <c r="X1132" s="163">
        <f>IF(V1132&lt;=300%,O1132,IF(AND(V1132&gt;100%,V1132&lt;=150%),S1132,R1132))</f>
        <v/>
      </c>
      <c r="Y1132" s="162">
        <f>ROUND(X1132,0)</f>
        <v/>
      </c>
    </row>
    <row r="1133" ht="27" customHeight="1">
      <c r="B1133" s="32" t="inlineStr">
        <is>
          <t>2.13</t>
        </is>
      </c>
      <c r="C1133" s="32" t="n">
        <v>4912</v>
      </c>
      <c r="D1133" s="59" t="inlineStr">
        <is>
          <t>CONJUNTO DEL BRAZO SUPERIOR DE LA SUSPENSION DELANTERA DERECHA</t>
        </is>
      </c>
      <c r="E1133" s="56" t="inlineStr">
        <is>
          <t>El conjunto del brazo superior de la suspensión delantera izquierda en un toyota es un componente fundamental del sistema de suspensión, encargado de conectar la rueda con el chasis y permitir el movimiento controlado de la suspensión.</t>
        </is>
      </c>
      <c r="F1133" s="32" t="inlineStr">
        <is>
          <t>Unidad</t>
        </is>
      </c>
      <c r="G1133" s="35" t="inlineStr">
        <is>
          <t>suministro</t>
        </is>
      </c>
      <c r="H1133" s="159" t="n">
        <v>1778400</v>
      </c>
      <c r="I1133" s="37" t="n">
        <v>158.91</v>
      </c>
      <c r="J1133" s="37" t="n">
        <v>151.76</v>
      </c>
      <c r="K1133" s="160">
        <f>H1133*(I1133/J1133)</f>
        <v/>
      </c>
      <c r="L1133" s="159" t="n">
        <v>2146041.0496</v>
      </c>
      <c r="M1133" s="159" t="n">
        <v>2083535</v>
      </c>
      <c r="N1133" s="159" t="n">
        <v>2250217.8</v>
      </c>
      <c r="O1133" s="162">
        <f>MIN(K1133,L1133,M1133,N1133)</f>
        <v/>
      </c>
      <c r="P1133" s="162">
        <f>MAX(K1133,L1133,M1133,N1133)</f>
        <v/>
      </c>
      <c r="Q1133" s="162">
        <f>MEDIAN(K1133,L1133,M1133,N1133)</f>
        <v/>
      </c>
      <c r="R1133" s="162">
        <f>AVERAGE(K1133,L1133,M1133,N1133)</f>
        <v/>
      </c>
      <c r="S1133" s="162">
        <f>AVERAGE(O1133,Q1133)</f>
        <v/>
      </c>
      <c r="T1133" s="162">
        <f>AVERAGE(P1133,Q1133)</f>
        <v/>
      </c>
      <c r="U1133" s="41">
        <f>STDEVA(K1133,L1133,M1133,N1133)</f>
        <v/>
      </c>
      <c r="V1133" s="42">
        <f>U1133/Q1133</f>
        <v/>
      </c>
      <c r="W1133" s="43">
        <f>IF(X1133=O1133,"MENOR",IF(X1133=S1133,"PROM[MEN-MED]","PROMEDIO"))</f>
        <v/>
      </c>
      <c r="X1133" s="163">
        <f>IF(V1133&lt;=300%,O1133,IF(AND(V1133&gt;100%,V1133&lt;=150%),S1133,R1133))</f>
        <v/>
      </c>
      <c r="Y1133" s="162">
        <f>ROUND(X1133,0)</f>
        <v/>
      </c>
    </row>
    <row r="1134" ht="15.75" customHeight="1">
      <c r="B1134" s="32" t="inlineStr">
        <is>
          <t>2.14</t>
        </is>
      </c>
      <c r="C1134" s="32" t="n">
        <v>4912</v>
      </c>
      <c r="D1134" s="59" t="inlineStr">
        <is>
          <t xml:space="preserve">ANILLO DE FIJACION DEL GUARDAPLVOS </t>
        </is>
      </c>
      <c r="E1134" s="56" t="inlineStr">
        <is>
          <t>El anillo de fijación del guardapolvos es un componente utilizado para sujetar firmemente el guardapolvos en su posición dentro del sistema de suspensión o frenos de un toyota .</t>
        </is>
      </c>
      <c r="F1134" s="32" t="inlineStr">
        <is>
          <t>Unidad</t>
        </is>
      </c>
      <c r="G1134" s="35" t="inlineStr">
        <is>
          <t>suministro</t>
        </is>
      </c>
      <c r="H1134" s="159" t="n">
        <v>4750</v>
      </c>
      <c r="I1134" s="37" t="n">
        <v>158.91</v>
      </c>
      <c r="J1134" s="37" t="n">
        <v>151.76</v>
      </c>
      <c r="K1134" s="160">
        <f>H1134*(I1134/J1134)</f>
        <v/>
      </c>
      <c r="L1134" s="159" t="n">
        <v>5623.7972</v>
      </c>
      <c r="M1134" s="159" t="n">
        <v>5460</v>
      </c>
      <c r="N1134" s="159" t="n">
        <v>5896.8</v>
      </c>
      <c r="O1134" s="162">
        <f>MIN(K1134,L1134,M1134,N1134)</f>
        <v/>
      </c>
      <c r="P1134" s="162">
        <f>MAX(K1134,L1134,M1134,N1134)</f>
        <v/>
      </c>
      <c r="Q1134" s="162">
        <f>MEDIAN(K1134,L1134,M1134,N1134)</f>
        <v/>
      </c>
      <c r="R1134" s="162">
        <f>AVERAGE(K1134,L1134,M1134,N1134)</f>
        <v/>
      </c>
      <c r="S1134" s="162">
        <f>AVERAGE(O1134,Q1134)</f>
        <v/>
      </c>
      <c r="T1134" s="162">
        <f>AVERAGE(P1134,Q1134)</f>
        <v/>
      </c>
      <c r="U1134" s="41">
        <f>STDEVA(K1134,L1134,M1134,N1134)</f>
        <v/>
      </c>
      <c r="V1134" s="42">
        <f>U1134/Q1134</f>
        <v/>
      </c>
      <c r="W1134" s="43">
        <f>IF(X1134=O1134,"MENOR",IF(X1134=S1134,"PROM[MEN-MED]","PROMEDIO"))</f>
        <v/>
      </c>
      <c r="X1134" s="163">
        <f>IF(V1134&lt;=300%,O1134,IF(AND(V1134&gt;100%,V1134&lt;=150%),S1134,R1134))</f>
        <v/>
      </c>
      <c r="Y1134" s="162">
        <f>ROUND(X1134,0)</f>
        <v/>
      </c>
    </row>
    <row r="1135" ht="27" customHeight="1">
      <c r="B1135" s="32" t="inlineStr">
        <is>
          <t>2.15</t>
        </is>
      </c>
      <c r="C1135" s="32" t="n">
        <v>4912</v>
      </c>
      <c r="D1135" s="59" t="inlineStr">
        <is>
          <t xml:space="preserve">CUBIERTA ANTIPOLVO DE LA JUNTA ESFERICA SUPERIOR DELANTERA IZQUIERDA </t>
        </is>
      </c>
      <c r="E1135"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1135" s="32" t="inlineStr">
        <is>
          <t>Unidad</t>
        </is>
      </c>
      <c r="G1135" s="35" t="inlineStr">
        <is>
          <t>suministro</t>
        </is>
      </c>
      <c r="H1135" s="159" t="n">
        <v>50350</v>
      </c>
      <c r="I1135" s="37" t="n">
        <v>158.91</v>
      </c>
      <c r="J1135" s="37" t="n">
        <v>151.76</v>
      </c>
      <c r="K1135" s="160">
        <f>H1135*(I1135/J1135)</f>
        <v/>
      </c>
      <c r="L1135" s="159" t="n">
        <v>59612.2765</v>
      </c>
      <c r="M1135" s="159" t="n">
        <v>57876</v>
      </c>
      <c r="N1135" s="159" t="n">
        <v>62506.08</v>
      </c>
      <c r="O1135" s="162">
        <f>MIN(K1135,L1135,M1135,N1135)</f>
        <v/>
      </c>
      <c r="P1135" s="162">
        <f>MAX(K1135,L1135,M1135,N1135)</f>
        <v/>
      </c>
      <c r="Q1135" s="162">
        <f>MEDIAN(K1135,L1135,M1135,N1135)</f>
        <v/>
      </c>
      <c r="R1135" s="162">
        <f>AVERAGE(K1135,L1135,M1135,N1135)</f>
        <v/>
      </c>
      <c r="S1135" s="162">
        <f>AVERAGE(O1135,Q1135)</f>
        <v/>
      </c>
      <c r="T1135" s="162">
        <f>AVERAGE(P1135,Q1135)</f>
        <v/>
      </c>
      <c r="U1135" s="41">
        <f>STDEVA(K1135,L1135,M1135,N1135)</f>
        <v/>
      </c>
      <c r="V1135" s="42">
        <f>U1135/Q1135</f>
        <v/>
      </c>
      <c r="W1135" s="43">
        <f>IF(X1135=O1135,"MENOR",IF(X1135=S1135,"PROM[MEN-MED]","PROMEDIO"))</f>
        <v/>
      </c>
      <c r="X1135" s="163">
        <f>IF(V1135&lt;=300%,O1135,IF(AND(V1135&gt;100%,V1135&lt;=150%),S1135,R1135))</f>
        <v/>
      </c>
      <c r="Y1135" s="162">
        <f>ROUND(X1135,0)</f>
        <v/>
      </c>
    </row>
    <row r="1136" ht="27" customHeight="1">
      <c r="B1136" s="32" t="inlineStr">
        <is>
          <t>2.16</t>
        </is>
      </c>
      <c r="C1136" s="32" t="n">
        <v>4912</v>
      </c>
      <c r="D1136" s="59" t="inlineStr">
        <is>
          <t xml:space="preserve">CUBIERTA ANTIPOLVO DE LA JUNTA ESFERICA SUPERIOR DELANTERA DERECHA </t>
        </is>
      </c>
      <c r="E1136"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1136" s="32" t="inlineStr">
        <is>
          <t>Unidad</t>
        </is>
      </c>
      <c r="G1136" s="35" t="inlineStr">
        <is>
          <t>suministro</t>
        </is>
      </c>
      <c r="H1136" s="159" t="n">
        <v>50350</v>
      </c>
      <c r="I1136" s="37" t="n">
        <v>158.91</v>
      </c>
      <c r="J1136" s="37" t="n">
        <v>151.76</v>
      </c>
      <c r="K1136" s="160">
        <f>H1136*(I1136/J1136)</f>
        <v/>
      </c>
      <c r="L1136" s="159" t="n">
        <v>59612.2765</v>
      </c>
      <c r="M1136" s="159" t="n">
        <v>57876</v>
      </c>
      <c r="N1136" s="159" t="n">
        <v>62506.08</v>
      </c>
      <c r="O1136" s="162">
        <f>MIN(K1136,L1136,M1136,N1136)</f>
        <v/>
      </c>
      <c r="P1136" s="162">
        <f>MAX(K1136,L1136,M1136,N1136)</f>
        <v/>
      </c>
      <c r="Q1136" s="162">
        <f>MEDIAN(K1136,L1136,M1136,N1136)</f>
        <v/>
      </c>
      <c r="R1136" s="162">
        <f>AVERAGE(K1136,L1136,M1136,N1136)</f>
        <v/>
      </c>
      <c r="S1136" s="162">
        <f>AVERAGE(O1136,Q1136)</f>
        <v/>
      </c>
      <c r="T1136" s="162">
        <f>AVERAGE(P1136,Q1136)</f>
        <v/>
      </c>
      <c r="U1136" s="41">
        <f>STDEVA(K1136,L1136,M1136,N1136)</f>
        <v/>
      </c>
      <c r="V1136" s="42">
        <f>U1136/Q1136</f>
        <v/>
      </c>
      <c r="W1136" s="43">
        <f>IF(X1136=O1136,"MENOR",IF(X1136=S1136,"PROM[MEN-MED]","PROMEDIO"))</f>
        <v/>
      </c>
      <c r="X1136" s="163">
        <f>IF(V1136&lt;=300%,O1136,IF(AND(V1136&gt;100%,V1136&lt;=150%),S1136,R1136))</f>
        <v/>
      </c>
      <c r="Y1136" s="162">
        <f>ROUND(X1136,0)</f>
        <v/>
      </c>
    </row>
    <row r="1137" ht="27" customHeight="1">
      <c r="B1137" s="32" t="inlineStr">
        <is>
          <t>2.17</t>
        </is>
      </c>
      <c r="C1137" s="32" t="n">
        <v>4912</v>
      </c>
      <c r="D1137" s="59" t="inlineStr">
        <is>
          <t xml:space="preserve">CABLE DEL SENSOR DE CONTROL DE DERRAPE </t>
        </is>
      </c>
      <c r="E1137" s="56" t="inlineStr">
        <is>
          <t>El cable del sensor de control de derrape en un toyota es un componente del sistema de estabilidad del vehículo (VSC - Vehicle Stability Control) que transmite la señal del sensor de derrape a la unidad de control electrónico (ECU).</t>
        </is>
      </c>
      <c r="F1137" s="32" t="inlineStr">
        <is>
          <t>Unidad</t>
        </is>
      </c>
      <c r="G1137" s="35" t="inlineStr">
        <is>
          <t>suministro</t>
        </is>
      </c>
      <c r="H1137" s="159" t="n">
        <v>317300</v>
      </c>
      <c r="I1137" s="37" t="n">
        <v>158.91</v>
      </c>
      <c r="J1137" s="37" t="n">
        <v>151.76</v>
      </c>
      <c r="K1137" s="160">
        <f>H1137*(I1137/J1137)</f>
        <v/>
      </c>
      <c r="L1137" s="159" t="n">
        <v>382894.2572</v>
      </c>
      <c r="M1137" s="159" t="n">
        <v>371742</v>
      </c>
      <c r="N1137" s="159" t="n">
        <v>401481.36</v>
      </c>
      <c r="O1137" s="162">
        <f>MIN(K1137,L1137,M1137,N1137)</f>
        <v/>
      </c>
      <c r="P1137" s="162">
        <f>MAX(K1137,L1137,M1137,N1137)</f>
        <v/>
      </c>
      <c r="Q1137" s="162">
        <f>MEDIAN(K1137,L1137,M1137,N1137)</f>
        <v/>
      </c>
      <c r="R1137" s="162">
        <f>AVERAGE(K1137,L1137,M1137,N1137)</f>
        <v/>
      </c>
      <c r="S1137" s="162">
        <f>AVERAGE(O1137,Q1137)</f>
        <v/>
      </c>
      <c r="T1137" s="162">
        <f>AVERAGE(P1137,Q1137)</f>
        <v/>
      </c>
      <c r="U1137" s="41">
        <f>STDEVA(K1137,L1137,M1137,N1137)</f>
        <v/>
      </c>
      <c r="V1137" s="42">
        <f>U1137/Q1137</f>
        <v/>
      </c>
      <c r="W1137" s="43">
        <f>IF(X1137=O1137,"MENOR",IF(X1137=S1137,"PROM[MEN-MED]","PROMEDIO"))</f>
        <v/>
      </c>
      <c r="X1137" s="163">
        <f>IF(V1137&lt;=300%,O1137,IF(AND(V1137&gt;100%,V1137&lt;=150%),S1137,R1137))</f>
        <v/>
      </c>
      <c r="Y1137" s="162">
        <f>ROUND(X1137,0)</f>
        <v/>
      </c>
    </row>
    <row r="1138" ht="27" customHeight="1">
      <c r="B1138" s="32" t="inlineStr">
        <is>
          <t>2.18</t>
        </is>
      </c>
      <c r="C1138" s="32" t="n">
        <v>4912</v>
      </c>
      <c r="D1138" s="59" t="inlineStr">
        <is>
          <t xml:space="preserve">SUBCONJUNTO IZQUIERDO DEL BRAZO INFERIOR NO.1 DE LA SUSPENSION DELANTERA </t>
        </is>
      </c>
      <c r="E1138" s="56" t="inlineStr">
        <is>
          <t>El subconjunto izquierdo del brazo inferior No.1 de la suspensión delantera en un toyota es un componente estructural clave que forma parte del sistema de suspensión del lado delantero izquierdo del vehículo.</t>
        </is>
      </c>
      <c r="F1138" s="32" t="inlineStr">
        <is>
          <t>Unidad</t>
        </is>
      </c>
      <c r="G1138" s="35" t="inlineStr">
        <is>
          <t>suministro</t>
        </is>
      </c>
      <c r="H1138" s="159" t="n">
        <v>2837816</v>
      </c>
      <c r="I1138" s="37" t="n">
        <v>158.91</v>
      </c>
      <c r="J1138" s="37" t="n">
        <v>151.76</v>
      </c>
      <c r="K1138" s="160">
        <f>H1138*(I1138/J1138)</f>
        <v/>
      </c>
      <c r="L1138" s="159" t="n">
        <v>3304659.2145</v>
      </c>
      <c r="M1138" s="159" t="n">
        <v>3208407</v>
      </c>
      <c r="N1138" s="159" t="n">
        <v>3465079.56</v>
      </c>
      <c r="O1138" s="162">
        <f>MIN(K1138,L1138,M1138,N1138)</f>
        <v/>
      </c>
      <c r="P1138" s="162">
        <f>MAX(K1138,L1138,M1138,N1138)</f>
        <v/>
      </c>
      <c r="Q1138" s="162">
        <f>MEDIAN(K1138,L1138,M1138,N1138)</f>
        <v/>
      </c>
      <c r="R1138" s="162">
        <f>AVERAGE(K1138,L1138,M1138,N1138)</f>
        <v/>
      </c>
      <c r="S1138" s="162">
        <f>AVERAGE(O1138,Q1138)</f>
        <v/>
      </c>
      <c r="T1138" s="162">
        <f>AVERAGE(P1138,Q1138)</f>
        <v/>
      </c>
      <c r="U1138" s="41">
        <f>STDEVA(K1138,L1138,M1138,N1138)</f>
        <v/>
      </c>
      <c r="V1138" s="42">
        <f>U1138/Q1138</f>
        <v/>
      </c>
      <c r="W1138" s="43">
        <f>IF(X1138=O1138,"MENOR",IF(X1138=S1138,"PROM[MEN-MED]","PROMEDIO"))</f>
        <v/>
      </c>
      <c r="X1138" s="163">
        <f>IF(V1138&lt;=300%,O1138,IF(AND(V1138&gt;100%,V1138&lt;=150%),S1138,R1138))</f>
        <v/>
      </c>
      <c r="Y1138" s="162">
        <f>ROUND(X1138,0)</f>
        <v/>
      </c>
    </row>
    <row r="1139" ht="27" customHeight="1">
      <c r="B1139" s="32" t="inlineStr">
        <is>
          <t>2.19</t>
        </is>
      </c>
      <c r="C1139" s="32" t="n">
        <v>4912</v>
      </c>
      <c r="D1139" s="59" t="inlineStr">
        <is>
          <t xml:space="preserve">SUBCONJUNTODERECHO DEL BRAZO INFERIOR NO.1 DE LA SUSPENSION DELANTERA </t>
        </is>
      </c>
      <c r="E1139" s="56" t="inlineStr">
        <is>
          <t>El subconjunto izquierdo del brazo inferior No.1 de la suspensión delantera en un toyota es un componente estructural clave que forma parte del sistema de suspensión del lado delantero izquierdo del vehículo.</t>
        </is>
      </c>
      <c r="F1139" s="32" t="inlineStr">
        <is>
          <t>Unidad</t>
        </is>
      </c>
      <c r="G1139" s="35" t="inlineStr">
        <is>
          <t>suministro</t>
        </is>
      </c>
      <c r="H1139" s="159" t="n">
        <v>2798994</v>
      </c>
      <c r="I1139" s="37" t="n">
        <v>158.91</v>
      </c>
      <c r="J1139" s="37" t="n">
        <v>151.76</v>
      </c>
      <c r="K1139" s="160">
        <f>H1139*(I1139/J1139)</f>
        <v/>
      </c>
      <c r="L1139" s="159" t="n">
        <v>3412598.0574</v>
      </c>
      <c r="M1139" s="159" t="n">
        <v>3313202</v>
      </c>
      <c r="N1139" s="159" t="n">
        <v>3578258.16</v>
      </c>
      <c r="O1139" s="162">
        <f>MIN(K1139,L1139,M1139,N1139)</f>
        <v/>
      </c>
      <c r="P1139" s="162">
        <f>MAX(K1139,L1139,M1139,N1139)</f>
        <v/>
      </c>
      <c r="Q1139" s="162">
        <f>MEDIAN(K1139,L1139,M1139,N1139)</f>
        <v/>
      </c>
      <c r="R1139" s="162">
        <f>AVERAGE(K1139,L1139,M1139,N1139)</f>
        <v/>
      </c>
      <c r="S1139" s="162">
        <f>AVERAGE(O1139,Q1139)</f>
        <v/>
      </c>
      <c r="T1139" s="162">
        <f>AVERAGE(P1139,Q1139)</f>
        <v/>
      </c>
      <c r="U1139" s="41">
        <f>STDEVA(K1139,L1139,M1139,N1139)</f>
        <v/>
      </c>
      <c r="V1139" s="42">
        <f>U1139/Q1139</f>
        <v/>
      </c>
      <c r="W1139" s="43">
        <f>IF(X1139=O1139,"MENOR",IF(X1139=S1139,"PROM[MEN-MED]","PROMEDIO"))</f>
        <v/>
      </c>
      <c r="X1139" s="163">
        <f>IF(V1139&lt;=300%,O1139,IF(AND(V1139&gt;100%,V1139&lt;=150%),S1139,R1139))</f>
        <v/>
      </c>
      <c r="Y1139" s="162">
        <f>ROUND(X1139,0)</f>
        <v/>
      </c>
    </row>
    <row r="1140" ht="27" customHeight="1">
      <c r="B1140" s="32" t="inlineStr">
        <is>
          <t>2.20</t>
        </is>
      </c>
      <c r="C1140" s="32" t="n">
        <v>4912</v>
      </c>
      <c r="D1140" s="59" t="inlineStr">
        <is>
          <t xml:space="preserve">CONJUNTO DE LEVA DE AJUSTE DE CONVERGENCIA </t>
        </is>
      </c>
      <c r="E1140" s="56" t="inlineStr">
        <is>
          <t>El conjunto de leva de ajuste de convergencia en un toyota es un mecanismo que permite la regulación del ángulo de convergencia de las ruedas delanteras o traseras, asegurando un alineamiento correcto para mejorar la estabilidad y el desgaste uniforme de los neumáticos.</t>
        </is>
      </c>
      <c r="F1140" s="32" t="inlineStr">
        <is>
          <t>Unidad</t>
        </is>
      </c>
      <c r="G1140" s="35" t="inlineStr">
        <is>
          <t>suministro</t>
        </is>
      </c>
      <c r="H1140" s="159" t="n">
        <v>76950</v>
      </c>
      <c r="I1140" s="37" t="n">
        <v>158.91</v>
      </c>
      <c r="J1140" s="37" t="n">
        <v>151.76</v>
      </c>
      <c r="K1140" s="160">
        <f>H1140*(I1140/J1140)</f>
        <v/>
      </c>
      <c r="L1140" s="159" t="n">
        <v>91981.0619</v>
      </c>
      <c r="M1140" s="159" t="n">
        <v>89302</v>
      </c>
      <c r="N1140" s="159" t="n">
        <v>96446.16</v>
      </c>
      <c r="O1140" s="162">
        <f>MIN(K1140,L1140,M1140,N1140)</f>
        <v/>
      </c>
      <c r="P1140" s="162">
        <f>MAX(K1140,L1140,M1140,N1140)</f>
        <v/>
      </c>
      <c r="Q1140" s="162">
        <f>MEDIAN(K1140,L1140,M1140,N1140)</f>
        <v/>
      </c>
      <c r="R1140" s="162">
        <f>AVERAGE(K1140,L1140,M1140,N1140)</f>
        <v/>
      </c>
      <c r="S1140" s="162">
        <f>AVERAGE(O1140,Q1140)</f>
        <v/>
      </c>
      <c r="T1140" s="162">
        <f>AVERAGE(P1140,Q1140)</f>
        <v/>
      </c>
      <c r="U1140" s="41">
        <f>STDEVA(K1140,L1140,M1140,N1140)</f>
        <v/>
      </c>
      <c r="V1140" s="42">
        <f>U1140/Q1140</f>
        <v/>
      </c>
      <c r="W1140" s="43">
        <f>IF(X1140=O1140,"MENOR",IF(X1140=S1140,"PROM[MEN-MED]","PROMEDIO"))</f>
        <v/>
      </c>
      <c r="X1140" s="163">
        <f>IF(V1140&lt;=300%,O1140,IF(AND(V1140&gt;100%,V1140&lt;=150%),S1140,R1140))</f>
        <v/>
      </c>
      <c r="Y1140" s="162">
        <f>ROUND(X1140,0)</f>
        <v/>
      </c>
    </row>
    <row r="1141" ht="27" customHeight="1">
      <c r="B1141" s="32" t="inlineStr">
        <is>
          <t>2.21</t>
        </is>
      </c>
      <c r="C1141" s="32" t="n">
        <v>4912</v>
      </c>
      <c r="D1141" s="59" t="inlineStr">
        <is>
          <t xml:space="preserve">CASQUILLO IZQUIERDO DEL BRAZO INFERIOR DELANTERO </t>
        </is>
      </c>
      <c r="E1141" s="56" t="inlineStr">
        <is>
          <t>El casquillo izquierdo del brazo inferior delantero en un toyota es un componente esencial de la suspensión que permite la conexión flexible entre el brazo de control inferior y el chasis del vehículo.</t>
        </is>
      </c>
      <c r="F1141" s="32" t="inlineStr">
        <is>
          <t>Unidad</t>
        </is>
      </c>
      <c r="G1141" s="35" t="inlineStr">
        <is>
          <t>suministro</t>
        </is>
      </c>
      <c r="H1141" s="159" t="n">
        <v>214277</v>
      </c>
      <c r="I1141" s="37" t="n">
        <v>158.91</v>
      </c>
      <c r="J1141" s="37" t="n">
        <v>151.76</v>
      </c>
      <c r="K1141" s="160">
        <f>H1141*(I1141/J1141)</f>
        <v/>
      </c>
      <c r="L1141" s="159" t="n">
        <v>266157.1493</v>
      </c>
      <c r="M1141" s="159" t="n">
        <v>258405</v>
      </c>
      <c r="N1141" s="159" t="n">
        <v>279077.4</v>
      </c>
      <c r="O1141" s="162">
        <f>MIN(K1141,L1141,M1141,N1141)</f>
        <v/>
      </c>
      <c r="P1141" s="162">
        <f>MAX(K1141,L1141,M1141,N1141)</f>
        <v/>
      </c>
      <c r="Q1141" s="162">
        <f>MEDIAN(K1141,L1141,M1141,N1141)</f>
        <v/>
      </c>
      <c r="R1141" s="162">
        <f>AVERAGE(K1141,L1141,M1141,N1141)</f>
        <v/>
      </c>
      <c r="S1141" s="162">
        <f>AVERAGE(O1141,Q1141)</f>
        <v/>
      </c>
      <c r="T1141" s="162">
        <f>AVERAGE(P1141,Q1141)</f>
        <v/>
      </c>
      <c r="U1141" s="41">
        <f>STDEVA(K1141,L1141,M1141,N1141)</f>
        <v/>
      </c>
      <c r="V1141" s="42">
        <f>U1141/Q1141</f>
        <v/>
      </c>
      <c r="W1141" s="43">
        <f>IF(X1141=O1141,"MENOR",IF(X1141=S1141,"PROM[MEN-MED]","PROMEDIO"))</f>
        <v/>
      </c>
      <c r="X1141" s="163">
        <f>IF(V1141&lt;=300%,O1141,IF(AND(V1141&gt;100%,V1141&lt;=150%),S1141,R1141))</f>
        <v/>
      </c>
      <c r="Y1141" s="162">
        <f>ROUND(X1141,0)</f>
        <v/>
      </c>
    </row>
    <row r="1142" ht="27" customHeight="1">
      <c r="B1142" s="32" t="inlineStr">
        <is>
          <t>2.22</t>
        </is>
      </c>
      <c r="C1142" s="32" t="n">
        <v>4912</v>
      </c>
      <c r="D1142" s="59" t="inlineStr">
        <is>
          <t xml:space="preserve">CASQUILLODERECHO  DEL BRAZO INFERIOR DELANTERO </t>
        </is>
      </c>
      <c r="E1142" s="56" t="inlineStr">
        <is>
          <t>componente clave del sistema de suspensión que conecta el brazo de control inferior derecho con el chasis del vehículo, permitiendo un movimiento controlado y reduciendo vibraciones.</t>
        </is>
      </c>
      <c r="F1142" s="32" t="inlineStr">
        <is>
          <t>Unidad</t>
        </is>
      </c>
      <c r="G1142" s="35" t="inlineStr">
        <is>
          <t>suministro</t>
        </is>
      </c>
      <c r="H1142" s="159" t="n">
        <v>190000</v>
      </c>
      <c r="I1142" s="37" t="n">
        <v>158.91</v>
      </c>
      <c r="J1142" s="37" t="n">
        <v>151.76</v>
      </c>
      <c r="K1142" s="160">
        <f>H1142*(I1142/J1142)</f>
        <v/>
      </c>
      <c r="L1142" s="159" t="n">
        <v>231439.9703</v>
      </c>
      <c r="M1142" s="159" t="n">
        <v>224699</v>
      </c>
      <c r="N1142" s="159" t="n">
        <v>242674.92</v>
      </c>
      <c r="O1142" s="162">
        <f>MIN(K1142,L1142,M1142,N1142)</f>
        <v/>
      </c>
      <c r="P1142" s="162">
        <f>MAX(K1142,L1142,M1142,N1142)</f>
        <v/>
      </c>
      <c r="Q1142" s="162">
        <f>MEDIAN(K1142,L1142,M1142,N1142)</f>
        <v/>
      </c>
      <c r="R1142" s="162">
        <f>AVERAGE(K1142,L1142,M1142,N1142)</f>
        <v/>
      </c>
      <c r="S1142" s="162">
        <f>AVERAGE(O1142,Q1142)</f>
        <v/>
      </c>
      <c r="T1142" s="162">
        <f>AVERAGE(P1142,Q1142)</f>
        <v/>
      </c>
      <c r="U1142" s="41">
        <f>STDEVA(K1142,L1142,M1142,N1142)</f>
        <v/>
      </c>
      <c r="V1142" s="42">
        <f>U1142/Q1142</f>
        <v/>
      </c>
      <c r="W1142" s="43">
        <f>IF(X1142=O1142,"MENOR",IF(X1142=S1142,"PROM[MEN-MED]","PROMEDIO"))</f>
        <v/>
      </c>
      <c r="X1142" s="163">
        <f>IF(V1142&lt;=300%,O1142,IF(AND(V1142&gt;100%,V1142&lt;=150%),S1142,R1142))</f>
        <v/>
      </c>
      <c r="Y1142" s="162">
        <f>ROUND(X1142,0)</f>
        <v/>
      </c>
    </row>
    <row r="1143" ht="27" customHeight="1">
      <c r="B1143" s="32" t="inlineStr">
        <is>
          <t>2.23</t>
        </is>
      </c>
      <c r="C1143" s="32" t="n">
        <v>4912</v>
      </c>
      <c r="D1143" s="59" t="inlineStr">
        <is>
          <t xml:space="preserve">CUBIERTA ANTIPOLVO IZQUIERDA DE LA JUNTA ESFERICA INFERIOR </t>
        </is>
      </c>
      <c r="E1143" s="56" t="inlineStr">
        <is>
          <t>componente de goma o poliuretano que protege la rótula de suspensión inferior izquierda contra suciedad, polvo y humedad, evitando el desgaste prematuro y asegurando un funcionamiento adecuado.</t>
        </is>
      </c>
      <c r="F1143" s="32" t="inlineStr">
        <is>
          <t>Unidad</t>
        </is>
      </c>
      <c r="G1143" s="35" t="inlineStr">
        <is>
          <t>suministro</t>
        </is>
      </c>
      <c r="H1143" s="159" t="n">
        <v>119700</v>
      </c>
      <c r="I1143" s="37" t="n">
        <v>158.91</v>
      </c>
      <c r="J1143" s="37" t="n">
        <v>151.76</v>
      </c>
      <c r="K1143" s="160">
        <f>H1143*(I1143/J1143)</f>
        <v/>
      </c>
      <c r="L1143" s="159" t="n">
        <v>145806.7968</v>
      </c>
      <c r="M1143" s="159" t="n">
        <v>141560</v>
      </c>
      <c r="N1143" s="159" t="n">
        <v>152884.8</v>
      </c>
      <c r="O1143" s="162">
        <f>MIN(K1143,L1143,M1143,N1143)</f>
        <v/>
      </c>
      <c r="P1143" s="162">
        <f>MAX(K1143,L1143,M1143,N1143)</f>
        <v/>
      </c>
      <c r="Q1143" s="162">
        <f>MEDIAN(K1143,L1143,M1143,N1143)</f>
        <v/>
      </c>
      <c r="R1143" s="162">
        <f>AVERAGE(K1143,L1143,M1143,N1143)</f>
        <v/>
      </c>
      <c r="S1143" s="162">
        <f>AVERAGE(O1143,Q1143)</f>
        <v/>
      </c>
      <c r="T1143" s="162">
        <f>AVERAGE(P1143,Q1143)</f>
        <v/>
      </c>
      <c r="U1143" s="41">
        <f>STDEVA(K1143,L1143,M1143,N1143)</f>
        <v/>
      </c>
      <c r="V1143" s="42">
        <f>U1143/Q1143</f>
        <v/>
      </c>
      <c r="W1143" s="43">
        <f>IF(X1143=O1143,"MENOR",IF(X1143=S1143,"PROM[MEN-MED]","PROMEDIO"))</f>
        <v/>
      </c>
      <c r="X1143" s="163">
        <f>IF(V1143&lt;=300%,O1143,IF(AND(V1143&gt;100%,V1143&lt;=150%),S1143,R1143))</f>
        <v/>
      </c>
      <c r="Y1143" s="162">
        <f>ROUND(X1143,0)</f>
        <v/>
      </c>
    </row>
    <row r="1144" ht="27" customHeight="1">
      <c r="B1144" s="32" t="inlineStr">
        <is>
          <t>2.24</t>
        </is>
      </c>
      <c r="C1144" s="32" t="n">
        <v>4912</v>
      </c>
      <c r="D1144" s="59" t="inlineStr">
        <is>
          <t xml:space="preserve">CUBIERTA ANTIPOLVODERECHA  DE LA JUNTA ESFERICA INFERIOR </t>
        </is>
      </c>
      <c r="E1144" s="56" t="inlineStr">
        <is>
          <t>componente de goma o poliuretano que protege la rótula de suspensión inferior izquierda contra suciedad, polvo y humedad, evitando el desgaste prematuro y asegurando un funcionamiento adecuado.</t>
        </is>
      </c>
      <c r="F1144" s="32" t="inlineStr">
        <is>
          <t>Unidad</t>
        </is>
      </c>
      <c r="G1144" s="35" t="inlineStr">
        <is>
          <t>suministro</t>
        </is>
      </c>
      <c r="H1144" s="159" t="n">
        <v>119700</v>
      </c>
      <c r="I1144" s="37" t="n">
        <v>158.91</v>
      </c>
      <c r="J1144" s="37" t="n">
        <v>151.76</v>
      </c>
      <c r="K1144" s="160">
        <f>H1144*(I1144/J1144)</f>
        <v/>
      </c>
      <c r="L1144" s="159" t="n">
        <v>141718.7303</v>
      </c>
      <c r="M1144" s="159" t="n">
        <v>137591</v>
      </c>
      <c r="N1144" s="159" t="n">
        <v>148598.28</v>
      </c>
      <c r="O1144" s="162">
        <f>MIN(K1144,L1144,M1144,N1144)</f>
        <v/>
      </c>
      <c r="P1144" s="162">
        <f>MAX(K1144,L1144,M1144,N1144)</f>
        <v/>
      </c>
      <c r="Q1144" s="162">
        <f>MEDIAN(K1144,L1144,M1144,N1144)</f>
        <v/>
      </c>
      <c r="R1144" s="162">
        <f>AVERAGE(K1144,L1144,M1144,N1144)</f>
        <v/>
      </c>
      <c r="S1144" s="162">
        <f>AVERAGE(O1144,Q1144)</f>
        <v/>
      </c>
      <c r="T1144" s="162">
        <f>AVERAGE(P1144,Q1144)</f>
        <v/>
      </c>
      <c r="U1144" s="41">
        <f>STDEVA(K1144,L1144,M1144,N1144)</f>
        <v/>
      </c>
      <c r="V1144" s="42">
        <f>U1144/Q1144</f>
        <v/>
      </c>
      <c r="W1144" s="43">
        <f>IF(X1144=O1144,"MENOR",IF(X1144=S1144,"PROM[MEN-MED]","PROMEDIO"))</f>
        <v/>
      </c>
      <c r="X1144" s="163">
        <f>IF(V1144&lt;=300%,O1144,IF(AND(V1144&gt;100%,V1144&lt;=150%),S1144,R1144))</f>
        <v/>
      </c>
      <c r="Y1144" s="162">
        <f>ROUND(X1144,0)</f>
        <v/>
      </c>
    </row>
    <row r="1145" ht="27" customHeight="1">
      <c r="B1145" s="32" t="inlineStr">
        <is>
          <t>2.25</t>
        </is>
      </c>
      <c r="C1145" s="32" t="n">
        <v>4912</v>
      </c>
      <c r="D1145" s="59" t="inlineStr">
        <is>
          <t xml:space="preserve">FIJACION DE LA JUNTA ESFERICA INFERIOR DELANTERA IZQUIERDA </t>
        </is>
      </c>
      <c r="E1145" s="56" t="inlineStr">
        <is>
          <t>conjunto de elementos que aseguran la rótula de suspensión inferior al brazo de control inferior y la mangueta de dirección, garantizando estabilidad y un movimiento controlado de la suspensión.</t>
        </is>
      </c>
      <c r="F1145" s="32" t="inlineStr">
        <is>
          <t>Unidad</t>
        </is>
      </c>
      <c r="G1145" s="35" t="inlineStr">
        <is>
          <t>suministro</t>
        </is>
      </c>
      <c r="H1145" s="159" t="n">
        <v>4750</v>
      </c>
      <c r="I1145" s="37" t="n">
        <v>158.91</v>
      </c>
      <c r="J1145" s="37" t="n">
        <v>151.76</v>
      </c>
      <c r="K1145" s="160">
        <f>H1145*(I1145/J1145)</f>
        <v/>
      </c>
      <c r="L1145" s="159" t="n">
        <v>5786.5416</v>
      </c>
      <c r="M1145" s="159" t="n">
        <v>5618</v>
      </c>
      <c r="N1145" s="159" t="n">
        <v>6067.44</v>
      </c>
      <c r="O1145" s="162">
        <f>MIN(K1145,L1145,M1145,N1145)</f>
        <v/>
      </c>
      <c r="P1145" s="162">
        <f>MAX(K1145,L1145,M1145,N1145)</f>
        <v/>
      </c>
      <c r="Q1145" s="162">
        <f>MEDIAN(K1145,L1145,M1145,N1145)</f>
        <v/>
      </c>
      <c r="R1145" s="162">
        <f>AVERAGE(K1145,L1145,M1145,N1145)</f>
        <v/>
      </c>
      <c r="S1145" s="162">
        <f>AVERAGE(O1145,Q1145)</f>
        <v/>
      </c>
      <c r="T1145" s="162">
        <f>AVERAGE(P1145,Q1145)</f>
        <v/>
      </c>
      <c r="U1145" s="41">
        <f>STDEVA(K1145,L1145,M1145,N1145)</f>
        <v/>
      </c>
      <c r="V1145" s="42">
        <f>U1145/Q1145</f>
        <v/>
      </c>
      <c r="W1145" s="43">
        <f>IF(X1145=O1145,"MENOR",IF(X1145=S1145,"PROM[MEN-MED]","PROMEDIO"))</f>
        <v/>
      </c>
      <c r="X1145" s="163">
        <f>IF(V1145&lt;=300%,O1145,IF(AND(V1145&gt;100%,V1145&lt;=150%),S1145,R1145))</f>
        <v/>
      </c>
      <c r="Y1145" s="162">
        <f>ROUND(X1145,0)</f>
        <v/>
      </c>
    </row>
    <row r="1146" ht="27" customHeight="1">
      <c r="B1146" s="32" t="inlineStr">
        <is>
          <t>2.26</t>
        </is>
      </c>
      <c r="C1146" s="32" t="n">
        <v>4912</v>
      </c>
      <c r="D1146" s="59" t="inlineStr">
        <is>
          <t xml:space="preserve">FIJACION DE LA JUNTA ESFERICA INFERIOR DELANTERA DERECHA </t>
        </is>
      </c>
      <c r="E1146" s="56" t="inlineStr">
        <is>
          <t>conjunto de elementos que aseguran la rótula de suspensión inferior al brazo de control inferior y la mangueta de dirección, garantizando estabilidad y un movimiento controlado de la suspensión.</t>
        </is>
      </c>
      <c r="F1146" s="32" t="inlineStr">
        <is>
          <t>Unidad</t>
        </is>
      </c>
      <c r="G1146" s="35" t="inlineStr">
        <is>
          <t>suministro</t>
        </is>
      </c>
      <c r="H1146" s="159" t="n">
        <v>4750</v>
      </c>
      <c r="I1146" s="37" t="n">
        <v>158.91</v>
      </c>
      <c r="J1146" s="37" t="n">
        <v>151.76</v>
      </c>
      <c r="K1146" s="160">
        <f>H1146*(I1146/J1146)</f>
        <v/>
      </c>
      <c r="L1146" s="159" t="n">
        <v>5623.7972</v>
      </c>
      <c r="M1146" s="159" t="n">
        <v>5460</v>
      </c>
      <c r="N1146" s="159" t="n">
        <v>5896.8</v>
      </c>
      <c r="O1146" s="162">
        <f>MIN(K1146,L1146,M1146,N1146)</f>
        <v/>
      </c>
      <c r="P1146" s="162">
        <f>MAX(K1146,L1146,M1146,N1146)</f>
        <v/>
      </c>
      <c r="Q1146" s="162">
        <f>MEDIAN(K1146,L1146,M1146,N1146)</f>
        <v/>
      </c>
      <c r="R1146" s="162">
        <f>AVERAGE(K1146,L1146,M1146,N1146)</f>
        <v/>
      </c>
      <c r="S1146" s="162">
        <f>AVERAGE(O1146,Q1146)</f>
        <v/>
      </c>
      <c r="T1146" s="162">
        <f>AVERAGE(P1146,Q1146)</f>
        <v/>
      </c>
      <c r="U1146" s="41">
        <f>STDEVA(K1146,L1146,M1146,N1146)</f>
        <v/>
      </c>
      <c r="V1146" s="42">
        <f>U1146/Q1146</f>
        <v/>
      </c>
      <c r="W1146" s="43">
        <f>IF(X1146=O1146,"MENOR",IF(X1146=S1146,"PROM[MEN-MED]","PROMEDIO"))</f>
        <v/>
      </c>
      <c r="X1146" s="163">
        <f>IF(V1146&lt;=300%,O1146,IF(AND(V1146&gt;100%,V1146&lt;=150%),S1146,R1146))</f>
        <v/>
      </c>
      <c r="Y1146" s="162">
        <f>ROUND(X1146,0)</f>
        <v/>
      </c>
    </row>
    <row r="1147" ht="27" customHeight="1">
      <c r="B1147" s="32" t="inlineStr">
        <is>
          <t>2.27</t>
        </is>
      </c>
      <c r="C1147" s="32" t="n">
        <v>4912</v>
      </c>
      <c r="D1147" s="59" t="inlineStr">
        <is>
          <t>CASQUILLO DE LA BARRA ESTABILIZADORA DELANTERA N° 1</t>
        </is>
      </c>
      <c r="E1147" s="56" t="inlineStr">
        <is>
          <t>componente de goma o poliuretano que permite la fijación y el movimiento controlado de la barra estabilizadora, reduciendo la inclinación del vehículo en las curvas y mejorando la estabilidad.</t>
        </is>
      </c>
      <c r="F1147" s="32" t="inlineStr">
        <is>
          <t>Unidad</t>
        </is>
      </c>
      <c r="G1147" s="35" t="inlineStr">
        <is>
          <t>suministro</t>
        </is>
      </c>
      <c r="H1147" s="159" t="n">
        <v>71900</v>
      </c>
      <c r="I1147" s="37" t="n">
        <v>158.91</v>
      </c>
      <c r="J1147" s="37" t="n">
        <v>151.76</v>
      </c>
      <c r="K1147" s="160">
        <f>H1147*(I1147/J1147)</f>
        <v/>
      </c>
      <c r="L1147" s="159" t="n">
        <v>88002.166</v>
      </c>
      <c r="M1147" s="159" t="n">
        <v>85439</v>
      </c>
      <c r="N1147" s="159" t="n">
        <v>92274.12</v>
      </c>
      <c r="O1147" s="162">
        <f>MIN(K1147,L1147,M1147,N1147)</f>
        <v/>
      </c>
      <c r="P1147" s="162">
        <f>MAX(K1147,L1147,M1147,N1147)</f>
        <v/>
      </c>
      <c r="Q1147" s="162">
        <f>MEDIAN(K1147,L1147,M1147,N1147)</f>
        <v/>
      </c>
      <c r="R1147" s="162">
        <f>AVERAGE(K1147,L1147,M1147,N1147)</f>
        <v/>
      </c>
      <c r="S1147" s="162">
        <f>AVERAGE(O1147,Q1147)</f>
        <v/>
      </c>
      <c r="T1147" s="162">
        <f>AVERAGE(P1147,Q1147)</f>
        <v/>
      </c>
      <c r="U1147" s="41">
        <f>STDEVA(K1147,L1147,M1147,N1147)</f>
        <v/>
      </c>
      <c r="V1147" s="42">
        <f>U1147/Q1147</f>
        <v/>
      </c>
      <c r="W1147" s="43">
        <f>IF(X1147=O1147,"MENOR",IF(X1147=S1147,"PROM[MEN-MED]","PROMEDIO"))</f>
        <v/>
      </c>
      <c r="X1147" s="163">
        <f>IF(V1147&lt;=300%,O1147,IF(AND(V1147&gt;100%,V1147&lt;=150%),S1147,R1147))</f>
        <v/>
      </c>
      <c r="Y1147" s="162">
        <f>ROUND(X1147,0)</f>
        <v/>
      </c>
    </row>
    <row r="1148" ht="15.75" customHeight="1">
      <c r="B1148" s="32" t="inlineStr">
        <is>
          <t>2.28</t>
        </is>
      </c>
      <c r="C1148" s="32" t="n">
        <v>4912</v>
      </c>
      <c r="D1148" s="59" t="inlineStr">
        <is>
          <t>CONJUNTO DERECHO DEL ESTABILIZADOR DELANTERO</t>
        </is>
      </c>
      <c r="E1148" s="56" t="inlineStr">
        <is>
          <t>sistema de suspensión que ayuda a reducir el balanceo de la carrocería al tomar curvas y mejora la estabilidad del vehículo.</t>
        </is>
      </c>
      <c r="F1148" s="32" t="inlineStr">
        <is>
          <t>Unidad</t>
        </is>
      </c>
      <c r="G1148" s="35" t="inlineStr">
        <is>
          <t>suministro</t>
        </is>
      </c>
      <c r="H1148" s="159" t="n">
        <v>379622</v>
      </c>
      <c r="I1148" s="37" t="n">
        <v>158.91</v>
      </c>
      <c r="J1148" s="37" t="n">
        <v>151.76</v>
      </c>
      <c r="K1148" s="160">
        <f>H1148*(I1148/J1148)</f>
        <v/>
      </c>
      <c r="L1148" s="159" t="n">
        <v>465434.3351</v>
      </c>
      <c r="M1148" s="159" t="n">
        <v>451878</v>
      </c>
      <c r="N1148" s="159" t="n">
        <v>488028.24</v>
      </c>
      <c r="O1148" s="162">
        <f>MIN(K1148,L1148,M1148,N1148)</f>
        <v/>
      </c>
      <c r="P1148" s="162">
        <f>MAX(K1148,L1148,M1148,N1148)</f>
        <v/>
      </c>
      <c r="Q1148" s="162">
        <f>MEDIAN(K1148,L1148,M1148,N1148)</f>
        <v/>
      </c>
      <c r="R1148" s="162">
        <f>AVERAGE(K1148,L1148,M1148,N1148)</f>
        <v/>
      </c>
      <c r="S1148" s="162">
        <f>AVERAGE(O1148,Q1148)</f>
        <v/>
      </c>
      <c r="T1148" s="162">
        <f>AVERAGE(P1148,Q1148)</f>
        <v/>
      </c>
      <c r="U1148" s="41">
        <f>STDEVA(K1148,L1148,M1148,N1148)</f>
        <v/>
      </c>
      <c r="V1148" s="42">
        <f>U1148/Q1148</f>
        <v/>
      </c>
      <c r="W1148" s="43">
        <f>IF(X1148=O1148,"MENOR",IF(X1148=S1148,"PROM[MEN-MED]","PROMEDIO"))</f>
        <v/>
      </c>
      <c r="X1148" s="163">
        <f>IF(V1148&lt;=300%,O1148,IF(AND(V1148&gt;100%,V1148&lt;=150%),S1148,R1148))</f>
        <v/>
      </c>
      <c r="Y1148" s="162">
        <f>ROUND(X1148,0)</f>
        <v/>
      </c>
    </row>
    <row r="1149" ht="15.75" customHeight="1">
      <c r="B1149" s="32" t="inlineStr">
        <is>
          <t>2.29</t>
        </is>
      </c>
      <c r="C1149" s="32" t="n">
        <v>4912</v>
      </c>
      <c r="D1149" s="59" t="inlineStr">
        <is>
          <t>BARRA ESTABILIZADORA DELANTERA</t>
        </is>
      </c>
      <c r="E1149" s="56" t="inlineStr">
        <is>
          <t>componente esencial del sistema de suspensión que ayuda a reducir el balanceo de la carrocería al tomar curvas, mejorando la estabilidad y el control del vehículo.</t>
        </is>
      </c>
      <c r="F1149" s="32" t="inlineStr">
        <is>
          <t>Unidad</t>
        </is>
      </c>
      <c r="G1149" s="35" t="inlineStr">
        <is>
          <t>suministro</t>
        </is>
      </c>
      <c r="H1149" s="159" t="n">
        <v>1275317</v>
      </c>
      <c r="I1149" s="37" t="n">
        <v>158.91</v>
      </c>
      <c r="J1149" s="37" t="n">
        <v>151.76</v>
      </c>
      <c r="K1149" s="160">
        <f>H1149*(I1149/J1149)</f>
        <v/>
      </c>
      <c r="L1149" s="159" t="n">
        <v>1543040.9414</v>
      </c>
      <c r="M1149" s="159" t="n">
        <v>1498098</v>
      </c>
      <c r="N1149" s="159" t="n">
        <v>1617945.84</v>
      </c>
      <c r="O1149" s="162">
        <f>MIN(K1149,L1149,M1149,N1149)</f>
        <v/>
      </c>
      <c r="P1149" s="162">
        <f>MAX(K1149,L1149,M1149,N1149)</f>
        <v/>
      </c>
      <c r="Q1149" s="162">
        <f>MEDIAN(K1149,L1149,M1149,N1149)</f>
        <v/>
      </c>
      <c r="R1149" s="162">
        <f>AVERAGE(K1149,L1149,M1149,N1149)</f>
        <v/>
      </c>
      <c r="S1149" s="162">
        <f>AVERAGE(O1149,Q1149)</f>
        <v/>
      </c>
      <c r="T1149" s="162">
        <f>AVERAGE(P1149,Q1149)</f>
        <v/>
      </c>
      <c r="U1149" s="41">
        <f>STDEVA(K1149,L1149,M1149,N1149)</f>
        <v/>
      </c>
      <c r="V1149" s="42">
        <f>U1149/Q1149</f>
        <v/>
      </c>
      <c r="W1149" s="43">
        <f>IF(X1149=O1149,"MENOR",IF(X1149=S1149,"PROM[MEN-MED]","PROMEDIO"))</f>
        <v/>
      </c>
      <c r="X1149" s="163">
        <f>IF(V1149&lt;=300%,O1149,IF(AND(V1149&gt;100%,V1149&lt;=150%),S1149,R1149))</f>
        <v/>
      </c>
      <c r="Y1149" s="162">
        <f>ROUND(X1149,0)</f>
        <v/>
      </c>
    </row>
    <row r="1150" ht="15.75" customHeight="1">
      <c r="B1150" s="32" t="inlineStr">
        <is>
          <t>2.30</t>
        </is>
      </c>
      <c r="C1150" s="32" t="n">
        <v>4912</v>
      </c>
      <c r="D1150" s="70" t="inlineStr">
        <is>
          <t>CONJUNTO IZQUIERDO DEL ESTABILIZADOR DELANTERO</t>
        </is>
      </c>
      <c r="E1150" s="56" t="inlineStr">
        <is>
          <t>parte del sistema de suspensión que ayuda a reducir el balanceo lateral del vehículo al tomar curvas, mejorando la estabilidad y el control.</t>
        </is>
      </c>
      <c r="F1150" s="32" t="inlineStr">
        <is>
          <t>Unidad</t>
        </is>
      </c>
      <c r="G1150" s="35" t="inlineStr">
        <is>
          <t>suministro</t>
        </is>
      </c>
      <c r="H1150" s="159" t="n">
        <v>360050</v>
      </c>
      <c r="I1150" s="37" t="n">
        <v>158.91</v>
      </c>
      <c r="J1150" s="37" t="n">
        <v>151.76</v>
      </c>
      <c r="K1150" s="160">
        <f>H1150*(I1150/J1150)</f>
        <v/>
      </c>
      <c r="L1150" s="159" t="n">
        <v>438580.1763</v>
      </c>
      <c r="M1150" s="159" t="n">
        <v>425806</v>
      </c>
      <c r="N1150" s="159" t="n">
        <v>459870.48</v>
      </c>
      <c r="O1150" s="162">
        <f>MIN(K1150,L1150,M1150,N1150)</f>
        <v/>
      </c>
      <c r="P1150" s="162">
        <f>MAX(K1150,L1150,M1150,N1150)</f>
        <v/>
      </c>
      <c r="Q1150" s="162">
        <f>MEDIAN(K1150,L1150,M1150,N1150)</f>
        <v/>
      </c>
      <c r="R1150" s="162">
        <f>AVERAGE(K1150,L1150,M1150,N1150)</f>
        <v/>
      </c>
      <c r="S1150" s="162">
        <f>AVERAGE(O1150,Q1150)</f>
        <v/>
      </c>
      <c r="T1150" s="162">
        <f>AVERAGE(P1150,Q1150)</f>
        <v/>
      </c>
      <c r="U1150" s="41">
        <f>STDEVA(K1150,L1150,M1150,N1150)</f>
        <v/>
      </c>
      <c r="V1150" s="42">
        <f>U1150/Q1150</f>
        <v/>
      </c>
      <c r="W1150" s="43">
        <f>IF(X1150=O1150,"MENOR",IF(X1150=S1150,"PROM[MEN-MED]","PROMEDIO"))</f>
        <v/>
      </c>
      <c r="X1150" s="163">
        <f>IF(V1150&lt;=300%,O1150,IF(AND(V1150&gt;100%,V1150&lt;=150%),S1150,R1150))</f>
        <v/>
      </c>
      <c r="Y1150" s="162">
        <f>ROUND(X1150,0)</f>
        <v/>
      </c>
    </row>
    <row r="1151" ht="15.75" customHeight="1">
      <c r="B1151" s="32" t="inlineStr">
        <is>
          <t>2.31</t>
        </is>
      </c>
      <c r="C1151" s="32" t="n">
        <v>4912</v>
      </c>
      <c r="D1151" s="70" t="inlineStr">
        <is>
          <t>SOPORTE DERECHO DEL ESTABILIZADOR DELANTERO N° 1</t>
        </is>
      </c>
      <c r="E1151" s="56" t="inlineStr">
        <is>
          <t>componente que fija la barra estabilizadora delantera al chasis del vehículo, permitiendo su correcto funcionamiento al reducir el balanceo de la carrocería.</t>
        </is>
      </c>
      <c r="F1151" s="32" t="inlineStr">
        <is>
          <t>Unidad</t>
        </is>
      </c>
      <c r="G1151" s="35" t="inlineStr">
        <is>
          <t>suministro</t>
        </is>
      </c>
      <c r="H1151" s="159" t="n">
        <v>99032</v>
      </c>
      <c r="I1151" s="37" t="n">
        <v>158.91</v>
      </c>
      <c r="J1151" s="37" t="n">
        <v>151.76</v>
      </c>
      <c r="K1151" s="160">
        <f>H1151*(I1151/J1151)</f>
        <v/>
      </c>
      <c r="L1151" s="159" t="n">
        <v>123810.1228</v>
      </c>
      <c r="M1151" s="159" t="n">
        <v>120204</v>
      </c>
      <c r="N1151" s="159" t="n">
        <v>129820.32</v>
      </c>
      <c r="O1151" s="162">
        <f>MIN(K1151,L1151,M1151,N1151)</f>
        <v/>
      </c>
      <c r="P1151" s="162">
        <f>MAX(K1151,L1151,M1151,N1151)</f>
        <v/>
      </c>
      <c r="Q1151" s="162">
        <f>MEDIAN(K1151,L1151,M1151,N1151)</f>
        <v/>
      </c>
      <c r="R1151" s="162">
        <f>AVERAGE(K1151,L1151,M1151,N1151)</f>
        <v/>
      </c>
      <c r="S1151" s="162">
        <f>AVERAGE(O1151,Q1151)</f>
        <v/>
      </c>
      <c r="T1151" s="162">
        <f>AVERAGE(P1151,Q1151)</f>
        <v/>
      </c>
      <c r="U1151" s="41">
        <f>STDEVA(K1151,L1151,M1151,N1151)</f>
        <v/>
      </c>
      <c r="V1151" s="42">
        <f>U1151/Q1151</f>
        <v/>
      </c>
      <c r="W1151" s="43">
        <f>IF(X1151=O1151,"MENOR",IF(X1151=S1151,"PROM[MEN-MED]","PROMEDIO"))</f>
        <v/>
      </c>
      <c r="X1151" s="163">
        <f>IF(V1151&lt;=300%,O1151,IF(AND(V1151&gt;100%,V1151&lt;=150%),S1151,R1151))</f>
        <v/>
      </c>
      <c r="Y1151" s="162">
        <f>ROUND(X1151,0)</f>
        <v/>
      </c>
    </row>
    <row r="1152" ht="15.75" customHeight="1">
      <c r="B1152" s="32" t="inlineStr">
        <is>
          <t>2.32</t>
        </is>
      </c>
      <c r="C1152" s="32" t="n">
        <v>4912</v>
      </c>
      <c r="D1152" s="59" t="inlineStr">
        <is>
          <t>SOPORTE IZQUIERDO DEL ESTABILIZADOR DELANTERO N° 1</t>
        </is>
      </c>
      <c r="E1152" s="56" t="inlineStr">
        <is>
          <t>componente que fija la barra estabilizadora delantera al chasis del vehículo, permitiendo su correcto funcionamiento al reducir el balanceo de la carrocería.</t>
        </is>
      </c>
      <c r="F1152" s="32" t="inlineStr">
        <is>
          <t>Unidad</t>
        </is>
      </c>
      <c r="G1152" s="35" t="inlineStr">
        <is>
          <t>suministro</t>
        </is>
      </c>
      <c r="H1152" s="159" t="n">
        <v>99032</v>
      </c>
      <c r="I1152" s="37" t="n">
        <v>158.91</v>
      </c>
      <c r="J1152" s="37" t="n">
        <v>151.76</v>
      </c>
      <c r="K1152" s="160">
        <f>H1152*(I1152/J1152)</f>
        <v/>
      </c>
      <c r="L1152" s="159" t="n">
        <v>119192.6253</v>
      </c>
      <c r="M1152" s="159" t="n">
        <v>115721</v>
      </c>
      <c r="N1152" s="159" t="n">
        <v>124978.68</v>
      </c>
      <c r="O1152" s="162">
        <f>MIN(K1152,L1152,M1152,N1152)</f>
        <v/>
      </c>
      <c r="P1152" s="162">
        <f>MAX(K1152,L1152,M1152,N1152)</f>
        <v/>
      </c>
      <c r="Q1152" s="162">
        <f>MEDIAN(K1152,L1152,M1152,N1152)</f>
        <v/>
      </c>
      <c r="R1152" s="162">
        <f>AVERAGE(K1152,L1152,M1152,N1152)</f>
        <v/>
      </c>
      <c r="S1152" s="162">
        <f>AVERAGE(O1152,Q1152)</f>
        <v/>
      </c>
      <c r="T1152" s="162">
        <f>AVERAGE(P1152,Q1152)</f>
        <v/>
      </c>
      <c r="U1152" s="41">
        <f>STDEVA(K1152,L1152,M1152,N1152)</f>
        <v/>
      </c>
      <c r="V1152" s="42">
        <f>U1152/Q1152</f>
        <v/>
      </c>
      <c r="W1152" s="43">
        <f>IF(X1152=O1152,"MENOR",IF(X1152=S1152,"PROM[MEN-MED]","PROMEDIO"))</f>
        <v/>
      </c>
      <c r="X1152" s="163">
        <f>IF(V1152&lt;=300%,O1152,IF(AND(V1152&gt;100%,V1152&lt;=150%),S1152,R1152))</f>
        <v/>
      </c>
      <c r="Y1152" s="162">
        <f>ROUND(X1152,0)</f>
        <v/>
      </c>
    </row>
    <row r="1153" ht="15.75" customHeight="1">
      <c r="B1153" s="32" t="inlineStr">
        <is>
          <t>2.33</t>
        </is>
      </c>
      <c r="C1153" s="32" t="n">
        <v>4912</v>
      </c>
      <c r="D1153" s="59" t="inlineStr">
        <is>
          <t>SUBCONJUNTO DE REFUERZO DEL ELEMENTO DE SUSPENSIÓN DELANTERO DERECHO</t>
        </is>
      </c>
      <c r="E1153" s="56" t="inlineStr">
        <is>
          <t>es una estructura que fortalece y proporciona mayor rigidez a los componentes de la suspensión delantera en el lado derecho del vehículo.</t>
        </is>
      </c>
      <c r="F1153" s="32" t="inlineStr">
        <is>
          <t>Unidad</t>
        </is>
      </c>
      <c r="G1153" s="35" t="inlineStr">
        <is>
          <t>suministro</t>
        </is>
      </c>
      <c r="H1153" s="159" t="n">
        <v>1984503</v>
      </c>
      <c r="I1153" s="37" t="n">
        <v>158.91</v>
      </c>
      <c r="J1153" s="37" t="n">
        <v>151.76</v>
      </c>
      <c r="K1153" s="160">
        <f>H1153*(I1153/J1153)</f>
        <v/>
      </c>
      <c r="L1153" s="159" t="n">
        <v>2389248.7752</v>
      </c>
      <c r="M1153" s="159" t="n">
        <v>2319659</v>
      </c>
      <c r="N1153" s="159" t="n">
        <v>2505231.72</v>
      </c>
      <c r="O1153" s="162">
        <f>MIN(K1153,L1153,M1153,N1153)</f>
        <v/>
      </c>
      <c r="P1153" s="162">
        <f>MAX(K1153,L1153,M1153,N1153)</f>
        <v/>
      </c>
      <c r="Q1153" s="162">
        <f>MEDIAN(K1153,L1153,M1153,N1153)</f>
        <v/>
      </c>
      <c r="R1153" s="162">
        <f>AVERAGE(K1153,L1153,M1153,N1153)</f>
        <v/>
      </c>
      <c r="S1153" s="162">
        <f>AVERAGE(O1153,Q1153)</f>
        <v/>
      </c>
      <c r="T1153" s="162">
        <f>AVERAGE(P1153,Q1153)</f>
        <v/>
      </c>
      <c r="U1153" s="41">
        <f>STDEVA(K1153,L1153,M1153,N1153)</f>
        <v/>
      </c>
      <c r="V1153" s="42">
        <f>U1153/Q1153</f>
        <v/>
      </c>
      <c r="W1153" s="43">
        <f>IF(X1153=O1153,"MENOR",IF(X1153=S1153,"PROM[MEN-MED]","PROMEDIO"))</f>
        <v/>
      </c>
      <c r="X1153" s="163">
        <f>IF(V1153&lt;=300%,O1153,IF(AND(V1153&gt;100%,V1153&lt;=150%),S1153,R1153))</f>
        <v/>
      </c>
      <c r="Y1153" s="162">
        <f>ROUND(X1153,0)</f>
        <v/>
      </c>
    </row>
    <row r="1154" ht="15.75" customHeight="1">
      <c r="B1154" s="32" t="inlineStr">
        <is>
          <t>2.34</t>
        </is>
      </c>
      <c r="C1154" s="32" t="n">
        <v>4912</v>
      </c>
      <c r="D1154" s="59" t="inlineStr">
        <is>
          <t>SUBCONJUNTO DEL REFUERZO DEL ELEMENTO DE SUSPENSIÓN DELANTERO IZQUIERDO</t>
        </is>
      </c>
      <c r="E1154" s="56" t="inlineStr">
        <is>
          <t xml:space="preserve"> es una estructura diseñada para fortalecer y mejorar la rigidez del sistema de suspensión en el lado delantero izquierdo del vehículo.</t>
        </is>
      </c>
      <c r="F1154" s="32" t="inlineStr">
        <is>
          <t>Unidad</t>
        </is>
      </c>
      <c r="G1154" s="35" t="inlineStr">
        <is>
          <t>suministro</t>
        </is>
      </c>
      <c r="H1154" s="159" t="n">
        <v>1766050</v>
      </c>
      <c r="I1154" s="37" t="n">
        <v>158.91</v>
      </c>
      <c r="J1154" s="37" t="n">
        <v>151.76</v>
      </c>
      <c r="K1154" s="160">
        <f>H1154*(I1154/J1154)</f>
        <v/>
      </c>
      <c r="L1154" s="159" t="n">
        <v>2131139.0128</v>
      </c>
      <c r="M1154" s="159" t="n">
        <v>2069067</v>
      </c>
      <c r="N1154" s="159" t="n">
        <v>2234592.36</v>
      </c>
      <c r="O1154" s="162">
        <f>MIN(K1154,L1154,M1154,N1154)</f>
        <v/>
      </c>
      <c r="P1154" s="162">
        <f>MAX(K1154,L1154,M1154,N1154)</f>
        <v/>
      </c>
      <c r="Q1154" s="162">
        <f>MEDIAN(K1154,L1154,M1154,N1154)</f>
        <v/>
      </c>
      <c r="R1154" s="162">
        <f>AVERAGE(K1154,L1154,M1154,N1154)</f>
        <v/>
      </c>
      <c r="S1154" s="162">
        <f>AVERAGE(O1154,Q1154)</f>
        <v/>
      </c>
      <c r="T1154" s="162">
        <f>AVERAGE(P1154,Q1154)</f>
        <v/>
      </c>
      <c r="U1154" s="41">
        <f>STDEVA(K1154,L1154,M1154,N1154)</f>
        <v/>
      </c>
      <c r="V1154" s="42">
        <f>U1154/Q1154</f>
        <v/>
      </c>
      <c r="W1154" s="43">
        <f>IF(X1154=O1154,"MENOR",IF(X1154=S1154,"PROM[MEN-MED]","PROMEDIO"))</f>
        <v/>
      </c>
      <c r="X1154" s="163">
        <f>IF(V1154&lt;=300%,O1154,IF(AND(V1154&gt;100%,V1154&lt;=150%),S1154,R1154))</f>
        <v/>
      </c>
      <c r="Y1154" s="162">
        <f>ROUND(X1154,0)</f>
        <v/>
      </c>
    </row>
    <row r="1155" ht="15.75" customHeight="1">
      <c r="B1155" s="32" t="inlineStr">
        <is>
          <t>2.35</t>
        </is>
      </c>
      <c r="C1155" s="32" t="n">
        <v>4912</v>
      </c>
      <c r="D1155" s="59" t="inlineStr">
        <is>
          <t xml:space="preserve">JUEGO DE AMORTIGUADORES TRASEROS </t>
        </is>
      </c>
      <c r="E1155" s="56" t="inlineStr">
        <is>
          <t>onjunto de dos amortiguadores diseñados para absorber impactos, reducir vibraciones y mejorar la estabilidad y comodidad de conducción en la parte trasera del vehículo.</t>
        </is>
      </c>
      <c r="F1155" s="32" t="inlineStr">
        <is>
          <t>Unidad</t>
        </is>
      </c>
      <c r="G1155" s="35" t="inlineStr">
        <is>
          <t>suministro</t>
        </is>
      </c>
      <c r="H1155" s="159" t="n">
        <v>278349</v>
      </c>
      <c r="I1155" s="37" t="n">
        <v>158.91</v>
      </c>
      <c r="J1155" s="37" t="n">
        <v>151.76</v>
      </c>
      <c r="K1155" s="160">
        <f>H1155*(I1155/J1155)</f>
        <v/>
      </c>
      <c r="L1155" s="159" t="n">
        <v>335891.2445</v>
      </c>
      <c r="M1155" s="159" t="n">
        <v>326108</v>
      </c>
      <c r="N1155" s="159" t="n">
        <v>352196.64</v>
      </c>
      <c r="O1155" s="162">
        <f>MIN(K1155,L1155,M1155,N1155)</f>
        <v/>
      </c>
      <c r="P1155" s="162">
        <f>MAX(K1155,L1155,M1155,N1155)</f>
        <v/>
      </c>
      <c r="Q1155" s="162">
        <f>MEDIAN(K1155,L1155,M1155,N1155)</f>
        <v/>
      </c>
      <c r="R1155" s="162">
        <f>AVERAGE(K1155,L1155,M1155,N1155)</f>
        <v/>
      </c>
      <c r="S1155" s="162">
        <f>AVERAGE(O1155,Q1155)</f>
        <v/>
      </c>
      <c r="T1155" s="162">
        <f>AVERAGE(P1155,Q1155)</f>
        <v/>
      </c>
      <c r="U1155" s="41">
        <f>STDEVA(K1155,L1155,M1155,N1155)</f>
        <v/>
      </c>
      <c r="V1155" s="42">
        <f>U1155/Q1155</f>
        <v/>
      </c>
      <c r="W1155" s="43">
        <f>IF(X1155=O1155,"MENOR",IF(X1155=S1155,"PROM[MEN-MED]","PROMEDIO"))</f>
        <v/>
      </c>
      <c r="X1155" s="163">
        <f>IF(V1155&lt;=300%,O1155,IF(AND(V1155&gt;100%,V1155&lt;=150%),S1155,R1155))</f>
        <v/>
      </c>
      <c r="Y1155" s="162">
        <f>ROUND(X1155,0)</f>
        <v/>
      </c>
    </row>
    <row r="1156" ht="15.75" customHeight="1">
      <c r="B1156" s="32" t="inlineStr">
        <is>
          <t>2.36</t>
        </is>
      </c>
      <c r="C1156" s="32" t="n">
        <v>4912</v>
      </c>
      <c r="D1156" s="59" t="inlineStr">
        <is>
          <t>ELEMENTO AMORTIGUADOR DEL AMORTIGUADOR TRASERO NO.1</t>
        </is>
      </c>
      <c r="E1156" s="56" t="inlineStr">
        <is>
          <t>pieza que complementa el funcionamiento del amortiguador trasero, ayudando a absorber impactos y reducir vibraciones en la suspensión trasera del vehículo.</t>
        </is>
      </c>
      <c r="F1156" s="32" t="inlineStr">
        <is>
          <t>Unidad</t>
        </is>
      </c>
      <c r="G1156" s="35" t="inlineStr">
        <is>
          <t>suministro</t>
        </is>
      </c>
      <c r="H1156" s="159" t="n">
        <v>57951</v>
      </c>
      <c r="I1156" s="37" t="n">
        <v>158.91</v>
      </c>
      <c r="J1156" s="37" t="n">
        <v>151.76</v>
      </c>
      <c r="K1156" s="160">
        <f>H1156*(I1156/J1156)</f>
        <v/>
      </c>
      <c r="L1156" s="159" t="n">
        <v>68611.3897</v>
      </c>
      <c r="M1156" s="159" t="n">
        <v>66613</v>
      </c>
      <c r="N1156" s="159" t="n">
        <v>71942.03999999999</v>
      </c>
      <c r="O1156" s="162">
        <f>MIN(K1156,L1156,M1156,N1156)</f>
        <v/>
      </c>
      <c r="P1156" s="162">
        <f>MAX(K1156,L1156,M1156,N1156)</f>
        <v/>
      </c>
      <c r="Q1156" s="162">
        <f>MEDIAN(K1156,L1156,M1156,N1156)</f>
        <v/>
      </c>
      <c r="R1156" s="162">
        <f>AVERAGE(K1156,L1156,M1156,N1156)</f>
        <v/>
      </c>
      <c r="S1156" s="162">
        <f>AVERAGE(O1156,Q1156)</f>
        <v/>
      </c>
      <c r="T1156" s="162">
        <f>AVERAGE(P1156,Q1156)</f>
        <v/>
      </c>
      <c r="U1156" s="41">
        <f>STDEVA(K1156,L1156,M1156,N1156)</f>
        <v/>
      </c>
      <c r="V1156" s="42">
        <f>U1156/Q1156</f>
        <v/>
      </c>
      <c r="W1156" s="43">
        <f>IF(X1156=O1156,"MENOR",IF(X1156=S1156,"PROM[MEN-MED]","PROMEDIO"))</f>
        <v/>
      </c>
      <c r="X1156" s="163">
        <f>IF(V1156&lt;=300%,O1156,IF(AND(V1156&gt;100%,V1156&lt;=150%),S1156,R1156))</f>
        <v/>
      </c>
      <c r="Y1156" s="162">
        <f>ROUND(X1156,0)</f>
        <v/>
      </c>
    </row>
    <row r="1157" ht="15.75" customHeight="1">
      <c r="B1157" s="32" t="inlineStr">
        <is>
          <t>2.37</t>
        </is>
      </c>
      <c r="C1157" s="32" t="n">
        <v>4912</v>
      </c>
      <c r="D1157" s="59" t="inlineStr">
        <is>
          <t>ELEMENTO AMORTIGUADOR DEL AMORTIGUADOR TRASERO NO.2</t>
        </is>
      </c>
      <c r="E1157" s="56" t="inlineStr">
        <is>
          <t>pieza que complementa el funcionamiento del amortiguador trasero, ayudando a absorber impactos y reducir vibraciones en la suspensión trasera del vehículo.</t>
        </is>
      </c>
      <c r="F1157" s="32" t="inlineStr">
        <is>
          <t>Unidad</t>
        </is>
      </c>
      <c r="G1157" s="35" t="inlineStr">
        <is>
          <t>suministro</t>
        </is>
      </c>
      <c r="H1157" s="159" t="n">
        <v>57951</v>
      </c>
      <c r="I1157" s="37" t="n">
        <v>158.91</v>
      </c>
      <c r="J1157" s="37" t="n">
        <v>151.76</v>
      </c>
      <c r="K1157" s="160">
        <f>H1157*(I1157/J1157)</f>
        <v/>
      </c>
      <c r="L1157" s="159" t="n">
        <v>67951.1658</v>
      </c>
      <c r="M1157" s="159" t="n">
        <v>65972</v>
      </c>
      <c r="N1157" s="159" t="n">
        <v>71249.75999999999</v>
      </c>
      <c r="O1157" s="162">
        <f>MIN(K1157,L1157,M1157,N1157)</f>
        <v/>
      </c>
      <c r="P1157" s="162">
        <f>MAX(K1157,L1157,M1157,N1157)</f>
        <v/>
      </c>
      <c r="Q1157" s="162">
        <f>MEDIAN(K1157,L1157,M1157,N1157)</f>
        <v/>
      </c>
      <c r="R1157" s="162">
        <f>AVERAGE(K1157,L1157,M1157,N1157)</f>
        <v/>
      </c>
      <c r="S1157" s="162">
        <f>AVERAGE(O1157,Q1157)</f>
        <v/>
      </c>
      <c r="T1157" s="162">
        <f>AVERAGE(P1157,Q1157)</f>
        <v/>
      </c>
      <c r="U1157" s="41">
        <f>STDEVA(K1157,L1157,M1157,N1157)</f>
        <v/>
      </c>
      <c r="V1157" s="42">
        <f>U1157/Q1157</f>
        <v/>
      </c>
      <c r="W1157" s="43">
        <f>IF(X1157=O1157,"MENOR",IF(X1157=S1157,"PROM[MEN-MED]","PROMEDIO"))</f>
        <v/>
      </c>
      <c r="X1157" s="163">
        <f>IF(V1157&lt;=300%,O1157,IF(AND(V1157&gt;100%,V1157&lt;=150%),S1157,R1157))</f>
        <v/>
      </c>
      <c r="Y1157" s="162">
        <f>ROUND(X1157,0)</f>
        <v/>
      </c>
    </row>
    <row r="1158" ht="15.75" customHeight="1">
      <c r="B1158" s="32" t="inlineStr">
        <is>
          <t>2.38</t>
        </is>
      </c>
      <c r="C1158" s="32" t="n">
        <v>4912</v>
      </c>
      <c r="D1158" s="59" t="inlineStr">
        <is>
          <t xml:space="preserve">SUBCONJUNTO DEL MUELLE HUECO </t>
        </is>
      </c>
      <c r="E1158" s="56" t="inlineStr">
        <is>
          <t>componente de la suspensión diseñado para absorber impactos y soportar la carga del vehículo, proporcionando estabilidad y confort en la conducción.</t>
        </is>
      </c>
      <c r="F1158" s="32" t="inlineStr">
        <is>
          <t>Unidad</t>
        </is>
      </c>
      <c r="G1158" s="35" t="inlineStr">
        <is>
          <t>suministro</t>
        </is>
      </c>
      <c r="H1158" s="159" t="n">
        <v>156749</v>
      </c>
      <c r="I1158" s="37" t="n">
        <v>158.91</v>
      </c>
      <c r="J1158" s="37" t="n">
        <v>151.76</v>
      </c>
      <c r="K1158" s="160">
        <f>H1158*(I1158/J1158)</f>
        <v/>
      </c>
      <c r="L1158" s="159" t="n">
        <v>183800.4147</v>
      </c>
      <c r="M1158" s="159" t="n">
        <v>178447</v>
      </c>
      <c r="N1158" s="159" t="n">
        <v>192722.76</v>
      </c>
      <c r="O1158" s="162">
        <f>MIN(K1158,L1158,M1158,N1158)</f>
        <v/>
      </c>
      <c r="P1158" s="162">
        <f>MAX(K1158,L1158,M1158,N1158)</f>
        <v/>
      </c>
      <c r="Q1158" s="162">
        <f>MEDIAN(K1158,L1158,M1158,N1158)</f>
        <v/>
      </c>
      <c r="R1158" s="162">
        <f>AVERAGE(K1158,L1158,M1158,N1158)</f>
        <v/>
      </c>
      <c r="S1158" s="162">
        <f>AVERAGE(O1158,Q1158)</f>
        <v/>
      </c>
      <c r="T1158" s="162">
        <f>AVERAGE(P1158,Q1158)</f>
        <v/>
      </c>
      <c r="U1158" s="41">
        <f>STDEVA(K1158,L1158,M1158,N1158)</f>
        <v/>
      </c>
      <c r="V1158" s="42">
        <f>U1158/Q1158</f>
        <v/>
      </c>
      <c r="W1158" s="43">
        <f>IF(X1158=O1158,"MENOR",IF(X1158=S1158,"PROM[MEN-MED]","PROMEDIO"))</f>
        <v/>
      </c>
      <c r="X1158" s="163">
        <f>IF(V1158&lt;=300%,O1158,IF(AND(V1158&gt;100%,V1158&lt;=150%),S1158,R1158))</f>
        <v/>
      </c>
      <c r="Y1158" s="162">
        <f>ROUND(X1158,0)</f>
        <v/>
      </c>
    </row>
    <row r="1159" ht="15.75" customHeight="1">
      <c r="B1159" s="32" t="inlineStr">
        <is>
          <t>2.39</t>
        </is>
      </c>
      <c r="C1159" s="32" t="n">
        <v>4912</v>
      </c>
      <c r="D1159" s="59" t="inlineStr">
        <is>
          <t xml:space="preserve">MUELLE ESPIRAL TRASERO IZQUIERDO </t>
        </is>
      </c>
      <c r="E1159" s="56" t="inlineStr">
        <is>
          <t>componente de la suspensión trasera encargado de absorber impactos, soportar la carga del vehículo y mantener la estabilidad en la conducción.</t>
        </is>
      </c>
      <c r="F1159" s="32" t="inlineStr">
        <is>
          <t>Unidad</t>
        </is>
      </c>
      <c r="G1159" s="35" t="inlineStr">
        <is>
          <t>suministro</t>
        </is>
      </c>
      <c r="H1159" s="159" t="n">
        <v>617592</v>
      </c>
      <c r="I1159" s="37" t="n">
        <v>158.91</v>
      </c>
      <c r="J1159" s="37" t="n">
        <v>151.76</v>
      </c>
      <c r="K1159" s="160">
        <f>H1159*(I1159/J1159)</f>
        <v/>
      </c>
      <c r="L1159" s="159" t="n">
        <v>742666.0527999999</v>
      </c>
      <c r="M1159" s="159" t="n">
        <v>721035</v>
      </c>
      <c r="N1159" s="159" t="n">
        <v>778717.8</v>
      </c>
      <c r="O1159" s="162">
        <f>MIN(K1159,L1159,M1159,N1159)</f>
        <v/>
      </c>
      <c r="P1159" s="162">
        <f>MAX(K1159,L1159,M1159,N1159)</f>
        <v/>
      </c>
      <c r="Q1159" s="162">
        <f>MEDIAN(K1159,L1159,M1159,N1159)</f>
        <v/>
      </c>
      <c r="R1159" s="162">
        <f>AVERAGE(K1159,L1159,M1159,N1159)</f>
        <v/>
      </c>
      <c r="S1159" s="162">
        <f>AVERAGE(O1159,Q1159)</f>
        <v/>
      </c>
      <c r="T1159" s="162">
        <f>AVERAGE(P1159,Q1159)</f>
        <v/>
      </c>
      <c r="U1159" s="41">
        <f>STDEVA(K1159,L1159,M1159,N1159)</f>
        <v/>
      </c>
      <c r="V1159" s="42">
        <f>U1159/Q1159</f>
        <v/>
      </c>
      <c r="W1159" s="43">
        <f>IF(X1159=O1159,"MENOR",IF(X1159=S1159,"PROM[MEN-MED]","PROMEDIO"))</f>
        <v/>
      </c>
      <c r="X1159" s="163">
        <f>IF(V1159&lt;=300%,O1159,IF(AND(V1159&gt;100%,V1159&lt;=150%),S1159,R1159))</f>
        <v/>
      </c>
      <c r="Y1159" s="162">
        <f>ROUND(X1159,0)</f>
        <v/>
      </c>
    </row>
    <row r="1160" ht="15.75" customHeight="1">
      <c r="B1160" s="32" t="inlineStr">
        <is>
          <t>2.40</t>
        </is>
      </c>
      <c r="C1160" s="32" t="n">
        <v>4912</v>
      </c>
      <c r="D1160" s="59" t="inlineStr">
        <is>
          <t xml:space="preserve">MUELLE ESPIRAL TRASERO DERECHO </t>
        </is>
      </c>
      <c r="E1160" s="56" t="inlineStr">
        <is>
          <t>componente de la suspensión trasera encargado de absorber impactos, soportar la carga del vehículo y mantener la estabilidad en la conducción.</t>
        </is>
      </c>
      <c r="F1160" s="32" t="inlineStr">
        <is>
          <t>Unidad</t>
        </is>
      </c>
      <c r="G1160" s="35" t="inlineStr">
        <is>
          <t>suministro</t>
        </is>
      </c>
      <c r="H1160" s="159" t="n">
        <v>617592</v>
      </c>
      <c r="I1160" s="37" t="n">
        <v>158.91</v>
      </c>
      <c r="J1160" s="37" t="n">
        <v>151.76</v>
      </c>
      <c r="K1160" s="160">
        <f>H1160*(I1160/J1160)</f>
        <v/>
      </c>
      <c r="L1160" s="159" t="n">
        <v>728520.0349</v>
      </c>
      <c r="M1160" s="159" t="n">
        <v>707301</v>
      </c>
      <c r="N1160" s="159" t="n">
        <v>763885.08</v>
      </c>
      <c r="O1160" s="162">
        <f>MIN(K1160,L1160,M1160,N1160)</f>
        <v/>
      </c>
      <c r="P1160" s="162">
        <f>MAX(K1160,L1160,M1160,N1160)</f>
        <v/>
      </c>
      <c r="Q1160" s="162">
        <f>MEDIAN(K1160,L1160,M1160,N1160)</f>
        <v/>
      </c>
      <c r="R1160" s="162">
        <f>AVERAGE(K1160,L1160,M1160,N1160)</f>
        <v/>
      </c>
      <c r="S1160" s="162">
        <f>AVERAGE(O1160,Q1160)</f>
        <v/>
      </c>
      <c r="T1160" s="162">
        <f>AVERAGE(P1160,Q1160)</f>
        <v/>
      </c>
      <c r="U1160" s="41">
        <f>STDEVA(K1160,L1160,M1160,N1160)</f>
        <v/>
      </c>
      <c r="V1160" s="42">
        <f>U1160/Q1160</f>
        <v/>
      </c>
      <c r="W1160" s="43">
        <f>IF(X1160=O1160,"MENOR",IF(X1160=S1160,"PROM[MEN-MED]","PROMEDIO"))</f>
        <v/>
      </c>
      <c r="X1160" s="163">
        <f>IF(V1160&lt;=300%,O1160,IF(AND(V1160&gt;100%,V1160&lt;=150%),S1160,R1160))</f>
        <v/>
      </c>
      <c r="Y1160" s="162">
        <f>ROUND(X1160,0)</f>
        <v/>
      </c>
    </row>
    <row r="1161" ht="15.75" customHeight="1">
      <c r="B1161" s="32" t="inlineStr">
        <is>
          <t>2.41</t>
        </is>
      </c>
      <c r="C1161" s="32" t="n">
        <v>4912</v>
      </c>
      <c r="D1161" s="59" t="inlineStr">
        <is>
          <t xml:space="preserve">CONJUNTO DEL BRAZO DE CONTROL SUPERIOR TRASERO </t>
        </is>
      </c>
      <c r="E1161" s="56" t="inlineStr">
        <is>
          <t>componente esencial de la suspensión trasera, diseñado para controlar el movimiento del eje trasero y mantener la estabilidad del vehículo en diferentes condiciones de conducción.</t>
        </is>
      </c>
      <c r="F1161" s="32" t="inlineStr">
        <is>
          <t>Unidad</t>
        </is>
      </c>
      <c r="G1161" s="35" t="inlineStr">
        <is>
          <t>suministro</t>
        </is>
      </c>
      <c r="H1161" s="159" t="n">
        <v>446661</v>
      </c>
      <c r="I1161" s="37" t="n">
        <v>158.91</v>
      </c>
      <c r="J1161" s="37" t="n">
        <v>151.76</v>
      </c>
      <c r="K1161" s="160">
        <f>H1161*(I1161/J1161)</f>
        <v/>
      </c>
      <c r="L1161" s="159" t="n">
        <v>550829.58</v>
      </c>
      <c r="M1161" s="159" t="n">
        <v>534786</v>
      </c>
      <c r="N1161" s="159" t="n">
        <v>577568.88</v>
      </c>
      <c r="O1161" s="162">
        <f>MIN(K1161,L1161,M1161,N1161)</f>
        <v/>
      </c>
      <c r="P1161" s="162">
        <f>MAX(K1161,L1161,M1161,N1161)</f>
        <v/>
      </c>
      <c r="Q1161" s="162">
        <f>MEDIAN(K1161,L1161,M1161,N1161)</f>
        <v/>
      </c>
      <c r="R1161" s="162">
        <f>AVERAGE(K1161,L1161,M1161,N1161)</f>
        <v/>
      </c>
      <c r="S1161" s="162">
        <f>AVERAGE(O1161,Q1161)</f>
        <v/>
      </c>
      <c r="T1161" s="162">
        <f>AVERAGE(P1161,Q1161)</f>
        <v/>
      </c>
      <c r="U1161" s="41">
        <f>STDEVA(K1161,L1161,M1161,N1161)</f>
        <v/>
      </c>
      <c r="V1161" s="42">
        <f>U1161/Q1161</f>
        <v/>
      </c>
      <c r="W1161" s="43">
        <f>IF(X1161=O1161,"MENOR",IF(X1161=S1161,"PROM[MEN-MED]","PROMEDIO"))</f>
        <v/>
      </c>
      <c r="X1161" s="163">
        <f>IF(V1161&lt;=300%,O1161,IF(AND(V1161&gt;100%,V1161&lt;=150%),S1161,R1161))</f>
        <v/>
      </c>
      <c r="Y1161" s="162">
        <f>ROUND(X1161,0)</f>
        <v/>
      </c>
    </row>
    <row r="1162" ht="15.75" customHeight="1">
      <c r="B1162" s="32" t="inlineStr">
        <is>
          <t>2.42</t>
        </is>
      </c>
      <c r="C1162" s="32" t="n">
        <v>4912</v>
      </c>
      <c r="D1162" s="59" t="inlineStr">
        <is>
          <t xml:space="preserve">CONJUNTO DEL BRAZO DE CONTROL INFERIOR  TRASERO </t>
        </is>
      </c>
      <c r="E1162" s="56" t="inlineStr">
        <is>
          <t>componente esencial de la suspensión trasera, diseñado para controlar el movimiento del eje trasero y mantener la estabilidad del vehículo en diferentes condiciones de conducción.</t>
        </is>
      </c>
      <c r="F1162" s="32" t="inlineStr">
        <is>
          <t>Unidad</t>
        </is>
      </c>
      <c r="G1162" s="35" t="inlineStr">
        <is>
          <t>suministro</t>
        </is>
      </c>
      <c r="H1162" s="159" t="n">
        <v>774845</v>
      </c>
      <c r="I1162" s="37" t="n">
        <v>158.91</v>
      </c>
      <c r="J1162" s="37" t="n">
        <v>151.76</v>
      </c>
      <c r="K1162" s="160">
        <f>H1162*(I1162/J1162)</f>
        <v/>
      </c>
      <c r="L1162" s="159" t="n">
        <v>953536.9207</v>
      </c>
      <c r="M1162" s="159" t="n">
        <v>925764</v>
      </c>
      <c r="N1162" s="159" t="n">
        <v>999825.12</v>
      </c>
      <c r="O1162" s="162">
        <f>MIN(K1162,L1162,M1162,N1162)</f>
        <v/>
      </c>
      <c r="P1162" s="162">
        <f>MAX(K1162,L1162,M1162,N1162)</f>
        <v/>
      </c>
      <c r="Q1162" s="162">
        <f>MEDIAN(K1162,L1162,M1162,N1162)</f>
        <v/>
      </c>
      <c r="R1162" s="162">
        <f>AVERAGE(K1162,L1162,M1162,N1162)</f>
        <v/>
      </c>
      <c r="S1162" s="162">
        <f>AVERAGE(O1162,Q1162)</f>
        <v/>
      </c>
      <c r="T1162" s="162">
        <f>AVERAGE(P1162,Q1162)</f>
        <v/>
      </c>
      <c r="U1162" s="41">
        <f>STDEVA(K1162,L1162,M1162,N1162)</f>
        <v/>
      </c>
      <c r="V1162" s="42">
        <f>U1162/Q1162</f>
        <v/>
      </c>
      <c r="W1162" s="43">
        <f>IF(X1162=O1162,"MENOR",IF(X1162=S1162,"PROM[MEN-MED]","PROMEDIO"))</f>
        <v/>
      </c>
      <c r="X1162" s="163">
        <f>IF(V1162&lt;=300%,O1162,IF(AND(V1162&gt;100%,V1162&lt;=150%),S1162,R1162))</f>
        <v/>
      </c>
      <c r="Y1162" s="162">
        <f>ROUND(X1162,0)</f>
        <v/>
      </c>
    </row>
    <row r="1163" ht="15.75" customHeight="1">
      <c r="B1163" s="32" t="inlineStr">
        <is>
          <t>2.43</t>
        </is>
      </c>
      <c r="C1163" s="32" t="n">
        <v>4912</v>
      </c>
      <c r="D1163" s="59" t="inlineStr">
        <is>
          <t xml:space="preserve">CONJUNTO DEL  VASTAGO DE CONTROL LATERAL TRASERO </t>
        </is>
      </c>
      <c r="E1163" s="56" t="inlineStr">
        <is>
          <t>componente clave de la suspensión trasera que ayuda a controlar el movimiento lateral del eje trasero, mejorando la estabilidad y el manejo del vehículo.</t>
        </is>
      </c>
      <c r="F1163" s="32" t="inlineStr">
        <is>
          <t>Unidad</t>
        </is>
      </c>
      <c r="G1163" s="35" t="inlineStr">
        <is>
          <t>suministro</t>
        </is>
      </c>
      <c r="H1163" s="159" t="n">
        <v>1093450</v>
      </c>
      <c r="I1163" s="37" t="n">
        <v>158.91</v>
      </c>
      <c r="J1163" s="37" t="n">
        <v>151.76</v>
      </c>
      <c r="K1163" s="160">
        <f>H1163*(I1163/J1163)</f>
        <v/>
      </c>
      <c r="L1163" s="159" t="n">
        <v>1331942.4384</v>
      </c>
      <c r="M1163" s="159" t="n">
        <v>1293148</v>
      </c>
      <c r="N1163" s="159" t="n">
        <v>1396599.84</v>
      </c>
      <c r="O1163" s="162">
        <f>MIN(K1163,L1163,M1163,N1163)</f>
        <v/>
      </c>
      <c r="P1163" s="162">
        <f>MAX(K1163,L1163,M1163,N1163)</f>
        <v/>
      </c>
      <c r="Q1163" s="162">
        <f>MEDIAN(K1163,L1163,M1163,N1163)</f>
        <v/>
      </c>
      <c r="R1163" s="162">
        <f>AVERAGE(K1163,L1163,M1163,N1163)</f>
        <v/>
      </c>
      <c r="S1163" s="162">
        <f>AVERAGE(O1163,Q1163)</f>
        <v/>
      </c>
      <c r="T1163" s="162">
        <f>AVERAGE(P1163,Q1163)</f>
        <v/>
      </c>
      <c r="U1163" s="41">
        <f>STDEVA(K1163,L1163,M1163,N1163)</f>
        <v/>
      </c>
      <c r="V1163" s="42">
        <f>U1163/Q1163</f>
        <v/>
      </c>
      <c r="W1163" s="43">
        <f>IF(X1163=O1163,"MENOR",IF(X1163=S1163,"PROM[MEN-MED]","PROMEDIO"))</f>
        <v/>
      </c>
      <c r="X1163" s="163">
        <f>IF(V1163&lt;=300%,O1163,IF(AND(V1163&gt;100%,V1163&lt;=150%),S1163,R1163))</f>
        <v/>
      </c>
      <c r="Y1163" s="162">
        <f>ROUND(X1163,0)</f>
        <v/>
      </c>
    </row>
    <row r="1164" ht="15.75" customHeight="1">
      <c r="B1164" s="32" t="inlineStr">
        <is>
          <t>2.44</t>
        </is>
      </c>
      <c r="C1164" s="32" t="n">
        <v>4912</v>
      </c>
      <c r="D1164" s="59" t="inlineStr">
        <is>
          <t xml:space="preserve">BARRA ESTABILIZADORA TRASERA </t>
        </is>
      </c>
      <c r="E1164" s="56" t="inlineStr">
        <is>
          <t>componente de la suspensión diseñado para reducir el balanceo de la carrocería y mejorar la estabilidad del vehículo, especialmente en curvas y maniobras bruscas.</t>
        </is>
      </c>
      <c r="F1164" s="32" t="inlineStr">
        <is>
          <t>Unidad</t>
        </is>
      </c>
      <c r="G1164" s="35" t="inlineStr">
        <is>
          <t>suministro</t>
        </is>
      </c>
      <c r="H1164" s="159" t="n">
        <v>705794</v>
      </c>
      <c r="I1164" s="37" t="n">
        <v>158.91</v>
      </c>
      <c r="J1164" s="37" t="n">
        <v>151.76</v>
      </c>
      <c r="K1164" s="160">
        <f>H1164*(I1164/J1164)</f>
        <v/>
      </c>
      <c r="L1164" s="159" t="n">
        <v>841320.48</v>
      </c>
      <c r="M1164" s="159" t="n">
        <v>816816</v>
      </c>
      <c r="N1164" s="159" t="n">
        <v>882161.28</v>
      </c>
      <c r="O1164" s="162">
        <f>MIN(K1164,L1164,M1164,N1164)</f>
        <v/>
      </c>
      <c r="P1164" s="162">
        <f>MAX(K1164,L1164,M1164,N1164)</f>
        <v/>
      </c>
      <c r="Q1164" s="162">
        <f>MEDIAN(K1164,L1164,M1164,N1164)</f>
        <v/>
      </c>
      <c r="R1164" s="162">
        <f>AVERAGE(K1164,L1164,M1164,N1164)</f>
        <v/>
      </c>
      <c r="S1164" s="162">
        <f>AVERAGE(O1164,Q1164)</f>
        <v/>
      </c>
      <c r="T1164" s="162">
        <f>AVERAGE(P1164,Q1164)</f>
        <v/>
      </c>
      <c r="U1164" s="41">
        <f>STDEVA(K1164,L1164,M1164,N1164)</f>
        <v/>
      </c>
      <c r="V1164" s="42">
        <f>U1164/Q1164</f>
        <v/>
      </c>
      <c r="W1164" s="43">
        <f>IF(X1164=O1164,"MENOR",IF(X1164=S1164,"PROM[MEN-MED]","PROMEDIO"))</f>
        <v/>
      </c>
      <c r="X1164" s="163">
        <f>IF(V1164&lt;=300%,O1164,IF(AND(V1164&gt;100%,V1164&lt;=150%),S1164,R1164))</f>
        <v/>
      </c>
      <c r="Y1164" s="162">
        <f>ROUND(X1164,0)</f>
        <v/>
      </c>
    </row>
    <row r="1165" ht="15.75" customHeight="1">
      <c r="B1165" s="32" t="inlineStr">
        <is>
          <t>2.45</t>
        </is>
      </c>
      <c r="C1165" s="32" t="n">
        <v>4912</v>
      </c>
      <c r="D1165" s="59" t="inlineStr">
        <is>
          <t xml:space="preserve">CONJUNTO DEL ESTABILIZADOR TRASERO DERECHO </t>
        </is>
      </c>
      <c r="E1165" s="56" t="inlineStr">
        <is>
          <t xml:space="preserve"> parte del sistema de suspensión trasera que ayuda a reducir el balanceo del vehículo y mejorar la estabilidad en curvas o terrenos irregulares.</t>
        </is>
      </c>
      <c r="F1165" s="32" t="inlineStr">
        <is>
          <t>Unidad</t>
        </is>
      </c>
      <c r="G1165" s="35" t="inlineStr">
        <is>
          <t>suministro</t>
        </is>
      </c>
      <c r="H1165" s="159" t="n">
        <v>325189</v>
      </c>
      <c r="I1165" s="37" t="n">
        <v>158.91</v>
      </c>
      <c r="J1165" s="37" t="n">
        <v>151.76</v>
      </c>
      <c r="K1165" s="160">
        <f>H1165*(I1165/J1165)</f>
        <v/>
      </c>
      <c r="L1165" s="159" t="n">
        <v>395180.1028</v>
      </c>
      <c r="M1165" s="159" t="n">
        <v>383670</v>
      </c>
      <c r="N1165" s="159" t="n">
        <v>414363.6</v>
      </c>
      <c r="O1165" s="162">
        <f>MIN(K1165,L1165,M1165,N1165)</f>
        <v/>
      </c>
      <c r="P1165" s="162">
        <f>MAX(K1165,L1165,M1165,N1165)</f>
        <v/>
      </c>
      <c r="Q1165" s="162">
        <f>MEDIAN(K1165,L1165,M1165,N1165)</f>
        <v/>
      </c>
      <c r="R1165" s="162">
        <f>AVERAGE(K1165,L1165,M1165,N1165)</f>
        <v/>
      </c>
      <c r="S1165" s="162">
        <f>AVERAGE(O1165,Q1165)</f>
        <v/>
      </c>
      <c r="T1165" s="162">
        <f>AVERAGE(P1165,Q1165)</f>
        <v/>
      </c>
      <c r="U1165" s="41">
        <f>STDEVA(K1165,L1165,M1165,N1165)</f>
        <v/>
      </c>
      <c r="V1165" s="42">
        <f>U1165/Q1165</f>
        <v/>
      </c>
      <c r="W1165" s="43">
        <f>IF(X1165=O1165,"MENOR",IF(X1165=S1165,"PROM[MEN-MED]","PROMEDIO"))</f>
        <v/>
      </c>
      <c r="X1165" s="163">
        <f>IF(V1165&lt;=300%,O1165,IF(AND(V1165&gt;100%,V1165&lt;=150%),S1165,R1165))</f>
        <v/>
      </c>
      <c r="Y1165" s="162">
        <f>ROUND(X1165,0)</f>
        <v/>
      </c>
    </row>
    <row r="1166" ht="27" customHeight="1">
      <c r="B1166" s="32" t="inlineStr">
        <is>
          <t>2.46</t>
        </is>
      </c>
      <c r="C1166" s="32" t="n">
        <v>4912</v>
      </c>
      <c r="D1166" s="59" t="inlineStr">
        <is>
          <t xml:space="preserve">CONJUNTO DEL ESTABILIZADOR TRASERO IZQUIERDO </t>
        </is>
      </c>
      <c r="E1166" s="56" t="inlineStr">
        <is>
          <t>componente del sistema de suspensión trasera que trabaja junto con la barra estabilizadora para reducir el balanceo del vehículo y mejorar la estabilidad en curvas y terrenos irregulares.</t>
        </is>
      </c>
      <c r="F1166" s="32" t="inlineStr">
        <is>
          <t>Unidad</t>
        </is>
      </c>
      <c r="G1166" s="35" t="inlineStr">
        <is>
          <t>suministro</t>
        </is>
      </c>
      <c r="H1166" s="159" t="n">
        <v>325189</v>
      </c>
      <c r="I1166" s="37" t="n">
        <v>158.91</v>
      </c>
      <c r="J1166" s="37" t="n">
        <v>151.76</v>
      </c>
      <c r="K1166" s="160">
        <f>H1166*(I1166/J1166)</f>
        <v/>
      </c>
      <c r="L1166" s="159" t="n">
        <v>402707.3407</v>
      </c>
      <c r="M1166" s="159" t="n">
        <v>390978</v>
      </c>
      <c r="N1166" s="159" t="n">
        <v>422256.24</v>
      </c>
      <c r="O1166" s="162">
        <f>MIN(K1166,L1166,M1166,N1166)</f>
        <v/>
      </c>
      <c r="P1166" s="162">
        <f>MAX(K1166,L1166,M1166,N1166)</f>
        <v/>
      </c>
      <c r="Q1166" s="162">
        <f>MEDIAN(K1166,L1166,M1166,N1166)</f>
        <v/>
      </c>
      <c r="R1166" s="162">
        <f>AVERAGE(K1166,L1166,M1166,N1166)</f>
        <v/>
      </c>
      <c r="S1166" s="162">
        <f>AVERAGE(O1166,Q1166)</f>
        <v/>
      </c>
      <c r="T1166" s="162">
        <f>AVERAGE(P1166,Q1166)</f>
        <v/>
      </c>
      <c r="U1166" s="41">
        <f>STDEVA(K1166,L1166,M1166,N1166)</f>
        <v/>
      </c>
      <c r="V1166" s="42">
        <f>U1166/Q1166</f>
        <v/>
      </c>
      <c r="W1166" s="43">
        <f>IF(X1166=O1166,"MENOR",IF(X1166=S1166,"PROM[MEN-MED]","PROMEDIO"))</f>
        <v/>
      </c>
      <c r="X1166" s="163">
        <f>IF(V1166&lt;=300%,O1166,IF(AND(V1166&gt;100%,V1166&lt;=150%),S1166,R1166))</f>
        <v/>
      </c>
      <c r="Y1166" s="162">
        <f>ROUND(X1166,0)</f>
        <v/>
      </c>
    </row>
    <row r="1167" ht="15.75" customHeight="1">
      <c r="B1167" s="32" t="inlineStr">
        <is>
          <t>2.47</t>
        </is>
      </c>
      <c r="C1167" s="32" t="n">
        <v>4912</v>
      </c>
      <c r="D1167" s="59" t="inlineStr">
        <is>
          <t xml:space="preserve">CASQUILLOS DEL ESTABILIZADOR TRASERO </t>
        </is>
      </c>
      <c r="E1167" s="56" t="inlineStr">
        <is>
          <t>componentes esenciales que fijan la barra estabilizadora trasera al chasis del vehículo, permitiendo su movimiento controlado y absorbiendo vibraciones.</t>
        </is>
      </c>
      <c r="F1167" s="32" t="inlineStr">
        <is>
          <t>Unidad</t>
        </is>
      </c>
      <c r="G1167" s="35" t="inlineStr">
        <is>
          <t>suministro</t>
        </is>
      </c>
      <c r="H1167" s="159" t="n">
        <v>54150</v>
      </c>
      <c r="I1167" s="37" t="n">
        <v>158.91</v>
      </c>
      <c r="J1167" s="37" t="n">
        <v>151.76</v>
      </c>
      <c r="K1167" s="160">
        <f>H1167*(I1167/J1167)</f>
        <v/>
      </c>
      <c r="L1167" s="159" t="n">
        <v>65960.1649</v>
      </c>
      <c r="M1167" s="159" t="n">
        <v>64039</v>
      </c>
      <c r="N1167" s="159" t="n">
        <v>69162.12</v>
      </c>
      <c r="O1167" s="162">
        <f>MIN(K1167,L1167,M1167,N1167)</f>
        <v/>
      </c>
      <c r="P1167" s="162">
        <f>MAX(K1167,L1167,M1167,N1167)</f>
        <v/>
      </c>
      <c r="Q1167" s="162">
        <f>MEDIAN(K1167,L1167,M1167,N1167)</f>
        <v/>
      </c>
      <c r="R1167" s="162">
        <f>AVERAGE(K1167,L1167,M1167,N1167)</f>
        <v/>
      </c>
      <c r="S1167" s="162">
        <f>AVERAGE(O1167,Q1167)</f>
        <v/>
      </c>
      <c r="T1167" s="162">
        <f>AVERAGE(P1167,Q1167)</f>
        <v/>
      </c>
      <c r="U1167" s="41">
        <f>STDEVA(K1167,L1167,M1167,N1167)</f>
        <v/>
      </c>
      <c r="V1167" s="42">
        <f>U1167/Q1167</f>
        <v/>
      </c>
      <c r="W1167" s="43">
        <f>IF(X1167=O1167,"MENOR",IF(X1167=S1167,"PROM[MEN-MED]","PROMEDIO"))</f>
        <v/>
      </c>
      <c r="X1167" s="163">
        <f>IF(V1167&lt;=300%,O1167,IF(AND(V1167&gt;100%,V1167&lt;=150%),S1167,R1167))</f>
        <v/>
      </c>
      <c r="Y1167" s="162">
        <f>ROUND(X1167,0)</f>
        <v/>
      </c>
    </row>
    <row r="1168" ht="15.75" customHeight="1">
      <c r="B1168" s="32" t="inlineStr">
        <is>
          <t>2.48</t>
        </is>
      </c>
      <c r="C1168" s="32" t="n">
        <v>4912</v>
      </c>
      <c r="D1168" s="59" t="inlineStr">
        <is>
          <t xml:space="preserve">SOPORTE DEL ESTABILIZADOR TRASERO </t>
        </is>
      </c>
      <c r="E1168" s="56" t="inlineStr">
        <is>
          <t>pieza metálica que fija la barra estabilizadora trasera al chasis del vehículo, asegurando su correcto funcionamiento y estabilidad.</t>
        </is>
      </c>
      <c r="F1168" s="32" t="inlineStr">
        <is>
          <t>Unidad</t>
        </is>
      </c>
      <c r="G1168" s="35" t="inlineStr">
        <is>
          <t>suministro</t>
        </is>
      </c>
      <c r="H1168" s="159" t="n">
        <v>53200</v>
      </c>
      <c r="I1168" s="37" t="n">
        <v>158.91</v>
      </c>
      <c r="J1168" s="37" t="n">
        <v>151.76</v>
      </c>
      <c r="K1168" s="160">
        <f>H1168*(I1168/J1168)</f>
        <v/>
      </c>
      <c r="L1168" s="159" t="n">
        <v>62380.9186</v>
      </c>
      <c r="M1168" s="159" t="n">
        <v>60564</v>
      </c>
      <c r="N1168" s="159" t="n">
        <v>65409.12</v>
      </c>
      <c r="O1168" s="162">
        <f>MIN(K1168,L1168,M1168,N1168)</f>
        <v/>
      </c>
      <c r="P1168" s="162">
        <f>MAX(K1168,L1168,M1168,N1168)</f>
        <v/>
      </c>
      <c r="Q1168" s="162">
        <f>MEDIAN(K1168,L1168,M1168,N1168)</f>
        <v/>
      </c>
      <c r="R1168" s="162">
        <f>AVERAGE(K1168,L1168,M1168,N1168)</f>
        <v/>
      </c>
      <c r="S1168" s="162">
        <f>AVERAGE(O1168,Q1168)</f>
        <v/>
      </c>
      <c r="T1168" s="162">
        <f>AVERAGE(P1168,Q1168)</f>
        <v/>
      </c>
      <c r="U1168" s="41">
        <f>STDEVA(K1168,L1168,M1168,N1168)</f>
        <v/>
      </c>
      <c r="V1168" s="42">
        <f>U1168/Q1168</f>
        <v/>
      </c>
      <c r="W1168" s="43">
        <f>IF(X1168=O1168,"MENOR",IF(X1168=S1168,"PROM[MEN-MED]","PROMEDIO"))</f>
        <v/>
      </c>
      <c r="X1168" s="163">
        <f>IF(V1168&lt;=300%,O1168,IF(AND(V1168&gt;100%,V1168&lt;=150%),S1168,R1168))</f>
        <v/>
      </c>
      <c r="Y1168" s="162">
        <f>ROUND(X1168,0)</f>
        <v/>
      </c>
    </row>
    <row r="1169" ht="15.75" customHeight="1">
      <c r="B1169" s="26" t="inlineStr">
        <is>
          <t>3.</t>
        </is>
      </c>
      <c r="C1169" s="142" t="inlineStr">
        <is>
          <t>SISTEMA DE DIRECCIÓN</t>
        </is>
      </c>
      <c r="H1169" s="157" t="n"/>
      <c r="I1169" s="157" t="n"/>
      <c r="J1169" s="157" t="n"/>
      <c r="K1169" s="157" t="n"/>
      <c r="L1169" s="157" t="n"/>
      <c r="M1169" s="157" t="n"/>
      <c r="N1169" s="157" t="n"/>
      <c r="O1169" s="157" t="n"/>
      <c r="P1169" s="157" t="n"/>
      <c r="Q1169" s="157" t="n"/>
      <c r="R1169" s="157" t="n"/>
      <c r="S1169" s="157" t="n"/>
      <c r="T1169" s="157" t="n"/>
      <c r="U1169" s="157" t="n"/>
      <c r="V1169" s="157" t="n"/>
      <c r="W1169" s="157" t="n"/>
      <c r="X1169" s="157" t="n"/>
      <c r="Y1169" s="157" t="n"/>
    </row>
    <row r="1170" ht="15.75" customHeight="1">
      <c r="B1170" s="32" t="inlineStr">
        <is>
          <t>3.1</t>
        </is>
      </c>
      <c r="C1170" s="32" t="n">
        <v>4912</v>
      </c>
      <c r="D1170" s="58" t="inlineStr">
        <is>
          <t xml:space="preserve">CONJUNTO DE LA BOMBA DE PALETAS </t>
        </is>
      </c>
      <c r="E1170" s="56" t="inlineStr">
        <is>
          <t>componente clave del sistema de dirección asistida, encargado de generar la presión hidráulica necesaria para facilitar el giro del volante con menor esfuerzo.</t>
        </is>
      </c>
      <c r="F1170" s="32" t="inlineStr">
        <is>
          <t>Unidad</t>
        </is>
      </c>
      <c r="G1170" s="35" t="inlineStr">
        <is>
          <t>suministro</t>
        </is>
      </c>
      <c r="H1170" s="159" t="n">
        <v>3777199</v>
      </c>
      <c r="I1170" s="37" t="n">
        <v>158.91</v>
      </c>
      <c r="J1170" s="37" t="n">
        <v>151.76</v>
      </c>
      <c r="K1170" s="160">
        <f>H1170*(I1170/J1170)</f>
        <v/>
      </c>
      <c r="L1170" s="159" t="n">
        <v>4558046.6351</v>
      </c>
      <c r="M1170" s="159" t="n">
        <v>4425288</v>
      </c>
      <c r="N1170" s="159" t="n">
        <v>4779311.04</v>
      </c>
      <c r="O1170" s="162">
        <f>MIN(K1170,L1170,M1170,N1170)</f>
        <v/>
      </c>
      <c r="P1170" s="162">
        <f>MAX(K1170,L1170,M1170,N1170)</f>
        <v/>
      </c>
      <c r="Q1170" s="162">
        <f>MEDIAN(K1170,L1170,M1170,N1170)</f>
        <v/>
      </c>
      <c r="R1170" s="162">
        <f>AVERAGE(K1170,L1170,M1170,N1170)</f>
        <v/>
      </c>
      <c r="S1170" s="162">
        <f>AVERAGE(O1170,Q1170)</f>
        <v/>
      </c>
      <c r="T1170" s="162">
        <f>AVERAGE(P1170,Q1170)</f>
        <v/>
      </c>
      <c r="U1170" s="41">
        <f>STDEVA(K1170,L1170,M1170,N1170)</f>
        <v/>
      </c>
      <c r="V1170" s="42">
        <f>U1170/Q1170</f>
        <v/>
      </c>
      <c r="W1170" s="43">
        <f>IF(X1170=O1170,"MENOR",IF(X1170=S1170,"PROM[MEN-MED]","PROMEDIO"))</f>
        <v/>
      </c>
      <c r="X1170" s="163">
        <f>IF(V1170&lt;=300%,O1170,IF(AND(V1170&gt;100%,V1170&lt;=150%),S1170,R1170))</f>
        <v/>
      </c>
      <c r="Y1170" s="162">
        <f>ROUND(X1170,0)</f>
        <v/>
      </c>
    </row>
    <row r="1171" ht="27" customHeight="1">
      <c r="B1171" s="32" t="inlineStr">
        <is>
          <t>3.2</t>
        </is>
      </c>
      <c r="C1171" s="32" t="n">
        <v>4912</v>
      </c>
      <c r="D1171" s="59" t="inlineStr">
        <is>
          <t xml:space="preserve">TUBO DE ALIMENTACION DE PRESION DE LA BOMBA </t>
        </is>
      </c>
      <c r="E1171" s="56" t="inlineStr">
        <is>
          <t>línea de alta presión que transporta el fluido hidráulico desde la bomba de dirección asistida hacia la caja de dirección o el rack de dirección, permitiendo el funcionamiento del sistema de asistencia hidráulica.</t>
        </is>
      </c>
      <c r="F1171" s="32" t="inlineStr">
        <is>
          <t>Juego</t>
        </is>
      </c>
      <c r="G1171" s="35" t="inlineStr">
        <is>
          <t>suministro</t>
        </is>
      </c>
      <c r="H1171" s="159" t="n">
        <v>852151</v>
      </c>
      <c r="I1171" s="37" t="n">
        <v>158.91</v>
      </c>
      <c r="J1171" s="37" t="n">
        <v>151.76</v>
      </c>
      <c r="K1171" s="160">
        <f>H1171*(I1171/J1171)</f>
        <v/>
      </c>
      <c r="L1171" s="159" t="n">
        <v>1028312.8555</v>
      </c>
      <c r="M1171" s="159" t="n">
        <v>998362</v>
      </c>
      <c r="N1171" s="159" t="n">
        <v>1078230.96</v>
      </c>
      <c r="O1171" s="162">
        <f>MIN(K1171,L1171,M1171,N1171)</f>
        <v/>
      </c>
      <c r="P1171" s="162">
        <f>MAX(K1171,L1171,M1171,N1171)</f>
        <v/>
      </c>
      <c r="Q1171" s="162">
        <f>MEDIAN(K1171,L1171,M1171,N1171)</f>
        <v/>
      </c>
      <c r="R1171" s="162">
        <f>AVERAGE(K1171,L1171,M1171,N1171)</f>
        <v/>
      </c>
      <c r="S1171" s="162">
        <f>AVERAGE(O1171,Q1171)</f>
        <v/>
      </c>
      <c r="T1171" s="162">
        <f>AVERAGE(P1171,Q1171)</f>
        <v/>
      </c>
      <c r="U1171" s="41">
        <f>STDEVA(K1171,L1171,M1171,N1171)</f>
        <v/>
      </c>
      <c r="V1171" s="42">
        <f>U1171/Q1171</f>
        <v/>
      </c>
      <c r="W1171" s="43">
        <f>IF(X1171=O1171,"MENOR",IF(X1171=S1171,"PROM[MEN-MED]","PROMEDIO"))</f>
        <v/>
      </c>
      <c r="X1171" s="163">
        <f>IF(V1171&lt;=300%,O1171,IF(AND(V1171&gt;100%,V1171&lt;=150%),S1171,R1171))</f>
        <v/>
      </c>
      <c r="Y1171" s="162">
        <f>ROUND(X1171,0)</f>
        <v/>
      </c>
    </row>
    <row r="1172" ht="27" customHeight="1">
      <c r="B1172" s="32" t="inlineStr">
        <is>
          <t>3.3</t>
        </is>
      </c>
      <c r="C1172" s="32" t="n">
        <v>4912</v>
      </c>
      <c r="D1172" s="58" t="inlineStr">
        <is>
          <t xml:space="preserve">MANGUERA DEL DEPOSITO DE ACEITE A LA BOMBA </t>
        </is>
      </c>
      <c r="E1172" s="56" t="inlineStr">
        <is>
          <t>conducto de baja presión que transporta el fluido hidráulico desde el depósito de la dirección asistida hacia la bomba de dirección asistida, permitiendo que el sistema funcione correctamente.</t>
        </is>
      </c>
      <c r="F1172" s="32" t="inlineStr">
        <is>
          <t>Unidad</t>
        </is>
      </c>
      <c r="G1172" s="35" t="inlineStr">
        <is>
          <t>suministro</t>
        </is>
      </c>
      <c r="H1172" s="159" t="n">
        <v>215021</v>
      </c>
      <c r="I1172" s="37" t="n">
        <v>158.91</v>
      </c>
      <c r="J1172" s="37" t="n">
        <v>151.76</v>
      </c>
      <c r="K1172" s="160">
        <f>H1172*(I1172/J1172)</f>
        <v/>
      </c>
      <c r="L1172" s="159" t="n">
        <v>260664.1569</v>
      </c>
      <c r="M1172" s="159" t="n">
        <v>253072</v>
      </c>
      <c r="N1172" s="159" t="n">
        <v>273317.76</v>
      </c>
      <c r="O1172" s="162">
        <f>MIN(K1172,L1172,M1172,N1172)</f>
        <v/>
      </c>
      <c r="P1172" s="162">
        <f>MAX(K1172,L1172,M1172,N1172)</f>
        <v/>
      </c>
      <c r="Q1172" s="162">
        <f>MEDIAN(K1172,L1172,M1172,N1172)</f>
        <v/>
      </c>
      <c r="R1172" s="162">
        <f>AVERAGE(K1172,L1172,M1172,N1172)</f>
        <v/>
      </c>
      <c r="S1172" s="162">
        <f>AVERAGE(O1172,Q1172)</f>
        <v/>
      </c>
      <c r="T1172" s="162">
        <f>AVERAGE(P1172,Q1172)</f>
        <v/>
      </c>
      <c r="U1172" s="41">
        <f>STDEVA(K1172,L1172,M1172,N1172)</f>
        <v/>
      </c>
      <c r="V1172" s="42">
        <f>U1172/Q1172</f>
        <v/>
      </c>
      <c r="W1172" s="43">
        <f>IF(X1172=O1172,"MENOR",IF(X1172=S1172,"PROM[MEN-MED]","PROMEDIO"))</f>
        <v/>
      </c>
      <c r="X1172" s="163">
        <f>IF(V1172&lt;=300%,O1172,IF(AND(V1172&gt;100%,V1172&lt;=150%),S1172,R1172))</f>
        <v/>
      </c>
      <c r="Y1172" s="162">
        <f>ROUND(X1172,0)</f>
        <v/>
      </c>
    </row>
    <row r="1173" ht="15.75" customHeight="1">
      <c r="B1173" s="32" t="inlineStr">
        <is>
          <t>3.4</t>
        </is>
      </c>
      <c r="C1173" s="32" t="n">
        <v>4912</v>
      </c>
      <c r="D1173" s="59" t="inlineStr">
        <is>
          <t xml:space="preserve">CONJUNTO DE LA COLUMNA DE DIRECCION </t>
        </is>
      </c>
      <c r="E1173" s="56" t="inlineStr">
        <is>
          <t>componente clave que conecta el volante con la caja de dirección o el rack de dirección, permitiendo que el conductor controle la dirección del vehículo.</t>
        </is>
      </c>
      <c r="F1173" s="32" t="inlineStr">
        <is>
          <t>Unidad</t>
        </is>
      </c>
      <c r="G1173" s="35" t="inlineStr">
        <is>
          <t>suministro</t>
        </is>
      </c>
      <c r="H1173" s="159" t="n">
        <v>1922076</v>
      </c>
      <c r="I1173" s="37" t="n">
        <v>158.91</v>
      </c>
      <c r="J1173" s="37" t="n">
        <v>151.76</v>
      </c>
      <c r="K1173" s="160">
        <f>H1173*(I1173/J1173)</f>
        <v/>
      </c>
      <c r="L1173" s="159" t="n">
        <v>2275789.1177</v>
      </c>
      <c r="M1173" s="159" t="n">
        <v>2209504</v>
      </c>
      <c r="N1173" s="159" t="n">
        <v>2386264.32</v>
      </c>
      <c r="O1173" s="162">
        <f>MIN(K1173,L1173,M1173,N1173)</f>
        <v/>
      </c>
      <c r="P1173" s="162">
        <f>MAX(K1173,L1173,M1173,N1173)</f>
        <v/>
      </c>
      <c r="Q1173" s="162">
        <f>MEDIAN(K1173,L1173,M1173,N1173)</f>
        <v/>
      </c>
      <c r="R1173" s="162">
        <f>AVERAGE(K1173,L1173,M1173,N1173)</f>
        <v/>
      </c>
      <c r="S1173" s="162">
        <f>AVERAGE(O1173,Q1173)</f>
        <v/>
      </c>
      <c r="T1173" s="162">
        <f>AVERAGE(P1173,Q1173)</f>
        <v/>
      </c>
      <c r="U1173" s="41">
        <f>STDEVA(K1173,L1173,M1173,N1173)</f>
        <v/>
      </c>
      <c r="V1173" s="42">
        <f>U1173/Q1173</f>
        <v/>
      </c>
      <c r="W1173" s="43">
        <f>IF(X1173=O1173,"MENOR",IF(X1173=S1173,"PROM[MEN-MED]","PROMEDIO"))</f>
        <v/>
      </c>
      <c r="X1173" s="163">
        <f>IF(V1173&lt;=300%,O1173,IF(AND(V1173&gt;100%,V1173&lt;=150%),S1173,R1173))</f>
        <v/>
      </c>
      <c r="Y1173" s="162">
        <f>ROUND(X1173,0)</f>
        <v/>
      </c>
    </row>
    <row r="1174" ht="27" customHeight="1">
      <c r="B1174" s="32" t="inlineStr">
        <is>
          <t>3.5</t>
        </is>
      </c>
      <c r="C1174" s="32" t="n">
        <v>4912</v>
      </c>
      <c r="D1174" s="59" t="inlineStr">
        <is>
          <t>CONJUNTO DEL JUEGO DE INTERRUPTORES CON SUBCONJUNTO DEL CABLE ESPIRAL</t>
        </is>
      </c>
      <c r="E1174" s="56" t="inlineStr">
        <is>
          <t>componente clave del sistema de dirección que permite la conexión eléctrica entre el volante y otros sistemas del vehículo, garantizando el funcionamiento de los controles sin interferir con el giro del volante</t>
        </is>
      </c>
      <c r="F1174" s="32" t="inlineStr">
        <is>
          <t>Juego</t>
        </is>
      </c>
      <c r="G1174" s="35" t="inlineStr">
        <is>
          <t>suministro</t>
        </is>
      </c>
      <c r="H1174" s="159" t="n">
        <v>2165360</v>
      </c>
      <c r="I1174" s="37" t="n">
        <v>158.91</v>
      </c>
      <c r="J1174" s="37" t="n">
        <v>151.76</v>
      </c>
      <c r="K1174" s="160">
        <f>H1174*(I1174/J1174)</f>
        <v/>
      </c>
      <c r="L1174" s="159" t="n">
        <v>2598194.5682</v>
      </c>
      <c r="M1174" s="159" t="n">
        <v>2522519</v>
      </c>
      <c r="N1174" s="159" t="n">
        <v>2724320.52</v>
      </c>
      <c r="O1174" s="162">
        <f>MIN(K1174,L1174,M1174,N1174)</f>
        <v/>
      </c>
      <c r="P1174" s="162">
        <f>MAX(K1174,L1174,M1174,N1174)</f>
        <v/>
      </c>
      <c r="Q1174" s="162">
        <f>MEDIAN(K1174,L1174,M1174,N1174)</f>
        <v/>
      </c>
      <c r="R1174" s="162">
        <f>AVERAGE(K1174,L1174,M1174,N1174)</f>
        <v/>
      </c>
      <c r="S1174" s="162">
        <f>AVERAGE(O1174,Q1174)</f>
        <v/>
      </c>
      <c r="T1174" s="162">
        <f>AVERAGE(P1174,Q1174)</f>
        <v/>
      </c>
      <c r="U1174" s="41">
        <f>STDEVA(K1174,L1174,M1174,N1174)</f>
        <v/>
      </c>
      <c r="V1174" s="42">
        <f>U1174/Q1174</f>
        <v/>
      </c>
      <c r="W1174" s="43">
        <f>IF(X1174=O1174,"MENOR",IF(X1174=S1174,"PROM[MEN-MED]","PROMEDIO"))</f>
        <v/>
      </c>
      <c r="X1174" s="163">
        <f>IF(V1174&lt;=300%,O1174,IF(AND(V1174&gt;100%,V1174&lt;=150%),S1174,R1174))</f>
        <v/>
      </c>
      <c r="Y1174" s="162">
        <f>ROUND(X1174,0)</f>
        <v/>
      </c>
    </row>
    <row r="1175" ht="27" customHeight="1">
      <c r="B1175" s="32" t="inlineStr">
        <is>
          <t>3.6</t>
        </is>
      </c>
      <c r="C1175" s="32" t="n">
        <v>4912</v>
      </c>
      <c r="D1175" s="59" t="inlineStr">
        <is>
          <t xml:space="preserve">CONJUNTO DEL EJE INTERMEDIO DE DIRECCION </t>
        </is>
      </c>
      <c r="E1175" s="56" t="inlineStr">
        <is>
          <t>componente esencial del sistema de dirección que conecta la columna de dirección con la caja de dirección o el rack de dirección, permitiendo la transmisión del movimiento del volante hacia las ruedas.</t>
        </is>
      </c>
      <c r="F1175" s="32" t="inlineStr">
        <is>
          <t>Unidad</t>
        </is>
      </c>
      <c r="G1175" s="35" t="inlineStr">
        <is>
          <t>suministro</t>
        </is>
      </c>
      <c r="H1175" s="159" t="n">
        <v>997500</v>
      </c>
      <c r="I1175" s="37" t="n">
        <v>158.91</v>
      </c>
      <c r="J1175" s="37" t="n">
        <v>151.76</v>
      </c>
      <c r="K1175" s="160">
        <f>H1175*(I1175/J1175)</f>
        <v/>
      </c>
      <c r="L1175" s="159" t="n">
        <v>1192354.7839</v>
      </c>
      <c r="M1175" s="159" t="n">
        <v>1157626</v>
      </c>
      <c r="N1175" s="159" t="n">
        <v>1250236.08</v>
      </c>
      <c r="O1175" s="162">
        <f>MIN(K1175,L1175,M1175,N1175)</f>
        <v/>
      </c>
      <c r="P1175" s="162">
        <f>MAX(K1175,L1175,M1175,N1175)</f>
        <v/>
      </c>
      <c r="Q1175" s="162">
        <f>MEDIAN(K1175,L1175,M1175,N1175)</f>
        <v/>
      </c>
      <c r="R1175" s="162">
        <f>AVERAGE(K1175,L1175,M1175,N1175)</f>
        <v/>
      </c>
      <c r="S1175" s="162">
        <f>AVERAGE(O1175,Q1175)</f>
        <v/>
      </c>
      <c r="T1175" s="162">
        <f>AVERAGE(P1175,Q1175)</f>
        <v/>
      </c>
      <c r="U1175" s="41">
        <f>STDEVA(K1175,L1175,M1175,N1175)</f>
        <v/>
      </c>
      <c r="V1175" s="42">
        <f>U1175/Q1175</f>
        <v/>
      </c>
      <c r="W1175" s="43">
        <f>IF(X1175=O1175,"MENOR",IF(X1175=S1175,"PROM[MEN-MED]","PROMEDIO"))</f>
        <v/>
      </c>
      <c r="X1175" s="163">
        <f>IF(V1175&lt;=300%,O1175,IF(AND(V1175&gt;100%,V1175&lt;=150%),S1175,R1175))</f>
        <v/>
      </c>
      <c r="Y1175" s="162">
        <f>ROUND(X1175,0)</f>
        <v/>
      </c>
    </row>
    <row r="1176" ht="15.75" customHeight="1">
      <c r="B1176" s="32" t="inlineStr">
        <is>
          <t>3.7</t>
        </is>
      </c>
      <c r="C1176" s="32" t="n">
        <v>4912</v>
      </c>
      <c r="D1176" s="59" t="inlineStr">
        <is>
          <t xml:space="preserve">SUBCONJUNTO DE LA CUBIERTA DEL ORIFICIO DE LA COLUMNA DE DIRECCION </t>
        </is>
      </c>
      <c r="E1176" s="56" t="inlineStr">
        <is>
          <t>componente diseñado para sellar y proteger la abertura por donde pasa la columna de dirección a través del cortafuegos (mamparo) del vehículo.</t>
        </is>
      </c>
      <c r="F1176" s="32" t="inlineStr">
        <is>
          <t>Unidad</t>
        </is>
      </c>
      <c r="G1176" s="35" t="inlineStr">
        <is>
          <t>suministro</t>
        </is>
      </c>
      <c r="H1176" s="159" t="n">
        <v>427500</v>
      </c>
      <c r="I1176" s="37" t="n">
        <v>158.91</v>
      </c>
      <c r="J1176" s="37" t="n">
        <v>151.76</v>
      </c>
      <c r="K1176" s="160">
        <f>H1176*(I1176/J1176)</f>
        <v/>
      </c>
      <c r="L1176" s="159" t="n">
        <v>515875.4958</v>
      </c>
      <c r="M1176" s="159" t="n">
        <v>500850</v>
      </c>
      <c r="N1176" s="159" t="n">
        <v>540918</v>
      </c>
      <c r="O1176" s="162">
        <f>MIN(K1176,L1176,M1176,N1176)</f>
        <v/>
      </c>
      <c r="P1176" s="162">
        <f>MAX(K1176,L1176,M1176,N1176)</f>
        <v/>
      </c>
      <c r="Q1176" s="162">
        <f>MEDIAN(K1176,L1176,M1176,N1176)</f>
        <v/>
      </c>
      <c r="R1176" s="162">
        <f>AVERAGE(K1176,L1176,M1176,N1176)</f>
        <v/>
      </c>
      <c r="S1176" s="162">
        <f>AVERAGE(O1176,Q1176)</f>
        <v/>
      </c>
      <c r="T1176" s="162">
        <f>AVERAGE(P1176,Q1176)</f>
        <v/>
      </c>
      <c r="U1176" s="41">
        <f>STDEVA(K1176,L1176,M1176,N1176)</f>
        <v/>
      </c>
      <c r="V1176" s="42">
        <f>U1176/Q1176</f>
        <v/>
      </c>
      <c r="W1176" s="43">
        <f>IF(X1176=O1176,"MENOR",IF(X1176=S1176,"PROM[MEN-MED]","PROMEDIO"))</f>
        <v/>
      </c>
      <c r="X1176" s="163">
        <f>IF(V1176&lt;=300%,O1176,IF(AND(V1176&gt;100%,V1176&lt;=150%),S1176,R1176))</f>
        <v/>
      </c>
      <c r="Y1176" s="162">
        <f>ROUND(X1176,0)</f>
        <v/>
      </c>
    </row>
    <row r="1177" ht="27" customHeight="1">
      <c r="B1177" s="32" t="inlineStr">
        <is>
          <t>3.8</t>
        </is>
      </c>
      <c r="C1177" s="32" t="n">
        <v>4912</v>
      </c>
      <c r="D1177" s="59" t="inlineStr">
        <is>
          <t>SUBCONJUNTO DEL EJE INTERMEDIO DE DIRECCION NO.2</t>
        </is>
      </c>
      <c r="E1177" s="56" t="inlineStr">
        <is>
          <t>sección adicional dentro del sistema de dirección, que complementa el eje intermedio principal, permitiendo una conexión más estable y flexible entre la columna de dirección y la caja de dirección.</t>
        </is>
      </c>
      <c r="F1177" s="32" t="inlineStr">
        <is>
          <t>Unidad</t>
        </is>
      </c>
      <c r="G1177" s="35" t="inlineStr">
        <is>
          <t>suministro</t>
        </is>
      </c>
      <c r="H1177" s="159" t="n">
        <v>799900</v>
      </c>
      <c r="I1177" s="37" t="n">
        <v>158.91</v>
      </c>
      <c r="J1177" s="37" t="n">
        <v>151.76</v>
      </c>
      <c r="K1177" s="160">
        <f>H1177*(I1177/J1177)</f>
        <v/>
      </c>
      <c r="L1177" s="159" t="n">
        <v>974366.6093</v>
      </c>
      <c r="M1177" s="159" t="n">
        <v>945987</v>
      </c>
      <c r="N1177" s="159" t="n">
        <v>1021665.96</v>
      </c>
      <c r="O1177" s="162">
        <f>MIN(K1177,L1177,M1177,N1177)</f>
        <v/>
      </c>
      <c r="P1177" s="162">
        <f>MAX(K1177,L1177,M1177,N1177)</f>
        <v/>
      </c>
      <c r="Q1177" s="162">
        <f>MEDIAN(K1177,L1177,M1177,N1177)</f>
        <v/>
      </c>
      <c r="R1177" s="162">
        <f>AVERAGE(K1177,L1177,M1177,N1177)</f>
        <v/>
      </c>
      <c r="S1177" s="162">
        <f>AVERAGE(O1177,Q1177)</f>
        <v/>
      </c>
      <c r="T1177" s="162">
        <f>AVERAGE(P1177,Q1177)</f>
        <v/>
      </c>
      <c r="U1177" s="41">
        <f>STDEVA(K1177,L1177,M1177,N1177)</f>
        <v/>
      </c>
      <c r="V1177" s="42">
        <f>U1177/Q1177</f>
        <v/>
      </c>
      <c r="W1177" s="43">
        <f>IF(X1177=O1177,"MENOR",IF(X1177=S1177,"PROM[MEN-MED]","PROMEDIO"))</f>
        <v/>
      </c>
      <c r="X1177" s="163">
        <f>IF(V1177&lt;=300%,O1177,IF(AND(V1177&gt;100%,V1177&lt;=150%),S1177,R1177))</f>
        <v/>
      </c>
      <c r="Y1177" s="162">
        <f>ROUND(X1177,0)</f>
        <v/>
      </c>
    </row>
    <row r="1178" ht="27" customHeight="1">
      <c r="B1178" s="32" t="inlineStr">
        <is>
          <t>3.9</t>
        </is>
      </c>
      <c r="C1178" s="32" t="n">
        <v>4912</v>
      </c>
      <c r="D1178" s="59" t="inlineStr">
        <is>
          <t>SELENOIDE DE INTERBLOQUEO DE LA LLAVE</t>
        </is>
      </c>
      <c r="E1178" s="56"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178" s="32" t="inlineStr">
        <is>
          <t>Unidad</t>
        </is>
      </c>
      <c r="G1178" s="35" t="inlineStr">
        <is>
          <t>suministro</t>
        </is>
      </c>
      <c r="H1178" s="159" t="n">
        <v>207108</v>
      </c>
      <c r="I1178" s="37" t="n">
        <v>158.91</v>
      </c>
      <c r="J1178" s="37" t="n">
        <v>151.76</v>
      </c>
      <c r="K1178" s="160">
        <f>H1178*(I1178/J1178)</f>
        <v/>
      </c>
      <c r="L1178" s="159" t="n">
        <v>254499.6118</v>
      </c>
      <c r="M1178" s="159" t="n">
        <v>247087</v>
      </c>
      <c r="N1178" s="159" t="n">
        <v>266853.96</v>
      </c>
      <c r="O1178" s="162">
        <f>MIN(K1178,L1178,M1178,N1178)</f>
        <v/>
      </c>
      <c r="P1178" s="162">
        <f>MAX(K1178,L1178,M1178,N1178)</f>
        <v/>
      </c>
      <c r="Q1178" s="162">
        <f>MEDIAN(K1178,L1178,M1178,N1178)</f>
        <v/>
      </c>
      <c r="R1178" s="162">
        <f>AVERAGE(K1178,L1178,M1178,N1178)</f>
        <v/>
      </c>
      <c r="S1178" s="162">
        <f>AVERAGE(O1178,Q1178)</f>
        <v/>
      </c>
      <c r="T1178" s="162">
        <f>AVERAGE(P1178,Q1178)</f>
        <v/>
      </c>
      <c r="U1178" s="41">
        <f>STDEVA(K1178,L1178,M1178,N1178)</f>
        <v/>
      </c>
      <c r="V1178" s="42">
        <f>U1178/Q1178</f>
        <v/>
      </c>
      <c r="W1178" s="43">
        <f>IF(X1178=O1178,"MENOR",IF(X1178=S1178,"PROM[MEN-MED]","PROMEDIO"))</f>
        <v/>
      </c>
      <c r="X1178" s="163">
        <f>IF(V1178&lt;=300%,O1178,IF(AND(V1178&gt;100%,V1178&lt;=150%),S1178,R1178))</f>
        <v/>
      </c>
      <c r="Y1178" s="162">
        <f>ROUND(X1178,0)</f>
        <v/>
      </c>
    </row>
    <row r="1179" ht="27" customHeight="1">
      <c r="B1179" s="32" t="inlineStr">
        <is>
          <t>3.10</t>
        </is>
      </c>
      <c r="C1179" s="32" t="n">
        <v>4912</v>
      </c>
      <c r="D1179" s="59" t="inlineStr">
        <is>
          <t xml:space="preserve">CABLE DEL SELENOIDE DE INTERBLOQUEO DE LA LLAVE </t>
        </is>
      </c>
      <c r="E1179" s="56" t="inlineStr">
        <is>
          <t xml:space="preserve"> componente eléctrico que suministra la señal y la energía necesarias para el funcionamiento del solenoide de interbloqueo de la llave, permitiendo su activación y desactivación en función de la posición de la transmisión.</t>
        </is>
      </c>
      <c r="F1179" s="32" t="inlineStr">
        <is>
          <t>Unidad</t>
        </is>
      </c>
      <c r="G1179" s="35" t="inlineStr">
        <is>
          <t>suministro</t>
        </is>
      </c>
      <c r="H1179" s="159" t="n">
        <v>208125</v>
      </c>
      <c r="I1179" s="37" t="n">
        <v>158.91</v>
      </c>
      <c r="J1179" s="37" t="n">
        <v>151.76</v>
      </c>
      <c r="K1179" s="160">
        <f>H1179*(I1179/J1179)</f>
        <v/>
      </c>
      <c r="L1179" s="159" t="n">
        <v>256900.5439</v>
      </c>
      <c r="M1179" s="159" t="n">
        <v>249418</v>
      </c>
      <c r="N1179" s="159" t="n">
        <v>269371.44</v>
      </c>
      <c r="O1179" s="162">
        <f>MIN(K1179,L1179,M1179,N1179)</f>
        <v/>
      </c>
      <c r="P1179" s="162">
        <f>MAX(K1179,L1179,M1179,N1179)</f>
        <v/>
      </c>
      <c r="Q1179" s="162">
        <f>MEDIAN(K1179,L1179,M1179,N1179)</f>
        <v/>
      </c>
      <c r="R1179" s="162">
        <f>AVERAGE(K1179,L1179,M1179,N1179)</f>
        <v/>
      </c>
      <c r="S1179" s="162">
        <f>AVERAGE(O1179,Q1179)</f>
        <v/>
      </c>
      <c r="T1179" s="162">
        <f>AVERAGE(P1179,Q1179)</f>
        <v/>
      </c>
      <c r="U1179" s="41">
        <f>STDEVA(K1179,L1179,M1179,N1179)</f>
        <v/>
      </c>
      <c r="V1179" s="42">
        <f>U1179/Q1179</f>
        <v/>
      </c>
      <c r="W1179" s="43">
        <f>IF(X1179=O1179,"MENOR",IF(X1179=S1179,"PROM[MEN-MED]","PROMEDIO"))</f>
        <v/>
      </c>
      <c r="X1179" s="163">
        <f>IF(V1179&lt;=300%,O1179,IF(AND(V1179&gt;100%,V1179&lt;=150%),S1179,R1179))</f>
        <v/>
      </c>
      <c r="Y1179" s="162">
        <f>ROUND(X1179,0)</f>
        <v/>
      </c>
    </row>
    <row r="1180" ht="15.75" customHeight="1">
      <c r="B1180" s="32" t="inlineStr">
        <is>
          <t>3.11</t>
        </is>
      </c>
      <c r="C1180" s="32" t="n">
        <v>4912</v>
      </c>
      <c r="D1180" s="59" t="inlineStr">
        <is>
          <t xml:space="preserve">CONJUNTO DL INTERRUPTOR DE ENCENDIDO </t>
        </is>
      </c>
      <c r="E1180" s="56" t="inlineStr">
        <is>
          <t>componente principal que permite arrancar o apagar el motor del vehículo al girar la llave o presionar un botón en modelos con encendido electrónico.</t>
        </is>
      </c>
      <c r="F1180" s="32" t="inlineStr">
        <is>
          <t>Unidad</t>
        </is>
      </c>
      <c r="G1180" s="35" t="inlineStr">
        <is>
          <t>suministro</t>
        </is>
      </c>
      <c r="H1180" s="159" t="n">
        <v>355300</v>
      </c>
      <c r="I1180" s="37" t="n">
        <v>158.91</v>
      </c>
      <c r="J1180" s="37" t="n">
        <v>151.76</v>
      </c>
      <c r="K1180" s="160">
        <f>H1180*(I1180/J1180)</f>
        <v/>
      </c>
      <c r="L1180" s="159" t="n">
        <v>416615.43</v>
      </c>
      <c r="M1180" s="159" t="n">
        <v>404481</v>
      </c>
      <c r="N1180" s="159" t="n">
        <v>436839.48</v>
      </c>
      <c r="O1180" s="162">
        <f>MIN(K1180,L1180,M1180,N1180)</f>
        <v/>
      </c>
      <c r="P1180" s="162">
        <f>MAX(K1180,L1180,M1180,N1180)</f>
        <v/>
      </c>
      <c r="Q1180" s="162">
        <f>MEDIAN(K1180,L1180,M1180,N1180)</f>
        <v/>
      </c>
      <c r="R1180" s="162">
        <f>AVERAGE(K1180,L1180,M1180,N1180)</f>
        <v/>
      </c>
      <c r="S1180" s="162">
        <f>AVERAGE(O1180,Q1180)</f>
        <v/>
      </c>
      <c r="T1180" s="162">
        <f>AVERAGE(P1180,Q1180)</f>
        <v/>
      </c>
      <c r="U1180" s="41">
        <f>STDEVA(K1180,L1180,M1180,N1180)</f>
        <v/>
      </c>
      <c r="V1180" s="42">
        <f>U1180/Q1180</f>
        <v/>
      </c>
      <c r="W1180" s="43">
        <f>IF(X1180=O1180,"MENOR",IF(X1180=S1180,"PROM[MEN-MED]","PROMEDIO"))</f>
        <v/>
      </c>
      <c r="X1180" s="163">
        <f>IF(V1180&lt;=300%,O1180,IF(AND(V1180&gt;100%,V1180&lt;=150%),S1180,R1180))</f>
        <v/>
      </c>
      <c r="Y1180" s="162">
        <f>ROUND(X1180,0)</f>
        <v/>
      </c>
    </row>
    <row r="1181" ht="15.75" customHeight="1">
      <c r="B1181" s="32" t="inlineStr">
        <is>
          <t>3.12</t>
        </is>
      </c>
      <c r="C1181" s="32" t="n">
        <v>4912</v>
      </c>
      <c r="D1181" s="59" t="inlineStr">
        <is>
          <t xml:space="preserve">CONJUNTO DEL INTERRUPTOR DE ADVERTENCIA DE DESBLOQUEO </t>
        </is>
      </c>
      <c r="E1181" s="56" t="inlineStr">
        <is>
          <t>componente del sistema de seguridad que detecta y envía una señal cuando una puerta, el maletero o la columna de dirección han sido desbloqueados.</t>
        </is>
      </c>
      <c r="F1181" s="32" t="inlineStr">
        <is>
          <t>Unidad</t>
        </is>
      </c>
      <c r="G1181" s="35" t="inlineStr">
        <is>
          <t>suministro</t>
        </is>
      </c>
      <c r="H1181" s="159" t="n">
        <v>208577</v>
      </c>
      <c r="I1181" s="37" t="n">
        <v>158.91</v>
      </c>
      <c r="J1181" s="37" t="n">
        <v>151.76</v>
      </c>
      <c r="K1181" s="160">
        <f>H1181*(I1181/J1181)</f>
        <v/>
      </c>
      <c r="L1181" s="159" t="n">
        <v>254195.7572</v>
      </c>
      <c r="M1181" s="159" t="n">
        <v>246792</v>
      </c>
      <c r="N1181" s="159" t="n">
        <v>266535.36</v>
      </c>
      <c r="O1181" s="162">
        <f>MIN(K1181,L1181,M1181,N1181)</f>
        <v/>
      </c>
      <c r="P1181" s="162">
        <f>MAX(K1181,L1181,M1181,N1181)</f>
        <v/>
      </c>
      <c r="Q1181" s="162">
        <f>MEDIAN(K1181,L1181,M1181,N1181)</f>
        <v/>
      </c>
      <c r="R1181" s="162">
        <f>AVERAGE(K1181,L1181,M1181,N1181)</f>
        <v/>
      </c>
      <c r="S1181" s="162">
        <f>AVERAGE(O1181,Q1181)</f>
        <v/>
      </c>
      <c r="T1181" s="162">
        <f>AVERAGE(P1181,Q1181)</f>
        <v/>
      </c>
      <c r="U1181" s="41">
        <f>STDEVA(K1181,L1181,M1181,N1181)</f>
        <v/>
      </c>
      <c r="V1181" s="42">
        <f>U1181/Q1181</f>
        <v/>
      </c>
      <c r="W1181" s="43">
        <f>IF(X1181=O1181,"MENOR",IF(X1181=S1181,"PROM[MEN-MED]","PROMEDIO"))</f>
        <v/>
      </c>
      <c r="X1181" s="163">
        <f>IF(V1181&lt;=300%,O1181,IF(AND(V1181&gt;100%,V1181&lt;=150%),S1181,R1181))</f>
        <v/>
      </c>
      <c r="Y1181" s="162">
        <f>ROUND(X1181,0)</f>
        <v/>
      </c>
    </row>
    <row r="1182" ht="15.75" customHeight="1">
      <c r="B1182" s="32" t="inlineStr">
        <is>
          <t>3.13</t>
        </is>
      </c>
      <c r="C1182" s="32" t="n">
        <v>4912</v>
      </c>
      <c r="D1182" s="59" t="inlineStr">
        <is>
          <t xml:space="preserve">CONJUNTO DEL SOPORTE SUPERIOR DE LA COLUMNA DE DIRECCION </t>
        </is>
      </c>
      <c r="E1182" s="56" t="inlineStr">
        <is>
          <t>estructura que sostiene y fija la columna de dirección al chasis del vehículo, proporcionando estabilidad y alineación adecuada para el sistema de dirección.</t>
        </is>
      </c>
      <c r="F1182" s="32" t="inlineStr">
        <is>
          <t>Unidad</t>
        </is>
      </c>
      <c r="G1182" s="35" t="inlineStr">
        <is>
          <t>suministro</t>
        </is>
      </c>
      <c r="H1182" s="159" t="n">
        <v>3923400</v>
      </c>
      <c r="I1182" s="37" t="n">
        <v>158.91</v>
      </c>
      <c r="J1182" s="37" t="n">
        <v>151.76</v>
      </c>
      <c r="K1182" s="160">
        <f>H1182*(I1182/J1182)</f>
        <v/>
      </c>
      <c r="L1182" s="159" t="n">
        <v>4711395.1045</v>
      </c>
      <c r="M1182" s="159" t="n">
        <v>4574170</v>
      </c>
      <c r="N1182" s="159" t="n">
        <v>4940103.6</v>
      </c>
      <c r="O1182" s="162">
        <f>MIN(K1182,L1182,M1182,N1182)</f>
        <v/>
      </c>
      <c r="P1182" s="162">
        <f>MAX(K1182,L1182,M1182,N1182)</f>
        <v/>
      </c>
      <c r="Q1182" s="162">
        <f>MEDIAN(K1182,L1182,M1182,N1182)</f>
        <v/>
      </c>
      <c r="R1182" s="162">
        <f>AVERAGE(K1182,L1182,M1182,N1182)</f>
        <v/>
      </c>
      <c r="S1182" s="162">
        <f>AVERAGE(O1182,Q1182)</f>
        <v/>
      </c>
      <c r="T1182" s="162">
        <f>AVERAGE(P1182,Q1182)</f>
        <v/>
      </c>
      <c r="U1182" s="41">
        <f>STDEVA(K1182,L1182,M1182,N1182)</f>
        <v/>
      </c>
      <c r="V1182" s="42">
        <f>U1182/Q1182</f>
        <v/>
      </c>
      <c r="W1182" s="43">
        <f>IF(X1182=O1182,"MENOR",IF(X1182=S1182,"PROM[MEN-MED]","PROMEDIO"))</f>
        <v/>
      </c>
      <c r="X1182" s="163">
        <f>IF(V1182&lt;=300%,O1182,IF(AND(V1182&gt;100%,V1182&lt;=150%),S1182,R1182))</f>
        <v/>
      </c>
      <c r="Y1182" s="162">
        <f>ROUND(X1182,0)</f>
        <v/>
      </c>
    </row>
    <row r="1183" ht="15.75" customHeight="1">
      <c r="B1183" s="32" t="inlineStr">
        <is>
          <t>3.14</t>
        </is>
      </c>
      <c r="C1183" s="32" t="n">
        <v>4912</v>
      </c>
      <c r="D1183" s="59" t="inlineStr">
        <is>
          <t>CONJUNTO DEL CILINDRO DE LA CERRADURA DEL INTERRUPTOR DE ENCENDIDO</t>
        </is>
      </c>
      <c r="E1183" s="56" t="inlineStr">
        <is>
          <t>mecanismo donde se inserta y gira la llave para arrancar, apagar el motor y bloquear la dirección del vehículo.</t>
        </is>
      </c>
      <c r="F1183" s="32" t="inlineStr">
        <is>
          <t>Unidad</t>
        </is>
      </c>
      <c r="G1183" s="35" t="inlineStr">
        <is>
          <t>suministro</t>
        </is>
      </c>
      <c r="H1183" s="159" t="n">
        <v>244753</v>
      </c>
      <c r="I1183" s="37" t="n">
        <v>158.91</v>
      </c>
      <c r="J1183" s="37" t="n">
        <v>151.76</v>
      </c>
      <c r="K1183" s="160">
        <f>H1183*(I1183/J1183)</f>
        <v/>
      </c>
      <c r="L1183" s="159" t="n">
        <v>306658.8112</v>
      </c>
      <c r="M1183" s="159" t="n">
        <v>297727</v>
      </c>
      <c r="N1183" s="159" t="n">
        <v>321545.16</v>
      </c>
      <c r="O1183" s="162">
        <f>MIN(K1183,L1183,M1183,N1183)</f>
        <v/>
      </c>
      <c r="P1183" s="162">
        <f>MAX(K1183,L1183,M1183,N1183)</f>
        <v/>
      </c>
      <c r="Q1183" s="162">
        <f>MEDIAN(K1183,L1183,M1183,N1183)</f>
        <v/>
      </c>
      <c r="R1183" s="162">
        <f>AVERAGE(K1183,L1183,M1183,N1183)</f>
        <v/>
      </c>
      <c r="S1183" s="162">
        <f>AVERAGE(O1183,Q1183)</f>
        <v/>
      </c>
      <c r="T1183" s="162">
        <f>AVERAGE(P1183,Q1183)</f>
        <v/>
      </c>
      <c r="U1183" s="41">
        <f>STDEVA(K1183,L1183,M1183,N1183)</f>
        <v/>
      </c>
      <c r="V1183" s="42">
        <f>U1183/Q1183</f>
        <v/>
      </c>
      <c r="W1183" s="43">
        <f>IF(X1183=O1183,"MENOR",IF(X1183=S1183,"PROM[MEN-MED]","PROMEDIO"))</f>
        <v/>
      </c>
      <c r="X1183" s="163">
        <f>IF(V1183&lt;=300%,O1183,IF(AND(V1183&gt;100%,V1183&lt;=150%),S1183,R1183))</f>
        <v/>
      </c>
      <c r="Y1183" s="162">
        <f>ROUND(X1183,0)</f>
        <v/>
      </c>
    </row>
    <row r="1184" ht="15.75" customHeight="1">
      <c r="B1184" s="32" t="inlineStr">
        <is>
          <t>3.15</t>
        </is>
      </c>
      <c r="C1184" s="32" t="n">
        <v>4912</v>
      </c>
      <c r="D1184" s="59" t="inlineStr">
        <is>
          <t xml:space="preserve">CONJUNTO DEL VOLANTE </t>
        </is>
      </c>
      <c r="E1184" s="56" t="inlineStr">
        <is>
          <t>componente principal del sistema de dirección, permitiendo al conductor controlar la trayectoria del vehículo al girarlo.</t>
        </is>
      </c>
      <c r="F1184" s="32" t="inlineStr">
        <is>
          <t>Unidad</t>
        </is>
      </c>
      <c r="G1184" s="35" t="inlineStr">
        <is>
          <t>suministro</t>
        </is>
      </c>
      <c r="H1184" s="159" t="n">
        <v>6857100</v>
      </c>
      <c r="I1184" s="37" t="n">
        <v>158.91</v>
      </c>
      <c r="J1184" s="37" t="n">
        <v>151.76</v>
      </c>
      <c r="K1184" s="160">
        <f>H1184*(I1184/J1184)</f>
        <v/>
      </c>
      <c r="L1184" s="159" t="n">
        <v>8196579.3182</v>
      </c>
      <c r="M1184" s="159" t="n">
        <v>7957844</v>
      </c>
      <c r="N1184" s="159" t="n">
        <v>8594471.52</v>
      </c>
      <c r="O1184" s="162">
        <f>MIN(K1184,L1184,M1184,N1184)</f>
        <v/>
      </c>
      <c r="P1184" s="162">
        <f>MAX(K1184,L1184,M1184,N1184)</f>
        <v/>
      </c>
      <c r="Q1184" s="162">
        <f>MEDIAN(K1184,L1184,M1184,N1184)</f>
        <v/>
      </c>
      <c r="R1184" s="162">
        <f>AVERAGE(K1184,L1184,M1184,N1184)</f>
        <v/>
      </c>
      <c r="S1184" s="162">
        <f>AVERAGE(O1184,Q1184)</f>
        <v/>
      </c>
      <c r="T1184" s="162">
        <f>AVERAGE(P1184,Q1184)</f>
        <v/>
      </c>
      <c r="U1184" s="41">
        <f>STDEVA(K1184,L1184,M1184,N1184)</f>
        <v/>
      </c>
      <c r="V1184" s="42">
        <f>U1184/Q1184</f>
        <v/>
      </c>
      <c r="W1184" s="43">
        <f>IF(X1184=O1184,"MENOR",IF(X1184=S1184,"PROM[MEN-MED]","PROMEDIO"))</f>
        <v/>
      </c>
      <c r="X1184" s="163">
        <f>IF(V1184&lt;=300%,O1184,IF(AND(V1184&gt;100%,V1184&lt;=150%),S1184,R1184))</f>
        <v/>
      </c>
      <c r="Y1184" s="162">
        <f>ROUND(X1184,0)</f>
        <v/>
      </c>
    </row>
    <row r="1185" ht="27" customHeight="1">
      <c r="B1185" s="32" t="inlineStr">
        <is>
          <t>3.16</t>
        </is>
      </c>
      <c r="C1185" s="32" t="n">
        <v>4912</v>
      </c>
      <c r="D1185" s="59" t="inlineStr">
        <is>
          <t xml:space="preserve">INTERRUPTOR PRINCIPAL DE CONTROL DE LA VELOCIDAD DE CRUCERO </t>
        </is>
      </c>
      <c r="E1185" s="56" t="inlineStr">
        <is>
          <t>componente que permite activar, ajustar y desactivar el sistema de cruise control o control de velocidad de crucero, facilitando la conducción en carretera sin necesidad de mantener el pie en el acelerador.</t>
        </is>
      </c>
      <c r="F1185" s="32" t="inlineStr">
        <is>
          <t>Unidad</t>
        </is>
      </c>
      <c r="G1185" s="35" t="inlineStr">
        <is>
          <t>suministro</t>
        </is>
      </c>
      <c r="H1185" s="159" t="n">
        <v>265050</v>
      </c>
      <c r="I1185" s="37" t="n">
        <v>158.91</v>
      </c>
      <c r="J1185" s="37" t="n">
        <v>151.76</v>
      </c>
      <c r="K1185" s="160">
        <f>H1185*(I1185/J1185)</f>
        <v/>
      </c>
      <c r="L1185" s="159" t="n">
        <v>316825.9451</v>
      </c>
      <c r="M1185" s="159" t="n">
        <v>307598</v>
      </c>
      <c r="N1185" s="159" t="n">
        <v>332205.84</v>
      </c>
      <c r="O1185" s="162">
        <f>MIN(K1185,L1185,M1185,N1185)</f>
        <v/>
      </c>
      <c r="P1185" s="162">
        <f>MAX(K1185,L1185,M1185,N1185)</f>
        <v/>
      </c>
      <c r="Q1185" s="162">
        <f>MEDIAN(K1185,L1185,M1185,N1185)</f>
        <v/>
      </c>
      <c r="R1185" s="162">
        <f>AVERAGE(K1185,L1185,M1185,N1185)</f>
        <v/>
      </c>
      <c r="S1185" s="162">
        <f>AVERAGE(O1185,Q1185)</f>
        <v/>
      </c>
      <c r="T1185" s="162">
        <f>AVERAGE(P1185,Q1185)</f>
        <v/>
      </c>
      <c r="U1185" s="41">
        <f>STDEVA(K1185,L1185,M1185,N1185)</f>
        <v/>
      </c>
      <c r="V1185" s="42">
        <f>U1185/Q1185</f>
        <v/>
      </c>
      <c r="W1185" s="43">
        <f>IF(X1185=O1185,"MENOR",IF(X1185=S1185,"PROM[MEN-MED]","PROMEDIO"))</f>
        <v/>
      </c>
      <c r="X1185" s="163">
        <f>IF(V1185&lt;=300%,O1185,IF(AND(V1185&gt;100%,V1185&lt;=150%),S1185,R1185))</f>
        <v/>
      </c>
      <c r="Y1185" s="162">
        <f>ROUND(X1185,0)</f>
        <v/>
      </c>
    </row>
    <row r="1186" ht="27" customHeight="1">
      <c r="B1186" s="32" t="inlineStr">
        <is>
          <t>3.17</t>
        </is>
      </c>
      <c r="C1186" s="32" t="n">
        <v>4912</v>
      </c>
      <c r="D1186" s="59" t="inlineStr">
        <is>
          <t xml:space="preserve">CONJUNTO DEL TUBO DE ALIMENTACION DE PRESION DE LA DIRECCION </t>
        </is>
      </c>
      <c r="E1186" s="56" t="inlineStr">
        <is>
          <t>tubería de alta presión que transporta el fluido hidráulico desde la bomba de dirección asistida hasta la caja o cremallera de dirección, permitiendo el funcionamiento del sistema de asistencia hidráulica.</t>
        </is>
      </c>
      <c r="F1186" s="32" t="inlineStr">
        <is>
          <t>Unidad</t>
        </is>
      </c>
      <c r="G1186" s="35" t="inlineStr">
        <is>
          <t>suministro</t>
        </is>
      </c>
      <c r="H1186" s="159" t="n">
        <v>847480</v>
      </c>
      <c r="I1186" s="37" t="n">
        <v>158.91</v>
      </c>
      <c r="J1186" s="37" t="n">
        <v>151.76</v>
      </c>
      <c r="K1186" s="160">
        <f>H1186*(I1186/J1186)</f>
        <v/>
      </c>
      <c r="L1186" s="159" t="n">
        <v>1008910.7504</v>
      </c>
      <c r="M1186" s="159" t="n">
        <v>979525</v>
      </c>
      <c r="N1186" s="159" t="n">
        <v>1057887</v>
      </c>
      <c r="O1186" s="162">
        <f>MIN(K1186,L1186,M1186,N1186)</f>
        <v/>
      </c>
      <c r="P1186" s="162">
        <f>MAX(K1186,L1186,M1186,N1186)</f>
        <v/>
      </c>
      <c r="Q1186" s="162">
        <f>MEDIAN(K1186,L1186,M1186,N1186)</f>
        <v/>
      </c>
      <c r="R1186" s="162">
        <f>AVERAGE(K1186,L1186,M1186,N1186)</f>
        <v/>
      </c>
      <c r="S1186" s="162">
        <f>AVERAGE(O1186,Q1186)</f>
        <v/>
      </c>
      <c r="T1186" s="162">
        <f>AVERAGE(P1186,Q1186)</f>
        <v/>
      </c>
      <c r="U1186" s="41">
        <f>STDEVA(K1186,L1186,M1186,N1186)</f>
        <v/>
      </c>
      <c r="V1186" s="42">
        <f>U1186/Q1186</f>
        <v/>
      </c>
      <c r="W1186" s="43">
        <f>IF(X1186=O1186,"MENOR",IF(X1186=S1186,"PROM[MEN-MED]","PROMEDIO"))</f>
        <v/>
      </c>
      <c r="X1186" s="163">
        <f>IF(V1186&lt;=300%,O1186,IF(AND(V1186&gt;100%,V1186&lt;=150%),S1186,R1186))</f>
        <v/>
      </c>
      <c r="Y1186" s="162">
        <f>ROUND(X1186,0)</f>
        <v/>
      </c>
    </row>
    <row r="1187" ht="15.75" customHeight="1">
      <c r="B1187" s="32" t="inlineStr">
        <is>
          <t>3.18</t>
        </is>
      </c>
      <c r="C1187" s="32" t="n">
        <v>4912</v>
      </c>
      <c r="D1187" s="59" t="inlineStr">
        <is>
          <t>EJE INTERMEDIO DE LA DIRECCION NO.2</t>
        </is>
      </c>
      <c r="E1187" s="56" t="inlineStr">
        <is>
          <t>componente del sistema de dirección que conecta la columna de dirección con la caja de dirección, transmitiendo el movimiento del volante hacia las ruedas delanteras.</t>
        </is>
      </c>
      <c r="F1187" s="32" t="inlineStr">
        <is>
          <t>Unidad</t>
        </is>
      </c>
      <c r="G1187" s="35" t="inlineStr">
        <is>
          <t>suministro</t>
        </is>
      </c>
      <c r="H1187" s="159" t="n">
        <v>799900</v>
      </c>
      <c r="I1187" s="37" t="n">
        <v>158.91</v>
      </c>
      <c r="J1187" s="37" t="n">
        <v>151.76</v>
      </c>
      <c r="K1187" s="160">
        <f>H1187*(I1187/J1187)</f>
        <v/>
      </c>
      <c r="L1187" s="159" t="n">
        <v>974366.6093</v>
      </c>
      <c r="M1187" s="159" t="n">
        <v>945987</v>
      </c>
      <c r="N1187" s="159" t="n">
        <v>1021665.96</v>
      </c>
      <c r="O1187" s="162">
        <f>MIN(K1187,L1187,M1187,N1187)</f>
        <v/>
      </c>
      <c r="P1187" s="162">
        <f>MAX(K1187,L1187,M1187,N1187)</f>
        <v/>
      </c>
      <c r="Q1187" s="162">
        <f>MEDIAN(K1187,L1187,M1187,N1187)</f>
        <v/>
      </c>
      <c r="R1187" s="162">
        <f>AVERAGE(K1187,L1187,M1187,N1187)</f>
        <v/>
      </c>
      <c r="S1187" s="162">
        <f>AVERAGE(O1187,Q1187)</f>
        <v/>
      </c>
      <c r="T1187" s="162">
        <f>AVERAGE(P1187,Q1187)</f>
        <v/>
      </c>
      <c r="U1187" s="41">
        <f>STDEVA(K1187,L1187,M1187,N1187)</f>
        <v/>
      </c>
      <c r="V1187" s="42">
        <f>U1187/Q1187</f>
        <v/>
      </c>
      <c r="W1187" s="43">
        <f>IF(X1187=O1187,"MENOR",IF(X1187=S1187,"PROM[MEN-MED]","PROMEDIO"))</f>
        <v/>
      </c>
      <c r="X1187" s="163">
        <f>IF(V1187&lt;=300%,O1187,IF(AND(V1187&gt;100%,V1187&lt;=150%),S1187,R1187))</f>
        <v/>
      </c>
      <c r="Y1187" s="162">
        <f>ROUND(X1187,0)</f>
        <v/>
      </c>
    </row>
    <row r="1188" ht="15.75" customHeight="1">
      <c r="B1188" s="32" t="inlineStr">
        <is>
          <t>3.19</t>
        </is>
      </c>
      <c r="C1188" s="32" t="n">
        <v>4912</v>
      </c>
      <c r="D1188" s="59" t="inlineStr">
        <is>
          <t xml:space="preserve">CONJUNTO DEL ENGRANAJE DE LA SERVODIRECCION DE CREMALLERA Y PIÑON </t>
        </is>
      </c>
      <c r="E1188" s="56" t="inlineStr">
        <is>
          <t>mecanismo principal del sistema de dirección asistida, encargado de convertir el movimiento del volante en un desplazamiento lateral de las ruedas delanteras.</t>
        </is>
      </c>
      <c r="F1188" s="32" t="inlineStr">
        <is>
          <t>Unidad</t>
        </is>
      </c>
      <c r="G1188" s="35" t="inlineStr">
        <is>
          <t>suministro</t>
        </is>
      </c>
      <c r="H1188" s="159" t="n">
        <v>7422072</v>
      </c>
      <c r="I1188" s="37" t="n">
        <v>158.91</v>
      </c>
      <c r="J1188" s="37" t="n">
        <v>151.76</v>
      </c>
      <c r="K1188" s="160">
        <f>H1188*(I1188/J1188)</f>
        <v/>
      </c>
      <c r="L1188" s="159" t="n">
        <v>8890418.2192</v>
      </c>
      <c r="M1188" s="159" t="n">
        <v>8631474</v>
      </c>
      <c r="N1188" s="159" t="n">
        <v>9321991.92</v>
      </c>
      <c r="O1188" s="162">
        <f>MIN(K1188,L1188,M1188,N1188)</f>
        <v/>
      </c>
      <c r="P1188" s="162">
        <f>MAX(K1188,L1188,M1188,N1188)</f>
        <v/>
      </c>
      <c r="Q1188" s="162">
        <f>MEDIAN(K1188,L1188,M1188,N1188)</f>
        <v/>
      </c>
      <c r="R1188" s="162">
        <f>AVERAGE(K1188,L1188,M1188,N1188)</f>
        <v/>
      </c>
      <c r="S1188" s="162">
        <f>AVERAGE(O1188,Q1188)</f>
        <v/>
      </c>
      <c r="T1188" s="162">
        <f>AVERAGE(P1188,Q1188)</f>
        <v/>
      </c>
      <c r="U1188" s="41">
        <f>STDEVA(K1188,L1188,M1188,N1188)</f>
        <v/>
      </c>
      <c r="V1188" s="42">
        <f>U1188/Q1188</f>
        <v/>
      </c>
      <c r="W1188" s="43">
        <f>IF(X1188=O1188,"MENOR",IF(X1188=S1188,"PROM[MEN-MED]","PROMEDIO"))</f>
        <v/>
      </c>
      <c r="X1188" s="163">
        <f>IF(V1188&lt;=300%,O1188,IF(AND(V1188&gt;100%,V1188&lt;=150%),S1188,R1188))</f>
        <v/>
      </c>
      <c r="Y1188" s="162">
        <f>ROUND(X1188,0)</f>
        <v/>
      </c>
    </row>
    <row r="1189" ht="27" customHeight="1">
      <c r="B1189" s="32" t="inlineStr">
        <is>
          <t>3.20</t>
        </is>
      </c>
      <c r="C1189" s="32" t="n">
        <v>4912</v>
      </c>
      <c r="D1189" s="59" t="inlineStr">
        <is>
          <t xml:space="preserve">SUBCONJUNTO DEL EXTREMO DERECHO DE LA BARRA DE ACOPLAMIENTO </t>
        </is>
      </c>
      <c r="E1189" s="56" t="inlineStr">
        <is>
          <t>pieza clave del sistema de dirección que conecta la barra de acoplamiento con la rueda delantera derecha, permitiendo el movimiento de las ruedas en respuesta a los giros del volante.</t>
        </is>
      </c>
      <c r="F1189" s="32" t="inlineStr">
        <is>
          <t>Unidad</t>
        </is>
      </c>
      <c r="G1189" s="35" t="inlineStr">
        <is>
          <t>suministro</t>
        </is>
      </c>
      <c r="H1189" s="159" t="n">
        <v>235600</v>
      </c>
      <c r="I1189" s="37" t="n">
        <v>158.91</v>
      </c>
      <c r="J1189" s="37" t="n">
        <v>151.76</v>
      </c>
      <c r="K1189" s="160">
        <f>H1189*(I1189/J1189)</f>
        <v/>
      </c>
      <c r="L1189" s="159" t="n">
        <v>286985.8145</v>
      </c>
      <c r="M1189" s="159" t="n">
        <v>278627</v>
      </c>
      <c r="N1189" s="159" t="n">
        <v>300917.16</v>
      </c>
      <c r="O1189" s="162">
        <f>MIN(K1189,L1189,M1189,N1189)</f>
        <v/>
      </c>
      <c r="P1189" s="162">
        <f>MAX(K1189,L1189,M1189,N1189)</f>
        <v/>
      </c>
      <c r="Q1189" s="162">
        <f>MEDIAN(K1189,L1189,M1189,N1189)</f>
        <v/>
      </c>
      <c r="R1189" s="162">
        <f>AVERAGE(K1189,L1189,M1189,N1189)</f>
        <v/>
      </c>
      <c r="S1189" s="162">
        <f>AVERAGE(O1189,Q1189)</f>
        <v/>
      </c>
      <c r="T1189" s="162">
        <f>AVERAGE(P1189,Q1189)</f>
        <v/>
      </c>
      <c r="U1189" s="41">
        <f>STDEVA(K1189,L1189,M1189,N1189)</f>
        <v/>
      </c>
      <c r="V1189" s="42">
        <f>U1189/Q1189</f>
        <v/>
      </c>
      <c r="W1189" s="43">
        <f>IF(X1189=O1189,"MENOR",IF(X1189=S1189,"PROM[MEN-MED]","PROMEDIO"))</f>
        <v/>
      </c>
      <c r="X1189" s="163">
        <f>IF(V1189&lt;=300%,O1189,IF(AND(V1189&gt;100%,V1189&lt;=150%),S1189,R1189))</f>
        <v/>
      </c>
      <c r="Y1189" s="162">
        <f>ROUND(X1189,0)</f>
        <v/>
      </c>
    </row>
    <row r="1190" ht="27" customHeight="1">
      <c r="B1190" s="32" t="inlineStr">
        <is>
          <t>3.21</t>
        </is>
      </c>
      <c r="C1190" s="32" t="n">
        <v>4912</v>
      </c>
      <c r="D1190" s="59" t="inlineStr">
        <is>
          <t xml:space="preserve">SUBCONJUNTO DEL EXTREMO IZQUIERDO DE LA BARRA DE ACOPLAMIENTO </t>
        </is>
      </c>
      <c r="E1190" s="56" t="inlineStr">
        <is>
          <t>componente fundamental del sistema de dirección, que conecta la barra de acoplamiento con la rueda delantera izquierda, permitiendo la transmisión del movimiento del volante a la rueda.</t>
        </is>
      </c>
      <c r="F1190" s="32" t="inlineStr">
        <is>
          <t>Unidad</t>
        </is>
      </c>
      <c r="G1190" s="35" t="inlineStr">
        <is>
          <t>suministro</t>
        </is>
      </c>
      <c r="H1190" s="159" t="n">
        <v>235600</v>
      </c>
      <c r="I1190" s="37" t="n">
        <v>158.91</v>
      </c>
      <c r="J1190" s="37" t="n">
        <v>151.76</v>
      </c>
      <c r="K1190" s="160">
        <f>H1190*(I1190/J1190)</f>
        <v/>
      </c>
      <c r="L1190" s="159" t="n">
        <v>276257.3338</v>
      </c>
      <c r="M1190" s="159" t="n">
        <v>268211</v>
      </c>
      <c r="N1190" s="159" t="n">
        <v>289667.88</v>
      </c>
      <c r="O1190" s="162">
        <f>MIN(K1190,L1190,M1190,N1190)</f>
        <v/>
      </c>
      <c r="P1190" s="162">
        <f>MAX(K1190,L1190,M1190,N1190)</f>
        <v/>
      </c>
      <c r="Q1190" s="162">
        <f>MEDIAN(K1190,L1190,M1190,N1190)</f>
        <v/>
      </c>
      <c r="R1190" s="162">
        <f>AVERAGE(K1190,L1190,M1190,N1190)</f>
        <v/>
      </c>
      <c r="S1190" s="162">
        <f>AVERAGE(O1190,Q1190)</f>
        <v/>
      </c>
      <c r="T1190" s="162">
        <f>AVERAGE(P1190,Q1190)</f>
        <v/>
      </c>
      <c r="U1190" s="41">
        <f>STDEVA(K1190,L1190,M1190,N1190)</f>
        <v/>
      </c>
      <c r="V1190" s="42">
        <f>U1190/Q1190</f>
        <v/>
      </c>
      <c r="W1190" s="43">
        <f>IF(X1190=O1190,"MENOR",IF(X1190=S1190,"PROM[MEN-MED]","PROMEDIO"))</f>
        <v/>
      </c>
      <c r="X1190" s="163">
        <f>IF(V1190&lt;=300%,O1190,IF(AND(V1190&gt;100%,V1190&lt;=150%),S1190,R1190))</f>
        <v/>
      </c>
      <c r="Y1190" s="162">
        <f>ROUND(X1190,0)</f>
        <v/>
      </c>
    </row>
    <row r="1191" ht="69" customHeight="1">
      <c r="B1191" s="32" t="inlineStr">
        <is>
          <t>3.22</t>
        </is>
      </c>
      <c r="C1191" s="32" t="n">
        <v>4912</v>
      </c>
      <c r="D1191" s="59" t="inlineStr">
        <is>
          <t xml:space="preserve">FUNDA DE LA CREMALLERA DE LA DIRECCION </t>
        </is>
      </c>
      <c r="E1191" s="56"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191" s="32" t="inlineStr">
        <is>
          <t>Unidad</t>
        </is>
      </c>
      <c r="G1191" s="35" t="inlineStr">
        <is>
          <t>suministro</t>
        </is>
      </c>
      <c r="H1191" s="159" t="n">
        <v>87400</v>
      </c>
      <c r="I1191" s="37" t="n">
        <v>158.91</v>
      </c>
      <c r="J1191" s="37" t="n">
        <v>151.76</v>
      </c>
      <c r="K1191" s="160">
        <f>H1191*(I1191/J1191)</f>
        <v/>
      </c>
      <c r="L1191" s="159" t="n">
        <v>106463.8855</v>
      </c>
      <c r="M1191" s="159" t="n">
        <v>103363</v>
      </c>
      <c r="N1191" s="159" t="n">
        <v>111632.04</v>
      </c>
      <c r="O1191" s="162">
        <f>MIN(K1191,L1191,M1191,N1191)</f>
        <v/>
      </c>
      <c r="P1191" s="162">
        <f>MAX(K1191,L1191,M1191,N1191)</f>
        <v/>
      </c>
      <c r="Q1191" s="162">
        <f>MEDIAN(K1191,L1191,M1191,N1191)</f>
        <v/>
      </c>
      <c r="R1191" s="162">
        <f>AVERAGE(K1191,L1191,M1191,N1191)</f>
        <v/>
      </c>
      <c r="S1191" s="162">
        <f>AVERAGE(O1191,Q1191)</f>
        <v/>
      </c>
      <c r="T1191" s="162">
        <f>AVERAGE(P1191,Q1191)</f>
        <v/>
      </c>
      <c r="U1191" s="41">
        <f>STDEVA(K1191,L1191,M1191,N1191)</f>
        <v/>
      </c>
      <c r="V1191" s="42">
        <f>U1191/Q1191</f>
        <v/>
      </c>
      <c r="W1191" s="43">
        <f>IF(X1191=O1191,"MENOR",IF(X1191=S1191,"PROM[MEN-MED]","PROMEDIO"))</f>
        <v/>
      </c>
      <c r="X1191" s="163">
        <f>IF(V1191&lt;=300%,O1191,IF(AND(V1191&gt;100%,V1191&lt;=150%),S1191,R1191))</f>
        <v/>
      </c>
      <c r="Y1191" s="162">
        <f>ROUND(X1191,0)</f>
        <v/>
      </c>
    </row>
    <row r="1192" ht="27" customHeight="1">
      <c r="B1192" s="32" t="inlineStr">
        <is>
          <t>3.23</t>
        </is>
      </c>
      <c r="C1192" s="32" t="n">
        <v>4912</v>
      </c>
      <c r="D1192" s="59" t="inlineStr">
        <is>
          <t xml:space="preserve">SUBCONJUNTO DEL EXTREMO DE LA CREMALLERA DE DIRECCION </t>
        </is>
      </c>
      <c r="E1192" s="56" t="inlineStr">
        <is>
          <t>pieza clave del sistema de dirección que conecta la cremallera de dirección con la barra de acoplamiento, permitiendo la transmisión del movimiento del volante hacia las ruedas delanteras.</t>
        </is>
      </c>
      <c r="F1192" s="32" t="inlineStr">
        <is>
          <t>Unidad</t>
        </is>
      </c>
      <c r="G1192" s="35" t="inlineStr">
        <is>
          <t>suministro</t>
        </is>
      </c>
      <c r="H1192" s="159" t="n">
        <v>719149</v>
      </c>
      <c r="I1192" s="37" t="n">
        <v>158.91</v>
      </c>
      <c r="J1192" s="37" t="n">
        <v>151.76</v>
      </c>
      <c r="K1192" s="160">
        <f>H1192*(I1192/J1192)</f>
        <v/>
      </c>
      <c r="L1192" s="159" t="n">
        <v>867817.2341999999</v>
      </c>
      <c r="M1192" s="159" t="n">
        <v>842541</v>
      </c>
      <c r="N1192" s="159" t="n">
        <v>909944.28</v>
      </c>
      <c r="O1192" s="162">
        <f>MIN(K1192,L1192,M1192,N1192)</f>
        <v/>
      </c>
      <c r="P1192" s="162">
        <f>MAX(K1192,L1192,M1192,N1192)</f>
        <v/>
      </c>
      <c r="Q1192" s="162">
        <f>MEDIAN(K1192,L1192,M1192,N1192)</f>
        <v/>
      </c>
      <c r="R1192" s="162">
        <f>AVERAGE(K1192,L1192,M1192,N1192)</f>
        <v/>
      </c>
      <c r="S1192" s="162">
        <f>AVERAGE(O1192,Q1192)</f>
        <v/>
      </c>
      <c r="T1192" s="162">
        <f>AVERAGE(P1192,Q1192)</f>
        <v/>
      </c>
      <c r="U1192" s="41">
        <f>STDEVA(K1192,L1192,M1192,N1192)</f>
        <v/>
      </c>
      <c r="V1192" s="42">
        <f>U1192/Q1192</f>
        <v/>
      </c>
      <c r="W1192" s="43">
        <f>IF(X1192=O1192,"MENOR",IF(X1192=S1192,"PROM[MEN-MED]","PROMEDIO"))</f>
        <v/>
      </c>
      <c r="X1192" s="163">
        <f>IF(V1192&lt;=300%,O1192,IF(AND(V1192&gt;100%,V1192&lt;=150%),S1192,R1192))</f>
        <v/>
      </c>
      <c r="Y1192" s="162">
        <f>ROUND(X1192,0)</f>
        <v/>
      </c>
    </row>
    <row r="1193" ht="15.75" customHeight="1">
      <c r="B1193" s="32" t="inlineStr">
        <is>
          <t>3.24</t>
        </is>
      </c>
      <c r="C1193" s="32" t="n">
        <v>4912</v>
      </c>
      <c r="D1193" s="59" t="inlineStr">
        <is>
          <t xml:space="preserve">CONJUNTO DE ALOJAMIENTO DE LA CREMALLERA DE LA DIRECCION </t>
        </is>
      </c>
      <c r="E1193" s="56" t="inlineStr">
        <is>
          <t>componente que sostiene y protege la cremallera de dirección, asegurando su correcto funcionamiento dentro del sistema de dirección asistida.</t>
        </is>
      </c>
      <c r="F1193" s="32" t="inlineStr">
        <is>
          <t>Unidad</t>
        </is>
      </c>
      <c r="G1193" s="35" t="inlineStr">
        <is>
          <t>suministro</t>
        </is>
      </c>
      <c r="H1193" s="159" t="n">
        <v>719149</v>
      </c>
      <c r="I1193" s="37" t="n">
        <v>158.91</v>
      </c>
      <c r="J1193" s="37" t="n">
        <v>151.76</v>
      </c>
      <c r="K1193" s="160">
        <f>H1193*(I1193/J1193)</f>
        <v/>
      </c>
      <c r="L1193" s="159" t="n">
        <v>867817.2341999999</v>
      </c>
      <c r="M1193" s="159" t="n">
        <v>842541</v>
      </c>
      <c r="N1193" s="159" t="n">
        <v>909944.28</v>
      </c>
      <c r="O1193" s="162">
        <f>MIN(K1193,L1193,M1193,N1193)</f>
        <v/>
      </c>
      <c r="P1193" s="162">
        <f>MAX(K1193,L1193,M1193,N1193)</f>
        <v/>
      </c>
      <c r="Q1193" s="162">
        <f>MEDIAN(K1193,L1193,M1193,N1193)</f>
        <v/>
      </c>
      <c r="R1193" s="162">
        <f>AVERAGE(K1193,L1193,M1193,N1193)</f>
        <v/>
      </c>
      <c r="S1193" s="162">
        <f>AVERAGE(O1193,Q1193)</f>
        <v/>
      </c>
      <c r="T1193" s="162">
        <f>AVERAGE(P1193,Q1193)</f>
        <v/>
      </c>
      <c r="U1193" s="41">
        <f>STDEVA(K1193,L1193,M1193,N1193)</f>
        <v/>
      </c>
      <c r="V1193" s="42">
        <f>U1193/Q1193</f>
        <v/>
      </c>
      <c r="W1193" s="43">
        <f>IF(X1193=O1193,"MENOR",IF(X1193=S1193,"PROM[MEN-MED]","PROMEDIO"))</f>
        <v/>
      </c>
      <c r="X1193" s="163">
        <f>IF(V1193&lt;=300%,O1193,IF(AND(V1193&gt;100%,V1193&lt;=150%),S1193,R1193))</f>
        <v/>
      </c>
      <c r="Y1193" s="162">
        <f>ROUND(X1193,0)</f>
        <v/>
      </c>
    </row>
    <row r="1194" ht="15.75" customHeight="1">
      <c r="B1194" s="26" t="inlineStr">
        <is>
          <t>4.</t>
        </is>
      </c>
      <c r="C1194" s="142" t="inlineStr">
        <is>
          <t>SISTEMA DE TRANSMISIÓN</t>
        </is>
      </c>
      <c r="H1194" s="157" t="n"/>
      <c r="I1194" s="157" t="n"/>
      <c r="J1194" s="157" t="n"/>
      <c r="K1194" s="157" t="n"/>
      <c r="L1194" s="157" t="n"/>
      <c r="M1194" s="157" t="n"/>
      <c r="N1194" s="157" t="n"/>
      <c r="O1194" s="157" t="n"/>
      <c r="P1194" s="157" t="n"/>
      <c r="Q1194" s="157" t="n"/>
      <c r="R1194" s="157" t="n"/>
      <c r="S1194" s="157" t="n"/>
      <c r="T1194" s="157" t="n"/>
      <c r="U1194" s="157" t="n"/>
      <c r="V1194" s="157" t="n"/>
      <c r="W1194" s="157" t="n"/>
      <c r="X1194" s="157" t="n"/>
      <c r="Y1194" s="157" t="n"/>
    </row>
    <row r="1195" ht="27" customHeight="1">
      <c r="B1195" s="32" t="inlineStr">
        <is>
          <t>4.1</t>
        </is>
      </c>
      <c r="C1195" s="32" t="n">
        <v>4912</v>
      </c>
      <c r="D1195" s="71" t="inlineStr">
        <is>
          <t>CONJUNTO IZQUIERDO DEL EJE PROPULSOR DELANTERO</t>
        </is>
      </c>
      <c r="E1195" s="56" t="inlineStr">
        <is>
          <t>Su propósito es transferir el movimiento generado por el motor y la caja de transferencia hacia la rueda izquierda, permitiendo el desplazamiento del vehículo con tracción delantera cuando está activado el modo 4WD.</t>
        </is>
      </c>
      <c r="F1195" s="32" t="inlineStr">
        <is>
          <t>Unidad</t>
        </is>
      </c>
      <c r="G1195" s="35" t="inlineStr">
        <is>
          <t>suministro</t>
        </is>
      </c>
      <c r="H1195" s="159" t="n">
        <v>3538691</v>
      </c>
      <c r="I1195" s="37" t="n">
        <v>158.91</v>
      </c>
      <c r="J1195" s="37" t="n">
        <v>151.76</v>
      </c>
      <c r="K1195" s="160">
        <f>H1195*(I1195/J1195)</f>
        <v/>
      </c>
      <c r="L1195" s="159" t="n">
        <v>4160584.0647</v>
      </c>
      <c r="M1195" s="159" t="n">
        <v>4039402</v>
      </c>
      <c r="N1195" s="159" t="n">
        <v>4362554.16</v>
      </c>
      <c r="O1195" s="162">
        <f>MIN(K1195,L1195,M1195,N1195)</f>
        <v/>
      </c>
      <c r="P1195" s="162">
        <f>MAX(K1195,L1195,M1195,N1195)</f>
        <v/>
      </c>
      <c r="Q1195" s="162">
        <f>MEDIAN(K1195,L1195,M1195,N1195)</f>
        <v/>
      </c>
      <c r="R1195" s="162">
        <f>AVERAGE(K1195,L1195,M1195,N1195)</f>
        <v/>
      </c>
      <c r="S1195" s="162">
        <f>AVERAGE(O1195,Q1195)</f>
        <v/>
      </c>
      <c r="T1195" s="162">
        <f>AVERAGE(P1195,Q1195)</f>
        <v/>
      </c>
      <c r="U1195" s="41">
        <f>STDEVA(K1195,L1195,M1195,N1195)</f>
        <v/>
      </c>
      <c r="V1195" s="42">
        <f>U1195/Q1195</f>
        <v/>
      </c>
      <c r="W1195" s="43">
        <f>IF(X1195=O1195,"MENOR",IF(X1195=S1195,"PROM[MEN-MED]","PROMEDIO"))</f>
        <v/>
      </c>
      <c r="X1195" s="163">
        <f>IF(V1195&lt;=300%,O1195,IF(AND(V1195&gt;100%,V1195&lt;=150%),S1195,R1195))</f>
        <v/>
      </c>
      <c r="Y1195" s="162">
        <f>ROUND(X1195,0)</f>
        <v/>
      </c>
    </row>
    <row r="1196" ht="27" customHeight="1">
      <c r="B1196" s="32" t="inlineStr">
        <is>
          <t>4.2</t>
        </is>
      </c>
      <c r="C1196" s="32" t="n">
        <v>4912</v>
      </c>
      <c r="D1196" s="71" t="inlineStr">
        <is>
          <t>CONJUNTO DERECHO DEL EJE PROPULSOR DELANTERO</t>
        </is>
      </c>
      <c r="E1196" s="56" t="inlineStr">
        <is>
          <t>Su propósito es transferir el movimiento generado por el motor y la caja de transferencia hacia la rueda izquierda, permitiendo el desplazamiento del vehículo con tracción delantera cuando está activado el modo 4WD.</t>
        </is>
      </c>
      <c r="F1196" s="32" t="inlineStr">
        <is>
          <t>Unidad</t>
        </is>
      </c>
      <c r="G1196" s="35" t="inlineStr">
        <is>
          <t>suministro</t>
        </is>
      </c>
      <c r="H1196" s="159" t="n">
        <v>3538691</v>
      </c>
      <c r="I1196" s="37" t="n">
        <v>158.91</v>
      </c>
      <c r="J1196" s="37" t="n">
        <v>151.76</v>
      </c>
      <c r="K1196" s="160">
        <f>H1196*(I1196/J1196)</f>
        <v/>
      </c>
      <c r="L1196" s="159" t="n">
        <v>4200978.6028</v>
      </c>
      <c r="M1196" s="159" t="n">
        <v>4078620</v>
      </c>
      <c r="N1196" s="159" t="n">
        <v>4404909.6</v>
      </c>
      <c r="O1196" s="162">
        <f>MIN(K1196,L1196,M1196,N1196)</f>
        <v/>
      </c>
      <c r="P1196" s="162">
        <f>MAX(K1196,L1196,M1196,N1196)</f>
        <v/>
      </c>
      <c r="Q1196" s="162">
        <f>MEDIAN(K1196,L1196,M1196,N1196)</f>
        <v/>
      </c>
      <c r="R1196" s="162">
        <f>AVERAGE(K1196,L1196,M1196,N1196)</f>
        <v/>
      </c>
      <c r="S1196" s="162">
        <f>AVERAGE(O1196,Q1196)</f>
        <v/>
      </c>
      <c r="T1196" s="162">
        <f>AVERAGE(P1196,Q1196)</f>
        <v/>
      </c>
      <c r="U1196" s="41">
        <f>STDEVA(K1196,L1196,M1196,N1196)</f>
        <v/>
      </c>
      <c r="V1196" s="42">
        <f>U1196/Q1196</f>
        <v/>
      </c>
      <c r="W1196" s="43">
        <f>IF(X1196=O1196,"MENOR",IF(X1196=S1196,"PROM[MEN-MED]","PROMEDIO"))</f>
        <v/>
      </c>
      <c r="X1196" s="163">
        <f>IF(V1196&lt;=300%,O1196,IF(AND(V1196&gt;100%,V1196&lt;=150%),S1196,R1196))</f>
        <v/>
      </c>
      <c r="Y1196" s="162">
        <f>ROUND(X1196,0)</f>
        <v/>
      </c>
    </row>
    <row r="1197" ht="27" customHeight="1">
      <c r="B1197" s="32" t="inlineStr">
        <is>
          <t>4.3</t>
        </is>
      </c>
      <c r="C1197" s="32" t="n">
        <v>4912</v>
      </c>
      <c r="D1197" s="71" t="inlineStr">
        <is>
          <t>CONJUNTO DE LA JUNTA INTERIOR DEL EJE DELANTERO</t>
        </is>
      </c>
      <c r="E1197"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197" s="32" t="inlineStr">
        <is>
          <t>Unidad</t>
        </is>
      </c>
      <c r="G1197" s="35" t="inlineStr">
        <is>
          <t>suministro</t>
        </is>
      </c>
      <c r="H1197" s="159" t="n">
        <v>1680940</v>
      </c>
      <c r="I1197" s="37" t="n">
        <v>158.91</v>
      </c>
      <c r="J1197" s="37" t="n">
        <v>151.76</v>
      </c>
      <c r="K1197" s="160">
        <f>H1197*(I1197/J1197)</f>
        <v/>
      </c>
      <c r="L1197" s="159" t="n">
        <v>1975024.9953</v>
      </c>
      <c r="M1197" s="159" t="n">
        <v>1917500</v>
      </c>
      <c r="N1197" s="159" t="n">
        <v>2070900</v>
      </c>
      <c r="O1197" s="162">
        <f>MIN(K1197,L1197,M1197,N1197)</f>
        <v/>
      </c>
      <c r="P1197" s="162">
        <f>MAX(K1197,L1197,M1197,N1197)</f>
        <v/>
      </c>
      <c r="Q1197" s="162">
        <f>MEDIAN(K1197,L1197,M1197,N1197)</f>
        <v/>
      </c>
      <c r="R1197" s="162">
        <f>AVERAGE(K1197,L1197,M1197,N1197)</f>
        <v/>
      </c>
      <c r="S1197" s="162">
        <f>AVERAGE(O1197,Q1197)</f>
        <v/>
      </c>
      <c r="T1197" s="162">
        <f>AVERAGE(P1197,Q1197)</f>
        <v/>
      </c>
      <c r="U1197" s="41">
        <f>STDEVA(K1197,L1197,M1197,N1197)</f>
        <v/>
      </c>
      <c r="V1197" s="42">
        <f>U1197/Q1197</f>
        <v/>
      </c>
      <c r="W1197" s="43">
        <f>IF(X1197=O1197,"MENOR",IF(X1197=S1197,"PROM[MEN-MED]","PROMEDIO"))</f>
        <v/>
      </c>
      <c r="X1197" s="163">
        <f>IF(V1197&lt;=300%,O1197,IF(AND(V1197&gt;100%,V1197&lt;=150%),S1197,R1197))</f>
        <v/>
      </c>
      <c r="Y1197" s="162">
        <f>ROUND(X1197,0)</f>
        <v/>
      </c>
    </row>
    <row r="1198" ht="27" customHeight="1">
      <c r="B1198" s="32" t="inlineStr">
        <is>
          <t>4.4</t>
        </is>
      </c>
      <c r="C1198" s="32" t="n">
        <v>4912</v>
      </c>
      <c r="D1198" s="71" t="inlineStr">
        <is>
          <t>CONJUNTO DE LA JUNTAEXTERIOR DEL EJE DELANTERO</t>
        </is>
      </c>
      <c r="E1198"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198" s="32" t="inlineStr">
        <is>
          <t>Unidad</t>
        </is>
      </c>
      <c r="G1198" s="35" t="inlineStr">
        <is>
          <t>suministro</t>
        </is>
      </c>
      <c r="H1198" s="159" t="n">
        <v>2362293</v>
      </c>
      <c r="I1198" s="37" t="n">
        <v>158.91</v>
      </c>
      <c r="J1198" s="37" t="n">
        <v>151.76</v>
      </c>
      <c r="K1198" s="160">
        <f>H1198*(I1198/J1198)</f>
        <v/>
      </c>
      <c r="L1198" s="159" t="n">
        <v>2775951.9725</v>
      </c>
      <c r="M1198" s="159" t="n">
        <v>2695099</v>
      </c>
      <c r="N1198" s="159" t="n">
        <v>2910706.92</v>
      </c>
      <c r="O1198" s="162">
        <f>MIN(K1198,L1198,M1198,N1198)</f>
        <v/>
      </c>
      <c r="P1198" s="162">
        <f>MAX(K1198,L1198,M1198,N1198)</f>
        <v/>
      </c>
      <c r="Q1198" s="162">
        <f>MEDIAN(K1198,L1198,M1198,N1198)</f>
        <v/>
      </c>
      <c r="R1198" s="162">
        <f>AVERAGE(K1198,L1198,M1198,N1198)</f>
        <v/>
      </c>
      <c r="S1198" s="162">
        <f>AVERAGE(O1198,Q1198)</f>
        <v/>
      </c>
      <c r="T1198" s="162">
        <f>AVERAGE(P1198,Q1198)</f>
        <v/>
      </c>
      <c r="U1198" s="41">
        <f>STDEVA(K1198,L1198,M1198,N1198)</f>
        <v/>
      </c>
      <c r="V1198" s="42">
        <f>U1198/Q1198</f>
        <v/>
      </c>
      <c r="W1198" s="43">
        <f>IF(X1198=O1198,"MENOR",IF(X1198=S1198,"PROM[MEN-MED]","PROMEDIO"))</f>
        <v/>
      </c>
      <c r="X1198" s="163">
        <f>IF(V1198&lt;=300%,O1198,IF(AND(V1198&gt;100%,V1198&lt;=150%),S1198,R1198))</f>
        <v/>
      </c>
      <c r="Y1198" s="162">
        <f>ROUND(X1198,0)</f>
        <v/>
      </c>
    </row>
    <row r="1199" ht="69" customHeight="1">
      <c r="B1199" s="32" t="inlineStr">
        <is>
          <t>4.5</t>
        </is>
      </c>
      <c r="C1199" s="32" t="n">
        <v>4912</v>
      </c>
      <c r="D1199" s="72" t="inlineStr">
        <is>
          <t>FUNDA DE LA JUNTA EXTERIOR</t>
        </is>
      </c>
      <c r="E1199"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199" s="32" t="inlineStr">
        <is>
          <t>Unidad</t>
        </is>
      </c>
      <c r="G1199" s="35" t="inlineStr">
        <is>
          <t>suministro</t>
        </is>
      </c>
      <c r="H1199" s="159" t="n">
        <v>506350</v>
      </c>
      <c r="I1199" s="37" t="n">
        <v>158.91</v>
      </c>
      <c r="J1199" s="37" t="n">
        <v>151.76</v>
      </c>
      <c r="K1199" s="160">
        <f>H1199*(I1199/J1199)</f>
        <v/>
      </c>
      <c r="L1199" s="159" t="n">
        <v>611025.8728</v>
      </c>
      <c r="M1199" s="159" t="n">
        <v>593229</v>
      </c>
      <c r="N1199" s="159" t="n">
        <v>640687.3199999999</v>
      </c>
      <c r="O1199" s="162">
        <f>MIN(K1199,L1199,M1199,N1199)</f>
        <v/>
      </c>
      <c r="P1199" s="162">
        <f>MAX(K1199,L1199,M1199,N1199)</f>
        <v/>
      </c>
      <c r="Q1199" s="162">
        <f>MEDIAN(K1199,L1199,M1199,N1199)</f>
        <v/>
      </c>
      <c r="R1199" s="162">
        <f>AVERAGE(K1199,L1199,M1199,N1199)</f>
        <v/>
      </c>
      <c r="S1199" s="162">
        <f>AVERAGE(O1199,Q1199)</f>
        <v/>
      </c>
      <c r="T1199" s="162">
        <f>AVERAGE(P1199,Q1199)</f>
        <v/>
      </c>
      <c r="U1199" s="41">
        <f>STDEVA(K1199,L1199,M1199,N1199)</f>
        <v/>
      </c>
      <c r="V1199" s="42">
        <f>U1199/Q1199</f>
        <v/>
      </c>
      <c r="W1199" s="43">
        <f>IF(X1199=O1199,"MENOR",IF(X1199=S1199,"PROM[MEN-MED]","PROMEDIO"))</f>
        <v/>
      </c>
      <c r="X1199" s="163">
        <f>IF(V1199&lt;=300%,O1199,IF(AND(V1199&gt;100%,V1199&lt;=150%),S1199,R1199))</f>
        <v/>
      </c>
      <c r="Y1199" s="162">
        <f>ROUND(X1199,0)</f>
        <v/>
      </c>
    </row>
    <row r="1200" ht="69" customHeight="1">
      <c r="B1200" s="32" t="inlineStr">
        <is>
          <t>4.6</t>
        </is>
      </c>
      <c r="C1200" s="32" t="n">
        <v>4912</v>
      </c>
      <c r="D1200" s="72" t="inlineStr">
        <is>
          <t>FUNDA DE LA JUNTA INTERIOR</t>
        </is>
      </c>
      <c r="E1200"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200" s="32" t="inlineStr">
        <is>
          <t>Juego</t>
        </is>
      </c>
      <c r="G1200" s="35" t="inlineStr">
        <is>
          <t>suministro</t>
        </is>
      </c>
      <c r="H1200" s="159" t="n">
        <v>780610</v>
      </c>
      <c r="I1200" s="37" t="n">
        <v>158.91</v>
      </c>
      <c r="J1200" s="37" t="n">
        <v>151.76</v>
      </c>
      <c r="K1200" s="160">
        <f>H1200*(I1200/J1200)</f>
        <v/>
      </c>
      <c r="L1200" s="159" t="n">
        <v>939121.0346</v>
      </c>
      <c r="M1200" s="159" t="n">
        <v>911768</v>
      </c>
      <c r="N1200" s="159" t="n">
        <v>984709.4399999999</v>
      </c>
      <c r="O1200" s="162">
        <f>MIN(K1200,L1200,M1200,N1200)</f>
        <v/>
      </c>
      <c r="P1200" s="162">
        <f>MAX(K1200,L1200,M1200,N1200)</f>
        <v/>
      </c>
      <c r="Q1200" s="162">
        <f>MEDIAN(K1200,L1200,M1200,N1200)</f>
        <v/>
      </c>
      <c r="R1200" s="162">
        <f>AVERAGE(K1200,L1200,M1200,N1200)</f>
        <v/>
      </c>
      <c r="S1200" s="162">
        <f>AVERAGE(O1200,Q1200)</f>
        <v/>
      </c>
      <c r="T1200" s="162">
        <f>AVERAGE(P1200,Q1200)</f>
        <v/>
      </c>
      <c r="U1200" s="41">
        <f>STDEVA(K1200,L1200,M1200,N1200)</f>
        <v/>
      </c>
      <c r="V1200" s="42">
        <f>U1200/Q1200</f>
        <v/>
      </c>
      <c r="W1200" s="43">
        <f>IF(X1200=O1200,"MENOR",IF(X1200=S1200,"PROM[MEN-MED]","PROMEDIO"))</f>
        <v/>
      </c>
      <c r="X1200" s="163">
        <f>IF(V1200&lt;=300%,O1200,IF(AND(V1200&gt;100%,V1200&lt;=150%),S1200,R1200))</f>
        <v/>
      </c>
      <c r="Y1200" s="162">
        <f>ROUND(X1200,0)</f>
        <v/>
      </c>
    </row>
    <row r="1201" ht="15.75" customHeight="1">
      <c r="B1201" s="32" t="inlineStr">
        <is>
          <t>4.7</t>
        </is>
      </c>
      <c r="C1201" s="32" t="n">
        <v>4912</v>
      </c>
      <c r="D1201" s="72" t="inlineStr">
        <is>
          <t>HORQUILLA DE BRIDA DE LA JUNTA UNIVERSAL</t>
        </is>
      </c>
      <c r="E1201" s="56" t="inlineStr">
        <is>
          <t>componente clave del eje de transmisión que conecta el árbol de transmisión con el diferencial o la caja de transferencia.</t>
        </is>
      </c>
      <c r="F1201" s="32" t="inlineStr">
        <is>
          <t>Unidad</t>
        </is>
      </c>
      <c r="G1201" s="35" t="inlineStr">
        <is>
          <t>suministro</t>
        </is>
      </c>
      <c r="H1201" s="159" t="n">
        <v>635550</v>
      </c>
      <c r="I1201" s="37" t="n">
        <v>158.91</v>
      </c>
      <c r="J1201" s="37" t="n">
        <v>151.76</v>
      </c>
      <c r="K1201" s="160">
        <f>H1201*(I1201/J1201)</f>
        <v/>
      </c>
      <c r="L1201" s="159" t="n">
        <v>745228.694</v>
      </c>
      <c r="M1201" s="159" t="n">
        <v>723523</v>
      </c>
      <c r="N1201" s="159" t="n">
        <v>781404.84</v>
      </c>
      <c r="O1201" s="162">
        <f>MIN(K1201,L1201,M1201,N1201)</f>
        <v/>
      </c>
      <c r="P1201" s="162">
        <f>MAX(K1201,L1201,M1201,N1201)</f>
        <v/>
      </c>
      <c r="Q1201" s="162">
        <f>MEDIAN(K1201,L1201,M1201,N1201)</f>
        <v/>
      </c>
      <c r="R1201" s="162">
        <f>AVERAGE(K1201,L1201,M1201,N1201)</f>
        <v/>
      </c>
      <c r="S1201" s="162">
        <f>AVERAGE(O1201,Q1201)</f>
        <v/>
      </c>
      <c r="T1201" s="162">
        <f>AVERAGE(P1201,Q1201)</f>
        <v/>
      </c>
      <c r="U1201" s="41">
        <f>STDEVA(K1201,L1201,M1201,N1201)</f>
        <v/>
      </c>
      <c r="V1201" s="42">
        <f>U1201/Q1201</f>
        <v/>
      </c>
      <c r="W1201" s="43">
        <f>IF(X1201=O1201,"MENOR",IF(X1201=S1201,"PROM[MEN-MED]","PROMEDIO"))</f>
        <v/>
      </c>
      <c r="X1201" s="163">
        <f>IF(V1201&lt;=300%,O1201,IF(AND(V1201&gt;100%,V1201&lt;=150%),S1201,R1201))</f>
        <v/>
      </c>
      <c r="Y1201" s="162">
        <f>ROUND(X1201,0)</f>
        <v/>
      </c>
    </row>
    <row r="1202" ht="15.75" customHeight="1">
      <c r="B1202" s="32" t="inlineStr">
        <is>
          <t>4.8</t>
        </is>
      </c>
      <c r="C1202" s="32" t="n">
        <v>4912</v>
      </c>
      <c r="D1202" s="72" t="inlineStr">
        <is>
          <t>CRUCETA DE LA JUNTA UNIVERSAL</t>
        </is>
      </c>
      <c r="E1202" s="56" t="inlineStr">
        <is>
          <t>componente esencial del eje de transmisión, permitiendo la transferencia de torque entre el árbol de transmisión y el diferencial o la caja de transferencia.</t>
        </is>
      </c>
      <c r="F1202" s="32" t="inlineStr">
        <is>
          <t>Unidad</t>
        </is>
      </c>
      <c r="G1202" s="35" t="inlineStr">
        <is>
          <t>suministro</t>
        </is>
      </c>
      <c r="H1202" s="159" t="n">
        <v>409128</v>
      </c>
      <c r="I1202" s="37" t="n">
        <v>158.91</v>
      </c>
      <c r="J1202" s="37" t="n">
        <v>151.76</v>
      </c>
      <c r="K1202" s="160">
        <f>H1202*(I1202/J1202)</f>
        <v/>
      </c>
      <c r="L1202" s="159" t="n">
        <v>498678.6154</v>
      </c>
      <c r="M1202" s="159" t="n">
        <v>484154</v>
      </c>
      <c r="N1202" s="159" t="n">
        <v>522886.32</v>
      </c>
      <c r="O1202" s="162">
        <f>MIN(K1202,L1202,M1202,N1202)</f>
        <v/>
      </c>
      <c r="P1202" s="162">
        <f>MAX(K1202,L1202,M1202,N1202)</f>
        <v/>
      </c>
      <c r="Q1202" s="162">
        <f>MEDIAN(K1202,L1202,M1202,N1202)</f>
        <v/>
      </c>
      <c r="R1202" s="162">
        <f>AVERAGE(K1202,L1202,M1202,N1202)</f>
        <v/>
      </c>
      <c r="S1202" s="162">
        <f>AVERAGE(O1202,Q1202)</f>
        <v/>
      </c>
      <c r="T1202" s="162">
        <f>AVERAGE(P1202,Q1202)</f>
        <v/>
      </c>
      <c r="U1202" s="41">
        <f>STDEVA(K1202,L1202,M1202,N1202)</f>
        <v/>
      </c>
      <c r="V1202" s="42">
        <f>U1202/Q1202</f>
        <v/>
      </c>
      <c r="W1202" s="43">
        <f>IF(X1202=O1202,"MENOR",IF(X1202=S1202,"PROM[MEN-MED]","PROMEDIO"))</f>
        <v/>
      </c>
      <c r="X1202" s="163">
        <f>IF(V1202&lt;=300%,O1202,IF(AND(V1202&gt;100%,V1202&lt;=150%),S1202,R1202))</f>
        <v/>
      </c>
      <c r="Y1202" s="162">
        <f>ROUND(X1202,0)</f>
        <v/>
      </c>
    </row>
    <row r="1203" ht="54.75" customHeight="1">
      <c r="B1203" s="32" t="inlineStr">
        <is>
          <t>4.9</t>
        </is>
      </c>
      <c r="C1203" s="32" t="n">
        <v>4912</v>
      </c>
      <c r="D1203" s="72" t="inlineStr">
        <is>
          <t xml:space="preserve">CONJUNTO DEL ARBOL DE TRANSMISION DELANTERO </t>
        </is>
      </c>
      <c r="E1203" s="56" t="inlineStr">
        <is>
          <t xml:space="preserve">componente fundamental en los vehículos 4x4, encargado de transferir la potencia del diferencial central (caja de transferencia) al diferencial delantero, permitiendo la tracción en las ruedas delanteras cuando el sistema 4WD está activado.
</t>
        </is>
      </c>
      <c r="F1203" s="32" t="inlineStr">
        <is>
          <t>Unidad</t>
        </is>
      </c>
      <c r="G1203" s="35" t="inlineStr">
        <is>
          <t>suministro</t>
        </is>
      </c>
      <c r="H1203" s="159" t="n">
        <v>1643501</v>
      </c>
      <c r="I1203" s="37" t="n">
        <v>158.91</v>
      </c>
      <c r="J1203" s="37" t="n">
        <v>151.76</v>
      </c>
      <c r="K1203" s="160">
        <f>H1203*(I1203/J1203)</f>
        <v/>
      </c>
      <c r="L1203" s="159" t="n">
        <v>1927125.8769</v>
      </c>
      <c r="M1203" s="159" t="n">
        <v>1870996</v>
      </c>
      <c r="N1203" s="159" t="n">
        <v>2020675.68</v>
      </c>
      <c r="O1203" s="162">
        <f>MIN(K1203,L1203,M1203,N1203)</f>
        <v/>
      </c>
      <c r="P1203" s="162">
        <f>MAX(K1203,L1203,M1203,N1203)</f>
        <v/>
      </c>
      <c r="Q1203" s="162">
        <f>MEDIAN(K1203,L1203,M1203,N1203)</f>
        <v/>
      </c>
      <c r="R1203" s="162">
        <f>AVERAGE(K1203,L1203,M1203,N1203)</f>
        <v/>
      </c>
      <c r="S1203" s="162">
        <f>AVERAGE(O1203,Q1203)</f>
        <v/>
      </c>
      <c r="T1203" s="162">
        <f>AVERAGE(P1203,Q1203)</f>
        <v/>
      </c>
      <c r="U1203" s="41">
        <f>STDEVA(K1203,L1203,M1203,N1203)</f>
        <v/>
      </c>
      <c r="V1203" s="42">
        <f>U1203/Q1203</f>
        <v/>
      </c>
      <c r="W1203" s="43">
        <f>IF(X1203=O1203,"MENOR",IF(X1203=S1203,"PROM[MEN-MED]","PROMEDIO"))</f>
        <v/>
      </c>
      <c r="X1203" s="163">
        <f>IF(V1203&lt;=300%,O1203,IF(AND(V1203&gt;100%,V1203&lt;=150%),S1203,R1203))</f>
        <v/>
      </c>
      <c r="Y1203" s="162">
        <f>ROUND(X1203,0)</f>
        <v/>
      </c>
    </row>
    <row r="1204" ht="15.75" customHeight="1">
      <c r="B1204" s="32" t="inlineStr">
        <is>
          <t>4.10</t>
        </is>
      </c>
      <c r="C1204" s="32" t="n">
        <v>4912</v>
      </c>
      <c r="D1204" s="72" t="inlineStr">
        <is>
          <t>CONJUNTO DEL COJINETE DEL ROTOR DEL ABS IZQUIERDO</t>
        </is>
      </c>
      <c r="E1204" s="56" t="inlineStr">
        <is>
          <t>Este conjunto integra el cojinete de rueda con el rotor o anillo reluctor del ABS, permitiendo el correcto funcionamiento del sistema antibloqueo de frenos.</t>
        </is>
      </c>
      <c r="F1204" s="32" t="inlineStr">
        <is>
          <t>Unidad</t>
        </is>
      </c>
      <c r="G1204" s="35" t="inlineStr">
        <is>
          <t>suministro</t>
        </is>
      </c>
      <c r="H1204" s="159" t="n">
        <v>661200</v>
      </c>
      <c r="I1204" s="37" t="n">
        <v>158.91</v>
      </c>
      <c r="J1204" s="37" t="n">
        <v>151.76</v>
      </c>
      <c r="K1204" s="160">
        <f>H1204*(I1204/J1204)</f>
        <v/>
      </c>
      <c r="L1204" s="159" t="n">
        <v>775305.7179</v>
      </c>
      <c r="M1204" s="159" t="n">
        <v>752724</v>
      </c>
      <c r="N1204" s="159" t="n">
        <v>812941.92</v>
      </c>
      <c r="O1204" s="162">
        <f>MIN(K1204,L1204,M1204,N1204)</f>
        <v/>
      </c>
      <c r="P1204" s="162">
        <f>MAX(K1204,L1204,M1204,N1204)</f>
        <v/>
      </c>
      <c r="Q1204" s="162">
        <f>MEDIAN(K1204,L1204,M1204,N1204)</f>
        <v/>
      </c>
      <c r="R1204" s="162">
        <f>AVERAGE(K1204,L1204,M1204,N1204)</f>
        <v/>
      </c>
      <c r="S1204" s="162">
        <f>AVERAGE(O1204,Q1204)</f>
        <v/>
      </c>
      <c r="T1204" s="162">
        <f>AVERAGE(P1204,Q1204)</f>
        <v/>
      </c>
      <c r="U1204" s="41">
        <f>STDEVA(K1204,L1204,M1204,N1204)</f>
        <v/>
      </c>
      <c r="V1204" s="42">
        <f>U1204/Q1204</f>
        <v/>
      </c>
      <c r="W1204" s="43">
        <f>IF(X1204=O1204,"MENOR",IF(X1204=S1204,"PROM[MEN-MED]","PROMEDIO"))</f>
        <v/>
      </c>
      <c r="X1204" s="163">
        <f>IF(V1204&lt;=300%,O1204,IF(AND(V1204&gt;100%,V1204&lt;=150%),S1204,R1204))</f>
        <v/>
      </c>
      <c r="Y1204" s="162">
        <f>ROUND(X1204,0)</f>
        <v/>
      </c>
    </row>
    <row r="1205" ht="15.75" customHeight="1">
      <c r="B1205" s="32" t="inlineStr">
        <is>
          <t>4.11</t>
        </is>
      </c>
      <c r="C1205" s="32" t="n">
        <v>4912</v>
      </c>
      <c r="D1205" s="72" t="inlineStr">
        <is>
          <t>CONJUNTO DEL COJINETE DEL ROTOR DEL ABS DERECHO</t>
        </is>
      </c>
      <c r="E1205" s="56" t="inlineStr">
        <is>
          <t>Este conjunto integra el cojinete de rueda con el rotor o anillo reluctor del ABS, permitiendo el correcto funcionamiento del sistema antibloqueo de frenos.</t>
        </is>
      </c>
      <c r="F1205" s="32" t="inlineStr">
        <is>
          <t>Unidad</t>
        </is>
      </c>
      <c r="G1205" s="35" t="inlineStr">
        <is>
          <t>suministro</t>
        </is>
      </c>
      <c r="H1205" s="159" t="n">
        <v>661200</v>
      </c>
      <c r="I1205" s="37" t="n">
        <v>158.91</v>
      </c>
      <c r="J1205" s="37" t="n">
        <v>151.76</v>
      </c>
      <c r="K1205" s="160">
        <f>H1205*(I1205/J1205)</f>
        <v/>
      </c>
      <c r="L1205" s="159" t="n">
        <v>790360.2056</v>
      </c>
      <c r="M1205" s="159" t="n">
        <v>767340</v>
      </c>
      <c r="N1205" s="159" t="n">
        <v>828727.2</v>
      </c>
      <c r="O1205" s="162">
        <f>MIN(K1205,L1205,M1205,N1205)</f>
        <v/>
      </c>
      <c r="P1205" s="162">
        <f>MAX(K1205,L1205,M1205,N1205)</f>
        <v/>
      </c>
      <c r="Q1205" s="162">
        <f>MEDIAN(K1205,L1205,M1205,N1205)</f>
        <v/>
      </c>
      <c r="R1205" s="162">
        <f>AVERAGE(K1205,L1205,M1205,N1205)</f>
        <v/>
      </c>
      <c r="S1205" s="162">
        <f>AVERAGE(O1205,Q1205)</f>
        <v/>
      </c>
      <c r="T1205" s="162">
        <f>AVERAGE(P1205,Q1205)</f>
        <v/>
      </c>
      <c r="U1205" s="41">
        <f>STDEVA(K1205,L1205,M1205,N1205)</f>
        <v/>
      </c>
      <c r="V1205" s="42">
        <f>U1205/Q1205</f>
        <v/>
      </c>
      <c r="W1205" s="43">
        <f>IF(X1205=O1205,"MENOR",IF(X1205=S1205,"PROM[MEN-MED]","PROMEDIO"))</f>
        <v/>
      </c>
      <c r="X1205" s="163">
        <f>IF(V1205&lt;=300%,O1205,IF(AND(V1205&gt;100%,V1205&lt;=150%),S1205,R1205))</f>
        <v/>
      </c>
      <c r="Y1205" s="162">
        <f>ROUND(X1205,0)</f>
        <v/>
      </c>
    </row>
    <row r="1206" ht="27" customHeight="1">
      <c r="B1206" s="32" t="inlineStr">
        <is>
          <t>4.12</t>
        </is>
      </c>
      <c r="C1206" s="32" t="n">
        <v>4912</v>
      </c>
      <c r="D1206" s="72" t="inlineStr">
        <is>
          <t xml:space="preserve">SUBCONJUNTO IZQUIERDO DEL CUBO DEL EJE DELANTERO </t>
        </is>
      </c>
      <c r="E1206" s="56" t="inlineStr">
        <is>
          <t>parte fundamental del sistema de suspensión y tracción delantera. Este componente permite el montaje de la rueda, la conexión con el semieje y la transmisión de torque en modelos con tracción 4x4.</t>
        </is>
      </c>
      <c r="F1206" s="32" t="inlineStr">
        <is>
          <t>Unidad</t>
        </is>
      </c>
      <c r="G1206" s="35" t="inlineStr">
        <is>
          <t>suministro</t>
        </is>
      </c>
      <c r="H1206" s="159" t="n">
        <v>779000</v>
      </c>
      <c r="I1206" s="37" t="n">
        <v>158.91</v>
      </c>
      <c r="J1206" s="37" t="n">
        <v>151.76</v>
      </c>
      <c r="K1206" s="160">
        <f>H1206*(I1206/J1206)</f>
        <v/>
      </c>
      <c r="L1206" s="159" t="n">
        <v>922304.2283</v>
      </c>
      <c r="M1206" s="159" t="n">
        <v>895441</v>
      </c>
      <c r="N1206" s="159" t="n">
        <v>967076.28</v>
      </c>
      <c r="O1206" s="162">
        <f>MIN(K1206,L1206,M1206,N1206)</f>
        <v/>
      </c>
      <c r="P1206" s="162">
        <f>MAX(K1206,L1206,M1206,N1206)</f>
        <v/>
      </c>
      <c r="Q1206" s="162">
        <f>MEDIAN(K1206,L1206,M1206,N1206)</f>
        <v/>
      </c>
      <c r="R1206" s="162">
        <f>AVERAGE(K1206,L1206,M1206,N1206)</f>
        <v/>
      </c>
      <c r="S1206" s="162">
        <f>AVERAGE(O1206,Q1206)</f>
        <v/>
      </c>
      <c r="T1206" s="162">
        <f>AVERAGE(P1206,Q1206)</f>
        <v/>
      </c>
      <c r="U1206" s="41">
        <f>STDEVA(K1206,L1206,M1206,N1206)</f>
        <v/>
      </c>
      <c r="V1206" s="42">
        <f>U1206/Q1206</f>
        <v/>
      </c>
      <c r="W1206" s="43">
        <f>IF(X1206=O1206,"MENOR",IF(X1206=S1206,"PROM[MEN-MED]","PROMEDIO"))</f>
        <v/>
      </c>
      <c r="X1206" s="163">
        <f>IF(V1206&lt;=300%,O1206,IF(AND(V1206&gt;100%,V1206&lt;=150%),S1206,R1206))</f>
        <v/>
      </c>
      <c r="Y1206" s="162">
        <f>ROUND(X1206,0)</f>
        <v/>
      </c>
    </row>
    <row r="1207" ht="27" customHeight="1">
      <c r="B1207" s="32" t="inlineStr">
        <is>
          <t>4.13</t>
        </is>
      </c>
      <c r="C1207" s="32" t="n">
        <v>4912</v>
      </c>
      <c r="D1207" s="72" t="inlineStr">
        <is>
          <t xml:space="preserve">SUBCONJUNTO DERECHO DEL CUBO DEL EJE DELANTERO </t>
        </is>
      </c>
      <c r="E1207" s="56" t="inlineStr">
        <is>
          <t>parte fundamental del sistema de suspensión y tracción delantera. Este componente permite el montaje de la rueda, la conexión con el semieje y la transmisión de torque en modelos con tracción 4x4.</t>
        </is>
      </c>
      <c r="F1207" s="32" t="inlineStr">
        <is>
          <t>Unidad</t>
        </is>
      </c>
      <c r="G1207" s="35" t="inlineStr">
        <is>
          <t>suministro</t>
        </is>
      </c>
      <c r="H1207" s="159" t="n">
        <v>779000</v>
      </c>
      <c r="I1207" s="37" t="n">
        <v>158.91</v>
      </c>
      <c r="J1207" s="37" t="n">
        <v>151.76</v>
      </c>
      <c r="K1207" s="160">
        <f>H1207*(I1207/J1207)</f>
        <v/>
      </c>
      <c r="L1207" s="159" t="n">
        <v>931172.5248</v>
      </c>
      <c r="M1207" s="159" t="n">
        <v>904051</v>
      </c>
      <c r="N1207" s="159" t="n">
        <v>976375.08</v>
      </c>
      <c r="O1207" s="162">
        <f>MIN(K1207,L1207,M1207,N1207)</f>
        <v/>
      </c>
      <c r="P1207" s="162">
        <f>MAX(K1207,L1207,M1207,N1207)</f>
        <v/>
      </c>
      <c r="Q1207" s="162">
        <f>MEDIAN(K1207,L1207,M1207,N1207)</f>
        <v/>
      </c>
      <c r="R1207" s="162">
        <f>AVERAGE(K1207,L1207,M1207,N1207)</f>
        <v/>
      </c>
      <c r="S1207" s="162">
        <f>AVERAGE(O1207,Q1207)</f>
        <v/>
      </c>
      <c r="T1207" s="162">
        <f>AVERAGE(P1207,Q1207)</f>
        <v/>
      </c>
      <c r="U1207" s="41">
        <f>STDEVA(K1207,L1207,M1207,N1207)</f>
        <v/>
      </c>
      <c r="V1207" s="42">
        <f>U1207/Q1207</f>
        <v/>
      </c>
      <c r="W1207" s="43">
        <f>IF(X1207=O1207,"MENOR",IF(X1207=S1207,"PROM[MEN-MED]","PROMEDIO"))</f>
        <v/>
      </c>
      <c r="X1207" s="163">
        <f>IF(V1207&lt;=300%,O1207,IF(AND(V1207&gt;100%,V1207&lt;=150%),S1207,R1207))</f>
        <v/>
      </c>
      <c r="Y1207" s="162">
        <f>ROUND(X1207,0)</f>
        <v/>
      </c>
    </row>
    <row r="1208" ht="15.75" customHeight="1">
      <c r="B1208" s="32" t="inlineStr">
        <is>
          <t>4.14</t>
        </is>
      </c>
      <c r="C1208" s="32" t="n">
        <v>4912</v>
      </c>
      <c r="D1208" s="72" t="inlineStr">
        <is>
          <t>EJE AXIAL TRASERO IZQUIERDO</t>
        </is>
      </c>
      <c r="E1208" s="56" t="inlineStr">
        <is>
          <t>función principal es transmitir la potencia desde el diferencial trasero hasta la rueda izquierda, permitiendo el movimiento del vehículo</t>
        </is>
      </c>
      <c r="F1208" s="32" t="inlineStr">
        <is>
          <t>Unidad</t>
        </is>
      </c>
      <c r="G1208" s="35" t="inlineStr">
        <is>
          <t>suministro</t>
        </is>
      </c>
      <c r="H1208" s="159" t="n">
        <v>1899240</v>
      </c>
      <c r="I1208" s="37" t="n">
        <v>158.91</v>
      </c>
      <c r="J1208" s="37" t="n">
        <v>151.76</v>
      </c>
      <c r="K1208" s="160">
        <f>H1208*(I1208/J1208)</f>
        <v/>
      </c>
      <c r="L1208" s="159" t="n">
        <v>2235688.1288</v>
      </c>
      <c r="M1208" s="159" t="n">
        <v>2170571</v>
      </c>
      <c r="N1208" s="159" t="n">
        <v>2344216.68</v>
      </c>
      <c r="O1208" s="162">
        <f>MIN(K1208,L1208,M1208,N1208)</f>
        <v/>
      </c>
      <c r="P1208" s="162">
        <f>MAX(K1208,L1208,M1208,N1208)</f>
        <v/>
      </c>
      <c r="Q1208" s="162">
        <f>MEDIAN(K1208,L1208,M1208,N1208)</f>
        <v/>
      </c>
      <c r="R1208" s="162">
        <f>AVERAGE(K1208,L1208,M1208,N1208)</f>
        <v/>
      </c>
      <c r="S1208" s="162">
        <f>AVERAGE(O1208,Q1208)</f>
        <v/>
      </c>
      <c r="T1208" s="162">
        <f>AVERAGE(P1208,Q1208)</f>
        <v/>
      </c>
      <c r="U1208" s="41">
        <f>STDEVA(K1208,L1208,M1208,N1208)</f>
        <v/>
      </c>
      <c r="V1208" s="42">
        <f>U1208/Q1208</f>
        <v/>
      </c>
      <c r="W1208" s="43">
        <f>IF(X1208=O1208,"MENOR",IF(X1208=S1208,"PROM[MEN-MED]","PROMEDIO"))</f>
        <v/>
      </c>
      <c r="X1208" s="163">
        <f>IF(V1208&lt;=300%,O1208,IF(AND(V1208&gt;100%,V1208&lt;=150%),S1208,R1208))</f>
        <v/>
      </c>
      <c r="Y1208" s="162">
        <f>ROUND(X1208,0)</f>
        <v/>
      </c>
    </row>
    <row r="1209" ht="15.75" customHeight="1">
      <c r="B1209" s="32" t="inlineStr">
        <is>
          <t>4.15</t>
        </is>
      </c>
      <c r="C1209" s="32" t="n">
        <v>4912</v>
      </c>
      <c r="D1209" s="72" t="inlineStr">
        <is>
          <t>EJE AXIAL TRASERO DERECHO</t>
        </is>
      </c>
      <c r="E1209" s="56" t="inlineStr">
        <is>
          <t>función principal es transmitir la potencia desde el diferencial trasero hasta la rueda izquierda, permitiendo el movimiento del vehículo</t>
        </is>
      </c>
      <c r="F1209" s="32" t="inlineStr">
        <is>
          <t>Unidad</t>
        </is>
      </c>
      <c r="G1209" s="35" t="inlineStr">
        <is>
          <t>suministro</t>
        </is>
      </c>
      <c r="H1209" s="159" t="n">
        <v>1899240</v>
      </c>
      <c r="I1209" s="37" t="n">
        <v>158.91</v>
      </c>
      <c r="J1209" s="37" t="n">
        <v>151.76</v>
      </c>
      <c r="K1209" s="160">
        <f>H1209*(I1209/J1209)</f>
        <v/>
      </c>
      <c r="L1209" s="159" t="n">
        <v>2279099.543</v>
      </c>
      <c r="M1209" s="159" t="n">
        <v>2212718</v>
      </c>
      <c r="N1209" s="159" t="n">
        <v>2389735.44</v>
      </c>
      <c r="O1209" s="162">
        <f>MIN(K1209,L1209,M1209,N1209)</f>
        <v/>
      </c>
      <c r="P1209" s="162">
        <f>MAX(K1209,L1209,M1209,N1209)</f>
        <v/>
      </c>
      <c r="Q1209" s="162">
        <f>MEDIAN(K1209,L1209,M1209,N1209)</f>
        <v/>
      </c>
      <c r="R1209" s="162">
        <f>AVERAGE(K1209,L1209,M1209,N1209)</f>
        <v/>
      </c>
      <c r="S1209" s="162">
        <f>AVERAGE(O1209,Q1209)</f>
        <v/>
      </c>
      <c r="T1209" s="162">
        <f>AVERAGE(P1209,Q1209)</f>
        <v/>
      </c>
      <c r="U1209" s="41">
        <f>STDEVA(K1209,L1209,M1209,N1209)</f>
        <v/>
      </c>
      <c r="V1209" s="42">
        <f>U1209/Q1209</f>
        <v/>
      </c>
      <c r="W1209" s="43">
        <f>IF(X1209=O1209,"MENOR",IF(X1209=S1209,"PROM[MEN-MED]","PROMEDIO"))</f>
        <v/>
      </c>
      <c r="X1209" s="163">
        <f>IF(V1209&lt;=300%,O1209,IF(AND(V1209&gt;100%,V1209&lt;=150%),S1209,R1209))</f>
        <v/>
      </c>
      <c r="Y1209" s="162">
        <f>ROUND(X1209,0)</f>
        <v/>
      </c>
    </row>
    <row r="1210" ht="27" customHeight="1">
      <c r="B1210" s="32" t="inlineStr">
        <is>
          <t>4.16</t>
        </is>
      </c>
      <c r="C1210" s="32" t="n">
        <v>4912</v>
      </c>
      <c r="D1210" s="72" t="inlineStr">
        <is>
          <t>JUNTA DEL DEFLECTOR DE ACEITE DEL TAMBOR DEL FRENO IZQUIERDO</t>
        </is>
      </c>
      <c r="E1210" s="56" t="inlineStr">
        <is>
          <t>La junta del deflector de aceite del tambor de freno izquierdo es un componente diseñado para evitar que el aceite del diferencial trasero o la grasa del rodamiento contaminen el sistema de frenos</t>
        </is>
      </c>
      <c r="F1210" s="32" t="inlineStr">
        <is>
          <t>Unidad</t>
        </is>
      </c>
      <c r="G1210" s="35" t="inlineStr">
        <is>
          <t>suministro</t>
        </is>
      </c>
      <c r="H1210" s="159" t="n">
        <v>8649</v>
      </c>
      <c r="I1210" s="37" t="n">
        <v>158.91</v>
      </c>
      <c r="J1210" s="37" t="n">
        <v>151.76</v>
      </c>
      <c r="K1210" s="160">
        <f>H1210*(I1210/J1210)</f>
        <v/>
      </c>
      <c r="L1210" s="159" t="n">
        <v>11571.0245</v>
      </c>
      <c r="M1210" s="159" t="n">
        <v>11234</v>
      </c>
      <c r="N1210" s="159" t="n">
        <v>12132.72</v>
      </c>
      <c r="O1210" s="162">
        <f>MIN(K1210,L1210,M1210,N1210)</f>
        <v/>
      </c>
      <c r="P1210" s="162">
        <f>MAX(K1210,L1210,M1210,N1210)</f>
        <v/>
      </c>
      <c r="Q1210" s="162">
        <f>MEDIAN(K1210,L1210,M1210,N1210)</f>
        <v/>
      </c>
      <c r="R1210" s="162">
        <f>AVERAGE(K1210,L1210,M1210,N1210)</f>
        <v/>
      </c>
      <c r="S1210" s="162">
        <f>AVERAGE(O1210,Q1210)</f>
        <v/>
      </c>
      <c r="T1210" s="162">
        <f>AVERAGE(P1210,Q1210)</f>
        <v/>
      </c>
      <c r="U1210" s="41">
        <f>STDEVA(K1210,L1210,M1210,N1210)</f>
        <v/>
      </c>
      <c r="V1210" s="42">
        <f>U1210/Q1210</f>
        <v/>
      </c>
      <c r="W1210" s="43">
        <f>IF(X1210=O1210,"MENOR",IF(X1210=S1210,"PROM[MEN-MED]","PROMEDIO"))</f>
        <v/>
      </c>
      <c r="X1210" s="163">
        <f>IF(V1210&lt;=300%,O1210,IF(AND(V1210&gt;100%,V1210&lt;=150%),S1210,R1210))</f>
        <v/>
      </c>
      <c r="Y1210" s="162">
        <f>ROUND(X1210,0)</f>
        <v/>
      </c>
    </row>
    <row r="1211" ht="27" customHeight="1">
      <c r="B1211" s="32" t="inlineStr">
        <is>
          <t>4.17</t>
        </is>
      </c>
      <c r="C1211" s="32" t="n">
        <v>4912</v>
      </c>
      <c r="D1211" s="72" t="inlineStr">
        <is>
          <t>JUNTA DEL DEFLECTOR DE ACEITE DEL TAMBOR DEL FRENO DERECHO</t>
        </is>
      </c>
      <c r="E1211" s="56" t="inlineStr">
        <is>
          <t>La junta del deflector de aceite del tambor de freno izquierdo es un componente diseñado para evitar que el aceite del diferencial trasero o la grasa del rodamiento contaminen el sistema de frenos</t>
        </is>
      </c>
      <c r="F1211" s="32" t="inlineStr">
        <is>
          <t>Unidad</t>
        </is>
      </c>
      <c r="G1211" s="35" t="inlineStr">
        <is>
          <t>suministro</t>
        </is>
      </c>
      <c r="H1211" s="159" t="n">
        <v>8649</v>
      </c>
      <c r="I1211" s="37" t="n">
        <v>158.91</v>
      </c>
      <c r="J1211" s="37" t="n">
        <v>151.76</v>
      </c>
      <c r="K1211" s="160">
        <f>H1211*(I1211/J1211)</f>
        <v/>
      </c>
      <c r="L1211" s="159" t="n">
        <v>11354.7182</v>
      </c>
      <c r="M1211" s="159" t="n">
        <v>11024</v>
      </c>
      <c r="N1211" s="159" t="n">
        <v>11905.92</v>
      </c>
      <c r="O1211" s="162">
        <f>MIN(K1211,L1211,M1211,N1211)</f>
        <v/>
      </c>
      <c r="P1211" s="162">
        <f>MAX(K1211,L1211,M1211,N1211)</f>
        <v/>
      </c>
      <c r="Q1211" s="162">
        <f>MEDIAN(K1211,L1211,M1211,N1211)</f>
        <v/>
      </c>
      <c r="R1211" s="162">
        <f>AVERAGE(K1211,L1211,M1211,N1211)</f>
        <v/>
      </c>
      <c r="S1211" s="162">
        <f>AVERAGE(O1211,Q1211)</f>
        <v/>
      </c>
      <c r="T1211" s="162">
        <f>AVERAGE(P1211,Q1211)</f>
        <v/>
      </c>
      <c r="U1211" s="41">
        <f>STDEVA(K1211,L1211,M1211,N1211)</f>
        <v/>
      </c>
      <c r="V1211" s="42">
        <f>U1211/Q1211</f>
        <v/>
      </c>
      <c r="W1211" s="43">
        <f>IF(X1211=O1211,"MENOR",IF(X1211=S1211,"PROM[MEN-MED]","PROMEDIO"))</f>
        <v/>
      </c>
      <c r="X1211" s="163">
        <f>IF(V1211&lt;=300%,O1211,IF(AND(V1211&gt;100%,V1211&lt;=150%),S1211,R1211))</f>
        <v/>
      </c>
      <c r="Y1211" s="162">
        <f>ROUND(X1211,0)</f>
        <v/>
      </c>
    </row>
    <row r="1212" ht="15.75" customHeight="1">
      <c r="B1212" s="32" t="inlineStr">
        <is>
          <t>4.18</t>
        </is>
      </c>
      <c r="C1212" s="32" t="n">
        <v>4912</v>
      </c>
      <c r="D1212" s="72" t="inlineStr">
        <is>
          <t>SUBCONJUNTO IZQUIERDO DEL CUBO DEL EJE TRASERO</t>
        </is>
      </c>
      <c r="E1212" s="56" t="inlineStr">
        <is>
          <t>pieza clave del sistema de tracción trasera que conecta el eje con la rueda, permitiendo la transmisión de torque y el giro de la rueda trasera izquierda.</t>
        </is>
      </c>
      <c r="F1212" s="32" t="inlineStr">
        <is>
          <t>Unidad</t>
        </is>
      </c>
      <c r="G1212" s="35" t="inlineStr">
        <is>
          <t>suministro</t>
        </is>
      </c>
      <c r="H1212" s="159" t="n">
        <v>1511450</v>
      </c>
      <c r="I1212" s="37" t="n">
        <v>158.91</v>
      </c>
      <c r="J1212" s="37" t="n">
        <v>151.76</v>
      </c>
      <c r="K1212" s="160">
        <f>H1212*(I1212/J1212)</f>
        <v/>
      </c>
      <c r="L1212" s="159" t="n">
        <v>1841113.6646</v>
      </c>
      <c r="M1212" s="159" t="n">
        <v>1787489</v>
      </c>
      <c r="N1212" s="159" t="n">
        <v>1930488.12</v>
      </c>
      <c r="O1212" s="162">
        <f>MIN(K1212,L1212,M1212,N1212)</f>
        <v/>
      </c>
      <c r="P1212" s="162">
        <f>MAX(K1212,L1212,M1212,N1212)</f>
        <v/>
      </c>
      <c r="Q1212" s="162">
        <f>MEDIAN(K1212,L1212,M1212,N1212)</f>
        <v/>
      </c>
      <c r="R1212" s="162">
        <f>AVERAGE(K1212,L1212,M1212,N1212)</f>
        <v/>
      </c>
      <c r="S1212" s="162">
        <f>AVERAGE(O1212,Q1212)</f>
        <v/>
      </c>
      <c r="T1212" s="162">
        <f>AVERAGE(P1212,Q1212)</f>
        <v/>
      </c>
      <c r="U1212" s="41">
        <f>STDEVA(K1212,L1212,M1212,N1212)</f>
        <v/>
      </c>
      <c r="V1212" s="42">
        <f>U1212/Q1212</f>
        <v/>
      </c>
      <c r="W1212" s="43">
        <f>IF(X1212=O1212,"MENOR",IF(X1212=S1212,"PROM[MEN-MED]","PROMEDIO"))</f>
        <v/>
      </c>
      <c r="X1212" s="163">
        <f>IF(V1212&lt;=300%,O1212,IF(AND(V1212&gt;100%,V1212&lt;=150%),S1212,R1212))</f>
        <v/>
      </c>
      <c r="Y1212" s="162">
        <f>ROUND(X1212,0)</f>
        <v/>
      </c>
    </row>
    <row r="1213" ht="15.75" customHeight="1">
      <c r="B1213" s="32" t="inlineStr">
        <is>
          <t>4.19</t>
        </is>
      </c>
      <c r="C1213" s="32" t="n">
        <v>4912</v>
      </c>
      <c r="D1213" s="72" t="inlineStr">
        <is>
          <t>SUBCONJUNTO DERECHO DEL CUBO DEL EJE TRASERO</t>
        </is>
      </c>
      <c r="E1213" s="56" t="inlineStr">
        <is>
          <t>pieza clave del sistema de tracción trasera que conecta el eje con la rueda, permitiendo la transmisión de torque y el giro de la rueda trasera izquierda.</t>
        </is>
      </c>
      <c r="F1213" s="32" t="inlineStr">
        <is>
          <t>Unidad</t>
        </is>
      </c>
      <c r="G1213" s="35" t="inlineStr">
        <is>
          <t>suministro</t>
        </is>
      </c>
      <c r="H1213" s="159" t="n">
        <v>1511450</v>
      </c>
      <c r="I1213" s="37" t="n">
        <v>158.91</v>
      </c>
      <c r="J1213" s="37" t="n">
        <v>151.76</v>
      </c>
      <c r="K1213" s="160">
        <f>H1213*(I1213/J1213)</f>
        <v/>
      </c>
      <c r="L1213" s="159" t="n">
        <v>1806700.3402</v>
      </c>
      <c r="M1213" s="159" t="n">
        <v>1754078</v>
      </c>
      <c r="N1213" s="159" t="n">
        <v>1894404.24</v>
      </c>
      <c r="O1213" s="162">
        <f>MIN(K1213,L1213,M1213,N1213)</f>
        <v/>
      </c>
      <c r="P1213" s="162">
        <f>MAX(K1213,L1213,M1213,N1213)</f>
        <v/>
      </c>
      <c r="Q1213" s="162">
        <f>MEDIAN(K1213,L1213,M1213,N1213)</f>
        <v/>
      </c>
      <c r="R1213" s="162">
        <f>AVERAGE(K1213,L1213,M1213,N1213)</f>
        <v/>
      </c>
      <c r="S1213" s="162">
        <f>AVERAGE(O1213,Q1213)</f>
        <v/>
      </c>
      <c r="T1213" s="162">
        <f>AVERAGE(P1213,Q1213)</f>
        <v/>
      </c>
      <c r="U1213" s="41">
        <f>STDEVA(K1213,L1213,M1213,N1213)</f>
        <v/>
      </c>
      <c r="V1213" s="42">
        <f>U1213/Q1213</f>
        <v/>
      </c>
      <c r="W1213" s="43">
        <f>IF(X1213=O1213,"MENOR",IF(X1213=S1213,"PROM[MEN-MED]","PROMEDIO"))</f>
        <v/>
      </c>
      <c r="X1213" s="163">
        <f>IF(V1213&lt;=300%,O1213,IF(AND(V1213&gt;100%,V1213&lt;=150%),S1213,R1213))</f>
        <v/>
      </c>
      <c r="Y1213" s="162">
        <f>ROUND(X1213,0)</f>
        <v/>
      </c>
    </row>
    <row r="1214" ht="27" customHeight="1">
      <c r="B1214" s="32" t="inlineStr">
        <is>
          <t>4.20</t>
        </is>
      </c>
      <c r="C1214" s="32" t="n">
        <v>4912</v>
      </c>
      <c r="D1214" s="72" t="inlineStr">
        <is>
          <t>CONJUNTO DEL PORTADOR DEL DIFERENCIAL DELANTERO</t>
        </is>
      </c>
      <c r="E1214" s="56" t="inlineStr">
        <is>
          <t xml:space="preserve"> es una parte esencial del sistema de tracción 4x4. Este conjunto sostiene y alberga el diferencial delantero, permitiendo la transmisión de torque desde la caja de transferencia hacia las ruedas delanteras.</t>
        </is>
      </c>
      <c r="F1214" s="32" t="inlineStr">
        <is>
          <t>Unidad</t>
        </is>
      </c>
      <c r="G1214" s="35" t="inlineStr">
        <is>
          <t>suministro</t>
        </is>
      </c>
      <c r="H1214" s="159" t="n">
        <v>474392</v>
      </c>
      <c r="I1214" s="37" t="n">
        <v>158.91</v>
      </c>
      <c r="J1214" s="37" t="n">
        <v>151.76</v>
      </c>
      <c r="K1214" s="160">
        <f>H1214*(I1214/J1214)</f>
        <v/>
      </c>
      <c r="L1214" s="159" t="n">
        <v>580279.343</v>
      </c>
      <c r="M1214" s="159" t="n">
        <v>563378</v>
      </c>
      <c r="N1214" s="159" t="n">
        <v>608448.24</v>
      </c>
      <c r="O1214" s="162">
        <f>MIN(K1214,L1214,M1214,N1214)</f>
        <v/>
      </c>
      <c r="P1214" s="162">
        <f>MAX(K1214,L1214,M1214,N1214)</f>
        <v/>
      </c>
      <c r="Q1214" s="162">
        <f>MEDIAN(K1214,L1214,M1214,N1214)</f>
        <v/>
      </c>
      <c r="R1214" s="162">
        <f>AVERAGE(K1214,L1214,M1214,N1214)</f>
        <v/>
      </c>
      <c r="S1214" s="162">
        <f>AVERAGE(O1214,Q1214)</f>
        <v/>
      </c>
      <c r="T1214" s="162">
        <f>AVERAGE(P1214,Q1214)</f>
        <v/>
      </c>
      <c r="U1214" s="41">
        <f>STDEVA(K1214,L1214,M1214,N1214)</f>
        <v/>
      </c>
      <c r="V1214" s="42">
        <f>U1214/Q1214</f>
        <v/>
      </c>
      <c r="W1214" s="43">
        <f>IF(X1214=O1214,"MENOR",IF(X1214=S1214,"PROM[MEN-MED]","PROMEDIO"))</f>
        <v/>
      </c>
      <c r="X1214" s="163">
        <f>IF(V1214&lt;=300%,O1214,IF(AND(V1214&gt;100%,V1214&lt;=150%),S1214,R1214))</f>
        <v/>
      </c>
      <c r="Y1214" s="162">
        <f>ROUND(X1214,0)</f>
        <v/>
      </c>
    </row>
    <row r="1215" ht="15.75" customHeight="1">
      <c r="B1215" s="32" t="inlineStr">
        <is>
          <t>4.21</t>
        </is>
      </c>
      <c r="C1215" s="32" t="n">
        <v>4912</v>
      </c>
      <c r="D1215" s="72" t="inlineStr">
        <is>
          <t>TUBO DE VENTILACION DIFERENCIAL DELANTERO</t>
        </is>
      </c>
      <c r="E1215" s="56" t="inlineStr">
        <is>
          <t>u función principal es permitir la expansión y contracción del aire dentro del diferencial, evitando que la presión interna provoque fugas de aceite o daño en los retenes.</t>
        </is>
      </c>
      <c r="F1215" s="32" t="inlineStr">
        <is>
          <t>Unidad</t>
        </is>
      </c>
      <c r="G1215" s="35" t="inlineStr">
        <is>
          <t>suministro</t>
        </is>
      </c>
      <c r="H1215" s="159" t="n">
        <v>57951</v>
      </c>
      <c r="I1215" s="37" t="n">
        <v>158.91</v>
      </c>
      <c r="J1215" s="37" t="n">
        <v>151.76</v>
      </c>
      <c r="K1215" s="160">
        <f>H1215*(I1215/J1215)</f>
        <v/>
      </c>
      <c r="L1215" s="159" t="n">
        <v>69930.8141</v>
      </c>
      <c r="M1215" s="159" t="n">
        <v>67894</v>
      </c>
      <c r="N1215" s="159" t="n">
        <v>73325.52</v>
      </c>
      <c r="O1215" s="162">
        <f>MIN(K1215,L1215,M1215,N1215)</f>
        <v/>
      </c>
      <c r="P1215" s="162">
        <f>MAX(K1215,L1215,M1215,N1215)</f>
        <v/>
      </c>
      <c r="Q1215" s="162">
        <f>MEDIAN(K1215,L1215,M1215,N1215)</f>
        <v/>
      </c>
      <c r="R1215" s="162">
        <f>AVERAGE(K1215,L1215,M1215,N1215)</f>
        <v/>
      </c>
      <c r="S1215" s="162">
        <f>AVERAGE(O1215,Q1215)</f>
        <v/>
      </c>
      <c r="T1215" s="162">
        <f>AVERAGE(P1215,Q1215)</f>
        <v/>
      </c>
      <c r="U1215" s="41">
        <f>STDEVA(K1215,L1215,M1215,N1215)</f>
        <v/>
      </c>
      <c r="V1215" s="42">
        <f>U1215/Q1215</f>
        <v/>
      </c>
      <c r="W1215" s="43">
        <f>IF(X1215=O1215,"MENOR",IF(X1215=S1215,"PROM[MEN-MED]","PROMEDIO"))</f>
        <v/>
      </c>
      <c r="X1215" s="163">
        <f>IF(V1215&lt;=300%,O1215,IF(AND(V1215&gt;100%,V1215&lt;=150%),S1215,R1215))</f>
        <v/>
      </c>
      <c r="Y1215" s="162">
        <f>ROUND(X1215,0)</f>
        <v/>
      </c>
    </row>
    <row r="1216" ht="15.75" customHeight="1">
      <c r="B1216" s="32" t="inlineStr">
        <is>
          <t>4.22</t>
        </is>
      </c>
      <c r="C1216" s="32" t="n">
        <v>4912</v>
      </c>
      <c r="D1216" s="72" t="inlineStr">
        <is>
          <t>SOPORTE DE DIFERENCIAL DELANTERO NO.1</t>
        </is>
      </c>
      <c r="E1216" s="56" t="inlineStr">
        <is>
          <t>es una pieza de goma y metal que fija el diferencial delantero al chasis, absorbiendo vibraciones y reduciendo el impacto en la transmisión durante la conducción.</t>
        </is>
      </c>
      <c r="F1216" s="32" t="inlineStr">
        <is>
          <t>Unidad</t>
        </is>
      </c>
      <c r="G1216" s="35" t="inlineStr">
        <is>
          <t>suministro</t>
        </is>
      </c>
      <c r="H1216" s="159" t="n">
        <v>680200</v>
      </c>
      <c r="I1216" s="37" t="n">
        <v>158.91</v>
      </c>
      <c r="J1216" s="37" t="n">
        <v>151.76</v>
      </c>
      <c r="K1216" s="160">
        <f>H1216*(I1216/J1216)</f>
        <v/>
      </c>
      <c r="L1216" s="159" t="n">
        <v>797584.6242</v>
      </c>
      <c r="M1216" s="159" t="n">
        <v>774354</v>
      </c>
      <c r="N1216" s="159" t="n">
        <v>836302.3199999999</v>
      </c>
      <c r="O1216" s="162">
        <f>MIN(K1216,L1216,M1216,N1216)</f>
        <v/>
      </c>
      <c r="P1216" s="162">
        <f>MAX(K1216,L1216,M1216,N1216)</f>
        <v/>
      </c>
      <c r="Q1216" s="162">
        <f>MEDIAN(K1216,L1216,M1216,N1216)</f>
        <v/>
      </c>
      <c r="R1216" s="162">
        <f>AVERAGE(K1216,L1216,M1216,N1216)</f>
        <v/>
      </c>
      <c r="S1216" s="162">
        <f>AVERAGE(O1216,Q1216)</f>
        <v/>
      </c>
      <c r="T1216" s="162">
        <f>AVERAGE(P1216,Q1216)</f>
        <v/>
      </c>
      <c r="U1216" s="41">
        <f>STDEVA(K1216,L1216,M1216,N1216)</f>
        <v/>
      </c>
      <c r="V1216" s="42">
        <f>U1216/Q1216</f>
        <v/>
      </c>
      <c r="W1216" s="43">
        <f>IF(X1216=O1216,"MENOR",IF(X1216=S1216,"PROM[MEN-MED]","PROMEDIO"))</f>
        <v/>
      </c>
      <c r="X1216" s="163">
        <f>IF(V1216&lt;=300%,O1216,IF(AND(V1216&gt;100%,V1216&lt;=150%),S1216,R1216))</f>
        <v/>
      </c>
      <c r="Y1216" s="162">
        <f>ROUND(X1216,0)</f>
        <v/>
      </c>
    </row>
    <row r="1217" ht="15.75" customHeight="1">
      <c r="B1217" s="32" t="inlineStr">
        <is>
          <t>4.23</t>
        </is>
      </c>
      <c r="C1217" s="32" t="n">
        <v>4912</v>
      </c>
      <c r="D1217" s="72" t="inlineStr">
        <is>
          <t>SOPORTE DE DIFERENCIAL DELANTERO NO.2</t>
        </is>
      </c>
      <c r="E1217" s="56" t="inlineStr">
        <is>
          <t>es una pieza de goma y metal que fija el diferencial delantero al chasis, absorbiendo vibraciones y reduciendo el impacto en la transmisión durante la conducción.</t>
        </is>
      </c>
      <c r="F1217" s="32" t="inlineStr">
        <is>
          <t>Unidad</t>
        </is>
      </c>
      <c r="G1217" s="35" t="inlineStr">
        <is>
          <t>suministro</t>
        </is>
      </c>
      <c r="H1217" s="159" t="n">
        <v>627665</v>
      </c>
      <c r="I1217" s="37" t="n">
        <v>158.91</v>
      </c>
      <c r="J1217" s="37" t="n">
        <v>151.76</v>
      </c>
      <c r="K1217" s="160">
        <f>H1217*(I1217/J1217)</f>
        <v/>
      </c>
      <c r="L1217" s="159" t="n">
        <v>762349.3549</v>
      </c>
      <c r="M1217" s="159" t="n">
        <v>740145</v>
      </c>
      <c r="N1217" s="159" t="n">
        <v>799356.6</v>
      </c>
      <c r="O1217" s="162">
        <f>MIN(K1217,L1217,M1217,N1217)</f>
        <v/>
      </c>
      <c r="P1217" s="162">
        <f>MAX(K1217,L1217,M1217,N1217)</f>
        <v/>
      </c>
      <c r="Q1217" s="162">
        <f>MEDIAN(K1217,L1217,M1217,N1217)</f>
        <v/>
      </c>
      <c r="R1217" s="162">
        <f>AVERAGE(K1217,L1217,M1217,N1217)</f>
        <v/>
      </c>
      <c r="S1217" s="162">
        <f>AVERAGE(O1217,Q1217)</f>
        <v/>
      </c>
      <c r="T1217" s="162">
        <f>AVERAGE(P1217,Q1217)</f>
        <v/>
      </c>
      <c r="U1217" s="41">
        <f>STDEVA(K1217,L1217,M1217,N1217)</f>
        <v/>
      </c>
      <c r="V1217" s="42">
        <f>U1217/Q1217</f>
        <v/>
      </c>
      <c r="W1217" s="43">
        <f>IF(X1217=O1217,"MENOR",IF(X1217=S1217,"PROM[MEN-MED]","PROMEDIO"))</f>
        <v/>
      </c>
      <c r="X1217" s="163">
        <f>IF(V1217&lt;=300%,O1217,IF(AND(V1217&gt;100%,V1217&lt;=150%),S1217,R1217))</f>
        <v/>
      </c>
      <c r="Y1217" s="162">
        <f>ROUND(X1217,0)</f>
        <v/>
      </c>
    </row>
    <row r="1218" ht="15.75" customHeight="1">
      <c r="B1218" s="32" t="inlineStr">
        <is>
          <t>4.24</t>
        </is>
      </c>
      <c r="C1218" s="32" t="n">
        <v>4912</v>
      </c>
      <c r="D1218" s="72" t="inlineStr">
        <is>
          <t>SOPORTE DE DIFERENCIAL DELANTERO NO.3</t>
        </is>
      </c>
      <c r="E1218" s="56" t="inlineStr">
        <is>
          <t>es una pieza de goma y metal que fija el diferencial delantero al chasis, absorbiendo vibraciones y reduciendo el impacto en la transmisión durante la conducción.</t>
        </is>
      </c>
      <c r="F1218" s="32" t="inlineStr">
        <is>
          <t>Unidad</t>
        </is>
      </c>
      <c r="G1218" s="35" t="inlineStr">
        <is>
          <t>suministro</t>
        </is>
      </c>
      <c r="H1218" s="159" t="n">
        <v>836570</v>
      </c>
      <c r="I1218" s="37" t="n">
        <v>158.91</v>
      </c>
      <c r="J1218" s="37" t="n">
        <v>151.76</v>
      </c>
      <c r="K1218" s="160">
        <f>H1218*(I1218/J1218)</f>
        <v/>
      </c>
      <c r="L1218" s="159" t="n">
        <v>1064079.6145</v>
      </c>
      <c r="M1218" s="159" t="n">
        <v>1033087</v>
      </c>
      <c r="N1218" s="159" t="n">
        <v>1115733.96</v>
      </c>
      <c r="O1218" s="162">
        <f>MIN(K1218,L1218,M1218,N1218)</f>
        <v/>
      </c>
      <c r="P1218" s="162">
        <f>MAX(K1218,L1218,M1218,N1218)</f>
        <v/>
      </c>
      <c r="Q1218" s="162">
        <f>MEDIAN(K1218,L1218,M1218,N1218)</f>
        <v/>
      </c>
      <c r="R1218" s="162">
        <f>AVERAGE(K1218,L1218,M1218,N1218)</f>
        <v/>
      </c>
      <c r="S1218" s="162">
        <f>AVERAGE(O1218,Q1218)</f>
        <v/>
      </c>
      <c r="T1218" s="162">
        <f>AVERAGE(P1218,Q1218)</f>
        <v/>
      </c>
      <c r="U1218" s="41">
        <f>STDEVA(K1218,L1218,M1218,N1218)</f>
        <v/>
      </c>
      <c r="V1218" s="42">
        <f>U1218/Q1218</f>
        <v/>
      </c>
      <c r="W1218" s="43">
        <f>IF(X1218=O1218,"MENOR",IF(X1218=S1218,"PROM[MEN-MED]","PROMEDIO"))</f>
        <v/>
      </c>
      <c r="X1218" s="163">
        <f>IF(V1218&lt;=300%,O1218,IF(AND(V1218&gt;100%,V1218&lt;=150%),S1218,R1218))</f>
        <v/>
      </c>
      <c r="Y1218" s="162">
        <f>ROUND(X1218,0)</f>
        <v/>
      </c>
    </row>
    <row r="1219" ht="27" customHeight="1">
      <c r="B1219" s="32" t="inlineStr">
        <is>
          <t>4.25</t>
        </is>
      </c>
      <c r="C1219" s="32" t="n">
        <v>4912</v>
      </c>
      <c r="D1219" s="72" t="inlineStr">
        <is>
          <t>CONJUNTO DE LA CAJA DEL DIFERENCIAL</t>
        </is>
      </c>
      <c r="E1219" s="56"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219" s="32" t="inlineStr">
        <is>
          <t>Unidad</t>
        </is>
      </c>
      <c r="G1219" s="35" t="inlineStr">
        <is>
          <t>suministro</t>
        </is>
      </c>
      <c r="H1219" s="159" t="n">
        <v>1179899</v>
      </c>
      <c r="I1219" s="37" t="n">
        <v>158.91</v>
      </c>
      <c r="J1219" s="37" t="n">
        <v>151.76</v>
      </c>
      <c r="K1219" s="160">
        <f>H1219*(I1219/J1219)</f>
        <v/>
      </c>
      <c r="L1219" s="159" t="n">
        <v>1437248.6086</v>
      </c>
      <c r="M1219" s="159" t="n">
        <v>1395387</v>
      </c>
      <c r="N1219" s="159" t="n">
        <v>1507017.96</v>
      </c>
      <c r="O1219" s="162">
        <f>MIN(K1219,L1219,M1219,N1219)</f>
        <v/>
      </c>
      <c r="P1219" s="162">
        <f>MAX(K1219,L1219,M1219,N1219)</f>
        <v/>
      </c>
      <c r="Q1219" s="162">
        <f>MEDIAN(K1219,L1219,M1219,N1219)</f>
        <v/>
      </c>
      <c r="R1219" s="162">
        <f>AVERAGE(K1219,L1219,M1219,N1219)</f>
        <v/>
      </c>
      <c r="S1219" s="162">
        <f>AVERAGE(O1219,Q1219)</f>
        <v/>
      </c>
      <c r="T1219" s="162">
        <f>AVERAGE(P1219,Q1219)</f>
        <v/>
      </c>
      <c r="U1219" s="41">
        <f>STDEVA(K1219,L1219,M1219,N1219)</f>
        <v/>
      </c>
      <c r="V1219" s="42">
        <f>U1219/Q1219</f>
        <v/>
      </c>
      <c r="W1219" s="43">
        <f>IF(X1219=O1219,"MENOR",IF(X1219=S1219,"PROM[MEN-MED]","PROMEDIO"))</f>
        <v/>
      </c>
      <c r="X1219" s="163">
        <f>IF(V1219&lt;=300%,O1219,IF(AND(V1219&gt;100%,V1219&lt;=150%),S1219,R1219))</f>
        <v/>
      </c>
      <c r="Y1219" s="162">
        <f>ROUND(X1219,0)</f>
        <v/>
      </c>
    </row>
    <row r="1220" ht="15.75" customHeight="1">
      <c r="B1220" s="32" t="inlineStr">
        <is>
          <t>4.26</t>
        </is>
      </c>
      <c r="C1220" s="32" t="n">
        <v>4912</v>
      </c>
      <c r="D1220" s="72" t="inlineStr">
        <is>
          <t xml:space="preserve">RETEN DEL COJINETE LATERAL DEL DIFERENCIAL </t>
        </is>
      </c>
      <c r="E1220" s="56" t="inlineStr">
        <is>
          <t>s una pieza fundamental que sella el aceite del diferencial y protege el cojinete lateral de contaminantes como agua, polvo y suciedad.</t>
        </is>
      </c>
      <c r="F1220" s="32" t="inlineStr">
        <is>
          <t>Unidad</t>
        </is>
      </c>
      <c r="G1220" s="35" t="inlineStr">
        <is>
          <t>suministro</t>
        </is>
      </c>
      <c r="H1220" s="159" t="n">
        <v>97336</v>
      </c>
      <c r="I1220" s="37" t="n">
        <v>158.91</v>
      </c>
      <c r="J1220" s="37" t="n">
        <v>151.76</v>
      </c>
      <c r="K1220" s="160">
        <f>H1220*(I1220/J1220)</f>
        <v/>
      </c>
      <c r="L1220" s="159" t="n">
        <v>122642.1021</v>
      </c>
      <c r="M1220" s="159" t="n">
        <v>119070</v>
      </c>
      <c r="N1220" s="159" t="n">
        <v>128595.6</v>
      </c>
      <c r="O1220" s="162">
        <f>MIN(K1220,L1220,M1220,N1220)</f>
        <v/>
      </c>
      <c r="P1220" s="162">
        <f>MAX(K1220,L1220,M1220,N1220)</f>
        <v/>
      </c>
      <c r="Q1220" s="162">
        <f>MEDIAN(K1220,L1220,M1220,N1220)</f>
        <v/>
      </c>
      <c r="R1220" s="162">
        <f>AVERAGE(K1220,L1220,M1220,N1220)</f>
        <v/>
      </c>
      <c r="S1220" s="162">
        <f>AVERAGE(O1220,Q1220)</f>
        <v/>
      </c>
      <c r="T1220" s="162">
        <f>AVERAGE(P1220,Q1220)</f>
        <v/>
      </c>
      <c r="U1220" s="41">
        <f>STDEVA(K1220,L1220,M1220,N1220)</f>
        <v/>
      </c>
      <c r="V1220" s="42">
        <f>U1220/Q1220</f>
        <v/>
      </c>
      <c r="W1220" s="43">
        <f>IF(X1220=O1220,"MENOR",IF(X1220=S1220,"PROM[MEN-MED]","PROMEDIO"))</f>
        <v/>
      </c>
      <c r="X1220" s="163">
        <f>IF(V1220&lt;=300%,O1220,IF(AND(V1220&gt;100%,V1220&lt;=150%),S1220,R1220))</f>
        <v/>
      </c>
      <c r="Y1220" s="162">
        <f>ROUND(X1220,0)</f>
        <v/>
      </c>
    </row>
    <row r="1221" ht="27" customHeight="1">
      <c r="B1221" s="32" t="inlineStr">
        <is>
          <t>4.27</t>
        </is>
      </c>
      <c r="C1221" s="32" t="n">
        <v>4912</v>
      </c>
      <c r="D1221" s="72" t="inlineStr">
        <is>
          <t>TAPON DE LLENADO DEL ALOJAMIENTO DEL EJE TRASERO</t>
        </is>
      </c>
      <c r="E1221" s="56" t="inlineStr">
        <is>
          <t>es una pieza metálica que sella la abertura utilizada para llenar el diferencial trasero con aceite lubricante. Es fundamental para mantener el nivel adecuado de lubricación en los engranajes internos del diferencial.</t>
        </is>
      </c>
      <c r="F1221" s="32" t="inlineStr">
        <is>
          <t>Unidad</t>
        </is>
      </c>
      <c r="G1221" s="35" t="inlineStr">
        <is>
          <t>suministro</t>
        </is>
      </c>
      <c r="H1221" s="159" t="n">
        <v>20900</v>
      </c>
      <c r="I1221" s="37" t="n">
        <v>158.91</v>
      </c>
      <c r="J1221" s="37" t="n">
        <v>151.76</v>
      </c>
      <c r="K1221" s="160">
        <f>H1221*(I1221/J1221)</f>
        <v/>
      </c>
      <c r="L1221" s="159" t="n">
        <v>25457.4796</v>
      </c>
      <c r="M1221" s="159" t="n">
        <v>24716</v>
      </c>
      <c r="N1221" s="159" t="n">
        <v>26693.28</v>
      </c>
      <c r="O1221" s="162">
        <f>MIN(K1221,L1221,M1221,N1221)</f>
        <v/>
      </c>
      <c r="P1221" s="162">
        <f>MAX(K1221,L1221,M1221,N1221)</f>
        <v/>
      </c>
      <c r="Q1221" s="162">
        <f>MEDIAN(K1221,L1221,M1221,N1221)</f>
        <v/>
      </c>
      <c r="R1221" s="162">
        <f>AVERAGE(K1221,L1221,M1221,N1221)</f>
        <v/>
      </c>
      <c r="S1221" s="162">
        <f>AVERAGE(O1221,Q1221)</f>
        <v/>
      </c>
      <c r="T1221" s="162">
        <f>AVERAGE(P1221,Q1221)</f>
        <v/>
      </c>
      <c r="U1221" s="41">
        <f>STDEVA(K1221,L1221,M1221,N1221)</f>
        <v/>
      </c>
      <c r="V1221" s="42">
        <f>U1221/Q1221</f>
        <v/>
      </c>
      <c r="W1221" s="43">
        <f>IF(X1221=O1221,"MENOR",IF(X1221=S1221,"PROM[MEN-MED]","PROMEDIO"))</f>
        <v/>
      </c>
      <c r="X1221" s="163">
        <f>IF(V1221&lt;=300%,O1221,IF(AND(V1221&gt;100%,V1221&lt;=150%),S1221,R1221))</f>
        <v/>
      </c>
      <c r="Y1221" s="162">
        <f>ROUND(X1221,0)</f>
        <v/>
      </c>
    </row>
    <row r="1222" ht="27" customHeight="1">
      <c r="B1222" s="32" t="inlineStr">
        <is>
          <t>4.28</t>
        </is>
      </c>
      <c r="C1222" s="32" t="n">
        <v>4912</v>
      </c>
      <c r="D1222" s="72" t="inlineStr">
        <is>
          <t>TAPON DE DRENAJE DEL ALOJAMIENTO DEL EJE TRASERO</t>
        </is>
      </c>
      <c r="E1222" s="56" t="inlineStr">
        <is>
          <t>es una pieza fundamental del sistema de lubricación del diferencial trasero. Su función principal es permitir el vaciado del aceite lubricante del diferencial cuando se realiza mantenimiento o cambio de aceite.</t>
        </is>
      </c>
      <c r="F1222" s="32" t="inlineStr">
        <is>
          <t>Unidad</t>
        </is>
      </c>
      <c r="G1222" s="35" t="inlineStr">
        <is>
          <t>suministro</t>
        </is>
      </c>
      <c r="H1222" s="159" t="n">
        <v>36787</v>
      </c>
      <c r="I1222" s="37" t="n">
        <v>158.91</v>
      </c>
      <c r="J1222" s="37" t="n">
        <v>151.76</v>
      </c>
      <c r="K1222" s="160">
        <f>H1222*(I1222/J1222)</f>
        <v/>
      </c>
      <c r="L1222" s="159" t="n">
        <v>48829.2105</v>
      </c>
      <c r="M1222" s="159" t="n">
        <v>47407</v>
      </c>
      <c r="N1222" s="159" t="n">
        <v>51199.56</v>
      </c>
      <c r="O1222" s="162">
        <f>MIN(K1222,L1222,M1222,N1222)</f>
        <v/>
      </c>
      <c r="P1222" s="162">
        <f>MAX(K1222,L1222,M1222,N1222)</f>
        <v/>
      </c>
      <c r="Q1222" s="162">
        <f>MEDIAN(K1222,L1222,M1222,N1222)</f>
        <v/>
      </c>
      <c r="R1222" s="162">
        <f>AVERAGE(K1222,L1222,M1222,N1222)</f>
        <v/>
      </c>
      <c r="S1222" s="162">
        <f>AVERAGE(O1222,Q1222)</f>
        <v/>
      </c>
      <c r="T1222" s="162">
        <f>AVERAGE(P1222,Q1222)</f>
        <v/>
      </c>
      <c r="U1222" s="41">
        <f>STDEVA(K1222,L1222,M1222,N1222)</f>
        <v/>
      </c>
      <c r="V1222" s="42">
        <f>U1222/Q1222</f>
        <v/>
      </c>
      <c r="W1222" s="43">
        <f>IF(X1222=O1222,"MENOR",IF(X1222=S1222,"PROM[MEN-MED]","PROMEDIO"))</f>
        <v/>
      </c>
      <c r="X1222" s="163">
        <f>IF(V1222&lt;=300%,O1222,IF(AND(V1222&gt;100%,V1222&lt;=150%),S1222,R1222))</f>
        <v/>
      </c>
      <c r="Y1222" s="162">
        <f>ROUND(X1222,0)</f>
        <v/>
      </c>
    </row>
    <row r="1223" ht="27" customHeight="1">
      <c r="B1223" s="32" t="inlineStr">
        <is>
          <t>4.29</t>
        </is>
      </c>
      <c r="C1223" s="32" t="n">
        <v>4912</v>
      </c>
      <c r="D1223" s="72" t="inlineStr">
        <is>
          <t>JUNTA DEL PORTADOR DEL DIFERENCIAL TRASERO</t>
        </is>
      </c>
      <c r="E1223" s="56" t="inlineStr">
        <is>
          <t>es un sellado de goma o material compuesto que se coloca entre la carcasa del diferencial y el portador del mismo. Su función es evitar fugas de aceite y garantizar que los engranajes del diferencial permanezcan correctamente lubricados.</t>
        </is>
      </c>
      <c r="F1223" s="32" t="inlineStr">
        <is>
          <t>Unidad</t>
        </is>
      </c>
      <c r="G1223" s="35" t="inlineStr">
        <is>
          <t>suministro</t>
        </is>
      </c>
      <c r="H1223" s="159" t="n">
        <v>33746</v>
      </c>
      <c r="I1223" s="37" t="n">
        <v>158.91</v>
      </c>
      <c r="J1223" s="37" t="n">
        <v>151.76</v>
      </c>
      <c r="K1223" s="160">
        <f>H1223*(I1223/J1223)</f>
        <v/>
      </c>
      <c r="L1223" s="159" t="n">
        <v>41616.1207</v>
      </c>
      <c r="M1223" s="159" t="n">
        <v>40404</v>
      </c>
      <c r="N1223" s="159" t="n">
        <v>43636.32</v>
      </c>
      <c r="O1223" s="162">
        <f>MIN(K1223,L1223,M1223,N1223)</f>
        <v/>
      </c>
      <c r="P1223" s="162">
        <f>MAX(K1223,L1223,M1223,N1223)</f>
        <v/>
      </c>
      <c r="Q1223" s="162">
        <f>MEDIAN(K1223,L1223,M1223,N1223)</f>
        <v/>
      </c>
      <c r="R1223" s="162">
        <f>AVERAGE(K1223,L1223,M1223,N1223)</f>
        <v/>
      </c>
      <c r="S1223" s="162">
        <f>AVERAGE(O1223,Q1223)</f>
        <v/>
      </c>
      <c r="T1223" s="162">
        <f>AVERAGE(P1223,Q1223)</f>
        <v/>
      </c>
      <c r="U1223" s="41">
        <f>STDEVA(K1223,L1223,M1223,N1223)</f>
        <v/>
      </c>
      <c r="V1223" s="42">
        <f>U1223/Q1223</f>
        <v/>
      </c>
      <c r="W1223" s="43">
        <f>IF(X1223=O1223,"MENOR",IF(X1223=S1223,"PROM[MEN-MED]","PROMEDIO"))</f>
        <v/>
      </c>
      <c r="X1223" s="163">
        <f>IF(V1223&lt;=300%,O1223,IF(AND(V1223&gt;100%,V1223&lt;=150%),S1223,R1223))</f>
        <v/>
      </c>
      <c r="Y1223" s="162">
        <f>ROUND(X1223,0)</f>
        <v/>
      </c>
    </row>
    <row r="1224" ht="27" customHeight="1">
      <c r="B1224" s="32" t="inlineStr">
        <is>
          <t>4.30</t>
        </is>
      </c>
      <c r="C1224" s="32" t="n">
        <v>4912</v>
      </c>
      <c r="D1224" s="72" t="inlineStr">
        <is>
          <t>CONJUNTO SOPORTE DEL DIFERENCIAL TRASERO</t>
        </is>
      </c>
      <c r="E1224" s="56" t="inlineStr">
        <is>
          <t>s una pieza clave que fija y sostiene el diferencial trasero en su lugar dentro del chasis del vehículo. Está diseñado para absorber vibraciones, minimizar impactos y asegurar una alineación adecuada del sistema de transmisión.</t>
        </is>
      </c>
      <c r="F1224" s="32" t="inlineStr">
        <is>
          <t>Unidad</t>
        </is>
      </c>
      <c r="G1224" s="35" t="inlineStr">
        <is>
          <t>suministro</t>
        </is>
      </c>
      <c r="H1224" s="159" t="n">
        <v>836570</v>
      </c>
      <c r="I1224" s="37" t="n">
        <v>158.91</v>
      </c>
      <c r="J1224" s="37" t="n">
        <v>151.76</v>
      </c>
      <c r="K1224" s="160">
        <f>H1224*(I1224/J1224)</f>
        <v/>
      </c>
      <c r="L1224" s="159" t="n">
        <v>1170925.6328</v>
      </c>
      <c r="M1224" s="159" t="n">
        <v>1136821</v>
      </c>
      <c r="N1224" s="159" t="n">
        <v>1227766.68</v>
      </c>
      <c r="O1224" s="162">
        <f>MIN(K1224,L1224,M1224,N1224)</f>
        <v/>
      </c>
      <c r="P1224" s="162">
        <f>MAX(K1224,L1224,M1224,N1224)</f>
        <v/>
      </c>
      <c r="Q1224" s="162">
        <f>MEDIAN(K1224,L1224,M1224,N1224)</f>
        <v/>
      </c>
      <c r="R1224" s="162">
        <f>AVERAGE(K1224,L1224,M1224,N1224)</f>
        <v/>
      </c>
      <c r="S1224" s="162">
        <f>AVERAGE(O1224,Q1224)</f>
        <v/>
      </c>
      <c r="T1224" s="162">
        <f>AVERAGE(P1224,Q1224)</f>
        <v/>
      </c>
      <c r="U1224" s="41">
        <f>STDEVA(K1224,L1224,M1224,N1224)</f>
        <v/>
      </c>
      <c r="V1224" s="42">
        <f>U1224/Q1224</f>
        <v/>
      </c>
      <c r="W1224" s="43">
        <f>IF(X1224=O1224,"MENOR",IF(X1224=S1224,"PROM[MEN-MED]","PROMEDIO"))</f>
        <v/>
      </c>
      <c r="X1224" s="163">
        <f>IF(V1224&lt;=300%,O1224,IF(AND(V1224&gt;100%,V1224&lt;=150%),S1224,R1224))</f>
        <v/>
      </c>
      <c r="Y1224" s="162">
        <f>ROUND(X1224,0)</f>
        <v/>
      </c>
    </row>
    <row r="1225" ht="27" customHeight="1">
      <c r="B1225" s="32" t="inlineStr">
        <is>
          <t>4.31</t>
        </is>
      </c>
      <c r="C1225" s="32" t="n">
        <v>4912</v>
      </c>
      <c r="D1225" s="72" t="inlineStr">
        <is>
          <t>SUBCONJUNTO DE LA BRIDA GEMELA DEL ENGRANAJE IMPULSOR TRASERO</t>
        </is>
      </c>
      <c r="E1225" s="56"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225" s="32" t="inlineStr">
        <is>
          <t>Unidad</t>
        </is>
      </c>
      <c r="G1225" s="35" t="inlineStr">
        <is>
          <t>suministro</t>
        </is>
      </c>
      <c r="H1225" s="159" t="n">
        <v>472549</v>
      </c>
      <c r="I1225" s="37" t="n">
        <v>158.91</v>
      </c>
      <c r="J1225" s="37" t="n">
        <v>151.76</v>
      </c>
      <c r="K1225" s="160">
        <f>H1225*(I1225/J1225)</f>
        <v/>
      </c>
      <c r="L1225" s="159" t="n">
        <v>570058.6472</v>
      </c>
      <c r="M1225" s="159" t="n">
        <v>553455</v>
      </c>
      <c r="N1225" s="159" t="n">
        <v>597731.4</v>
      </c>
      <c r="O1225" s="162">
        <f>MIN(K1225,L1225,M1225,N1225)</f>
        <v/>
      </c>
      <c r="P1225" s="162">
        <f>MAX(K1225,L1225,M1225,N1225)</f>
        <v/>
      </c>
      <c r="Q1225" s="162">
        <f>MEDIAN(K1225,L1225,M1225,N1225)</f>
        <v/>
      </c>
      <c r="R1225" s="162">
        <f>AVERAGE(K1225,L1225,M1225,N1225)</f>
        <v/>
      </c>
      <c r="S1225" s="162">
        <f>AVERAGE(O1225,Q1225)</f>
        <v/>
      </c>
      <c r="T1225" s="162">
        <f>AVERAGE(P1225,Q1225)</f>
        <v/>
      </c>
      <c r="U1225" s="41">
        <f>STDEVA(K1225,L1225,M1225,N1225)</f>
        <v/>
      </c>
      <c r="V1225" s="42">
        <f>U1225/Q1225</f>
        <v/>
      </c>
      <c r="W1225" s="43">
        <f>IF(X1225=O1225,"MENOR",IF(X1225=S1225,"PROM[MEN-MED]","PROMEDIO"))</f>
        <v/>
      </c>
      <c r="X1225" s="163">
        <f>IF(V1225&lt;=300%,O1225,IF(AND(V1225&gt;100%,V1225&lt;=150%),S1225,R1225))</f>
        <v/>
      </c>
      <c r="Y1225" s="162">
        <f>ROUND(X1225,0)</f>
        <v/>
      </c>
    </row>
    <row r="1226" ht="15.75" customHeight="1">
      <c r="B1226" s="32" t="inlineStr">
        <is>
          <t>4.32</t>
        </is>
      </c>
      <c r="C1226" s="32" t="n">
        <v>4912</v>
      </c>
      <c r="D1226" s="72" t="inlineStr">
        <is>
          <t>COJINETE INTERFIOR DE LA CAJA DEL DIFERENCIAL TRASERO</t>
        </is>
      </c>
      <c r="E1226" s="56" t="inlineStr">
        <is>
          <t>componente fundamental dentro del sistema de transmisión, ya que permite la rotación suave y alineada del piñón de ataque y la corona dentro del diferencial.</t>
        </is>
      </c>
      <c r="F1226" s="32" t="inlineStr">
        <is>
          <t>Unidad</t>
        </is>
      </c>
      <c r="G1226" s="35" t="inlineStr">
        <is>
          <t>suministro</t>
        </is>
      </c>
      <c r="H1226" s="159" t="n">
        <v>716299</v>
      </c>
      <c r="I1226" s="37" t="n">
        <v>158.91</v>
      </c>
      <c r="J1226" s="37" t="n">
        <v>151.76</v>
      </c>
      <c r="K1226" s="160">
        <f>H1226*(I1226/J1226)</f>
        <v/>
      </c>
      <c r="L1226" s="159" t="n">
        <v>848069.0414</v>
      </c>
      <c r="M1226" s="159" t="n">
        <v>823368</v>
      </c>
      <c r="N1226" s="159" t="n">
        <v>889237.4399999999</v>
      </c>
      <c r="O1226" s="162">
        <f>MIN(K1226,L1226,M1226,N1226)</f>
        <v/>
      </c>
      <c r="P1226" s="162">
        <f>MAX(K1226,L1226,M1226,N1226)</f>
        <v/>
      </c>
      <c r="Q1226" s="162">
        <f>MEDIAN(K1226,L1226,M1226,N1226)</f>
        <v/>
      </c>
      <c r="R1226" s="162">
        <f>AVERAGE(K1226,L1226,M1226,N1226)</f>
        <v/>
      </c>
      <c r="S1226" s="162">
        <f>AVERAGE(O1226,Q1226)</f>
        <v/>
      </c>
      <c r="T1226" s="162">
        <f>AVERAGE(P1226,Q1226)</f>
        <v/>
      </c>
      <c r="U1226" s="41">
        <f>STDEVA(K1226,L1226,M1226,N1226)</f>
        <v/>
      </c>
      <c r="V1226" s="42">
        <f>U1226/Q1226</f>
        <v/>
      </c>
      <c r="W1226" s="43">
        <f>IF(X1226=O1226,"MENOR",IF(X1226=S1226,"PROM[MEN-MED]","PROMEDIO"))</f>
        <v/>
      </c>
      <c r="X1226" s="163">
        <f>IF(V1226&lt;=300%,O1226,IF(AND(V1226&gt;100%,V1226&lt;=150%),S1226,R1226))</f>
        <v/>
      </c>
      <c r="Y1226" s="162">
        <f>ROUND(X1226,0)</f>
        <v/>
      </c>
    </row>
    <row r="1227" ht="15.75" customHeight="1">
      <c r="B1227" s="32" t="inlineStr">
        <is>
          <t>4.33</t>
        </is>
      </c>
      <c r="C1227" s="32" t="n">
        <v>4912</v>
      </c>
      <c r="D1227" s="72" t="inlineStr">
        <is>
          <t>ENGRANAJE IMPULSOR DEL DIFERENCIAL TRASERO</t>
        </is>
      </c>
      <c r="E1227" s="56" t="inlineStr">
        <is>
          <t>componente clave del sistema de transmisión que recibe la potencia del eje de transmisión y la transfiere a la corona del diferencial, permitiendo el movimiento de las ruedas traseras.</t>
        </is>
      </c>
      <c r="F1227" s="32" t="inlineStr">
        <is>
          <t>Unidad</t>
        </is>
      </c>
      <c r="G1227" s="35" t="inlineStr">
        <is>
          <t>suministro</t>
        </is>
      </c>
      <c r="H1227" s="159" t="n">
        <v>1551498</v>
      </c>
      <c r="I1227" s="37" t="n">
        <v>158.91</v>
      </c>
      <c r="J1227" s="37" t="n">
        <v>151.76</v>
      </c>
      <c r="K1227" s="160">
        <f>H1227*(I1227/J1227)</f>
        <v/>
      </c>
      <c r="L1227" s="159" t="n">
        <v>1858936.7944</v>
      </c>
      <c r="M1227" s="159" t="n">
        <v>1804793</v>
      </c>
      <c r="N1227" s="159" t="n">
        <v>1949176.44</v>
      </c>
      <c r="O1227" s="162">
        <f>MIN(K1227,L1227,M1227,N1227)</f>
        <v/>
      </c>
      <c r="P1227" s="162">
        <f>MAX(K1227,L1227,M1227,N1227)</f>
        <v/>
      </c>
      <c r="Q1227" s="162">
        <f>MEDIAN(K1227,L1227,M1227,N1227)</f>
        <v/>
      </c>
      <c r="R1227" s="162">
        <f>AVERAGE(K1227,L1227,M1227,N1227)</f>
        <v/>
      </c>
      <c r="S1227" s="162">
        <f>AVERAGE(O1227,Q1227)</f>
        <v/>
      </c>
      <c r="T1227" s="162">
        <f>AVERAGE(P1227,Q1227)</f>
        <v/>
      </c>
      <c r="U1227" s="41">
        <f>STDEVA(K1227,L1227,M1227,N1227)</f>
        <v/>
      </c>
      <c r="V1227" s="42">
        <f>U1227/Q1227</f>
        <v/>
      </c>
      <c r="W1227" s="43">
        <f>IF(X1227=O1227,"MENOR",IF(X1227=S1227,"PROM[MEN-MED]","PROMEDIO"))</f>
        <v/>
      </c>
      <c r="X1227" s="163">
        <f>IF(V1227&lt;=300%,O1227,IF(AND(V1227&gt;100%,V1227&lt;=150%),S1227,R1227))</f>
        <v/>
      </c>
      <c r="Y1227" s="162">
        <f>ROUND(X1227,0)</f>
        <v/>
      </c>
    </row>
    <row r="1228" ht="15.75" customHeight="1">
      <c r="B1228" s="32" t="inlineStr">
        <is>
          <t>4.34</t>
        </is>
      </c>
      <c r="C1228" s="32" t="n">
        <v>4912</v>
      </c>
      <c r="D1228" s="72" t="inlineStr">
        <is>
          <t>CORONA DENTADA DEL DIFERENCIAL TRASERO</t>
        </is>
      </c>
      <c r="E1228" s="56" t="inlineStr">
        <is>
          <t>es un engranaje de gran diámetro dentro del diferencial que trabaja en conjunto con el piñón de ataque para transferir el torque desde la transmisión hasta las ruedas traseras.</t>
        </is>
      </c>
      <c r="F1228" s="32" t="inlineStr">
        <is>
          <t>Unidad</t>
        </is>
      </c>
      <c r="G1228" s="35" t="inlineStr">
        <is>
          <t>suministro</t>
        </is>
      </c>
      <c r="H1228" s="159" t="n">
        <v>1548898</v>
      </c>
      <c r="I1228" s="37" t="n">
        <v>158.91</v>
      </c>
      <c r="J1228" s="37" t="n">
        <v>151.76</v>
      </c>
      <c r="K1228" s="160">
        <f>H1228*(I1228/J1228)</f>
        <v/>
      </c>
      <c r="L1228" s="159" t="n">
        <v>1841232.1172</v>
      </c>
      <c r="M1228" s="159" t="n">
        <v>1787604</v>
      </c>
      <c r="N1228" s="159" t="n">
        <v>1930612.32</v>
      </c>
      <c r="O1228" s="162">
        <f>MIN(K1228,L1228,M1228,N1228)</f>
        <v/>
      </c>
      <c r="P1228" s="162">
        <f>MAX(K1228,L1228,M1228,N1228)</f>
        <v/>
      </c>
      <c r="Q1228" s="162">
        <f>MEDIAN(K1228,L1228,M1228,N1228)</f>
        <v/>
      </c>
      <c r="R1228" s="162">
        <f>AVERAGE(K1228,L1228,M1228,N1228)</f>
        <v/>
      </c>
      <c r="S1228" s="162">
        <f>AVERAGE(O1228,Q1228)</f>
        <v/>
      </c>
      <c r="T1228" s="162">
        <f>AVERAGE(P1228,Q1228)</f>
        <v/>
      </c>
      <c r="U1228" s="41">
        <f>STDEVA(K1228,L1228,M1228,N1228)</f>
        <v/>
      </c>
      <c r="V1228" s="42">
        <f>U1228/Q1228</f>
        <v/>
      </c>
      <c r="W1228" s="43">
        <f>IF(X1228=O1228,"MENOR",IF(X1228=S1228,"PROM[MEN-MED]","PROMEDIO"))</f>
        <v/>
      </c>
      <c r="X1228" s="163">
        <f>IF(V1228&lt;=300%,O1228,IF(AND(V1228&gt;100%,V1228&lt;=150%),S1228,R1228))</f>
        <v/>
      </c>
      <c r="Y1228" s="162">
        <f>ROUND(X1228,0)</f>
        <v/>
      </c>
    </row>
    <row r="1229" ht="27" customHeight="1">
      <c r="B1229" s="32" t="inlineStr">
        <is>
          <t>4.35</t>
        </is>
      </c>
      <c r="C1229" s="32" t="n">
        <v>4912</v>
      </c>
      <c r="D1229" s="72" t="inlineStr">
        <is>
          <t>CAJA DERECHA DEL DIFERENCIAL TRASERO</t>
        </is>
      </c>
      <c r="E1229" s="56" t="inlineStr">
        <is>
          <t>es una de las mitades de la carcasa del diferencial que alberga los componentes internos del sistema de transmisión, como la corona, el piñón de ataque, los cojinetes y los engranajes satélites.</t>
        </is>
      </c>
      <c r="F1229" s="32" t="inlineStr">
        <is>
          <t>Unidad</t>
        </is>
      </c>
      <c r="G1229" s="35" t="inlineStr">
        <is>
          <t>suministro</t>
        </is>
      </c>
      <c r="H1229" s="159" t="n">
        <v>1978375</v>
      </c>
      <c r="I1229" s="37" t="n">
        <v>158.91</v>
      </c>
      <c r="J1229" s="37" t="n">
        <v>151.76</v>
      </c>
      <c r="K1229" s="160">
        <f>H1229*(I1229/J1229)</f>
        <v/>
      </c>
      <c r="L1229" s="159" t="n">
        <v>2482851.0455</v>
      </c>
      <c r="M1229" s="159" t="n">
        <v>2410535</v>
      </c>
      <c r="N1229" s="159" t="n">
        <v>2603377.8</v>
      </c>
      <c r="O1229" s="162">
        <f>MIN(K1229,L1229,M1229,N1229)</f>
        <v/>
      </c>
      <c r="P1229" s="162">
        <f>MAX(K1229,L1229,M1229,N1229)</f>
        <v/>
      </c>
      <c r="Q1229" s="162">
        <f>MEDIAN(K1229,L1229,M1229,N1229)</f>
        <v/>
      </c>
      <c r="R1229" s="162">
        <f>AVERAGE(K1229,L1229,M1229,N1229)</f>
        <v/>
      </c>
      <c r="S1229" s="162">
        <f>AVERAGE(O1229,Q1229)</f>
        <v/>
      </c>
      <c r="T1229" s="162">
        <f>AVERAGE(P1229,Q1229)</f>
        <v/>
      </c>
      <c r="U1229" s="41">
        <f>STDEVA(K1229,L1229,M1229,N1229)</f>
        <v/>
      </c>
      <c r="V1229" s="42">
        <f>U1229/Q1229</f>
        <v/>
      </c>
      <c r="W1229" s="43">
        <f>IF(X1229=O1229,"MENOR",IF(X1229=S1229,"PROM[MEN-MED]","PROMEDIO"))</f>
        <v/>
      </c>
      <c r="X1229" s="163">
        <f>IF(V1229&lt;=300%,O1229,IF(AND(V1229&gt;100%,V1229&lt;=150%),S1229,R1229))</f>
        <v/>
      </c>
      <c r="Y1229" s="162">
        <f>ROUND(X1229,0)</f>
        <v/>
      </c>
    </row>
    <row r="1230" ht="15.75" customHeight="1">
      <c r="B1230" s="32" t="inlineStr">
        <is>
          <t>4.36</t>
        </is>
      </c>
      <c r="C1230" s="32" t="n">
        <v>4912</v>
      </c>
      <c r="D1230" s="72" t="inlineStr">
        <is>
          <t>CAJA IZQUIERDA DEL DIFERENCIAL TRASERO</t>
        </is>
      </c>
      <c r="E1230" s="56" t="inlineStr">
        <is>
          <t xml:space="preserve"> es una parte de la carcasa del diferencial que protege y aloja los componentes internos, como el piñón de ataque, la corona, los engranajes satélites y planetarios, y los cojinetes.</t>
        </is>
      </c>
      <c r="F1230" s="32" t="inlineStr">
        <is>
          <t>Unidad</t>
        </is>
      </c>
      <c r="G1230" s="35" t="inlineStr">
        <is>
          <t>suministro</t>
        </is>
      </c>
      <c r="H1230" s="159" t="n">
        <v>1978375</v>
      </c>
      <c r="I1230" s="37" t="n">
        <v>158.91</v>
      </c>
      <c r="J1230" s="37" t="n">
        <v>151.76</v>
      </c>
      <c r="K1230" s="160">
        <f>H1230*(I1230/J1230)</f>
        <v/>
      </c>
      <c r="L1230" s="159" t="n">
        <v>2482851.0455</v>
      </c>
      <c r="M1230" s="159" t="n">
        <v>2410535</v>
      </c>
      <c r="N1230" s="159" t="n">
        <v>2603377.8</v>
      </c>
      <c r="O1230" s="162">
        <f>MIN(K1230,L1230,M1230,N1230)</f>
        <v/>
      </c>
      <c r="P1230" s="162">
        <f>MAX(K1230,L1230,M1230,N1230)</f>
        <v/>
      </c>
      <c r="Q1230" s="162">
        <f>MEDIAN(K1230,L1230,M1230,N1230)</f>
        <v/>
      </c>
      <c r="R1230" s="162">
        <f>AVERAGE(K1230,L1230,M1230,N1230)</f>
        <v/>
      </c>
      <c r="S1230" s="162">
        <f>AVERAGE(O1230,Q1230)</f>
        <v/>
      </c>
      <c r="T1230" s="162">
        <f>AVERAGE(P1230,Q1230)</f>
        <v/>
      </c>
      <c r="U1230" s="41">
        <f>STDEVA(K1230,L1230,M1230,N1230)</f>
        <v/>
      </c>
      <c r="V1230" s="42">
        <f>U1230/Q1230</f>
        <v/>
      </c>
      <c r="W1230" s="43">
        <f>IF(X1230=O1230,"MENOR",IF(X1230=S1230,"PROM[MEN-MED]","PROMEDIO"))</f>
        <v/>
      </c>
      <c r="X1230" s="163">
        <f>IF(V1230&lt;=300%,O1230,IF(AND(V1230&gt;100%,V1230&lt;=150%),S1230,R1230))</f>
        <v/>
      </c>
      <c r="Y1230" s="162">
        <f>ROUND(X1230,0)</f>
        <v/>
      </c>
    </row>
    <row r="1231" ht="15.75" customHeight="1">
      <c r="B1231" s="26" t="inlineStr">
        <is>
          <t>5.</t>
        </is>
      </c>
      <c r="C1231" s="142" t="inlineStr">
        <is>
          <t>SISTEMA ELÉCTRICO</t>
        </is>
      </c>
      <c r="H1231" s="157" t="n"/>
      <c r="I1231" s="157" t="n"/>
      <c r="J1231" s="157" t="n"/>
      <c r="K1231" s="157" t="n"/>
      <c r="L1231" s="157" t="n"/>
      <c r="M1231" s="157" t="n"/>
      <c r="N1231" s="157" t="n"/>
      <c r="O1231" s="157" t="n"/>
      <c r="P1231" s="157" t="n"/>
      <c r="Q1231" s="157" t="n"/>
      <c r="R1231" s="157" t="n"/>
      <c r="S1231" s="157" t="n"/>
      <c r="T1231" s="157" t="n"/>
      <c r="U1231" s="157" t="n"/>
      <c r="V1231" s="157" t="n"/>
      <c r="W1231" s="157" t="n"/>
      <c r="X1231" s="157" t="n"/>
      <c r="Y1231" s="157" t="n"/>
    </row>
    <row r="1232" ht="27" customHeight="1">
      <c r="B1232" s="32" t="inlineStr">
        <is>
          <t>5.1</t>
        </is>
      </c>
      <c r="C1232" s="32" t="n">
        <v>4912</v>
      </c>
      <c r="D1232" s="59" t="inlineStr">
        <is>
          <t>ALTERNADOR</t>
        </is>
      </c>
      <c r="E1232"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232" s="32" t="inlineStr">
        <is>
          <t>Unidad</t>
        </is>
      </c>
      <c r="G1232" s="35" t="inlineStr">
        <is>
          <t>suministro</t>
        </is>
      </c>
      <c r="H1232" s="159" t="n">
        <v>5459863</v>
      </c>
      <c r="I1232" s="37" t="n">
        <v>158.91</v>
      </c>
      <c r="J1232" s="37" t="n">
        <v>151.76</v>
      </c>
      <c r="K1232" s="160">
        <f>H1232*(I1232/J1232)</f>
        <v/>
      </c>
      <c r="L1232" s="159" t="n">
        <v>6184251.8451</v>
      </c>
      <c r="M1232" s="159" t="n">
        <v>6004128</v>
      </c>
      <c r="N1232" s="159" t="n">
        <v>6484458.24</v>
      </c>
      <c r="O1232" s="162">
        <f>MIN(K1232,L1232,M1232,N1232)</f>
        <v/>
      </c>
      <c r="P1232" s="162">
        <f>MAX(K1232,L1232,M1232,N1232)</f>
        <v/>
      </c>
      <c r="Q1232" s="162">
        <f>MEDIAN(K1232,L1232,M1232,N1232)</f>
        <v/>
      </c>
      <c r="R1232" s="162">
        <f>AVERAGE(K1232,L1232,M1232,N1232)</f>
        <v/>
      </c>
      <c r="S1232" s="162">
        <f>AVERAGE(O1232,Q1232)</f>
        <v/>
      </c>
      <c r="T1232" s="162">
        <f>AVERAGE(P1232,Q1232)</f>
        <v/>
      </c>
      <c r="U1232" s="41">
        <f>STDEVA(K1232,L1232,M1232,N1232)</f>
        <v/>
      </c>
      <c r="V1232" s="42">
        <f>U1232/Q1232</f>
        <v/>
      </c>
      <c r="W1232" s="43">
        <f>IF(X1232=O1232,"MENOR",IF(X1232=S1232,"PROM[MEN-MED]","PROMEDIO"))</f>
        <v/>
      </c>
      <c r="X1232" s="163">
        <f>IF(V1232&lt;=300%,O1232,IF(AND(V1232&gt;100%,V1232&lt;=150%),S1232,R1232))</f>
        <v/>
      </c>
      <c r="Y1232" s="162">
        <f>ROUND(X1232,0)</f>
        <v/>
      </c>
    </row>
    <row r="1233" ht="27" customFormat="1" customHeight="1" s="74">
      <c r="B1233" s="32" t="inlineStr">
        <is>
          <t>5.2</t>
        </is>
      </c>
      <c r="C1233" s="32" t="n">
        <v>4912</v>
      </c>
      <c r="D1233" s="59" t="inlineStr">
        <is>
          <t>AUTOMÁTICO MOTOR DE ARRANQUE (SOLENOIDE)</t>
        </is>
      </c>
      <c r="E1233" s="56" t="inlineStr">
        <is>
          <t>Pieza metálica de forma cilíndrica compuesta por dos bobinas y un contacto: una bobina impulsora, una bobina de retención y un contacto para alimentar el motor de arranqueque. Diámetro establecido para este vehículo.</t>
        </is>
      </c>
      <c r="F1233" s="32" t="inlineStr">
        <is>
          <t>Unidad</t>
        </is>
      </c>
      <c r="G1233" s="35" t="inlineStr">
        <is>
          <t>suministro</t>
        </is>
      </c>
      <c r="H1233" s="159" t="n">
        <v>847875</v>
      </c>
      <c r="I1233" s="37" t="n">
        <v>158.91</v>
      </c>
      <c r="J1233" s="37" t="n">
        <v>151.76</v>
      </c>
      <c r="K1233" s="160">
        <f>H1233*(I1233/J1233)</f>
        <v/>
      </c>
      <c r="L1233" s="159" t="n">
        <v>1003848.3</v>
      </c>
      <c r="M1233" s="159" t="n">
        <v>974610</v>
      </c>
      <c r="N1233" s="159" t="n">
        <v>1052578.8</v>
      </c>
      <c r="O1233" s="162">
        <f>MIN(K1233,L1233,M1233,N1233)</f>
        <v/>
      </c>
      <c r="P1233" s="162">
        <f>MAX(K1233,L1233,M1233,N1233)</f>
        <v/>
      </c>
      <c r="Q1233" s="162">
        <f>MEDIAN(K1233,L1233,M1233,N1233)</f>
        <v/>
      </c>
      <c r="R1233" s="162">
        <f>AVERAGE(K1233,L1233,M1233,N1233)</f>
        <v/>
      </c>
      <c r="S1233" s="162">
        <f>AVERAGE(O1233,Q1233)</f>
        <v/>
      </c>
      <c r="T1233" s="162">
        <f>AVERAGE(P1233,Q1233)</f>
        <v/>
      </c>
      <c r="U1233" s="41">
        <f>STDEVA(K1233,L1233,M1233,N1233)</f>
        <v/>
      </c>
      <c r="V1233" s="42">
        <f>U1233/Q1233</f>
        <v/>
      </c>
      <c r="W1233" s="43">
        <f>IF(X1233=O1233,"MENOR",IF(X1233=S1233,"PROM[MEN-MED]","PROMEDIO"))</f>
        <v/>
      </c>
      <c r="X1233" s="163">
        <f>IF(V1233&lt;=300%,O1233,IF(AND(V1233&gt;100%,V1233&lt;=150%),S1233,R1233))</f>
        <v/>
      </c>
      <c r="Y1233" s="162">
        <f>ROUND(X1233,0)</f>
        <v/>
      </c>
    </row>
    <row r="1234" ht="27" customHeight="1">
      <c r="B1234" s="32" t="inlineStr">
        <is>
          <t>5.3</t>
        </is>
      </c>
      <c r="C1234" s="32" t="n">
        <v>4912</v>
      </c>
      <c r="D1234" s="59" t="inlineStr">
        <is>
          <t>BALINERA DEL ALTERNADOR</t>
        </is>
      </c>
      <c r="E1234"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234" s="32" t="inlineStr">
        <is>
          <t>Unidad</t>
        </is>
      </c>
      <c r="G1234" s="35" t="inlineStr">
        <is>
          <t>suministro</t>
        </is>
      </c>
      <c r="H1234" s="159" t="n">
        <v>166250</v>
      </c>
      <c r="I1234" s="37" t="n">
        <v>158.91</v>
      </c>
      <c r="J1234" s="37" t="n">
        <v>151.76</v>
      </c>
      <c r="K1234" s="160">
        <f>H1234*(I1234/J1234)</f>
        <v/>
      </c>
      <c r="L1234" s="159" t="n">
        <v>202511.3916</v>
      </c>
      <c r="M1234" s="159" t="n">
        <v>196613</v>
      </c>
      <c r="N1234" s="159" t="n">
        <v>212342.04</v>
      </c>
      <c r="O1234" s="162">
        <f>MIN(K1234,L1234,M1234,N1234)</f>
        <v/>
      </c>
      <c r="P1234" s="162">
        <f>MAX(K1234,L1234,M1234,N1234)</f>
        <v/>
      </c>
      <c r="Q1234" s="162">
        <f>MEDIAN(K1234,L1234,M1234,N1234)</f>
        <v/>
      </c>
      <c r="R1234" s="162">
        <f>AVERAGE(K1234,L1234,M1234,N1234)</f>
        <v/>
      </c>
      <c r="S1234" s="162">
        <f>AVERAGE(O1234,Q1234)</f>
        <v/>
      </c>
      <c r="T1234" s="162">
        <f>AVERAGE(P1234,Q1234)</f>
        <v/>
      </c>
      <c r="U1234" s="41">
        <f>STDEVA(K1234,L1234,M1234,N1234)</f>
        <v/>
      </c>
      <c r="V1234" s="42">
        <f>U1234/Q1234</f>
        <v/>
      </c>
      <c r="W1234" s="43">
        <f>IF(X1234=O1234,"MENOR",IF(X1234=S1234,"PROM[MEN-MED]","PROMEDIO"))</f>
        <v/>
      </c>
      <c r="X1234" s="163">
        <f>IF(V1234&lt;=300%,O1234,IF(AND(V1234&gt;100%,V1234&lt;=150%),S1234,R1234))</f>
        <v/>
      </c>
      <c r="Y1234" s="162">
        <f>ROUND(X1234,0)</f>
        <v/>
      </c>
    </row>
    <row r="1235" ht="27" customHeight="1">
      <c r="B1235" s="32" t="inlineStr">
        <is>
          <t>5.4</t>
        </is>
      </c>
      <c r="C1235" s="32" t="n">
        <v>4912</v>
      </c>
      <c r="D1235" s="59" t="inlineStr">
        <is>
          <t>BOBINA DE ENCENDIDO</t>
        </is>
      </c>
      <c r="E1235" s="56"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235" s="32" t="inlineStr">
        <is>
          <t>Unidad</t>
        </is>
      </c>
      <c r="G1235" s="35" t="inlineStr">
        <is>
          <t>suministro</t>
        </is>
      </c>
      <c r="H1235" s="159" t="n">
        <v>642486</v>
      </c>
      <c r="I1235" s="37" t="n">
        <v>158.91</v>
      </c>
      <c r="J1235" s="37" t="n">
        <v>151.76</v>
      </c>
      <c r="K1235" s="160">
        <f>H1235*(I1235/J1235)</f>
        <v/>
      </c>
      <c r="L1235" s="159" t="n">
        <v>786899.4</v>
      </c>
      <c r="M1235" s="159" t="n">
        <v>763980</v>
      </c>
      <c r="N1235" s="159" t="n">
        <v>825098.4</v>
      </c>
      <c r="O1235" s="162">
        <f>MIN(K1235,L1235,M1235,N1235)</f>
        <v/>
      </c>
      <c r="P1235" s="162">
        <f>MAX(K1235,L1235,M1235,N1235)</f>
        <v/>
      </c>
      <c r="Q1235" s="162">
        <f>MEDIAN(K1235,L1235,M1235,N1235)</f>
        <v/>
      </c>
      <c r="R1235" s="162">
        <f>AVERAGE(K1235,L1235,M1235,N1235)</f>
        <v/>
      </c>
      <c r="S1235" s="162">
        <f>AVERAGE(O1235,Q1235)</f>
        <v/>
      </c>
      <c r="T1235" s="162">
        <f>AVERAGE(P1235,Q1235)</f>
        <v/>
      </c>
      <c r="U1235" s="41">
        <f>STDEVA(K1235,L1235,M1235,N1235)</f>
        <v/>
      </c>
      <c r="V1235" s="42">
        <f>U1235/Q1235</f>
        <v/>
      </c>
      <c r="W1235" s="43">
        <f>IF(X1235=O1235,"MENOR",IF(X1235=S1235,"PROM[MEN-MED]","PROMEDIO"))</f>
        <v/>
      </c>
      <c r="X1235" s="163">
        <f>IF(V1235&lt;=300%,O1235,IF(AND(V1235&gt;100%,V1235&lt;=150%),S1235,R1235))</f>
        <v/>
      </c>
      <c r="Y1235" s="162">
        <f>ROUND(X1235,0)</f>
        <v/>
      </c>
    </row>
    <row r="1236" ht="27" customHeight="1">
      <c r="B1236" s="32" t="inlineStr">
        <is>
          <t>5.5</t>
        </is>
      </c>
      <c r="C1236" s="32" t="n">
        <v>4912</v>
      </c>
      <c r="D1236" s="59" t="inlineStr">
        <is>
          <t>BOMBA DE GASOLINA (PILA)</t>
        </is>
      </c>
      <c r="E1236" s="56"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236" s="32" t="inlineStr">
        <is>
          <t>Unidad</t>
        </is>
      </c>
      <c r="G1236" s="35" t="inlineStr">
        <is>
          <t>suministro</t>
        </is>
      </c>
      <c r="H1236" s="159" t="n">
        <v>8283050</v>
      </c>
      <c r="I1236" s="37" t="n">
        <v>158.91</v>
      </c>
      <c r="J1236" s="37" t="n">
        <v>151.76</v>
      </c>
      <c r="K1236" s="160">
        <f>H1236*(I1236/J1236)</f>
        <v/>
      </c>
      <c r="L1236" s="159" t="n">
        <v>9995375.440400001</v>
      </c>
      <c r="M1236" s="159" t="n">
        <v>9704248</v>
      </c>
      <c r="N1236" s="159" t="n">
        <v>10480587.84</v>
      </c>
      <c r="O1236" s="162">
        <f>MIN(K1236,L1236,M1236,N1236)</f>
        <v/>
      </c>
      <c r="P1236" s="162">
        <f>MAX(K1236,L1236,M1236,N1236)</f>
        <v/>
      </c>
      <c r="Q1236" s="162">
        <f>MEDIAN(K1236,L1236,M1236,N1236)</f>
        <v/>
      </c>
      <c r="R1236" s="162">
        <f>AVERAGE(K1236,L1236,M1236,N1236)</f>
        <v/>
      </c>
      <c r="S1236" s="162">
        <f>AVERAGE(O1236,Q1236)</f>
        <v/>
      </c>
      <c r="T1236" s="162">
        <f>AVERAGE(P1236,Q1236)</f>
        <v/>
      </c>
      <c r="U1236" s="41">
        <f>STDEVA(K1236,L1236,M1236,N1236)</f>
        <v/>
      </c>
      <c r="V1236" s="42">
        <f>U1236/Q1236</f>
        <v/>
      </c>
      <c r="W1236" s="43">
        <f>IF(X1236=O1236,"MENOR",IF(X1236=S1236,"PROM[MEN-MED]","PROMEDIO"))</f>
        <v/>
      </c>
      <c r="X1236" s="163">
        <f>IF(V1236&lt;=300%,O1236,IF(AND(V1236&gt;100%,V1236&lt;=150%),S1236,R1236))</f>
        <v/>
      </c>
      <c r="Y1236" s="162">
        <f>ROUND(X1236,0)</f>
        <v/>
      </c>
    </row>
    <row r="1237" ht="15.75" customHeight="1">
      <c r="B1237" s="32" t="inlineStr">
        <is>
          <t>5.6</t>
        </is>
      </c>
      <c r="C1237" s="32" t="n">
        <v>4912</v>
      </c>
      <c r="D1237" s="59" t="inlineStr">
        <is>
          <t xml:space="preserve">BOMBILLOS DE DOBLE FILAMENTO </t>
        </is>
      </c>
      <c r="E1237" s="56" t="inlineStr">
        <is>
          <t>Objeto de cristal que, con un hilo de tungsteno, platino en su interior se vuelve incandescente con el paso de la corriente eléctrica. Diámetro establecido para este vehículo.</t>
        </is>
      </c>
      <c r="F1237" s="32" t="inlineStr">
        <is>
          <t>Unidad</t>
        </is>
      </c>
      <c r="G1237" s="35" t="inlineStr">
        <is>
          <t>suministro</t>
        </is>
      </c>
      <c r="H1237" s="159" t="n">
        <v>80751</v>
      </c>
      <c r="I1237" s="37" t="n">
        <v>158.91</v>
      </c>
      <c r="J1237" s="37" t="n">
        <v>151.76</v>
      </c>
      <c r="K1237" s="160">
        <f>H1237*(I1237/J1237)</f>
        <v/>
      </c>
      <c r="L1237" s="159" t="n">
        <v>96524.3867</v>
      </c>
      <c r="M1237" s="159" t="n">
        <v>93713</v>
      </c>
      <c r="N1237" s="159" t="n">
        <v>101210.04</v>
      </c>
      <c r="O1237" s="162">
        <f>MIN(K1237,L1237,M1237,N1237)</f>
        <v/>
      </c>
      <c r="P1237" s="162">
        <f>MAX(K1237,L1237,M1237,N1237)</f>
        <v/>
      </c>
      <c r="Q1237" s="162">
        <f>MEDIAN(K1237,L1237,M1237,N1237)</f>
        <v/>
      </c>
      <c r="R1237" s="162">
        <f>AVERAGE(K1237,L1237,M1237,N1237)</f>
        <v/>
      </c>
      <c r="S1237" s="162">
        <f>AVERAGE(O1237,Q1237)</f>
        <v/>
      </c>
      <c r="T1237" s="162">
        <f>AVERAGE(P1237,Q1237)</f>
        <v/>
      </c>
      <c r="U1237" s="41">
        <f>STDEVA(K1237,L1237,M1237,N1237)</f>
        <v/>
      </c>
      <c r="V1237" s="42">
        <f>U1237/Q1237</f>
        <v/>
      </c>
      <c r="W1237" s="43">
        <f>IF(X1237=O1237,"MENOR",IF(X1237=S1237,"PROM[MEN-MED]","PROMEDIO"))</f>
        <v/>
      </c>
      <c r="X1237" s="163">
        <f>IF(V1237&lt;=300%,O1237,IF(AND(V1237&gt;100%,V1237&lt;=150%),S1237,R1237))</f>
        <v/>
      </c>
      <c r="Y1237" s="162">
        <f>ROUND(X1237,0)</f>
        <v/>
      </c>
    </row>
    <row r="1238" ht="15.75" customHeight="1">
      <c r="B1238" s="32" t="inlineStr">
        <is>
          <t>5.7</t>
        </is>
      </c>
      <c r="C1238" s="32" t="n">
        <v>4912</v>
      </c>
      <c r="D1238" s="59" t="inlineStr">
        <is>
          <t xml:space="preserve">BOMBILLOS HALÓGENO </t>
        </is>
      </c>
      <c r="E1238" s="56" t="inlineStr">
        <is>
          <t>Objeto de cristal con un filamento de Wolframio, dentro de un gas inerte y una pequeña cantidad de halógeno (como yodo o bromo) . Diámetro establecido para este vehículo.</t>
        </is>
      </c>
      <c r="F1238" s="32" t="inlineStr">
        <is>
          <t>Unidad</t>
        </is>
      </c>
      <c r="G1238" s="35" t="inlineStr">
        <is>
          <t>suministro</t>
        </is>
      </c>
      <c r="H1238" s="159" t="n">
        <v>80751</v>
      </c>
      <c r="I1238" s="37" t="n">
        <v>158.91</v>
      </c>
      <c r="J1238" s="37" t="n">
        <v>151.76</v>
      </c>
      <c r="K1238" s="160">
        <f>H1238*(I1238/J1238)</f>
        <v/>
      </c>
      <c r="L1238" s="159" t="n">
        <v>97443.14999999999</v>
      </c>
      <c r="M1238" s="159" t="n">
        <v>94605</v>
      </c>
      <c r="N1238" s="159" t="n">
        <v>102173.4</v>
      </c>
      <c r="O1238" s="162">
        <f>MIN(K1238,L1238,M1238,N1238)</f>
        <v/>
      </c>
      <c r="P1238" s="162">
        <f>MAX(K1238,L1238,M1238,N1238)</f>
        <v/>
      </c>
      <c r="Q1238" s="162">
        <f>MEDIAN(K1238,L1238,M1238,N1238)</f>
        <v/>
      </c>
      <c r="R1238" s="162">
        <f>AVERAGE(K1238,L1238,M1238,N1238)</f>
        <v/>
      </c>
      <c r="S1238" s="162">
        <f>AVERAGE(O1238,Q1238)</f>
        <v/>
      </c>
      <c r="T1238" s="162">
        <f>AVERAGE(P1238,Q1238)</f>
        <v/>
      </c>
      <c r="U1238" s="41">
        <f>STDEVA(K1238,L1238,M1238,N1238)</f>
        <v/>
      </c>
      <c r="V1238" s="42">
        <f>U1238/Q1238</f>
        <v/>
      </c>
      <c r="W1238" s="43">
        <f>IF(X1238=O1238,"MENOR",IF(X1238=S1238,"PROM[MEN-MED]","PROMEDIO"))</f>
        <v/>
      </c>
      <c r="X1238" s="163">
        <f>IF(V1238&lt;=300%,O1238,IF(AND(V1238&gt;100%,V1238&lt;=150%),S1238,R1238))</f>
        <v/>
      </c>
      <c r="Y1238" s="162">
        <f>ROUND(X1238,0)</f>
        <v/>
      </c>
    </row>
    <row r="1239" ht="15.75" customHeight="1">
      <c r="B1239" s="32" t="inlineStr">
        <is>
          <t>5.8</t>
        </is>
      </c>
      <c r="C1239" s="32" t="n">
        <v>4912</v>
      </c>
      <c r="D1239" s="58" t="inlineStr">
        <is>
          <t>SENSOR FRENO (PERA)</t>
        </is>
      </c>
      <c r="E1239" s="56" t="inlineStr">
        <is>
          <t>Dispositivo eléctrico de material plástico en la mayoría de casos que desvía o interrumpe el curso de una corriente eléctrica. Diámetro establecido para este vehículo.</t>
        </is>
      </c>
      <c r="F1239" s="32" t="inlineStr">
        <is>
          <t>Unidad</t>
        </is>
      </c>
      <c r="G1239" s="35" t="inlineStr">
        <is>
          <t>suministro</t>
        </is>
      </c>
      <c r="H1239" s="159" t="n">
        <v>298301</v>
      </c>
      <c r="I1239" s="37" t="n">
        <v>158.91</v>
      </c>
      <c r="J1239" s="37" t="n">
        <v>151.76</v>
      </c>
      <c r="K1239" s="160">
        <f>H1239*(I1239/J1239)</f>
        <v/>
      </c>
      <c r="L1239" s="159" t="n">
        <v>359966.4558</v>
      </c>
      <c r="M1239" s="159" t="n">
        <v>349482</v>
      </c>
      <c r="N1239" s="159" t="n">
        <v>377440.56</v>
      </c>
      <c r="O1239" s="162">
        <f>MIN(K1239,L1239,M1239,N1239)</f>
        <v/>
      </c>
      <c r="P1239" s="162">
        <f>MAX(K1239,L1239,M1239,N1239)</f>
        <v/>
      </c>
      <c r="Q1239" s="162">
        <f>MEDIAN(K1239,L1239,M1239,N1239)</f>
        <v/>
      </c>
      <c r="R1239" s="162">
        <f>AVERAGE(K1239,L1239,M1239,N1239)</f>
        <v/>
      </c>
      <c r="S1239" s="162">
        <f>AVERAGE(O1239,Q1239)</f>
        <v/>
      </c>
      <c r="T1239" s="162">
        <f>AVERAGE(P1239,Q1239)</f>
        <v/>
      </c>
      <c r="U1239" s="41">
        <f>STDEVA(K1239,L1239,M1239,N1239)</f>
        <v/>
      </c>
      <c r="V1239" s="42">
        <f>U1239/Q1239</f>
        <v/>
      </c>
      <c r="W1239" s="43">
        <f>IF(X1239=O1239,"MENOR",IF(X1239=S1239,"PROM[MEN-MED]","PROMEDIO"))</f>
        <v/>
      </c>
      <c r="X1239" s="163">
        <f>IF(V1239&lt;=300%,O1239,IF(AND(V1239&gt;100%,V1239&lt;=150%),S1239,R1239))</f>
        <v/>
      </c>
      <c r="Y1239" s="162">
        <f>ROUND(X1239,0)</f>
        <v/>
      </c>
    </row>
    <row r="1240" ht="27" customHeight="1">
      <c r="B1240" s="32" t="inlineStr">
        <is>
          <t>5.9</t>
        </is>
      </c>
      <c r="C1240" s="32" t="n">
        <v>4912</v>
      </c>
      <c r="D1240" s="59" t="inlineStr">
        <is>
          <t>BOMBILLO LUZ DE CORTESIA (LUZ TECHO)</t>
        </is>
      </c>
      <c r="E1240" s="56" t="inlineStr">
        <is>
          <t>Objeto de cristal que, con un hilo de tungsteno, platino u otro material en su interior se vuelve incandescente con el paso de la corriente eléctrica. Diámetro establecido para este vehículo.</t>
        </is>
      </c>
      <c r="F1240" s="32" t="inlineStr">
        <is>
          <t>Unidad</t>
        </is>
      </c>
      <c r="G1240" s="35" t="inlineStr">
        <is>
          <t>suministro</t>
        </is>
      </c>
      <c r="H1240" s="159" t="n">
        <v>7600</v>
      </c>
      <c r="I1240" s="37" t="n">
        <v>158.91</v>
      </c>
      <c r="J1240" s="37" t="n">
        <v>151.76</v>
      </c>
      <c r="K1240" s="160">
        <f>H1240*(I1240/J1240)</f>
        <v/>
      </c>
      <c r="L1240" s="159" t="n">
        <v>8911.564899999999</v>
      </c>
      <c r="M1240" s="159" t="n">
        <v>8652</v>
      </c>
      <c r="N1240" s="159" t="n">
        <v>9344.16</v>
      </c>
      <c r="O1240" s="162">
        <f>MIN(K1240,L1240,M1240,N1240)</f>
        <v/>
      </c>
      <c r="P1240" s="162">
        <f>MAX(K1240,L1240,M1240,N1240)</f>
        <v/>
      </c>
      <c r="Q1240" s="162">
        <f>MEDIAN(K1240,L1240,M1240,N1240)</f>
        <v/>
      </c>
      <c r="R1240" s="162">
        <f>AVERAGE(K1240,L1240,M1240,N1240)</f>
        <v/>
      </c>
      <c r="S1240" s="162">
        <f>AVERAGE(O1240,Q1240)</f>
        <v/>
      </c>
      <c r="T1240" s="162">
        <f>AVERAGE(P1240,Q1240)</f>
        <v/>
      </c>
      <c r="U1240" s="41">
        <f>STDEVA(K1240,L1240,M1240,N1240)</f>
        <v/>
      </c>
      <c r="V1240" s="42">
        <f>U1240/Q1240</f>
        <v/>
      </c>
      <c r="W1240" s="43">
        <f>IF(X1240=O1240,"MENOR",IF(X1240=S1240,"PROM[MEN-MED]","PROMEDIO"))</f>
        <v/>
      </c>
      <c r="X1240" s="163">
        <f>IF(V1240&lt;=300%,O1240,IF(AND(V1240&gt;100%,V1240&lt;=150%),S1240,R1240))</f>
        <v/>
      </c>
      <c r="Y1240" s="162">
        <f>ROUND(X1240,0)</f>
        <v/>
      </c>
    </row>
    <row r="1241" ht="27" customHeight="1">
      <c r="B1241" s="32" t="inlineStr">
        <is>
          <t>5.10</t>
        </is>
      </c>
      <c r="C1241" s="32" t="n">
        <v>4912</v>
      </c>
      <c r="D1241" s="59" t="inlineStr">
        <is>
          <t>BOMBILLOS DIRECCIONALES</t>
        </is>
      </c>
      <c r="E1241" s="56" t="inlineStr">
        <is>
          <t>Objeto de cristal que, con un hilo de tungsteno, platino u otro material en su interior se vuelve incandescente con el paso de la corriente eléctrica. Diámetro establecido para este vehículo.</t>
        </is>
      </c>
      <c r="F1241" s="32" t="inlineStr">
        <is>
          <t>Unidad</t>
        </is>
      </c>
      <c r="G1241" s="35" t="inlineStr">
        <is>
          <t>suministro</t>
        </is>
      </c>
      <c r="H1241" s="159" t="n">
        <v>35149</v>
      </c>
      <c r="I1241" s="37" t="n">
        <v>158.91</v>
      </c>
      <c r="J1241" s="37" t="n">
        <v>151.76</v>
      </c>
      <c r="K1241" s="160">
        <f>H1241*(I1241/J1241)</f>
        <v/>
      </c>
      <c r="L1241" s="159" t="n">
        <v>42416.4314</v>
      </c>
      <c r="M1241" s="159" t="n">
        <v>41181</v>
      </c>
      <c r="N1241" s="159" t="n">
        <v>44475.48</v>
      </c>
      <c r="O1241" s="162">
        <f>MIN(K1241,L1241,M1241,N1241)</f>
        <v/>
      </c>
      <c r="P1241" s="162">
        <f>MAX(K1241,L1241,M1241,N1241)</f>
        <v/>
      </c>
      <c r="Q1241" s="162">
        <f>MEDIAN(K1241,L1241,M1241,N1241)</f>
        <v/>
      </c>
      <c r="R1241" s="162">
        <f>AVERAGE(K1241,L1241,M1241,N1241)</f>
        <v/>
      </c>
      <c r="S1241" s="162">
        <f>AVERAGE(O1241,Q1241)</f>
        <v/>
      </c>
      <c r="T1241" s="162">
        <f>AVERAGE(P1241,Q1241)</f>
        <v/>
      </c>
      <c r="U1241" s="41">
        <f>STDEVA(K1241,L1241,M1241,N1241)</f>
        <v/>
      </c>
      <c r="V1241" s="42">
        <f>U1241/Q1241</f>
        <v/>
      </c>
      <c r="W1241" s="43">
        <f>IF(X1241=O1241,"MENOR",IF(X1241=S1241,"PROM[MEN-MED]","PROMEDIO"))</f>
        <v/>
      </c>
      <c r="X1241" s="163">
        <f>IF(V1241&lt;=300%,O1241,IF(AND(V1241&gt;100%,V1241&lt;=150%),S1241,R1241))</f>
        <v/>
      </c>
      <c r="Y1241" s="162">
        <f>ROUND(X1241,0)</f>
        <v/>
      </c>
    </row>
    <row r="1242" ht="27" customHeight="1">
      <c r="B1242" s="32" t="inlineStr">
        <is>
          <t>5.11</t>
        </is>
      </c>
      <c r="C1242" s="32" t="n">
        <v>4912</v>
      </c>
      <c r="D1242" s="59" t="inlineStr">
        <is>
          <t>BORNE DE BATERÍA POSITIVO Y/O NEGATIVO</t>
        </is>
      </c>
      <c r="E1242"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1242" s="32" t="inlineStr">
        <is>
          <t>Unidad</t>
        </is>
      </c>
      <c r="G1242" s="35" t="inlineStr">
        <is>
          <t>suministro</t>
        </is>
      </c>
      <c r="H1242" s="159" t="n">
        <v>102197</v>
      </c>
      <c r="I1242" s="37" t="n">
        <v>158.91</v>
      </c>
      <c r="J1242" s="37" t="n">
        <v>151.76</v>
      </c>
      <c r="K1242" s="160">
        <f>H1242*(I1242/J1242)</f>
        <v/>
      </c>
      <c r="L1242" s="159" t="n">
        <v>129542.0672</v>
      </c>
      <c r="M1242" s="159" t="n">
        <v>125769</v>
      </c>
      <c r="N1242" s="159" t="n">
        <v>135830.52</v>
      </c>
      <c r="O1242" s="162">
        <f>MIN(K1242,L1242,M1242,N1242)</f>
        <v/>
      </c>
      <c r="P1242" s="162">
        <f>MAX(K1242,L1242,M1242,N1242)</f>
        <v/>
      </c>
      <c r="Q1242" s="162">
        <f>MEDIAN(K1242,L1242,M1242,N1242)</f>
        <v/>
      </c>
      <c r="R1242" s="162">
        <f>AVERAGE(K1242,L1242,M1242,N1242)</f>
        <v/>
      </c>
      <c r="S1242" s="162">
        <f>AVERAGE(O1242,Q1242)</f>
        <v/>
      </c>
      <c r="T1242" s="162">
        <f>AVERAGE(P1242,Q1242)</f>
        <v/>
      </c>
      <c r="U1242" s="41">
        <f>STDEVA(K1242,L1242,M1242,N1242)</f>
        <v/>
      </c>
      <c r="V1242" s="42">
        <f>U1242/Q1242</f>
        <v/>
      </c>
      <c r="W1242" s="43">
        <f>IF(X1242=O1242,"MENOR",IF(X1242=S1242,"PROM[MEN-MED]","PROMEDIO"))</f>
        <v/>
      </c>
      <c r="X1242" s="163">
        <f>IF(V1242&lt;=300%,O1242,IF(AND(V1242&gt;100%,V1242&lt;=150%),S1242,R1242))</f>
        <v/>
      </c>
      <c r="Y1242" s="162">
        <f>ROUND(X1242,0)</f>
        <v/>
      </c>
    </row>
    <row r="1243" ht="27" customHeight="1">
      <c r="B1243" s="32" t="inlineStr">
        <is>
          <t>5.12</t>
        </is>
      </c>
      <c r="C1243" s="32" t="n">
        <v>4912</v>
      </c>
      <c r="D1243" s="59" t="inlineStr">
        <is>
          <t>BUJÍAS DE ENCENDIDO (MOTOR GASOLINA)</t>
        </is>
      </c>
      <c r="E1243" s="56" t="inlineStr">
        <is>
          <t>Pieza metálica, cuyas piezas internas estan compuesta por electrodos, tobera islante, nucleo de cobre, resistencia supresora y se encuentra recubierto de un asilante ceramico. Diámetro establecido para este vehículo.</t>
        </is>
      </c>
      <c r="F1243" s="32" t="inlineStr">
        <is>
          <t>Unidad</t>
        </is>
      </c>
      <c r="G1243" s="35" t="inlineStr">
        <is>
          <t>suministro</t>
        </is>
      </c>
      <c r="H1243" s="159" t="n">
        <v>152731</v>
      </c>
      <c r="I1243" s="37" t="n">
        <v>158.91</v>
      </c>
      <c r="J1243" s="37" t="n">
        <v>151.76</v>
      </c>
      <c r="K1243" s="160">
        <f>H1243*(I1243/J1243)</f>
        <v/>
      </c>
      <c r="L1243" s="159" t="n">
        <v>202511.3916</v>
      </c>
      <c r="M1243" s="159" t="n">
        <v>196613</v>
      </c>
      <c r="N1243" s="159" t="n">
        <v>212342.04</v>
      </c>
      <c r="O1243" s="162">
        <f>MIN(K1243,L1243,M1243,N1243)</f>
        <v/>
      </c>
      <c r="P1243" s="162">
        <f>MAX(K1243,L1243,M1243,N1243)</f>
        <v/>
      </c>
      <c r="Q1243" s="162">
        <f>MEDIAN(K1243,L1243,M1243,N1243)</f>
        <v/>
      </c>
      <c r="R1243" s="162">
        <f>AVERAGE(K1243,L1243,M1243,N1243)</f>
        <v/>
      </c>
      <c r="S1243" s="162">
        <f>AVERAGE(O1243,Q1243)</f>
        <v/>
      </c>
      <c r="T1243" s="162">
        <f>AVERAGE(P1243,Q1243)</f>
        <v/>
      </c>
      <c r="U1243" s="41">
        <f>STDEVA(K1243,L1243,M1243,N1243)</f>
        <v/>
      </c>
      <c r="V1243" s="42">
        <f>U1243/Q1243</f>
        <v/>
      </c>
      <c r="W1243" s="43">
        <f>IF(X1243=O1243,"MENOR",IF(X1243=S1243,"PROM[MEN-MED]","PROMEDIO"))</f>
        <v/>
      </c>
      <c r="X1243" s="163">
        <f>IF(V1243&lt;=300%,O1243,IF(AND(V1243&gt;100%,V1243&lt;=150%),S1243,R1243))</f>
        <v/>
      </c>
      <c r="Y1243" s="162">
        <f>ROUND(X1243,0)</f>
        <v/>
      </c>
    </row>
    <row r="1244" ht="54.75" customHeight="1">
      <c r="B1244" s="32" t="inlineStr">
        <is>
          <t>5.13</t>
        </is>
      </c>
      <c r="C1244" s="32" t="n">
        <v>4912</v>
      </c>
      <c r="D1244" s="59" t="inlineStr">
        <is>
          <t>CLAXON (PITO)</t>
        </is>
      </c>
      <c r="E1244"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244" s="32" t="inlineStr">
        <is>
          <t>Unidad</t>
        </is>
      </c>
      <c r="G1244" s="35" t="inlineStr">
        <is>
          <t>suministro</t>
        </is>
      </c>
      <c r="H1244" s="159" t="n">
        <v>233700</v>
      </c>
      <c r="I1244" s="37" t="n">
        <v>158.91</v>
      </c>
      <c r="J1244" s="37" t="n">
        <v>151.76</v>
      </c>
      <c r="K1244" s="160">
        <f>H1244*(I1244/J1244)</f>
        <v/>
      </c>
      <c r="L1244" s="159" t="n">
        <v>276690.9579</v>
      </c>
      <c r="M1244" s="159" t="n">
        <v>268632</v>
      </c>
      <c r="N1244" s="159" t="n">
        <v>290122.56</v>
      </c>
      <c r="O1244" s="162">
        <f>MIN(K1244,L1244,M1244,N1244)</f>
        <v/>
      </c>
      <c r="P1244" s="162">
        <f>MAX(K1244,L1244,M1244,N1244)</f>
        <v/>
      </c>
      <c r="Q1244" s="162">
        <f>MEDIAN(K1244,L1244,M1244,N1244)</f>
        <v/>
      </c>
      <c r="R1244" s="162">
        <f>AVERAGE(K1244,L1244,M1244,N1244)</f>
        <v/>
      </c>
      <c r="S1244" s="162">
        <f>AVERAGE(O1244,Q1244)</f>
        <v/>
      </c>
      <c r="T1244" s="162">
        <f>AVERAGE(P1244,Q1244)</f>
        <v/>
      </c>
      <c r="U1244" s="41">
        <f>STDEVA(K1244,L1244,M1244,N1244)</f>
        <v/>
      </c>
      <c r="V1244" s="42">
        <f>U1244/Q1244</f>
        <v/>
      </c>
      <c r="W1244" s="43">
        <f>IF(X1244=O1244,"MENOR",IF(X1244=S1244,"PROM[MEN-MED]","PROMEDIO"))</f>
        <v/>
      </c>
      <c r="X1244" s="163">
        <f>IF(V1244&lt;=300%,O1244,IF(AND(V1244&gt;100%,V1244&lt;=150%),S1244,R1244))</f>
        <v/>
      </c>
      <c r="Y1244" s="162">
        <f>ROUND(X1244,0)</f>
        <v/>
      </c>
    </row>
    <row r="1245" ht="27" customHeight="1">
      <c r="B1245" s="32" t="inlineStr">
        <is>
          <t>5.14</t>
        </is>
      </c>
      <c r="C1245" s="32" t="n">
        <v>4912</v>
      </c>
      <c r="D1245" s="59" t="inlineStr">
        <is>
          <t>SENSOR DETONADOR AIRBAG</t>
        </is>
      </c>
      <c r="E1245"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245" s="32" t="inlineStr">
        <is>
          <t>Unidad</t>
        </is>
      </c>
      <c r="G1245" s="35" t="inlineStr">
        <is>
          <t>suministro</t>
        </is>
      </c>
      <c r="H1245" s="159" t="n">
        <v>620349</v>
      </c>
      <c r="I1245" s="37" t="n">
        <v>158.91</v>
      </c>
      <c r="J1245" s="37" t="n">
        <v>151.76</v>
      </c>
      <c r="K1245" s="160">
        <f>H1245*(I1245/J1245)</f>
        <v/>
      </c>
      <c r="L1245" s="159" t="n">
        <v>748591.6459</v>
      </c>
      <c r="M1245" s="159" t="n">
        <v>726788</v>
      </c>
      <c r="N1245" s="159" t="n">
        <v>784931.04</v>
      </c>
      <c r="O1245" s="162">
        <f>MIN(K1245,L1245,M1245,N1245)</f>
        <v/>
      </c>
      <c r="P1245" s="162">
        <f>MAX(K1245,L1245,M1245,N1245)</f>
        <v/>
      </c>
      <c r="Q1245" s="162">
        <f>MEDIAN(K1245,L1245,M1245,N1245)</f>
        <v/>
      </c>
      <c r="R1245" s="162">
        <f>AVERAGE(K1245,L1245,M1245,N1245)</f>
        <v/>
      </c>
      <c r="S1245" s="162">
        <f>AVERAGE(O1245,Q1245)</f>
        <v/>
      </c>
      <c r="T1245" s="162">
        <f>AVERAGE(P1245,Q1245)</f>
        <v/>
      </c>
      <c r="U1245" s="41">
        <f>STDEVA(K1245,L1245,M1245,N1245)</f>
        <v/>
      </c>
      <c r="V1245" s="42">
        <f>U1245/Q1245</f>
        <v/>
      </c>
      <c r="W1245" s="43">
        <f>IF(X1245=O1245,"MENOR",IF(X1245=S1245,"PROM[MEN-MED]","PROMEDIO"))</f>
        <v/>
      </c>
      <c r="X1245" s="163">
        <f>IF(V1245&lt;=300%,O1245,IF(AND(V1245&gt;100%,V1245&lt;=150%),S1245,R1245))</f>
        <v/>
      </c>
      <c r="Y1245" s="162">
        <f>ROUND(X1245,0)</f>
        <v/>
      </c>
    </row>
    <row r="1246" ht="27" customHeight="1">
      <c r="B1246" s="32" t="inlineStr">
        <is>
          <t>5.15</t>
        </is>
      </c>
      <c r="C1246" s="32" t="n">
        <v>4912</v>
      </c>
      <c r="D1246" s="59" t="inlineStr">
        <is>
          <t>PORTA ESCOBILLAS DEL MOTOR DE ARRANQUE</t>
        </is>
      </c>
      <c r="E1246" s="56" t="inlineStr">
        <is>
          <t>Elemento o piezas combinadas entre metal y fibras electromecánicos de solides los cuales a través de anillos rozantes se usan para la transmisión de corriente,  Diámetro establecido para este vehículo.</t>
        </is>
      </c>
      <c r="F1246" s="32" t="inlineStr">
        <is>
          <t>Unidad</t>
        </is>
      </c>
      <c r="G1246" s="35" t="inlineStr">
        <is>
          <t>suministro</t>
        </is>
      </c>
      <c r="H1246" s="159" t="n">
        <v>107350</v>
      </c>
      <c r="I1246" s="37" t="n">
        <v>158.91</v>
      </c>
      <c r="J1246" s="37" t="n">
        <v>151.76</v>
      </c>
      <c r="K1246" s="160">
        <f>H1246*(I1246/J1246)</f>
        <v/>
      </c>
      <c r="L1246" s="159" t="n">
        <v>130764.6851</v>
      </c>
      <c r="M1246" s="159" t="n">
        <v>126956</v>
      </c>
      <c r="N1246" s="159" t="n">
        <v>137112.48</v>
      </c>
      <c r="O1246" s="162">
        <f>MIN(K1246,L1246,M1246,N1246)</f>
        <v/>
      </c>
      <c r="P1246" s="162">
        <f>MAX(K1246,L1246,M1246,N1246)</f>
        <v/>
      </c>
      <c r="Q1246" s="162">
        <f>MEDIAN(K1246,L1246,M1246,N1246)</f>
        <v/>
      </c>
      <c r="R1246" s="162">
        <f>AVERAGE(K1246,L1246,M1246,N1246)</f>
        <v/>
      </c>
      <c r="S1246" s="162">
        <f>AVERAGE(O1246,Q1246)</f>
        <v/>
      </c>
      <c r="T1246" s="162">
        <f>AVERAGE(P1246,Q1246)</f>
        <v/>
      </c>
      <c r="U1246" s="41">
        <f>STDEVA(K1246,L1246,M1246,N1246)</f>
        <v/>
      </c>
      <c r="V1246" s="42">
        <f>U1246/Q1246</f>
        <v/>
      </c>
      <c r="W1246" s="43">
        <f>IF(X1246=O1246,"MENOR",IF(X1246=S1246,"PROM[MEN-MED]","PROMEDIO"))</f>
        <v/>
      </c>
      <c r="X1246" s="163">
        <f>IF(V1246&lt;=300%,O1246,IF(AND(V1246&gt;100%,V1246&lt;=150%),S1246,R1246))</f>
        <v/>
      </c>
      <c r="Y1246" s="162">
        <f>ROUND(X1246,0)</f>
        <v/>
      </c>
    </row>
    <row r="1247" ht="54.75" customHeight="1">
      <c r="B1247" s="32" t="inlineStr">
        <is>
          <t>5.16</t>
        </is>
      </c>
      <c r="C1247" s="32" t="n">
        <v>4912</v>
      </c>
      <c r="D1247" s="59" t="inlineStr">
        <is>
          <t>FUSIBLES 10-15-20-25-30 AMP</t>
        </is>
      </c>
      <c r="E1247"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247" s="32" t="inlineStr">
        <is>
          <t>Unidad</t>
        </is>
      </c>
      <c r="G1247" s="35" t="inlineStr">
        <is>
          <t>suministro</t>
        </is>
      </c>
      <c r="H1247" s="159" t="n">
        <v>4750</v>
      </c>
      <c r="I1247" s="37" t="n">
        <v>158.91</v>
      </c>
      <c r="J1247" s="37" t="n">
        <v>151.76</v>
      </c>
      <c r="K1247" s="160">
        <f>H1247*(I1247/J1247)</f>
        <v/>
      </c>
      <c r="L1247" s="159" t="n">
        <v>5678.3944</v>
      </c>
      <c r="M1247" s="159" t="n">
        <v>5513</v>
      </c>
      <c r="N1247" s="159" t="n">
        <v>5954.04</v>
      </c>
      <c r="O1247" s="162">
        <f>MIN(K1247,L1247,M1247,N1247)</f>
        <v/>
      </c>
      <c r="P1247" s="162">
        <f>MAX(K1247,L1247,M1247,N1247)</f>
        <v/>
      </c>
      <c r="Q1247" s="162">
        <f>MEDIAN(K1247,L1247,M1247,N1247)</f>
        <v/>
      </c>
      <c r="R1247" s="162">
        <f>AVERAGE(K1247,L1247,M1247,N1247)</f>
        <v/>
      </c>
      <c r="S1247" s="162">
        <f>AVERAGE(O1247,Q1247)</f>
        <v/>
      </c>
      <c r="T1247" s="162">
        <f>AVERAGE(P1247,Q1247)</f>
        <v/>
      </c>
      <c r="U1247" s="41">
        <f>STDEVA(K1247,L1247,M1247,N1247)</f>
        <v/>
      </c>
      <c r="V1247" s="42">
        <f>U1247/Q1247</f>
        <v/>
      </c>
      <c r="W1247" s="43">
        <f>IF(X1247=O1247,"MENOR",IF(X1247=S1247,"PROM[MEN-MED]","PROMEDIO"))</f>
        <v/>
      </c>
      <c r="X1247" s="163">
        <f>IF(V1247&lt;=300%,O1247,IF(AND(V1247&gt;100%,V1247&lt;=150%),S1247,R1247))</f>
        <v/>
      </c>
      <c r="Y1247" s="162">
        <f>ROUND(X1247,0)</f>
        <v/>
      </c>
    </row>
    <row r="1248" ht="54.75" customHeight="1">
      <c r="B1248" s="32" t="inlineStr">
        <is>
          <t>5.17</t>
        </is>
      </c>
      <c r="C1248" s="32" t="n">
        <v>4912</v>
      </c>
      <c r="D1248" s="59" t="inlineStr">
        <is>
          <t>FUSIBLES 60-80-100 AMP</t>
        </is>
      </c>
      <c r="E1248"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248" s="32" t="inlineStr">
        <is>
          <t>Unidad</t>
        </is>
      </c>
      <c r="G1248" s="35" t="inlineStr">
        <is>
          <t>suministro</t>
        </is>
      </c>
      <c r="H1248" s="159" t="n">
        <v>56050</v>
      </c>
      <c r="I1248" s="37" t="n">
        <v>158.91</v>
      </c>
      <c r="J1248" s="37" t="n">
        <v>151.76</v>
      </c>
      <c r="K1248" s="160">
        <f>H1248*(I1248/J1248)</f>
        <v/>
      </c>
      <c r="L1248" s="159" t="n">
        <v>67637.0058</v>
      </c>
      <c r="M1248" s="159" t="n">
        <v>65667</v>
      </c>
      <c r="N1248" s="159" t="n">
        <v>70920.36</v>
      </c>
      <c r="O1248" s="162">
        <f>MIN(K1248,L1248,M1248,N1248)</f>
        <v/>
      </c>
      <c r="P1248" s="162">
        <f>MAX(K1248,L1248,M1248,N1248)</f>
        <v/>
      </c>
      <c r="Q1248" s="162">
        <f>MEDIAN(K1248,L1248,M1248,N1248)</f>
        <v/>
      </c>
      <c r="R1248" s="162">
        <f>AVERAGE(K1248,L1248,M1248,N1248)</f>
        <v/>
      </c>
      <c r="S1248" s="162">
        <f>AVERAGE(O1248,Q1248)</f>
        <v/>
      </c>
      <c r="T1248" s="162">
        <f>AVERAGE(P1248,Q1248)</f>
        <v/>
      </c>
      <c r="U1248" s="41">
        <f>STDEVA(K1248,L1248,M1248,N1248)</f>
        <v/>
      </c>
      <c r="V1248" s="42">
        <f>U1248/Q1248</f>
        <v/>
      </c>
      <c r="W1248" s="43">
        <f>IF(X1248=O1248,"MENOR",IF(X1248=S1248,"PROM[MEN-MED]","PROMEDIO"))</f>
        <v/>
      </c>
      <c r="X1248" s="163">
        <f>IF(V1248&lt;=300%,O1248,IF(AND(V1248&gt;100%,V1248&lt;=150%),S1248,R1248))</f>
        <v/>
      </c>
      <c r="Y1248" s="162">
        <f>ROUND(X1248,0)</f>
        <v/>
      </c>
    </row>
    <row r="1249" ht="27" customHeight="1">
      <c r="B1249" s="32" t="inlineStr">
        <is>
          <t>5.18</t>
        </is>
      </c>
      <c r="C1249" s="32" t="n">
        <v>4912</v>
      </c>
      <c r="D1249" s="59" t="inlineStr">
        <is>
          <t>INYECTORES (MOTOR DIÉSEL Y GASOLINA)</t>
        </is>
      </c>
      <c r="E1249" s="56"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249" s="32" t="inlineStr">
        <is>
          <t>Unidad</t>
        </is>
      </c>
      <c r="G1249" s="35" t="inlineStr">
        <is>
          <t>suministro</t>
        </is>
      </c>
      <c r="H1249" s="159" t="n">
        <v>3638500</v>
      </c>
      <c r="I1249" s="37" t="n">
        <v>158.91</v>
      </c>
      <c r="J1249" s="37" t="n">
        <v>151.76</v>
      </c>
      <c r="K1249" s="160">
        <f>H1249*(I1249/J1249)</f>
        <v/>
      </c>
      <c r="L1249" s="159" t="n">
        <v>4266408.3252</v>
      </c>
      <c r="M1249" s="159" t="n">
        <v>4142144</v>
      </c>
      <c r="N1249" s="159" t="n">
        <v>4473515.52</v>
      </c>
      <c r="O1249" s="162">
        <f>MIN(K1249,L1249,M1249,N1249)</f>
        <v/>
      </c>
      <c r="P1249" s="162">
        <f>MAX(K1249,L1249,M1249,N1249)</f>
        <v/>
      </c>
      <c r="Q1249" s="162">
        <f>MEDIAN(K1249,L1249,M1249,N1249)</f>
        <v/>
      </c>
      <c r="R1249" s="162">
        <f>AVERAGE(K1249,L1249,M1249,N1249)</f>
        <v/>
      </c>
      <c r="S1249" s="162">
        <f>AVERAGE(O1249,Q1249)</f>
        <v/>
      </c>
      <c r="T1249" s="162">
        <f>AVERAGE(P1249,Q1249)</f>
        <v/>
      </c>
      <c r="U1249" s="41">
        <f>STDEVA(K1249,L1249,M1249,N1249)</f>
        <v/>
      </c>
      <c r="V1249" s="42">
        <f>U1249/Q1249</f>
        <v/>
      </c>
      <c r="W1249" s="43">
        <f>IF(X1249=O1249,"MENOR",IF(X1249=S1249,"PROM[MEN-MED]","PROMEDIO"))</f>
        <v/>
      </c>
      <c r="X1249" s="163">
        <f>IF(V1249&lt;=300%,O1249,IF(AND(V1249&gt;100%,V1249&lt;=150%),S1249,R1249))</f>
        <v/>
      </c>
      <c r="Y1249" s="162">
        <f>ROUND(X1249,0)</f>
        <v/>
      </c>
    </row>
    <row r="1250" ht="27" customHeight="1">
      <c r="B1250" s="32" t="inlineStr">
        <is>
          <t>5.19</t>
        </is>
      </c>
      <c r="C1250" s="32" t="n">
        <v>4912</v>
      </c>
      <c r="D1250" s="59" t="inlineStr">
        <is>
          <t>MOTOR DE LIMPIABRISAS</t>
        </is>
      </c>
      <c r="E1250" s="56" t="inlineStr">
        <is>
          <t>Elemento metálico está formado por un motor eléctrico con un sistema de reducción incorporado, que transforma la velocidad del motor a la velocidad necesaria, para obtener un desplazamiento de vaivén. Diámetro establecido para este vehículo.</t>
        </is>
      </c>
      <c r="F1250" s="32" t="inlineStr">
        <is>
          <t xml:space="preserve">Unidad </t>
        </is>
      </c>
      <c r="G1250" s="35" t="inlineStr">
        <is>
          <t>suministro</t>
        </is>
      </c>
      <c r="H1250" s="159" t="n">
        <v>1906650</v>
      </c>
      <c r="I1250" s="37" t="n">
        <v>158.91</v>
      </c>
      <c r="J1250" s="37" t="n">
        <v>151.76</v>
      </c>
      <c r="K1250" s="160">
        <f>H1250*(I1250/J1250)</f>
        <v/>
      </c>
      <c r="L1250" s="159" t="n">
        <v>2279099.543</v>
      </c>
      <c r="M1250" s="159" t="n">
        <v>2212718</v>
      </c>
      <c r="N1250" s="159" t="n">
        <v>2389735.44</v>
      </c>
      <c r="O1250" s="162">
        <f>MIN(K1250,L1250,M1250,N1250)</f>
        <v/>
      </c>
      <c r="P1250" s="162">
        <f>MAX(K1250,L1250,M1250,N1250)</f>
        <v/>
      </c>
      <c r="Q1250" s="162">
        <f>MEDIAN(K1250,L1250,M1250,N1250)</f>
        <v/>
      </c>
      <c r="R1250" s="162">
        <f>AVERAGE(K1250,L1250,M1250,N1250)</f>
        <v/>
      </c>
      <c r="S1250" s="162">
        <f>AVERAGE(O1250,Q1250)</f>
        <v/>
      </c>
      <c r="T1250" s="162">
        <f>AVERAGE(P1250,Q1250)</f>
        <v/>
      </c>
      <c r="U1250" s="41">
        <f>STDEVA(K1250,L1250,M1250,N1250)</f>
        <v/>
      </c>
      <c r="V1250" s="42">
        <f>U1250/Q1250</f>
        <v/>
      </c>
      <c r="W1250" s="43">
        <f>IF(X1250=O1250,"MENOR",IF(X1250=S1250,"PROM[MEN-MED]","PROMEDIO"))</f>
        <v/>
      </c>
      <c r="X1250" s="163">
        <f>IF(V1250&lt;=300%,O1250,IF(AND(V1250&gt;100%,V1250&lt;=150%),S1250,R1250))</f>
        <v/>
      </c>
      <c r="Y1250" s="162">
        <f>ROUND(X1250,0)</f>
        <v/>
      </c>
    </row>
    <row r="1251" ht="27" customHeight="1">
      <c r="B1251" s="32" t="inlineStr">
        <is>
          <t>5.20</t>
        </is>
      </c>
      <c r="C1251" s="32" t="n">
        <v>4912</v>
      </c>
      <c r="D1251" s="59" t="inlineStr">
        <is>
          <t>PORTAFUSIBLES</t>
        </is>
      </c>
      <c r="E1251" s="56" t="inlineStr">
        <is>
          <t>Elemento de plastico y metal forma de caja con su respetiva tapa que ofrecen un medio seguro y organizado para la instalación y protección grupal en elementos eléctricos. Diámetro establecido para este vehículo.</t>
        </is>
      </c>
      <c r="F1251" s="32" t="inlineStr">
        <is>
          <t>Unidad</t>
        </is>
      </c>
      <c r="G1251" s="35" t="inlineStr">
        <is>
          <t>suministro</t>
        </is>
      </c>
      <c r="H1251" s="159" t="n">
        <v>376200</v>
      </c>
      <c r="I1251" s="37" t="n">
        <v>158.91</v>
      </c>
      <c r="J1251" s="37" t="n">
        <v>151.76</v>
      </c>
      <c r="K1251" s="160">
        <f>H1251*(I1251/J1251)</f>
        <v/>
      </c>
      <c r="L1251" s="159" t="n">
        <v>453970.4344</v>
      </c>
      <c r="M1251" s="159" t="n">
        <v>440748</v>
      </c>
      <c r="N1251" s="159" t="n">
        <v>476007.84</v>
      </c>
      <c r="O1251" s="162">
        <f>MIN(K1251,L1251,M1251,N1251)</f>
        <v/>
      </c>
      <c r="P1251" s="162">
        <f>MAX(K1251,L1251,M1251,N1251)</f>
        <v/>
      </c>
      <c r="Q1251" s="162">
        <f>MEDIAN(K1251,L1251,M1251,N1251)</f>
        <v/>
      </c>
      <c r="R1251" s="162">
        <f>AVERAGE(K1251,L1251,M1251,N1251)</f>
        <v/>
      </c>
      <c r="S1251" s="162">
        <f>AVERAGE(O1251,Q1251)</f>
        <v/>
      </c>
      <c r="T1251" s="162">
        <f>AVERAGE(P1251,Q1251)</f>
        <v/>
      </c>
      <c r="U1251" s="41">
        <f>STDEVA(K1251,L1251,M1251,N1251)</f>
        <v/>
      </c>
      <c r="V1251" s="42">
        <f>U1251/Q1251</f>
        <v/>
      </c>
      <c r="W1251" s="43">
        <f>IF(X1251=O1251,"MENOR",IF(X1251=S1251,"PROM[MEN-MED]","PROMEDIO"))</f>
        <v/>
      </c>
      <c r="X1251" s="163">
        <f>IF(V1251&lt;=300%,O1251,IF(AND(V1251&gt;100%,V1251&lt;=150%),S1251,R1251))</f>
        <v/>
      </c>
      <c r="Y1251" s="162">
        <f>ROUND(X1251,0)</f>
        <v/>
      </c>
    </row>
    <row r="1252" ht="27" customHeight="1">
      <c r="B1252" s="32" t="inlineStr">
        <is>
          <t>5.21</t>
        </is>
      </c>
      <c r="C1252" s="32" t="n">
        <v>4912</v>
      </c>
      <c r="D1252" s="59" t="inlineStr">
        <is>
          <t xml:space="preserve">REGULADOR ALTERNADOR </t>
        </is>
      </c>
      <c r="E1252" s="56" t="inlineStr">
        <is>
          <t>Dispositivo de plastico y metal electrónico que de forma irregular, poseen en su interior una compenentes electronicos, manteniendo la tensión suministrada por el generador corriente (alternador). Diámetro establecido para este vehículo.</t>
        </is>
      </c>
      <c r="F1252" s="32" t="inlineStr">
        <is>
          <t>Unidad</t>
        </is>
      </c>
      <c r="G1252" s="35" t="inlineStr">
        <is>
          <t>suministro</t>
        </is>
      </c>
      <c r="H1252" s="159" t="n">
        <v>1599997</v>
      </c>
      <c r="I1252" s="37" t="n">
        <v>158.91</v>
      </c>
      <c r="J1252" s="37" t="n">
        <v>151.76</v>
      </c>
      <c r="K1252" s="160">
        <f>H1252*(I1252/J1252)</f>
        <v/>
      </c>
      <c r="L1252" s="159" t="n">
        <v>1939691.8842</v>
      </c>
      <c r="M1252" s="159" t="n">
        <v>1883196</v>
      </c>
      <c r="N1252" s="159" t="n">
        <v>2033851.68</v>
      </c>
      <c r="O1252" s="162">
        <f>MIN(K1252,L1252,M1252,N1252)</f>
        <v/>
      </c>
      <c r="P1252" s="162">
        <f>MAX(K1252,L1252,M1252,N1252)</f>
        <v/>
      </c>
      <c r="Q1252" s="162">
        <f>MEDIAN(K1252,L1252,M1252,N1252)</f>
        <v/>
      </c>
      <c r="R1252" s="162">
        <f>AVERAGE(K1252,L1252,M1252,N1252)</f>
        <v/>
      </c>
      <c r="S1252" s="162">
        <f>AVERAGE(O1252,Q1252)</f>
        <v/>
      </c>
      <c r="T1252" s="162">
        <f>AVERAGE(P1252,Q1252)</f>
        <v/>
      </c>
      <c r="U1252" s="41">
        <f>STDEVA(K1252,L1252,M1252,N1252)</f>
        <v/>
      </c>
      <c r="V1252" s="42">
        <f>U1252/Q1252</f>
        <v/>
      </c>
      <c r="W1252" s="43">
        <f>IF(X1252=O1252,"MENOR",IF(X1252=S1252,"PROM[MEN-MED]","PROMEDIO"))</f>
        <v/>
      </c>
      <c r="X1252" s="163">
        <f>IF(V1252&lt;=300%,O1252,IF(AND(V1252&gt;100%,V1252&lt;=150%),S1252,R1252))</f>
        <v/>
      </c>
      <c r="Y1252" s="162">
        <f>ROUND(X1252,0)</f>
        <v/>
      </c>
    </row>
    <row r="1253" ht="41.25" customHeight="1">
      <c r="B1253" s="32" t="inlineStr">
        <is>
          <t>5.22</t>
        </is>
      </c>
      <c r="C1253" s="32" t="n">
        <v>4912</v>
      </c>
      <c r="D1253" s="59" t="inlineStr">
        <is>
          <t>RELÉ (ELEVADOR DE CORRIENTE)</t>
        </is>
      </c>
      <c r="E1253" s="56" t="inlineStr">
        <is>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is>
      </c>
      <c r="F1253" s="32" t="inlineStr">
        <is>
          <t>Unidad</t>
        </is>
      </c>
      <c r="G1253" s="35" t="inlineStr">
        <is>
          <t>suministro</t>
        </is>
      </c>
      <c r="H1253" s="159" t="n">
        <v>45333</v>
      </c>
      <c r="I1253" s="37" t="n">
        <v>158.91</v>
      </c>
      <c r="J1253" s="37" t="n">
        <v>151.76</v>
      </c>
      <c r="K1253" s="160">
        <f>H1253*(I1253/J1253)</f>
        <v/>
      </c>
      <c r="L1253" s="159" t="n">
        <v>59049.8944</v>
      </c>
      <c r="M1253" s="159" t="n">
        <v>57330</v>
      </c>
      <c r="N1253" s="159" t="n">
        <v>61916.4</v>
      </c>
      <c r="O1253" s="162">
        <f>MIN(K1253,L1253,M1253,N1253)</f>
        <v/>
      </c>
      <c r="P1253" s="162">
        <f>MAX(K1253,L1253,M1253,N1253)</f>
        <v/>
      </c>
      <c r="Q1253" s="162">
        <f>MEDIAN(K1253,L1253,M1253,N1253)</f>
        <v/>
      </c>
      <c r="R1253" s="162">
        <f>AVERAGE(K1253,L1253,M1253,N1253)</f>
        <v/>
      </c>
      <c r="S1253" s="162">
        <f>AVERAGE(O1253,Q1253)</f>
        <v/>
      </c>
      <c r="T1253" s="162">
        <f>AVERAGE(P1253,Q1253)</f>
        <v/>
      </c>
      <c r="U1253" s="41">
        <f>STDEVA(K1253,L1253,M1253,N1253)</f>
        <v/>
      </c>
      <c r="V1253" s="42">
        <f>U1253/Q1253</f>
        <v/>
      </c>
      <c r="W1253" s="43">
        <f>IF(X1253=O1253,"MENOR",IF(X1253=S1253,"PROM[MEN-MED]","PROMEDIO"))</f>
        <v/>
      </c>
      <c r="X1253" s="163">
        <f>IF(V1253&lt;=300%,O1253,IF(AND(V1253&gt;100%,V1253&lt;=150%),S1253,R1253))</f>
        <v/>
      </c>
      <c r="Y1253" s="162">
        <f>ROUND(X1253,0)</f>
        <v/>
      </c>
    </row>
    <row r="1254" ht="27" customHeight="1">
      <c r="B1254" s="32" t="inlineStr">
        <is>
          <t>5.23</t>
        </is>
      </c>
      <c r="C1254" s="32" t="n">
        <v>4912</v>
      </c>
      <c r="D1254" s="59" t="inlineStr">
        <is>
          <t xml:space="preserve">SENSOR ABS DE LAS RUEDAS </t>
        </is>
      </c>
      <c r="E1254" s="56"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254" s="32" t="inlineStr">
        <is>
          <t>Unidad</t>
        </is>
      </c>
      <c r="G1254" s="35" t="inlineStr">
        <is>
          <t>suministro</t>
        </is>
      </c>
      <c r="H1254" s="159" t="n">
        <v>889138</v>
      </c>
      <c r="I1254" s="37" t="n">
        <v>158.91</v>
      </c>
      <c r="J1254" s="37" t="n">
        <v>151.76</v>
      </c>
      <c r="K1254" s="160">
        <f>H1254*(I1254/J1254)</f>
        <v/>
      </c>
      <c r="L1254" s="159" t="n">
        <v>1079900.4146</v>
      </c>
      <c r="M1254" s="159" t="n">
        <v>1048447</v>
      </c>
      <c r="N1254" s="159" t="n">
        <v>1132322.76</v>
      </c>
      <c r="O1254" s="162">
        <f>MIN(K1254,L1254,M1254,N1254)</f>
        <v/>
      </c>
      <c r="P1254" s="162">
        <f>MAX(K1254,L1254,M1254,N1254)</f>
        <v/>
      </c>
      <c r="Q1254" s="162">
        <f>MEDIAN(K1254,L1254,M1254,N1254)</f>
        <v/>
      </c>
      <c r="R1254" s="162">
        <f>AVERAGE(K1254,L1254,M1254,N1254)</f>
        <v/>
      </c>
      <c r="S1254" s="162">
        <f>AVERAGE(O1254,Q1254)</f>
        <v/>
      </c>
      <c r="T1254" s="162">
        <f>AVERAGE(P1254,Q1254)</f>
        <v/>
      </c>
      <c r="U1254" s="41">
        <f>STDEVA(K1254,L1254,M1254,N1254)</f>
        <v/>
      </c>
      <c r="V1254" s="42">
        <f>U1254/Q1254</f>
        <v/>
      </c>
      <c r="W1254" s="43">
        <f>IF(X1254=O1254,"MENOR",IF(X1254=S1254,"PROM[MEN-MED]","PROMEDIO"))</f>
        <v/>
      </c>
      <c r="X1254" s="163">
        <f>IF(V1254&lt;=300%,O1254,IF(AND(V1254&gt;100%,V1254&lt;=150%),S1254,R1254))</f>
        <v/>
      </c>
      <c r="Y1254" s="162">
        <f>ROUND(X1254,0)</f>
        <v/>
      </c>
    </row>
    <row r="1255" ht="41.25" customFormat="1" customHeight="1" s="74">
      <c r="B1255" s="32" t="inlineStr">
        <is>
          <t>5.24</t>
        </is>
      </c>
      <c r="C1255" s="32" t="n">
        <v>4912</v>
      </c>
      <c r="D1255" s="59" t="inlineStr">
        <is>
          <t>SENSOR APERTURA MARIPOSA (TPS)</t>
        </is>
      </c>
      <c r="E1255" s="56"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255" s="32" t="inlineStr">
        <is>
          <t>Unidad</t>
        </is>
      </c>
      <c r="G1255" s="35" t="inlineStr">
        <is>
          <t>suministro</t>
        </is>
      </c>
      <c r="H1255" s="159" t="n">
        <v>1424430</v>
      </c>
      <c r="I1255" s="37" t="n">
        <v>158.91</v>
      </c>
      <c r="J1255" s="37" t="n">
        <v>151.76</v>
      </c>
      <c r="K1255" s="160">
        <f>H1255*(I1255/J1255)</f>
        <v/>
      </c>
      <c r="L1255" s="159" t="n">
        <v>1686465.3463</v>
      </c>
      <c r="M1255" s="159" t="n">
        <v>1637345</v>
      </c>
      <c r="N1255" s="159" t="n">
        <v>1768332.6</v>
      </c>
      <c r="O1255" s="162">
        <f>MIN(K1255,L1255,M1255,N1255)</f>
        <v/>
      </c>
      <c r="P1255" s="162">
        <f>MAX(K1255,L1255,M1255,N1255)</f>
        <v/>
      </c>
      <c r="Q1255" s="162">
        <f>MEDIAN(K1255,L1255,M1255,N1255)</f>
        <v/>
      </c>
      <c r="R1255" s="162">
        <f>AVERAGE(K1255,L1255,M1255,N1255)</f>
        <v/>
      </c>
      <c r="S1255" s="162">
        <f>AVERAGE(O1255,Q1255)</f>
        <v/>
      </c>
      <c r="T1255" s="162">
        <f>AVERAGE(P1255,Q1255)</f>
        <v/>
      </c>
      <c r="U1255" s="41">
        <f>STDEVA(K1255,L1255,M1255,N1255)</f>
        <v/>
      </c>
      <c r="V1255" s="42">
        <f>U1255/Q1255</f>
        <v/>
      </c>
      <c r="W1255" s="43">
        <f>IF(X1255=O1255,"MENOR",IF(X1255=S1255,"PROM[MEN-MED]","PROMEDIO"))</f>
        <v/>
      </c>
      <c r="X1255" s="163">
        <f>IF(V1255&lt;=300%,O1255,IF(AND(V1255&gt;100%,V1255&lt;=150%),S1255,R1255))</f>
        <v/>
      </c>
      <c r="Y1255" s="162">
        <f>ROUND(X1255,0)</f>
        <v/>
      </c>
    </row>
    <row r="1256" ht="41.25" customFormat="1" customHeight="1" s="74">
      <c r="B1256" s="32" t="inlineStr">
        <is>
          <t>5.25</t>
        </is>
      </c>
      <c r="C1256" s="32" t="n">
        <v>4912</v>
      </c>
      <c r="D1256" s="59" t="inlineStr">
        <is>
          <t>SENSOR DE DETONACIÓN (KS)</t>
        </is>
      </c>
      <c r="E1256" s="56"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256" s="32" t="inlineStr">
        <is>
          <t>Unidad</t>
        </is>
      </c>
      <c r="G1256" s="35" t="inlineStr">
        <is>
          <t>suministro</t>
        </is>
      </c>
      <c r="H1256" s="159" t="n">
        <v>1492260</v>
      </c>
      <c r="I1256" s="37" t="n">
        <v>158.91</v>
      </c>
      <c r="J1256" s="37" t="n">
        <v>151.76</v>
      </c>
      <c r="K1256" s="160">
        <f>H1256*(I1256/J1256)</f>
        <v/>
      </c>
      <c r="L1256" s="159" t="n">
        <v>1783761.21</v>
      </c>
      <c r="M1256" s="159" t="n">
        <v>1731807</v>
      </c>
      <c r="N1256" s="159" t="n">
        <v>1870351.56</v>
      </c>
      <c r="O1256" s="162">
        <f>MIN(K1256,L1256,M1256,N1256)</f>
        <v/>
      </c>
      <c r="P1256" s="162">
        <f>MAX(K1256,L1256,M1256,N1256)</f>
        <v/>
      </c>
      <c r="Q1256" s="162">
        <f>MEDIAN(K1256,L1256,M1256,N1256)</f>
        <v/>
      </c>
      <c r="R1256" s="162">
        <f>AVERAGE(K1256,L1256,M1256,N1256)</f>
        <v/>
      </c>
      <c r="S1256" s="162">
        <f>AVERAGE(O1256,Q1256)</f>
        <v/>
      </c>
      <c r="T1256" s="162">
        <f>AVERAGE(P1256,Q1256)</f>
        <v/>
      </c>
      <c r="U1256" s="41">
        <f>STDEVA(K1256,L1256,M1256,N1256)</f>
        <v/>
      </c>
      <c r="V1256" s="42">
        <f>U1256/Q1256</f>
        <v/>
      </c>
      <c r="W1256" s="43">
        <f>IF(X1256=O1256,"MENOR",IF(X1256=S1256,"PROM[MEN-MED]","PROMEDIO"))</f>
        <v/>
      </c>
      <c r="X1256" s="163">
        <f>IF(V1256&lt;=300%,O1256,IF(AND(V1256&gt;100%,V1256&lt;=150%),S1256,R1256))</f>
        <v/>
      </c>
      <c r="Y1256" s="162">
        <f>ROUND(X1256,0)</f>
        <v/>
      </c>
    </row>
    <row r="1257" ht="27" customFormat="1" customHeight="1" s="74">
      <c r="B1257" s="32" t="inlineStr">
        <is>
          <t>5.26</t>
        </is>
      </c>
      <c r="C1257" s="32" t="n">
        <v>4912</v>
      </c>
      <c r="D1257" s="59" t="inlineStr">
        <is>
          <t>SENSOR DE OXIGENO (O2)</t>
        </is>
      </c>
      <c r="E1257"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257" s="32" t="inlineStr">
        <is>
          <t>Unidad</t>
        </is>
      </c>
      <c r="G1257" s="35" t="inlineStr">
        <is>
          <t>suministro</t>
        </is>
      </c>
      <c r="H1257" s="159" t="n">
        <v>1582700</v>
      </c>
      <c r="I1257" s="37" t="n">
        <v>158.91</v>
      </c>
      <c r="J1257" s="37" t="n">
        <v>151.76</v>
      </c>
      <c r="K1257" s="160">
        <f>H1257*(I1257/J1257)</f>
        <v/>
      </c>
      <c r="L1257" s="159" t="n">
        <v>1909885.74</v>
      </c>
      <c r="M1257" s="159" t="n">
        <v>1854258</v>
      </c>
      <c r="N1257" s="159" t="n">
        <v>2002598.64</v>
      </c>
      <c r="O1257" s="162">
        <f>MIN(K1257,L1257,M1257,N1257)</f>
        <v/>
      </c>
      <c r="P1257" s="162">
        <f>MAX(K1257,L1257,M1257,N1257)</f>
        <v/>
      </c>
      <c r="Q1257" s="162">
        <f>MEDIAN(K1257,L1257,M1257,N1257)</f>
        <v/>
      </c>
      <c r="R1257" s="162">
        <f>AVERAGE(K1257,L1257,M1257,N1257)</f>
        <v/>
      </c>
      <c r="S1257" s="162">
        <f>AVERAGE(O1257,Q1257)</f>
        <v/>
      </c>
      <c r="T1257" s="162">
        <f>AVERAGE(P1257,Q1257)</f>
        <v/>
      </c>
      <c r="U1257" s="41">
        <f>STDEVA(K1257,L1257,M1257,N1257)</f>
        <v/>
      </c>
      <c r="V1257" s="42">
        <f>U1257/Q1257</f>
        <v/>
      </c>
      <c r="W1257" s="43">
        <f>IF(X1257=O1257,"MENOR",IF(X1257=S1257,"PROM[MEN-MED]","PROMEDIO"))</f>
        <v/>
      </c>
      <c r="X1257" s="163">
        <f>IF(V1257&lt;=300%,O1257,IF(AND(V1257&gt;100%,V1257&lt;=150%),S1257,R1257))</f>
        <v/>
      </c>
      <c r="Y1257" s="162">
        <f>ROUND(X1257,0)</f>
        <v/>
      </c>
    </row>
    <row r="1258" ht="41.25" customFormat="1" customHeight="1" s="74">
      <c r="B1258" s="32" t="inlineStr">
        <is>
          <t>5.27</t>
        </is>
      </c>
      <c r="C1258" s="32" t="n">
        <v>4912</v>
      </c>
      <c r="D1258" s="59" t="inlineStr">
        <is>
          <t>SENSOR DE PRESIÓN DE COMBUSTIBLE</t>
        </is>
      </c>
      <c r="E1258" s="56"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258" s="32" t="inlineStr">
        <is>
          <t>Unidad</t>
        </is>
      </c>
      <c r="G1258" s="35" t="inlineStr">
        <is>
          <t>suministro</t>
        </is>
      </c>
      <c r="H1258" s="159" t="n">
        <v>1492260</v>
      </c>
      <c r="I1258" s="37" t="n">
        <v>158.91</v>
      </c>
      <c r="J1258" s="37" t="n">
        <v>151.76</v>
      </c>
      <c r="K1258" s="160">
        <f>H1258*(I1258/J1258)</f>
        <v/>
      </c>
      <c r="L1258" s="159" t="n">
        <v>1766773.4245</v>
      </c>
      <c r="M1258" s="159" t="n">
        <v>1715314</v>
      </c>
      <c r="N1258" s="159" t="n">
        <v>1852539.12</v>
      </c>
      <c r="O1258" s="162">
        <f>MIN(K1258,L1258,M1258,N1258)</f>
        <v/>
      </c>
      <c r="P1258" s="162">
        <f>MAX(K1258,L1258,M1258,N1258)</f>
        <v/>
      </c>
      <c r="Q1258" s="162">
        <f>MEDIAN(K1258,L1258,M1258,N1258)</f>
        <v/>
      </c>
      <c r="R1258" s="162">
        <f>AVERAGE(K1258,L1258,M1258,N1258)</f>
        <v/>
      </c>
      <c r="S1258" s="162">
        <f>AVERAGE(O1258,Q1258)</f>
        <v/>
      </c>
      <c r="T1258" s="162">
        <f>AVERAGE(P1258,Q1258)</f>
        <v/>
      </c>
      <c r="U1258" s="41">
        <f>STDEVA(K1258,L1258,M1258,N1258)</f>
        <v/>
      </c>
      <c r="V1258" s="42">
        <f>U1258/Q1258</f>
        <v/>
      </c>
      <c r="W1258" s="43">
        <f>IF(X1258=O1258,"MENOR",IF(X1258=S1258,"PROM[MEN-MED]","PROMEDIO"))</f>
        <v/>
      </c>
      <c r="X1258" s="163">
        <f>IF(V1258&lt;=300%,O1258,IF(AND(V1258&gt;100%,V1258&lt;=150%),S1258,R1258))</f>
        <v/>
      </c>
      <c r="Y1258" s="162">
        <f>ROUND(X1258,0)</f>
        <v/>
      </c>
    </row>
    <row r="1259" ht="27" customFormat="1" customHeight="1" s="74">
      <c r="B1259" s="32" t="inlineStr">
        <is>
          <t>5.28</t>
        </is>
      </c>
      <c r="C1259" s="32" t="n">
        <v>4912</v>
      </c>
      <c r="D1259" s="59" t="inlineStr">
        <is>
          <t>SENSOR DE REVERSO (LUZ TRASERA)</t>
        </is>
      </c>
      <c r="E1259"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259" s="32" t="inlineStr">
        <is>
          <t>Unidad</t>
        </is>
      </c>
      <c r="G1259" s="35" t="inlineStr">
        <is>
          <t>suministro</t>
        </is>
      </c>
      <c r="H1259" s="159" t="n">
        <v>536761</v>
      </c>
      <c r="I1259" s="37" t="n">
        <v>158.91</v>
      </c>
      <c r="J1259" s="37" t="n">
        <v>151.76</v>
      </c>
      <c r="K1259" s="160">
        <f>H1259*(I1259/J1259)</f>
        <v/>
      </c>
      <c r="L1259" s="159" t="n">
        <v>696001.9044999999</v>
      </c>
      <c r="M1259" s="159" t="n">
        <v>675730</v>
      </c>
      <c r="N1259" s="159" t="n">
        <v>729788.4</v>
      </c>
      <c r="O1259" s="162">
        <f>MIN(K1259,L1259,M1259,N1259)</f>
        <v/>
      </c>
      <c r="P1259" s="162">
        <f>MAX(K1259,L1259,M1259,N1259)</f>
        <v/>
      </c>
      <c r="Q1259" s="162">
        <f>MEDIAN(K1259,L1259,M1259,N1259)</f>
        <v/>
      </c>
      <c r="R1259" s="162">
        <f>AVERAGE(K1259,L1259,M1259,N1259)</f>
        <v/>
      </c>
      <c r="S1259" s="162">
        <f>AVERAGE(O1259,Q1259)</f>
        <v/>
      </c>
      <c r="T1259" s="162">
        <f>AVERAGE(P1259,Q1259)</f>
        <v/>
      </c>
      <c r="U1259" s="41">
        <f>STDEVA(K1259,L1259,M1259,N1259)</f>
        <v/>
      </c>
      <c r="V1259" s="42">
        <f>U1259/Q1259</f>
        <v/>
      </c>
      <c r="W1259" s="43">
        <f>IF(X1259=O1259,"MENOR",IF(X1259=S1259,"PROM[MEN-MED]","PROMEDIO"))</f>
        <v/>
      </c>
      <c r="X1259" s="163">
        <f>IF(V1259&lt;=300%,O1259,IF(AND(V1259&gt;100%,V1259&lt;=150%),S1259,R1259))</f>
        <v/>
      </c>
      <c r="Y1259" s="162">
        <f>ROUND(X1259,0)</f>
        <v/>
      </c>
    </row>
    <row r="1260" ht="27" customHeight="1">
      <c r="B1260" s="32" t="inlineStr">
        <is>
          <t>5.29</t>
        </is>
      </c>
      <c r="C1260" s="32" t="n">
        <v>4912</v>
      </c>
      <c r="D1260" s="59" t="inlineStr">
        <is>
          <t>SENSOR DE TEMPERATURA DEL REFRIGERANTE (CTS - ECT)</t>
        </is>
      </c>
      <c r="E1260"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260" s="32" t="inlineStr">
        <is>
          <t>Unidad</t>
        </is>
      </c>
      <c r="G1260" s="35" t="inlineStr">
        <is>
          <t>suministro</t>
        </is>
      </c>
      <c r="H1260" s="159" t="n">
        <v>239400</v>
      </c>
      <c r="I1260" s="37" t="n">
        <v>158.91</v>
      </c>
      <c r="J1260" s="37" t="n">
        <v>151.76</v>
      </c>
      <c r="K1260" s="160">
        <f>H1260*(I1260/J1260)</f>
        <v/>
      </c>
      <c r="L1260" s="159" t="n">
        <v>280714.1456</v>
      </c>
      <c r="M1260" s="159" t="n">
        <v>272538</v>
      </c>
      <c r="N1260" s="159" t="n">
        <v>294341.04</v>
      </c>
      <c r="O1260" s="162">
        <f>MIN(K1260,L1260,M1260,N1260)</f>
        <v/>
      </c>
      <c r="P1260" s="162">
        <f>MAX(K1260,L1260,M1260,N1260)</f>
        <v/>
      </c>
      <c r="Q1260" s="162">
        <f>MEDIAN(K1260,L1260,M1260,N1260)</f>
        <v/>
      </c>
      <c r="R1260" s="162">
        <f>AVERAGE(K1260,L1260,M1260,N1260)</f>
        <v/>
      </c>
      <c r="S1260" s="162">
        <f>AVERAGE(O1260,Q1260)</f>
        <v/>
      </c>
      <c r="T1260" s="162">
        <f>AVERAGE(P1260,Q1260)</f>
        <v/>
      </c>
      <c r="U1260" s="41">
        <f>STDEVA(K1260,L1260,M1260,N1260)</f>
        <v/>
      </c>
      <c r="V1260" s="42">
        <f>U1260/Q1260</f>
        <v/>
      </c>
      <c r="W1260" s="43">
        <f>IF(X1260=O1260,"MENOR",IF(X1260=S1260,"PROM[MEN-MED]","PROMEDIO"))</f>
        <v/>
      </c>
      <c r="X1260" s="163">
        <f>IF(V1260&lt;=300%,O1260,IF(AND(V1260&gt;100%,V1260&lt;=150%),S1260,R1260))</f>
        <v/>
      </c>
      <c r="Y1260" s="162">
        <f>ROUND(X1260,0)</f>
        <v/>
      </c>
    </row>
    <row r="1261" ht="27" customHeight="1">
      <c r="B1261" s="32" t="inlineStr">
        <is>
          <t>5.30</t>
        </is>
      </c>
      <c r="C1261" s="32" t="n">
        <v>4912</v>
      </c>
      <c r="D1261" s="59" t="inlineStr">
        <is>
          <t>SENSOR DE VELOCIDAD (VSS)</t>
        </is>
      </c>
      <c r="E1261" s="56" t="inlineStr">
        <is>
          <t>Elemento metálico plastico de engranajes formados en un extremo por una ruedas dentadas y en el otro un conector que  transmite potencia mecánica de un componente a otro enviando una señal de movimiento.​  Diámetro establecido para este vehículo.</t>
        </is>
      </c>
      <c r="F1261" s="32" t="inlineStr">
        <is>
          <t>Unidad</t>
        </is>
      </c>
      <c r="G1261" s="35" t="inlineStr">
        <is>
          <t>suministro</t>
        </is>
      </c>
      <c r="H1261" s="159" t="n">
        <v>887895</v>
      </c>
      <c r="I1261" s="37" t="n">
        <v>158.91</v>
      </c>
      <c r="J1261" s="37" t="n">
        <v>151.76</v>
      </c>
      <c r="K1261" s="160">
        <f>H1261*(I1261/J1261)</f>
        <v/>
      </c>
      <c r="L1261" s="159" t="n">
        <v>1069712.6818</v>
      </c>
      <c r="M1261" s="159" t="n">
        <v>1038556</v>
      </c>
      <c r="N1261" s="159" t="n">
        <v>1121640.48</v>
      </c>
      <c r="O1261" s="162">
        <f>MIN(K1261,L1261,M1261,N1261)</f>
        <v/>
      </c>
      <c r="P1261" s="162">
        <f>MAX(K1261,L1261,M1261,N1261)</f>
        <v/>
      </c>
      <c r="Q1261" s="162">
        <f>MEDIAN(K1261,L1261,M1261,N1261)</f>
        <v/>
      </c>
      <c r="R1261" s="162">
        <f>AVERAGE(K1261,L1261,M1261,N1261)</f>
        <v/>
      </c>
      <c r="S1261" s="162">
        <f>AVERAGE(O1261,Q1261)</f>
        <v/>
      </c>
      <c r="T1261" s="162">
        <f>AVERAGE(P1261,Q1261)</f>
        <v/>
      </c>
      <c r="U1261" s="41">
        <f>STDEVA(K1261,L1261,M1261,N1261)</f>
        <v/>
      </c>
      <c r="V1261" s="42">
        <f>U1261/Q1261</f>
        <v/>
      </c>
      <c r="W1261" s="43">
        <f>IF(X1261=O1261,"MENOR",IF(X1261=S1261,"PROM[MEN-MED]","PROMEDIO"))</f>
        <v/>
      </c>
      <c r="X1261" s="163">
        <f>IF(V1261&lt;=300%,O1261,IF(AND(V1261&gt;100%,V1261&lt;=150%),S1261,R1261))</f>
        <v/>
      </c>
      <c r="Y1261" s="162">
        <f>ROUND(X1261,0)</f>
        <v/>
      </c>
    </row>
    <row r="1262" ht="27" customHeight="1">
      <c r="B1262" s="32" t="inlineStr">
        <is>
          <t>5.31</t>
        </is>
      </c>
      <c r="C1262" s="32" t="n">
        <v>4912</v>
      </c>
      <c r="D1262" s="59" t="inlineStr">
        <is>
          <t>SENSOR FLUJO DE AIRE (MAF)</t>
        </is>
      </c>
      <c r="E1262"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262" s="32" t="inlineStr">
        <is>
          <t>Unidad</t>
        </is>
      </c>
      <c r="G1262" s="35" t="inlineStr">
        <is>
          <t>suministro</t>
        </is>
      </c>
      <c r="H1262" s="159" t="n">
        <v>794200</v>
      </c>
      <c r="I1262" s="37" t="n">
        <v>158.91</v>
      </c>
      <c r="J1262" s="37" t="n">
        <v>151.76</v>
      </c>
      <c r="K1262" s="160">
        <f>H1262*(I1262/J1262)</f>
        <v/>
      </c>
      <c r="L1262" s="159" t="n">
        <v>967423.3758</v>
      </c>
      <c r="M1262" s="159" t="n">
        <v>939246</v>
      </c>
      <c r="N1262" s="159" t="n">
        <v>1014385.68</v>
      </c>
      <c r="O1262" s="162">
        <f>MIN(K1262,L1262,M1262,N1262)</f>
        <v/>
      </c>
      <c r="P1262" s="162">
        <f>MAX(K1262,L1262,M1262,N1262)</f>
        <v/>
      </c>
      <c r="Q1262" s="162">
        <f>MEDIAN(K1262,L1262,M1262,N1262)</f>
        <v/>
      </c>
      <c r="R1262" s="162">
        <f>AVERAGE(K1262,L1262,M1262,N1262)</f>
        <v/>
      </c>
      <c r="S1262" s="162">
        <f>AVERAGE(O1262,Q1262)</f>
        <v/>
      </c>
      <c r="T1262" s="162">
        <f>AVERAGE(P1262,Q1262)</f>
        <v/>
      </c>
      <c r="U1262" s="41">
        <f>STDEVA(K1262,L1262,M1262,N1262)</f>
        <v/>
      </c>
      <c r="V1262" s="42">
        <f>U1262/Q1262</f>
        <v/>
      </c>
      <c r="W1262" s="43">
        <f>IF(X1262=O1262,"MENOR",IF(X1262=S1262,"PROM[MEN-MED]","PROMEDIO"))</f>
        <v/>
      </c>
      <c r="X1262" s="163">
        <f>IF(V1262&lt;=300%,O1262,IF(AND(V1262&gt;100%,V1262&lt;=150%),S1262,R1262))</f>
        <v/>
      </c>
      <c r="Y1262" s="162">
        <f>ROUND(X1262,0)</f>
        <v/>
      </c>
    </row>
    <row r="1263" ht="27" customHeight="1">
      <c r="B1263" s="32" t="inlineStr">
        <is>
          <t>5.32</t>
        </is>
      </c>
      <c r="C1263" s="32" t="n">
        <v>4912</v>
      </c>
      <c r="D1263" s="59" t="inlineStr">
        <is>
          <t>SENSOR NIVEL DE COMBUSTIBLE (FLOTADOR)</t>
        </is>
      </c>
      <c r="E1263"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263" s="32" t="inlineStr">
        <is>
          <t>Unidad</t>
        </is>
      </c>
      <c r="G1263" s="35" t="inlineStr">
        <is>
          <t>suministro</t>
        </is>
      </c>
      <c r="H1263" s="159" t="n">
        <v>295038</v>
      </c>
      <c r="I1263" s="37" t="n">
        <v>158.91</v>
      </c>
      <c r="J1263" s="37" t="n">
        <v>151.76</v>
      </c>
      <c r="K1263" s="160">
        <f>H1263*(I1263/J1263)</f>
        <v/>
      </c>
      <c r="L1263" s="159" t="n">
        <v>357705.6105</v>
      </c>
      <c r="M1263" s="159" t="n">
        <v>347287</v>
      </c>
      <c r="N1263" s="159" t="n">
        <v>375069.96</v>
      </c>
      <c r="O1263" s="162">
        <f>MIN(K1263,L1263,M1263,N1263)</f>
        <v/>
      </c>
      <c r="P1263" s="162">
        <f>MAX(K1263,L1263,M1263,N1263)</f>
        <v/>
      </c>
      <c r="Q1263" s="162">
        <f>MEDIAN(K1263,L1263,M1263,N1263)</f>
        <v/>
      </c>
      <c r="R1263" s="162">
        <f>AVERAGE(K1263,L1263,M1263,N1263)</f>
        <v/>
      </c>
      <c r="S1263" s="162">
        <f>AVERAGE(O1263,Q1263)</f>
        <v/>
      </c>
      <c r="T1263" s="162">
        <f>AVERAGE(P1263,Q1263)</f>
        <v/>
      </c>
      <c r="U1263" s="41">
        <f>STDEVA(K1263,L1263,M1263,N1263)</f>
        <v/>
      </c>
      <c r="V1263" s="42">
        <f>U1263/Q1263</f>
        <v/>
      </c>
      <c r="W1263" s="43">
        <f>IF(X1263=O1263,"MENOR",IF(X1263=S1263,"PROM[MEN-MED]","PROMEDIO"))</f>
        <v/>
      </c>
      <c r="X1263" s="163">
        <f>IF(V1263&lt;=300%,O1263,IF(AND(V1263&gt;100%,V1263&lt;=150%),S1263,R1263))</f>
        <v/>
      </c>
      <c r="Y1263" s="162">
        <f>ROUND(X1263,0)</f>
        <v/>
      </c>
    </row>
    <row r="1264" ht="27" customFormat="1" customHeight="1" s="74">
      <c r="B1264" s="32" t="inlineStr">
        <is>
          <t>5.33</t>
        </is>
      </c>
      <c r="C1264" s="32" t="n">
        <v>4912</v>
      </c>
      <c r="D1264" s="59" t="inlineStr">
        <is>
          <t>SENSOR POSICIÓN DE ÁRBOL DE LEVAS (CMP)</t>
        </is>
      </c>
      <c r="E1264" s="56" t="inlineStr">
        <is>
          <t>Elemento electromagnético que define la posición del primer cilindro. Esta información se utiliza, para calcular el momento de encendido y el momento de la inyección. Elemento requerido para este vehiculo.</t>
        </is>
      </c>
      <c r="F1264" s="32" t="inlineStr">
        <is>
          <t>Unidad</t>
        </is>
      </c>
      <c r="G1264" s="35" t="inlineStr">
        <is>
          <t>suministro</t>
        </is>
      </c>
      <c r="H1264" s="159" t="n">
        <v>3188462</v>
      </c>
      <c r="I1264" s="37" t="n">
        <v>158.91</v>
      </c>
      <c r="J1264" s="37" t="n">
        <v>151.76</v>
      </c>
      <c r="K1264" s="160">
        <f>H1264*(I1264/J1264)</f>
        <v/>
      </c>
      <c r="L1264" s="159" t="n">
        <v>3883899.2829</v>
      </c>
      <c r="M1264" s="159" t="n">
        <v>3770776</v>
      </c>
      <c r="N1264" s="159" t="n">
        <v>4072438.08</v>
      </c>
      <c r="O1264" s="162">
        <f>MIN(K1264,L1264,M1264,N1264)</f>
        <v/>
      </c>
      <c r="P1264" s="162">
        <f>MAX(K1264,L1264,M1264,N1264)</f>
        <v/>
      </c>
      <c r="Q1264" s="162">
        <f>MEDIAN(K1264,L1264,M1264,N1264)</f>
        <v/>
      </c>
      <c r="R1264" s="162">
        <f>AVERAGE(K1264,L1264,M1264,N1264)</f>
        <v/>
      </c>
      <c r="S1264" s="162">
        <f>AVERAGE(O1264,Q1264)</f>
        <v/>
      </c>
      <c r="T1264" s="162">
        <f>AVERAGE(P1264,Q1264)</f>
        <v/>
      </c>
      <c r="U1264" s="41">
        <f>STDEVA(K1264,L1264,M1264,N1264)</f>
        <v/>
      </c>
      <c r="V1264" s="42">
        <f>U1264/Q1264</f>
        <v/>
      </c>
      <c r="W1264" s="43">
        <f>IF(X1264=O1264,"MENOR",IF(X1264=S1264,"PROM[MEN-MED]","PROMEDIO"))</f>
        <v/>
      </c>
      <c r="X1264" s="163">
        <f>IF(V1264&lt;=300%,O1264,IF(AND(V1264&gt;100%,V1264&lt;=150%),S1264,R1264))</f>
        <v/>
      </c>
      <c r="Y1264" s="162">
        <f>ROUND(X1264,0)</f>
        <v/>
      </c>
    </row>
    <row r="1265" ht="41.25" customHeight="1">
      <c r="B1265" s="32" t="inlineStr">
        <is>
          <t>5.34</t>
        </is>
      </c>
      <c r="C1265" s="32" t="n">
        <v>4912</v>
      </c>
      <c r="D1265" s="59" t="inlineStr">
        <is>
          <t>SENSOR POSICIÓN DE CIGÜEÑAL (CKP)</t>
        </is>
      </c>
      <c r="E1265"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265" s="32" t="inlineStr">
        <is>
          <t>Unidad</t>
        </is>
      </c>
      <c r="G1265" s="35" t="inlineStr">
        <is>
          <t>suministro</t>
        </is>
      </c>
      <c r="H1265" s="159" t="n">
        <v>404700</v>
      </c>
      <c r="I1265" s="37" t="n">
        <v>158.91</v>
      </c>
      <c r="J1265" s="37" t="n">
        <v>151.76</v>
      </c>
      <c r="K1265" s="160">
        <f>H1265*(I1265/J1265)</f>
        <v/>
      </c>
      <c r="L1265" s="159" t="n">
        <v>479147.7642</v>
      </c>
      <c r="M1265" s="159" t="n">
        <v>465192</v>
      </c>
      <c r="N1265" s="159" t="n">
        <v>502407.36</v>
      </c>
      <c r="O1265" s="162">
        <f>MIN(K1265,L1265,M1265,N1265)</f>
        <v/>
      </c>
      <c r="P1265" s="162">
        <f>MAX(K1265,L1265,M1265,N1265)</f>
        <v/>
      </c>
      <c r="Q1265" s="162">
        <f>MEDIAN(K1265,L1265,M1265,N1265)</f>
        <v/>
      </c>
      <c r="R1265" s="162">
        <f>AVERAGE(K1265,L1265,M1265,N1265)</f>
        <v/>
      </c>
      <c r="S1265" s="162">
        <f>AVERAGE(O1265,Q1265)</f>
        <v/>
      </c>
      <c r="T1265" s="162">
        <f>AVERAGE(P1265,Q1265)</f>
        <v/>
      </c>
      <c r="U1265" s="41">
        <f>STDEVA(K1265,L1265,M1265,N1265)</f>
        <v/>
      </c>
      <c r="V1265" s="42">
        <f>U1265/Q1265</f>
        <v/>
      </c>
      <c r="W1265" s="43">
        <f>IF(X1265=O1265,"MENOR",IF(X1265=S1265,"PROM[MEN-MED]","PROMEDIO"))</f>
        <v/>
      </c>
      <c r="X1265" s="163">
        <f>IF(V1265&lt;=300%,O1265,IF(AND(V1265&gt;100%,V1265&lt;=150%),S1265,R1265))</f>
        <v/>
      </c>
      <c r="Y1265" s="162">
        <f>ROUND(X1265,0)</f>
        <v/>
      </c>
    </row>
    <row r="1266" ht="27" customHeight="1">
      <c r="B1266" s="32" t="inlineStr">
        <is>
          <t>5.35</t>
        </is>
      </c>
      <c r="C1266" s="32" t="n">
        <v>4912</v>
      </c>
      <c r="D1266" s="59" t="inlineStr">
        <is>
          <t>SENSOR POSICIÓN DEL PEDAL DEL ACELERADOR (APP)</t>
        </is>
      </c>
      <c r="E1266"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266" s="32" t="inlineStr">
        <is>
          <t>Unidad</t>
        </is>
      </c>
      <c r="G1266" s="35" t="inlineStr">
        <is>
          <t>suministro</t>
        </is>
      </c>
      <c r="H1266" s="159" t="n">
        <v>650750</v>
      </c>
      <c r="I1266" s="37" t="n">
        <v>158.91</v>
      </c>
      <c r="J1266" s="37" t="n">
        <v>151.76</v>
      </c>
      <c r="K1266" s="160">
        <f>H1266*(I1266/J1266)</f>
        <v/>
      </c>
      <c r="L1266" s="159" t="n">
        <v>755478.2235</v>
      </c>
      <c r="M1266" s="159" t="n">
        <v>733474</v>
      </c>
      <c r="N1266" s="159" t="n">
        <v>792151.92</v>
      </c>
      <c r="O1266" s="162">
        <f>MIN(K1266,L1266,M1266,N1266)</f>
        <v/>
      </c>
      <c r="P1266" s="162">
        <f>MAX(K1266,L1266,M1266,N1266)</f>
        <v/>
      </c>
      <c r="Q1266" s="162">
        <f>MEDIAN(K1266,L1266,M1266,N1266)</f>
        <v/>
      </c>
      <c r="R1266" s="162">
        <f>AVERAGE(K1266,L1266,M1266,N1266)</f>
        <v/>
      </c>
      <c r="S1266" s="162">
        <f>AVERAGE(O1266,Q1266)</f>
        <v/>
      </c>
      <c r="T1266" s="162">
        <f>AVERAGE(P1266,Q1266)</f>
        <v/>
      </c>
      <c r="U1266" s="41">
        <f>STDEVA(K1266,L1266,M1266,N1266)</f>
        <v/>
      </c>
      <c r="V1266" s="42">
        <f>U1266/Q1266</f>
        <v/>
      </c>
      <c r="W1266" s="43">
        <f>IF(X1266=O1266,"MENOR",IF(X1266=S1266,"PROM[MEN-MED]","PROMEDIO"))</f>
        <v/>
      </c>
      <c r="X1266" s="163">
        <f>IF(V1266&lt;=300%,O1266,IF(AND(V1266&gt;100%,V1266&lt;=150%),S1266,R1266))</f>
        <v/>
      </c>
      <c r="Y1266" s="162">
        <f>ROUND(X1266,0)</f>
        <v/>
      </c>
    </row>
    <row r="1267" ht="41.25" customHeight="1">
      <c r="B1267" s="32" t="inlineStr">
        <is>
          <t>5.36</t>
        </is>
      </c>
      <c r="C1267" s="32" t="n">
        <v>4912</v>
      </c>
      <c r="D1267" s="59" t="inlineStr">
        <is>
          <t>SENSOR PRESIÓN DE ACEITE MOTOR</t>
        </is>
      </c>
      <c r="E1267"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267" s="32" t="inlineStr">
        <is>
          <t>Unidad</t>
        </is>
      </c>
      <c r="G1267" s="35" t="inlineStr">
        <is>
          <t>suministro</t>
        </is>
      </c>
      <c r="H1267" s="159" t="n">
        <v>130150</v>
      </c>
      <c r="I1267" s="37" t="n">
        <v>158.91</v>
      </c>
      <c r="J1267" s="37" t="n">
        <v>151.76</v>
      </c>
      <c r="K1267" s="160">
        <f>H1267*(I1267/J1267)</f>
        <v/>
      </c>
      <c r="L1267" s="159" t="n">
        <v>158536.5719</v>
      </c>
      <c r="M1267" s="159" t="n">
        <v>153919</v>
      </c>
      <c r="N1267" s="159" t="n">
        <v>166232.52</v>
      </c>
      <c r="O1267" s="162">
        <f>MIN(K1267,L1267,M1267,N1267)</f>
        <v/>
      </c>
      <c r="P1267" s="162">
        <f>MAX(K1267,L1267,M1267,N1267)</f>
        <v/>
      </c>
      <c r="Q1267" s="162">
        <f>MEDIAN(K1267,L1267,M1267,N1267)</f>
        <v/>
      </c>
      <c r="R1267" s="162">
        <f>AVERAGE(K1267,L1267,M1267,N1267)</f>
        <v/>
      </c>
      <c r="S1267" s="162">
        <f>AVERAGE(O1267,Q1267)</f>
        <v/>
      </c>
      <c r="T1267" s="162">
        <f>AVERAGE(P1267,Q1267)</f>
        <v/>
      </c>
      <c r="U1267" s="41">
        <f>STDEVA(K1267,L1267,M1267,N1267)</f>
        <v/>
      </c>
      <c r="V1267" s="42">
        <f>U1267/Q1267</f>
        <v/>
      </c>
      <c r="W1267" s="43">
        <f>IF(X1267=O1267,"MENOR",IF(X1267=S1267,"PROM[MEN-MED]","PROMEDIO"))</f>
        <v/>
      </c>
      <c r="X1267" s="163">
        <f>IF(V1267&lt;=300%,O1267,IF(AND(V1267&gt;100%,V1267&lt;=150%),S1267,R1267))</f>
        <v/>
      </c>
      <c r="Y1267" s="162">
        <f>ROUND(X1267,0)</f>
        <v/>
      </c>
    </row>
    <row r="1268" ht="27" customHeight="1">
      <c r="B1268" s="32" t="inlineStr">
        <is>
          <t>5.37</t>
        </is>
      </c>
      <c r="C1268" s="32" t="n">
        <v>4912</v>
      </c>
      <c r="D1268" s="59" t="inlineStr">
        <is>
          <t>SENSOR SERVODIRECCIÓN</t>
        </is>
      </c>
      <c r="E1268" s="56"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268" s="32" t="inlineStr">
        <is>
          <t>Unidad</t>
        </is>
      </c>
      <c r="G1268" s="35" t="inlineStr">
        <is>
          <t>suministro</t>
        </is>
      </c>
      <c r="H1268" s="159" t="n">
        <v>851402</v>
      </c>
      <c r="I1268" s="37" t="n">
        <v>158.91</v>
      </c>
      <c r="J1268" s="37" t="n">
        <v>151.76</v>
      </c>
      <c r="K1268" s="160">
        <f>H1268*(I1268/J1268)</f>
        <v/>
      </c>
      <c r="L1268" s="159" t="n">
        <v>1022017.5056</v>
      </c>
      <c r="M1268" s="159" t="n">
        <v>992250</v>
      </c>
      <c r="N1268" s="159" t="n">
        <v>1071630</v>
      </c>
      <c r="O1268" s="162">
        <f>MIN(K1268,L1268,M1268,N1268)</f>
        <v/>
      </c>
      <c r="P1268" s="162">
        <f>MAX(K1268,L1268,M1268,N1268)</f>
        <v/>
      </c>
      <c r="Q1268" s="162">
        <f>MEDIAN(K1268,L1268,M1268,N1268)</f>
        <v/>
      </c>
      <c r="R1268" s="162">
        <f>AVERAGE(K1268,L1268,M1268,N1268)</f>
        <v/>
      </c>
      <c r="S1268" s="162">
        <f>AVERAGE(O1268,Q1268)</f>
        <v/>
      </c>
      <c r="T1268" s="162">
        <f>AVERAGE(P1268,Q1268)</f>
        <v/>
      </c>
      <c r="U1268" s="41">
        <f>STDEVA(K1268,L1268,M1268,N1268)</f>
        <v/>
      </c>
      <c r="V1268" s="42">
        <f>U1268/Q1268</f>
        <v/>
      </c>
      <c r="W1268" s="43">
        <f>IF(X1268=O1268,"MENOR",IF(X1268=S1268,"PROM[MEN-MED]","PROMEDIO"))</f>
        <v/>
      </c>
      <c r="X1268" s="163">
        <f>IF(V1268&lt;=300%,O1268,IF(AND(V1268&gt;100%,V1268&lt;=150%),S1268,R1268))</f>
        <v/>
      </c>
      <c r="Y1268" s="162">
        <f>ROUND(X1268,0)</f>
        <v/>
      </c>
    </row>
    <row r="1269" ht="27" customHeight="1">
      <c r="B1269" s="32" t="inlineStr">
        <is>
          <t>5.38</t>
        </is>
      </c>
      <c r="C1269" s="32" t="n">
        <v>4912</v>
      </c>
      <c r="D1269" s="59" t="inlineStr">
        <is>
          <t>SWITCH DE ENCENDIDO</t>
        </is>
      </c>
      <c r="E1269"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269" s="32" t="inlineStr">
        <is>
          <t>Unidad</t>
        </is>
      </c>
      <c r="G1269" s="35" t="inlineStr">
        <is>
          <t>suministro</t>
        </is>
      </c>
      <c r="H1269" s="159" t="n">
        <v>355300</v>
      </c>
      <c r="I1269" s="37" t="n">
        <v>158.91</v>
      </c>
      <c r="J1269" s="37" t="n">
        <v>151.76</v>
      </c>
      <c r="K1269" s="160">
        <f>H1269*(I1269/J1269)</f>
        <v/>
      </c>
      <c r="L1269" s="159" t="n">
        <v>420660.24</v>
      </c>
      <c r="M1269" s="159" t="n">
        <v>408408</v>
      </c>
      <c r="N1269" s="159" t="n">
        <v>441080.64</v>
      </c>
      <c r="O1269" s="162">
        <f>MIN(K1269,L1269,M1269,N1269)</f>
        <v/>
      </c>
      <c r="P1269" s="162">
        <f>MAX(K1269,L1269,M1269,N1269)</f>
        <v/>
      </c>
      <c r="Q1269" s="162">
        <f>MEDIAN(K1269,L1269,M1269,N1269)</f>
        <v/>
      </c>
      <c r="R1269" s="162">
        <f>AVERAGE(K1269,L1269,M1269,N1269)</f>
        <v/>
      </c>
      <c r="S1269" s="162">
        <f>AVERAGE(O1269,Q1269)</f>
        <v/>
      </c>
      <c r="T1269" s="162">
        <f>AVERAGE(P1269,Q1269)</f>
        <v/>
      </c>
      <c r="U1269" s="41">
        <f>STDEVA(K1269,L1269,M1269,N1269)</f>
        <v/>
      </c>
      <c r="V1269" s="42">
        <f>U1269/Q1269</f>
        <v/>
      </c>
      <c r="W1269" s="43">
        <f>IF(X1269=O1269,"MENOR",IF(X1269=S1269,"PROM[MEN-MED]","PROMEDIO"))</f>
        <v/>
      </c>
      <c r="X1269" s="163">
        <f>IF(V1269&lt;=300%,O1269,IF(AND(V1269&gt;100%,V1269&lt;=150%),S1269,R1269))</f>
        <v/>
      </c>
      <c r="Y1269" s="162">
        <f>ROUND(X1269,0)</f>
        <v/>
      </c>
    </row>
    <row r="1270" ht="41.25" customHeight="1">
      <c r="B1270" s="32" t="inlineStr">
        <is>
          <t>5.39</t>
        </is>
      </c>
      <c r="C1270" s="32" t="n">
        <v>4912</v>
      </c>
      <c r="D1270" s="59" t="inlineStr">
        <is>
          <t>VÁLVULA RECIRCULACION DE GASES (EGR)</t>
        </is>
      </c>
      <c r="E1270" s="56"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270" s="32" t="inlineStr">
        <is>
          <t>Unidad</t>
        </is>
      </c>
      <c r="G1270" s="35" t="inlineStr">
        <is>
          <t>suministro</t>
        </is>
      </c>
      <c r="H1270" s="159" t="n">
        <v>356250</v>
      </c>
      <c r="I1270" s="37" t="n">
        <v>158.91</v>
      </c>
      <c r="J1270" s="37" t="n">
        <v>151.76</v>
      </c>
      <c r="K1270" s="160">
        <f>H1270*(I1270/J1270)</f>
        <v/>
      </c>
      <c r="L1270" s="159" t="n">
        <v>421785.0042</v>
      </c>
      <c r="M1270" s="159" t="n">
        <v>409500</v>
      </c>
      <c r="N1270" s="159" t="n">
        <v>442260</v>
      </c>
      <c r="O1270" s="162">
        <f>MIN(K1270,L1270,M1270,N1270)</f>
        <v/>
      </c>
      <c r="P1270" s="162">
        <f>MAX(K1270,L1270,M1270,N1270)</f>
        <v/>
      </c>
      <c r="Q1270" s="162">
        <f>MEDIAN(K1270,L1270,M1270,N1270)</f>
        <v/>
      </c>
      <c r="R1270" s="162">
        <f>AVERAGE(K1270,L1270,M1270,N1270)</f>
        <v/>
      </c>
      <c r="S1270" s="162">
        <f>AVERAGE(O1270,Q1270)</f>
        <v/>
      </c>
      <c r="T1270" s="162">
        <f>AVERAGE(P1270,Q1270)</f>
        <v/>
      </c>
      <c r="U1270" s="41">
        <f>STDEVA(K1270,L1270,M1270,N1270)</f>
        <v/>
      </c>
      <c r="V1270" s="42">
        <f>U1270/Q1270</f>
        <v/>
      </c>
      <c r="W1270" s="43">
        <f>IF(X1270=O1270,"MENOR",IF(X1270=S1270,"PROM[MEN-MED]","PROMEDIO"))</f>
        <v/>
      </c>
      <c r="X1270" s="163">
        <f>IF(V1270&lt;=300%,O1270,IF(AND(V1270&gt;100%,V1270&lt;=150%),S1270,R1270))</f>
        <v/>
      </c>
      <c r="Y1270" s="162">
        <f>ROUND(X1270,0)</f>
        <v/>
      </c>
    </row>
    <row r="1271" ht="15.75" customHeight="1">
      <c r="B1271" s="32" t="inlineStr">
        <is>
          <t>5.40</t>
        </is>
      </c>
      <c r="C1271" s="32" t="n">
        <v>4912</v>
      </c>
      <c r="D1271" s="59" t="inlineStr">
        <is>
          <t xml:space="preserve">ECU DE LA RED MULTIPLEX DE LA CARROCERIA </t>
        </is>
      </c>
      <c r="E1271" s="56" t="inlineStr">
        <is>
          <t>La ECU de la red multiplex de la carrocería es un módulo de control que gestiona la comunicación entre diversos sistemas eléctricos del vehículo</t>
        </is>
      </c>
      <c r="F1271" s="32" t="inlineStr">
        <is>
          <t>Unidad</t>
        </is>
      </c>
      <c r="G1271" s="35" t="inlineStr">
        <is>
          <t>suministro</t>
        </is>
      </c>
      <c r="H1271" s="159" t="n">
        <v>1746100</v>
      </c>
      <c r="I1271" s="37" t="n">
        <v>158.91</v>
      </c>
      <c r="J1271" s="37" t="n">
        <v>151.76</v>
      </c>
      <c r="K1271" s="160">
        <f>H1271*(I1271/J1271)</f>
        <v/>
      </c>
      <c r="L1271" s="159" t="n">
        <v>2107064.8249</v>
      </c>
      <c r="M1271" s="159" t="n">
        <v>2045694</v>
      </c>
      <c r="N1271" s="159" t="n">
        <v>2209349.52</v>
      </c>
      <c r="O1271" s="162">
        <f>MIN(K1271,L1271,M1271,N1271)</f>
        <v/>
      </c>
      <c r="P1271" s="162">
        <f>MAX(K1271,L1271,M1271,N1271)</f>
        <v/>
      </c>
      <c r="Q1271" s="162">
        <f>MEDIAN(K1271,L1271,M1271,N1271)</f>
        <v/>
      </c>
      <c r="R1271" s="162">
        <f>AVERAGE(K1271,L1271,M1271,N1271)</f>
        <v/>
      </c>
      <c r="S1271" s="162">
        <f>AVERAGE(O1271,Q1271)</f>
        <v/>
      </c>
      <c r="T1271" s="162">
        <f>AVERAGE(P1271,Q1271)</f>
        <v/>
      </c>
      <c r="U1271" s="41">
        <f>STDEVA(K1271,L1271,M1271,N1271)</f>
        <v/>
      </c>
      <c r="V1271" s="42">
        <f>U1271/Q1271</f>
        <v/>
      </c>
      <c r="W1271" s="43">
        <f>IF(X1271=O1271,"MENOR",IF(X1271=S1271,"PROM[MEN-MED]","PROMEDIO"))</f>
        <v/>
      </c>
      <c r="X1271" s="163">
        <f>IF(V1271&lt;=300%,O1271,IF(AND(V1271&gt;100%,V1271&lt;=150%),S1271,R1271))</f>
        <v/>
      </c>
      <c r="Y1271" s="162">
        <f>ROUND(X1271,0)</f>
        <v/>
      </c>
    </row>
    <row r="1272" ht="69" customHeight="1">
      <c r="B1272" s="32" t="inlineStr">
        <is>
          <t>5.41</t>
        </is>
      </c>
      <c r="C1272" s="32" t="n">
        <v>4912</v>
      </c>
      <c r="D1272" s="59" t="inlineStr">
        <is>
          <t>ECU CONTROL DE DERRAPE (SELENOIDE DEL CILINDRO MAESTRO)</t>
        </is>
      </c>
      <c r="E1272" s="56" t="inlineStr">
        <is>
          <t>Esta ECU es la encargada de gestionar funciones como:
✅ ABS (Sistema de frenos antibloqueo)
✅ VSC (Control de estabilidad del vehículo)
✅ TRAC (Control de tracción)
✅ EBD (Distribución electrónica de frenado)</t>
        </is>
      </c>
      <c r="F1272" s="32" t="inlineStr">
        <is>
          <t>Unidad</t>
        </is>
      </c>
      <c r="G1272" s="35" t="inlineStr">
        <is>
          <t>suministro</t>
        </is>
      </c>
      <c r="H1272" s="159" t="n">
        <v>6150059</v>
      </c>
      <c r="I1272" s="37" t="n">
        <v>158.91</v>
      </c>
      <c r="J1272" s="37" t="n">
        <v>151.76</v>
      </c>
      <c r="K1272" s="160">
        <f>H1272*(I1272/J1272)</f>
        <v/>
      </c>
      <c r="L1272" s="159" t="n">
        <v>7498688.3958</v>
      </c>
      <c r="M1272" s="159" t="n">
        <v>7280280</v>
      </c>
      <c r="N1272" s="159" t="n">
        <v>7862702.4</v>
      </c>
      <c r="O1272" s="162">
        <f>MIN(K1272,L1272,M1272,N1272)</f>
        <v/>
      </c>
      <c r="P1272" s="162">
        <f>MAX(K1272,L1272,M1272,N1272)</f>
        <v/>
      </c>
      <c r="Q1272" s="162">
        <f>MEDIAN(K1272,L1272,M1272,N1272)</f>
        <v/>
      </c>
      <c r="R1272" s="162">
        <f>AVERAGE(K1272,L1272,M1272,N1272)</f>
        <v/>
      </c>
      <c r="S1272" s="162">
        <f>AVERAGE(O1272,Q1272)</f>
        <v/>
      </c>
      <c r="T1272" s="162">
        <f>AVERAGE(P1272,Q1272)</f>
        <v/>
      </c>
      <c r="U1272" s="41">
        <f>STDEVA(K1272,L1272,M1272,N1272)</f>
        <v/>
      </c>
      <c r="V1272" s="42">
        <f>U1272/Q1272</f>
        <v/>
      </c>
      <c r="W1272" s="43">
        <f>IF(X1272=O1272,"MENOR",IF(X1272=S1272,"PROM[MEN-MED]","PROMEDIO"))</f>
        <v/>
      </c>
      <c r="X1272" s="163">
        <f>IF(V1272&lt;=300%,O1272,IF(AND(V1272&gt;100%,V1272&lt;=150%),S1272,R1272))</f>
        <v/>
      </c>
      <c r="Y1272" s="162">
        <f>ROUND(X1272,0)</f>
        <v/>
      </c>
    </row>
    <row r="1273" ht="110.25" customHeight="1">
      <c r="B1273" s="32" t="inlineStr">
        <is>
          <t>5.42</t>
        </is>
      </c>
      <c r="C1273" s="32" t="n">
        <v>4912</v>
      </c>
      <c r="D1273" s="59" t="inlineStr">
        <is>
          <t xml:space="preserve">CONJUNTO DEL JUEGO DE INSTRUMENTOS </t>
        </is>
      </c>
      <c r="E1273" s="56" t="inlineStr">
        <is>
          <t>es el panel de instrumentos que muestra información clave para el conductor, como:
✅ Velocímetro
✅ Tacómetro (RPM)
✅ Indicador de combustible
✅ Temperatura del motor
✅ Luces de advertencia (ABS, Check Engine, VSC, etc.)
✅ Odómetro y computadora de viaje</t>
        </is>
      </c>
      <c r="F1273" s="32" t="inlineStr">
        <is>
          <t>Unidad</t>
        </is>
      </c>
      <c r="G1273" s="35" t="inlineStr">
        <is>
          <t>suministro</t>
        </is>
      </c>
      <c r="H1273" s="159" t="n">
        <v>3971432</v>
      </c>
      <c r="I1273" s="37" t="n">
        <v>158.91</v>
      </c>
      <c r="J1273" s="37" t="n">
        <v>151.76</v>
      </c>
      <c r="K1273" s="160">
        <f>H1273*(I1273/J1273)</f>
        <v/>
      </c>
      <c r="L1273" s="159" t="n">
        <v>4844059.101</v>
      </c>
      <c r="M1273" s="159" t="n">
        <v>4702970</v>
      </c>
      <c r="N1273" s="159" t="n">
        <v>5079207.6</v>
      </c>
      <c r="O1273" s="162">
        <f>MIN(K1273,L1273,M1273,N1273)</f>
        <v/>
      </c>
      <c r="P1273" s="162">
        <f>MAX(K1273,L1273,M1273,N1273)</f>
        <v/>
      </c>
      <c r="Q1273" s="162">
        <f>MEDIAN(K1273,L1273,M1273,N1273)</f>
        <v/>
      </c>
      <c r="R1273" s="162">
        <f>AVERAGE(K1273,L1273,M1273,N1273)</f>
        <v/>
      </c>
      <c r="S1273" s="162">
        <f>AVERAGE(O1273,Q1273)</f>
        <v/>
      </c>
      <c r="T1273" s="162">
        <f>AVERAGE(P1273,Q1273)</f>
        <v/>
      </c>
      <c r="U1273" s="41">
        <f>STDEVA(K1273,L1273,M1273,N1273)</f>
        <v/>
      </c>
      <c r="V1273" s="42">
        <f>U1273/Q1273</f>
        <v/>
      </c>
      <c r="W1273" s="43">
        <f>IF(X1273=O1273,"MENOR",IF(X1273=S1273,"PROM[MEN-MED]","PROMEDIO"))</f>
        <v/>
      </c>
      <c r="X1273" s="163">
        <f>IF(V1273&lt;=300%,O1273,IF(AND(V1273&gt;100%,V1273&lt;=150%),S1273,R1273))</f>
        <v/>
      </c>
      <c r="Y1273" s="162">
        <f>ROUND(X1273,0)</f>
        <v/>
      </c>
    </row>
    <row r="1274" ht="54.75" customHeight="1">
      <c r="B1274" s="32" t="inlineStr">
        <is>
          <t>5.43</t>
        </is>
      </c>
      <c r="C1274" s="32" t="n">
        <v>4912</v>
      </c>
      <c r="D1274" s="59" t="inlineStr">
        <is>
          <t>SENSOR DEL ANGULO DE DIRECCION (SUBCONJUNTO DELCABLE ESPIRAL)</t>
        </is>
      </c>
      <c r="E1274" s="56" t="inlineStr">
        <is>
          <t>Este sensor mide la posición y el giro del volante y envía la información a la ECU de control de derrape (Skid Control ECU) para los sistemas:
✅ VSC (Control de estabilidad)
✅ TRAC (Control de tracción)
✅ EPS (Dirección asistida eléctrica, si aplica)</t>
        </is>
      </c>
      <c r="F1274" s="32" t="inlineStr">
        <is>
          <t>Unidad</t>
        </is>
      </c>
      <c r="G1274" s="35" t="inlineStr">
        <is>
          <t>suministro</t>
        </is>
      </c>
      <c r="H1274" s="159" t="n">
        <v>2165758</v>
      </c>
      <c r="I1274" s="37" t="n">
        <v>158.91</v>
      </c>
      <c r="J1274" s="37" t="n">
        <v>151.76</v>
      </c>
      <c r="K1274" s="160">
        <f>H1274*(I1274/J1274)</f>
        <v/>
      </c>
      <c r="L1274" s="159" t="n">
        <v>2598194.5682</v>
      </c>
      <c r="M1274" s="159" t="n">
        <v>2522519</v>
      </c>
      <c r="N1274" s="159" t="n">
        <v>2724320.52</v>
      </c>
      <c r="O1274" s="162">
        <f>MIN(K1274,L1274,M1274,N1274)</f>
        <v/>
      </c>
      <c r="P1274" s="162">
        <f>MAX(K1274,L1274,M1274,N1274)</f>
        <v/>
      </c>
      <c r="Q1274" s="162">
        <f>MEDIAN(K1274,L1274,M1274,N1274)</f>
        <v/>
      </c>
      <c r="R1274" s="162">
        <f>AVERAGE(K1274,L1274,M1274,N1274)</f>
        <v/>
      </c>
      <c r="S1274" s="162">
        <f>AVERAGE(O1274,Q1274)</f>
        <v/>
      </c>
      <c r="T1274" s="162">
        <f>AVERAGE(P1274,Q1274)</f>
        <v/>
      </c>
      <c r="U1274" s="41">
        <f>STDEVA(K1274,L1274,M1274,N1274)</f>
        <v/>
      </c>
      <c r="V1274" s="42">
        <f>U1274/Q1274</f>
        <v/>
      </c>
      <c r="W1274" s="43">
        <f>IF(X1274=O1274,"MENOR",IF(X1274=S1274,"PROM[MEN-MED]","PROMEDIO"))</f>
        <v/>
      </c>
      <c r="X1274" s="163">
        <f>IF(V1274&lt;=300%,O1274,IF(AND(V1274&gt;100%,V1274&lt;=150%),S1274,R1274))</f>
        <v/>
      </c>
      <c r="Y1274" s="162">
        <f>ROUND(X1274,0)</f>
        <v/>
      </c>
    </row>
    <row r="1275" ht="15.75" customHeight="1">
      <c r="B1275" s="32" t="inlineStr">
        <is>
          <t>5.44</t>
        </is>
      </c>
      <c r="C1275" s="32" t="n">
        <v>4912</v>
      </c>
      <c r="D1275" s="59" t="inlineStr">
        <is>
          <t>CONJUNTO DEL RECEPTOR DE RADIO Y PANTALLA</t>
        </is>
      </c>
      <c r="E1275" s="56" t="inlineStr">
        <is>
          <t>unidad multimedia que controla el sistema de audio, navegación (si aplica) y conectividad del vehículo.</t>
        </is>
      </c>
      <c r="F1275" s="32" t="inlineStr">
        <is>
          <t>Unidad</t>
        </is>
      </c>
      <c r="G1275" s="35" t="inlineStr">
        <is>
          <t>suministro</t>
        </is>
      </c>
      <c r="H1275" s="159" t="n">
        <v>4974426</v>
      </c>
      <c r="I1275" s="37" t="n">
        <v>158.91</v>
      </c>
      <c r="J1275" s="37" t="n">
        <v>151.76</v>
      </c>
      <c r="K1275" s="160">
        <f>H1275*(I1275/J1275)</f>
        <v/>
      </c>
      <c r="L1275" s="159" t="n">
        <v>6019693.8851</v>
      </c>
      <c r="M1275" s="159" t="n">
        <v>5844363</v>
      </c>
      <c r="N1275" s="159" t="n">
        <v>6311912.04</v>
      </c>
      <c r="O1275" s="162">
        <f>MIN(K1275,L1275,M1275,N1275)</f>
        <v/>
      </c>
      <c r="P1275" s="162">
        <f>MAX(K1275,L1275,M1275,N1275)</f>
        <v/>
      </c>
      <c r="Q1275" s="162">
        <f>MEDIAN(K1275,L1275,M1275,N1275)</f>
        <v/>
      </c>
      <c r="R1275" s="162">
        <f>AVERAGE(K1275,L1275,M1275,N1275)</f>
        <v/>
      </c>
      <c r="S1275" s="162">
        <f>AVERAGE(O1275,Q1275)</f>
        <v/>
      </c>
      <c r="T1275" s="162">
        <f>AVERAGE(P1275,Q1275)</f>
        <v/>
      </c>
      <c r="U1275" s="41">
        <f>STDEVA(K1275,L1275,M1275,N1275)</f>
        <v/>
      </c>
      <c r="V1275" s="42">
        <f>U1275/Q1275</f>
        <v/>
      </c>
      <c r="W1275" s="43">
        <f>IF(X1275=O1275,"MENOR",IF(X1275=S1275,"PROM[MEN-MED]","PROMEDIO"))</f>
        <v/>
      </c>
      <c r="X1275" s="163">
        <f>IF(V1275&lt;=300%,O1275,IF(AND(V1275&gt;100%,V1275&lt;=150%),S1275,R1275))</f>
        <v/>
      </c>
      <c r="Y1275" s="162">
        <f>ROUND(X1275,0)</f>
        <v/>
      </c>
    </row>
    <row r="1276" ht="15.75" customHeight="1">
      <c r="B1276" s="32" t="inlineStr">
        <is>
          <t>5.45</t>
        </is>
      </c>
      <c r="C1276" s="32" t="n">
        <v>4912</v>
      </c>
      <c r="D1276" s="59" t="inlineStr">
        <is>
          <t>ECU DE CONTROL DE LA TRACCION DE LAS CUATRO RUEDAS *2</t>
        </is>
      </c>
      <c r="E1276" s="56" t="inlineStr">
        <is>
          <t>es la encargada de gestionar el sistema 4WD o ATRAC (Active Traction Control)</t>
        </is>
      </c>
      <c r="F1276" s="32" t="inlineStr">
        <is>
          <t>Unidad</t>
        </is>
      </c>
      <c r="G1276" s="35" t="inlineStr">
        <is>
          <t>suministro</t>
        </is>
      </c>
      <c r="H1276" s="159" t="n">
        <v>1557050</v>
      </c>
      <c r="I1276" s="37" t="n">
        <v>158.91</v>
      </c>
      <c r="J1276" s="37" t="n">
        <v>151.76</v>
      </c>
      <c r="K1276" s="160">
        <f>H1276*(I1276/J1276)</f>
        <v/>
      </c>
      <c r="L1276" s="159" t="n">
        <v>1861207.9451</v>
      </c>
      <c r="M1276" s="159" t="n">
        <v>1806998</v>
      </c>
      <c r="N1276" s="159" t="n">
        <v>1951557.84</v>
      </c>
      <c r="O1276" s="162">
        <f>MIN(K1276,L1276,M1276,N1276)</f>
        <v/>
      </c>
      <c r="P1276" s="162">
        <f>MAX(K1276,L1276,M1276,N1276)</f>
        <v/>
      </c>
      <c r="Q1276" s="162">
        <f>MEDIAN(K1276,L1276,M1276,N1276)</f>
        <v/>
      </c>
      <c r="R1276" s="162">
        <f>AVERAGE(K1276,L1276,M1276,N1276)</f>
        <v/>
      </c>
      <c r="S1276" s="162">
        <f>AVERAGE(O1276,Q1276)</f>
        <v/>
      </c>
      <c r="T1276" s="162">
        <f>AVERAGE(P1276,Q1276)</f>
        <v/>
      </c>
      <c r="U1276" s="41">
        <f>STDEVA(K1276,L1276,M1276,N1276)</f>
        <v/>
      </c>
      <c r="V1276" s="42">
        <f>U1276/Q1276</f>
        <v/>
      </c>
      <c r="W1276" s="43">
        <f>IF(X1276=O1276,"MENOR",IF(X1276=S1276,"PROM[MEN-MED]","PROMEDIO"))</f>
        <v/>
      </c>
      <c r="X1276" s="163">
        <f>IF(V1276&lt;=300%,O1276,IF(AND(V1276&gt;100%,V1276&lt;=150%),S1276,R1276))</f>
        <v/>
      </c>
      <c r="Y1276" s="162">
        <f>ROUND(X1276,0)</f>
        <v/>
      </c>
    </row>
    <row r="1277" ht="15.75" customHeight="1">
      <c r="B1277" s="32" t="inlineStr">
        <is>
          <t>5.46</t>
        </is>
      </c>
      <c r="C1277" s="32" t="n">
        <v>4912</v>
      </c>
      <c r="D1277" s="59" t="inlineStr">
        <is>
          <t>ECM</t>
        </is>
      </c>
      <c r="E1277" s="56" t="inlineStr">
        <is>
          <t>es la unidad de control electrónico del motor. Su función es gestionar el rendimiento del motor y la eficiencia del combustible, controlando varios sistemas del vehículo.</t>
        </is>
      </c>
      <c r="F1277" s="32" t="inlineStr">
        <is>
          <t>Unidad</t>
        </is>
      </c>
      <c r="G1277" s="35" t="inlineStr">
        <is>
          <t>suministro</t>
        </is>
      </c>
      <c r="H1277" s="159" t="n">
        <v>4765200</v>
      </c>
      <c r="I1277" s="37" t="n">
        <v>158.91</v>
      </c>
      <c r="J1277" s="37" t="n">
        <v>151.76</v>
      </c>
      <c r="K1277" s="160">
        <f>H1277*(I1277/J1277)</f>
        <v/>
      </c>
      <c r="L1277" s="159" t="n">
        <v>5750292.2365</v>
      </c>
      <c r="M1277" s="159" t="n">
        <v>5582808</v>
      </c>
      <c r="N1277" s="159" t="n">
        <v>6029432.64</v>
      </c>
      <c r="O1277" s="162">
        <f>MIN(K1277,L1277,M1277,N1277)</f>
        <v/>
      </c>
      <c r="P1277" s="162">
        <f>MAX(K1277,L1277,M1277,N1277)</f>
        <v/>
      </c>
      <c r="Q1277" s="162">
        <f>MEDIAN(K1277,L1277,M1277,N1277)</f>
        <v/>
      </c>
      <c r="R1277" s="162">
        <f>AVERAGE(K1277,L1277,M1277,N1277)</f>
        <v/>
      </c>
      <c r="S1277" s="162">
        <f>AVERAGE(O1277,Q1277)</f>
        <v/>
      </c>
      <c r="T1277" s="162">
        <f>AVERAGE(P1277,Q1277)</f>
        <v/>
      </c>
      <c r="U1277" s="41">
        <f>STDEVA(K1277,L1277,M1277,N1277)</f>
        <v/>
      </c>
      <c r="V1277" s="42">
        <f>U1277/Q1277</f>
        <v/>
      </c>
      <c r="W1277" s="43">
        <f>IF(X1277=O1277,"MENOR",IF(X1277=S1277,"PROM[MEN-MED]","PROMEDIO"))</f>
        <v/>
      </c>
      <c r="X1277" s="163">
        <f>IF(V1277&lt;=300%,O1277,IF(AND(V1277&gt;100%,V1277&lt;=150%),S1277,R1277))</f>
        <v/>
      </c>
      <c r="Y1277" s="162">
        <f>ROUND(X1277,0)</f>
        <v/>
      </c>
    </row>
    <row r="1278" ht="27" customHeight="1">
      <c r="B1278" s="32" t="inlineStr">
        <is>
          <t>5.47</t>
        </is>
      </c>
      <c r="C1278" s="32" t="n">
        <v>4912</v>
      </c>
      <c r="D1278" s="59" t="inlineStr">
        <is>
          <t xml:space="preserve">CONJUNTO DE LA ECU DE LA SERVODIRECCION </t>
        </is>
      </c>
      <c r="E1278" s="56" t="inlineStr">
        <is>
          <t>controla el sistema de dirección asistida eléctrica (EPS), si el modelo lo equipa. Sin embargo, en la mayoría de las 4toyota , la dirección asistida sigue siendo hidráulica, con una bomba de dirección impulsada por correa</t>
        </is>
      </c>
      <c r="F1278" s="32" t="inlineStr">
        <is>
          <t>Unidad</t>
        </is>
      </c>
      <c r="G1278" s="35" t="inlineStr">
        <is>
          <t>suministro</t>
        </is>
      </c>
      <c r="H1278" s="159" t="n">
        <v>433570</v>
      </c>
      <c r="I1278" s="37" t="n">
        <v>158.91</v>
      </c>
      <c r="J1278" s="37" t="n">
        <v>151.76</v>
      </c>
      <c r="K1278" s="160">
        <f>H1278*(I1278/J1278)</f>
        <v/>
      </c>
      <c r="L1278" s="159" t="n">
        <v>516264.84</v>
      </c>
      <c r="M1278" s="159" t="n">
        <v>501228</v>
      </c>
      <c r="N1278" s="159" t="n">
        <v>541326.24</v>
      </c>
      <c r="O1278" s="162">
        <f>MIN(K1278,L1278,M1278,N1278)</f>
        <v/>
      </c>
      <c r="P1278" s="162">
        <f>MAX(K1278,L1278,M1278,N1278)</f>
        <v/>
      </c>
      <c r="Q1278" s="162">
        <f>MEDIAN(K1278,L1278,M1278,N1278)</f>
        <v/>
      </c>
      <c r="R1278" s="162">
        <f>AVERAGE(K1278,L1278,M1278,N1278)</f>
        <v/>
      </c>
      <c r="S1278" s="162">
        <f>AVERAGE(O1278,Q1278)</f>
        <v/>
      </c>
      <c r="T1278" s="162">
        <f>AVERAGE(P1278,Q1278)</f>
        <v/>
      </c>
      <c r="U1278" s="41">
        <f>STDEVA(K1278,L1278,M1278,N1278)</f>
        <v/>
      </c>
      <c r="V1278" s="42">
        <f>U1278/Q1278</f>
        <v/>
      </c>
      <c r="W1278" s="43">
        <f>IF(X1278=O1278,"MENOR",IF(X1278=S1278,"PROM[MEN-MED]","PROMEDIO"))</f>
        <v/>
      </c>
      <c r="X1278" s="163">
        <f>IF(V1278&lt;=300%,O1278,IF(AND(V1278&gt;100%,V1278&lt;=150%),S1278,R1278))</f>
        <v/>
      </c>
      <c r="Y1278" s="162">
        <f>ROUND(X1278,0)</f>
        <v/>
      </c>
    </row>
    <row r="1279" ht="15.75" customHeight="1">
      <c r="B1279" s="32" t="inlineStr">
        <is>
          <t>5.48</t>
        </is>
      </c>
      <c r="C1279" s="32" t="n">
        <v>4912</v>
      </c>
      <c r="D1279" s="59" t="inlineStr">
        <is>
          <t>CONJUNTO DEL AMPLIFICADOR DEL AIRE ACONDICIONADO</t>
        </is>
      </c>
      <c r="E1279" s="56" t="inlineStr">
        <is>
          <t>es la ECU de control del sistema de climatización. Su función es regular y coordinar los diferentes componentes del aire acondicionado y calefacción.</t>
        </is>
      </c>
      <c r="F1279" s="32" t="inlineStr">
        <is>
          <t>Unidad</t>
        </is>
      </c>
      <c r="G1279" s="35" t="inlineStr">
        <is>
          <t>suministro</t>
        </is>
      </c>
      <c r="H1279" s="159" t="n">
        <v>2628876</v>
      </c>
      <c r="I1279" s="37" t="n">
        <v>158.91</v>
      </c>
      <c r="J1279" s="37" t="n">
        <v>151.76</v>
      </c>
      <c r="K1279" s="160">
        <f>H1279*(I1279/J1279)</f>
        <v/>
      </c>
      <c r="L1279" s="159" t="n">
        <v>3175500.3035</v>
      </c>
      <c r="M1279" s="159" t="n">
        <v>3083010</v>
      </c>
      <c r="N1279" s="159" t="n">
        <v>3329650.8</v>
      </c>
      <c r="O1279" s="162">
        <f>MIN(K1279,L1279,M1279,N1279)</f>
        <v/>
      </c>
      <c r="P1279" s="162">
        <f>MAX(K1279,L1279,M1279,N1279)</f>
        <v/>
      </c>
      <c r="Q1279" s="162">
        <f>MEDIAN(K1279,L1279,M1279,N1279)</f>
        <v/>
      </c>
      <c r="R1279" s="162">
        <f>AVERAGE(K1279,L1279,M1279,N1279)</f>
        <v/>
      </c>
      <c r="S1279" s="162">
        <f>AVERAGE(O1279,Q1279)</f>
        <v/>
      </c>
      <c r="T1279" s="162">
        <f>AVERAGE(P1279,Q1279)</f>
        <v/>
      </c>
      <c r="U1279" s="41">
        <f>STDEVA(K1279,L1279,M1279,N1279)</f>
        <v/>
      </c>
      <c r="V1279" s="42">
        <f>U1279/Q1279</f>
        <v/>
      </c>
      <c r="W1279" s="43">
        <f>IF(X1279=O1279,"MENOR",IF(X1279=S1279,"PROM[MEN-MED]","PROMEDIO"))</f>
        <v/>
      </c>
      <c r="X1279" s="163">
        <f>IF(V1279&lt;=300%,O1279,IF(AND(V1279&gt;100%,V1279&lt;=150%),S1279,R1279))</f>
        <v/>
      </c>
      <c r="Y1279" s="162">
        <f>ROUND(X1279,0)</f>
        <v/>
      </c>
    </row>
    <row r="1280" ht="27" customHeight="1">
      <c r="B1280" s="32" t="inlineStr">
        <is>
          <t>5.49</t>
        </is>
      </c>
      <c r="C1280" s="32" t="n">
        <v>4912</v>
      </c>
      <c r="D1280" s="59" t="inlineStr">
        <is>
          <t xml:space="preserve">CONJUNTO DEL SENSOR DE VELOCIDAD DE DERRAPE </t>
        </is>
      </c>
      <c r="E1280" s="56"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1280" s="32" t="inlineStr">
        <is>
          <t>Unidad</t>
        </is>
      </c>
      <c r="G1280" s="35" t="inlineStr">
        <is>
          <t>suministro</t>
        </is>
      </c>
      <c r="H1280" s="159" t="n">
        <v>888121</v>
      </c>
      <c r="I1280" s="37" t="n">
        <v>158.91</v>
      </c>
      <c r="J1280" s="37" t="n">
        <v>151.76</v>
      </c>
      <c r="K1280" s="160">
        <f>H1280*(I1280/J1280)</f>
        <v/>
      </c>
      <c r="L1280" s="159" t="n">
        <v>1079900.4146</v>
      </c>
      <c r="M1280" s="159" t="n">
        <v>1048447</v>
      </c>
      <c r="N1280" s="159" t="n">
        <v>1132322.76</v>
      </c>
      <c r="O1280" s="162">
        <f>MIN(K1280,L1280,M1280,N1280)</f>
        <v/>
      </c>
      <c r="P1280" s="162">
        <f>MAX(K1280,L1280,M1280,N1280)</f>
        <v/>
      </c>
      <c r="Q1280" s="162">
        <f>MEDIAN(K1280,L1280,M1280,N1280)</f>
        <v/>
      </c>
      <c r="R1280" s="162">
        <f>AVERAGE(K1280,L1280,M1280,N1280)</f>
        <v/>
      </c>
      <c r="S1280" s="162">
        <f>AVERAGE(O1280,Q1280)</f>
        <v/>
      </c>
      <c r="T1280" s="162">
        <f>AVERAGE(P1280,Q1280)</f>
        <v/>
      </c>
      <c r="U1280" s="41">
        <f>STDEVA(K1280,L1280,M1280,N1280)</f>
        <v/>
      </c>
      <c r="V1280" s="42">
        <f>U1280/Q1280</f>
        <v/>
      </c>
      <c r="W1280" s="43">
        <f>IF(X1280=O1280,"MENOR",IF(X1280=S1280,"PROM[MEN-MED]","PROMEDIO"))</f>
        <v/>
      </c>
      <c r="X1280" s="163">
        <f>IF(V1280&lt;=300%,O1280,IF(AND(V1280&gt;100%,V1280&lt;=150%),S1280,R1280))</f>
        <v/>
      </c>
      <c r="Y1280" s="162">
        <f>ROUND(X1280,0)</f>
        <v/>
      </c>
    </row>
    <row r="1281" ht="27" customHeight="1">
      <c r="B1281" s="32" t="inlineStr">
        <is>
          <t>5.50</t>
        </is>
      </c>
      <c r="C1281" s="32" t="n">
        <v>4912</v>
      </c>
      <c r="D1281" s="59" t="inlineStr">
        <is>
          <t xml:space="preserve">CONJUNTO DEL SENSOR DE AIR BAG </t>
        </is>
      </c>
      <c r="E1281" s="56"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1281" s="32" t="inlineStr">
        <is>
          <t>Unidad</t>
        </is>
      </c>
      <c r="G1281" s="35" t="inlineStr">
        <is>
          <t>suministro</t>
        </is>
      </c>
      <c r="H1281" s="159" t="n">
        <v>620349</v>
      </c>
      <c r="I1281" s="37" t="n">
        <v>158.91</v>
      </c>
      <c r="J1281" s="37" t="n">
        <v>151.76</v>
      </c>
      <c r="K1281" s="160">
        <f>H1281*(I1281/J1281)</f>
        <v/>
      </c>
      <c r="L1281" s="159" t="n">
        <v>741529.9598</v>
      </c>
      <c r="M1281" s="159" t="n">
        <v>719932</v>
      </c>
      <c r="N1281" s="159" t="n">
        <v>777526.5600000001</v>
      </c>
      <c r="O1281" s="162">
        <f>MIN(K1281,L1281,M1281,N1281)</f>
        <v/>
      </c>
      <c r="P1281" s="162">
        <f>MAX(K1281,L1281,M1281,N1281)</f>
        <v/>
      </c>
      <c r="Q1281" s="162">
        <f>MEDIAN(K1281,L1281,M1281,N1281)</f>
        <v/>
      </c>
      <c r="R1281" s="162">
        <f>AVERAGE(K1281,L1281,M1281,N1281)</f>
        <v/>
      </c>
      <c r="S1281" s="162">
        <f>AVERAGE(O1281,Q1281)</f>
        <v/>
      </c>
      <c r="T1281" s="162">
        <f>AVERAGE(P1281,Q1281)</f>
        <v/>
      </c>
      <c r="U1281" s="41">
        <f>STDEVA(K1281,L1281,M1281,N1281)</f>
        <v/>
      </c>
      <c r="V1281" s="42">
        <f>U1281/Q1281</f>
        <v/>
      </c>
      <c r="W1281" s="43">
        <f>IF(X1281=O1281,"MENOR",IF(X1281=S1281,"PROM[MEN-MED]","PROMEDIO"))</f>
        <v/>
      </c>
      <c r="X1281" s="163">
        <f>IF(V1281&lt;=300%,O1281,IF(AND(V1281&gt;100%,V1281&lt;=150%),S1281,R1281))</f>
        <v/>
      </c>
      <c r="Y1281" s="162">
        <f>ROUND(X1281,0)</f>
        <v/>
      </c>
    </row>
    <row r="1282" ht="27" customHeight="1">
      <c r="B1282" s="32" t="inlineStr">
        <is>
          <t>5.51</t>
        </is>
      </c>
      <c r="C1282" s="32" t="n">
        <v>4912</v>
      </c>
      <c r="D1282" s="59" t="inlineStr">
        <is>
          <t xml:space="preserve">CONJUNTO DEL BLOQUE DE EMPALMES DEL LADO DEL CONDUCTOR </t>
        </is>
      </c>
      <c r="E1282" s="56"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1282" s="32" t="inlineStr">
        <is>
          <t>Unidad</t>
        </is>
      </c>
      <c r="G1282" s="35" t="inlineStr">
        <is>
          <t>suministro</t>
        </is>
      </c>
      <c r="H1282" s="159" t="n">
        <v>590900</v>
      </c>
      <c r="I1282" s="37" t="n">
        <v>158.91</v>
      </c>
      <c r="J1282" s="37" t="n">
        <v>151.76</v>
      </c>
      <c r="K1282" s="160">
        <f>H1282*(I1282/J1282)</f>
        <v/>
      </c>
      <c r="L1282" s="159" t="n">
        <v>692872.7638</v>
      </c>
      <c r="M1282" s="159" t="n">
        <v>672692</v>
      </c>
      <c r="N1282" s="159" t="n">
        <v>726507.36</v>
      </c>
      <c r="O1282" s="162">
        <f>MIN(K1282,L1282,M1282,N1282)</f>
        <v/>
      </c>
      <c r="P1282" s="162">
        <f>MAX(K1282,L1282,M1282,N1282)</f>
        <v/>
      </c>
      <c r="Q1282" s="162">
        <f>MEDIAN(K1282,L1282,M1282,N1282)</f>
        <v/>
      </c>
      <c r="R1282" s="162">
        <f>AVERAGE(K1282,L1282,M1282,N1282)</f>
        <v/>
      </c>
      <c r="S1282" s="162">
        <f>AVERAGE(O1282,Q1282)</f>
        <v/>
      </c>
      <c r="T1282" s="162">
        <f>AVERAGE(P1282,Q1282)</f>
        <v/>
      </c>
      <c r="U1282" s="41">
        <f>STDEVA(K1282,L1282,M1282,N1282)</f>
        <v/>
      </c>
      <c r="V1282" s="42">
        <f>U1282/Q1282</f>
        <v/>
      </c>
      <c r="W1282" s="43">
        <f>IF(X1282=O1282,"MENOR",IF(X1282=S1282,"PROM[MEN-MED]","PROMEDIO"))</f>
        <v/>
      </c>
      <c r="X1282" s="163">
        <f>IF(V1282&lt;=300%,O1282,IF(AND(V1282&gt;100%,V1282&lt;=150%),S1282,R1282))</f>
        <v/>
      </c>
      <c r="Y1282" s="162">
        <f>ROUND(X1282,0)</f>
        <v/>
      </c>
    </row>
    <row r="1283" ht="27" customHeight="1">
      <c r="B1283" s="32" t="inlineStr">
        <is>
          <t>5.52</t>
        </is>
      </c>
      <c r="C1283" s="32" t="n">
        <v>4912</v>
      </c>
      <c r="D1283" s="59" t="inlineStr">
        <is>
          <t>CONJUNTO INTERRUPTOR MAESTRO DE LA RED MULTIPLEX</t>
        </is>
      </c>
      <c r="E1283" s="56" t="inlineStr">
        <is>
          <t>es un componente clave dentro del sistema multiplexado del vehículo, que permite el control y la gestión de múltiples funciones eléctricas a través de un solo circuito o red de comunicación.</t>
        </is>
      </c>
      <c r="F1283" s="32" t="inlineStr">
        <is>
          <t>Unidad</t>
        </is>
      </c>
      <c r="G1283" s="35" t="inlineStr">
        <is>
          <t>suministro</t>
        </is>
      </c>
      <c r="H1283" s="159" t="n">
        <v>949127</v>
      </c>
      <c r="I1283" s="37" t="n">
        <v>158.91</v>
      </c>
      <c r="J1283" s="37" t="n">
        <v>151.76</v>
      </c>
      <c r="K1283" s="160">
        <f>H1283*(I1283/J1283)</f>
        <v/>
      </c>
      <c r="L1283" s="159" t="n">
        <v>1117287.3467</v>
      </c>
      <c r="M1283" s="159" t="n">
        <v>1084745</v>
      </c>
      <c r="N1283" s="159" t="n">
        <v>1171524.6</v>
      </c>
      <c r="O1283" s="162">
        <f>MIN(K1283,L1283,M1283,N1283)</f>
        <v/>
      </c>
      <c r="P1283" s="162">
        <f>MAX(K1283,L1283,M1283,N1283)</f>
        <v/>
      </c>
      <c r="Q1283" s="162">
        <f>MEDIAN(K1283,L1283,M1283,N1283)</f>
        <v/>
      </c>
      <c r="R1283" s="162">
        <f>AVERAGE(K1283,L1283,M1283,N1283)</f>
        <v/>
      </c>
      <c r="S1283" s="162">
        <f>AVERAGE(O1283,Q1283)</f>
        <v/>
      </c>
      <c r="T1283" s="162">
        <f>AVERAGE(P1283,Q1283)</f>
        <v/>
      </c>
      <c r="U1283" s="41">
        <f>STDEVA(K1283,L1283,M1283,N1283)</f>
        <v/>
      </c>
      <c r="V1283" s="42">
        <f>U1283/Q1283</f>
        <v/>
      </c>
      <c r="W1283" s="43">
        <f>IF(X1283=O1283,"MENOR",IF(X1283=S1283,"PROM[MEN-MED]","PROMEDIO"))</f>
        <v/>
      </c>
      <c r="X1283" s="163">
        <f>IF(V1283&lt;=300%,O1283,IF(AND(V1283&gt;100%,V1283&lt;=150%),S1283,R1283))</f>
        <v/>
      </c>
      <c r="Y1283" s="162">
        <f>ROUND(X1283,0)</f>
        <v/>
      </c>
    </row>
    <row r="1284" ht="27" customFormat="1" customHeight="1" s="74">
      <c r="B1284" s="32" t="inlineStr">
        <is>
          <t>5.53</t>
        </is>
      </c>
      <c r="C1284" s="32" t="n">
        <v>4912</v>
      </c>
      <c r="D1284" s="59" t="inlineStr">
        <is>
          <t xml:space="preserve">ECU DEL TECHO DESLIZANTE </t>
        </is>
      </c>
      <c r="E1284" s="56"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1284" s="32" t="inlineStr">
        <is>
          <t>Unidad</t>
        </is>
      </c>
      <c r="G1284" s="35" t="inlineStr">
        <is>
          <t>suministro</t>
        </is>
      </c>
      <c r="H1284" s="159" t="n">
        <v>7393470</v>
      </c>
      <c r="I1284" s="37" t="n">
        <v>158.91</v>
      </c>
      <c r="J1284" s="37" t="n">
        <v>151.76</v>
      </c>
      <c r="K1284" s="160">
        <f>H1284*(I1284/J1284)</f>
        <v/>
      </c>
      <c r="L1284" s="159" t="n">
        <v>9034634.699999999</v>
      </c>
      <c r="M1284" s="159" t="n">
        <v>8771490</v>
      </c>
      <c r="N1284" s="159" t="n">
        <v>9473209.199999999</v>
      </c>
      <c r="O1284" s="162">
        <f>MIN(K1284,L1284,M1284,N1284)</f>
        <v/>
      </c>
      <c r="P1284" s="162">
        <f>MAX(K1284,L1284,M1284,N1284)</f>
        <v/>
      </c>
      <c r="Q1284" s="162">
        <f>MEDIAN(K1284,L1284,M1284,N1284)</f>
        <v/>
      </c>
      <c r="R1284" s="162">
        <f>AVERAGE(K1284,L1284,M1284,N1284)</f>
        <v/>
      </c>
      <c r="S1284" s="162">
        <f>AVERAGE(O1284,Q1284)</f>
        <v/>
      </c>
      <c r="T1284" s="162">
        <f>AVERAGE(P1284,Q1284)</f>
        <v/>
      </c>
      <c r="U1284" s="41">
        <f>STDEVA(K1284,L1284,M1284,N1284)</f>
        <v/>
      </c>
      <c r="V1284" s="42">
        <f>U1284/Q1284</f>
        <v/>
      </c>
      <c r="W1284" s="43">
        <f>IF(X1284=O1284,"MENOR",IF(X1284=S1284,"PROM[MEN-MED]","PROMEDIO"))</f>
        <v/>
      </c>
      <c r="X1284" s="163">
        <f>IF(V1284&lt;=300%,O1284,IF(AND(V1284&gt;100%,V1284&lt;=150%),S1284,R1284))</f>
        <v/>
      </c>
      <c r="Y1284" s="162">
        <f>ROUND(X1284,0)</f>
        <v/>
      </c>
    </row>
    <row r="1285" ht="27" customHeight="1">
      <c r="B1285" s="32" t="inlineStr">
        <is>
          <t>5.54</t>
        </is>
      </c>
      <c r="C1285" s="32" t="n">
        <v>4912</v>
      </c>
      <c r="D1285" s="59" t="inlineStr">
        <is>
          <t xml:space="preserve">CONJUNTO CONTROL DE LA CALEFACCION </t>
        </is>
      </c>
      <c r="E1285" s="56" t="inlineStr">
        <is>
          <t>compone de varios componentes clave que regulan y dirigen el flujo de aire caliente dentro del vehículo. Entre estos componentes se encuentran el actuador de la compuerta de calefacción y la válvula de control del calentador</t>
        </is>
      </c>
      <c r="F1285" s="32" t="inlineStr">
        <is>
          <t>Unidad</t>
        </is>
      </c>
      <c r="G1285" s="35" t="inlineStr">
        <is>
          <t>suministro</t>
        </is>
      </c>
      <c r="H1285" s="159" t="n">
        <v>2385355</v>
      </c>
      <c r="I1285" s="37" t="n">
        <v>158.91</v>
      </c>
      <c r="J1285" s="37" t="n">
        <v>151.76</v>
      </c>
      <c r="K1285" s="160">
        <f>H1285*(I1285/J1285)</f>
        <v/>
      </c>
      <c r="L1285" s="159" t="n">
        <v>2801571.1612</v>
      </c>
      <c r="M1285" s="159" t="n">
        <v>2719972</v>
      </c>
      <c r="N1285" s="159" t="n">
        <v>2937569.76</v>
      </c>
      <c r="O1285" s="162">
        <f>MIN(K1285,L1285,M1285,N1285)</f>
        <v/>
      </c>
      <c r="P1285" s="162">
        <f>MAX(K1285,L1285,M1285,N1285)</f>
        <v/>
      </c>
      <c r="Q1285" s="162">
        <f>MEDIAN(K1285,L1285,M1285,N1285)</f>
        <v/>
      </c>
      <c r="R1285" s="162">
        <f>AVERAGE(K1285,L1285,M1285,N1285)</f>
        <v/>
      </c>
      <c r="S1285" s="162">
        <f>AVERAGE(O1285,Q1285)</f>
        <v/>
      </c>
      <c r="T1285" s="162">
        <f>AVERAGE(P1285,Q1285)</f>
        <v/>
      </c>
      <c r="U1285" s="41">
        <f>STDEVA(K1285,L1285,M1285,N1285)</f>
        <v/>
      </c>
      <c r="V1285" s="42">
        <f>U1285/Q1285</f>
        <v/>
      </c>
      <c r="W1285" s="43">
        <f>IF(X1285=O1285,"MENOR",IF(X1285=S1285,"PROM[MEN-MED]","PROMEDIO"))</f>
        <v/>
      </c>
      <c r="X1285" s="163">
        <f>IF(V1285&lt;=300%,O1285,IF(AND(V1285&gt;100%,V1285&lt;=150%),S1285,R1285))</f>
        <v/>
      </c>
      <c r="Y1285" s="162">
        <f>ROUND(X1285,0)</f>
        <v/>
      </c>
    </row>
    <row r="1286" ht="15.75" customHeight="1">
      <c r="B1286" s="32" t="inlineStr">
        <is>
          <t>5.55</t>
        </is>
      </c>
      <c r="C1286" s="32" t="n">
        <v>4912</v>
      </c>
      <c r="D1286" s="59" t="inlineStr">
        <is>
          <t>ECU DE LA RED MULTIPLEX DE LA PUERTA DEL MALETERO</t>
        </is>
      </c>
      <c r="E1286" s="56" t="inlineStr">
        <is>
          <t>componente esencial que gestiona las funciones eléctricas y electrónicas de la puerta trasera, como el cierre centralizado y la operación de la ventana</t>
        </is>
      </c>
      <c r="F1286" s="32" t="inlineStr">
        <is>
          <t>Unidad</t>
        </is>
      </c>
      <c r="G1286" s="35" t="inlineStr">
        <is>
          <t>suministro</t>
        </is>
      </c>
      <c r="H1286" s="159" t="n">
        <v>1012250</v>
      </c>
      <c r="I1286" s="37" t="n">
        <v>158.91</v>
      </c>
      <c r="J1286" s="37" t="n">
        <v>151.76</v>
      </c>
      <c r="K1286" s="160">
        <f>H1286*(I1286/J1286)</f>
        <v/>
      </c>
      <c r="L1286" s="159" t="n">
        <v>1215065.2556</v>
      </c>
      <c r="M1286" s="159" t="n">
        <v>1179675</v>
      </c>
      <c r="N1286" s="159" t="n">
        <v>1274049</v>
      </c>
      <c r="O1286" s="162">
        <f>MIN(K1286,L1286,M1286,N1286)</f>
        <v/>
      </c>
      <c r="P1286" s="162">
        <f>MAX(K1286,L1286,M1286,N1286)</f>
        <v/>
      </c>
      <c r="Q1286" s="162">
        <f>MEDIAN(K1286,L1286,M1286,N1286)</f>
        <v/>
      </c>
      <c r="R1286" s="162">
        <f>AVERAGE(K1286,L1286,M1286,N1286)</f>
        <v/>
      </c>
      <c r="S1286" s="162">
        <f>AVERAGE(O1286,Q1286)</f>
        <v/>
      </c>
      <c r="T1286" s="162">
        <f>AVERAGE(P1286,Q1286)</f>
        <v/>
      </c>
      <c r="U1286" s="41">
        <f>STDEVA(K1286,L1286,M1286,N1286)</f>
        <v/>
      </c>
      <c r="V1286" s="42">
        <f>U1286/Q1286</f>
        <v/>
      </c>
      <c r="W1286" s="43">
        <f>IF(X1286=O1286,"MENOR",IF(X1286=S1286,"PROM[MEN-MED]","PROMEDIO"))</f>
        <v/>
      </c>
      <c r="X1286" s="163">
        <f>IF(V1286&lt;=300%,O1286,IF(AND(V1286&gt;100%,V1286&lt;=150%),S1286,R1286))</f>
        <v/>
      </c>
      <c r="Y1286" s="162">
        <f>ROUND(X1286,0)</f>
        <v/>
      </c>
    </row>
    <row r="1287" ht="27" customHeight="1">
      <c r="B1287" s="32" t="inlineStr">
        <is>
          <t>5.56</t>
        </is>
      </c>
      <c r="C1287" s="32" t="n">
        <v>4912</v>
      </c>
      <c r="D1287" s="59" t="inlineStr">
        <is>
          <t>CONJUNTO DEL INTERRUPTOR DEL CIERRE CENTRALIZADO DE PUERTAS</t>
        </is>
      </c>
      <c r="E1287" s="56"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1287" s="32" t="inlineStr">
        <is>
          <t>Unidad</t>
        </is>
      </c>
      <c r="G1287" s="35" t="inlineStr">
        <is>
          <t>suministro</t>
        </is>
      </c>
      <c r="H1287" s="159" t="n">
        <v>944691</v>
      </c>
      <c r="I1287" s="37" t="n">
        <v>158.91</v>
      </c>
      <c r="J1287" s="37" t="n">
        <v>151.76</v>
      </c>
      <c r="K1287" s="160">
        <f>H1287*(I1287/J1287)</f>
        <v/>
      </c>
      <c r="L1287" s="159" t="n">
        <v>1160677.1267</v>
      </c>
      <c r="M1287" s="159" t="n">
        <v>1126871</v>
      </c>
      <c r="N1287" s="159" t="n">
        <v>1217020.68</v>
      </c>
      <c r="O1287" s="162">
        <f>MIN(K1287,L1287,M1287,N1287)</f>
        <v/>
      </c>
      <c r="P1287" s="162">
        <f>MAX(K1287,L1287,M1287,N1287)</f>
        <v/>
      </c>
      <c r="Q1287" s="162">
        <f>MEDIAN(K1287,L1287,M1287,N1287)</f>
        <v/>
      </c>
      <c r="R1287" s="162">
        <f>AVERAGE(K1287,L1287,M1287,N1287)</f>
        <v/>
      </c>
      <c r="S1287" s="162">
        <f>AVERAGE(O1287,Q1287)</f>
        <v/>
      </c>
      <c r="T1287" s="162">
        <f>AVERAGE(P1287,Q1287)</f>
        <v/>
      </c>
      <c r="U1287" s="41">
        <f>STDEVA(K1287,L1287,M1287,N1287)</f>
        <v/>
      </c>
      <c r="V1287" s="42">
        <f>U1287/Q1287</f>
        <v/>
      </c>
      <c r="W1287" s="43">
        <f>IF(X1287=O1287,"MENOR",IF(X1287=S1287,"PROM[MEN-MED]","PROMEDIO"))</f>
        <v/>
      </c>
      <c r="X1287" s="163">
        <f>IF(V1287&lt;=300%,O1287,IF(AND(V1287&gt;100%,V1287&lt;=150%),S1287,R1287))</f>
        <v/>
      </c>
      <c r="Y1287" s="162">
        <f>ROUND(X1287,0)</f>
        <v/>
      </c>
    </row>
    <row r="1288" ht="27" customHeight="1">
      <c r="B1288" s="32" t="inlineStr">
        <is>
          <t>5.57</t>
        </is>
      </c>
      <c r="C1288" s="32" t="n">
        <v>4912</v>
      </c>
      <c r="D1288" s="59" t="inlineStr">
        <is>
          <t>CONJUNTO DEL INTERRUPTOR DE APERTURA DE LA PUERTA DEL MALETERO</t>
        </is>
      </c>
      <c r="E1288" s="56" t="inlineStr">
        <is>
          <t>esencial para controlar electrónicamente la apertura y cierre del portón trasero. Este interruptor, ubicado generalmente en el exterior de la puerta del maletero, permite al usuario acceder al área de carga de manera conveniente.</t>
        </is>
      </c>
      <c r="F1288" s="32" t="inlineStr">
        <is>
          <t>Unidad</t>
        </is>
      </c>
      <c r="G1288" s="35" t="inlineStr">
        <is>
          <t>suministro</t>
        </is>
      </c>
      <c r="H1288" s="159" t="n">
        <v>217550</v>
      </c>
      <c r="I1288" s="37" t="n">
        <v>158.91</v>
      </c>
      <c r="J1288" s="37" t="n">
        <v>151.76</v>
      </c>
      <c r="K1288" s="160">
        <f>H1288*(I1288/J1288)</f>
        <v/>
      </c>
      <c r="L1288" s="159" t="n">
        <v>257570.0379</v>
      </c>
      <c r="M1288" s="159" t="n">
        <v>250068</v>
      </c>
      <c r="N1288" s="159" t="n">
        <v>270073.44</v>
      </c>
      <c r="O1288" s="162">
        <f>MIN(K1288,L1288,M1288,N1288)</f>
        <v/>
      </c>
      <c r="P1288" s="162">
        <f>MAX(K1288,L1288,M1288,N1288)</f>
        <v/>
      </c>
      <c r="Q1288" s="162">
        <f>MEDIAN(K1288,L1288,M1288,N1288)</f>
        <v/>
      </c>
      <c r="R1288" s="162">
        <f>AVERAGE(K1288,L1288,M1288,N1288)</f>
        <v/>
      </c>
      <c r="S1288" s="162">
        <f>AVERAGE(O1288,Q1288)</f>
        <v/>
      </c>
      <c r="T1288" s="162">
        <f>AVERAGE(P1288,Q1288)</f>
        <v/>
      </c>
      <c r="U1288" s="41">
        <f>STDEVA(K1288,L1288,M1288,N1288)</f>
        <v/>
      </c>
      <c r="V1288" s="42">
        <f>U1288/Q1288</f>
        <v/>
      </c>
      <c r="W1288" s="43">
        <f>IF(X1288=O1288,"MENOR",IF(X1288=S1288,"PROM[MEN-MED]","PROMEDIO"))</f>
        <v/>
      </c>
      <c r="X1288" s="163">
        <f>IF(V1288&lt;=300%,O1288,IF(AND(V1288&gt;100%,V1288&lt;=150%),S1288,R1288))</f>
        <v/>
      </c>
      <c r="Y1288" s="162">
        <f>ROUND(X1288,0)</f>
        <v/>
      </c>
    </row>
    <row r="1289" ht="15.75" customHeight="1">
      <c r="B1289" s="32" t="inlineStr">
        <is>
          <t>5.58</t>
        </is>
      </c>
      <c r="C1289" s="32" t="n">
        <v>4912</v>
      </c>
      <c r="D1289" s="59" t="inlineStr">
        <is>
          <t>CONJUNTO DE LA LUZ DE LECTURA DE MAPAS</t>
        </is>
      </c>
      <c r="E1289" s="56" t="inlineStr">
        <is>
          <t>componente esencial que proporciona iluminación localizada para el conductor y el pasajero delantero, facilitando la lectura y otras actividades en condiciones de poca luz</t>
        </is>
      </c>
      <c r="F1289" s="32" t="inlineStr">
        <is>
          <t>Unidad</t>
        </is>
      </c>
      <c r="G1289" s="35" t="inlineStr">
        <is>
          <t>suministro</t>
        </is>
      </c>
      <c r="H1289" s="159" t="n">
        <v>1650869</v>
      </c>
      <c r="I1289" s="37" t="n">
        <v>158.91</v>
      </c>
      <c r="J1289" s="37" t="n">
        <v>151.76</v>
      </c>
      <c r="K1289" s="160">
        <f>H1289*(I1289/J1289)</f>
        <v/>
      </c>
      <c r="L1289" s="159" t="n">
        <v>1998157.7742</v>
      </c>
      <c r="M1289" s="159" t="n">
        <v>1939959</v>
      </c>
      <c r="N1289" s="159" t="n">
        <v>2095155.72</v>
      </c>
      <c r="O1289" s="162">
        <f>MIN(K1289,L1289,M1289,N1289)</f>
        <v/>
      </c>
      <c r="P1289" s="162">
        <f>MAX(K1289,L1289,M1289,N1289)</f>
        <v/>
      </c>
      <c r="Q1289" s="162">
        <f>MEDIAN(K1289,L1289,M1289,N1289)</f>
        <v/>
      </c>
      <c r="R1289" s="162">
        <f>AVERAGE(K1289,L1289,M1289,N1289)</f>
        <v/>
      </c>
      <c r="S1289" s="162">
        <f>AVERAGE(O1289,Q1289)</f>
        <v/>
      </c>
      <c r="T1289" s="162">
        <f>AVERAGE(P1289,Q1289)</f>
        <v/>
      </c>
      <c r="U1289" s="41">
        <f>STDEVA(K1289,L1289,M1289,N1289)</f>
        <v/>
      </c>
      <c r="V1289" s="42">
        <f>U1289/Q1289</f>
        <v/>
      </c>
      <c r="W1289" s="43">
        <f>IF(X1289=O1289,"MENOR",IF(X1289=S1289,"PROM[MEN-MED]","PROMEDIO"))</f>
        <v/>
      </c>
      <c r="X1289" s="163">
        <f>IF(V1289&lt;=300%,O1289,IF(AND(V1289&gt;100%,V1289&lt;=150%),S1289,R1289))</f>
        <v/>
      </c>
      <c r="Y1289" s="162">
        <f>ROUND(X1289,0)</f>
        <v/>
      </c>
    </row>
    <row r="1290" ht="15.75" customHeight="1">
      <c r="B1290" s="32" t="inlineStr">
        <is>
          <t>5.59</t>
        </is>
      </c>
      <c r="C1290" s="32" t="n">
        <v>4912</v>
      </c>
      <c r="D1290" s="59" t="inlineStr">
        <is>
          <t xml:space="preserve">CONJUNTO DEL INTERRUPTOR DE LA LUZ DE CORTESIA DE LA PUERTA </t>
        </is>
      </c>
      <c r="E1290" s="56" t="inlineStr">
        <is>
          <t>​El conjunto del interruptor de la luz de cortesía de la puerta es esencial para activar la iluminación interior al abrir las puertas, mejorando la visibilidad y comodidad dentro del vehículo</t>
        </is>
      </c>
      <c r="F1290" s="32" t="inlineStr">
        <is>
          <t>Unidad</t>
        </is>
      </c>
      <c r="G1290" s="35" t="inlineStr">
        <is>
          <t>suministro</t>
        </is>
      </c>
      <c r="H1290" s="159" t="n">
        <v>72201</v>
      </c>
      <c r="I1290" s="37" t="n">
        <v>158.91</v>
      </c>
      <c r="J1290" s="37" t="n">
        <v>151.76</v>
      </c>
      <c r="K1290" s="160">
        <f>H1290*(I1290/J1290)</f>
        <v/>
      </c>
      <c r="L1290" s="159" t="n">
        <v>84659.82490000001</v>
      </c>
      <c r="M1290" s="159" t="n">
        <v>82194</v>
      </c>
      <c r="N1290" s="159" t="n">
        <v>88769.52</v>
      </c>
      <c r="O1290" s="162">
        <f>MIN(K1290,L1290,M1290,N1290)</f>
        <v/>
      </c>
      <c r="P1290" s="162">
        <f>MAX(K1290,L1290,M1290,N1290)</f>
        <v/>
      </c>
      <c r="Q1290" s="162">
        <f>MEDIAN(K1290,L1290,M1290,N1290)</f>
        <v/>
      </c>
      <c r="R1290" s="162">
        <f>AVERAGE(K1290,L1290,M1290,N1290)</f>
        <v/>
      </c>
      <c r="S1290" s="162">
        <f>AVERAGE(O1290,Q1290)</f>
        <v/>
      </c>
      <c r="T1290" s="162">
        <f>AVERAGE(P1290,Q1290)</f>
        <v/>
      </c>
      <c r="U1290" s="41">
        <f>STDEVA(K1290,L1290,M1290,N1290)</f>
        <v/>
      </c>
      <c r="V1290" s="42">
        <f>U1290/Q1290</f>
        <v/>
      </c>
      <c r="W1290" s="43">
        <f>IF(X1290=O1290,"MENOR",IF(X1290=S1290,"PROM[MEN-MED]","PROMEDIO"))</f>
        <v/>
      </c>
      <c r="X1290" s="163">
        <f>IF(V1290&lt;=300%,O1290,IF(AND(V1290&gt;100%,V1290&lt;=150%),S1290,R1290))</f>
        <v/>
      </c>
      <c r="Y1290" s="162">
        <f>ROUND(X1290,0)</f>
        <v/>
      </c>
    </row>
    <row r="1291" ht="27" customHeight="1">
      <c r="B1291" s="32" t="inlineStr">
        <is>
          <t>5.60</t>
        </is>
      </c>
      <c r="C1291" s="32" t="n">
        <v>4912</v>
      </c>
      <c r="D1291" s="59" t="inlineStr">
        <is>
          <t>CONJUNTO DEL INTERRUPTOR DEL LIMPIAPARABRISAS</t>
        </is>
      </c>
      <c r="E1291" s="56"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1291" s="32" t="inlineStr">
        <is>
          <t>Unidad</t>
        </is>
      </c>
      <c r="G1291" s="35" t="inlineStr">
        <is>
          <t>suministro</t>
        </is>
      </c>
      <c r="H1291" s="159" t="n">
        <v>633193</v>
      </c>
      <c r="I1291" s="37" t="n">
        <v>158.91</v>
      </c>
      <c r="J1291" s="37" t="n">
        <v>151.76</v>
      </c>
      <c r="K1291" s="160">
        <f>H1291*(I1291/J1291)</f>
        <v/>
      </c>
      <c r="L1291" s="159" t="n">
        <v>761462.5193</v>
      </c>
      <c r="M1291" s="159" t="n">
        <v>739284</v>
      </c>
      <c r="N1291" s="159" t="n">
        <v>798426.72</v>
      </c>
      <c r="O1291" s="162">
        <f>MIN(K1291,L1291,M1291,N1291)</f>
        <v/>
      </c>
      <c r="P1291" s="162">
        <f>MAX(K1291,L1291,M1291,N1291)</f>
        <v/>
      </c>
      <c r="Q1291" s="162">
        <f>MEDIAN(K1291,L1291,M1291,N1291)</f>
        <v/>
      </c>
      <c r="R1291" s="162">
        <f>AVERAGE(K1291,L1291,M1291,N1291)</f>
        <v/>
      </c>
      <c r="S1291" s="162">
        <f>AVERAGE(O1291,Q1291)</f>
        <v/>
      </c>
      <c r="T1291" s="162">
        <f>AVERAGE(P1291,Q1291)</f>
        <v/>
      </c>
      <c r="U1291" s="41">
        <f>STDEVA(K1291,L1291,M1291,N1291)</f>
        <v/>
      </c>
      <c r="V1291" s="42">
        <f>U1291/Q1291</f>
        <v/>
      </c>
      <c r="W1291" s="43">
        <f>IF(X1291=O1291,"MENOR",IF(X1291=S1291,"PROM[MEN-MED]","PROMEDIO"))</f>
        <v/>
      </c>
      <c r="X1291" s="163">
        <f>IF(V1291&lt;=300%,O1291,IF(AND(V1291&gt;100%,V1291&lt;=150%),S1291,R1291))</f>
        <v/>
      </c>
      <c r="Y1291" s="162">
        <f>ROUND(X1291,0)</f>
        <v/>
      </c>
    </row>
    <row r="1292" ht="15.75" customHeight="1">
      <c r="B1292" s="32" t="inlineStr">
        <is>
          <t>5.61</t>
        </is>
      </c>
      <c r="C1292" s="32" t="n">
        <v>4912</v>
      </c>
      <c r="D1292" s="59" t="inlineStr">
        <is>
          <t>RECEPTOR CONTROL DE LAS PUERTAS</t>
        </is>
      </c>
      <c r="E1292" s="56" t="inlineStr">
        <is>
          <t>componente clave del sistema de cierre centralizado, ya que permite la comunicación entre el control remoto y el vehículo para bloquear y desbloquear las puertas de manera remota.</t>
        </is>
      </c>
      <c r="F1292" s="32" t="inlineStr">
        <is>
          <t>Unidad</t>
        </is>
      </c>
      <c r="G1292" s="35" t="inlineStr">
        <is>
          <t>suministro</t>
        </is>
      </c>
      <c r="H1292" s="159" t="n">
        <v>1400294</v>
      </c>
      <c r="I1292" s="37" t="n">
        <v>158.91</v>
      </c>
      <c r="J1292" s="37" t="n">
        <v>151.76</v>
      </c>
      <c r="K1292" s="160">
        <f>H1292*(I1292/J1292)</f>
        <v/>
      </c>
      <c r="L1292" s="159" t="n">
        <v>1697803.5949</v>
      </c>
      <c r="M1292" s="159" t="n">
        <v>1648353</v>
      </c>
      <c r="N1292" s="159" t="n">
        <v>1780221.24</v>
      </c>
      <c r="O1292" s="162">
        <f>MIN(K1292,L1292,M1292,N1292)</f>
        <v/>
      </c>
      <c r="P1292" s="162">
        <f>MAX(K1292,L1292,M1292,N1292)</f>
        <v/>
      </c>
      <c r="Q1292" s="162">
        <f>MEDIAN(K1292,L1292,M1292,N1292)</f>
        <v/>
      </c>
      <c r="R1292" s="162">
        <f>AVERAGE(K1292,L1292,M1292,N1292)</f>
        <v/>
      </c>
      <c r="S1292" s="162">
        <f>AVERAGE(O1292,Q1292)</f>
        <v/>
      </c>
      <c r="T1292" s="162">
        <f>AVERAGE(P1292,Q1292)</f>
        <v/>
      </c>
      <c r="U1292" s="41">
        <f>STDEVA(K1292,L1292,M1292,N1292)</f>
        <v/>
      </c>
      <c r="V1292" s="42">
        <f>U1292/Q1292</f>
        <v/>
      </c>
      <c r="W1292" s="43">
        <f>IF(X1292=O1292,"MENOR",IF(X1292=S1292,"PROM[MEN-MED]","PROMEDIO"))</f>
        <v/>
      </c>
      <c r="X1292" s="163">
        <f>IF(V1292&lt;=300%,O1292,IF(AND(V1292&gt;100%,V1292&lt;=150%),S1292,R1292))</f>
        <v/>
      </c>
      <c r="Y1292" s="162">
        <f>ROUND(X1292,0)</f>
        <v/>
      </c>
    </row>
    <row r="1293" ht="41.25" customHeight="1">
      <c r="B1293" s="32" t="inlineStr">
        <is>
          <t>5.62</t>
        </is>
      </c>
      <c r="C1293" s="32" t="n">
        <v>4912</v>
      </c>
      <c r="D1293" s="59" t="inlineStr">
        <is>
          <t>CONJUNTO DE LOS INSTRUMENTOS AUXILIARES</t>
        </is>
      </c>
      <c r="E1293" s="56" t="inlineStr">
        <is>
          <t>El conjunto de instrumentos auxiliares en un toyota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1293" s="32" t="inlineStr">
        <is>
          <t>Unidad</t>
        </is>
      </c>
      <c r="G1293" s="35" t="inlineStr">
        <is>
          <t>suministro</t>
        </is>
      </c>
      <c r="H1293" s="159" t="n">
        <v>2431027</v>
      </c>
      <c r="I1293" s="37" t="n">
        <v>158.91</v>
      </c>
      <c r="J1293" s="37" t="n">
        <v>151.76</v>
      </c>
      <c r="K1293" s="160">
        <f>H1293*(I1293/J1293)</f>
        <v/>
      </c>
      <c r="L1293" s="159" t="n">
        <v>2917292.6874</v>
      </c>
      <c r="M1293" s="159" t="n">
        <v>2832323</v>
      </c>
      <c r="N1293" s="159" t="n">
        <v>3058908.84</v>
      </c>
      <c r="O1293" s="162">
        <f>MIN(K1293,L1293,M1293,N1293)</f>
        <v/>
      </c>
      <c r="P1293" s="162">
        <f>MAX(K1293,L1293,M1293,N1293)</f>
        <v/>
      </c>
      <c r="Q1293" s="162">
        <f>MEDIAN(K1293,L1293,M1293,N1293)</f>
        <v/>
      </c>
      <c r="R1293" s="162">
        <f>AVERAGE(K1293,L1293,M1293,N1293)</f>
        <v/>
      </c>
      <c r="S1293" s="162">
        <f>AVERAGE(O1293,Q1293)</f>
        <v/>
      </c>
      <c r="T1293" s="162">
        <f>AVERAGE(P1293,Q1293)</f>
        <v/>
      </c>
      <c r="U1293" s="41">
        <f>STDEVA(K1293,L1293,M1293,N1293)</f>
        <v/>
      </c>
      <c r="V1293" s="42">
        <f>U1293/Q1293</f>
        <v/>
      </c>
      <c r="W1293" s="43">
        <f>IF(X1293=O1293,"MENOR",IF(X1293=S1293,"PROM[MEN-MED]","PROMEDIO"))</f>
        <v/>
      </c>
      <c r="X1293" s="163">
        <f>IF(V1293&lt;=300%,O1293,IF(AND(V1293&gt;100%,V1293&lt;=150%),S1293,R1293))</f>
        <v/>
      </c>
      <c r="Y1293" s="162">
        <f>ROUND(X1293,0)</f>
        <v/>
      </c>
    </row>
    <row r="1294" ht="27" customHeight="1">
      <c r="B1294" s="32" t="inlineStr">
        <is>
          <t>5.63</t>
        </is>
      </c>
      <c r="C1294" s="32" t="n">
        <v>4912</v>
      </c>
      <c r="D1294" s="59" t="inlineStr">
        <is>
          <t>REOSTATO CONTROL DE LUCES</t>
        </is>
      </c>
      <c r="E1294" s="56" t="inlineStr">
        <is>
          <t>componente que permite ajustar la intensidad de la iluminación del tablero y otros elementos del interior del vehículo, mejorando la visibilidad y comodidad durante la conducción nocturna.</t>
        </is>
      </c>
      <c r="F1294" s="32" t="inlineStr">
        <is>
          <t>Unidad</t>
        </is>
      </c>
      <c r="G1294" s="35" t="inlineStr">
        <is>
          <t>suministro</t>
        </is>
      </c>
      <c r="H1294" s="159" t="n">
        <v>208050</v>
      </c>
      <c r="I1294" s="37" t="n">
        <v>158.91</v>
      </c>
      <c r="J1294" s="37" t="n">
        <v>151.76</v>
      </c>
      <c r="K1294" s="160">
        <f>H1294*(I1294/J1294)</f>
        <v/>
      </c>
      <c r="L1294" s="159" t="n">
        <v>243954.4744</v>
      </c>
      <c r="M1294" s="159" t="n">
        <v>236849</v>
      </c>
      <c r="N1294" s="159" t="n">
        <v>255796.92</v>
      </c>
      <c r="O1294" s="162">
        <f>MIN(K1294,L1294,M1294,N1294)</f>
        <v/>
      </c>
      <c r="P1294" s="162">
        <f>MAX(K1294,L1294,M1294,N1294)</f>
        <v/>
      </c>
      <c r="Q1294" s="162">
        <f>MEDIAN(K1294,L1294,M1294,N1294)</f>
        <v/>
      </c>
      <c r="R1294" s="162">
        <f>AVERAGE(K1294,L1294,M1294,N1294)</f>
        <v/>
      </c>
      <c r="S1294" s="162">
        <f>AVERAGE(O1294,Q1294)</f>
        <v/>
      </c>
      <c r="T1294" s="162">
        <f>AVERAGE(P1294,Q1294)</f>
        <v/>
      </c>
      <c r="U1294" s="41">
        <f>STDEVA(K1294,L1294,M1294,N1294)</f>
        <v/>
      </c>
      <c r="V1294" s="42">
        <f>U1294/Q1294</f>
        <v/>
      </c>
      <c r="W1294" s="43">
        <f>IF(X1294=O1294,"MENOR",IF(X1294=S1294,"PROM[MEN-MED]","PROMEDIO"))</f>
        <v/>
      </c>
      <c r="X1294" s="163">
        <f>IF(V1294&lt;=300%,O1294,IF(AND(V1294&gt;100%,V1294&lt;=150%),S1294,R1294))</f>
        <v/>
      </c>
      <c r="Y1294" s="162">
        <f>ROUND(X1294,0)</f>
        <v/>
      </c>
    </row>
    <row r="1295" ht="15.75" customHeight="1">
      <c r="B1295" s="26" t="inlineStr">
        <is>
          <t>6.</t>
        </is>
      </c>
      <c r="C1295" s="142" t="inlineStr">
        <is>
          <t>SISTEMA DE REFRIGERACIÓN</t>
        </is>
      </c>
      <c r="H1295" s="157" t="n"/>
      <c r="I1295" s="157" t="n"/>
      <c r="J1295" s="157" t="n"/>
      <c r="K1295" s="157" t="n"/>
      <c r="L1295" s="157" t="n"/>
      <c r="M1295" s="157" t="n"/>
      <c r="N1295" s="157" t="n"/>
      <c r="O1295" s="157" t="n"/>
      <c r="P1295" s="157" t="n"/>
      <c r="Q1295" s="157" t="n"/>
      <c r="R1295" s="157" t="n"/>
      <c r="S1295" s="157" t="n"/>
      <c r="T1295" s="157" t="n"/>
      <c r="U1295" s="157" t="n"/>
      <c r="V1295" s="157" t="n"/>
      <c r="W1295" s="157" t="n"/>
      <c r="X1295" s="157" t="n"/>
      <c r="Y1295" s="157" t="n"/>
    </row>
    <row r="1296" ht="27" customHeight="1">
      <c r="B1296" s="32" t="inlineStr">
        <is>
          <t>6.1</t>
        </is>
      </c>
      <c r="C1296" s="32" t="n">
        <v>4912</v>
      </c>
      <c r="D1296" s="59" t="inlineStr">
        <is>
          <t>CONJUNTO DE ADMISION DE AIRE FRIO</t>
        </is>
      </c>
      <c r="E1296" s="56" t="inlineStr">
        <is>
          <t>sistema diseñado para reemplazar la admisión de aire de fábrica con un conducto más eficiente que permite la entrada de aire más frío y denso al motor. Esto mejora la combustión y, en consecuencia, el rendimiento del motor.</t>
        </is>
      </c>
      <c r="F1296" s="32" t="inlineStr">
        <is>
          <t>Unidad</t>
        </is>
      </c>
      <c r="G1296" s="35" t="inlineStr">
        <is>
          <t>suministro</t>
        </is>
      </c>
      <c r="H1296" s="159" t="n">
        <v>3900225</v>
      </c>
      <c r="I1296" s="37" t="n">
        <v>158.91</v>
      </c>
      <c r="J1296" s="37" t="n">
        <v>151.76</v>
      </c>
      <c r="K1296" s="160">
        <f>H1296*(I1296/J1296)</f>
        <v/>
      </c>
      <c r="L1296" s="159" t="n">
        <v>4716156.7943</v>
      </c>
      <c r="M1296" s="159" t="n">
        <v>4578793</v>
      </c>
      <c r="N1296" s="159" t="n">
        <v>4945096.44</v>
      </c>
      <c r="O1296" s="162">
        <f>MIN(K1296,L1296,M1296,N1296)</f>
        <v/>
      </c>
      <c r="P1296" s="162">
        <f>MAX(K1296,L1296,M1296,N1296)</f>
        <v/>
      </c>
      <c r="Q1296" s="162">
        <f>MEDIAN(K1296,L1296,M1296,N1296)</f>
        <v/>
      </c>
      <c r="R1296" s="162">
        <f>AVERAGE(K1296,L1296,M1296,N1296)</f>
        <v/>
      </c>
      <c r="S1296" s="162">
        <f>AVERAGE(O1296,Q1296)</f>
        <v/>
      </c>
      <c r="T1296" s="162">
        <f>AVERAGE(P1296,Q1296)</f>
        <v/>
      </c>
      <c r="U1296" s="41">
        <f>STDEVA(K1296,L1296,M1296,N1296)</f>
        <v/>
      </c>
      <c r="V1296" s="42">
        <f>U1296/Q1296</f>
        <v/>
      </c>
      <c r="W1296" s="43">
        <f>IF(X1296=O1296,"MENOR",IF(X1296=S1296,"PROM[MEN-MED]","PROMEDIO"))</f>
        <v/>
      </c>
      <c r="X1296" s="163">
        <f>IF(V1296&lt;=300%,O1296,IF(AND(V1296&gt;100%,V1296&lt;=150%),S1296,R1296))</f>
        <v/>
      </c>
      <c r="Y1296" s="162">
        <f>ROUND(X1296,0)</f>
        <v/>
      </c>
    </row>
    <row r="1297" ht="15.75" customHeight="1">
      <c r="B1297" s="32" t="inlineStr">
        <is>
          <t>6.2</t>
        </is>
      </c>
      <c r="C1297" s="32" t="n">
        <v>4912</v>
      </c>
      <c r="D1297" s="59" t="inlineStr">
        <is>
          <t>MAGUERA DEL RADIADOR NO.1</t>
        </is>
      </c>
      <c r="E1297" s="56" t="inlineStr">
        <is>
          <t>manguera superior del sistema de enfriamiento. Esta transporta el refrigerante caliente desde el motor hacia el radiador para su enfriamiento</t>
        </is>
      </c>
      <c r="F1297" s="32" t="inlineStr">
        <is>
          <t>Unidad</t>
        </is>
      </c>
      <c r="G1297" s="35" t="inlineStr">
        <is>
          <t>suministro</t>
        </is>
      </c>
      <c r="H1297" s="159" t="n">
        <v>91200</v>
      </c>
      <c r="I1297" s="37" t="n">
        <v>158.91</v>
      </c>
      <c r="J1297" s="37" t="n">
        <v>151.76</v>
      </c>
      <c r="K1297" s="160">
        <f>H1297*(I1297/J1297)</f>
        <v/>
      </c>
      <c r="L1297" s="159" t="n">
        <v>109015.1979</v>
      </c>
      <c r="M1297" s="159" t="n">
        <v>105840</v>
      </c>
      <c r="N1297" s="159" t="n">
        <v>114307.2</v>
      </c>
      <c r="O1297" s="162">
        <f>MIN(K1297,L1297,M1297,N1297)</f>
        <v/>
      </c>
      <c r="P1297" s="162">
        <f>MAX(K1297,L1297,M1297,N1297)</f>
        <v/>
      </c>
      <c r="Q1297" s="162">
        <f>MEDIAN(K1297,L1297,M1297,N1297)</f>
        <v/>
      </c>
      <c r="R1297" s="162">
        <f>AVERAGE(K1297,L1297,M1297,N1297)</f>
        <v/>
      </c>
      <c r="S1297" s="162">
        <f>AVERAGE(O1297,Q1297)</f>
        <v/>
      </c>
      <c r="T1297" s="162">
        <f>AVERAGE(P1297,Q1297)</f>
        <v/>
      </c>
      <c r="U1297" s="41">
        <f>STDEVA(K1297,L1297,M1297,N1297)</f>
        <v/>
      </c>
      <c r="V1297" s="42">
        <f>U1297/Q1297</f>
        <v/>
      </c>
      <c r="W1297" s="43">
        <f>IF(X1297=O1297,"MENOR",IF(X1297=S1297,"PROM[MEN-MED]","PROMEDIO"))</f>
        <v/>
      </c>
      <c r="X1297" s="163">
        <f>IF(V1297&lt;=300%,O1297,IF(AND(V1297&gt;100%,V1297&lt;=150%),S1297,R1297))</f>
        <v/>
      </c>
      <c r="Y1297" s="162">
        <f>ROUND(X1297,0)</f>
        <v/>
      </c>
    </row>
    <row r="1298" ht="27" customHeight="1">
      <c r="B1298" s="32" t="inlineStr">
        <is>
          <t>6.3</t>
        </is>
      </c>
      <c r="C1298" s="32" t="n">
        <v>4912</v>
      </c>
      <c r="D1298" s="59" t="inlineStr">
        <is>
          <t>MANGUERA DEL RADIADOR NO.2</t>
        </is>
      </c>
      <c r="E1298" s="56" t="inlineStr">
        <is>
          <t>es la manguera inferior del sistema de enfriamiento. Su función principal es transportar el refrigerante enfriado desde el radiador de regreso al motor para mantener la temperatura de operación óptima.</t>
        </is>
      </c>
      <c r="F1298" s="32" t="inlineStr">
        <is>
          <t>Unidad</t>
        </is>
      </c>
      <c r="G1298" s="35" t="inlineStr">
        <is>
          <t>suministro</t>
        </is>
      </c>
      <c r="H1298" s="159" t="n">
        <v>91200</v>
      </c>
      <c r="I1298" s="37" t="n">
        <v>158.91</v>
      </c>
      <c r="J1298" s="37" t="n">
        <v>151.76</v>
      </c>
      <c r="K1298" s="160">
        <f>H1298*(I1298/J1298)</f>
        <v/>
      </c>
      <c r="L1298" s="159" t="n">
        <v>111091.6765</v>
      </c>
      <c r="M1298" s="159" t="n">
        <v>107856</v>
      </c>
      <c r="N1298" s="159" t="n">
        <v>116484.48</v>
      </c>
      <c r="O1298" s="162">
        <f>MIN(K1298,L1298,M1298,N1298)</f>
        <v/>
      </c>
      <c r="P1298" s="162">
        <f>MAX(K1298,L1298,M1298,N1298)</f>
        <v/>
      </c>
      <c r="Q1298" s="162">
        <f>MEDIAN(K1298,L1298,M1298,N1298)</f>
        <v/>
      </c>
      <c r="R1298" s="162">
        <f>AVERAGE(K1298,L1298,M1298,N1298)</f>
        <v/>
      </c>
      <c r="S1298" s="162">
        <f>AVERAGE(O1298,Q1298)</f>
        <v/>
      </c>
      <c r="T1298" s="162">
        <f>AVERAGE(P1298,Q1298)</f>
        <v/>
      </c>
      <c r="U1298" s="41">
        <f>STDEVA(K1298,L1298,M1298,N1298)</f>
        <v/>
      </c>
      <c r="V1298" s="42">
        <f>U1298/Q1298</f>
        <v/>
      </c>
      <c r="W1298" s="43">
        <f>IF(X1298=O1298,"MENOR",IF(X1298=S1298,"PROM[MEN-MED]","PROMEDIO"))</f>
        <v/>
      </c>
      <c r="X1298" s="163">
        <f>IF(V1298&lt;=300%,O1298,IF(AND(V1298&gt;100%,V1298&lt;=150%),S1298,R1298))</f>
        <v/>
      </c>
      <c r="Y1298" s="162">
        <f>ROUND(X1298,0)</f>
        <v/>
      </c>
    </row>
    <row r="1299" ht="27" customHeight="1">
      <c r="B1299" s="32" t="inlineStr">
        <is>
          <t>6.4</t>
        </is>
      </c>
      <c r="C1299" s="32" t="n">
        <v>4912</v>
      </c>
      <c r="D1299" s="59" t="inlineStr">
        <is>
          <t xml:space="preserve">DEPOSITO DEL RADIADOR </t>
        </is>
      </c>
      <c r="E1299" s="56" t="inlineStr">
        <is>
          <t>componente esencial del sistema de enfriamiento. Su función principal es almacenar el refrigerante de reserva y permitir la expansión y contracción del líquido a medida que el motor se calienta y se enfría.</t>
        </is>
      </c>
      <c r="F1299" s="32" t="inlineStr">
        <is>
          <t>Unidad</t>
        </is>
      </c>
      <c r="G1299" s="35" t="inlineStr">
        <is>
          <t>suministro</t>
        </is>
      </c>
      <c r="H1299" s="159" t="n">
        <v>1135250</v>
      </c>
      <c r="I1299" s="37" t="n">
        <v>158.91</v>
      </c>
      <c r="J1299" s="37" t="n">
        <v>151.76</v>
      </c>
      <c r="K1299" s="160">
        <f>H1299*(I1299/J1299)</f>
        <v/>
      </c>
      <c r="L1299" s="159" t="n">
        <v>1344088.1972</v>
      </c>
      <c r="M1299" s="159" t="n">
        <v>1304940</v>
      </c>
      <c r="N1299" s="159" t="n">
        <v>1409335.2</v>
      </c>
      <c r="O1299" s="162">
        <f>MIN(K1299,L1299,M1299,N1299)</f>
        <v/>
      </c>
      <c r="P1299" s="162">
        <f>MAX(K1299,L1299,M1299,N1299)</f>
        <v/>
      </c>
      <c r="Q1299" s="162">
        <f>MEDIAN(K1299,L1299,M1299,N1299)</f>
        <v/>
      </c>
      <c r="R1299" s="162">
        <f>AVERAGE(K1299,L1299,M1299,N1299)</f>
        <v/>
      </c>
      <c r="S1299" s="162">
        <f>AVERAGE(O1299,Q1299)</f>
        <v/>
      </c>
      <c r="T1299" s="162">
        <f>AVERAGE(P1299,Q1299)</f>
        <v/>
      </c>
      <c r="U1299" s="41">
        <f>STDEVA(K1299,L1299,M1299,N1299)</f>
        <v/>
      </c>
      <c r="V1299" s="42">
        <f>U1299/Q1299</f>
        <v/>
      </c>
      <c r="W1299" s="43">
        <f>IF(X1299=O1299,"MENOR",IF(X1299=S1299,"PROM[MEN-MED]","PROMEDIO"))</f>
        <v/>
      </c>
      <c r="X1299" s="163">
        <f>IF(V1299&lt;=300%,O1299,IF(AND(V1299&gt;100%,V1299&lt;=150%),S1299,R1299))</f>
        <v/>
      </c>
      <c r="Y1299" s="162">
        <f>ROUND(X1299,0)</f>
        <v/>
      </c>
    </row>
    <row r="1300" ht="27" customHeight="1">
      <c r="B1300" s="32" t="inlineStr">
        <is>
          <t>6.5</t>
        </is>
      </c>
      <c r="C1300" s="32" t="n">
        <v>4912</v>
      </c>
      <c r="D1300" s="59" t="inlineStr">
        <is>
          <t>VENTILADOR CON ACOPLE HIDRAULICO</t>
        </is>
      </c>
      <c r="E1300" s="56" t="inlineStr">
        <is>
          <t xml:space="preserve"> parte clave del sistema de enfriamiento del motor. Este ventilador es impulsado por el motor y utiliza un acople viscoso (hidráulico) que regula su velocidad en función de la temperatura del motor</t>
        </is>
      </c>
      <c r="F1300" s="32" t="inlineStr">
        <is>
          <t>Unidad</t>
        </is>
      </c>
      <c r="G1300" s="35" t="inlineStr">
        <is>
          <t>suministro</t>
        </is>
      </c>
      <c r="H1300" s="159" t="n">
        <v>491150</v>
      </c>
      <c r="I1300" s="37" t="n">
        <v>158.91</v>
      </c>
      <c r="J1300" s="37" t="n">
        <v>151.76</v>
      </c>
      <c r="K1300" s="160">
        <f>H1300*(I1300/J1300)</f>
        <v/>
      </c>
      <c r="L1300" s="159" t="n">
        <v>575910.0795</v>
      </c>
      <c r="M1300" s="159" t="n">
        <v>559136</v>
      </c>
      <c r="N1300" s="159" t="n">
        <v>603866.88</v>
      </c>
      <c r="O1300" s="162">
        <f>MIN(K1300,L1300,M1300,N1300)</f>
        <v/>
      </c>
      <c r="P1300" s="162">
        <f>MAX(K1300,L1300,M1300,N1300)</f>
        <v/>
      </c>
      <c r="Q1300" s="162">
        <f>MEDIAN(K1300,L1300,M1300,N1300)</f>
        <v/>
      </c>
      <c r="R1300" s="162">
        <f>AVERAGE(K1300,L1300,M1300,N1300)</f>
        <v/>
      </c>
      <c r="S1300" s="162">
        <f>AVERAGE(O1300,Q1300)</f>
        <v/>
      </c>
      <c r="T1300" s="162">
        <f>AVERAGE(P1300,Q1300)</f>
        <v/>
      </c>
      <c r="U1300" s="41">
        <f>STDEVA(K1300,L1300,M1300,N1300)</f>
        <v/>
      </c>
      <c r="V1300" s="42">
        <f>U1300/Q1300</f>
        <v/>
      </c>
      <c r="W1300" s="43">
        <f>IF(X1300=O1300,"MENOR",IF(X1300=S1300,"PROM[MEN-MED]","PROMEDIO"))</f>
        <v/>
      </c>
      <c r="X1300" s="163">
        <f>IF(V1300&lt;=300%,O1300,IF(AND(V1300&gt;100%,V1300&lt;=150%),S1300,R1300))</f>
        <v/>
      </c>
      <c r="Y1300" s="162">
        <f>ROUND(X1300,0)</f>
        <v/>
      </c>
    </row>
    <row r="1301" ht="27" customHeight="1">
      <c r="B1301" s="32" t="inlineStr">
        <is>
          <t>6.6</t>
        </is>
      </c>
      <c r="C1301" s="32" t="n">
        <v>4912</v>
      </c>
      <c r="D1301" s="59" t="inlineStr">
        <is>
          <t>POLEA DEL VENTILADOR</t>
        </is>
      </c>
      <c r="E1301" s="56"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301" s="32" t="inlineStr">
        <is>
          <t>Unidad</t>
        </is>
      </c>
      <c r="G1301" s="35" t="inlineStr">
        <is>
          <t>suministro</t>
        </is>
      </c>
      <c r="H1301" s="159" t="n">
        <v>244193</v>
      </c>
      <c r="I1301" s="37" t="n">
        <v>158.91</v>
      </c>
      <c r="J1301" s="37" t="n">
        <v>151.76</v>
      </c>
      <c r="K1301" s="160">
        <f>H1301*(I1301/J1301)</f>
        <v/>
      </c>
      <c r="L1301" s="159" t="n">
        <v>298654.6808</v>
      </c>
      <c r="M1301" s="159" t="n">
        <v>289956</v>
      </c>
      <c r="N1301" s="159" t="n">
        <v>313152.48</v>
      </c>
      <c r="O1301" s="162">
        <f>MIN(K1301,L1301,M1301,N1301)</f>
        <v/>
      </c>
      <c r="P1301" s="162">
        <f>MAX(K1301,L1301,M1301,N1301)</f>
        <v/>
      </c>
      <c r="Q1301" s="162">
        <f>MEDIAN(K1301,L1301,M1301,N1301)</f>
        <v/>
      </c>
      <c r="R1301" s="162">
        <f>AVERAGE(K1301,L1301,M1301,N1301)</f>
        <v/>
      </c>
      <c r="S1301" s="162">
        <f>AVERAGE(O1301,Q1301)</f>
        <v/>
      </c>
      <c r="T1301" s="162">
        <f>AVERAGE(P1301,Q1301)</f>
        <v/>
      </c>
      <c r="U1301" s="41">
        <f>STDEVA(K1301,L1301,M1301,N1301)</f>
        <v/>
      </c>
      <c r="V1301" s="42">
        <f>U1301/Q1301</f>
        <v/>
      </c>
      <c r="W1301" s="43">
        <f>IF(X1301=O1301,"MENOR",IF(X1301=S1301,"PROM[MEN-MED]","PROMEDIO"))</f>
        <v/>
      </c>
      <c r="X1301" s="163">
        <f>IF(V1301&lt;=300%,O1301,IF(AND(V1301&gt;100%,V1301&lt;=150%),S1301,R1301))</f>
        <v/>
      </c>
      <c r="Y1301" s="162">
        <f>ROUND(X1301,0)</f>
        <v/>
      </c>
    </row>
    <row r="1302" ht="27" customHeight="1">
      <c r="B1302" s="32" t="inlineStr">
        <is>
          <t>6.7</t>
        </is>
      </c>
      <c r="C1302" s="32" t="n">
        <v>4912</v>
      </c>
      <c r="D1302" s="59" t="inlineStr">
        <is>
          <t xml:space="preserve">CORREA TRAPESOIDAL  DEL VENTILADOR Y DEL GENERADOR </t>
        </is>
      </c>
      <c r="E1302" s="56" t="inlineStr">
        <is>
          <t>pieza clave del sistema de accesorios del motor. Su función principal es transmitir la energía del cigüeñal a componentes como el ventilador del radiador, el alternador (generador) y, en algunos modelos, la bomba de agua.</t>
        </is>
      </c>
      <c r="F1302" s="32" t="inlineStr">
        <is>
          <t>Unidad</t>
        </is>
      </c>
      <c r="G1302" s="35" t="inlineStr">
        <is>
          <t>suministro</t>
        </is>
      </c>
      <c r="H1302" s="159" t="n">
        <v>450572</v>
      </c>
      <c r="I1302" s="37" t="n">
        <v>158.91</v>
      </c>
      <c r="J1302" s="37" t="n">
        <v>151.76</v>
      </c>
      <c r="K1302" s="160">
        <f>H1302*(I1302/J1302)</f>
        <v/>
      </c>
      <c r="L1302" s="159" t="n">
        <v>532465.7142</v>
      </c>
      <c r="M1302" s="159" t="n">
        <v>516957</v>
      </c>
      <c r="N1302" s="159" t="n">
        <v>558313.5600000001</v>
      </c>
      <c r="O1302" s="162">
        <f>MIN(K1302,L1302,M1302,N1302)</f>
        <v/>
      </c>
      <c r="P1302" s="162">
        <f>MAX(K1302,L1302,M1302,N1302)</f>
        <v/>
      </c>
      <c r="Q1302" s="162">
        <f>MEDIAN(K1302,L1302,M1302,N1302)</f>
        <v/>
      </c>
      <c r="R1302" s="162">
        <f>AVERAGE(K1302,L1302,M1302,N1302)</f>
        <v/>
      </c>
      <c r="S1302" s="162">
        <f>AVERAGE(O1302,Q1302)</f>
        <v/>
      </c>
      <c r="T1302" s="162">
        <f>AVERAGE(P1302,Q1302)</f>
        <v/>
      </c>
      <c r="U1302" s="41">
        <f>STDEVA(K1302,L1302,M1302,N1302)</f>
        <v/>
      </c>
      <c r="V1302" s="42">
        <f>U1302/Q1302</f>
        <v/>
      </c>
      <c r="W1302" s="43">
        <f>IF(X1302=O1302,"MENOR",IF(X1302=S1302,"PROM[MEN-MED]","PROMEDIO"))</f>
        <v/>
      </c>
      <c r="X1302" s="163">
        <f>IF(V1302&lt;=300%,O1302,IF(AND(V1302&gt;100%,V1302&lt;=150%),S1302,R1302))</f>
        <v/>
      </c>
      <c r="Y1302" s="162">
        <f>ROUND(X1302,0)</f>
        <v/>
      </c>
    </row>
    <row r="1303" ht="27" customHeight="1">
      <c r="B1303" s="32" t="inlineStr">
        <is>
          <t>6.8</t>
        </is>
      </c>
      <c r="C1303" s="32" t="n">
        <v>4912</v>
      </c>
      <c r="D1303" s="59" t="inlineStr">
        <is>
          <t>TUBO DEL ENFRIADOR DE ACEITE</t>
        </is>
      </c>
      <c r="E1303" s="56"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303" s="32" t="inlineStr">
        <is>
          <t>Unidad</t>
        </is>
      </c>
      <c r="G1303" s="35" t="inlineStr">
        <is>
          <t>suministro</t>
        </is>
      </c>
      <c r="H1303" s="159" t="n">
        <v>2927995</v>
      </c>
      <c r="I1303" s="37" t="n">
        <v>158.91</v>
      </c>
      <c r="J1303" s="37" t="n">
        <v>151.76</v>
      </c>
      <c r="K1303" s="160">
        <f>H1303*(I1303/J1303)</f>
        <v/>
      </c>
      <c r="L1303" s="159" t="n">
        <v>3718100.1767</v>
      </c>
      <c r="M1303" s="159" t="n">
        <v>3609806</v>
      </c>
      <c r="N1303" s="159" t="n">
        <v>3898590.48</v>
      </c>
      <c r="O1303" s="162">
        <f>MIN(K1303,L1303,M1303,N1303)</f>
        <v/>
      </c>
      <c r="P1303" s="162">
        <f>MAX(K1303,L1303,M1303,N1303)</f>
        <v/>
      </c>
      <c r="Q1303" s="162">
        <f>MEDIAN(K1303,L1303,M1303,N1303)</f>
        <v/>
      </c>
      <c r="R1303" s="162">
        <f>AVERAGE(K1303,L1303,M1303,N1303)</f>
        <v/>
      </c>
      <c r="S1303" s="162">
        <f>AVERAGE(O1303,Q1303)</f>
        <v/>
      </c>
      <c r="T1303" s="162">
        <f>AVERAGE(P1303,Q1303)</f>
        <v/>
      </c>
      <c r="U1303" s="41">
        <f>STDEVA(K1303,L1303,M1303,N1303)</f>
        <v/>
      </c>
      <c r="V1303" s="42">
        <f>U1303/Q1303</f>
        <v/>
      </c>
      <c r="W1303" s="43">
        <f>IF(X1303=O1303,"MENOR",IF(X1303=S1303,"PROM[MEN-MED]","PROMEDIO"))</f>
        <v/>
      </c>
      <c r="X1303" s="163">
        <f>IF(V1303&lt;=300%,O1303,IF(AND(V1303&gt;100%,V1303&lt;=150%),S1303,R1303))</f>
        <v/>
      </c>
      <c r="Y1303" s="162">
        <f>ROUND(X1303,0)</f>
        <v/>
      </c>
    </row>
    <row r="1304" ht="27" customHeight="1">
      <c r="B1304" s="32" t="inlineStr">
        <is>
          <t>6.9</t>
        </is>
      </c>
      <c r="C1304" s="32" t="n">
        <v>4912</v>
      </c>
      <c r="D1304" s="59" t="inlineStr">
        <is>
          <t>MANGUERA DE DERIVACION DE AGUA NO.1</t>
        </is>
      </c>
      <c r="E1304" s="56" t="inlineStr">
        <is>
          <t>parte del sistema de enfriamiento del motor. Su función principal es redirigir el refrigerante entre distintos componentes del sistema, como el radiador, la bomba de agua y el termostato, para mantener la temperatura óptima del motor.</t>
        </is>
      </c>
      <c r="F1304" s="32" t="inlineStr">
        <is>
          <t>Unidad</t>
        </is>
      </c>
      <c r="G1304" s="35" t="inlineStr">
        <is>
          <t>suministro</t>
        </is>
      </c>
      <c r="H1304" s="159" t="n">
        <v>33250</v>
      </c>
      <c r="I1304" s="37" t="n">
        <v>158.91</v>
      </c>
      <c r="J1304" s="37" t="n">
        <v>151.76</v>
      </c>
      <c r="K1304" s="160">
        <f>H1304*(I1304/J1304)</f>
        <v/>
      </c>
      <c r="L1304" s="159" t="n">
        <v>40124.6818</v>
      </c>
      <c r="M1304" s="159" t="n">
        <v>38956</v>
      </c>
      <c r="N1304" s="159" t="n">
        <v>42072.48</v>
      </c>
      <c r="O1304" s="162">
        <f>MIN(K1304,L1304,M1304,N1304)</f>
        <v/>
      </c>
      <c r="P1304" s="162">
        <f>MAX(K1304,L1304,M1304,N1304)</f>
        <v/>
      </c>
      <c r="Q1304" s="162">
        <f>MEDIAN(K1304,L1304,M1304,N1304)</f>
        <v/>
      </c>
      <c r="R1304" s="162">
        <f>AVERAGE(K1304,L1304,M1304,N1304)</f>
        <v/>
      </c>
      <c r="S1304" s="162">
        <f>AVERAGE(O1304,Q1304)</f>
        <v/>
      </c>
      <c r="T1304" s="162">
        <f>AVERAGE(P1304,Q1304)</f>
        <v/>
      </c>
      <c r="U1304" s="41">
        <f>STDEVA(K1304,L1304,M1304,N1304)</f>
        <v/>
      </c>
      <c r="V1304" s="42">
        <f>U1304/Q1304</f>
        <v/>
      </c>
      <c r="W1304" s="43">
        <f>IF(X1304=O1304,"MENOR",IF(X1304=S1304,"PROM[MEN-MED]","PROMEDIO"))</f>
        <v/>
      </c>
      <c r="X1304" s="163">
        <f>IF(V1304&lt;=300%,O1304,IF(AND(V1304&gt;100%,V1304&lt;=150%),S1304,R1304))</f>
        <v/>
      </c>
      <c r="Y1304" s="162">
        <f>ROUND(X1304,0)</f>
        <v/>
      </c>
    </row>
    <row r="1305" ht="27" customHeight="1">
      <c r="B1305" s="32" t="inlineStr">
        <is>
          <t>6.10</t>
        </is>
      </c>
      <c r="C1305" s="32" t="n">
        <v>4912</v>
      </c>
      <c r="D1305" s="59" t="inlineStr">
        <is>
          <t>MANGUERA DE DERIVACION DE AGUA NO.2</t>
        </is>
      </c>
      <c r="E1305" s="56" t="inlineStr">
        <is>
          <t>parte del sistema de enfriamiento del motor. Su función principal es redirigir el refrigerante entre distintos componentes del sistema, como el radiador, la bomba de agua y el termostato, para mantener la temperatura óptima del motor.</t>
        </is>
      </c>
      <c r="F1305" s="32" t="inlineStr">
        <is>
          <t>Unidad</t>
        </is>
      </c>
      <c r="G1305" s="35" t="inlineStr">
        <is>
          <t>suministro</t>
        </is>
      </c>
      <c r="H1305" s="159" t="n">
        <v>30400</v>
      </c>
      <c r="I1305" s="37" t="n">
        <v>158.91</v>
      </c>
      <c r="J1305" s="37" t="n">
        <v>151.76</v>
      </c>
      <c r="K1305" s="160">
        <f>H1305*(I1305/J1305)</f>
        <v/>
      </c>
      <c r="L1305" s="159" t="n">
        <v>35647.2711</v>
      </c>
      <c r="M1305" s="159" t="n">
        <v>34609</v>
      </c>
      <c r="N1305" s="159" t="n">
        <v>37377.72</v>
      </c>
      <c r="O1305" s="162">
        <f>MIN(K1305,L1305,M1305,N1305)</f>
        <v/>
      </c>
      <c r="P1305" s="162">
        <f>MAX(K1305,L1305,M1305,N1305)</f>
        <v/>
      </c>
      <c r="Q1305" s="162">
        <f>MEDIAN(K1305,L1305,M1305,N1305)</f>
        <v/>
      </c>
      <c r="R1305" s="162">
        <f>AVERAGE(K1305,L1305,M1305,N1305)</f>
        <v/>
      </c>
      <c r="S1305" s="162">
        <f>AVERAGE(O1305,Q1305)</f>
        <v/>
      </c>
      <c r="T1305" s="162">
        <f>AVERAGE(P1305,Q1305)</f>
        <v/>
      </c>
      <c r="U1305" s="41">
        <f>STDEVA(K1305,L1305,M1305,N1305)</f>
        <v/>
      </c>
      <c r="V1305" s="42">
        <f>U1305/Q1305</f>
        <v/>
      </c>
      <c r="W1305" s="43">
        <f>IF(X1305=O1305,"MENOR",IF(X1305=S1305,"PROM[MEN-MED]","PROMEDIO"))</f>
        <v/>
      </c>
      <c r="X1305" s="163">
        <f>IF(V1305&lt;=300%,O1305,IF(AND(V1305&gt;100%,V1305&lt;=150%),S1305,R1305))</f>
        <v/>
      </c>
      <c r="Y1305" s="162">
        <f>ROUND(X1305,0)</f>
        <v/>
      </c>
    </row>
    <row r="1306" ht="27" customHeight="1">
      <c r="B1306" s="32" t="inlineStr">
        <is>
          <t>6.11</t>
        </is>
      </c>
      <c r="C1306" s="32" t="n">
        <v>4912</v>
      </c>
      <c r="D1306" s="59" t="inlineStr">
        <is>
          <t>MANGUERA DE DERIVACION DE AGUA NO.3</t>
        </is>
      </c>
      <c r="E1306"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1306" s="32" t="inlineStr">
        <is>
          <t>Unidad</t>
        </is>
      </c>
      <c r="G1306" s="35" t="inlineStr">
        <is>
          <t>suministro</t>
        </is>
      </c>
      <c r="H1306" s="159" t="n">
        <v>29269</v>
      </c>
      <c r="I1306" s="37" t="n">
        <v>158.91</v>
      </c>
      <c r="J1306" s="37" t="n">
        <v>151.76</v>
      </c>
      <c r="K1306" s="160">
        <f>H1306*(I1306/J1306)</f>
        <v/>
      </c>
      <c r="L1306" s="159" t="n">
        <v>37474.4923</v>
      </c>
      <c r="M1306" s="159" t="n">
        <v>36383</v>
      </c>
      <c r="N1306" s="159" t="n">
        <v>39293.64</v>
      </c>
      <c r="O1306" s="162">
        <f>MIN(K1306,L1306,M1306,N1306)</f>
        <v/>
      </c>
      <c r="P1306" s="162">
        <f>MAX(K1306,L1306,M1306,N1306)</f>
        <v/>
      </c>
      <c r="Q1306" s="162">
        <f>MEDIAN(K1306,L1306,M1306,N1306)</f>
        <v/>
      </c>
      <c r="R1306" s="162">
        <f>AVERAGE(K1306,L1306,M1306,N1306)</f>
        <v/>
      </c>
      <c r="S1306" s="162">
        <f>AVERAGE(O1306,Q1306)</f>
        <v/>
      </c>
      <c r="T1306" s="162">
        <f>AVERAGE(P1306,Q1306)</f>
        <v/>
      </c>
      <c r="U1306" s="41">
        <f>STDEVA(K1306,L1306,M1306,N1306)</f>
        <v/>
      </c>
      <c r="V1306" s="42">
        <f>U1306/Q1306</f>
        <v/>
      </c>
      <c r="W1306" s="43">
        <f>IF(X1306=O1306,"MENOR",IF(X1306=S1306,"PROM[MEN-MED]","PROMEDIO"))</f>
        <v/>
      </c>
      <c r="X1306" s="163">
        <f>IF(V1306&lt;=300%,O1306,IF(AND(V1306&gt;100%,V1306&lt;=150%),S1306,R1306))</f>
        <v/>
      </c>
      <c r="Y1306" s="162">
        <f>ROUND(X1306,0)</f>
        <v/>
      </c>
    </row>
    <row r="1307" ht="27" customHeight="1">
      <c r="B1307" s="32" t="inlineStr">
        <is>
          <t>6.12</t>
        </is>
      </c>
      <c r="C1307" s="32" t="n">
        <v>4912</v>
      </c>
      <c r="D1307" s="59" t="inlineStr">
        <is>
          <t>MANGUERA DE DERIVACION DE AGUA NO.4</t>
        </is>
      </c>
      <c r="E1307"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1307" s="32" t="inlineStr">
        <is>
          <t>Unidad</t>
        </is>
      </c>
      <c r="G1307" s="35" t="inlineStr">
        <is>
          <t>suministro</t>
        </is>
      </c>
      <c r="H1307" s="159" t="n">
        <v>71250</v>
      </c>
      <c r="I1307" s="37" t="n">
        <v>158.91</v>
      </c>
      <c r="J1307" s="37" t="n">
        <v>151.76</v>
      </c>
      <c r="K1307" s="160">
        <f>H1307*(I1307/J1307)</f>
        <v/>
      </c>
      <c r="L1307" s="159" t="n">
        <v>85978.2259</v>
      </c>
      <c r="M1307" s="159" t="n">
        <v>83474</v>
      </c>
      <c r="N1307" s="159" t="n">
        <v>90151.92</v>
      </c>
      <c r="O1307" s="162">
        <f>MIN(K1307,L1307,M1307,N1307)</f>
        <v/>
      </c>
      <c r="P1307" s="162">
        <f>MAX(K1307,L1307,M1307,N1307)</f>
        <v/>
      </c>
      <c r="Q1307" s="162">
        <f>MEDIAN(K1307,L1307,M1307,N1307)</f>
        <v/>
      </c>
      <c r="R1307" s="162">
        <f>AVERAGE(K1307,L1307,M1307,N1307)</f>
        <v/>
      </c>
      <c r="S1307" s="162">
        <f>AVERAGE(O1307,Q1307)</f>
        <v/>
      </c>
      <c r="T1307" s="162">
        <f>AVERAGE(P1307,Q1307)</f>
        <v/>
      </c>
      <c r="U1307" s="41">
        <f>STDEVA(K1307,L1307,M1307,N1307)</f>
        <v/>
      </c>
      <c r="V1307" s="42">
        <f>U1307/Q1307</f>
        <v/>
      </c>
      <c r="W1307" s="43">
        <f>IF(X1307=O1307,"MENOR",IF(X1307=S1307,"PROM[MEN-MED]","PROMEDIO"))</f>
        <v/>
      </c>
      <c r="X1307" s="163">
        <f>IF(V1307&lt;=300%,O1307,IF(AND(V1307&gt;100%,V1307&lt;=150%),S1307,R1307))</f>
        <v/>
      </c>
      <c r="Y1307" s="162">
        <f>ROUND(X1307,0)</f>
        <v/>
      </c>
    </row>
    <row r="1308" ht="27" customHeight="1">
      <c r="B1308" s="32" t="inlineStr">
        <is>
          <t>6.13</t>
        </is>
      </c>
      <c r="C1308" s="32" t="n">
        <v>4912</v>
      </c>
      <c r="D1308" s="59" t="inlineStr">
        <is>
          <t>MANGUERA DE DERIVACION DE AGUA NO.5</t>
        </is>
      </c>
      <c r="E1308"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1308" s="32" t="inlineStr">
        <is>
          <t>Unidad</t>
        </is>
      </c>
      <c r="G1308" s="35" t="inlineStr">
        <is>
          <t>suministro</t>
        </is>
      </c>
      <c r="H1308" s="159" t="n">
        <v>108300</v>
      </c>
      <c r="I1308" s="37" t="n">
        <v>158.91</v>
      </c>
      <c r="J1308" s="37" t="n">
        <v>151.76</v>
      </c>
      <c r="K1308" s="160">
        <f>H1308*(I1308/J1308)</f>
        <v/>
      </c>
      <c r="L1308" s="159" t="n">
        <v>131921.3651</v>
      </c>
      <c r="M1308" s="159" t="n">
        <v>128079</v>
      </c>
      <c r="N1308" s="159" t="n">
        <v>138325.32</v>
      </c>
      <c r="O1308" s="162">
        <f>MIN(K1308,L1308,M1308,N1308)</f>
        <v/>
      </c>
      <c r="P1308" s="162">
        <f>MAX(K1308,L1308,M1308,N1308)</f>
        <v/>
      </c>
      <c r="Q1308" s="162">
        <f>MEDIAN(K1308,L1308,M1308,N1308)</f>
        <v/>
      </c>
      <c r="R1308" s="162">
        <f>AVERAGE(K1308,L1308,M1308,N1308)</f>
        <v/>
      </c>
      <c r="S1308" s="162">
        <f>AVERAGE(O1308,Q1308)</f>
        <v/>
      </c>
      <c r="T1308" s="162">
        <f>AVERAGE(P1308,Q1308)</f>
        <v/>
      </c>
      <c r="U1308" s="41">
        <f>STDEVA(K1308,L1308,M1308,N1308)</f>
        <v/>
      </c>
      <c r="V1308" s="42">
        <f>U1308/Q1308</f>
        <v/>
      </c>
      <c r="W1308" s="43">
        <f>IF(X1308=O1308,"MENOR",IF(X1308=S1308,"PROM[MEN-MED]","PROMEDIO"))</f>
        <v/>
      </c>
      <c r="X1308" s="163">
        <f>IF(V1308&lt;=300%,O1308,IF(AND(V1308&gt;100%,V1308&lt;=150%),S1308,R1308))</f>
        <v/>
      </c>
      <c r="Y1308" s="162">
        <f>ROUND(X1308,0)</f>
        <v/>
      </c>
    </row>
    <row r="1309" ht="27" customHeight="1">
      <c r="B1309" s="32" t="inlineStr">
        <is>
          <t>6.14</t>
        </is>
      </c>
      <c r="C1309" s="32" t="n">
        <v>4912</v>
      </c>
      <c r="D1309" s="59" t="inlineStr">
        <is>
          <t>MANGUERA DEL ENFRIADOR DE ACEITE</t>
        </is>
      </c>
      <c r="E1309" s="56" t="inlineStr">
        <is>
          <t>parte esencial del sistema de enfriamiento del aceite del motor o la transmisión. Su función principal es transportar el aceite caliente hacia el enfriador de aceite, donde se reduce su temperatura antes de volver al sistema de lubricación.</t>
        </is>
      </c>
      <c r="F1309" s="32" t="inlineStr">
        <is>
          <t>Unidad</t>
        </is>
      </c>
      <c r="G1309" s="35" t="inlineStr">
        <is>
          <t>suministro</t>
        </is>
      </c>
      <c r="H1309" s="159" t="n">
        <v>548971</v>
      </c>
      <c r="I1309" s="37" t="n">
        <v>158.91</v>
      </c>
      <c r="J1309" s="37" t="n">
        <v>151.76</v>
      </c>
      <c r="K1309" s="160">
        <f>H1309*(I1309/J1309)</f>
        <v/>
      </c>
      <c r="L1309" s="159" t="n">
        <v>703099.6357</v>
      </c>
      <c r="M1309" s="159" t="n">
        <v>682621</v>
      </c>
      <c r="N1309" s="159" t="n">
        <v>737230.6800000001</v>
      </c>
      <c r="O1309" s="162">
        <f>MIN(K1309,L1309,M1309,N1309)</f>
        <v/>
      </c>
      <c r="P1309" s="162">
        <f>MAX(K1309,L1309,M1309,N1309)</f>
        <v/>
      </c>
      <c r="Q1309" s="162">
        <f>MEDIAN(K1309,L1309,M1309,N1309)</f>
        <v/>
      </c>
      <c r="R1309" s="162">
        <f>AVERAGE(K1309,L1309,M1309,N1309)</f>
        <v/>
      </c>
      <c r="S1309" s="162">
        <f>AVERAGE(O1309,Q1309)</f>
        <v/>
      </c>
      <c r="T1309" s="162">
        <f>AVERAGE(P1309,Q1309)</f>
        <v/>
      </c>
      <c r="U1309" s="41">
        <f>STDEVA(K1309,L1309,M1309,N1309)</f>
        <v/>
      </c>
      <c r="V1309" s="42">
        <f>U1309/Q1309</f>
        <v/>
      </c>
      <c r="W1309" s="43">
        <f>IF(X1309=O1309,"MENOR",IF(X1309=S1309,"PROM[MEN-MED]","PROMEDIO"))</f>
        <v/>
      </c>
      <c r="X1309" s="163">
        <f>IF(V1309&lt;=300%,O1309,IF(AND(V1309&gt;100%,V1309&lt;=150%),S1309,R1309))</f>
        <v/>
      </c>
      <c r="Y1309" s="162">
        <f>ROUND(X1309,0)</f>
        <v/>
      </c>
    </row>
    <row r="1310" ht="27" customHeight="1">
      <c r="B1310" s="32" t="inlineStr">
        <is>
          <t>6.15</t>
        </is>
      </c>
      <c r="C1310" s="32" t="n">
        <v>4912</v>
      </c>
      <c r="D1310" s="59" t="inlineStr">
        <is>
          <t>MANGUERA DEL ENFRIADOR DE ACEITE NO.2</t>
        </is>
      </c>
      <c r="E1310" s="56" t="inlineStr">
        <is>
          <t>parte esencial del sistema de enfriamiento del aceite del motor o la transmisión. Su función principal es transportar el aceite caliente hacia el enfriador de aceite, donde se reduce su temperatura antes de volver al sistema de lubricación.</t>
        </is>
      </c>
      <c r="F1310" s="32" t="inlineStr">
        <is>
          <t>Unidad</t>
        </is>
      </c>
      <c r="G1310" s="35" t="inlineStr">
        <is>
          <t>suministro</t>
        </is>
      </c>
      <c r="H1310" s="159" t="n">
        <v>447452</v>
      </c>
      <c r="I1310" s="37" t="n">
        <v>158.91</v>
      </c>
      <c r="J1310" s="37" t="n">
        <v>151.76</v>
      </c>
      <c r="K1310" s="160">
        <f>H1310*(I1310/J1310)</f>
        <v/>
      </c>
      <c r="L1310" s="159" t="n">
        <v>539951.7543</v>
      </c>
      <c r="M1310" s="159" t="n">
        <v>524225</v>
      </c>
      <c r="N1310" s="159" t="n">
        <v>566163</v>
      </c>
      <c r="O1310" s="162">
        <f>MIN(K1310,L1310,M1310,N1310)</f>
        <v/>
      </c>
      <c r="P1310" s="162">
        <f>MAX(K1310,L1310,M1310,N1310)</f>
        <v/>
      </c>
      <c r="Q1310" s="162">
        <f>MEDIAN(K1310,L1310,M1310,N1310)</f>
        <v/>
      </c>
      <c r="R1310" s="162">
        <f>AVERAGE(K1310,L1310,M1310,N1310)</f>
        <v/>
      </c>
      <c r="S1310" s="162">
        <f>AVERAGE(O1310,Q1310)</f>
        <v/>
      </c>
      <c r="T1310" s="162">
        <f>AVERAGE(P1310,Q1310)</f>
        <v/>
      </c>
      <c r="U1310" s="41">
        <f>STDEVA(K1310,L1310,M1310,N1310)</f>
        <v/>
      </c>
      <c r="V1310" s="42">
        <f>U1310/Q1310</f>
        <v/>
      </c>
      <c r="W1310" s="43">
        <f>IF(X1310=O1310,"MENOR",IF(X1310=S1310,"PROM[MEN-MED]","PROMEDIO"))</f>
        <v/>
      </c>
      <c r="X1310" s="163">
        <f>IF(V1310&lt;=300%,O1310,IF(AND(V1310&gt;100%,V1310&lt;=150%),S1310,R1310))</f>
        <v/>
      </c>
      <c r="Y1310" s="162">
        <f>ROUND(X1310,0)</f>
        <v/>
      </c>
    </row>
    <row r="1311" ht="27" customHeight="1">
      <c r="B1311" s="32" t="inlineStr">
        <is>
          <t>6.16</t>
        </is>
      </c>
      <c r="C1311" s="32" t="n">
        <v>4912</v>
      </c>
      <c r="D1311" s="59" t="inlineStr">
        <is>
          <t xml:space="preserve">CONJUNTO DE LA BOMBA DE AGUA </t>
        </is>
      </c>
      <c r="E1311" s="56"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1311" s="32" t="inlineStr">
        <is>
          <t>Unidad</t>
        </is>
      </c>
      <c r="G1311" s="35" t="inlineStr">
        <is>
          <t>suministro</t>
        </is>
      </c>
      <c r="H1311" s="159" t="n">
        <v>1197950</v>
      </c>
      <c r="I1311" s="37" t="n">
        <v>158.91</v>
      </c>
      <c r="J1311" s="37" t="n">
        <v>151.76</v>
      </c>
      <c r="K1311" s="160">
        <f>H1311*(I1311/J1311)</f>
        <v/>
      </c>
      <c r="L1311" s="159" t="n">
        <v>1418322.3607</v>
      </c>
      <c r="M1311" s="159" t="n">
        <v>1377012</v>
      </c>
      <c r="N1311" s="159" t="n">
        <v>1487172.96</v>
      </c>
      <c r="O1311" s="162">
        <f>MIN(K1311,L1311,M1311,N1311)</f>
        <v/>
      </c>
      <c r="P1311" s="162">
        <f>MAX(K1311,L1311,M1311,N1311)</f>
        <v/>
      </c>
      <c r="Q1311" s="162">
        <f>MEDIAN(K1311,L1311,M1311,N1311)</f>
        <v/>
      </c>
      <c r="R1311" s="162">
        <f>AVERAGE(K1311,L1311,M1311,N1311)</f>
        <v/>
      </c>
      <c r="S1311" s="162">
        <f>AVERAGE(O1311,Q1311)</f>
        <v/>
      </c>
      <c r="T1311" s="162">
        <f>AVERAGE(P1311,Q1311)</f>
        <v/>
      </c>
      <c r="U1311" s="41">
        <f>STDEVA(K1311,L1311,M1311,N1311)</f>
        <v/>
      </c>
      <c r="V1311" s="42">
        <f>U1311/Q1311</f>
        <v/>
      </c>
      <c r="W1311" s="43">
        <f>IF(X1311=O1311,"MENOR",IF(X1311=S1311,"PROM[MEN-MED]","PROMEDIO"))</f>
        <v/>
      </c>
      <c r="X1311" s="163">
        <f>IF(V1311&lt;=300%,O1311,IF(AND(V1311&gt;100%,V1311&lt;=150%),S1311,R1311))</f>
        <v/>
      </c>
      <c r="Y1311" s="162">
        <f>ROUND(X1311,0)</f>
        <v/>
      </c>
    </row>
    <row r="1312" ht="27" customHeight="1">
      <c r="B1312" s="32" t="inlineStr">
        <is>
          <t>6.17</t>
        </is>
      </c>
      <c r="C1312" s="32" t="n">
        <v>4912</v>
      </c>
      <c r="D1312" s="59" t="inlineStr">
        <is>
          <t xml:space="preserve">JUNTA DE LA BOMBA DE AGUA </t>
        </is>
      </c>
      <c r="E1312" s="56"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1312" s="32" t="inlineStr">
        <is>
          <t>Unidad</t>
        </is>
      </c>
      <c r="G1312" s="35" t="inlineStr">
        <is>
          <t>suministro</t>
        </is>
      </c>
      <c r="H1312" s="159" t="n">
        <v>42750</v>
      </c>
      <c r="I1312" s="37" t="n">
        <v>158.91</v>
      </c>
      <c r="J1312" s="37" t="n">
        <v>151.76</v>
      </c>
      <c r="K1312" s="160">
        <f>H1312*(I1312/J1312)</f>
        <v/>
      </c>
      <c r="L1312" s="159" t="n">
        <v>50614.1986</v>
      </c>
      <c r="M1312" s="159" t="n">
        <v>49140</v>
      </c>
      <c r="N1312" s="159" t="n">
        <v>53071.2</v>
      </c>
      <c r="O1312" s="162">
        <f>MIN(K1312,L1312,M1312,N1312)</f>
        <v/>
      </c>
      <c r="P1312" s="162">
        <f>MAX(K1312,L1312,M1312,N1312)</f>
        <v/>
      </c>
      <c r="Q1312" s="162">
        <f>MEDIAN(K1312,L1312,M1312,N1312)</f>
        <v/>
      </c>
      <c r="R1312" s="162">
        <f>AVERAGE(K1312,L1312,M1312,N1312)</f>
        <v/>
      </c>
      <c r="S1312" s="162">
        <f>AVERAGE(O1312,Q1312)</f>
        <v/>
      </c>
      <c r="T1312" s="162">
        <f>AVERAGE(P1312,Q1312)</f>
        <v/>
      </c>
      <c r="U1312" s="41">
        <f>STDEVA(K1312,L1312,M1312,N1312)</f>
        <v/>
      </c>
      <c r="V1312" s="42">
        <f>U1312/Q1312</f>
        <v/>
      </c>
      <c r="W1312" s="43">
        <f>IF(X1312=O1312,"MENOR",IF(X1312=S1312,"PROM[MEN-MED]","PROMEDIO"))</f>
        <v/>
      </c>
      <c r="X1312" s="163">
        <f>IF(V1312&lt;=300%,O1312,IF(AND(V1312&gt;100%,V1312&lt;=150%),S1312,R1312))</f>
        <v/>
      </c>
      <c r="Y1312" s="162">
        <f>ROUND(X1312,0)</f>
        <v/>
      </c>
    </row>
    <row r="1313" ht="27" customHeight="1">
      <c r="B1313" s="32" t="inlineStr">
        <is>
          <t>6.18</t>
        </is>
      </c>
      <c r="C1313" s="32" t="n">
        <v>4912</v>
      </c>
      <c r="D1313" s="59" t="inlineStr">
        <is>
          <t>CONJUNTO DEL TENSOR DE LA CORREA TRAPEZOIDAL RANURADA</t>
        </is>
      </c>
      <c r="E1313" s="56"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1313" s="32" t="inlineStr">
        <is>
          <t>Unidad</t>
        </is>
      </c>
      <c r="G1313" s="35" t="inlineStr">
        <is>
          <t>suministro</t>
        </is>
      </c>
      <c r="H1313" s="159" t="n">
        <v>900839</v>
      </c>
      <c r="I1313" s="37" t="n">
        <v>158.91</v>
      </c>
      <c r="J1313" s="37" t="n">
        <v>151.76</v>
      </c>
      <c r="K1313" s="160">
        <f>H1313*(I1313/J1313)</f>
        <v/>
      </c>
      <c r="L1313" s="159" t="n">
        <v>1094802.4514</v>
      </c>
      <c r="M1313" s="159" t="n">
        <v>1062915</v>
      </c>
      <c r="N1313" s="159" t="n">
        <v>1147948.2</v>
      </c>
      <c r="O1313" s="162">
        <f>MIN(K1313,L1313,M1313,N1313)</f>
        <v/>
      </c>
      <c r="P1313" s="162">
        <f>MAX(K1313,L1313,M1313,N1313)</f>
        <v/>
      </c>
      <c r="Q1313" s="162">
        <f>MEDIAN(K1313,L1313,M1313,N1313)</f>
        <v/>
      </c>
      <c r="R1313" s="162">
        <f>AVERAGE(K1313,L1313,M1313,N1313)</f>
        <v/>
      </c>
      <c r="S1313" s="162">
        <f>AVERAGE(O1313,Q1313)</f>
        <v/>
      </c>
      <c r="T1313" s="162">
        <f>AVERAGE(P1313,Q1313)</f>
        <v/>
      </c>
      <c r="U1313" s="41">
        <f>STDEVA(K1313,L1313,M1313,N1313)</f>
        <v/>
      </c>
      <c r="V1313" s="42">
        <f>U1313/Q1313</f>
        <v/>
      </c>
      <c r="W1313" s="43">
        <f>IF(X1313=O1313,"MENOR",IF(X1313=S1313,"PROM[MEN-MED]","PROMEDIO"))</f>
        <v/>
      </c>
      <c r="X1313" s="163">
        <f>IF(V1313&lt;=300%,O1313,IF(AND(V1313&gt;100%,V1313&lt;=150%),S1313,R1313))</f>
        <v/>
      </c>
      <c r="Y1313" s="162">
        <f>ROUND(X1313,0)</f>
        <v/>
      </c>
    </row>
    <row r="1314" ht="27" customHeight="1">
      <c r="B1314" s="32" t="inlineStr">
        <is>
          <t>6.19</t>
        </is>
      </c>
      <c r="C1314" s="32" t="n">
        <v>4912</v>
      </c>
      <c r="D1314" s="59" t="inlineStr">
        <is>
          <t>ENTRADA DE AGUA CON TERMOSTATO</t>
        </is>
      </c>
      <c r="E1314" s="56"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1314" s="32" t="inlineStr">
        <is>
          <t>Unidad</t>
        </is>
      </c>
      <c r="G1314" s="35" t="inlineStr">
        <is>
          <t>suministro</t>
        </is>
      </c>
      <c r="H1314" s="159" t="n">
        <v>330784</v>
      </c>
      <c r="I1314" s="37" t="n">
        <v>158.91</v>
      </c>
      <c r="J1314" s="37" t="n">
        <v>151.76</v>
      </c>
      <c r="K1314" s="160">
        <f>H1314*(I1314/J1314)</f>
        <v/>
      </c>
      <c r="L1314" s="159" t="n">
        <v>406179.4751</v>
      </c>
      <c r="M1314" s="159" t="n">
        <v>394349</v>
      </c>
      <c r="N1314" s="159" t="n">
        <v>425896.92</v>
      </c>
      <c r="O1314" s="162">
        <f>MIN(K1314,L1314,M1314,N1314)</f>
        <v/>
      </c>
      <c r="P1314" s="162">
        <f>MAX(K1314,L1314,M1314,N1314)</f>
        <v/>
      </c>
      <c r="Q1314" s="162">
        <f>MEDIAN(K1314,L1314,M1314,N1314)</f>
        <v/>
      </c>
      <c r="R1314" s="162">
        <f>AVERAGE(K1314,L1314,M1314,N1314)</f>
        <v/>
      </c>
      <c r="S1314" s="162">
        <f>AVERAGE(O1314,Q1314)</f>
        <v/>
      </c>
      <c r="T1314" s="162">
        <f>AVERAGE(P1314,Q1314)</f>
        <v/>
      </c>
      <c r="U1314" s="41">
        <f>STDEVA(K1314,L1314,M1314,N1314)</f>
        <v/>
      </c>
      <c r="V1314" s="42">
        <f>U1314/Q1314</f>
        <v/>
      </c>
      <c r="W1314" s="43">
        <f>IF(X1314=O1314,"MENOR",IF(X1314=S1314,"PROM[MEN-MED]","PROMEDIO"))</f>
        <v/>
      </c>
      <c r="X1314" s="163">
        <f>IF(V1314&lt;=300%,O1314,IF(AND(V1314&gt;100%,V1314&lt;=150%),S1314,R1314))</f>
        <v/>
      </c>
      <c r="Y1314" s="162">
        <f>ROUND(X1314,0)</f>
        <v/>
      </c>
    </row>
    <row r="1315" ht="41.25" customHeight="1">
      <c r="B1315" s="32" t="inlineStr">
        <is>
          <t>6.20</t>
        </is>
      </c>
      <c r="C1315" s="32" t="n">
        <v>4912</v>
      </c>
      <c r="D1315" s="59" t="inlineStr">
        <is>
          <t xml:space="preserve">CONJUNTO DEL RADIADOR </t>
        </is>
      </c>
      <c r="E1315" s="56"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1315" s="32" t="inlineStr">
        <is>
          <t>Unidad</t>
        </is>
      </c>
      <c r="G1315" s="35" t="inlineStr">
        <is>
          <t>suministro</t>
        </is>
      </c>
      <c r="H1315" s="159" t="n">
        <v>4211576</v>
      </c>
      <c r="I1315" s="37" t="n">
        <v>158.91</v>
      </c>
      <c r="J1315" s="37" t="n">
        <v>151.76</v>
      </c>
      <c r="K1315" s="160">
        <f>H1315*(I1315/J1315)</f>
        <v/>
      </c>
      <c r="L1315" s="159" t="n">
        <v>5043089.0881</v>
      </c>
      <c r="M1315" s="159" t="n">
        <v>4896203</v>
      </c>
      <c r="N1315" s="159" t="n">
        <v>5287899.24</v>
      </c>
      <c r="O1315" s="162">
        <f>MIN(K1315,L1315,M1315,N1315)</f>
        <v/>
      </c>
      <c r="P1315" s="162">
        <f>MAX(K1315,L1315,M1315,N1315)</f>
        <v/>
      </c>
      <c r="Q1315" s="162">
        <f>MEDIAN(K1315,L1315,M1315,N1315)</f>
        <v/>
      </c>
      <c r="R1315" s="162">
        <f>AVERAGE(K1315,L1315,M1315,N1315)</f>
        <v/>
      </c>
      <c r="S1315" s="162">
        <f>AVERAGE(O1315,Q1315)</f>
        <v/>
      </c>
      <c r="T1315" s="162">
        <f>AVERAGE(P1315,Q1315)</f>
        <v/>
      </c>
      <c r="U1315" s="41">
        <f>STDEVA(K1315,L1315,M1315,N1315)</f>
        <v/>
      </c>
      <c r="V1315" s="42">
        <f>U1315/Q1315</f>
        <v/>
      </c>
      <c r="W1315" s="43">
        <f>IF(X1315=O1315,"MENOR",IF(X1315=S1315,"PROM[MEN-MED]","PROMEDIO"))</f>
        <v/>
      </c>
      <c r="X1315" s="163">
        <f>IF(V1315&lt;=300%,O1315,IF(AND(V1315&gt;100%,V1315&lt;=150%),S1315,R1315))</f>
        <v/>
      </c>
      <c r="Y1315" s="162">
        <f>ROUND(X1315,0)</f>
        <v/>
      </c>
    </row>
    <row r="1316" ht="27" customHeight="1">
      <c r="B1316" s="32" t="inlineStr">
        <is>
          <t>6.21</t>
        </is>
      </c>
      <c r="C1316" s="32" t="n">
        <v>4912</v>
      </c>
      <c r="D1316" s="59" t="inlineStr">
        <is>
          <t>TAPON DE LA LLAVE DE PURGA DEL RADIADOR</t>
        </is>
      </c>
      <c r="E1316" s="56"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1316" s="32" t="inlineStr">
        <is>
          <t>Unidad</t>
        </is>
      </c>
      <c r="G1316" s="35" t="inlineStr">
        <is>
          <t>suministro</t>
        </is>
      </c>
      <c r="H1316" s="159" t="n">
        <v>26600</v>
      </c>
      <c r="I1316" s="37" t="n">
        <v>158.91</v>
      </c>
      <c r="J1316" s="37" t="n">
        <v>151.76</v>
      </c>
      <c r="K1316" s="160">
        <f>H1316*(I1316/J1316)</f>
        <v/>
      </c>
      <c r="L1316" s="159" t="n">
        <v>32097.8938</v>
      </c>
      <c r="M1316" s="159" t="n">
        <v>31163</v>
      </c>
      <c r="N1316" s="159" t="n">
        <v>33656.04</v>
      </c>
      <c r="O1316" s="162">
        <f>MIN(K1316,L1316,M1316,N1316)</f>
        <v/>
      </c>
      <c r="P1316" s="162">
        <f>MAX(K1316,L1316,M1316,N1316)</f>
        <v/>
      </c>
      <c r="Q1316" s="162">
        <f>MEDIAN(K1316,L1316,M1316,N1316)</f>
        <v/>
      </c>
      <c r="R1316" s="162">
        <f>AVERAGE(K1316,L1316,M1316,N1316)</f>
        <v/>
      </c>
      <c r="S1316" s="162">
        <f>AVERAGE(O1316,Q1316)</f>
        <v/>
      </c>
      <c r="T1316" s="162">
        <f>AVERAGE(P1316,Q1316)</f>
        <v/>
      </c>
      <c r="U1316" s="41">
        <f>STDEVA(K1316,L1316,M1316,N1316)</f>
        <v/>
      </c>
      <c r="V1316" s="42">
        <f>U1316/Q1316</f>
        <v/>
      </c>
      <c r="W1316" s="43">
        <f>IF(X1316=O1316,"MENOR",IF(X1316=S1316,"PROM[MEN-MED]","PROMEDIO"))</f>
        <v/>
      </c>
      <c r="X1316" s="163">
        <f>IF(V1316&lt;=300%,O1316,IF(AND(V1316&gt;100%,V1316&lt;=150%),S1316,R1316))</f>
        <v/>
      </c>
      <c r="Y1316" s="162">
        <f>ROUND(X1316,0)</f>
        <v/>
      </c>
    </row>
    <row r="1317" ht="27" customHeight="1">
      <c r="B1317" s="32" t="inlineStr">
        <is>
          <t>6.22</t>
        </is>
      </c>
      <c r="C1317" s="32" t="n">
        <v>4912</v>
      </c>
      <c r="D1317" s="59" t="inlineStr">
        <is>
          <t>CUBIERTA DEL VENTILADOR</t>
        </is>
      </c>
      <c r="E1317" s="56"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1317" s="32" t="inlineStr">
        <is>
          <t>Unidad</t>
        </is>
      </c>
      <c r="G1317" s="35" t="inlineStr">
        <is>
          <t>suministro</t>
        </is>
      </c>
      <c r="H1317" s="159" t="n">
        <v>638733</v>
      </c>
      <c r="I1317" s="37" t="n">
        <v>158.91</v>
      </c>
      <c r="J1317" s="37" t="n">
        <v>151.76</v>
      </c>
      <c r="K1317" s="160">
        <f>H1317*(I1317/J1317)</f>
        <v/>
      </c>
      <c r="L1317" s="159" t="n">
        <v>786899.4</v>
      </c>
      <c r="M1317" s="159" t="n">
        <v>763980</v>
      </c>
      <c r="N1317" s="159" t="n">
        <v>825098.4</v>
      </c>
      <c r="O1317" s="162">
        <f>MIN(K1317,L1317,M1317,N1317)</f>
        <v/>
      </c>
      <c r="P1317" s="162">
        <f>MAX(K1317,L1317,M1317,N1317)</f>
        <v/>
      </c>
      <c r="Q1317" s="162">
        <f>MEDIAN(K1317,L1317,M1317,N1317)</f>
        <v/>
      </c>
      <c r="R1317" s="162">
        <f>AVERAGE(K1317,L1317,M1317,N1317)</f>
        <v/>
      </c>
      <c r="S1317" s="162">
        <f>AVERAGE(O1317,Q1317)</f>
        <v/>
      </c>
      <c r="T1317" s="162">
        <f>AVERAGE(P1317,Q1317)</f>
        <v/>
      </c>
      <c r="U1317" s="41">
        <f>STDEVA(K1317,L1317,M1317,N1317)</f>
        <v/>
      </c>
      <c r="V1317" s="42">
        <f>U1317/Q1317</f>
        <v/>
      </c>
      <c r="W1317" s="43">
        <f>IF(X1317=O1317,"MENOR",IF(X1317=S1317,"PROM[MEN-MED]","PROMEDIO"))</f>
        <v/>
      </c>
      <c r="X1317" s="163">
        <f>IF(V1317&lt;=300%,O1317,IF(AND(V1317&gt;100%,V1317&lt;=150%),S1317,R1317))</f>
        <v/>
      </c>
      <c r="Y1317" s="162">
        <f>ROUND(X1317,0)</f>
        <v/>
      </c>
    </row>
    <row r="1318" ht="41.25" customHeight="1">
      <c r="B1318" s="32" t="inlineStr">
        <is>
          <t>6.23</t>
        </is>
      </c>
      <c r="C1318" s="32" t="n">
        <v>4912</v>
      </c>
      <c r="D1318" s="59" t="inlineStr">
        <is>
          <t>TAPON DEL RADIADOR</t>
        </is>
      </c>
      <c r="E1318" s="56"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1318" s="32" t="inlineStr">
        <is>
          <t>Unidad</t>
        </is>
      </c>
      <c r="G1318" s="35" t="inlineStr">
        <is>
          <t>suministro</t>
        </is>
      </c>
      <c r="H1318" s="159" t="n">
        <v>110789</v>
      </c>
      <c r="I1318" s="37" t="n">
        <v>158.91</v>
      </c>
      <c r="J1318" s="37" t="n">
        <v>151.76</v>
      </c>
      <c r="K1318" s="160">
        <f>H1318*(I1318/J1318)</f>
        <v/>
      </c>
      <c r="L1318" s="159" t="n">
        <v>165662.1134</v>
      </c>
      <c r="M1318" s="159" t="n">
        <v>160837</v>
      </c>
      <c r="N1318" s="159" t="n">
        <v>173703.96</v>
      </c>
      <c r="O1318" s="162">
        <f>MIN(K1318,L1318,M1318,N1318)</f>
        <v/>
      </c>
      <c r="P1318" s="162">
        <f>MAX(K1318,L1318,M1318,N1318)</f>
        <v/>
      </c>
      <c r="Q1318" s="162">
        <f>MEDIAN(K1318,L1318,M1318,N1318)</f>
        <v/>
      </c>
      <c r="R1318" s="162">
        <f>AVERAGE(K1318,L1318,M1318,N1318)</f>
        <v/>
      </c>
      <c r="S1318" s="162">
        <f>AVERAGE(O1318,Q1318)</f>
        <v/>
      </c>
      <c r="T1318" s="162">
        <f>AVERAGE(P1318,Q1318)</f>
        <v/>
      </c>
      <c r="U1318" s="41">
        <f>STDEVA(K1318,L1318,M1318,N1318)</f>
        <v/>
      </c>
      <c r="V1318" s="42">
        <f>U1318/Q1318</f>
        <v/>
      </c>
      <c r="W1318" s="43">
        <f>IF(X1318=O1318,"MENOR",IF(X1318=S1318,"PROM[MEN-MED]","PROMEDIO"))</f>
        <v/>
      </c>
      <c r="X1318" s="163">
        <f>IF(V1318&lt;=300%,O1318,IF(AND(V1318&gt;100%,V1318&lt;=150%),S1318,R1318))</f>
        <v/>
      </c>
      <c r="Y1318" s="162">
        <f>ROUND(X1318,0)</f>
        <v/>
      </c>
    </row>
    <row r="1319" ht="27" customHeight="1">
      <c r="B1319" s="32" t="inlineStr">
        <is>
          <t>6.24</t>
        </is>
      </c>
      <c r="C1319" s="32" t="n">
        <v>4912</v>
      </c>
      <c r="D1319" s="59" t="inlineStr">
        <is>
          <t>SELLO DEL SOPORTE DEL RADIADOR NO.1</t>
        </is>
      </c>
      <c r="E1319" s="56"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319" s="32" t="inlineStr">
        <is>
          <t>Unidad</t>
        </is>
      </c>
      <c r="G1319" s="35" t="inlineStr">
        <is>
          <t>suministro</t>
        </is>
      </c>
      <c r="H1319" s="159" t="n">
        <v>119381</v>
      </c>
      <c r="I1319" s="37" t="n">
        <v>158.91</v>
      </c>
      <c r="J1319" s="37" t="n">
        <v>151.76</v>
      </c>
      <c r="K1319" s="160">
        <f>H1319*(I1319/J1319)</f>
        <v/>
      </c>
      <c r="L1319" s="159" t="n">
        <v>167314.2261</v>
      </c>
      <c r="M1319" s="159" t="n">
        <v>162441</v>
      </c>
      <c r="N1319" s="159" t="n">
        <v>175436.28</v>
      </c>
      <c r="O1319" s="162">
        <f>MIN(K1319,L1319,M1319,N1319)</f>
        <v/>
      </c>
      <c r="P1319" s="162">
        <f>MAX(K1319,L1319,M1319,N1319)</f>
        <v/>
      </c>
      <c r="Q1319" s="162">
        <f>MEDIAN(K1319,L1319,M1319,N1319)</f>
        <v/>
      </c>
      <c r="R1319" s="162">
        <f>AVERAGE(K1319,L1319,M1319,N1319)</f>
        <v/>
      </c>
      <c r="S1319" s="162">
        <f>AVERAGE(O1319,Q1319)</f>
        <v/>
      </c>
      <c r="T1319" s="162">
        <f>AVERAGE(P1319,Q1319)</f>
        <v/>
      </c>
      <c r="U1319" s="41">
        <f>STDEVA(K1319,L1319,M1319,N1319)</f>
        <v/>
      </c>
      <c r="V1319" s="42">
        <f>U1319/Q1319</f>
        <v/>
      </c>
      <c r="W1319" s="43">
        <f>IF(X1319=O1319,"MENOR",IF(X1319=S1319,"PROM[MEN-MED]","PROMEDIO"))</f>
        <v/>
      </c>
      <c r="X1319" s="163">
        <f>IF(V1319&lt;=300%,O1319,IF(AND(V1319&gt;100%,V1319&lt;=150%),S1319,R1319))</f>
        <v/>
      </c>
      <c r="Y1319" s="162">
        <f>ROUND(X1319,0)</f>
        <v/>
      </c>
    </row>
    <row r="1320" ht="27" customHeight="1">
      <c r="B1320" s="32" t="inlineStr">
        <is>
          <t>6.25</t>
        </is>
      </c>
      <c r="C1320" s="32" t="n">
        <v>4912</v>
      </c>
      <c r="D1320" s="59" t="inlineStr">
        <is>
          <t>SELLO DEL SOPORTE DEL RADIADOR NO.2</t>
        </is>
      </c>
      <c r="E1320" s="56"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320" s="32" t="inlineStr">
        <is>
          <t>Unidad</t>
        </is>
      </c>
      <c r="G1320" s="35" t="inlineStr">
        <is>
          <t>suministro</t>
        </is>
      </c>
      <c r="H1320" s="159" t="n">
        <v>111354</v>
      </c>
      <c r="I1320" s="37" t="n">
        <v>158.91</v>
      </c>
      <c r="J1320" s="37" t="n">
        <v>151.76</v>
      </c>
      <c r="K1320" s="160">
        <f>H1320*(I1320/J1320)</f>
        <v/>
      </c>
      <c r="L1320" s="159" t="n">
        <v>133106.9026</v>
      </c>
      <c r="M1320" s="159" t="n">
        <v>129230</v>
      </c>
      <c r="N1320" s="159" t="n">
        <v>139568.4</v>
      </c>
      <c r="O1320" s="162">
        <f>MIN(K1320,L1320,M1320,N1320)</f>
        <v/>
      </c>
      <c r="P1320" s="162">
        <f>MAX(K1320,L1320,M1320,N1320)</f>
        <v/>
      </c>
      <c r="Q1320" s="162">
        <f>MEDIAN(K1320,L1320,M1320,N1320)</f>
        <v/>
      </c>
      <c r="R1320" s="162">
        <f>AVERAGE(K1320,L1320,M1320,N1320)</f>
        <v/>
      </c>
      <c r="S1320" s="162">
        <f>AVERAGE(O1320,Q1320)</f>
        <v/>
      </c>
      <c r="T1320" s="162">
        <f>AVERAGE(P1320,Q1320)</f>
        <v/>
      </c>
      <c r="U1320" s="41">
        <f>STDEVA(K1320,L1320,M1320,N1320)</f>
        <v/>
      </c>
      <c r="V1320" s="42">
        <f>U1320/Q1320</f>
        <v/>
      </c>
      <c r="W1320" s="43">
        <f>IF(X1320=O1320,"MENOR",IF(X1320=S1320,"PROM[MEN-MED]","PROMEDIO"))</f>
        <v/>
      </c>
      <c r="X1320" s="163">
        <f>IF(V1320&lt;=300%,O1320,IF(AND(V1320&gt;100%,V1320&lt;=150%),S1320,R1320))</f>
        <v/>
      </c>
      <c r="Y1320" s="162">
        <f>ROUND(X1320,0)</f>
        <v/>
      </c>
    </row>
    <row r="1321" ht="41.25" customHeight="1">
      <c r="B1321" s="32" t="inlineStr">
        <is>
          <t>6.26</t>
        </is>
      </c>
      <c r="C1321" s="32" t="n">
        <v>4912</v>
      </c>
      <c r="D1321" s="59" t="inlineStr">
        <is>
          <t xml:space="preserve">DEFLECTOR LATERAL DERECHO DEL RADIADOR </t>
        </is>
      </c>
      <c r="E1321"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321" s="32" t="inlineStr">
        <is>
          <t>Unidad</t>
        </is>
      </c>
      <c r="G1321" s="35" t="inlineStr">
        <is>
          <t>suministro</t>
        </is>
      </c>
      <c r="H1321" s="159" t="n">
        <v>336369</v>
      </c>
      <c r="I1321" s="37" t="n">
        <v>158.91</v>
      </c>
      <c r="J1321" s="37" t="n">
        <v>151.76</v>
      </c>
      <c r="K1321" s="160">
        <f>H1321*(I1321/J1321)</f>
        <v/>
      </c>
      <c r="L1321" s="159" t="n">
        <v>415437.1158</v>
      </c>
      <c r="M1321" s="159" t="n">
        <v>403337</v>
      </c>
      <c r="N1321" s="159" t="n">
        <v>435603.96</v>
      </c>
      <c r="O1321" s="162">
        <f>MIN(K1321,L1321,M1321,N1321)</f>
        <v/>
      </c>
      <c r="P1321" s="162">
        <f>MAX(K1321,L1321,M1321,N1321)</f>
        <v/>
      </c>
      <c r="Q1321" s="162">
        <f>MEDIAN(K1321,L1321,M1321,N1321)</f>
        <v/>
      </c>
      <c r="R1321" s="162">
        <f>AVERAGE(K1321,L1321,M1321,N1321)</f>
        <v/>
      </c>
      <c r="S1321" s="162">
        <f>AVERAGE(O1321,Q1321)</f>
        <v/>
      </c>
      <c r="T1321" s="162">
        <f>AVERAGE(P1321,Q1321)</f>
        <v/>
      </c>
      <c r="U1321" s="41">
        <f>STDEVA(K1321,L1321,M1321,N1321)</f>
        <v/>
      </c>
      <c r="V1321" s="42">
        <f>U1321/Q1321</f>
        <v/>
      </c>
      <c r="W1321" s="43">
        <f>IF(X1321=O1321,"MENOR",IF(X1321=S1321,"PROM[MEN-MED]","PROMEDIO"))</f>
        <v/>
      </c>
      <c r="X1321" s="163">
        <f>IF(V1321&lt;=300%,O1321,IF(AND(V1321&gt;100%,V1321&lt;=150%),S1321,R1321))</f>
        <v/>
      </c>
      <c r="Y1321" s="162">
        <f>ROUND(X1321,0)</f>
        <v/>
      </c>
    </row>
    <row r="1322" ht="41.25" customHeight="1">
      <c r="B1322" s="32" t="inlineStr">
        <is>
          <t>6.27</t>
        </is>
      </c>
      <c r="C1322" s="32" t="n">
        <v>4912</v>
      </c>
      <c r="D1322" s="59" t="inlineStr">
        <is>
          <t xml:space="preserve">DEFLECTOR LATERAL IZQUIERDO DEL RADIADOR </t>
        </is>
      </c>
      <c r="E1322"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322" s="32" t="inlineStr">
        <is>
          <t>Unidad</t>
        </is>
      </c>
      <c r="G1322" s="35" t="inlineStr">
        <is>
          <t>suministro</t>
        </is>
      </c>
      <c r="H1322" s="159" t="n">
        <v>322871</v>
      </c>
      <c r="I1322" s="37" t="n">
        <v>158.91</v>
      </c>
      <c r="J1322" s="37" t="n">
        <v>151.76</v>
      </c>
      <c r="K1322" s="160">
        <f>H1322*(I1322/J1322)</f>
        <v/>
      </c>
      <c r="L1322" s="159" t="n">
        <v>388042.1972</v>
      </c>
      <c r="M1322" s="159" t="n">
        <v>376740</v>
      </c>
      <c r="N1322" s="159" t="n">
        <v>406879.2</v>
      </c>
      <c r="O1322" s="162">
        <f>MIN(K1322,L1322,M1322,N1322)</f>
        <v/>
      </c>
      <c r="P1322" s="162">
        <f>MAX(K1322,L1322,M1322,N1322)</f>
        <v/>
      </c>
      <c r="Q1322" s="162">
        <f>MEDIAN(K1322,L1322,M1322,N1322)</f>
        <v/>
      </c>
      <c r="R1322" s="162">
        <f>AVERAGE(K1322,L1322,M1322,N1322)</f>
        <v/>
      </c>
      <c r="S1322" s="162">
        <f>AVERAGE(O1322,Q1322)</f>
        <v/>
      </c>
      <c r="T1322" s="162">
        <f>AVERAGE(P1322,Q1322)</f>
        <v/>
      </c>
      <c r="U1322" s="41">
        <f>STDEVA(K1322,L1322,M1322,N1322)</f>
        <v/>
      </c>
      <c r="V1322" s="42">
        <f>U1322/Q1322</f>
        <v/>
      </c>
      <c r="W1322" s="43">
        <f>IF(X1322=O1322,"MENOR",IF(X1322=S1322,"PROM[MEN-MED]","PROMEDIO"))</f>
        <v/>
      </c>
      <c r="X1322" s="163">
        <f>IF(V1322&lt;=300%,O1322,IF(AND(V1322&gt;100%,V1322&lt;=150%),S1322,R1322))</f>
        <v/>
      </c>
      <c r="Y1322" s="162">
        <f>ROUND(X1322,0)</f>
        <v/>
      </c>
    </row>
    <row r="1323" ht="27" customHeight="1">
      <c r="B1323" s="32" t="inlineStr">
        <is>
          <t>6.28</t>
        </is>
      </c>
      <c r="C1323" s="32" t="n">
        <v>4912</v>
      </c>
      <c r="D1323" s="59" t="inlineStr">
        <is>
          <t>CONJUNTO ENFRIADOR DE ACEITE</t>
        </is>
      </c>
      <c r="E1323" s="56"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1323" s="32" t="inlineStr">
        <is>
          <t>Unidad</t>
        </is>
      </c>
      <c r="G1323" s="35" t="inlineStr">
        <is>
          <t>suministro</t>
        </is>
      </c>
      <c r="H1323" s="159" t="n">
        <v>2374163</v>
      </c>
      <c r="I1323" s="37" t="n">
        <v>158.91</v>
      </c>
      <c r="J1323" s="37" t="n">
        <v>151.76</v>
      </c>
      <c r="K1323" s="160">
        <f>H1323*(I1323/J1323)</f>
        <v/>
      </c>
      <c r="L1323" s="159" t="n">
        <v>2902270.1393</v>
      </c>
      <c r="M1323" s="159" t="n">
        <v>2817738</v>
      </c>
      <c r="N1323" s="159" t="n">
        <v>3043157.04</v>
      </c>
      <c r="O1323" s="162">
        <f>MIN(K1323,L1323,M1323,N1323)</f>
        <v/>
      </c>
      <c r="P1323" s="162">
        <f>MAX(K1323,L1323,M1323,N1323)</f>
        <v/>
      </c>
      <c r="Q1323" s="162">
        <f>MEDIAN(K1323,L1323,M1323,N1323)</f>
        <v/>
      </c>
      <c r="R1323" s="162">
        <f>AVERAGE(K1323,L1323,M1323,N1323)</f>
        <v/>
      </c>
      <c r="S1323" s="162">
        <f>AVERAGE(O1323,Q1323)</f>
        <v/>
      </c>
      <c r="T1323" s="162">
        <f>AVERAGE(P1323,Q1323)</f>
        <v/>
      </c>
      <c r="U1323" s="41">
        <f>STDEVA(K1323,L1323,M1323,N1323)</f>
        <v/>
      </c>
      <c r="V1323" s="42">
        <f>U1323/Q1323</f>
        <v/>
      </c>
      <c r="W1323" s="43">
        <f>IF(X1323=O1323,"MENOR",IF(X1323=S1323,"PROM[MEN-MED]","PROMEDIO"))</f>
        <v/>
      </c>
      <c r="X1323" s="163">
        <f>IF(V1323&lt;=300%,O1323,IF(AND(V1323&gt;100%,V1323&lt;=150%),S1323,R1323))</f>
        <v/>
      </c>
      <c r="Y1323" s="162">
        <f>ROUND(X1323,0)</f>
        <v/>
      </c>
    </row>
    <row r="1324" ht="27" customHeight="1">
      <c r="B1324" s="32" t="inlineStr">
        <is>
          <t>6.29</t>
        </is>
      </c>
      <c r="C1324" s="32" t="n">
        <v>4912</v>
      </c>
      <c r="D1324" s="59" t="inlineStr">
        <is>
          <t>TAPA Y MANGUERA DEL DEPURADOR DE AIRE</t>
        </is>
      </c>
      <c r="E1324" s="56"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1324" s="32" t="inlineStr">
        <is>
          <t>Unidad</t>
        </is>
      </c>
      <c r="G1324" s="35" t="inlineStr">
        <is>
          <t>suministro</t>
        </is>
      </c>
      <c r="H1324" s="159" t="n">
        <v>1370850</v>
      </c>
      <c r="I1324" s="37" t="n">
        <v>158.91</v>
      </c>
      <c r="J1324" s="37" t="n">
        <v>151.76</v>
      </c>
      <c r="K1324" s="160">
        <f>H1324*(I1324/J1324)</f>
        <v/>
      </c>
      <c r="L1324" s="159" t="n">
        <v>1654240.7651</v>
      </c>
      <c r="M1324" s="159" t="n">
        <v>1606059</v>
      </c>
      <c r="N1324" s="159" t="n">
        <v>1734543.72</v>
      </c>
      <c r="O1324" s="162">
        <f>MIN(K1324,L1324,M1324,N1324)</f>
        <v/>
      </c>
      <c r="P1324" s="162">
        <f>MAX(K1324,L1324,M1324,N1324)</f>
        <v/>
      </c>
      <c r="Q1324" s="162">
        <f>MEDIAN(K1324,L1324,M1324,N1324)</f>
        <v/>
      </c>
      <c r="R1324" s="162">
        <f>AVERAGE(K1324,L1324,M1324,N1324)</f>
        <v/>
      </c>
      <c r="S1324" s="162">
        <f>AVERAGE(O1324,Q1324)</f>
        <v/>
      </c>
      <c r="T1324" s="162">
        <f>AVERAGE(P1324,Q1324)</f>
        <v/>
      </c>
      <c r="U1324" s="41">
        <f>STDEVA(K1324,L1324,M1324,N1324)</f>
        <v/>
      </c>
      <c r="V1324" s="42">
        <f>U1324/Q1324</f>
        <v/>
      </c>
      <c r="W1324" s="43">
        <f>IF(X1324=O1324,"MENOR",IF(X1324=S1324,"PROM[MEN-MED]","PROMEDIO"))</f>
        <v/>
      </c>
      <c r="X1324" s="163">
        <f>IF(V1324&lt;=300%,O1324,IF(AND(V1324&gt;100%,V1324&lt;=150%),S1324,R1324))</f>
        <v/>
      </c>
      <c r="Y1324" s="162">
        <f>ROUND(X1324,0)</f>
        <v/>
      </c>
    </row>
    <row r="1325" ht="15.75" customHeight="1">
      <c r="B1325" s="32" t="inlineStr">
        <is>
          <t>6.30</t>
        </is>
      </c>
      <c r="C1325" s="32" t="n">
        <v>4912</v>
      </c>
      <c r="D1325" s="59" t="inlineStr">
        <is>
          <t>SUBCONJUNTO DE LA CAJA DEL DEPURADOR DE AIRE</t>
        </is>
      </c>
      <c r="E1325" s="56" t="inlineStr">
        <is>
          <t>parte del sistema de admisión de aire que alberga el filtro de aire y otros componentes relacionados con la entrada de aire al motor.</t>
        </is>
      </c>
      <c r="F1325" s="32" t="inlineStr">
        <is>
          <t>Unidad</t>
        </is>
      </c>
      <c r="G1325" s="35" t="inlineStr">
        <is>
          <t>suministro</t>
        </is>
      </c>
      <c r="H1325" s="159" t="n">
        <v>2216143</v>
      </c>
      <c r="I1325" s="37" t="n">
        <v>158.91</v>
      </c>
      <c r="J1325" s="37" t="n">
        <v>151.76</v>
      </c>
      <c r="K1325" s="160">
        <f>H1325*(I1325/J1325)</f>
        <v/>
      </c>
      <c r="L1325" s="159" t="n">
        <v>2629688.8821</v>
      </c>
      <c r="M1325" s="159" t="n">
        <v>2553096</v>
      </c>
      <c r="N1325" s="159" t="n">
        <v>2757343.68</v>
      </c>
      <c r="O1325" s="162">
        <f>MIN(K1325,L1325,M1325,N1325)</f>
        <v/>
      </c>
      <c r="P1325" s="162">
        <f>MAX(K1325,L1325,M1325,N1325)</f>
        <v/>
      </c>
      <c r="Q1325" s="162">
        <f>MEDIAN(K1325,L1325,M1325,N1325)</f>
        <v/>
      </c>
      <c r="R1325" s="162">
        <f>AVERAGE(K1325,L1325,M1325,N1325)</f>
        <v/>
      </c>
      <c r="S1325" s="162">
        <f>AVERAGE(O1325,Q1325)</f>
        <v/>
      </c>
      <c r="T1325" s="162">
        <f>AVERAGE(P1325,Q1325)</f>
        <v/>
      </c>
      <c r="U1325" s="41">
        <f>STDEVA(K1325,L1325,M1325,N1325)</f>
        <v/>
      </c>
      <c r="V1325" s="42">
        <f>U1325/Q1325</f>
        <v/>
      </c>
      <c r="W1325" s="43">
        <f>IF(X1325=O1325,"MENOR",IF(X1325=S1325,"PROM[MEN-MED]","PROMEDIO"))</f>
        <v/>
      </c>
      <c r="X1325" s="163">
        <f>IF(V1325&lt;=300%,O1325,IF(AND(V1325&gt;100%,V1325&lt;=150%),S1325,R1325))</f>
        <v/>
      </c>
      <c r="Y1325" s="162">
        <f>ROUND(X1325,0)</f>
        <v/>
      </c>
    </row>
    <row r="1326" ht="15.75" customHeight="1">
      <c r="B1326" s="32" t="inlineStr">
        <is>
          <t>6.31</t>
        </is>
      </c>
      <c r="C1326" s="32" t="n">
        <v>4912</v>
      </c>
      <c r="D1326" s="59" t="inlineStr">
        <is>
          <t>FILTRO DEL DEPURADOR DE AIRE</t>
        </is>
      </c>
      <c r="E1326" s="56" t="inlineStr">
        <is>
          <t>parte esencial del sistema de admisión de aire, encargado de limpiar el aire antes de que ingrese al motor.</t>
        </is>
      </c>
      <c r="F1326" s="32" t="inlineStr">
        <is>
          <t>Unidad</t>
        </is>
      </c>
      <c r="G1326" s="35" t="inlineStr">
        <is>
          <t>suministro</t>
        </is>
      </c>
      <c r="H1326" s="159" t="n">
        <v>199500</v>
      </c>
      <c r="I1326" s="37" t="n">
        <v>158.91</v>
      </c>
      <c r="J1326" s="37" t="n">
        <v>151.76</v>
      </c>
      <c r="K1326" s="160">
        <f>H1326*(I1326/J1326)</f>
        <v/>
      </c>
      <c r="L1326" s="159" t="n">
        <v>243014.0769</v>
      </c>
      <c r="M1326" s="159" t="n">
        <v>235936</v>
      </c>
      <c r="N1326" s="159" t="n">
        <v>254810.88</v>
      </c>
      <c r="O1326" s="162">
        <f>MIN(K1326,L1326,M1326,N1326)</f>
        <v/>
      </c>
      <c r="P1326" s="162">
        <f>MAX(K1326,L1326,M1326,N1326)</f>
        <v/>
      </c>
      <c r="Q1326" s="162">
        <f>MEDIAN(K1326,L1326,M1326,N1326)</f>
        <v/>
      </c>
      <c r="R1326" s="162">
        <f>AVERAGE(K1326,L1326,M1326,N1326)</f>
        <v/>
      </c>
      <c r="S1326" s="162">
        <f>AVERAGE(O1326,Q1326)</f>
        <v/>
      </c>
      <c r="T1326" s="162">
        <f>AVERAGE(P1326,Q1326)</f>
        <v/>
      </c>
      <c r="U1326" s="41">
        <f>STDEVA(K1326,L1326,M1326,N1326)</f>
        <v/>
      </c>
      <c r="V1326" s="42">
        <f>U1326/Q1326</f>
        <v/>
      </c>
      <c r="W1326" s="43">
        <f>IF(X1326=O1326,"MENOR",IF(X1326=S1326,"PROM[MEN-MED]","PROMEDIO"))</f>
        <v/>
      </c>
      <c r="X1326" s="163">
        <f>IF(V1326&lt;=300%,O1326,IF(AND(V1326&gt;100%,V1326&lt;=150%),S1326,R1326))</f>
        <v/>
      </c>
      <c r="Y1326" s="162">
        <f>ROUND(X1326,0)</f>
        <v/>
      </c>
    </row>
    <row r="1327" ht="15.75" customHeight="1">
      <c r="B1327" s="26" t="inlineStr">
        <is>
          <t>7.</t>
        </is>
      </c>
      <c r="C1327" s="142" t="inlineStr">
        <is>
          <t>MOTOR  Y SISTEMA DE ALIMENTACIÓN</t>
        </is>
      </c>
      <c r="H1327" s="157" t="n"/>
      <c r="I1327" s="157" t="n"/>
      <c r="J1327" s="157" t="n"/>
      <c r="K1327" s="157" t="n"/>
      <c r="L1327" s="157" t="n"/>
      <c r="M1327" s="157" t="n"/>
      <c r="N1327" s="157" t="n"/>
      <c r="O1327" s="157" t="n"/>
      <c r="P1327" s="157" t="n"/>
      <c r="Q1327" s="157" t="n"/>
      <c r="R1327" s="157" t="n"/>
      <c r="S1327" s="157" t="n"/>
      <c r="T1327" s="157" t="n"/>
      <c r="U1327" s="157" t="n"/>
      <c r="V1327" s="157" t="n"/>
      <c r="W1327" s="157" t="n"/>
      <c r="X1327" s="157" t="n"/>
      <c r="Y1327" s="157" t="n"/>
    </row>
    <row r="1328" ht="15.75" customHeight="1">
      <c r="B1328" s="57" t="inlineStr">
        <is>
          <t>7.1</t>
        </is>
      </c>
      <c r="C1328" s="32" t="n">
        <v>4912</v>
      </c>
      <c r="D1328" s="59" t="inlineStr">
        <is>
          <t xml:space="preserve"> FILTRO DE ACEITE </t>
        </is>
      </c>
      <c r="E1328" s="56" t="inlineStr">
        <is>
          <t>parte fundamental del sistema de lubricación del motor, ya que ayuda a eliminar impurezas del aceite antes de que recircule</t>
        </is>
      </c>
      <c r="F1328" s="32" t="inlineStr">
        <is>
          <t>Unidad</t>
        </is>
      </c>
      <c r="G1328" s="35" t="inlineStr">
        <is>
          <t>suministro</t>
        </is>
      </c>
      <c r="H1328" s="159" t="n">
        <v>50350</v>
      </c>
      <c r="I1328" s="37" t="n">
        <v>158.91</v>
      </c>
      <c r="J1328" s="37" t="n">
        <v>151.76</v>
      </c>
      <c r="K1328" s="160">
        <f>H1328*(I1328/J1328)</f>
        <v/>
      </c>
      <c r="L1328" s="159" t="n">
        <v>59039.6009</v>
      </c>
      <c r="M1328" s="159" t="n">
        <v>57320</v>
      </c>
      <c r="N1328" s="159" t="n">
        <v>61905.6</v>
      </c>
      <c r="O1328" s="162">
        <f>MIN(K1328,L1328,M1328,N1328)</f>
        <v/>
      </c>
      <c r="P1328" s="162">
        <f>MAX(K1328,L1328,M1328,N1328)</f>
        <v/>
      </c>
      <c r="Q1328" s="162">
        <f>MEDIAN(K1328,L1328,M1328,N1328)</f>
        <v/>
      </c>
      <c r="R1328" s="162">
        <f>AVERAGE(K1328,L1328,M1328,N1328)</f>
        <v/>
      </c>
      <c r="S1328" s="162">
        <f>AVERAGE(O1328,Q1328)</f>
        <v/>
      </c>
      <c r="T1328" s="162">
        <f>AVERAGE(P1328,Q1328)</f>
        <v/>
      </c>
      <c r="U1328" s="41">
        <f>STDEVA(K1328,L1328,M1328,N1328)</f>
        <v/>
      </c>
      <c r="V1328" s="42">
        <f>U1328/Q1328</f>
        <v/>
      </c>
      <c r="W1328" s="43">
        <f>IF(X1328=O1328,"MENOR",IF(X1328=S1328,"PROM[MEN-MED]","PROMEDIO"))</f>
        <v/>
      </c>
      <c r="X1328" s="163">
        <f>IF(V1328&lt;=300%,O1328,IF(AND(V1328&gt;100%,V1328&lt;=150%),S1328,R1328))</f>
        <v/>
      </c>
      <c r="Y1328" s="162">
        <f>ROUND(X1328,0)</f>
        <v/>
      </c>
    </row>
    <row r="1329" ht="15.75" customHeight="1">
      <c r="B1329" s="57" t="inlineStr">
        <is>
          <t>7.2</t>
        </is>
      </c>
      <c r="C1329" s="32" t="n">
        <v>4912</v>
      </c>
      <c r="D1329" s="59" t="inlineStr">
        <is>
          <t xml:space="preserve">JUNTA TAPON DE DRENAJE DEL CARTER DE ACEITE </t>
        </is>
      </c>
      <c r="E1329" s="56" t="inlineStr">
        <is>
          <t>anillo de sellado que se coloca entre el tapón de drenaje y el cárter de aceite para evitar fugas de aceite después de un cambio de aceite</t>
        </is>
      </c>
      <c r="F1329" s="32" t="inlineStr">
        <is>
          <t>Unidad</t>
        </is>
      </c>
      <c r="G1329" s="35" t="inlineStr">
        <is>
          <t>suministro</t>
        </is>
      </c>
      <c r="H1329" s="159" t="n">
        <v>4750</v>
      </c>
      <c r="I1329" s="37" t="n">
        <v>158.91</v>
      </c>
      <c r="J1329" s="37" t="n">
        <v>151.76</v>
      </c>
      <c r="K1329" s="160">
        <f>H1329*(I1329/J1329)</f>
        <v/>
      </c>
      <c r="L1329" s="159" t="n">
        <v>5623.7972</v>
      </c>
      <c r="M1329" s="159" t="n">
        <v>5460</v>
      </c>
      <c r="N1329" s="159" t="n">
        <v>5896.8</v>
      </c>
      <c r="O1329" s="162">
        <f>MIN(K1329,L1329,M1329,N1329)</f>
        <v/>
      </c>
      <c r="P1329" s="162">
        <f>MAX(K1329,L1329,M1329,N1329)</f>
        <v/>
      </c>
      <c r="Q1329" s="162">
        <f>MEDIAN(K1329,L1329,M1329,N1329)</f>
        <v/>
      </c>
      <c r="R1329" s="162">
        <f>AVERAGE(K1329,L1329,M1329,N1329)</f>
        <v/>
      </c>
      <c r="S1329" s="162">
        <f>AVERAGE(O1329,Q1329)</f>
        <v/>
      </c>
      <c r="T1329" s="162">
        <f>AVERAGE(P1329,Q1329)</f>
        <v/>
      </c>
      <c r="U1329" s="41">
        <f>STDEVA(K1329,L1329,M1329,N1329)</f>
        <v/>
      </c>
      <c r="V1329" s="42">
        <f>U1329/Q1329</f>
        <v/>
      </c>
      <c r="W1329" s="43">
        <f>IF(X1329=O1329,"MENOR",IF(X1329=S1329,"PROM[MEN-MED]","PROMEDIO"))</f>
        <v/>
      </c>
      <c r="X1329" s="163">
        <f>IF(V1329&lt;=300%,O1329,IF(AND(V1329&gt;100%,V1329&lt;=150%),S1329,R1329))</f>
        <v/>
      </c>
      <c r="Y1329" s="162">
        <f>ROUND(X1329,0)</f>
        <v/>
      </c>
    </row>
    <row r="1330" ht="27" customHeight="1">
      <c r="B1330" s="57" t="inlineStr">
        <is>
          <t>7.3</t>
        </is>
      </c>
      <c r="C1330" s="32" t="n">
        <v>4912</v>
      </c>
      <c r="D1330" s="59" t="inlineStr">
        <is>
          <t xml:space="preserve">SOPORTE DEL FILTRO DE ACEITE </t>
        </is>
      </c>
      <c r="E1330" s="56" t="inlineStr">
        <is>
          <t>pieza metálica que conecta el filtro de aceite al motor. Su función principal es asegurar la correcta instalación del filtro, permitiendo el flujo adecuado del aceite para la lubricación del motor y evitando fugas.</t>
        </is>
      </c>
      <c r="F1330" s="32" t="inlineStr">
        <is>
          <t>Unidad</t>
        </is>
      </c>
      <c r="G1330" s="35" t="inlineStr">
        <is>
          <t>suministro</t>
        </is>
      </c>
      <c r="H1330" s="159" t="n">
        <v>786059</v>
      </c>
      <c r="I1330" s="37" t="n">
        <v>158.91</v>
      </c>
      <c r="J1330" s="37" t="n">
        <v>151.76</v>
      </c>
      <c r="K1330" s="160">
        <f>H1330*(I1330/J1330)</f>
        <v/>
      </c>
      <c r="L1330" s="159" t="n">
        <v>943673.6414</v>
      </c>
      <c r="M1330" s="159" t="n">
        <v>916188</v>
      </c>
      <c r="N1330" s="159" t="n">
        <v>989483.04</v>
      </c>
      <c r="O1330" s="162">
        <f>MIN(K1330,L1330,M1330,N1330)</f>
        <v/>
      </c>
      <c r="P1330" s="162">
        <f>MAX(K1330,L1330,M1330,N1330)</f>
        <v/>
      </c>
      <c r="Q1330" s="162">
        <f>MEDIAN(K1330,L1330,M1330,N1330)</f>
        <v/>
      </c>
      <c r="R1330" s="162">
        <f>AVERAGE(K1330,L1330,M1330,N1330)</f>
        <v/>
      </c>
      <c r="S1330" s="162">
        <f>AVERAGE(O1330,Q1330)</f>
        <v/>
      </c>
      <c r="T1330" s="162">
        <f>AVERAGE(P1330,Q1330)</f>
        <v/>
      </c>
      <c r="U1330" s="41">
        <f>STDEVA(K1330,L1330,M1330,N1330)</f>
        <v/>
      </c>
      <c r="V1330" s="42">
        <f>U1330/Q1330</f>
        <v/>
      </c>
      <c r="W1330" s="43">
        <f>IF(X1330=O1330,"MENOR",IF(X1330=S1330,"PROM[MEN-MED]","PROMEDIO"))</f>
        <v/>
      </c>
      <c r="X1330" s="163">
        <f>IF(V1330&lt;=300%,O1330,IF(AND(V1330&gt;100%,V1330&lt;=150%),S1330,R1330))</f>
        <v/>
      </c>
      <c r="Y1330" s="162">
        <f>ROUND(X1330,0)</f>
        <v/>
      </c>
    </row>
    <row r="1331" ht="15.75" customHeight="1">
      <c r="B1331" s="57" t="inlineStr">
        <is>
          <t>7.4</t>
        </is>
      </c>
      <c r="C1331" s="32" t="n">
        <v>4912</v>
      </c>
      <c r="D1331" s="59" t="inlineStr">
        <is>
          <t xml:space="preserve">TAPA DE LA BOMBA DE ACEITE </t>
        </is>
      </c>
      <c r="E1331" s="56" t="inlineStr">
        <is>
          <t>cubierta que sella la bomba de aceite y ayuda a mantener la presión y el flujo adecuado de lubricación dentro del motor.</t>
        </is>
      </c>
      <c r="F1331" s="32" t="inlineStr">
        <is>
          <t>Unidad</t>
        </is>
      </c>
      <c r="G1331" s="35" t="inlineStr">
        <is>
          <t>suministro</t>
        </is>
      </c>
      <c r="H1331" s="159" t="n">
        <v>353281</v>
      </c>
      <c r="I1331" s="37" t="n">
        <v>158.91</v>
      </c>
      <c r="J1331" s="37" t="n">
        <v>151.76</v>
      </c>
      <c r="K1331" s="160">
        <f>H1331*(I1331/J1331)</f>
        <v/>
      </c>
      <c r="L1331" s="159" t="n">
        <v>543758.6357</v>
      </c>
      <c r="M1331" s="159" t="n">
        <v>527921</v>
      </c>
      <c r="N1331" s="159" t="n">
        <v>570154.6800000001</v>
      </c>
      <c r="O1331" s="162">
        <f>MIN(K1331,L1331,M1331,N1331)</f>
        <v/>
      </c>
      <c r="P1331" s="162">
        <f>MAX(K1331,L1331,M1331,N1331)</f>
        <v/>
      </c>
      <c r="Q1331" s="162">
        <f>MEDIAN(K1331,L1331,M1331,N1331)</f>
        <v/>
      </c>
      <c r="R1331" s="162">
        <f>AVERAGE(K1331,L1331,M1331,N1331)</f>
        <v/>
      </c>
      <c r="S1331" s="162">
        <f>AVERAGE(O1331,Q1331)</f>
        <v/>
      </c>
      <c r="T1331" s="162">
        <f>AVERAGE(P1331,Q1331)</f>
        <v/>
      </c>
      <c r="U1331" s="41">
        <f>STDEVA(K1331,L1331,M1331,N1331)</f>
        <v/>
      </c>
      <c r="V1331" s="42">
        <f>U1331/Q1331</f>
        <v/>
      </c>
      <c r="W1331" s="43">
        <f>IF(X1331=O1331,"MENOR",IF(X1331=S1331,"PROM[MEN-MED]","PROMEDIO"))</f>
        <v/>
      </c>
      <c r="X1331" s="163">
        <f>IF(V1331&lt;=300%,O1331,IF(AND(V1331&gt;100%,V1331&lt;=150%),S1331,R1331))</f>
        <v/>
      </c>
      <c r="Y1331" s="162">
        <f>ROUND(X1331,0)</f>
        <v/>
      </c>
    </row>
    <row r="1332" ht="27" customHeight="1">
      <c r="B1332" s="57" t="inlineStr">
        <is>
          <t>7.5</t>
        </is>
      </c>
      <c r="C1332" s="32" t="n">
        <v>4912</v>
      </c>
      <c r="D1332" s="59" t="inlineStr">
        <is>
          <t>ROTOR IMPULSADO BOMBA DE ACEITE</t>
        </is>
      </c>
      <c r="E1332" s="56" t="inlineStr">
        <is>
          <t>piezas clave dentro del mecanismo de la bomba de aceite. Forma parte del sistema de engranajes o rotores que generan la presión necesaria para distribuir el aceite por todo el motor.</t>
        </is>
      </c>
      <c r="F1332" s="32" t="inlineStr">
        <is>
          <t>Unidad</t>
        </is>
      </c>
      <c r="G1332" s="35" t="inlineStr">
        <is>
          <t>suministro</t>
        </is>
      </c>
      <c r="H1332" s="159" t="n">
        <v>959403</v>
      </c>
      <c r="I1332" s="37" t="n">
        <v>158.91</v>
      </c>
      <c r="J1332" s="37" t="n">
        <v>151.76</v>
      </c>
      <c r="K1332" s="160">
        <f>H1332*(I1332/J1332)</f>
        <v/>
      </c>
      <c r="L1332" s="159" t="n">
        <v>1143880.9193</v>
      </c>
      <c r="M1332" s="159" t="n">
        <v>1110564</v>
      </c>
      <c r="N1332" s="159" t="n">
        <v>1199409.12</v>
      </c>
      <c r="O1332" s="162">
        <f>MIN(K1332,L1332,M1332,N1332)</f>
        <v/>
      </c>
      <c r="P1332" s="162">
        <f>MAX(K1332,L1332,M1332,N1332)</f>
        <v/>
      </c>
      <c r="Q1332" s="162">
        <f>MEDIAN(K1332,L1332,M1332,N1332)</f>
        <v/>
      </c>
      <c r="R1332" s="162">
        <f>AVERAGE(K1332,L1332,M1332,N1332)</f>
        <v/>
      </c>
      <c r="S1332" s="162">
        <f>AVERAGE(O1332,Q1332)</f>
        <v/>
      </c>
      <c r="T1332" s="162">
        <f>AVERAGE(P1332,Q1332)</f>
        <v/>
      </c>
      <c r="U1332" s="41">
        <f>STDEVA(K1332,L1332,M1332,N1332)</f>
        <v/>
      </c>
      <c r="V1332" s="42">
        <f>U1332/Q1332</f>
        <v/>
      </c>
      <c r="W1332" s="43">
        <f>IF(X1332=O1332,"MENOR",IF(X1332=S1332,"PROM[MEN-MED]","PROMEDIO"))</f>
        <v/>
      </c>
      <c r="X1332" s="163">
        <f>IF(V1332&lt;=300%,O1332,IF(AND(V1332&gt;100%,V1332&lt;=150%),S1332,R1332))</f>
        <v/>
      </c>
      <c r="Y1332" s="162">
        <f>ROUND(X1332,0)</f>
        <v/>
      </c>
    </row>
    <row r="1333" ht="27" customHeight="1">
      <c r="B1333" s="57" t="inlineStr">
        <is>
          <t>7.6</t>
        </is>
      </c>
      <c r="C1333" s="32" t="n">
        <v>4912</v>
      </c>
      <c r="D1333" s="59" t="inlineStr">
        <is>
          <t>ROTOR IMPULSOR BOMBA DE ACEITE</t>
        </is>
      </c>
      <c r="E1333" s="56" t="inlineStr">
        <is>
          <t>parte principal del sistema de bombeo que genera el flujo de aceite dentro del motor. Es un componente que gira dentro de la bomba y, junto con el rotor impulsado, succiona y distribuye el aceite a presión para lubricar las partes móviles del motor.</t>
        </is>
      </c>
      <c r="F1333" s="32" t="inlineStr">
        <is>
          <t>Unidad</t>
        </is>
      </c>
      <c r="G1333" s="35" t="inlineStr">
        <is>
          <t>suministro</t>
        </is>
      </c>
      <c r="H1333" s="159" t="n">
        <v>959403</v>
      </c>
      <c r="I1333" s="37" t="n">
        <v>158.91</v>
      </c>
      <c r="J1333" s="37" t="n">
        <v>151.76</v>
      </c>
      <c r="K1333" s="160">
        <f>H1333*(I1333/J1333)</f>
        <v/>
      </c>
      <c r="L1333" s="159" t="n">
        <v>1176878.0009</v>
      </c>
      <c r="M1333" s="159" t="n">
        <v>1142600</v>
      </c>
      <c r="N1333" s="159" t="n">
        <v>1234008</v>
      </c>
      <c r="O1333" s="162">
        <f>MIN(K1333,L1333,M1333,N1333)</f>
        <v/>
      </c>
      <c r="P1333" s="162">
        <f>MAX(K1333,L1333,M1333,N1333)</f>
        <v/>
      </c>
      <c r="Q1333" s="162">
        <f>MEDIAN(K1333,L1333,M1333,N1333)</f>
        <v/>
      </c>
      <c r="R1333" s="162">
        <f>AVERAGE(K1333,L1333,M1333,N1333)</f>
        <v/>
      </c>
      <c r="S1333" s="162">
        <f>AVERAGE(O1333,Q1333)</f>
        <v/>
      </c>
      <c r="T1333" s="162">
        <f>AVERAGE(P1333,Q1333)</f>
        <v/>
      </c>
      <c r="U1333" s="41">
        <f>STDEVA(K1333,L1333,M1333,N1333)</f>
        <v/>
      </c>
      <c r="V1333" s="42">
        <f>U1333/Q1333</f>
        <v/>
      </c>
      <c r="W1333" s="43">
        <f>IF(X1333=O1333,"MENOR",IF(X1333=S1333,"PROM[MEN-MED]","PROMEDIO"))</f>
        <v/>
      </c>
      <c r="X1333" s="163">
        <f>IF(V1333&lt;=300%,O1333,IF(AND(V1333&gt;100%,V1333&lt;=150%),S1333,R1333))</f>
        <v/>
      </c>
      <c r="Y1333" s="162">
        <f>ROUND(X1333,0)</f>
        <v/>
      </c>
    </row>
    <row r="1334" ht="15.75" customHeight="1">
      <c r="B1334" s="57" t="inlineStr">
        <is>
          <t>7.7</t>
        </is>
      </c>
      <c r="C1334" s="32" t="n">
        <v>4912</v>
      </c>
      <c r="D1334" s="59" t="inlineStr">
        <is>
          <t>VALVULA DE DESCARGA DE LA BOMBA DE ACEITE</t>
        </is>
      </c>
      <c r="E1334" s="56" t="inlineStr">
        <is>
          <t>omponente esencial del sistema de lubricación. Su función principal es regular la presión del aceite dentro del motor para evitar daños por exceso de presión.</t>
        </is>
      </c>
      <c r="F1334" s="32" t="inlineStr">
        <is>
          <t>Unidad</t>
        </is>
      </c>
      <c r="G1334" s="35" t="inlineStr">
        <is>
          <t>suministro</t>
        </is>
      </c>
      <c r="H1334" s="159" t="n">
        <v>10989</v>
      </c>
      <c r="I1334" s="37" t="n">
        <v>158.91</v>
      </c>
      <c r="J1334" s="37" t="n">
        <v>151.76</v>
      </c>
      <c r="K1334" s="160">
        <f>H1334*(I1334/J1334)</f>
        <v/>
      </c>
      <c r="L1334" s="159" t="n">
        <v>14761.9619</v>
      </c>
      <c r="M1334" s="159" t="n">
        <v>14332</v>
      </c>
      <c r="N1334" s="159" t="n">
        <v>15478.56</v>
      </c>
      <c r="O1334" s="162">
        <f>MIN(K1334,L1334,M1334,N1334)</f>
        <v/>
      </c>
      <c r="P1334" s="162">
        <f>MAX(K1334,L1334,M1334,N1334)</f>
        <v/>
      </c>
      <c r="Q1334" s="162">
        <f>MEDIAN(K1334,L1334,M1334,N1334)</f>
        <v/>
      </c>
      <c r="R1334" s="162">
        <f>AVERAGE(K1334,L1334,M1334,N1334)</f>
        <v/>
      </c>
      <c r="S1334" s="162">
        <f>AVERAGE(O1334,Q1334)</f>
        <v/>
      </c>
      <c r="T1334" s="162">
        <f>AVERAGE(P1334,Q1334)</f>
        <v/>
      </c>
      <c r="U1334" s="41">
        <f>STDEVA(K1334,L1334,M1334,N1334)</f>
        <v/>
      </c>
      <c r="V1334" s="42">
        <f>U1334/Q1334</f>
        <v/>
      </c>
      <c r="W1334" s="43">
        <f>IF(X1334=O1334,"MENOR",IF(X1334=S1334,"PROM[MEN-MED]","PROMEDIO"))</f>
        <v/>
      </c>
      <c r="X1334" s="163">
        <f>IF(V1334&lt;=300%,O1334,IF(AND(V1334&gt;100%,V1334&lt;=150%),S1334,R1334))</f>
        <v/>
      </c>
      <c r="Y1334" s="162">
        <f>ROUND(X1334,0)</f>
        <v/>
      </c>
    </row>
    <row r="1335" ht="15.75" customHeight="1">
      <c r="B1335" s="57" t="inlineStr">
        <is>
          <t>7.8</t>
        </is>
      </c>
      <c r="C1335" s="32" t="n">
        <v>4912</v>
      </c>
      <c r="D1335" s="59" t="inlineStr">
        <is>
          <t xml:space="preserve">MUELLE DE LA VALVULA DE DESCARAGA DE LA BOMBA DE CEITE </t>
        </is>
      </c>
      <c r="E1335" s="56" t="inlineStr">
        <is>
          <t>resorte que controla la apertura y cierre de la válvula de descarga, regulando la presión del aceite dentro del sistema de lubricación del motor.</t>
        </is>
      </c>
      <c r="F1335" s="32" t="inlineStr">
        <is>
          <t>Unidad</t>
        </is>
      </c>
      <c r="G1335" s="35" t="inlineStr">
        <is>
          <t>suministro</t>
        </is>
      </c>
      <c r="H1335" s="159" t="n">
        <v>48725</v>
      </c>
      <c r="I1335" s="37" t="n">
        <v>158.91</v>
      </c>
      <c r="J1335" s="37" t="n">
        <v>151.76</v>
      </c>
      <c r="K1335" s="160">
        <f>H1335*(I1335/J1335)</f>
        <v/>
      </c>
      <c r="L1335" s="159" t="n">
        <v>63050.4245</v>
      </c>
      <c r="M1335" s="159" t="n">
        <v>61214</v>
      </c>
      <c r="N1335" s="159" t="n">
        <v>66111.12</v>
      </c>
      <c r="O1335" s="162">
        <f>MIN(K1335,L1335,M1335,N1335)</f>
        <v/>
      </c>
      <c r="P1335" s="162">
        <f>MAX(K1335,L1335,M1335,N1335)</f>
        <v/>
      </c>
      <c r="Q1335" s="162">
        <f>MEDIAN(K1335,L1335,M1335,N1335)</f>
        <v/>
      </c>
      <c r="R1335" s="162">
        <f>AVERAGE(K1335,L1335,M1335,N1335)</f>
        <v/>
      </c>
      <c r="S1335" s="162">
        <f>AVERAGE(O1335,Q1335)</f>
        <v/>
      </c>
      <c r="T1335" s="162">
        <f>AVERAGE(P1335,Q1335)</f>
        <v/>
      </c>
      <c r="U1335" s="41">
        <f>STDEVA(K1335,L1335,M1335,N1335)</f>
        <v/>
      </c>
      <c r="V1335" s="42">
        <f>U1335/Q1335</f>
        <v/>
      </c>
      <c r="W1335" s="43">
        <f>IF(X1335=O1335,"MENOR",IF(X1335=S1335,"PROM[MEN-MED]","PROMEDIO"))</f>
        <v/>
      </c>
      <c r="X1335" s="163">
        <f>IF(V1335&lt;=300%,O1335,IF(AND(V1335&gt;100%,V1335&lt;=150%),S1335,R1335))</f>
        <v/>
      </c>
      <c r="Y1335" s="162">
        <f>ROUND(X1335,0)</f>
        <v/>
      </c>
    </row>
    <row r="1336" ht="15.75" customHeight="1">
      <c r="B1336" s="57" t="inlineStr">
        <is>
          <t>7.9</t>
        </is>
      </c>
      <c r="C1336" s="32" t="n">
        <v>4912</v>
      </c>
      <c r="D1336" s="59" t="inlineStr">
        <is>
          <t>TAPON DE LA VALVULA DE DESCARAGA DE LA BOMBA DE ACEITE</t>
        </is>
      </c>
      <c r="E1336" s="56" t="inlineStr">
        <is>
          <t>pieza que sella y mantiene en su lugar la válvula de descarga y su muelle. Su función principal es asegurar el correcto funcionamiento del sistema de alivio de presión del aceite.</t>
        </is>
      </c>
      <c r="F1336" s="32" t="inlineStr">
        <is>
          <t>Unidad</t>
        </is>
      </c>
      <c r="G1336" s="35" t="inlineStr">
        <is>
          <t>suministro</t>
        </is>
      </c>
      <c r="H1336" s="159" t="n">
        <v>7800</v>
      </c>
      <c r="I1336" s="37" t="n">
        <v>158.91</v>
      </c>
      <c r="J1336" s="37" t="n">
        <v>151.76</v>
      </c>
      <c r="K1336" s="160">
        <f>H1336*(I1336/J1336)</f>
        <v/>
      </c>
      <c r="L1336" s="159" t="n">
        <v>10317.5142</v>
      </c>
      <c r="M1336" s="159" t="n">
        <v>10017</v>
      </c>
      <c r="N1336" s="159" t="n">
        <v>10818.36</v>
      </c>
      <c r="O1336" s="162">
        <f>MIN(K1336,L1336,M1336,N1336)</f>
        <v/>
      </c>
      <c r="P1336" s="162">
        <f>MAX(K1336,L1336,M1336,N1336)</f>
        <v/>
      </c>
      <c r="Q1336" s="162">
        <f>MEDIAN(K1336,L1336,M1336,N1336)</f>
        <v/>
      </c>
      <c r="R1336" s="162">
        <f>AVERAGE(K1336,L1336,M1336,N1336)</f>
        <v/>
      </c>
      <c r="S1336" s="162">
        <f>AVERAGE(O1336,Q1336)</f>
        <v/>
      </c>
      <c r="T1336" s="162">
        <f>AVERAGE(P1336,Q1336)</f>
        <v/>
      </c>
      <c r="U1336" s="41">
        <f>STDEVA(K1336,L1336,M1336,N1336)</f>
        <v/>
      </c>
      <c r="V1336" s="42">
        <f>U1336/Q1336</f>
        <v/>
      </c>
      <c r="W1336" s="43">
        <f>IF(X1336=O1336,"MENOR",IF(X1336=S1336,"PROM[MEN-MED]","PROMEDIO"))</f>
        <v/>
      </c>
      <c r="X1336" s="163">
        <f>IF(V1336&lt;=300%,O1336,IF(AND(V1336&gt;100%,V1336&lt;=150%),S1336,R1336))</f>
        <v/>
      </c>
      <c r="Y1336" s="162">
        <f>ROUND(X1336,0)</f>
        <v/>
      </c>
    </row>
    <row r="1337" ht="27" customHeight="1">
      <c r="B1337" s="57" t="inlineStr">
        <is>
          <t>7.10</t>
        </is>
      </c>
      <c r="C1337" s="32" t="n">
        <v>4912</v>
      </c>
      <c r="D1337" s="59" t="inlineStr">
        <is>
          <t>CONJUNTO DE LA VALVULA REGULADORA DE ACEITE DE DISTRIBUCION DEL ARBOL DE LEVAS (PARA EL BANCO NO.01  DEL LADO DE ADMISION)</t>
        </is>
      </c>
      <c r="E1337" s="56" t="inlineStr">
        <is>
          <t xml:space="preserve"> componente del sistema VVT (Variable Valve Timing) en la toyota su función principal es controlar el flujo de aceite hacia el actuador del árbol de levas, permitiendo el ajuste de la sincronización de las válvulas de admisión para mejorar el rendimiento del motor y la eficiencia del combustible.</t>
        </is>
      </c>
      <c r="F1337" s="32" t="inlineStr">
        <is>
          <t>Unidad</t>
        </is>
      </c>
      <c r="G1337" s="35" t="inlineStr">
        <is>
          <t>suministro</t>
        </is>
      </c>
      <c r="H1337" s="159" t="n">
        <v>3222942</v>
      </c>
      <c r="I1337" s="37" t="n">
        <v>158.91</v>
      </c>
      <c r="J1337" s="37" t="n">
        <v>151.76</v>
      </c>
      <c r="K1337" s="160">
        <f>H1337*(I1337/J1337)</f>
        <v/>
      </c>
      <c r="L1337" s="159" t="n">
        <v>3993514.9667</v>
      </c>
      <c r="M1337" s="159" t="n">
        <v>3877199</v>
      </c>
      <c r="N1337" s="159" t="n">
        <v>4187374.92</v>
      </c>
      <c r="O1337" s="162">
        <f>MIN(K1337,L1337,M1337,N1337)</f>
        <v/>
      </c>
      <c r="P1337" s="162">
        <f>MAX(K1337,L1337,M1337,N1337)</f>
        <v/>
      </c>
      <c r="Q1337" s="162">
        <f>MEDIAN(K1337,L1337,M1337,N1337)</f>
        <v/>
      </c>
      <c r="R1337" s="162">
        <f>AVERAGE(K1337,L1337,M1337,N1337)</f>
        <v/>
      </c>
      <c r="S1337" s="162">
        <f>AVERAGE(O1337,Q1337)</f>
        <v/>
      </c>
      <c r="T1337" s="162">
        <f>AVERAGE(P1337,Q1337)</f>
        <v/>
      </c>
      <c r="U1337" s="41">
        <f>STDEVA(K1337,L1337,M1337,N1337)</f>
        <v/>
      </c>
      <c r="V1337" s="42">
        <f>U1337/Q1337</f>
        <v/>
      </c>
      <c r="W1337" s="43">
        <f>IF(X1337=O1337,"MENOR",IF(X1337=S1337,"PROM[MEN-MED]","PROMEDIO"))</f>
        <v/>
      </c>
      <c r="X1337" s="163">
        <f>IF(V1337&lt;=300%,O1337,IF(AND(V1337&gt;100%,V1337&lt;=150%),S1337,R1337))</f>
        <v/>
      </c>
      <c r="Y1337" s="162">
        <f>ROUND(X1337,0)</f>
        <v/>
      </c>
    </row>
    <row r="1338" ht="41.25" customHeight="1">
      <c r="B1338" s="57" t="inlineStr">
        <is>
          <t>7.11</t>
        </is>
      </c>
      <c r="C1338" s="32" t="n">
        <v>4912</v>
      </c>
      <c r="D1338" s="59" t="inlineStr">
        <is>
          <t>CONJUNTO DE LA VALVULA REGULADORA DE ACEITE DE DISTRIBUCION DEL ARBOL DE LEVAS (PARA EL BANCO NO.02  DEL LADO DE ADMISION)</t>
        </is>
      </c>
      <c r="E1338"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1338" s="32" t="inlineStr">
        <is>
          <t>Unidad</t>
        </is>
      </c>
      <c r="G1338" s="35" t="inlineStr">
        <is>
          <t>suministro</t>
        </is>
      </c>
      <c r="H1338" s="159" t="n">
        <v>3222942</v>
      </c>
      <c r="I1338" s="37" t="n">
        <v>158.91</v>
      </c>
      <c r="J1338" s="37" t="n">
        <v>151.76</v>
      </c>
      <c r="K1338" s="160">
        <f>H1338*(I1338/J1338)</f>
        <v/>
      </c>
      <c r="L1338" s="159" t="n">
        <v>3956191.89</v>
      </c>
      <c r="M1338" s="159" t="n">
        <v>3840963</v>
      </c>
      <c r="N1338" s="159" t="n">
        <v>4148240.04</v>
      </c>
      <c r="O1338" s="162">
        <f>MIN(K1338,L1338,M1338,N1338)</f>
        <v/>
      </c>
      <c r="P1338" s="162">
        <f>MAX(K1338,L1338,M1338,N1338)</f>
        <v/>
      </c>
      <c r="Q1338" s="162">
        <f>MEDIAN(K1338,L1338,M1338,N1338)</f>
        <v/>
      </c>
      <c r="R1338" s="162">
        <f>AVERAGE(K1338,L1338,M1338,N1338)</f>
        <v/>
      </c>
      <c r="S1338" s="162">
        <f>AVERAGE(O1338,Q1338)</f>
        <v/>
      </c>
      <c r="T1338" s="162">
        <f>AVERAGE(P1338,Q1338)</f>
        <v/>
      </c>
      <c r="U1338" s="41">
        <f>STDEVA(K1338,L1338,M1338,N1338)</f>
        <v/>
      </c>
      <c r="V1338" s="42">
        <f>U1338/Q1338</f>
        <v/>
      </c>
      <c r="W1338" s="43">
        <f>IF(X1338=O1338,"MENOR",IF(X1338=S1338,"PROM[MEN-MED]","PROMEDIO"))</f>
        <v/>
      </c>
      <c r="X1338" s="163">
        <f>IF(V1338&lt;=300%,O1338,IF(AND(V1338&gt;100%,V1338&lt;=150%),S1338,R1338))</f>
        <v/>
      </c>
      <c r="Y1338" s="162">
        <f>ROUND(X1338,0)</f>
        <v/>
      </c>
    </row>
    <row r="1339" ht="41.25" customHeight="1">
      <c r="B1339" s="57" t="inlineStr">
        <is>
          <t>7.12</t>
        </is>
      </c>
      <c r="C1339" s="32" t="n">
        <v>4912</v>
      </c>
      <c r="D1339" s="59" t="inlineStr">
        <is>
          <t>CONJUNTO DE LA VALVULA REGULADORA DE ACEITE DE DISTRIBUCION DEL ARBOL DE LEVAS (PARA EL BANCO NO.01  DEL LADO DE ESCAPE)</t>
        </is>
      </c>
      <c r="E1339"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1339" s="32" t="inlineStr">
        <is>
          <t>Unidad</t>
        </is>
      </c>
      <c r="G1339" s="35" t="inlineStr">
        <is>
          <t>suministro</t>
        </is>
      </c>
      <c r="H1339" s="159" t="n">
        <v>3222942</v>
      </c>
      <c r="I1339" s="37" t="n">
        <v>158.91</v>
      </c>
      <c r="J1339" s="37" t="n">
        <v>151.76</v>
      </c>
      <c r="K1339" s="160">
        <f>H1339*(I1339/J1339)</f>
        <v/>
      </c>
      <c r="L1339" s="159" t="n">
        <v>3993514.9667</v>
      </c>
      <c r="M1339" s="159" t="n">
        <v>3877199</v>
      </c>
      <c r="N1339" s="159" t="n">
        <v>4187374.92</v>
      </c>
      <c r="O1339" s="162">
        <f>MIN(K1339,L1339,M1339,N1339)</f>
        <v/>
      </c>
      <c r="P1339" s="162">
        <f>MAX(K1339,L1339,M1339,N1339)</f>
        <v/>
      </c>
      <c r="Q1339" s="162">
        <f>MEDIAN(K1339,L1339,M1339,N1339)</f>
        <v/>
      </c>
      <c r="R1339" s="162">
        <f>AVERAGE(K1339,L1339,M1339,N1339)</f>
        <v/>
      </c>
      <c r="S1339" s="162">
        <f>AVERAGE(O1339,Q1339)</f>
        <v/>
      </c>
      <c r="T1339" s="162">
        <f>AVERAGE(P1339,Q1339)</f>
        <v/>
      </c>
      <c r="U1339" s="41">
        <f>STDEVA(K1339,L1339,M1339,N1339)</f>
        <v/>
      </c>
      <c r="V1339" s="42">
        <f>U1339/Q1339</f>
        <v/>
      </c>
      <c r="W1339" s="43">
        <f>IF(X1339=O1339,"MENOR",IF(X1339=S1339,"PROM[MEN-MED]","PROMEDIO"))</f>
        <v/>
      </c>
      <c r="X1339" s="163">
        <f>IF(V1339&lt;=300%,O1339,IF(AND(V1339&gt;100%,V1339&lt;=150%),S1339,R1339))</f>
        <v/>
      </c>
      <c r="Y1339" s="162">
        <f>ROUND(X1339,0)</f>
        <v/>
      </c>
    </row>
    <row r="1340" ht="41.25" customHeight="1">
      <c r="B1340" s="57" t="inlineStr">
        <is>
          <t>7.13</t>
        </is>
      </c>
      <c r="C1340" s="32" t="n">
        <v>4912</v>
      </c>
      <c r="D1340" s="59" t="inlineStr">
        <is>
          <t>CONJUNTO DE LA VALVULA REGULADORA DE ACEITE DE DISTRIBUCION DEL ARBOL DE LEVAS (PARA EL BANCO NO.02  DEL LADO DEESCAPE)</t>
        </is>
      </c>
      <c r="E1340" s="56" t="inlineStr">
        <is>
          <t>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is>
      </c>
      <c r="F1340" s="32" t="inlineStr">
        <is>
          <t>Unidad</t>
        </is>
      </c>
      <c r="G1340" s="35" t="inlineStr">
        <is>
          <t>suministro</t>
        </is>
      </c>
      <c r="H1340" s="159" t="n">
        <v>3222942</v>
      </c>
      <c r="I1340" s="37" t="n">
        <v>158.91</v>
      </c>
      <c r="J1340" s="37" t="n">
        <v>151.76</v>
      </c>
      <c r="K1340" s="160">
        <f>H1340*(I1340/J1340)</f>
        <v/>
      </c>
      <c r="L1340" s="159" t="n">
        <v>3993514.9667</v>
      </c>
      <c r="M1340" s="159" t="n">
        <v>3877199</v>
      </c>
      <c r="N1340" s="159" t="n">
        <v>4187374.92</v>
      </c>
      <c r="O1340" s="162">
        <f>MIN(K1340,L1340,M1340,N1340)</f>
        <v/>
      </c>
      <c r="P1340" s="162">
        <f>MAX(K1340,L1340,M1340,N1340)</f>
        <v/>
      </c>
      <c r="Q1340" s="162">
        <f>MEDIAN(K1340,L1340,M1340,N1340)</f>
        <v/>
      </c>
      <c r="R1340" s="162">
        <f>AVERAGE(K1340,L1340,M1340,N1340)</f>
        <v/>
      </c>
      <c r="S1340" s="162">
        <f>AVERAGE(O1340,Q1340)</f>
        <v/>
      </c>
      <c r="T1340" s="162">
        <f>AVERAGE(P1340,Q1340)</f>
        <v/>
      </c>
      <c r="U1340" s="41">
        <f>STDEVA(K1340,L1340,M1340,N1340)</f>
        <v/>
      </c>
      <c r="V1340" s="42">
        <f>U1340/Q1340</f>
        <v/>
      </c>
      <c r="W1340" s="43">
        <f>IF(X1340=O1340,"MENOR",IF(X1340=S1340,"PROM[MEN-MED]","PROMEDIO"))</f>
        <v/>
      </c>
      <c r="X1340" s="163">
        <f>IF(V1340&lt;=300%,O1340,IF(AND(V1340&gt;100%,V1340&lt;=150%),S1340,R1340))</f>
        <v/>
      </c>
      <c r="Y1340" s="162">
        <f>ROUND(X1340,0)</f>
        <v/>
      </c>
    </row>
    <row r="1341" ht="27" customHeight="1">
      <c r="B1341" s="57" t="inlineStr">
        <is>
          <t>7.14</t>
        </is>
      </c>
      <c r="C1341" s="32" t="n">
        <v>4912</v>
      </c>
      <c r="D1341" s="59" t="inlineStr">
        <is>
          <t xml:space="preserve">CONJUNTO DEL CUERPO DE LA MARIPOSA  CON MOTOR </t>
        </is>
      </c>
      <c r="E1341" s="56" t="inlineStr">
        <is>
          <t>parte fundamental del sistema de admisión del motor. Este componente regula la cantidad de aire que ingresa al motor en función de la posición del acelerador, lo que influye en la potencia, el consumo de combustible y las emisiones del vehículo.</t>
        </is>
      </c>
      <c r="F1341" s="32" t="inlineStr">
        <is>
          <t>Unidad</t>
        </is>
      </c>
      <c r="G1341" s="35" t="inlineStr">
        <is>
          <t>suministro</t>
        </is>
      </c>
      <c r="H1341" s="159" t="n">
        <v>368656</v>
      </c>
      <c r="I1341" s="37" t="n">
        <v>158.91</v>
      </c>
      <c r="J1341" s="37" t="n">
        <v>151.76</v>
      </c>
      <c r="K1341" s="160">
        <f>H1341*(I1341/J1341)</f>
        <v/>
      </c>
      <c r="L1341" s="159" t="n">
        <v>455366.0902</v>
      </c>
      <c r="M1341" s="159" t="n">
        <v>442103</v>
      </c>
      <c r="N1341" s="159" t="n">
        <v>477471.24</v>
      </c>
      <c r="O1341" s="162">
        <f>MIN(K1341,L1341,M1341,N1341)</f>
        <v/>
      </c>
      <c r="P1341" s="162">
        <f>MAX(K1341,L1341,M1341,N1341)</f>
        <v/>
      </c>
      <c r="Q1341" s="162">
        <f>MEDIAN(K1341,L1341,M1341,N1341)</f>
        <v/>
      </c>
      <c r="R1341" s="162">
        <f>AVERAGE(K1341,L1341,M1341,N1341)</f>
        <v/>
      </c>
      <c r="S1341" s="162">
        <f>AVERAGE(O1341,Q1341)</f>
        <v/>
      </c>
      <c r="T1341" s="162">
        <f>AVERAGE(P1341,Q1341)</f>
        <v/>
      </c>
      <c r="U1341" s="41">
        <f>STDEVA(K1341,L1341,M1341,N1341)</f>
        <v/>
      </c>
      <c r="V1341" s="42">
        <f>U1341/Q1341</f>
        <v/>
      </c>
      <c r="W1341" s="43">
        <f>IF(X1341=O1341,"MENOR",IF(X1341=S1341,"PROM[MEN-MED]","PROMEDIO"))</f>
        <v/>
      </c>
      <c r="X1341" s="163">
        <f>IF(V1341&lt;=300%,O1341,IF(AND(V1341&gt;100%,V1341&lt;=150%),S1341,R1341))</f>
        <v/>
      </c>
      <c r="Y1341" s="162">
        <f>ROUND(X1341,0)</f>
        <v/>
      </c>
    </row>
    <row r="1342" ht="27" customHeight="1">
      <c r="B1342" s="57" t="inlineStr">
        <is>
          <t>7.15</t>
        </is>
      </c>
      <c r="C1342" s="32" t="n">
        <v>4912</v>
      </c>
      <c r="D1342" s="59" t="inlineStr">
        <is>
          <t>MEDIDOR DEL CAUDAL  DE MASA DE AIRE</t>
        </is>
      </c>
      <c r="E1342" s="56"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1342" s="32" t="inlineStr">
        <is>
          <t>Unidad</t>
        </is>
      </c>
      <c r="G1342" s="35" t="inlineStr">
        <is>
          <t>suministro</t>
        </is>
      </c>
      <c r="H1342" s="159" t="n">
        <v>794200</v>
      </c>
      <c r="I1342" s="37" t="n">
        <v>158.91</v>
      </c>
      <c r="J1342" s="37" t="n">
        <v>151.76</v>
      </c>
      <c r="K1342" s="160">
        <f>H1342*(I1342/J1342)</f>
        <v/>
      </c>
      <c r="L1342" s="159" t="n">
        <v>958382.0414</v>
      </c>
      <c r="M1342" s="159" t="n">
        <v>930468</v>
      </c>
      <c r="N1342" s="159" t="n">
        <v>1004905.44</v>
      </c>
      <c r="O1342" s="162">
        <f>MIN(K1342,L1342,M1342,N1342)</f>
        <v/>
      </c>
      <c r="P1342" s="162">
        <f>MAX(K1342,L1342,M1342,N1342)</f>
        <v/>
      </c>
      <c r="Q1342" s="162">
        <f>MEDIAN(K1342,L1342,M1342,N1342)</f>
        <v/>
      </c>
      <c r="R1342" s="162">
        <f>AVERAGE(K1342,L1342,M1342,N1342)</f>
        <v/>
      </c>
      <c r="S1342" s="162">
        <f>AVERAGE(O1342,Q1342)</f>
        <v/>
      </c>
      <c r="T1342" s="162">
        <f>AVERAGE(P1342,Q1342)</f>
        <v/>
      </c>
      <c r="U1342" s="41">
        <f>STDEVA(K1342,L1342,M1342,N1342)</f>
        <v/>
      </c>
      <c r="V1342" s="42">
        <f>U1342/Q1342</f>
        <v/>
      </c>
      <c r="W1342" s="43">
        <f>IF(X1342=O1342,"MENOR",IF(X1342=S1342,"PROM[MEN-MED]","PROMEDIO"))</f>
        <v/>
      </c>
      <c r="X1342" s="163">
        <f>IF(V1342&lt;=300%,O1342,IF(AND(V1342&gt;100%,V1342&lt;=150%),S1342,R1342))</f>
        <v/>
      </c>
      <c r="Y1342" s="162">
        <f>ROUND(X1342,0)</f>
        <v/>
      </c>
    </row>
    <row r="1343" ht="27" customHeight="1">
      <c r="B1343" s="57" t="inlineStr">
        <is>
          <t>7.16</t>
        </is>
      </c>
      <c r="C1343" s="32" t="n">
        <v>4912</v>
      </c>
      <c r="D1343" s="59" t="inlineStr">
        <is>
          <t>JUEGO DE VALVULAS PARA CONTROL DE EMISIONES NO.1</t>
        </is>
      </c>
      <c r="E1343" s="56" t="inlineStr">
        <is>
          <t>Esta válvula es esencial en el sistema de inyección de aire secundario (A.I.R.), ayudando a reducir las emisiones al introducir aire adicional en el sistema de escape para completar la combustión de gases residuales</t>
        </is>
      </c>
      <c r="F1343" s="32" t="inlineStr">
        <is>
          <t>Unidad</t>
        </is>
      </c>
      <c r="G1343" s="35" t="inlineStr">
        <is>
          <t>suministro</t>
        </is>
      </c>
      <c r="H1343" s="159" t="n">
        <v>2092103</v>
      </c>
      <c r="I1343" s="37" t="n">
        <v>158.91</v>
      </c>
      <c r="J1343" s="37" t="n">
        <v>151.76</v>
      </c>
      <c r="K1343" s="160">
        <f>H1343*(I1343/J1343)</f>
        <v/>
      </c>
      <c r="L1343" s="159" t="n">
        <v>2643982.1863</v>
      </c>
      <c r="M1343" s="159" t="n">
        <v>2566973</v>
      </c>
      <c r="N1343" s="159" t="n">
        <v>2772330.84</v>
      </c>
      <c r="O1343" s="162">
        <f>MIN(K1343,L1343,M1343,N1343)</f>
        <v/>
      </c>
      <c r="P1343" s="162">
        <f>MAX(K1343,L1343,M1343,N1343)</f>
        <v/>
      </c>
      <c r="Q1343" s="162">
        <f>MEDIAN(K1343,L1343,M1343,N1343)</f>
        <v/>
      </c>
      <c r="R1343" s="162">
        <f>AVERAGE(K1343,L1343,M1343,N1343)</f>
        <v/>
      </c>
      <c r="S1343" s="162">
        <f>AVERAGE(O1343,Q1343)</f>
        <v/>
      </c>
      <c r="T1343" s="162">
        <f>AVERAGE(P1343,Q1343)</f>
        <v/>
      </c>
      <c r="U1343" s="41">
        <f>STDEVA(K1343,L1343,M1343,N1343)</f>
        <v/>
      </c>
      <c r="V1343" s="42">
        <f>U1343/Q1343</f>
        <v/>
      </c>
      <c r="W1343" s="43">
        <f>IF(X1343=O1343,"MENOR",IF(X1343=S1343,"PROM[MEN-MED]","PROMEDIO"))</f>
        <v/>
      </c>
      <c r="X1343" s="163">
        <f>IF(V1343&lt;=300%,O1343,IF(AND(V1343&gt;100%,V1343&lt;=150%),S1343,R1343))</f>
        <v/>
      </c>
      <c r="Y1343" s="162">
        <f>ROUND(X1343,0)</f>
        <v/>
      </c>
    </row>
    <row r="1344" ht="27" customHeight="1">
      <c r="B1344" s="57" t="inlineStr">
        <is>
          <t>7.17</t>
        </is>
      </c>
      <c r="C1344" s="32" t="n">
        <v>4912</v>
      </c>
      <c r="D1344" s="59" t="inlineStr">
        <is>
          <t>JUEGO DE VALVULAS PARA CONTROL DE EMISIONES NO.2</t>
        </is>
      </c>
      <c r="E1344" s="56" t="inlineStr">
        <is>
          <t>Esta válvula es esencial en el sistema de inyección de aire secundario (A.I.R.), ayudando a reducir las emisiones al introducir aire adicional en el sistema de escape para completar la combustión de gases residuales</t>
        </is>
      </c>
      <c r="F1344" s="32" t="inlineStr">
        <is>
          <t>Unidad</t>
        </is>
      </c>
      <c r="G1344" s="35" t="inlineStr">
        <is>
          <t>suministro</t>
        </is>
      </c>
      <c r="H1344" s="159" t="n">
        <v>2092103</v>
      </c>
      <c r="I1344" s="37" t="n">
        <v>158.91</v>
      </c>
      <c r="J1344" s="37" t="n">
        <v>151.76</v>
      </c>
      <c r="K1344" s="160">
        <f>H1344*(I1344/J1344)</f>
        <v/>
      </c>
      <c r="L1344" s="159" t="n">
        <v>2569852.0645</v>
      </c>
      <c r="M1344" s="159" t="n">
        <v>2495002</v>
      </c>
      <c r="N1344" s="159" t="n">
        <v>2694602.16</v>
      </c>
      <c r="O1344" s="162">
        <f>MIN(K1344,L1344,M1344,N1344)</f>
        <v/>
      </c>
      <c r="P1344" s="162">
        <f>MAX(K1344,L1344,M1344,N1344)</f>
        <v/>
      </c>
      <c r="Q1344" s="162">
        <f>MEDIAN(K1344,L1344,M1344,N1344)</f>
        <v/>
      </c>
      <c r="R1344" s="162">
        <f>AVERAGE(K1344,L1344,M1344,N1344)</f>
        <v/>
      </c>
      <c r="S1344" s="162">
        <f>AVERAGE(O1344,Q1344)</f>
        <v/>
      </c>
      <c r="T1344" s="162">
        <f>AVERAGE(P1344,Q1344)</f>
        <v/>
      </c>
      <c r="U1344" s="41">
        <f>STDEVA(K1344,L1344,M1344,N1344)</f>
        <v/>
      </c>
      <c r="V1344" s="42">
        <f>U1344/Q1344</f>
        <v/>
      </c>
      <c r="W1344" s="43">
        <f>IF(X1344=O1344,"MENOR",IF(X1344=S1344,"PROM[MEN-MED]","PROMEDIO"))</f>
        <v/>
      </c>
      <c r="X1344" s="163">
        <f>IF(V1344&lt;=300%,O1344,IF(AND(V1344&gt;100%,V1344&lt;=150%),S1344,R1344))</f>
        <v/>
      </c>
      <c r="Y1344" s="162">
        <f>ROUND(X1344,0)</f>
        <v/>
      </c>
    </row>
    <row r="1345" ht="27" customHeight="1">
      <c r="B1345" s="57" t="inlineStr">
        <is>
          <t>7.18</t>
        </is>
      </c>
      <c r="C1345" s="32" t="n">
        <v>4912</v>
      </c>
      <c r="D1345" s="59" t="inlineStr">
        <is>
          <t xml:space="preserve">CAMARA DE COMPENSACION DEL AIRE DE ADMISION </t>
        </is>
      </c>
      <c r="E1345" s="56" t="inlineStr">
        <is>
          <t>componente del sistema de admisión que ayuda a regular y distribuir el flujo de aire hacia el motor, optimizando la mezcla aire-combustible para mejorar el rendimiento y la eficiencia del motor.</t>
        </is>
      </c>
      <c r="F1345" s="32" t="inlineStr">
        <is>
          <t>Unidad</t>
        </is>
      </c>
      <c r="G1345" s="35" t="inlineStr">
        <is>
          <t>suministro</t>
        </is>
      </c>
      <c r="H1345" s="159" t="n">
        <v>4353103</v>
      </c>
      <c r="I1345" s="37" t="n">
        <v>158.91</v>
      </c>
      <c r="J1345" s="37" t="n">
        <v>151.76</v>
      </c>
      <c r="K1345" s="160">
        <f>H1345*(I1345/J1345)</f>
        <v/>
      </c>
      <c r="L1345" s="159" t="n">
        <v>5236893.8923</v>
      </c>
      <c r="M1345" s="159" t="n">
        <v>5084363</v>
      </c>
      <c r="N1345" s="159" t="n">
        <v>5491112.04</v>
      </c>
      <c r="O1345" s="162">
        <f>MIN(K1345,L1345,M1345,N1345)</f>
        <v/>
      </c>
      <c r="P1345" s="162">
        <f>MAX(K1345,L1345,M1345,N1345)</f>
        <v/>
      </c>
      <c r="Q1345" s="162">
        <f>MEDIAN(K1345,L1345,M1345,N1345)</f>
        <v/>
      </c>
      <c r="R1345" s="162">
        <f>AVERAGE(K1345,L1345,M1345,N1345)</f>
        <v/>
      </c>
      <c r="S1345" s="162">
        <f>AVERAGE(O1345,Q1345)</f>
        <v/>
      </c>
      <c r="T1345" s="162">
        <f>AVERAGE(P1345,Q1345)</f>
        <v/>
      </c>
      <c r="U1345" s="41">
        <f>STDEVA(K1345,L1345,M1345,N1345)</f>
        <v/>
      </c>
      <c r="V1345" s="42">
        <f>U1345/Q1345</f>
        <v/>
      </c>
      <c r="W1345" s="43">
        <f>IF(X1345=O1345,"MENOR",IF(X1345=S1345,"PROM[MEN-MED]","PROMEDIO"))</f>
        <v/>
      </c>
      <c r="X1345" s="163">
        <f>IF(V1345&lt;=300%,O1345,IF(AND(V1345&gt;100%,V1345&lt;=150%),S1345,R1345))</f>
        <v/>
      </c>
      <c r="Y1345" s="162">
        <f>ROUND(X1345,0)</f>
        <v/>
      </c>
    </row>
    <row r="1346" ht="15.75" customHeight="1">
      <c r="B1346" s="57" t="inlineStr">
        <is>
          <t>7.19</t>
        </is>
      </c>
      <c r="C1346" s="32" t="n">
        <v>4912</v>
      </c>
      <c r="D1346" s="59" t="inlineStr">
        <is>
          <t>JUNTA DE LA TAPA DE CULATAS</t>
        </is>
      </c>
      <c r="E1346" s="56" t="inlineStr">
        <is>
          <t>sella la unión entre la culata y el bloque del motor, evitando fugas de aceite y asegurando un funcionamiento óptimo.</t>
        </is>
      </c>
      <c r="F1346" s="32" t="inlineStr">
        <is>
          <t>Unidad</t>
        </is>
      </c>
      <c r="G1346" s="35" t="inlineStr">
        <is>
          <t>suministro</t>
        </is>
      </c>
      <c r="H1346" s="159" t="n">
        <v>350681</v>
      </c>
      <c r="I1346" s="37" t="n">
        <v>158.91</v>
      </c>
      <c r="J1346" s="37" t="n">
        <v>151.76</v>
      </c>
      <c r="K1346" s="160">
        <f>H1346*(I1346/J1346)</f>
        <v/>
      </c>
      <c r="L1346" s="159" t="n">
        <v>419534.4524</v>
      </c>
      <c r="M1346" s="159" t="n">
        <v>407315</v>
      </c>
      <c r="N1346" s="159" t="n">
        <v>439900.2</v>
      </c>
      <c r="O1346" s="162">
        <f>MIN(K1346,L1346,M1346,N1346)</f>
        <v/>
      </c>
      <c r="P1346" s="162">
        <f>MAX(K1346,L1346,M1346,N1346)</f>
        <v/>
      </c>
      <c r="Q1346" s="162">
        <f>MEDIAN(K1346,L1346,M1346,N1346)</f>
        <v/>
      </c>
      <c r="R1346" s="162">
        <f>AVERAGE(K1346,L1346,M1346,N1346)</f>
        <v/>
      </c>
      <c r="S1346" s="162">
        <f>AVERAGE(O1346,Q1346)</f>
        <v/>
      </c>
      <c r="T1346" s="162">
        <f>AVERAGE(P1346,Q1346)</f>
        <v/>
      </c>
      <c r="U1346" s="41">
        <f>STDEVA(K1346,L1346,M1346,N1346)</f>
        <v/>
      </c>
      <c r="V1346" s="42">
        <f>U1346/Q1346</f>
        <v/>
      </c>
      <c r="W1346" s="43">
        <f>IF(X1346=O1346,"MENOR",IF(X1346=S1346,"PROM[MEN-MED]","PROMEDIO"))</f>
        <v/>
      </c>
      <c r="X1346" s="163">
        <f>IF(V1346&lt;=300%,O1346,IF(AND(V1346&gt;100%,V1346&lt;=150%),S1346,R1346))</f>
        <v/>
      </c>
      <c r="Y1346" s="162">
        <f>ROUND(X1346,0)</f>
        <v/>
      </c>
    </row>
    <row r="1347" ht="15.75" customHeight="1">
      <c r="B1347" s="57" t="inlineStr">
        <is>
          <t>7.20</t>
        </is>
      </c>
      <c r="C1347" s="32" t="n">
        <v>4912</v>
      </c>
      <c r="D1347" s="59" t="inlineStr">
        <is>
          <t xml:space="preserve">SUBCONJUNTO DE LA CADENA </t>
        </is>
      </c>
      <c r="E1347" s="56" t="inlineStr">
        <is>
          <t>sincroniza el movimiento del cigüeñal y los árboles de levas, garantizando una correcta apertura y cierre de las válvulas durante el ciclo de combustión.</t>
        </is>
      </c>
      <c r="F1347" s="32" t="inlineStr">
        <is>
          <t>Unidad</t>
        </is>
      </c>
      <c r="G1347" s="35" t="inlineStr">
        <is>
          <t>suministro</t>
        </is>
      </c>
      <c r="H1347" s="159" t="n">
        <v>247127</v>
      </c>
      <c r="I1347" s="37" t="n">
        <v>158.91</v>
      </c>
      <c r="J1347" s="37" t="n">
        <v>151.76</v>
      </c>
      <c r="K1347" s="160">
        <f>H1347*(I1347/J1347)</f>
        <v/>
      </c>
      <c r="L1347" s="159" t="n">
        <v>301436.7104</v>
      </c>
      <c r="M1347" s="159" t="n">
        <v>292657</v>
      </c>
      <c r="N1347" s="159" t="n">
        <v>316069.56</v>
      </c>
      <c r="O1347" s="162">
        <f>MIN(K1347,L1347,M1347,N1347)</f>
        <v/>
      </c>
      <c r="P1347" s="162">
        <f>MAX(K1347,L1347,M1347,N1347)</f>
        <v/>
      </c>
      <c r="Q1347" s="162">
        <f>MEDIAN(K1347,L1347,M1347,N1347)</f>
        <v/>
      </c>
      <c r="R1347" s="162">
        <f>AVERAGE(K1347,L1347,M1347,N1347)</f>
        <v/>
      </c>
      <c r="S1347" s="162">
        <f>AVERAGE(O1347,Q1347)</f>
        <v/>
      </c>
      <c r="T1347" s="162">
        <f>AVERAGE(P1347,Q1347)</f>
        <v/>
      </c>
      <c r="U1347" s="41">
        <f>STDEVA(K1347,L1347,M1347,N1347)</f>
        <v/>
      </c>
      <c r="V1347" s="42">
        <f>U1347/Q1347</f>
        <v/>
      </c>
      <c r="W1347" s="43">
        <f>IF(X1347=O1347,"MENOR",IF(X1347=S1347,"PROM[MEN-MED]","PROMEDIO"))</f>
        <v/>
      </c>
      <c r="X1347" s="163">
        <f>IF(V1347&lt;=300%,O1347,IF(AND(V1347&gt;100%,V1347&lt;=150%),S1347,R1347))</f>
        <v/>
      </c>
      <c r="Y1347" s="162">
        <f>ROUND(X1347,0)</f>
        <v/>
      </c>
    </row>
    <row r="1348" ht="15.75" customHeight="1">
      <c r="B1348" s="57" t="inlineStr">
        <is>
          <t>7.21</t>
        </is>
      </c>
      <c r="C1348" s="32" t="n">
        <v>4912</v>
      </c>
      <c r="D1348" s="59" t="inlineStr">
        <is>
          <t xml:space="preserve">CONJUNTO DEL TENSOR DE LA CADENA </t>
        </is>
      </c>
      <c r="E1348" s="56" t="inlineStr">
        <is>
          <t>mantener la tensión adecuada de la cadena, asegurando la sincronización precisa entre el cigüeñal y los árboles de levas.</t>
        </is>
      </c>
      <c r="F1348" s="32" t="inlineStr">
        <is>
          <t>Unidad</t>
        </is>
      </c>
      <c r="G1348" s="35" t="inlineStr">
        <is>
          <t>suministro</t>
        </is>
      </c>
      <c r="H1348" s="159" t="n">
        <v>240910</v>
      </c>
      <c r="I1348" s="37" t="n">
        <v>158.91</v>
      </c>
      <c r="J1348" s="37" t="n">
        <v>151.76</v>
      </c>
      <c r="K1348" s="160">
        <f>H1348*(I1348/J1348)</f>
        <v/>
      </c>
      <c r="L1348" s="159" t="n">
        <v>286283.3456</v>
      </c>
      <c r="M1348" s="159" t="n">
        <v>277945</v>
      </c>
      <c r="N1348" s="159" t="n">
        <v>300180.6</v>
      </c>
      <c r="O1348" s="162">
        <f>MIN(K1348,L1348,M1348,N1348)</f>
        <v/>
      </c>
      <c r="P1348" s="162">
        <f>MAX(K1348,L1348,M1348,N1348)</f>
        <v/>
      </c>
      <c r="Q1348" s="162">
        <f>MEDIAN(K1348,L1348,M1348,N1348)</f>
        <v/>
      </c>
      <c r="R1348" s="162">
        <f>AVERAGE(K1348,L1348,M1348,N1348)</f>
        <v/>
      </c>
      <c r="S1348" s="162">
        <f>AVERAGE(O1348,Q1348)</f>
        <v/>
      </c>
      <c r="T1348" s="162">
        <f>AVERAGE(P1348,Q1348)</f>
        <v/>
      </c>
      <c r="U1348" s="41">
        <f>STDEVA(K1348,L1348,M1348,N1348)</f>
        <v/>
      </c>
      <c r="V1348" s="42">
        <f>U1348/Q1348</f>
        <v/>
      </c>
      <c r="W1348" s="43">
        <f>IF(X1348=O1348,"MENOR",IF(X1348=S1348,"PROM[MEN-MED]","PROMEDIO"))</f>
        <v/>
      </c>
      <c r="X1348" s="163">
        <f>IF(V1348&lt;=300%,O1348,IF(AND(V1348&gt;100%,V1348&lt;=150%),S1348,R1348))</f>
        <v/>
      </c>
      <c r="Y1348" s="162">
        <f>ROUND(X1348,0)</f>
        <v/>
      </c>
    </row>
    <row r="1349" ht="15.75" customHeight="1">
      <c r="B1349" s="57" t="inlineStr">
        <is>
          <t>7.22</t>
        </is>
      </c>
      <c r="C1349" s="32" t="n">
        <v>4912</v>
      </c>
      <c r="D1349" s="59" t="inlineStr">
        <is>
          <t>PATIN DEL TENSOR DE LA CADENA</t>
        </is>
      </c>
      <c r="E1349" s="56" t="inlineStr">
        <is>
          <t>componente esencial que guía y mantiene la tensión adecuada de la cadena de distribución, asegurando la sincronización precisa entre el cigüeñal y los árboles de levas.</t>
        </is>
      </c>
      <c r="F1349" s="32" t="inlineStr">
        <is>
          <t>Unidad</t>
        </is>
      </c>
      <c r="G1349" s="35" t="inlineStr">
        <is>
          <t>suministro</t>
        </is>
      </c>
      <c r="H1349" s="159" t="n">
        <v>458850</v>
      </c>
      <c r="I1349" s="37" t="n">
        <v>158.91</v>
      </c>
      <c r="J1349" s="37" t="n">
        <v>151.76</v>
      </c>
      <c r="K1349" s="160">
        <f>H1349*(I1349/J1349)</f>
        <v/>
      </c>
      <c r="L1349" s="159" t="n">
        <v>553705.3459</v>
      </c>
      <c r="M1349" s="159" t="n">
        <v>537578</v>
      </c>
      <c r="N1349" s="159" t="n">
        <v>580584.24</v>
      </c>
      <c r="O1349" s="162">
        <f>MIN(K1349,L1349,M1349,N1349)</f>
        <v/>
      </c>
      <c r="P1349" s="162">
        <f>MAX(K1349,L1349,M1349,N1349)</f>
        <v/>
      </c>
      <c r="Q1349" s="162">
        <f>MEDIAN(K1349,L1349,M1349,N1349)</f>
        <v/>
      </c>
      <c r="R1349" s="162">
        <f>AVERAGE(K1349,L1349,M1349,N1349)</f>
        <v/>
      </c>
      <c r="S1349" s="162">
        <f>AVERAGE(O1349,Q1349)</f>
        <v/>
      </c>
      <c r="T1349" s="162">
        <f>AVERAGE(P1349,Q1349)</f>
        <v/>
      </c>
      <c r="U1349" s="41">
        <f>STDEVA(K1349,L1349,M1349,N1349)</f>
        <v/>
      </c>
      <c r="V1349" s="42">
        <f>U1349/Q1349</f>
        <v/>
      </c>
      <c r="W1349" s="43">
        <f>IF(X1349=O1349,"MENOR",IF(X1349=S1349,"PROM[MEN-MED]","PROMEDIO"))</f>
        <v/>
      </c>
      <c r="X1349" s="163">
        <f>IF(V1349&lt;=300%,O1349,IF(AND(V1349&gt;100%,V1349&lt;=150%),S1349,R1349))</f>
        <v/>
      </c>
      <c r="Y1349" s="162">
        <f>ROUND(X1349,0)</f>
        <v/>
      </c>
    </row>
    <row r="1350" ht="15.75" customHeight="1">
      <c r="B1350" s="57" t="inlineStr">
        <is>
          <t>7.23</t>
        </is>
      </c>
      <c r="C1350" s="32" t="n">
        <v>4912</v>
      </c>
      <c r="D1350" s="59" t="inlineStr">
        <is>
          <t>AMORTIGUADOR DE VIBRACIONES DE LA CADENA</t>
        </is>
      </c>
      <c r="E1350" s="56" t="inlineStr">
        <is>
          <t>componente crucial que ayuda a minimizar las vibraciones y el ruido generados por la cadena de distribución, contribuyendo a un funcionamiento más suave y eficiente del motor.​</t>
        </is>
      </c>
      <c r="F1350" s="32" t="inlineStr">
        <is>
          <t>Unidad</t>
        </is>
      </c>
      <c r="G1350" s="35" t="inlineStr">
        <is>
          <t>suministro</t>
        </is>
      </c>
      <c r="H1350" s="159" t="n">
        <v>478880</v>
      </c>
      <c r="I1350" s="37" t="n">
        <v>158.91</v>
      </c>
      <c r="J1350" s="37" t="n">
        <v>151.76</v>
      </c>
      <c r="K1350" s="160">
        <f>H1350*(I1350/J1350)</f>
        <v/>
      </c>
      <c r="L1350" s="159" t="n">
        <v>702829.7675</v>
      </c>
      <c r="M1350" s="159" t="n">
        <v>682359</v>
      </c>
      <c r="N1350" s="159" t="n">
        <v>736947.72</v>
      </c>
      <c r="O1350" s="162">
        <f>MIN(K1350,L1350,M1350,N1350)</f>
        <v/>
      </c>
      <c r="P1350" s="162">
        <f>MAX(K1350,L1350,M1350,N1350)</f>
        <v/>
      </c>
      <c r="Q1350" s="162">
        <f>MEDIAN(K1350,L1350,M1350,N1350)</f>
        <v/>
      </c>
      <c r="R1350" s="162">
        <f>AVERAGE(K1350,L1350,M1350,N1350)</f>
        <v/>
      </c>
      <c r="S1350" s="162">
        <f>AVERAGE(O1350,Q1350)</f>
        <v/>
      </c>
      <c r="T1350" s="162">
        <f>AVERAGE(P1350,Q1350)</f>
        <v/>
      </c>
      <c r="U1350" s="41">
        <f>STDEVA(K1350,L1350,M1350,N1350)</f>
        <v/>
      </c>
      <c r="V1350" s="42">
        <f>U1350/Q1350</f>
        <v/>
      </c>
      <c r="W1350" s="43">
        <f>IF(X1350=O1350,"MENOR",IF(X1350=S1350,"PROM[MEN-MED]","PROMEDIO"))</f>
        <v/>
      </c>
      <c r="X1350" s="163">
        <f>IF(V1350&lt;=300%,O1350,IF(AND(V1350&gt;100%,V1350&lt;=150%),S1350,R1350))</f>
        <v/>
      </c>
      <c r="Y1350" s="162">
        <f>ROUND(X1350,0)</f>
        <v/>
      </c>
    </row>
    <row r="1351" ht="15.75" customHeight="1">
      <c r="B1351" s="57" t="inlineStr">
        <is>
          <t>7.24</t>
        </is>
      </c>
      <c r="C1351" s="32" t="n">
        <v>4912</v>
      </c>
      <c r="D1351" s="59" t="inlineStr">
        <is>
          <t>CULATA DERECHA</t>
        </is>
      </c>
      <c r="E1351" s="56" t="inlineStr">
        <is>
          <t>alberga las válvulas y facilita la combustión eficiente del motor.</t>
        </is>
      </c>
      <c r="F1351" s="32" t="inlineStr">
        <is>
          <t>Unidad</t>
        </is>
      </c>
      <c r="G1351" s="35" t="inlineStr">
        <is>
          <t>suministro</t>
        </is>
      </c>
      <c r="H1351" s="159" t="n">
        <v>8387293</v>
      </c>
      <c r="I1351" s="37" t="n">
        <v>158.91</v>
      </c>
      <c r="J1351" s="37" t="n">
        <v>151.76</v>
      </c>
      <c r="K1351" s="160">
        <f>H1351*(I1351/J1351)</f>
        <v/>
      </c>
      <c r="L1351" s="159" t="n">
        <v>10230849.9153</v>
      </c>
      <c r="M1351" s="159" t="n">
        <v>9932864</v>
      </c>
      <c r="N1351" s="159" t="n">
        <v>10727493.12</v>
      </c>
      <c r="O1351" s="162">
        <f>MIN(K1351,L1351,M1351,N1351)</f>
        <v/>
      </c>
      <c r="P1351" s="162">
        <f>MAX(K1351,L1351,M1351,N1351)</f>
        <v/>
      </c>
      <c r="Q1351" s="162">
        <f>MEDIAN(K1351,L1351,M1351,N1351)</f>
        <v/>
      </c>
      <c r="R1351" s="162">
        <f>AVERAGE(K1351,L1351,M1351,N1351)</f>
        <v/>
      </c>
      <c r="S1351" s="162">
        <f>AVERAGE(O1351,Q1351)</f>
        <v/>
      </c>
      <c r="T1351" s="162">
        <f>AVERAGE(P1351,Q1351)</f>
        <v/>
      </c>
      <c r="U1351" s="41">
        <f>STDEVA(K1351,L1351,M1351,N1351)</f>
        <v/>
      </c>
      <c r="V1351" s="42">
        <f>U1351/Q1351</f>
        <v/>
      </c>
      <c r="W1351" s="43">
        <f>IF(X1351=O1351,"MENOR",IF(X1351=S1351,"PROM[MEN-MED]","PROMEDIO"))</f>
        <v/>
      </c>
      <c r="X1351" s="163">
        <f>IF(V1351&lt;=300%,O1351,IF(AND(V1351&gt;100%,V1351&lt;=150%),S1351,R1351))</f>
        <v/>
      </c>
      <c r="Y1351" s="162">
        <f>ROUND(X1351,0)</f>
        <v/>
      </c>
    </row>
    <row r="1352" ht="15.75" customHeight="1">
      <c r="B1352" s="57" t="inlineStr">
        <is>
          <t>7.25</t>
        </is>
      </c>
      <c r="C1352" s="32" t="n">
        <v>4912</v>
      </c>
      <c r="D1352" s="59" t="inlineStr">
        <is>
          <t xml:space="preserve">CULATA IZQUIERDA </t>
        </is>
      </c>
      <c r="E1352" s="56" t="inlineStr">
        <is>
          <t>alberga las válvulas y facilita la combustión eficiente del motor.</t>
        </is>
      </c>
      <c r="F1352" s="32" t="inlineStr">
        <is>
          <t>Unidad</t>
        </is>
      </c>
      <c r="G1352" s="35" t="inlineStr">
        <is>
          <t>suministro</t>
        </is>
      </c>
      <c r="H1352" s="159" t="n">
        <v>8387293</v>
      </c>
      <c r="I1352" s="37" t="n">
        <v>158.91</v>
      </c>
      <c r="J1352" s="37" t="n">
        <v>151.76</v>
      </c>
      <c r="K1352" s="160">
        <f>H1352*(I1352/J1352)</f>
        <v/>
      </c>
      <c r="L1352" s="159" t="n">
        <v>9941959.636700001</v>
      </c>
      <c r="M1352" s="159" t="n">
        <v>9652388</v>
      </c>
      <c r="N1352" s="159" t="n">
        <v>10424579.04</v>
      </c>
      <c r="O1352" s="162">
        <f>MIN(K1352,L1352,M1352,N1352)</f>
        <v/>
      </c>
      <c r="P1352" s="162">
        <f>MAX(K1352,L1352,M1352,N1352)</f>
        <v/>
      </c>
      <c r="Q1352" s="162">
        <f>MEDIAN(K1352,L1352,M1352,N1352)</f>
        <v/>
      </c>
      <c r="R1352" s="162">
        <f>AVERAGE(K1352,L1352,M1352,N1352)</f>
        <v/>
      </c>
      <c r="S1352" s="162">
        <f>AVERAGE(O1352,Q1352)</f>
        <v/>
      </c>
      <c r="T1352" s="162">
        <f>AVERAGE(P1352,Q1352)</f>
        <v/>
      </c>
      <c r="U1352" s="41">
        <f>STDEVA(K1352,L1352,M1352,N1352)</f>
        <v/>
      </c>
      <c r="V1352" s="42">
        <f>U1352/Q1352</f>
        <v/>
      </c>
      <c r="W1352" s="43">
        <f>IF(X1352=O1352,"MENOR",IF(X1352=S1352,"PROM[MEN-MED]","PROMEDIO"))</f>
        <v/>
      </c>
      <c r="X1352" s="163">
        <f>IF(V1352&lt;=300%,O1352,IF(AND(V1352&gt;100%,V1352&lt;=150%),S1352,R1352))</f>
        <v/>
      </c>
      <c r="Y1352" s="162">
        <f>ROUND(X1352,0)</f>
        <v/>
      </c>
    </row>
    <row r="1353" ht="27" customHeight="1">
      <c r="B1353" s="57" t="inlineStr">
        <is>
          <t>7.26</t>
        </is>
      </c>
      <c r="C1353" s="32" t="n">
        <v>4912</v>
      </c>
      <c r="D1353" s="59" t="inlineStr">
        <is>
          <t xml:space="preserve">JUNTA CULATA DERECHA </t>
        </is>
      </c>
      <c r="E1353" s="56" t="inlineStr">
        <is>
          <t>La junta de culata es una lámina, que puede estar compuesta de diferentes materiales; y que sigue a cabalidad el patrón de agujeros que coincide con los perfiles del bloque. Sirve como cierre hermético entre ambas partes.</t>
        </is>
      </c>
      <c r="F1353" s="32" t="inlineStr">
        <is>
          <t>Unidad</t>
        </is>
      </c>
      <c r="G1353" s="35" t="inlineStr">
        <is>
          <t>suministro</t>
        </is>
      </c>
      <c r="H1353" s="159" t="n">
        <v>354350</v>
      </c>
      <c r="I1353" s="37" t="n">
        <v>158.91</v>
      </c>
      <c r="J1353" s="37" t="n">
        <v>151.76</v>
      </c>
      <c r="K1353" s="160">
        <f>H1353*(I1353/J1353)</f>
        <v/>
      </c>
      <c r="L1353" s="159" t="n">
        <v>427602.4382</v>
      </c>
      <c r="M1353" s="159" t="n">
        <v>415148</v>
      </c>
      <c r="N1353" s="159" t="n">
        <v>448359.84</v>
      </c>
      <c r="O1353" s="162">
        <f>MIN(K1353,L1353,M1353,N1353)</f>
        <v/>
      </c>
      <c r="P1353" s="162">
        <f>MAX(K1353,L1353,M1353,N1353)</f>
        <v/>
      </c>
      <c r="Q1353" s="162">
        <f>MEDIAN(K1353,L1353,M1353,N1353)</f>
        <v/>
      </c>
      <c r="R1353" s="162">
        <f>AVERAGE(K1353,L1353,M1353,N1353)</f>
        <v/>
      </c>
      <c r="S1353" s="162">
        <f>AVERAGE(O1353,Q1353)</f>
        <v/>
      </c>
      <c r="T1353" s="162">
        <f>AVERAGE(P1353,Q1353)</f>
        <v/>
      </c>
      <c r="U1353" s="41">
        <f>STDEVA(K1353,L1353,M1353,N1353)</f>
        <v/>
      </c>
      <c r="V1353" s="42">
        <f>U1353/Q1353</f>
        <v/>
      </c>
      <c r="W1353" s="43">
        <f>IF(X1353=O1353,"MENOR",IF(X1353=S1353,"PROM[MEN-MED]","PROMEDIO"))</f>
        <v/>
      </c>
      <c r="X1353" s="163">
        <f>IF(V1353&lt;=300%,O1353,IF(AND(V1353&gt;100%,V1353&lt;=150%),S1353,R1353))</f>
        <v/>
      </c>
      <c r="Y1353" s="162">
        <f>ROUND(X1353,0)</f>
        <v/>
      </c>
    </row>
    <row r="1354" ht="27" customHeight="1">
      <c r="B1354" s="57" t="inlineStr">
        <is>
          <t>7.27</t>
        </is>
      </c>
      <c r="C1354" s="32" t="n">
        <v>4912</v>
      </c>
      <c r="D1354" s="59" t="inlineStr">
        <is>
          <t>JUNTA CULATA IZQUIERDA</t>
        </is>
      </c>
      <c r="E1354" s="56" t="inlineStr">
        <is>
          <t>La junta de culata es una lámina, que puede estar compuesta de diferentes materiales; y que sigue a cabalidad el patrón de agujeros que coincide con los perfiles del bloque. Sirve como cierre hermético entre ambas partes.</t>
        </is>
      </c>
      <c r="F1354" s="32" t="inlineStr">
        <is>
          <t>Unidad</t>
        </is>
      </c>
      <c r="G1354" s="35" t="inlineStr">
        <is>
          <t>suministro</t>
        </is>
      </c>
      <c r="H1354" s="159" t="n">
        <v>357464</v>
      </c>
      <c r="I1354" s="37" t="n">
        <v>158.91</v>
      </c>
      <c r="J1354" s="37" t="n">
        <v>151.76</v>
      </c>
      <c r="K1354" s="160">
        <f>H1354*(I1354/J1354)</f>
        <v/>
      </c>
      <c r="L1354" s="159" t="n">
        <v>562556.1256</v>
      </c>
      <c r="M1354" s="159" t="n">
        <v>546171</v>
      </c>
      <c r="N1354" s="159" t="n">
        <v>589864.6800000001</v>
      </c>
      <c r="O1354" s="162">
        <f>MIN(K1354,L1354,M1354,N1354)</f>
        <v/>
      </c>
      <c r="P1354" s="162">
        <f>MAX(K1354,L1354,M1354,N1354)</f>
        <v/>
      </c>
      <c r="Q1354" s="162">
        <f>MEDIAN(K1354,L1354,M1354,N1354)</f>
        <v/>
      </c>
      <c r="R1354" s="162">
        <f>AVERAGE(K1354,L1354,M1354,N1354)</f>
        <v/>
      </c>
      <c r="S1354" s="162">
        <f>AVERAGE(O1354,Q1354)</f>
        <v/>
      </c>
      <c r="T1354" s="162">
        <f>AVERAGE(P1354,Q1354)</f>
        <v/>
      </c>
      <c r="U1354" s="41">
        <f>STDEVA(K1354,L1354,M1354,N1354)</f>
        <v/>
      </c>
      <c r="V1354" s="42">
        <f>U1354/Q1354</f>
        <v/>
      </c>
      <c r="W1354" s="43">
        <f>IF(X1354=O1354,"MENOR",IF(X1354=S1354,"PROM[MEN-MED]","PROMEDIO"))</f>
        <v/>
      </c>
      <c r="X1354" s="163">
        <f>IF(V1354&lt;=300%,O1354,IF(AND(V1354&gt;100%,V1354&lt;=150%),S1354,R1354))</f>
        <v/>
      </c>
      <c r="Y1354" s="162">
        <f>ROUND(X1354,0)</f>
        <v/>
      </c>
    </row>
    <row r="1355" ht="15.75" customHeight="1">
      <c r="B1355" s="57" t="inlineStr">
        <is>
          <t>7.28</t>
        </is>
      </c>
      <c r="C1355" s="32" t="n">
        <v>4912</v>
      </c>
      <c r="D1355" s="59" t="inlineStr">
        <is>
          <t xml:space="preserve">AISLANTE DE MONTAJE DELANTERO DERECHO DEL MOTOR </t>
        </is>
      </c>
      <c r="E1355" s="56" t="inlineStr">
        <is>
          <t>componente del sistema de montaje del motor diseñado para absorber vibraciones y reducir el impacto del motor en el chasis del vehículo.</t>
        </is>
      </c>
      <c r="F1355" s="32" t="inlineStr">
        <is>
          <t>Unidad</t>
        </is>
      </c>
      <c r="G1355" s="35" t="inlineStr">
        <is>
          <t>suministro</t>
        </is>
      </c>
      <c r="H1355" s="159" t="n">
        <v>639350</v>
      </c>
      <c r="I1355" s="37" t="n">
        <v>158.91</v>
      </c>
      <c r="J1355" s="37" t="n">
        <v>151.76</v>
      </c>
      <c r="K1355" s="160">
        <f>H1355*(I1355/J1355)</f>
        <v/>
      </c>
      <c r="L1355" s="159" t="n">
        <v>764241.4549</v>
      </c>
      <c r="M1355" s="159" t="n">
        <v>741982</v>
      </c>
      <c r="N1355" s="159" t="n">
        <v>801340.5600000001</v>
      </c>
      <c r="O1355" s="162">
        <f>MIN(K1355,L1355,M1355,N1355)</f>
        <v/>
      </c>
      <c r="P1355" s="162">
        <f>MAX(K1355,L1355,M1355,N1355)</f>
        <v/>
      </c>
      <c r="Q1355" s="162">
        <f>MEDIAN(K1355,L1355,M1355,N1355)</f>
        <v/>
      </c>
      <c r="R1355" s="162">
        <f>AVERAGE(K1355,L1355,M1355,N1355)</f>
        <v/>
      </c>
      <c r="S1355" s="162">
        <f>AVERAGE(O1355,Q1355)</f>
        <v/>
      </c>
      <c r="T1355" s="162">
        <f>AVERAGE(P1355,Q1355)</f>
        <v/>
      </c>
      <c r="U1355" s="41">
        <f>STDEVA(K1355,L1355,M1355,N1355)</f>
        <v/>
      </c>
      <c r="V1355" s="42">
        <f>U1355/Q1355</f>
        <v/>
      </c>
      <c r="W1355" s="43">
        <f>IF(X1355=O1355,"MENOR",IF(X1355=S1355,"PROM[MEN-MED]","PROMEDIO"))</f>
        <v/>
      </c>
      <c r="X1355" s="163">
        <f>IF(V1355&lt;=300%,O1355,IF(AND(V1355&gt;100%,V1355&lt;=150%),S1355,R1355))</f>
        <v/>
      </c>
      <c r="Y1355" s="162">
        <f>ROUND(X1355,0)</f>
        <v/>
      </c>
    </row>
    <row r="1356" ht="15.75" customHeight="1">
      <c r="B1356" s="57" t="inlineStr">
        <is>
          <t>7.29</t>
        </is>
      </c>
      <c r="C1356" s="32" t="n">
        <v>4912</v>
      </c>
      <c r="D1356" s="59" t="inlineStr">
        <is>
          <t xml:space="preserve">AISLANTE DE MONTAJE DELANTERO IZQUIERDO DEL MOTOR </t>
        </is>
      </c>
      <c r="E1356" s="56" t="inlineStr">
        <is>
          <t>componente del sistema de montaje del motor diseñado para absorber vibraciones y reducir el impacto del motor en el chasis del vehículo.</t>
        </is>
      </c>
      <c r="F1356" s="32" t="inlineStr">
        <is>
          <t>Unidad</t>
        </is>
      </c>
      <c r="G1356" s="35" t="inlineStr">
        <is>
          <t>suministro</t>
        </is>
      </c>
      <c r="H1356" s="159" t="n">
        <v>639350</v>
      </c>
      <c r="I1356" s="37" t="n">
        <v>158.91</v>
      </c>
      <c r="J1356" s="37" t="n">
        <v>151.76</v>
      </c>
      <c r="K1356" s="160">
        <f>H1356*(I1356/J1356)</f>
        <v/>
      </c>
      <c r="L1356" s="159" t="n">
        <v>764241.4549</v>
      </c>
      <c r="M1356" s="159" t="n">
        <v>741982</v>
      </c>
      <c r="N1356" s="159" t="n">
        <v>801340.5600000001</v>
      </c>
      <c r="O1356" s="162">
        <f>MIN(K1356,L1356,M1356,N1356)</f>
        <v/>
      </c>
      <c r="P1356" s="162">
        <f>MAX(K1356,L1356,M1356,N1356)</f>
        <v/>
      </c>
      <c r="Q1356" s="162">
        <f>MEDIAN(K1356,L1356,M1356,N1356)</f>
        <v/>
      </c>
      <c r="R1356" s="162">
        <f>AVERAGE(K1356,L1356,M1356,N1356)</f>
        <v/>
      </c>
      <c r="S1356" s="162">
        <f>AVERAGE(O1356,Q1356)</f>
        <v/>
      </c>
      <c r="T1356" s="162">
        <f>AVERAGE(P1356,Q1356)</f>
        <v/>
      </c>
      <c r="U1356" s="41">
        <f>STDEVA(K1356,L1356,M1356,N1356)</f>
        <v/>
      </c>
      <c r="V1356" s="42">
        <f>U1356/Q1356</f>
        <v/>
      </c>
      <c r="W1356" s="43">
        <f>IF(X1356=O1356,"MENOR",IF(X1356=S1356,"PROM[MEN-MED]","PROMEDIO"))</f>
        <v/>
      </c>
      <c r="X1356" s="163">
        <f>IF(V1356&lt;=300%,O1356,IF(AND(V1356&gt;100%,V1356&lt;=150%),S1356,R1356))</f>
        <v/>
      </c>
      <c r="Y1356" s="162">
        <f>ROUND(X1356,0)</f>
        <v/>
      </c>
    </row>
    <row r="1357" ht="15.75" customHeight="1">
      <c r="B1357" s="57" t="inlineStr">
        <is>
          <t>7.30</t>
        </is>
      </c>
      <c r="C1357" s="32" t="n">
        <v>4912</v>
      </c>
      <c r="D1357" s="59" t="inlineStr">
        <is>
          <t>SUBCONJUNTO DEL TUBO DE DESCARGA DE COMBUSTIBLE</t>
        </is>
      </c>
      <c r="E1357" s="56" t="inlineStr">
        <is>
          <t>parte del sistema de combustible encargada de dirigir el flujo de combustible desde la boquilla de llenado hacia el tanque de gasolina.</t>
        </is>
      </c>
      <c r="F1357" s="32" t="inlineStr">
        <is>
          <t>Unidad</t>
        </is>
      </c>
      <c r="G1357" s="35" t="inlineStr">
        <is>
          <t>suministro</t>
        </is>
      </c>
      <c r="H1357" s="159" t="n">
        <v>482158</v>
      </c>
      <c r="I1357" s="37" t="n">
        <v>158.91</v>
      </c>
      <c r="J1357" s="37" t="n">
        <v>151.76</v>
      </c>
      <c r="K1357" s="160">
        <f>H1357*(I1357/J1357)</f>
        <v/>
      </c>
      <c r="L1357" s="159" t="n">
        <v>689586.0314</v>
      </c>
      <c r="M1357" s="159" t="n">
        <v>669501</v>
      </c>
      <c r="N1357" s="159" t="n">
        <v>723061.08</v>
      </c>
      <c r="O1357" s="162">
        <f>MIN(K1357,L1357,M1357,N1357)</f>
        <v/>
      </c>
      <c r="P1357" s="162">
        <f>MAX(K1357,L1357,M1357,N1357)</f>
        <v/>
      </c>
      <c r="Q1357" s="162">
        <f>MEDIAN(K1357,L1357,M1357,N1357)</f>
        <v/>
      </c>
      <c r="R1357" s="162">
        <f>AVERAGE(K1357,L1357,M1357,N1357)</f>
        <v/>
      </c>
      <c r="S1357" s="162">
        <f>AVERAGE(O1357,Q1357)</f>
        <v/>
      </c>
      <c r="T1357" s="162">
        <f>AVERAGE(P1357,Q1357)</f>
        <v/>
      </c>
      <c r="U1357" s="41">
        <f>STDEVA(K1357,L1357,M1357,N1357)</f>
        <v/>
      </c>
      <c r="V1357" s="42">
        <f>U1357/Q1357</f>
        <v/>
      </c>
      <c r="W1357" s="43">
        <f>IF(X1357=O1357,"MENOR",IF(X1357=S1357,"PROM[MEN-MED]","PROMEDIO"))</f>
        <v/>
      </c>
      <c r="X1357" s="163">
        <f>IF(V1357&lt;=300%,O1357,IF(AND(V1357&gt;100%,V1357&lt;=150%),S1357,R1357))</f>
        <v/>
      </c>
      <c r="Y1357" s="162">
        <f>ROUND(X1357,0)</f>
        <v/>
      </c>
    </row>
    <row r="1358" ht="15.75" customHeight="1">
      <c r="B1358" s="57" t="inlineStr">
        <is>
          <t>7.31</t>
        </is>
      </c>
      <c r="C1358" s="32" t="n">
        <v>4912</v>
      </c>
      <c r="D1358" s="59" t="inlineStr">
        <is>
          <t>TUBO DE COMBUSTIBLE SUB- ASSEMBLY</t>
        </is>
      </c>
      <c r="E1358" s="56" t="inlineStr">
        <is>
          <t>subconjunto del sistema de suministro de combustible que transporta la gasolina desde el tanque hasta el motor.</t>
        </is>
      </c>
      <c r="F1358" s="32" t="inlineStr">
        <is>
          <t>Unidad</t>
        </is>
      </c>
      <c r="G1358" s="35" t="inlineStr">
        <is>
          <t>suministro</t>
        </is>
      </c>
      <c r="H1358" s="159" t="n">
        <v>196820</v>
      </c>
      <c r="I1358" s="37" t="n">
        <v>158.91</v>
      </c>
      <c r="J1358" s="37" t="n">
        <v>151.76</v>
      </c>
      <c r="K1358" s="160">
        <f>H1358*(I1358/J1358)</f>
        <v/>
      </c>
      <c r="L1358" s="159" t="n">
        <v>246486.2113</v>
      </c>
      <c r="M1358" s="159" t="n">
        <v>239307</v>
      </c>
      <c r="N1358" s="159" t="n">
        <v>258451.56</v>
      </c>
      <c r="O1358" s="162">
        <f>MIN(K1358,L1358,M1358,N1358)</f>
        <v/>
      </c>
      <c r="P1358" s="162">
        <f>MAX(K1358,L1358,M1358,N1358)</f>
        <v/>
      </c>
      <c r="Q1358" s="162">
        <f>MEDIAN(K1358,L1358,M1358,N1358)</f>
        <v/>
      </c>
      <c r="R1358" s="162">
        <f>AVERAGE(K1358,L1358,M1358,N1358)</f>
        <v/>
      </c>
      <c r="S1358" s="162">
        <f>AVERAGE(O1358,Q1358)</f>
        <v/>
      </c>
      <c r="T1358" s="162">
        <f>AVERAGE(P1358,Q1358)</f>
        <v/>
      </c>
      <c r="U1358" s="41">
        <f>STDEVA(K1358,L1358,M1358,N1358)</f>
        <v/>
      </c>
      <c r="V1358" s="42">
        <f>U1358/Q1358</f>
        <v/>
      </c>
      <c r="W1358" s="43">
        <f>IF(X1358=O1358,"MENOR",IF(X1358=S1358,"PROM[MEN-MED]","PROMEDIO"))</f>
        <v/>
      </c>
      <c r="X1358" s="163">
        <f>IF(V1358&lt;=300%,O1358,IF(AND(V1358&gt;100%,V1358&lt;=150%),S1358,R1358))</f>
        <v/>
      </c>
      <c r="Y1358" s="162">
        <f>ROUND(X1358,0)</f>
        <v/>
      </c>
    </row>
    <row r="1359" ht="15.75" customHeight="1">
      <c r="B1359" s="57" t="inlineStr">
        <is>
          <t>7.32</t>
        </is>
      </c>
      <c r="C1359" s="32" t="n">
        <v>4912</v>
      </c>
      <c r="D1359" s="59" t="inlineStr">
        <is>
          <t>COLECTOR DE ADMISION</t>
        </is>
      </c>
      <c r="E1359" s="56" t="inlineStr">
        <is>
          <t>componente del sistema de admisión del motor que distribuye de manera uniforme la mezcla de aire (o aire-combustible en algunos casos) a los cilindros del motor.</t>
        </is>
      </c>
      <c r="F1359" s="32" t="inlineStr">
        <is>
          <t>Unidad</t>
        </is>
      </c>
      <c r="G1359" s="35" t="inlineStr">
        <is>
          <t>suministro</t>
        </is>
      </c>
      <c r="H1359" s="159" t="n">
        <v>2691381</v>
      </c>
      <c r="I1359" s="37" t="n">
        <v>158.91</v>
      </c>
      <c r="J1359" s="37" t="n">
        <v>151.76</v>
      </c>
      <c r="K1359" s="160">
        <f>H1359*(I1359/J1359)</f>
        <v/>
      </c>
      <c r="L1359" s="159" t="n">
        <v>3193193.64</v>
      </c>
      <c r="M1359" s="159" t="n">
        <v>3100188</v>
      </c>
      <c r="N1359" s="159" t="n">
        <v>3348203.04</v>
      </c>
      <c r="O1359" s="162">
        <f>MIN(K1359,L1359,M1359,N1359)</f>
        <v/>
      </c>
      <c r="P1359" s="162">
        <f>MAX(K1359,L1359,M1359,N1359)</f>
        <v/>
      </c>
      <c r="Q1359" s="162">
        <f>MEDIAN(K1359,L1359,M1359,N1359)</f>
        <v/>
      </c>
      <c r="R1359" s="162">
        <f>AVERAGE(K1359,L1359,M1359,N1359)</f>
        <v/>
      </c>
      <c r="S1359" s="162">
        <f>AVERAGE(O1359,Q1359)</f>
        <v/>
      </c>
      <c r="T1359" s="162">
        <f>AVERAGE(P1359,Q1359)</f>
        <v/>
      </c>
      <c r="U1359" s="41">
        <f>STDEVA(K1359,L1359,M1359,N1359)</f>
        <v/>
      </c>
      <c r="V1359" s="42">
        <f>U1359/Q1359</f>
        <v/>
      </c>
      <c r="W1359" s="43">
        <f>IF(X1359=O1359,"MENOR",IF(X1359=S1359,"PROM[MEN-MED]","PROMEDIO"))</f>
        <v/>
      </c>
      <c r="X1359" s="163">
        <f>IF(V1359&lt;=300%,O1359,IF(AND(V1359&gt;100%,V1359&lt;=150%),S1359,R1359))</f>
        <v/>
      </c>
      <c r="Y1359" s="162">
        <f>ROUND(X1359,0)</f>
        <v/>
      </c>
    </row>
    <row r="1360" ht="27" customHeight="1">
      <c r="B1360" s="57" t="inlineStr">
        <is>
          <t>7.33</t>
        </is>
      </c>
      <c r="C1360" s="32" t="n">
        <v>4912</v>
      </c>
      <c r="D1360" s="59" t="inlineStr">
        <is>
          <t>JUNTA COLECTOR DE ADMISION</t>
        </is>
      </c>
      <c r="E1360" s="56" t="inlineStr">
        <is>
          <t>s un sello que se encuentra entre el colector de admisión y la culata del motor, cuya función principal es evitar fugas de aire y garantizar un sellado hermético en el sistema de admisión.</t>
        </is>
      </c>
      <c r="F1360" s="32" t="inlineStr">
        <is>
          <t>Unidad</t>
        </is>
      </c>
      <c r="G1360" s="35" t="inlineStr">
        <is>
          <t>suministro</t>
        </is>
      </c>
      <c r="H1360" s="159" t="n">
        <v>43699</v>
      </c>
      <c r="I1360" s="37" t="n">
        <v>158.91</v>
      </c>
      <c r="J1360" s="37" t="n">
        <v>151.76</v>
      </c>
      <c r="K1360" s="160">
        <f>H1360*(I1360/J1360)</f>
        <v/>
      </c>
      <c r="L1360" s="159" t="n">
        <v>51241.4714</v>
      </c>
      <c r="M1360" s="159" t="n">
        <v>49749</v>
      </c>
      <c r="N1360" s="159" t="n">
        <v>53728.92</v>
      </c>
      <c r="O1360" s="162">
        <f>MIN(K1360,L1360,M1360,N1360)</f>
        <v/>
      </c>
      <c r="P1360" s="162">
        <f>MAX(K1360,L1360,M1360,N1360)</f>
        <v/>
      </c>
      <c r="Q1360" s="162">
        <f>MEDIAN(K1360,L1360,M1360,N1360)</f>
        <v/>
      </c>
      <c r="R1360" s="162">
        <f>AVERAGE(K1360,L1360,M1360,N1360)</f>
        <v/>
      </c>
      <c r="S1360" s="162">
        <f>AVERAGE(O1360,Q1360)</f>
        <v/>
      </c>
      <c r="T1360" s="162">
        <f>AVERAGE(P1360,Q1360)</f>
        <v/>
      </c>
      <c r="U1360" s="41">
        <f>STDEVA(K1360,L1360,M1360,N1360)</f>
        <v/>
      </c>
      <c r="V1360" s="42">
        <f>U1360/Q1360</f>
        <v/>
      </c>
      <c r="W1360" s="43">
        <f>IF(X1360=O1360,"MENOR",IF(X1360=S1360,"PROM[MEN-MED]","PROMEDIO"))</f>
        <v/>
      </c>
      <c r="X1360" s="163">
        <f>IF(V1360&lt;=300%,O1360,IF(AND(V1360&gt;100%,V1360&lt;=150%),S1360,R1360))</f>
        <v/>
      </c>
      <c r="Y1360" s="162">
        <f>ROUND(X1360,0)</f>
        <v/>
      </c>
    </row>
    <row r="1361" ht="27" customHeight="1">
      <c r="B1361" s="57" t="inlineStr">
        <is>
          <t>7.34</t>
        </is>
      </c>
      <c r="C1361" s="32" t="n">
        <v>4912</v>
      </c>
      <c r="D1361" s="59" t="inlineStr">
        <is>
          <t xml:space="preserve">SUBCONJUNTO DEL COLADOR DE ACEITE </t>
        </is>
      </c>
      <c r="E1361" s="56" t="inlineStr">
        <is>
          <t>componente del sistema de lubricación del motor que se encuentra en la base del cárter y tiene la función de filtrar impurezas y partículas del aceite antes de que este sea bombeado al motor.</t>
        </is>
      </c>
      <c r="F1361" s="32" t="inlineStr">
        <is>
          <t>Unidad</t>
        </is>
      </c>
      <c r="G1361" s="35" t="inlineStr">
        <is>
          <t>suministro</t>
        </is>
      </c>
      <c r="H1361" s="159" t="n">
        <v>143687</v>
      </c>
      <c r="I1361" s="37" t="n">
        <v>158.91</v>
      </c>
      <c r="J1361" s="37" t="n">
        <v>151.76</v>
      </c>
      <c r="K1361" s="160">
        <f>H1361*(I1361/J1361)</f>
        <v/>
      </c>
      <c r="L1361" s="159" t="n">
        <v>177149.6951</v>
      </c>
      <c r="M1361" s="159" t="n">
        <v>171990</v>
      </c>
      <c r="N1361" s="159" t="n">
        <v>185749.2</v>
      </c>
      <c r="O1361" s="162">
        <f>MIN(K1361,L1361,M1361,N1361)</f>
        <v/>
      </c>
      <c r="P1361" s="162">
        <f>MAX(K1361,L1361,M1361,N1361)</f>
        <v/>
      </c>
      <c r="Q1361" s="162">
        <f>MEDIAN(K1361,L1361,M1361,N1361)</f>
        <v/>
      </c>
      <c r="R1361" s="162">
        <f>AVERAGE(K1361,L1361,M1361,N1361)</f>
        <v/>
      </c>
      <c r="S1361" s="162">
        <f>AVERAGE(O1361,Q1361)</f>
        <v/>
      </c>
      <c r="T1361" s="162">
        <f>AVERAGE(P1361,Q1361)</f>
        <v/>
      </c>
      <c r="U1361" s="41">
        <f>STDEVA(K1361,L1361,M1361,N1361)</f>
        <v/>
      </c>
      <c r="V1361" s="42">
        <f>U1361/Q1361</f>
        <v/>
      </c>
      <c r="W1361" s="43">
        <f>IF(X1361=O1361,"MENOR",IF(X1361=S1361,"PROM[MEN-MED]","PROMEDIO"))</f>
        <v/>
      </c>
      <c r="X1361" s="163">
        <f>IF(V1361&lt;=300%,O1361,IF(AND(V1361&gt;100%,V1361&lt;=150%),S1361,R1361))</f>
        <v/>
      </c>
      <c r="Y1361" s="162">
        <f>ROUND(X1361,0)</f>
        <v/>
      </c>
    </row>
    <row r="1362" ht="15.75" customHeight="1">
      <c r="B1362" s="57" t="inlineStr">
        <is>
          <t>7.35</t>
        </is>
      </c>
      <c r="C1362" s="32" t="n">
        <v>4912</v>
      </c>
      <c r="D1362" s="59" t="inlineStr">
        <is>
          <t xml:space="preserve">SEPARAVDOR DE LA CAMISA DE AGUA DEL BLOQUE DE CILINDROS </t>
        </is>
      </c>
      <c r="E1362" s="56" t="inlineStr">
        <is>
          <t>componente del sistema de enfriamiento del motor que ayuda a dirigir y optimizar el flujo del refrigerante dentro del bloque de cilindros.</t>
        </is>
      </c>
      <c r="F1362" s="32" t="inlineStr">
        <is>
          <t>Unidad</t>
        </is>
      </c>
      <c r="G1362" s="35" t="inlineStr">
        <is>
          <t>suministro</t>
        </is>
      </c>
      <c r="H1362" s="159" t="n">
        <v>96771</v>
      </c>
      <c r="I1362" s="37" t="n">
        <v>158.91</v>
      </c>
      <c r="J1362" s="37" t="n">
        <v>151.76</v>
      </c>
      <c r="K1362" s="160">
        <f>H1362*(I1362/J1362)</f>
        <v/>
      </c>
      <c r="L1362" s="159" t="n">
        <v>125931.9166</v>
      </c>
      <c r="M1362" s="159" t="n">
        <v>122264</v>
      </c>
      <c r="N1362" s="159" t="n">
        <v>132045.12</v>
      </c>
      <c r="O1362" s="162">
        <f>MIN(K1362,L1362,M1362,N1362)</f>
        <v/>
      </c>
      <c r="P1362" s="162">
        <f>MAX(K1362,L1362,M1362,N1362)</f>
        <v/>
      </c>
      <c r="Q1362" s="162">
        <f>MEDIAN(K1362,L1362,M1362,N1362)</f>
        <v/>
      </c>
      <c r="R1362" s="162">
        <f>AVERAGE(K1362,L1362,M1362,N1362)</f>
        <v/>
      </c>
      <c r="S1362" s="162">
        <f>AVERAGE(O1362,Q1362)</f>
        <v/>
      </c>
      <c r="T1362" s="162">
        <f>AVERAGE(P1362,Q1362)</f>
        <v/>
      </c>
      <c r="U1362" s="41">
        <f>STDEVA(K1362,L1362,M1362,N1362)</f>
        <v/>
      </c>
      <c r="V1362" s="42">
        <f>U1362/Q1362</f>
        <v/>
      </c>
      <c r="W1362" s="43">
        <f>IF(X1362=O1362,"MENOR",IF(X1362=S1362,"PROM[MEN-MED]","PROMEDIO"))</f>
        <v/>
      </c>
      <c r="X1362" s="163">
        <f>IF(V1362&lt;=300%,O1362,IF(AND(V1362&gt;100%,V1362&lt;=150%),S1362,R1362))</f>
        <v/>
      </c>
      <c r="Y1362" s="162">
        <f>ROUND(X1362,0)</f>
        <v/>
      </c>
    </row>
    <row r="1363" ht="15.75" customHeight="1">
      <c r="B1363" s="57" t="inlineStr">
        <is>
          <t>7.36</t>
        </is>
      </c>
      <c r="C1363" s="32" t="n">
        <v>4912</v>
      </c>
      <c r="D1363" s="59" t="inlineStr">
        <is>
          <t xml:space="preserve">VALVULA DE ESCAPE </t>
        </is>
      </c>
      <c r="E1363" s="56" t="inlineStr">
        <is>
          <t>componente del tren de válvulas del motor que permite la expulsión de los gases quemados de la combustión desde la cámara de combustión hacia el sistema de escape.</t>
        </is>
      </c>
      <c r="F1363" s="32" t="inlineStr">
        <is>
          <t>Unidad</t>
        </is>
      </c>
      <c r="G1363" s="35" t="inlineStr">
        <is>
          <t>suministro</t>
        </is>
      </c>
      <c r="H1363" s="159" t="n">
        <v>135850</v>
      </c>
      <c r="I1363" s="37" t="n">
        <v>158.91</v>
      </c>
      <c r="J1363" s="37" t="n">
        <v>151.76</v>
      </c>
      <c r="K1363" s="160">
        <f>H1363*(I1363/J1363)</f>
        <v/>
      </c>
      <c r="L1363" s="159" t="n">
        <v>163932.7459</v>
      </c>
      <c r="M1363" s="159" t="n">
        <v>159158</v>
      </c>
      <c r="N1363" s="159" t="n">
        <v>171890.64</v>
      </c>
      <c r="O1363" s="162">
        <f>MIN(K1363,L1363,M1363,N1363)</f>
        <v/>
      </c>
      <c r="P1363" s="162">
        <f>MAX(K1363,L1363,M1363,N1363)</f>
        <v/>
      </c>
      <c r="Q1363" s="162">
        <f>MEDIAN(K1363,L1363,M1363,N1363)</f>
        <v/>
      </c>
      <c r="R1363" s="162">
        <f>AVERAGE(K1363,L1363,M1363,N1363)</f>
        <v/>
      </c>
      <c r="S1363" s="162">
        <f>AVERAGE(O1363,Q1363)</f>
        <v/>
      </c>
      <c r="T1363" s="162">
        <f>AVERAGE(P1363,Q1363)</f>
        <v/>
      </c>
      <c r="U1363" s="41">
        <f>STDEVA(K1363,L1363,M1363,N1363)</f>
        <v/>
      </c>
      <c r="V1363" s="42">
        <f>U1363/Q1363</f>
        <v/>
      </c>
      <c r="W1363" s="43">
        <f>IF(X1363=O1363,"MENOR",IF(X1363=S1363,"PROM[MEN-MED]","PROMEDIO"))</f>
        <v/>
      </c>
      <c r="X1363" s="163">
        <f>IF(V1363&lt;=300%,O1363,IF(AND(V1363&gt;100%,V1363&lt;=150%),S1363,R1363))</f>
        <v/>
      </c>
      <c r="Y1363" s="162">
        <f>ROUND(X1363,0)</f>
        <v/>
      </c>
    </row>
    <row r="1364" ht="27" customHeight="1">
      <c r="B1364" s="57" t="inlineStr">
        <is>
          <t>7.37</t>
        </is>
      </c>
      <c r="C1364" s="32" t="n">
        <v>4912</v>
      </c>
      <c r="D1364" s="59" t="inlineStr">
        <is>
          <t>VALVULA DE ADMISION</t>
        </is>
      </c>
      <c r="E1364" s="56" t="inlineStr">
        <is>
          <t>componente del tren de válvulas del motor que permite la entrada de la mezcla de aire y combustible (en motores de inyección indirecta) o solo aire (en motores de inyección directa) a la cámara de combustión</t>
        </is>
      </c>
      <c r="F1364" s="32" t="inlineStr">
        <is>
          <t>Unidad</t>
        </is>
      </c>
      <c r="G1364" s="35" t="inlineStr">
        <is>
          <t>suministro</t>
        </is>
      </c>
      <c r="H1364" s="159" t="n">
        <v>95000</v>
      </c>
      <c r="I1364" s="37" t="n">
        <v>158.91</v>
      </c>
      <c r="J1364" s="37" t="n">
        <v>151.76</v>
      </c>
      <c r="K1364" s="160">
        <f>H1364*(I1364/J1364)</f>
        <v/>
      </c>
      <c r="L1364" s="159" t="n">
        <v>111395.5311</v>
      </c>
      <c r="M1364" s="159" t="n">
        <v>108151</v>
      </c>
      <c r="N1364" s="159" t="n">
        <v>116803.08</v>
      </c>
      <c r="O1364" s="162">
        <f>MIN(K1364,L1364,M1364,N1364)</f>
        <v/>
      </c>
      <c r="P1364" s="162">
        <f>MAX(K1364,L1364,M1364,N1364)</f>
        <v/>
      </c>
      <c r="Q1364" s="162">
        <f>MEDIAN(K1364,L1364,M1364,N1364)</f>
        <v/>
      </c>
      <c r="R1364" s="162">
        <f>AVERAGE(K1364,L1364,M1364,N1364)</f>
        <v/>
      </c>
      <c r="S1364" s="162">
        <f>AVERAGE(O1364,Q1364)</f>
        <v/>
      </c>
      <c r="T1364" s="162">
        <f>AVERAGE(P1364,Q1364)</f>
        <v/>
      </c>
      <c r="U1364" s="41">
        <f>STDEVA(K1364,L1364,M1364,N1364)</f>
        <v/>
      </c>
      <c r="V1364" s="42">
        <f>U1364/Q1364</f>
        <v/>
      </c>
      <c r="W1364" s="43">
        <f>IF(X1364=O1364,"MENOR",IF(X1364=S1364,"PROM[MEN-MED]","PROMEDIO"))</f>
        <v/>
      </c>
      <c r="X1364" s="163">
        <f>IF(V1364&lt;=300%,O1364,IF(AND(V1364&gt;100%,V1364&lt;=150%),S1364,R1364))</f>
        <v/>
      </c>
      <c r="Y1364" s="162">
        <f>ROUND(X1364,0)</f>
        <v/>
      </c>
    </row>
    <row r="1365" ht="15.75" customHeight="1">
      <c r="B1365" s="57" t="inlineStr">
        <is>
          <t>7.38</t>
        </is>
      </c>
      <c r="C1365" s="32" t="n">
        <v>4912</v>
      </c>
      <c r="D1365" s="59" t="inlineStr">
        <is>
          <t>CASQUILLO DE LA GUIA DE LA VALVULA DE ESCAPE</t>
        </is>
      </c>
      <c r="E1365" s="56" t="inlineStr">
        <is>
          <t xml:space="preserve">componente cilíndrico que se encuentra en la culata del motor y sirve como guía para el movimiento de las válvulas de admisión y escape </t>
        </is>
      </c>
      <c r="F1365" s="32" t="inlineStr">
        <is>
          <t>Unidad</t>
        </is>
      </c>
      <c r="G1365" s="35" t="inlineStr">
        <is>
          <t>suministro</t>
        </is>
      </c>
      <c r="H1365" s="159" t="n">
        <v>34153</v>
      </c>
      <c r="I1365" s="37" t="n">
        <v>158.91</v>
      </c>
      <c r="J1365" s="37" t="n">
        <v>151.76</v>
      </c>
      <c r="K1365" s="160">
        <f>H1365*(I1365/J1365)</f>
        <v/>
      </c>
      <c r="L1365" s="159" t="n">
        <v>46288.2035</v>
      </c>
      <c r="M1365" s="159" t="n">
        <v>44940</v>
      </c>
      <c r="N1365" s="159" t="n">
        <v>48535.2</v>
      </c>
      <c r="O1365" s="162">
        <f>MIN(K1365,L1365,M1365,N1365)</f>
        <v/>
      </c>
      <c r="P1365" s="162">
        <f>MAX(K1365,L1365,M1365,N1365)</f>
        <v/>
      </c>
      <c r="Q1365" s="162">
        <f>MEDIAN(K1365,L1365,M1365,N1365)</f>
        <v/>
      </c>
      <c r="R1365" s="162">
        <f>AVERAGE(K1365,L1365,M1365,N1365)</f>
        <v/>
      </c>
      <c r="S1365" s="162">
        <f>AVERAGE(O1365,Q1365)</f>
        <v/>
      </c>
      <c r="T1365" s="162">
        <f>AVERAGE(P1365,Q1365)</f>
        <v/>
      </c>
      <c r="U1365" s="41">
        <f>STDEVA(K1365,L1365,M1365,N1365)</f>
        <v/>
      </c>
      <c r="V1365" s="42">
        <f>U1365/Q1365</f>
        <v/>
      </c>
      <c r="W1365" s="43">
        <f>IF(X1365=O1365,"MENOR",IF(X1365=S1365,"PROM[MEN-MED]","PROMEDIO"))</f>
        <v/>
      </c>
      <c r="X1365" s="163">
        <f>IF(V1365&lt;=300%,O1365,IF(AND(V1365&gt;100%,V1365&lt;=150%),S1365,R1365))</f>
        <v/>
      </c>
      <c r="Y1365" s="162">
        <f>ROUND(X1365,0)</f>
        <v/>
      </c>
    </row>
    <row r="1366" ht="27" customHeight="1">
      <c r="B1366" s="57" t="inlineStr">
        <is>
          <t>7.39</t>
        </is>
      </c>
      <c r="C1366" s="32" t="n">
        <v>4912</v>
      </c>
      <c r="D1366" s="59" t="inlineStr">
        <is>
          <t xml:space="preserve">ASIENTO DEL MUELLE DE LA VALVULA </t>
        </is>
      </c>
      <c r="E1366" s="56" t="inlineStr">
        <is>
          <t>componente del sistema de válvulas del motor que proporciona una base estable para el muelle de la válvula, ayudando a mantener la válvula en su posición correcta y asegurando su correcto funcionamiento</t>
        </is>
      </c>
      <c r="F1366" s="32" t="inlineStr">
        <is>
          <t>Unidad</t>
        </is>
      </c>
      <c r="G1366" s="35" t="inlineStr">
        <is>
          <t>suministro</t>
        </is>
      </c>
      <c r="H1366" s="159" t="n">
        <v>255041</v>
      </c>
      <c r="I1366" s="37" t="n">
        <v>158.91</v>
      </c>
      <c r="J1366" s="37" t="n">
        <v>151.76</v>
      </c>
      <c r="K1366" s="160">
        <f>H1366*(I1366/J1366)</f>
        <v/>
      </c>
      <c r="L1366" s="159" t="n">
        <v>427168.8141</v>
      </c>
      <c r="M1366" s="159" t="n">
        <v>414727</v>
      </c>
      <c r="N1366" s="159" t="n">
        <v>447905.16</v>
      </c>
      <c r="O1366" s="162">
        <f>MIN(K1366,L1366,M1366,N1366)</f>
        <v/>
      </c>
      <c r="P1366" s="162">
        <f>MAX(K1366,L1366,M1366,N1366)</f>
        <v/>
      </c>
      <c r="Q1366" s="162">
        <f>MEDIAN(K1366,L1366,M1366,N1366)</f>
        <v/>
      </c>
      <c r="R1366" s="162">
        <f>AVERAGE(K1366,L1366,M1366,N1366)</f>
        <v/>
      </c>
      <c r="S1366" s="162">
        <f>AVERAGE(O1366,Q1366)</f>
        <v/>
      </c>
      <c r="T1366" s="162">
        <f>AVERAGE(P1366,Q1366)</f>
        <v/>
      </c>
      <c r="U1366" s="41">
        <f>STDEVA(K1366,L1366,M1366,N1366)</f>
        <v/>
      </c>
      <c r="V1366" s="42">
        <f>U1366/Q1366</f>
        <v/>
      </c>
      <c r="W1366" s="43">
        <f>IF(X1366=O1366,"MENOR",IF(X1366=S1366,"PROM[MEN-MED]","PROMEDIO"))</f>
        <v/>
      </c>
      <c r="X1366" s="163">
        <f>IF(V1366&lt;=300%,O1366,IF(AND(V1366&gt;100%,V1366&lt;=150%),S1366,R1366))</f>
        <v/>
      </c>
      <c r="Y1366" s="162">
        <f>ROUND(X1366,0)</f>
        <v/>
      </c>
    </row>
    <row r="1367" ht="27" customHeight="1">
      <c r="B1367" s="57" t="inlineStr">
        <is>
          <t>7.40</t>
        </is>
      </c>
      <c r="C1367" s="32" t="n">
        <v>4912</v>
      </c>
      <c r="D1367" s="59" t="inlineStr">
        <is>
          <t>SELLO DE ACEITE DEL VAASTAGO DE LA VALVULA</t>
        </is>
      </c>
      <c r="E1367" s="56" t="inlineStr">
        <is>
          <t>componente del sistema de válvulas del motor que controla la cantidad de aceite que lubrica el vástago de la válvula, evitando que el exceso de aceite ingrese a la cámara de combustión.</t>
        </is>
      </c>
      <c r="F1367" s="32" t="inlineStr">
        <is>
          <t>Unidad</t>
        </is>
      </c>
      <c r="G1367" s="35" t="inlineStr">
        <is>
          <t>suministro</t>
        </is>
      </c>
      <c r="H1367" s="159" t="n">
        <v>34141</v>
      </c>
      <c r="I1367" s="37" t="n">
        <v>158.91</v>
      </c>
      <c r="J1367" s="37" t="n">
        <v>151.76</v>
      </c>
      <c r="K1367" s="160">
        <f>H1367*(I1367/J1367)</f>
        <v/>
      </c>
      <c r="L1367" s="159" t="n">
        <v>44990.4014</v>
      </c>
      <c r="M1367" s="159" t="n">
        <v>43680</v>
      </c>
      <c r="N1367" s="159" t="n">
        <v>47174.4</v>
      </c>
      <c r="O1367" s="162">
        <f>MIN(K1367,L1367,M1367,N1367)</f>
        <v/>
      </c>
      <c r="P1367" s="162">
        <f>MAX(K1367,L1367,M1367,N1367)</f>
        <v/>
      </c>
      <c r="Q1367" s="162">
        <f>MEDIAN(K1367,L1367,M1367,N1367)</f>
        <v/>
      </c>
      <c r="R1367" s="162">
        <f>AVERAGE(K1367,L1367,M1367,N1367)</f>
        <v/>
      </c>
      <c r="S1367" s="162">
        <f>AVERAGE(O1367,Q1367)</f>
        <v/>
      </c>
      <c r="T1367" s="162">
        <f>AVERAGE(P1367,Q1367)</f>
        <v/>
      </c>
      <c r="U1367" s="41">
        <f>STDEVA(K1367,L1367,M1367,N1367)</f>
        <v/>
      </c>
      <c r="V1367" s="42">
        <f>U1367/Q1367</f>
        <v/>
      </c>
      <c r="W1367" s="43">
        <f>IF(X1367=O1367,"MENOR",IF(X1367=S1367,"PROM[MEN-MED]","PROMEDIO"))</f>
        <v/>
      </c>
      <c r="X1367" s="163">
        <f>IF(V1367&lt;=300%,O1367,IF(AND(V1367&gt;100%,V1367&lt;=150%),S1367,R1367))</f>
        <v/>
      </c>
      <c r="Y1367" s="162">
        <f>ROUND(X1367,0)</f>
        <v/>
      </c>
    </row>
    <row r="1368" ht="15.75" customHeight="1">
      <c r="B1368" s="57" t="inlineStr">
        <is>
          <t>7.41</t>
        </is>
      </c>
      <c r="C1368" s="32" t="n">
        <v>4912</v>
      </c>
      <c r="D1368" s="59" t="inlineStr">
        <is>
          <t>MUELLE DE COMPRESION INTERNO</t>
        </is>
      </c>
      <c r="E1368" s="56" t="inlineStr">
        <is>
          <t>resorte ubicado en el sistema de válvulas del motor, diseñado para mantener la válvula cerrada cuando no está en funcionamiento y garantizar su correcto retorno después de abrirse.</t>
        </is>
      </c>
      <c r="F1368" s="32" t="inlineStr">
        <is>
          <t>Unidad</t>
        </is>
      </c>
      <c r="G1368" s="35" t="inlineStr">
        <is>
          <t>suministro</t>
        </is>
      </c>
      <c r="H1368" s="159" t="n">
        <v>24700</v>
      </c>
      <c r="I1368" s="37" t="n">
        <v>158.91</v>
      </c>
      <c r="J1368" s="37" t="n">
        <v>151.76</v>
      </c>
      <c r="K1368" s="160">
        <f>H1368*(I1368/J1368)</f>
        <v/>
      </c>
      <c r="L1368" s="159" t="n">
        <v>30087.3293</v>
      </c>
      <c r="M1368" s="159" t="n">
        <v>29211</v>
      </c>
      <c r="N1368" s="159" t="n">
        <v>31547.88</v>
      </c>
      <c r="O1368" s="162">
        <f>MIN(K1368,L1368,M1368,N1368)</f>
        <v/>
      </c>
      <c r="P1368" s="162">
        <f>MAX(K1368,L1368,M1368,N1368)</f>
        <v/>
      </c>
      <c r="Q1368" s="162">
        <f>MEDIAN(K1368,L1368,M1368,N1368)</f>
        <v/>
      </c>
      <c r="R1368" s="162">
        <f>AVERAGE(K1368,L1368,M1368,N1368)</f>
        <v/>
      </c>
      <c r="S1368" s="162">
        <f>AVERAGE(O1368,Q1368)</f>
        <v/>
      </c>
      <c r="T1368" s="162">
        <f>AVERAGE(P1368,Q1368)</f>
        <v/>
      </c>
      <c r="U1368" s="41">
        <f>STDEVA(K1368,L1368,M1368,N1368)</f>
        <v/>
      </c>
      <c r="V1368" s="42">
        <f>U1368/Q1368</f>
        <v/>
      </c>
      <c r="W1368" s="43">
        <f>IF(X1368=O1368,"MENOR",IF(X1368=S1368,"PROM[MEN-MED]","PROMEDIO"))</f>
        <v/>
      </c>
      <c r="X1368" s="163">
        <f>IF(V1368&lt;=300%,O1368,IF(AND(V1368&gt;100%,V1368&lt;=150%),S1368,R1368))</f>
        <v/>
      </c>
      <c r="Y1368" s="162">
        <f>ROUND(X1368,0)</f>
        <v/>
      </c>
    </row>
    <row r="1369" ht="15.75" customHeight="1">
      <c r="B1369" s="57" t="inlineStr">
        <is>
          <t>7.42</t>
        </is>
      </c>
      <c r="C1369" s="32" t="n">
        <v>4912</v>
      </c>
      <c r="D1369" s="59" t="inlineStr">
        <is>
          <t xml:space="preserve">RETEN DEL MUELLE DE LA VALVULA </t>
        </is>
      </c>
      <c r="E1369" s="56" t="inlineStr">
        <is>
          <t>componente del sistema de válvulas del motor que mantiene el muelle de la válvula firmemente sujeto al vástago de la válvula, asegurando su correcto funcionamiento.</t>
        </is>
      </c>
      <c r="F1369" s="32" t="inlineStr">
        <is>
          <t>Unidad</t>
        </is>
      </c>
      <c r="G1369" s="35" t="inlineStr">
        <is>
          <t>suministro</t>
        </is>
      </c>
      <c r="H1369" s="159" t="n">
        <v>64600</v>
      </c>
      <c r="I1369" s="37" t="n">
        <v>158.91</v>
      </c>
      <c r="J1369" s="37" t="n">
        <v>151.76</v>
      </c>
      <c r="K1369" s="160">
        <f>H1369*(I1369/J1369)</f>
        <v/>
      </c>
      <c r="L1369" s="159" t="n">
        <v>77954.52</v>
      </c>
      <c r="M1369" s="159" t="n">
        <v>75684</v>
      </c>
      <c r="N1369" s="159" t="n">
        <v>81738.72</v>
      </c>
      <c r="O1369" s="162">
        <f>MIN(K1369,L1369,M1369,N1369)</f>
        <v/>
      </c>
      <c r="P1369" s="162">
        <f>MAX(K1369,L1369,M1369,N1369)</f>
        <v/>
      </c>
      <c r="Q1369" s="162">
        <f>MEDIAN(K1369,L1369,M1369,N1369)</f>
        <v/>
      </c>
      <c r="R1369" s="162">
        <f>AVERAGE(K1369,L1369,M1369,N1369)</f>
        <v/>
      </c>
      <c r="S1369" s="162">
        <f>AVERAGE(O1369,Q1369)</f>
        <v/>
      </c>
      <c r="T1369" s="162">
        <f>AVERAGE(P1369,Q1369)</f>
        <v/>
      </c>
      <c r="U1369" s="41">
        <f>STDEVA(K1369,L1369,M1369,N1369)</f>
        <v/>
      </c>
      <c r="V1369" s="42">
        <f>U1369/Q1369</f>
        <v/>
      </c>
      <c r="W1369" s="43">
        <f>IF(X1369=O1369,"MENOR",IF(X1369=S1369,"PROM[MEN-MED]","PROMEDIO"))</f>
        <v/>
      </c>
      <c r="X1369" s="163">
        <f>IF(V1369&lt;=300%,O1369,IF(AND(V1369&gt;100%,V1369&lt;=150%),S1369,R1369))</f>
        <v/>
      </c>
      <c r="Y1369" s="162">
        <f>ROUND(X1369,0)</f>
        <v/>
      </c>
    </row>
    <row r="1370" ht="15.75" customHeight="1">
      <c r="B1370" s="57" t="inlineStr">
        <is>
          <t>7.43</t>
        </is>
      </c>
      <c r="C1370" s="32" t="n">
        <v>4912</v>
      </c>
      <c r="D1370" s="59" t="inlineStr">
        <is>
          <t xml:space="preserve">BLOQUEO DEL RETEN DEL MUELLE DE LA VALVULA </t>
        </is>
      </c>
      <c r="E1370" s="56" t="inlineStr">
        <is>
          <t>pequeño componente metálico en forma de cuña que asegura el muelle de la válvula al vástago de la válvula, evitando que se desprenda durante el funcionamiento del motor.</t>
        </is>
      </c>
      <c r="F1370" s="32" t="inlineStr">
        <is>
          <t>Unidad</t>
        </is>
      </c>
      <c r="G1370" s="35" t="inlineStr">
        <is>
          <t>suministro</t>
        </is>
      </c>
      <c r="H1370" s="159" t="n">
        <v>9722</v>
      </c>
      <c r="I1370" s="37" t="n">
        <v>158.91</v>
      </c>
      <c r="J1370" s="37" t="n">
        <v>151.76</v>
      </c>
      <c r="K1370" s="160">
        <f>H1370*(I1370/J1370)</f>
        <v/>
      </c>
      <c r="L1370" s="159" t="n">
        <v>12610.2872</v>
      </c>
      <c r="M1370" s="159" t="n">
        <v>12243</v>
      </c>
      <c r="N1370" s="159" t="n">
        <v>13222.44</v>
      </c>
      <c r="O1370" s="162">
        <f>MIN(K1370,L1370,M1370,N1370)</f>
        <v/>
      </c>
      <c r="P1370" s="162">
        <f>MAX(K1370,L1370,M1370,N1370)</f>
        <v/>
      </c>
      <c r="Q1370" s="162">
        <f>MEDIAN(K1370,L1370,M1370,N1370)</f>
        <v/>
      </c>
      <c r="R1370" s="162">
        <f>AVERAGE(K1370,L1370,M1370,N1370)</f>
        <v/>
      </c>
      <c r="S1370" s="162">
        <f>AVERAGE(O1370,Q1370)</f>
        <v/>
      </c>
      <c r="T1370" s="162">
        <f>AVERAGE(P1370,Q1370)</f>
        <v/>
      </c>
      <c r="U1370" s="41">
        <f>STDEVA(K1370,L1370,M1370,N1370)</f>
        <v/>
      </c>
      <c r="V1370" s="42">
        <f>U1370/Q1370</f>
        <v/>
      </c>
      <c r="W1370" s="43">
        <f>IF(X1370=O1370,"MENOR",IF(X1370=S1370,"PROM[MEN-MED]","PROMEDIO"))</f>
        <v/>
      </c>
      <c r="X1370" s="163">
        <f>IF(V1370&lt;=300%,O1370,IF(AND(V1370&gt;100%,V1370&lt;=150%),S1370,R1370))</f>
        <v/>
      </c>
      <c r="Y1370" s="162">
        <f>ROUND(X1370,0)</f>
        <v/>
      </c>
    </row>
    <row r="1371" ht="27" customHeight="1">
      <c r="B1371" s="57" t="inlineStr">
        <is>
          <t>7.44</t>
        </is>
      </c>
      <c r="C1371" s="32" t="n">
        <v>4912</v>
      </c>
      <c r="D1371" s="59" t="inlineStr">
        <is>
          <t>ANILLO DE COMPRESION NO.1</t>
        </is>
      </c>
      <c r="E1371" s="56" t="inlineStr">
        <is>
          <t>componentes metálicos que se encuentran en los pistones del motor y tienen la función de sellar la cámara de combustión, controlar el consumo de aceite y disipar el calor del pistón hacia las paredes del cilindro.</t>
        </is>
      </c>
      <c r="F1371" s="32" t="inlineStr">
        <is>
          <t>Unidad</t>
        </is>
      </c>
      <c r="G1371" s="35" t="inlineStr">
        <is>
          <t>suministro</t>
        </is>
      </c>
      <c r="H1371" s="159" t="n">
        <v>1123039</v>
      </c>
      <c r="I1371" s="37" t="n">
        <v>158.91</v>
      </c>
      <c r="J1371" s="37" t="n">
        <v>151.76</v>
      </c>
      <c r="K1371" s="160">
        <f>H1371*(I1371/J1371)</f>
        <v/>
      </c>
      <c r="L1371" s="159" t="n">
        <v>1345655.8556</v>
      </c>
      <c r="M1371" s="159" t="n">
        <v>1306462</v>
      </c>
      <c r="N1371" s="159" t="n">
        <v>1410978.96</v>
      </c>
      <c r="O1371" s="162">
        <f>MIN(K1371,L1371,M1371,N1371)</f>
        <v/>
      </c>
      <c r="P1371" s="162">
        <f>MAX(K1371,L1371,M1371,N1371)</f>
        <v/>
      </c>
      <c r="Q1371" s="162">
        <f>MEDIAN(K1371,L1371,M1371,N1371)</f>
        <v/>
      </c>
      <c r="R1371" s="162">
        <f>AVERAGE(K1371,L1371,M1371,N1371)</f>
        <v/>
      </c>
      <c r="S1371" s="162">
        <f>AVERAGE(O1371,Q1371)</f>
        <v/>
      </c>
      <c r="T1371" s="162">
        <f>AVERAGE(P1371,Q1371)</f>
        <v/>
      </c>
      <c r="U1371" s="41">
        <f>STDEVA(K1371,L1371,M1371,N1371)</f>
        <v/>
      </c>
      <c r="V1371" s="42">
        <f>U1371/Q1371</f>
        <v/>
      </c>
      <c r="W1371" s="43">
        <f>IF(X1371=O1371,"MENOR",IF(X1371=S1371,"PROM[MEN-MED]","PROMEDIO"))</f>
        <v/>
      </c>
      <c r="X1371" s="163">
        <f>IF(V1371&lt;=300%,O1371,IF(AND(V1371&gt;100%,V1371&lt;=150%),S1371,R1371))</f>
        <v/>
      </c>
      <c r="Y1371" s="162">
        <f>ROUND(X1371,0)</f>
        <v/>
      </c>
    </row>
    <row r="1372" ht="27" customHeight="1">
      <c r="B1372" s="57" t="inlineStr">
        <is>
          <t>7.45</t>
        </is>
      </c>
      <c r="C1372" s="32" t="n">
        <v>4912</v>
      </c>
      <c r="D1372" s="59" t="inlineStr">
        <is>
          <t>ANILLO DE COMPRESION NO.2</t>
        </is>
      </c>
      <c r="E1372" s="56" t="inlineStr">
        <is>
          <t>componentes metálicos que se encuentran en los pistones del motor y tienen la función de sellar la cámara de combustión, controlar el consumo de aceite y disipar el calor del pistón hacia las paredes del cilindro.</t>
        </is>
      </c>
      <c r="F1372" s="32" t="inlineStr">
        <is>
          <t>Unidad</t>
        </is>
      </c>
      <c r="G1372" s="35" t="inlineStr">
        <is>
          <t>suministro</t>
        </is>
      </c>
      <c r="H1372" s="159" t="n">
        <v>1123039</v>
      </c>
      <c r="I1372" s="37" t="n">
        <v>158.91</v>
      </c>
      <c r="J1372" s="37" t="n">
        <v>151.76</v>
      </c>
      <c r="K1372" s="160">
        <f>H1372*(I1372/J1372)</f>
        <v/>
      </c>
      <c r="L1372" s="159" t="n">
        <v>1345655.8556</v>
      </c>
      <c r="M1372" s="159" t="n">
        <v>1306462</v>
      </c>
      <c r="N1372" s="159" t="n">
        <v>1410978.96</v>
      </c>
      <c r="O1372" s="162">
        <f>MIN(K1372,L1372,M1372,N1372)</f>
        <v/>
      </c>
      <c r="P1372" s="162">
        <f>MAX(K1372,L1372,M1372,N1372)</f>
        <v/>
      </c>
      <c r="Q1372" s="162">
        <f>MEDIAN(K1372,L1372,M1372,N1372)</f>
        <v/>
      </c>
      <c r="R1372" s="162">
        <f>AVERAGE(K1372,L1372,M1372,N1372)</f>
        <v/>
      </c>
      <c r="S1372" s="162">
        <f>AVERAGE(O1372,Q1372)</f>
        <v/>
      </c>
      <c r="T1372" s="162">
        <f>AVERAGE(P1372,Q1372)</f>
        <v/>
      </c>
      <c r="U1372" s="41">
        <f>STDEVA(K1372,L1372,M1372,N1372)</f>
        <v/>
      </c>
      <c r="V1372" s="42">
        <f>U1372/Q1372</f>
        <v/>
      </c>
      <c r="W1372" s="43">
        <f>IF(X1372=O1372,"MENOR",IF(X1372=S1372,"PROM[MEN-MED]","PROMEDIO"))</f>
        <v/>
      </c>
      <c r="X1372" s="163">
        <f>IF(V1372&lt;=300%,O1372,IF(AND(V1372&gt;100%,V1372&lt;=150%),S1372,R1372))</f>
        <v/>
      </c>
      <c r="Y1372" s="162">
        <f>ROUND(X1372,0)</f>
        <v/>
      </c>
    </row>
    <row r="1373" ht="27" customHeight="1">
      <c r="B1373" s="57" t="inlineStr">
        <is>
          <t>7.46</t>
        </is>
      </c>
      <c r="C1373" s="32" t="n">
        <v>4912</v>
      </c>
      <c r="D1373" s="59" t="inlineStr">
        <is>
          <t>ANILLO DE LUBRICACION RIEL LATERAL</t>
        </is>
      </c>
      <c r="E1373" s="56" t="inlineStr">
        <is>
          <t>componentes metálicos que se encuentran en los pistones del motor y tienen la función de sellar la cámara de combustión, controlar el consumo de aceite y disipar el calor del pistón hacia las paredes del cilindro.</t>
        </is>
      </c>
      <c r="F1373" s="32" t="inlineStr">
        <is>
          <t>Unidad</t>
        </is>
      </c>
      <c r="G1373" s="35" t="inlineStr">
        <is>
          <t>suministro</t>
        </is>
      </c>
      <c r="H1373" s="159" t="n">
        <v>1123039</v>
      </c>
      <c r="I1373" s="37" t="n">
        <v>158.91</v>
      </c>
      <c r="J1373" s="37" t="n">
        <v>151.76</v>
      </c>
      <c r="K1373" s="160">
        <f>H1373*(I1373/J1373)</f>
        <v/>
      </c>
      <c r="L1373" s="159" t="n">
        <v>1332840.6028</v>
      </c>
      <c r="M1373" s="159" t="n">
        <v>1294020</v>
      </c>
      <c r="N1373" s="159" t="n">
        <v>1397541.6</v>
      </c>
      <c r="O1373" s="162">
        <f>MIN(K1373,L1373,M1373,N1373)</f>
        <v/>
      </c>
      <c r="P1373" s="162">
        <f>MAX(K1373,L1373,M1373,N1373)</f>
        <v/>
      </c>
      <c r="Q1373" s="162">
        <f>MEDIAN(K1373,L1373,M1373,N1373)</f>
        <v/>
      </c>
      <c r="R1373" s="162">
        <f>AVERAGE(K1373,L1373,M1373,N1373)</f>
        <v/>
      </c>
      <c r="S1373" s="162">
        <f>AVERAGE(O1373,Q1373)</f>
        <v/>
      </c>
      <c r="T1373" s="162">
        <f>AVERAGE(P1373,Q1373)</f>
        <v/>
      </c>
      <c r="U1373" s="41">
        <f>STDEVA(K1373,L1373,M1373,N1373)</f>
        <v/>
      </c>
      <c r="V1373" s="42">
        <f>U1373/Q1373</f>
        <v/>
      </c>
      <c r="W1373" s="43">
        <f>IF(X1373=O1373,"MENOR",IF(X1373=S1373,"PROM[MEN-MED]","PROMEDIO"))</f>
        <v/>
      </c>
      <c r="X1373" s="163">
        <f>IF(V1373&lt;=300%,O1373,IF(AND(V1373&gt;100%,V1373&lt;=150%),S1373,R1373))</f>
        <v/>
      </c>
      <c r="Y1373" s="162">
        <f>ROUND(X1373,0)</f>
        <v/>
      </c>
    </row>
    <row r="1374" ht="27" customHeight="1">
      <c r="B1374" s="57" t="inlineStr">
        <is>
          <t>7.47</t>
        </is>
      </c>
      <c r="C1374" s="32" t="n">
        <v>4912</v>
      </c>
      <c r="D1374" s="59" t="inlineStr">
        <is>
          <t xml:space="preserve">ANILLO DE LUBRICACION EXPANSOR </t>
        </is>
      </c>
      <c r="E1374" s="56" t="inlineStr">
        <is>
          <t>componentes metálicos que se encuentran en los pistones del motor y tienen la función de sellar la cámara de combustión, controlar el consumo de aceite y disipar el calor del pistón hacia las paredes del cilindro.</t>
        </is>
      </c>
      <c r="F1374" s="32" t="inlineStr">
        <is>
          <t>Unidad</t>
        </is>
      </c>
      <c r="G1374" s="35" t="inlineStr">
        <is>
          <t>suministro</t>
        </is>
      </c>
      <c r="H1374" s="159" t="n">
        <v>1123039</v>
      </c>
      <c r="I1374" s="37" t="n">
        <v>158.91</v>
      </c>
      <c r="J1374" s="37" t="n">
        <v>151.76</v>
      </c>
      <c r="K1374" s="160">
        <f>H1374*(I1374/J1374)</f>
        <v/>
      </c>
      <c r="L1374" s="159" t="n">
        <v>1345655.8556</v>
      </c>
      <c r="M1374" s="159" t="n">
        <v>1306462</v>
      </c>
      <c r="N1374" s="159" t="n">
        <v>1410978.96</v>
      </c>
      <c r="O1374" s="162">
        <f>MIN(K1374,L1374,M1374,N1374)</f>
        <v/>
      </c>
      <c r="P1374" s="162">
        <f>MAX(K1374,L1374,M1374,N1374)</f>
        <v/>
      </c>
      <c r="Q1374" s="162">
        <f>MEDIAN(K1374,L1374,M1374,N1374)</f>
        <v/>
      </c>
      <c r="R1374" s="162">
        <f>AVERAGE(K1374,L1374,M1374,N1374)</f>
        <v/>
      </c>
      <c r="S1374" s="162">
        <f>AVERAGE(O1374,Q1374)</f>
        <v/>
      </c>
      <c r="T1374" s="162">
        <f>AVERAGE(P1374,Q1374)</f>
        <v/>
      </c>
      <c r="U1374" s="41">
        <f>STDEVA(K1374,L1374,M1374,N1374)</f>
        <v/>
      </c>
      <c r="V1374" s="42">
        <f>U1374/Q1374</f>
        <v/>
      </c>
      <c r="W1374" s="43">
        <f>IF(X1374=O1374,"MENOR",IF(X1374=S1374,"PROM[MEN-MED]","PROMEDIO"))</f>
        <v/>
      </c>
      <c r="X1374" s="163">
        <f>IF(V1374&lt;=300%,O1374,IF(AND(V1374&gt;100%,V1374&lt;=150%),S1374,R1374))</f>
        <v/>
      </c>
      <c r="Y1374" s="162">
        <f>ROUND(X1374,0)</f>
        <v/>
      </c>
    </row>
    <row r="1375" ht="27" customHeight="1">
      <c r="B1375" s="57" t="inlineStr">
        <is>
          <t>7.48</t>
        </is>
      </c>
      <c r="C1375" s="32" t="n">
        <v>4912</v>
      </c>
      <c r="D1375" s="59" t="inlineStr">
        <is>
          <t xml:space="preserve">ANILLO DE RETENCION DEL ORIFICIO DEL PASADOR DEL PISTO </t>
        </is>
      </c>
      <c r="E1375" s="56" t="inlineStr">
        <is>
          <t>pequeño clip o seguro metálico que mantiene el pasador del pistón en su posición dentro del pistón, evitando su desplazamiento lateral y protegiendo las paredes del cilindro de posibles daños.</t>
        </is>
      </c>
      <c r="F1375" s="32" t="inlineStr">
        <is>
          <t>Unidad</t>
        </is>
      </c>
      <c r="G1375" s="35" t="inlineStr">
        <is>
          <t>suministro</t>
        </is>
      </c>
      <c r="H1375" s="159" t="n">
        <v>3800</v>
      </c>
      <c r="I1375" s="37" t="n">
        <v>158.91</v>
      </c>
      <c r="J1375" s="37" t="n">
        <v>151.76</v>
      </c>
      <c r="K1375" s="160">
        <f>H1375*(I1375/J1375)</f>
        <v/>
      </c>
      <c r="L1375" s="159" t="n">
        <v>4541.2661</v>
      </c>
      <c r="M1375" s="159" t="n">
        <v>4409</v>
      </c>
      <c r="N1375" s="159" t="n">
        <v>4761.72</v>
      </c>
      <c r="O1375" s="162">
        <f>MIN(K1375,L1375,M1375,N1375)</f>
        <v/>
      </c>
      <c r="P1375" s="162">
        <f>MAX(K1375,L1375,M1375,N1375)</f>
        <v/>
      </c>
      <c r="Q1375" s="162">
        <f>MEDIAN(K1375,L1375,M1375,N1375)</f>
        <v/>
      </c>
      <c r="R1375" s="162">
        <f>AVERAGE(K1375,L1375,M1375,N1375)</f>
        <v/>
      </c>
      <c r="S1375" s="162">
        <f>AVERAGE(O1375,Q1375)</f>
        <v/>
      </c>
      <c r="T1375" s="162">
        <f>AVERAGE(P1375,Q1375)</f>
        <v/>
      </c>
      <c r="U1375" s="41">
        <f>STDEVA(K1375,L1375,M1375,N1375)</f>
        <v/>
      </c>
      <c r="V1375" s="42">
        <f>U1375/Q1375</f>
        <v/>
      </c>
      <c r="W1375" s="43">
        <f>IF(X1375=O1375,"MENOR",IF(X1375=S1375,"PROM[MEN-MED]","PROMEDIO"))</f>
        <v/>
      </c>
      <c r="X1375" s="163">
        <f>IF(V1375&lt;=300%,O1375,IF(AND(V1375&gt;100%,V1375&lt;=150%),S1375,R1375))</f>
        <v/>
      </c>
      <c r="Y1375" s="162">
        <f>ROUND(X1375,0)</f>
        <v/>
      </c>
    </row>
    <row r="1376" ht="27" customHeight="1">
      <c r="B1376" s="57" t="inlineStr">
        <is>
          <t>7.49</t>
        </is>
      </c>
      <c r="C1376" s="32" t="n">
        <v>4912</v>
      </c>
      <c r="D1376" s="59" t="inlineStr">
        <is>
          <t>PISTON</t>
        </is>
      </c>
      <c r="E1376" s="56" t="inlineStr">
        <is>
          <t>componente clave del motor que se mueve dentro de los cilindros para comprimir la mezcla de aire y combustible, recibir la explosión de la combustión y transmitir la fuerza al cigüeñal a través de la biela</t>
        </is>
      </c>
      <c r="F1376" s="32" t="inlineStr">
        <is>
          <t>Unidad</t>
        </is>
      </c>
      <c r="G1376" s="35" t="inlineStr">
        <is>
          <t>suministro</t>
        </is>
      </c>
      <c r="H1376" s="159" t="n">
        <v>608435</v>
      </c>
      <c r="I1376" s="37" t="n">
        <v>158.91</v>
      </c>
      <c r="J1376" s="37" t="n">
        <v>151.76</v>
      </c>
      <c r="K1376" s="160">
        <f>H1376*(I1376/J1376)</f>
        <v/>
      </c>
      <c r="L1376" s="159" t="n">
        <v>736987.6584</v>
      </c>
      <c r="M1376" s="159" t="n">
        <v>715522</v>
      </c>
      <c r="N1376" s="159" t="n">
        <v>772763.76</v>
      </c>
      <c r="O1376" s="162">
        <f>MIN(K1376,L1376,M1376,N1376)</f>
        <v/>
      </c>
      <c r="P1376" s="162">
        <f>MAX(K1376,L1376,M1376,N1376)</f>
        <v/>
      </c>
      <c r="Q1376" s="162">
        <f>MEDIAN(K1376,L1376,M1376,N1376)</f>
        <v/>
      </c>
      <c r="R1376" s="162">
        <f>AVERAGE(K1376,L1376,M1376,N1376)</f>
        <v/>
      </c>
      <c r="S1376" s="162">
        <f>AVERAGE(O1376,Q1376)</f>
        <v/>
      </c>
      <c r="T1376" s="162">
        <f>AVERAGE(P1376,Q1376)</f>
        <v/>
      </c>
      <c r="U1376" s="41">
        <f>STDEVA(K1376,L1376,M1376,N1376)</f>
        <v/>
      </c>
      <c r="V1376" s="42">
        <f>U1376/Q1376</f>
        <v/>
      </c>
      <c r="W1376" s="43">
        <f>IF(X1376=O1376,"MENOR",IF(X1376=S1376,"PROM[MEN-MED]","PROMEDIO"))</f>
        <v/>
      </c>
      <c r="X1376" s="163">
        <f>IF(V1376&lt;=300%,O1376,IF(AND(V1376&gt;100%,V1376&lt;=150%),S1376,R1376))</f>
        <v/>
      </c>
      <c r="Y1376" s="162">
        <f>ROUND(X1376,0)</f>
        <v/>
      </c>
    </row>
    <row r="1377" ht="15.75" customHeight="1">
      <c r="B1377" s="57" t="inlineStr">
        <is>
          <t>7.50</t>
        </is>
      </c>
      <c r="C1377" s="32" t="n">
        <v>4912</v>
      </c>
      <c r="D1377" s="59" t="inlineStr">
        <is>
          <t>PASADOR DEL PISTON</t>
        </is>
      </c>
      <c r="E1377" s="56" t="inlineStr">
        <is>
          <t>eje cilíndrico hueco que conecta el pistón con la biela, permitiendo que el pistón se mueva libremente dentro del cilindro mientras transmite la fuerza de la combustión al cigüeñal.</t>
        </is>
      </c>
      <c r="F1377" s="32" t="inlineStr">
        <is>
          <t>Unidad</t>
        </is>
      </c>
      <c r="G1377" s="35" t="inlineStr">
        <is>
          <t>suministro</t>
        </is>
      </c>
      <c r="H1377" s="159" t="n">
        <v>198290</v>
      </c>
      <c r="I1377" s="37" t="n">
        <v>158.91</v>
      </c>
      <c r="J1377" s="37" t="n">
        <v>151.76</v>
      </c>
      <c r="K1377" s="160">
        <f>H1377*(I1377/J1377)</f>
        <v/>
      </c>
      <c r="L1377" s="159" t="n">
        <v>262056.7187</v>
      </c>
      <c r="M1377" s="159" t="n">
        <v>254424</v>
      </c>
      <c r="N1377" s="159" t="n">
        <v>274777.92</v>
      </c>
      <c r="O1377" s="162">
        <f>MIN(K1377,L1377,M1377,N1377)</f>
        <v/>
      </c>
      <c r="P1377" s="162">
        <f>MAX(K1377,L1377,M1377,N1377)</f>
        <v/>
      </c>
      <c r="Q1377" s="162">
        <f>MEDIAN(K1377,L1377,M1377,N1377)</f>
        <v/>
      </c>
      <c r="R1377" s="162">
        <f>AVERAGE(K1377,L1377,M1377,N1377)</f>
        <v/>
      </c>
      <c r="S1377" s="162">
        <f>AVERAGE(O1377,Q1377)</f>
        <v/>
      </c>
      <c r="T1377" s="162">
        <f>AVERAGE(P1377,Q1377)</f>
        <v/>
      </c>
      <c r="U1377" s="41">
        <f>STDEVA(K1377,L1377,M1377,N1377)</f>
        <v/>
      </c>
      <c r="V1377" s="42">
        <f>U1377/Q1377</f>
        <v/>
      </c>
      <c r="W1377" s="43">
        <f>IF(X1377=O1377,"MENOR",IF(X1377=S1377,"PROM[MEN-MED]","PROMEDIO"))</f>
        <v/>
      </c>
      <c r="X1377" s="163">
        <f>IF(V1377&lt;=300%,O1377,IF(AND(V1377&gt;100%,V1377&lt;=150%),S1377,R1377))</f>
        <v/>
      </c>
      <c r="Y1377" s="162">
        <f>ROUND(X1377,0)</f>
        <v/>
      </c>
    </row>
    <row r="1378" ht="27" customHeight="1">
      <c r="B1378" s="57" t="inlineStr">
        <is>
          <t>7.51</t>
        </is>
      </c>
      <c r="C1378" s="32" t="n">
        <v>4912</v>
      </c>
      <c r="D1378" s="59" t="inlineStr">
        <is>
          <t>SUBCONJUNTO DE BIELA</t>
        </is>
      </c>
      <c r="E1378" s="56" t="inlineStr">
        <is>
          <t>componente fundamental del motor que conecta el pistón con el cigüeñal, transmitiendo la fuerza generada por la combustión para convertir el movimiento lineal del pistón en un movimiento rotativo del cigüeñal.</t>
        </is>
      </c>
      <c r="F1378" s="32" t="inlineStr">
        <is>
          <t>Unidad</t>
        </is>
      </c>
      <c r="G1378" s="35" t="inlineStr">
        <is>
          <t>suministro</t>
        </is>
      </c>
      <c r="H1378" s="159" t="n">
        <v>803288</v>
      </c>
      <c r="I1378" s="37" t="n">
        <v>158.91</v>
      </c>
      <c r="J1378" s="37" t="n">
        <v>151.76</v>
      </c>
      <c r="K1378" s="160">
        <f>H1378*(I1378/J1378)</f>
        <v/>
      </c>
      <c r="L1378" s="159" t="n">
        <v>960544.0096</v>
      </c>
      <c r="M1378" s="159" t="n">
        <v>932567</v>
      </c>
      <c r="N1378" s="159" t="n">
        <v>1007172.36</v>
      </c>
      <c r="O1378" s="162">
        <f>MIN(K1378,L1378,M1378,N1378)</f>
        <v/>
      </c>
      <c r="P1378" s="162">
        <f>MAX(K1378,L1378,M1378,N1378)</f>
        <v/>
      </c>
      <c r="Q1378" s="162">
        <f>MEDIAN(K1378,L1378,M1378,N1378)</f>
        <v/>
      </c>
      <c r="R1378" s="162">
        <f>AVERAGE(K1378,L1378,M1378,N1378)</f>
        <v/>
      </c>
      <c r="S1378" s="162">
        <f>AVERAGE(O1378,Q1378)</f>
        <v/>
      </c>
      <c r="T1378" s="162">
        <f>AVERAGE(P1378,Q1378)</f>
        <v/>
      </c>
      <c r="U1378" s="41">
        <f>STDEVA(K1378,L1378,M1378,N1378)</f>
        <v/>
      </c>
      <c r="V1378" s="42">
        <f>U1378/Q1378</f>
        <v/>
      </c>
      <c r="W1378" s="43">
        <f>IF(X1378=O1378,"MENOR",IF(X1378=S1378,"PROM[MEN-MED]","PROMEDIO"))</f>
        <v/>
      </c>
      <c r="X1378" s="163">
        <f>IF(V1378&lt;=300%,O1378,IF(AND(V1378&gt;100%,V1378&lt;=150%),S1378,R1378))</f>
        <v/>
      </c>
      <c r="Y1378" s="162">
        <f>ROUND(X1378,0)</f>
        <v/>
      </c>
    </row>
    <row r="1379" ht="15.75" customHeight="1">
      <c r="B1379" s="57" t="inlineStr">
        <is>
          <t>7.52</t>
        </is>
      </c>
      <c r="C1379" s="32" t="n">
        <v>4912</v>
      </c>
      <c r="D1379" s="59" t="inlineStr">
        <is>
          <t xml:space="preserve">COJINTE DE BIELA </t>
        </is>
      </c>
      <c r="E1379" s="56" t="inlineStr">
        <is>
          <t>componente ubicado en la cabeza inferior de la biela, diseñado para reducir la fricción y el desgaste entre la biela y el cigüeñal mientras el motor está en funcionamiento.</t>
        </is>
      </c>
      <c r="F1379" s="32" t="inlineStr">
        <is>
          <t>Unidad</t>
        </is>
      </c>
      <c r="G1379" s="35" t="inlineStr">
        <is>
          <t>suministro</t>
        </is>
      </c>
      <c r="H1379" s="159" t="n">
        <v>39900</v>
      </c>
      <c r="I1379" s="37" t="n">
        <v>158.91</v>
      </c>
      <c r="J1379" s="37" t="n">
        <v>151.76</v>
      </c>
      <c r="K1379" s="160">
        <f>H1379*(I1379/J1379)</f>
        <v/>
      </c>
      <c r="L1379" s="159" t="n">
        <v>48602.6107</v>
      </c>
      <c r="M1379" s="159" t="n">
        <v>47187</v>
      </c>
      <c r="N1379" s="159" t="n">
        <v>50961.96</v>
      </c>
      <c r="O1379" s="162">
        <f>MIN(K1379,L1379,M1379,N1379)</f>
        <v/>
      </c>
      <c r="P1379" s="162">
        <f>MAX(K1379,L1379,M1379,N1379)</f>
        <v/>
      </c>
      <c r="Q1379" s="162">
        <f>MEDIAN(K1379,L1379,M1379,N1379)</f>
        <v/>
      </c>
      <c r="R1379" s="162">
        <f>AVERAGE(K1379,L1379,M1379,N1379)</f>
        <v/>
      </c>
      <c r="S1379" s="162">
        <f>AVERAGE(O1379,Q1379)</f>
        <v/>
      </c>
      <c r="T1379" s="162">
        <f>AVERAGE(P1379,Q1379)</f>
        <v/>
      </c>
      <c r="U1379" s="41">
        <f>STDEVA(K1379,L1379,M1379,N1379)</f>
        <v/>
      </c>
      <c r="V1379" s="42">
        <f>U1379/Q1379</f>
        <v/>
      </c>
      <c r="W1379" s="43">
        <f>IF(X1379=O1379,"MENOR",IF(X1379=S1379,"PROM[MEN-MED]","PROMEDIO"))</f>
        <v/>
      </c>
      <c r="X1379" s="163">
        <f>IF(V1379&lt;=300%,O1379,IF(AND(V1379&gt;100%,V1379&lt;=150%),S1379,R1379))</f>
        <v/>
      </c>
      <c r="Y1379" s="162">
        <f>ROUND(X1379,0)</f>
        <v/>
      </c>
    </row>
    <row r="1380" ht="15.75" customHeight="1">
      <c r="B1380" s="57" t="inlineStr">
        <is>
          <t>7.53</t>
        </is>
      </c>
      <c r="C1380" s="32" t="n">
        <v>4912</v>
      </c>
      <c r="D1380" s="59" t="inlineStr">
        <is>
          <t>SOMBRERETE DE LA BIELA</t>
        </is>
      </c>
      <c r="E1380" s="56" t="inlineStr">
        <is>
          <t>parte desmontable de la cabeza inferior de la biela, que se fija con pernos para sujetar firmemente el cigüeñal y permitir el movimiento adecuado del conjunto.</t>
        </is>
      </c>
      <c r="F1380" s="32" t="inlineStr">
        <is>
          <t>Unidad</t>
        </is>
      </c>
      <c r="G1380" s="35" t="inlineStr">
        <is>
          <t>suministro</t>
        </is>
      </c>
      <c r="H1380" s="159" t="n">
        <v>478880</v>
      </c>
      <c r="I1380" s="37" t="n">
        <v>158.91</v>
      </c>
      <c r="J1380" s="37" t="n">
        <v>151.76</v>
      </c>
      <c r="K1380" s="160">
        <f>H1380*(I1380/J1380)</f>
        <v/>
      </c>
      <c r="L1380" s="159" t="n">
        <v>608370.5306000001</v>
      </c>
      <c r="M1380" s="159" t="n">
        <v>590651</v>
      </c>
      <c r="N1380" s="159" t="n">
        <v>637903.08</v>
      </c>
      <c r="O1380" s="162">
        <f>MIN(K1380,L1380,M1380,N1380)</f>
        <v/>
      </c>
      <c r="P1380" s="162">
        <f>MAX(K1380,L1380,M1380,N1380)</f>
        <v/>
      </c>
      <c r="Q1380" s="162">
        <f>MEDIAN(K1380,L1380,M1380,N1380)</f>
        <v/>
      </c>
      <c r="R1380" s="162">
        <f>AVERAGE(K1380,L1380,M1380,N1380)</f>
        <v/>
      </c>
      <c r="S1380" s="162">
        <f>AVERAGE(O1380,Q1380)</f>
        <v/>
      </c>
      <c r="T1380" s="162">
        <f>AVERAGE(P1380,Q1380)</f>
        <v/>
      </c>
      <c r="U1380" s="41">
        <f>STDEVA(K1380,L1380,M1380,N1380)</f>
        <v/>
      </c>
      <c r="V1380" s="42">
        <f>U1380/Q1380</f>
        <v/>
      </c>
      <c r="W1380" s="43">
        <f>IF(X1380=O1380,"MENOR",IF(X1380=S1380,"PROM[MEN-MED]","PROMEDIO"))</f>
        <v/>
      </c>
      <c r="X1380" s="163">
        <f>IF(V1380&lt;=300%,O1380,IF(AND(V1380&gt;100%,V1380&lt;=150%),S1380,R1380))</f>
        <v/>
      </c>
      <c r="Y1380" s="162">
        <f>ROUND(X1380,0)</f>
        <v/>
      </c>
    </row>
    <row r="1381" ht="27" customHeight="1">
      <c r="B1381" s="57" t="inlineStr">
        <is>
          <t>7.54</t>
        </is>
      </c>
      <c r="C1381" s="32" t="n">
        <v>4912</v>
      </c>
      <c r="D1381" s="59" t="inlineStr">
        <is>
          <t>COJINETE SUPERIOR DEL CIGUEÑAL</t>
        </is>
      </c>
      <c r="E1381" s="56"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1381" s="32" t="inlineStr">
        <is>
          <t>Unidad</t>
        </is>
      </c>
      <c r="G1381" s="35" t="inlineStr">
        <is>
          <t>suministro</t>
        </is>
      </c>
      <c r="H1381" s="159" t="n">
        <v>136800</v>
      </c>
      <c r="I1381" s="37" t="n">
        <v>158.91</v>
      </c>
      <c r="J1381" s="37" t="n">
        <v>151.76</v>
      </c>
      <c r="K1381" s="160">
        <f>H1381*(I1381/J1381)</f>
        <v/>
      </c>
      <c r="L1381" s="159" t="n">
        <v>161964.4145</v>
      </c>
      <c r="M1381" s="159" t="n">
        <v>157247</v>
      </c>
      <c r="N1381" s="159" t="n">
        <v>169826.76</v>
      </c>
      <c r="O1381" s="162">
        <f>MIN(K1381,L1381,M1381,N1381)</f>
        <v/>
      </c>
      <c r="P1381" s="162">
        <f>MAX(K1381,L1381,M1381,N1381)</f>
        <v/>
      </c>
      <c r="Q1381" s="162">
        <f>MEDIAN(K1381,L1381,M1381,N1381)</f>
        <v/>
      </c>
      <c r="R1381" s="162">
        <f>AVERAGE(K1381,L1381,M1381,N1381)</f>
        <v/>
      </c>
      <c r="S1381" s="162">
        <f>AVERAGE(O1381,Q1381)</f>
        <v/>
      </c>
      <c r="T1381" s="162">
        <f>AVERAGE(P1381,Q1381)</f>
        <v/>
      </c>
      <c r="U1381" s="41">
        <f>STDEVA(K1381,L1381,M1381,N1381)</f>
        <v/>
      </c>
      <c r="V1381" s="42">
        <f>U1381/Q1381</f>
        <v/>
      </c>
      <c r="W1381" s="43">
        <f>IF(X1381=O1381,"MENOR",IF(X1381=S1381,"PROM[MEN-MED]","PROMEDIO"))</f>
        <v/>
      </c>
      <c r="X1381" s="163">
        <f>IF(V1381&lt;=300%,O1381,IF(AND(V1381&gt;100%,V1381&lt;=150%),S1381,R1381))</f>
        <v/>
      </c>
      <c r="Y1381" s="162">
        <f>ROUND(X1381,0)</f>
        <v/>
      </c>
    </row>
    <row r="1382" ht="27" customHeight="1">
      <c r="B1382" s="57" t="inlineStr">
        <is>
          <t>7.55</t>
        </is>
      </c>
      <c r="C1382" s="32" t="n">
        <v>4912</v>
      </c>
      <c r="D1382" s="59" t="inlineStr">
        <is>
          <t>COJINETE INFERIOR DEL CIGÜEÑAL</t>
        </is>
      </c>
      <c r="E1382" s="56"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1382" s="32" t="inlineStr">
        <is>
          <t>Unidad</t>
        </is>
      </c>
      <c r="G1382" s="35" t="inlineStr">
        <is>
          <t>suministro</t>
        </is>
      </c>
      <c r="H1382" s="159" t="n">
        <v>136800</v>
      </c>
      <c r="I1382" s="37" t="n">
        <v>158.91</v>
      </c>
      <c r="J1382" s="37" t="n">
        <v>151.76</v>
      </c>
      <c r="K1382" s="160">
        <f>H1382*(I1382/J1382)</f>
        <v/>
      </c>
      <c r="L1382" s="159" t="n">
        <v>161964.4145</v>
      </c>
      <c r="M1382" s="159" t="n">
        <v>157247</v>
      </c>
      <c r="N1382" s="159" t="n">
        <v>169826.76</v>
      </c>
      <c r="O1382" s="162">
        <f>MIN(K1382,L1382,M1382,N1382)</f>
        <v/>
      </c>
      <c r="P1382" s="162">
        <f>MAX(K1382,L1382,M1382,N1382)</f>
        <v/>
      </c>
      <c r="Q1382" s="162">
        <f>MEDIAN(K1382,L1382,M1382,N1382)</f>
        <v/>
      </c>
      <c r="R1382" s="162">
        <f>AVERAGE(K1382,L1382,M1382,N1382)</f>
        <v/>
      </c>
      <c r="S1382" s="162">
        <f>AVERAGE(O1382,Q1382)</f>
        <v/>
      </c>
      <c r="T1382" s="162">
        <f>AVERAGE(P1382,Q1382)</f>
        <v/>
      </c>
      <c r="U1382" s="41">
        <f>STDEVA(K1382,L1382,M1382,N1382)</f>
        <v/>
      </c>
      <c r="V1382" s="42">
        <f>U1382/Q1382</f>
        <v/>
      </c>
      <c r="W1382" s="43">
        <f>IF(X1382=O1382,"MENOR",IF(X1382=S1382,"PROM[MEN-MED]","PROMEDIO"))</f>
        <v/>
      </c>
      <c r="X1382" s="163">
        <f>IF(V1382&lt;=300%,O1382,IF(AND(V1382&gt;100%,V1382&lt;=150%),S1382,R1382))</f>
        <v/>
      </c>
      <c r="Y1382" s="162">
        <f>ROUND(X1382,0)</f>
        <v/>
      </c>
    </row>
    <row r="1383" ht="15.75" customHeight="1">
      <c r="B1383" s="57" t="inlineStr">
        <is>
          <t>7.56</t>
        </is>
      </c>
      <c r="C1383" s="32" t="n">
        <v>4912</v>
      </c>
      <c r="D1383" s="59" t="inlineStr">
        <is>
          <t>ARANDELA DE EMPUJE DEL CIGÜEÑAL SUPERIOR</t>
        </is>
      </c>
      <c r="E1383" s="56" t="inlineStr">
        <is>
          <t>componente diseñado para limitar el movimiento axial (de adelante hacia atrás) del cigüeñal, asegurando que permanezca correctamente alineado dentro del motor.</t>
        </is>
      </c>
      <c r="F1383" s="32" t="inlineStr">
        <is>
          <t>Unidad</t>
        </is>
      </c>
      <c r="G1383" s="35" t="inlineStr">
        <is>
          <t>suministro</t>
        </is>
      </c>
      <c r="H1383" s="159" t="n">
        <v>168105</v>
      </c>
      <c r="I1383" s="37" t="n">
        <v>158.91</v>
      </c>
      <c r="J1383" s="37" t="n">
        <v>151.76</v>
      </c>
      <c r="K1383" s="160">
        <f>H1383*(I1383/J1383)</f>
        <v/>
      </c>
      <c r="L1383" s="159" t="n">
        <v>208297.9332</v>
      </c>
      <c r="M1383" s="159" t="n">
        <v>202231</v>
      </c>
      <c r="N1383" s="159" t="n">
        <v>218409.48</v>
      </c>
      <c r="O1383" s="162">
        <f>MIN(K1383,L1383,M1383,N1383)</f>
        <v/>
      </c>
      <c r="P1383" s="162">
        <f>MAX(K1383,L1383,M1383,N1383)</f>
        <v/>
      </c>
      <c r="Q1383" s="162">
        <f>MEDIAN(K1383,L1383,M1383,N1383)</f>
        <v/>
      </c>
      <c r="R1383" s="162">
        <f>AVERAGE(K1383,L1383,M1383,N1383)</f>
        <v/>
      </c>
      <c r="S1383" s="162">
        <f>AVERAGE(O1383,Q1383)</f>
        <v/>
      </c>
      <c r="T1383" s="162">
        <f>AVERAGE(P1383,Q1383)</f>
        <v/>
      </c>
      <c r="U1383" s="41">
        <f>STDEVA(K1383,L1383,M1383,N1383)</f>
        <v/>
      </c>
      <c r="V1383" s="42">
        <f>U1383/Q1383</f>
        <v/>
      </c>
      <c r="W1383" s="43">
        <f>IF(X1383=O1383,"MENOR",IF(X1383=S1383,"PROM[MEN-MED]","PROMEDIO"))</f>
        <v/>
      </c>
      <c r="X1383" s="163">
        <f>IF(V1383&lt;=300%,O1383,IF(AND(V1383&gt;100%,V1383&lt;=150%),S1383,R1383))</f>
        <v/>
      </c>
      <c r="Y1383" s="162">
        <f>ROUND(X1383,0)</f>
        <v/>
      </c>
    </row>
    <row r="1384" ht="15.75" customHeight="1">
      <c r="B1384" s="57" t="inlineStr">
        <is>
          <t>7.57</t>
        </is>
      </c>
      <c r="C1384" s="32" t="n">
        <v>4912</v>
      </c>
      <c r="D1384" s="59" t="inlineStr">
        <is>
          <t>ARANDELA DE EMPUJE DEL CIGÜEÑAL INFERIOR</t>
        </is>
      </c>
      <c r="E1384" s="56" t="inlineStr">
        <is>
          <t>componente diseñado para limitar el movimiento axial (de adelante hacia atrás) del cigüeñal, asegurando que permanezca correctamente alineado dentro del motor.</t>
        </is>
      </c>
      <c r="F1384" s="32" t="inlineStr">
        <is>
          <t>Unidad</t>
        </is>
      </c>
      <c r="G1384" s="35" t="inlineStr">
        <is>
          <t>suministro</t>
        </is>
      </c>
      <c r="H1384" s="159" t="n">
        <v>168105</v>
      </c>
      <c r="I1384" s="37" t="n">
        <v>158.91</v>
      </c>
      <c r="J1384" s="37" t="n">
        <v>151.76</v>
      </c>
      <c r="K1384" s="160">
        <f>H1384*(I1384/J1384)</f>
        <v/>
      </c>
      <c r="L1384" s="159" t="n">
        <v>202457.8297</v>
      </c>
      <c r="M1384" s="159" t="n">
        <v>196561</v>
      </c>
      <c r="N1384" s="159" t="n">
        <v>212285.88</v>
      </c>
      <c r="O1384" s="162">
        <f>MIN(K1384,L1384,M1384,N1384)</f>
        <v/>
      </c>
      <c r="P1384" s="162">
        <f>MAX(K1384,L1384,M1384,N1384)</f>
        <v/>
      </c>
      <c r="Q1384" s="162">
        <f>MEDIAN(K1384,L1384,M1384,N1384)</f>
        <v/>
      </c>
      <c r="R1384" s="162">
        <f>AVERAGE(K1384,L1384,M1384,N1384)</f>
        <v/>
      </c>
      <c r="S1384" s="162">
        <f>AVERAGE(O1384,Q1384)</f>
        <v/>
      </c>
      <c r="T1384" s="162">
        <f>AVERAGE(P1384,Q1384)</f>
        <v/>
      </c>
      <c r="U1384" s="41">
        <f>STDEVA(K1384,L1384,M1384,N1384)</f>
        <v/>
      </c>
      <c r="V1384" s="42">
        <f>U1384/Q1384</f>
        <v/>
      </c>
      <c r="W1384" s="43">
        <f>IF(X1384=O1384,"MENOR",IF(X1384=S1384,"PROM[MEN-MED]","PROMEDIO"))</f>
        <v/>
      </c>
      <c r="X1384" s="163">
        <f>IF(V1384&lt;=300%,O1384,IF(AND(V1384&gt;100%,V1384&lt;=150%),S1384,R1384))</f>
        <v/>
      </c>
      <c r="Y1384" s="162">
        <f>ROUND(X1384,0)</f>
        <v/>
      </c>
    </row>
    <row r="1385" ht="15.75" customHeight="1">
      <c r="B1385" s="26" t="inlineStr">
        <is>
          <t>8.</t>
        </is>
      </c>
      <c r="C1385" s="142" t="inlineStr">
        <is>
          <t>CARROCERIA - CHASIS  Y ACCESORIOS</t>
        </is>
      </c>
      <c r="H1385" s="157" t="n"/>
      <c r="I1385" s="157" t="n"/>
      <c r="J1385" s="157" t="n"/>
      <c r="K1385" s="157" t="n"/>
      <c r="L1385" s="157" t="n"/>
      <c r="M1385" s="157" t="n"/>
      <c r="N1385" s="157" t="n"/>
      <c r="O1385" s="157" t="n"/>
      <c r="P1385" s="157" t="n"/>
      <c r="Q1385" s="157" t="n"/>
      <c r="R1385" s="157" t="n"/>
      <c r="S1385" s="157" t="n"/>
      <c r="T1385" s="157" t="n"/>
      <c r="U1385" s="157" t="n"/>
      <c r="V1385" s="157" t="n"/>
      <c r="W1385" s="157" t="n"/>
      <c r="X1385" s="157" t="n"/>
      <c r="Y1385" s="157" t="n"/>
    </row>
    <row r="1386" ht="15.75" customHeight="1">
      <c r="B1386" s="57" t="inlineStr">
        <is>
          <t>8.1</t>
        </is>
      </c>
      <c r="C1386" s="32" t="n">
        <v>4912</v>
      </c>
      <c r="D1386" s="58" t="inlineStr">
        <is>
          <t>ALARMA</t>
        </is>
      </c>
      <c r="E1386" s="56" t="inlineStr">
        <is>
          <t xml:space="preserve">Sistema eléctrico de seguridad pasiva compuesto por elementos plasticos y metalicos. Forma, diámetro y tamaño establecido para este vehículo. </t>
        </is>
      </c>
      <c r="F1386" s="32" t="inlineStr">
        <is>
          <t>Unidad</t>
        </is>
      </c>
      <c r="G1386" s="35" t="inlineStr">
        <is>
          <t>suministro</t>
        </is>
      </c>
      <c r="H1386" s="159" t="n">
        <v>1520523</v>
      </c>
      <c r="I1386" s="37" t="n">
        <v>158.91</v>
      </c>
      <c r="J1386" s="37" t="n">
        <v>151.76</v>
      </c>
      <c r="K1386" s="160">
        <f>H1386*(I1386/J1386)</f>
        <v/>
      </c>
      <c r="L1386" s="159" t="n">
        <v>1841676.0467</v>
      </c>
      <c r="M1386" s="159" t="n">
        <v>1788035</v>
      </c>
      <c r="N1386" s="159" t="n">
        <v>1931077.8</v>
      </c>
      <c r="O1386" s="162">
        <f>MIN(K1386,L1386,M1386,N1386)</f>
        <v/>
      </c>
      <c r="P1386" s="162">
        <f>MAX(K1386,L1386,M1386,N1386)</f>
        <v/>
      </c>
      <c r="Q1386" s="162">
        <f>MEDIAN(K1386,L1386,M1386,N1386)</f>
        <v/>
      </c>
      <c r="R1386" s="162">
        <f>AVERAGE(K1386,L1386,M1386,N1386)</f>
        <v/>
      </c>
      <c r="S1386" s="162">
        <f>AVERAGE(O1386,Q1386)</f>
        <v/>
      </c>
      <c r="T1386" s="162">
        <f>AVERAGE(P1386,Q1386)</f>
        <v/>
      </c>
      <c r="U1386" s="41">
        <f>STDEVA(K1386,L1386,M1386,N1386)</f>
        <v/>
      </c>
      <c r="V1386" s="42">
        <f>U1386/Q1386</f>
        <v/>
      </c>
      <c r="W1386" s="43">
        <f>IF(X1386=O1386,"MENOR",IF(X1386=S1386,"PROM[MEN-MED]","PROMEDIO"))</f>
        <v/>
      </c>
      <c r="X1386" s="163">
        <f>IF(V1386&lt;=300%,O1386,IF(AND(V1386&gt;100%,V1386&lt;=150%),S1386,R1386))</f>
        <v/>
      </c>
      <c r="Y1386" s="162">
        <f>ROUND(X1386,0)</f>
        <v/>
      </c>
    </row>
    <row r="1387" ht="27" customHeight="1">
      <c r="B1387" s="57" t="inlineStr">
        <is>
          <t>8.2</t>
        </is>
      </c>
      <c r="C1387" s="32" t="n">
        <v>4912</v>
      </c>
      <c r="D1387" s="58" t="inlineStr">
        <is>
          <t>CHAPA DE LA PUERTA (CERRADURA)</t>
        </is>
      </c>
      <c r="E1387" s="56" t="inlineStr">
        <is>
          <t>Conjunto de piezas metálicas  de forma irregular que forman el mecanismo de cierre y apertura, que puede ser asegurado mediante el uso de una llave. Diámetro establecido para este vehículo.</t>
        </is>
      </c>
      <c r="F1387" s="32" t="inlineStr">
        <is>
          <t>Unidad</t>
        </is>
      </c>
      <c r="G1387" s="35" t="inlineStr">
        <is>
          <t>suministro</t>
        </is>
      </c>
      <c r="H1387" s="159" t="n">
        <v>1275917</v>
      </c>
      <c r="I1387" s="37" t="n">
        <v>158.91</v>
      </c>
      <c r="J1387" s="37" t="n">
        <v>151.76</v>
      </c>
      <c r="K1387" s="160">
        <f>H1387*(I1387/J1387)</f>
        <v/>
      </c>
      <c r="L1387" s="159" t="n">
        <v>1543040.9414</v>
      </c>
      <c r="M1387" s="159" t="n">
        <v>1498098</v>
      </c>
      <c r="N1387" s="159" t="n">
        <v>1617945.84</v>
      </c>
      <c r="O1387" s="162">
        <f>MIN(K1387,L1387,M1387,N1387)</f>
        <v/>
      </c>
      <c r="P1387" s="162">
        <f>MAX(K1387,L1387,M1387,N1387)</f>
        <v/>
      </c>
      <c r="Q1387" s="162">
        <f>MEDIAN(K1387,L1387,M1387,N1387)</f>
        <v/>
      </c>
      <c r="R1387" s="162">
        <f>AVERAGE(K1387,L1387,M1387,N1387)</f>
        <v/>
      </c>
      <c r="S1387" s="162">
        <f>AVERAGE(O1387,Q1387)</f>
        <v/>
      </c>
      <c r="T1387" s="162">
        <f>AVERAGE(P1387,Q1387)</f>
        <v/>
      </c>
      <c r="U1387" s="41">
        <f>STDEVA(K1387,L1387,M1387,N1387)</f>
        <v/>
      </c>
      <c r="V1387" s="42">
        <f>U1387/Q1387</f>
        <v/>
      </c>
      <c r="W1387" s="43">
        <f>IF(X1387=O1387,"MENOR",IF(X1387=S1387,"PROM[MEN-MED]","PROMEDIO"))</f>
        <v/>
      </c>
      <c r="X1387" s="163">
        <f>IF(V1387&lt;=300%,O1387,IF(AND(V1387&gt;100%,V1387&lt;=150%),S1387,R1387))</f>
        <v/>
      </c>
      <c r="Y1387" s="162">
        <f>ROUND(X1387,0)</f>
        <v/>
      </c>
    </row>
    <row r="1388" ht="27" customHeight="1">
      <c r="B1388" s="57" t="inlineStr">
        <is>
          <t>8.3</t>
        </is>
      </c>
      <c r="C1388" s="32" t="n">
        <v>4912</v>
      </c>
      <c r="D1388" s="58" t="inlineStr">
        <is>
          <t>EMPAQUES PUERTAS</t>
        </is>
      </c>
      <c r="E1388"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388" s="32" t="inlineStr">
        <is>
          <t>Unidad</t>
        </is>
      </c>
      <c r="G1388" s="35" t="inlineStr">
        <is>
          <t>suministro</t>
        </is>
      </c>
      <c r="H1388" s="159" t="n">
        <v>424076</v>
      </c>
      <c r="I1388" s="37" t="n">
        <v>158.91</v>
      </c>
      <c r="J1388" s="37" t="n">
        <v>151.76</v>
      </c>
      <c r="K1388" s="160">
        <f>H1388*(I1388/J1388)</f>
        <v/>
      </c>
      <c r="L1388" s="159" t="n">
        <v>518169.3041</v>
      </c>
      <c r="M1388" s="159" t="n">
        <v>503077</v>
      </c>
      <c r="N1388" s="159" t="n">
        <v>543323.16</v>
      </c>
      <c r="O1388" s="162">
        <f>MIN(K1388,L1388,M1388,N1388)</f>
        <v/>
      </c>
      <c r="P1388" s="162">
        <f>MAX(K1388,L1388,M1388,N1388)</f>
        <v/>
      </c>
      <c r="Q1388" s="162">
        <f>MEDIAN(K1388,L1388,M1388,N1388)</f>
        <v/>
      </c>
      <c r="R1388" s="162">
        <f>AVERAGE(K1388,L1388,M1388,N1388)</f>
        <v/>
      </c>
      <c r="S1388" s="162">
        <f>AVERAGE(O1388,Q1388)</f>
        <v/>
      </c>
      <c r="T1388" s="162">
        <f>AVERAGE(P1388,Q1388)</f>
        <v/>
      </c>
      <c r="U1388" s="41">
        <f>STDEVA(K1388,L1388,M1388,N1388)</f>
        <v/>
      </c>
      <c r="V1388" s="42">
        <f>U1388/Q1388</f>
        <v/>
      </c>
      <c r="W1388" s="43">
        <f>IF(X1388=O1388,"MENOR",IF(X1388=S1388,"PROM[MEN-MED]","PROMEDIO"))</f>
        <v/>
      </c>
      <c r="X1388" s="163">
        <f>IF(V1388&lt;=300%,O1388,IF(AND(V1388&gt;100%,V1388&lt;=150%),S1388,R1388))</f>
        <v/>
      </c>
      <c r="Y1388" s="162">
        <f>ROUND(X1388,0)</f>
        <v/>
      </c>
    </row>
    <row r="1389" ht="27" customHeight="1">
      <c r="B1389" s="57" t="inlineStr">
        <is>
          <t>8.4</t>
        </is>
      </c>
      <c r="C1389" s="32" t="n">
        <v>4912</v>
      </c>
      <c r="D1389" s="58" t="inlineStr">
        <is>
          <t>ESPARRAGO</t>
        </is>
      </c>
      <c r="E1389" s="56" t="inlineStr">
        <is>
          <t>Tornillo metalico fabricado en aleacion de acero, que está dotado de una caña (cuerpo) con rosca y en el otro extremo posee la cabeza plana. Diametro establecido para este vehículo.</t>
        </is>
      </c>
      <c r="F1389" s="32" t="inlineStr">
        <is>
          <t>Unidad</t>
        </is>
      </c>
      <c r="G1389" s="35" t="inlineStr">
        <is>
          <t>suministro</t>
        </is>
      </c>
      <c r="H1389" s="159" t="n">
        <v>23750</v>
      </c>
      <c r="I1389" s="37" t="n">
        <v>158.91</v>
      </c>
      <c r="J1389" s="37" t="n">
        <v>151.76</v>
      </c>
      <c r="K1389" s="160">
        <f>H1389*(I1389/J1389)</f>
        <v/>
      </c>
      <c r="L1389" s="159" t="n">
        <v>28387.8308</v>
      </c>
      <c r="M1389" s="159" t="n">
        <v>27561</v>
      </c>
      <c r="N1389" s="159" t="n">
        <v>29765.88</v>
      </c>
      <c r="O1389" s="162">
        <f>MIN(K1389,L1389,M1389,N1389)</f>
        <v/>
      </c>
      <c r="P1389" s="162">
        <f>MAX(K1389,L1389,M1389,N1389)</f>
        <v/>
      </c>
      <c r="Q1389" s="162">
        <f>MEDIAN(K1389,L1389,M1389,N1389)</f>
        <v/>
      </c>
      <c r="R1389" s="162">
        <f>AVERAGE(K1389,L1389,M1389,N1389)</f>
        <v/>
      </c>
      <c r="S1389" s="162">
        <f>AVERAGE(O1389,Q1389)</f>
        <v/>
      </c>
      <c r="T1389" s="162">
        <f>AVERAGE(P1389,Q1389)</f>
        <v/>
      </c>
      <c r="U1389" s="41">
        <f>STDEVA(K1389,L1389,M1389,N1389)</f>
        <v/>
      </c>
      <c r="V1389" s="42">
        <f>U1389/Q1389</f>
        <v/>
      </c>
      <c r="W1389" s="43">
        <f>IF(X1389=O1389,"MENOR",IF(X1389=S1389,"PROM[MEN-MED]","PROMEDIO"))</f>
        <v/>
      </c>
      <c r="X1389" s="163">
        <f>IF(V1389&lt;=300%,O1389,IF(AND(V1389&gt;100%,V1389&lt;=150%),S1389,R1389))</f>
        <v/>
      </c>
      <c r="Y1389" s="162">
        <f>ROUND(X1389,0)</f>
        <v/>
      </c>
    </row>
    <row r="1390" ht="15.75" customHeight="1">
      <c r="B1390" s="57" t="inlineStr">
        <is>
          <t>8.5</t>
        </is>
      </c>
      <c r="C1390" s="32" t="n">
        <v>4912</v>
      </c>
      <c r="D1390" s="58" t="inlineStr">
        <is>
          <t>ESPEJO RETROVISOR INTERIOR</t>
        </is>
      </c>
      <c r="E1390" s="56" t="inlineStr">
        <is>
          <t>Objeto de superficie plana que refleja la luz compuesto por  una capa de plata o aluminio depositado sobre una plancha de vidrio. Forma y diámetro establecido para este vehículo.</t>
        </is>
      </c>
      <c r="F1390" s="32" t="inlineStr">
        <is>
          <t>Unidad</t>
        </is>
      </c>
      <c r="G1390" s="35" t="inlineStr">
        <is>
          <t>suministro</t>
        </is>
      </c>
      <c r="H1390" s="159" t="n">
        <v>396240</v>
      </c>
      <c r="I1390" s="37" t="n">
        <v>158.91</v>
      </c>
      <c r="J1390" s="37" t="n">
        <v>151.76</v>
      </c>
      <c r="K1390" s="160">
        <f>H1390*(I1390/J1390)</f>
        <v/>
      </c>
      <c r="L1390" s="159" t="n">
        <v>479212.6549</v>
      </c>
      <c r="M1390" s="159" t="n">
        <v>465255</v>
      </c>
      <c r="N1390" s="159" t="n">
        <v>502475.4</v>
      </c>
      <c r="O1390" s="162">
        <f>MIN(K1390,L1390,M1390,N1390)</f>
        <v/>
      </c>
      <c r="P1390" s="162">
        <f>MAX(K1390,L1390,M1390,N1390)</f>
        <v/>
      </c>
      <c r="Q1390" s="162">
        <f>MEDIAN(K1390,L1390,M1390,N1390)</f>
        <v/>
      </c>
      <c r="R1390" s="162">
        <f>AVERAGE(K1390,L1390,M1390,N1390)</f>
        <v/>
      </c>
      <c r="S1390" s="162">
        <f>AVERAGE(O1390,Q1390)</f>
        <v/>
      </c>
      <c r="T1390" s="162">
        <f>AVERAGE(P1390,Q1390)</f>
        <v/>
      </c>
      <c r="U1390" s="41">
        <f>STDEVA(K1390,L1390,M1390,N1390)</f>
        <v/>
      </c>
      <c r="V1390" s="42">
        <f>U1390/Q1390</f>
        <v/>
      </c>
      <c r="W1390" s="43">
        <f>IF(X1390=O1390,"MENOR",IF(X1390=S1390,"PROM[MEN-MED]","PROMEDIO"))</f>
        <v/>
      </c>
      <c r="X1390" s="163">
        <f>IF(V1390&lt;=300%,O1390,IF(AND(V1390&gt;100%,V1390&lt;=150%),S1390,R1390))</f>
        <v/>
      </c>
      <c r="Y1390" s="162">
        <f>ROUND(X1390,0)</f>
        <v/>
      </c>
    </row>
    <row r="1391" ht="27" customHeight="1">
      <c r="B1391" s="57" t="inlineStr">
        <is>
          <t>8.6</t>
        </is>
      </c>
      <c r="C1391" s="32" t="n">
        <v>4912</v>
      </c>
      <c r="D1391" s="58" t="inlineStr">
        <is>
          <t>UNIDAD SELLADA (FAROLA)</t>
        </is>
      </c>
      <c r="E1391" s="56" t="inlineStr">
        <is>
          <t>Elemento fabricado en pasta  transparentes de lente convergente que provee proteccion a la iluminación  con seguridad en condiciones de baja visibilidad. Forma y  diámetro establecido para este vehículo.</t>
        </is>
      </c>
      <c r="F1391" s="32" t="inlineStr">
        <is>
          <t>Unidad</t>
        </is>
      </c>
      <c r="G1391" s="35" t="inlineStr">
        <is>
          <t>suministro</t>
        </is>
      </c>
      <c r="H1391" s="159" t="n">
        <v>1978488</v>
      </c>
      <c r="I1391" s="37" t="n">
        <v>158.91</v>
      </c>
      <c r="J1391" s="37" t="n">
        <v>151.76</v>
      </c>
      <c r="K1391" s="160">
        <f>H1391*(I1391/J1391)</f>
        <v/>
      </c>
      <c r="L1391" s="159" t="n">
        <v>2343739.2482</v>
      </c>
      <c r="M1391" s="159" t="n">
        <v>2275475</v>
      </c>
      <c r="N1391" s="159" t="n">
        <v>2457513</v>
      </c>
      <c r="O1391" s="162">
        <f>MIN(K1391,L1391,M1391,N1391)</f>
        <v/>
      </c>
      <c r="P1391" s="162">
        <f>MAX(K1391,L1391,M1391,N1391)</f>
        <v/>
      </c>
      <c r="Q1391" s="162">
        <f>MEDIAN(K1391,L1391,M1391,N1391)</f>
        <v/>
      </c>
      <c r="R1391" s="162">
        <f>AVERAGE(K1391,L1391,M1391,N1391)</f>
        <v/>
      </c>
      <c r="S1391" s="162">
        <f>AVERAGE(O1391,Q1391)</f>
        <v/>
      </c>
      <c r="T1391" s="162">
        <f>AVERAGE(P1391,Q1391)</f>
        <v/>
      </c>
      <c r="U1391" s="41">
        <f>STDEVA(K1391,L1391,M1391,N1391)</f>
        <v/>
      </c>
      <c r="V1391" s="42">
        <f>U1391/Q1391</f>
        <v/>
      </c>
      <c r="W1391" s="43">
        <f>IF(X1391=O1391,"MENOR",IF(X1391=S1391,"PROM[MEN-MED]","PROMEDIO"))</f>
        <v/>
      </c>
      <c r="X1391" s="163">
        <f>IF(V1391&lt;=300%,O1391,IF(AND(V1391&gt;100%,V1391&lt;=150%),S1391,R1391))</f>
        <v/>
      </c>
      <c r="Y1391" s="162">
        <f>ROUND(X1391,0)</f>
        <v/>
      </c>
    </row>
    <row r="1392" ht="27" customHeight="1">
      <c r="B1392" s="57" t="inlineStr">
        <is>
          <t>8.7</t>
        </is>
      </c>
      <c r="C1392" s="32" t="n">
        <v>4912</v>
      </c>
      <c r="D1392" s="58" t="inlineStr">
        <is>
          <t>CINTURON DE SEGURIDAD TRASERO</t>
        </is>
      </c>
      <c r="E1392" s="56" t="inlineStr">
        <is>
          <t>Es un elemento de arnés tipo correa, fabricadio en una cinta de material textil. Incluye el clip de seguidad y hebilla. Para sujetar en un momento de impacto. Costado Diámetro establecido para este vehículo. ubicacion lado posterior. (atras)</t>
        </is>
      </c>
      <c r="F1392" s="32" t="inlineStr">
        <is>
          <t>Unidad</t>
        </is>
      </c>
      <c r="G1392" s="35" t="inlineStr">
        <is>
          <t>suministro</t>
        </is>
      </c>
      <c r="H1392" s="159" t="n">
        <v>495724</v>
      </c>
      <c r="I1392" s="37" t="n">
        <v>158.91</v>
      </c>
      <c r="J1392" s="37" t="n">
        <v>151.76</v>
      </c>
      <c r="K1392" s="160">
        <f>H1392*(I1392/J1392)</f>
        <v/>
      </c>
      <c r="L1392" s="159" t="n">
        <v>612074.4056000001</v>
      </c>
      <c r="M1392" s="159" t="n">
        <v>594247</v>
      </c>
      <c r="N1392" s="159" t="n">
        <v>641786.76</v>
      </c>
      <c r="O1392" s="162">
        <f>MIN(K1392,L1392,M1392,N1392)</f>
        <v/>
      </c>
      <c r="P1392" s="162">
        <f>MAX(K1392,L1392,M1392,N1392)</f>
        <v/>
      </c>
      <c r="Q1392" s="162">
        <f>MEDIAN(K1392,L1392,M1392,N1392)</f>
        <v/>
      </c>
      <c r="R1392" s="162">
        <f>AVERAGE(K1392,L1392,M1392,N1392)</f>
        <v/>
      </c>
      <c r="S1392" s="162">
        <f>AVERAGE(O1392,Q1392)</f>
        <v/>
      </c>
      <c r="T1392" s="162">
        <f>AVERAGE(P1392,Q1392)</f>
        <v/>
      </c>
      <c r="U1392" s="41">
        <f>STDEVA(K1392,L1392,M1392,N1392)</f>
        <v/>
      </c>
      <c r="V1392" s="42">
        <f>U1392/Q1392</f>
        <v/>
      </c>
      <c r="W1392" s="43">
        <f>IF(X1392=O1392,"MENOR",IF(X1392=S1392,"PROM[MEN-MED]","PROMEDIO"))</f>
        <v/>
      </c>
      <c r="X1392" s="163">
        <f>IF(V1392&lt;=300%,O1392,IF(AND(V1392&gt;100%,V1392&lt;=150%),S1392,R1392))</f>
        <v/>
      </c>
      <c r="Y1392" s="162">
        <f>ROUND(X1392,0)</f>
        <v/>
      </c>
    </row>
    <row r="1393" ht="27" customHeight="1">
      <c r="B1393" s="57" t="inlineStr">
        <is>
          <t>8.8</t>
        </is>
      </c>
      <c r="C1393" s="32" t="n">
        <v>4912</v>
      </c>
      <c r="D1393" s="58" t="inlineStr">
        <is>
          <t>CINTURON DE SEGURIDAD DELANTERO</t>
        </is>
      </c>
      <c r="E1393" s="56" t="inlineStr">
        <is>
          <t>Es un elemento de arnés tipo correa, fabricadio en una cinta de material textil. Incluye el clip de seguidad y hebilla. Para sujetar en un momento de impacto. Costado Diámetro establecido para este vehículo. Ubicacion lado anterior (delante)</t>
        </is>
      </c>
      <c r="F1393" s="32" t="inlineStr">
        <is>
          <t>Unidad</t>
        </is>
      </c>
      <c r="G1393" s="35" t="inlineStr">
        <is>
          <t>suministro</t>
        </is>
      </c>
      <c r="H1393" s="159" t="n">
        <v>1668166</v>
      </c>
      <c r="I1393" s="37" t="n">
        <v>158.91</v>
      </c>
      <c r="J1393" s="37" t="n">
        <v>151.76</v>
      </c>
      <c r="K1393" s="160">
        <f>H1393*(I1393/J1393)</f>
        <v/>
      </c>
      <c r="L1393" s="159" t="n">
        <v>1975024.9953</v>
      </c>
      <c r="M1393" s="159" t="n">
        <v>1917500</v>
      </c>
      <c r="N1393" s="159" t="n">
        <v>2070900</v>
      </c>
      <c r="O1393" s="162">
        <f>MIN(K1393,L1393,M1393,N1393)</f>
        <v/>
      </c>
      <c r="P1393" s="162">
        <f>MAX(K1393,L1393,M1393,N1393)</f>
        <v/>
      </c>
      <c r="Q1393" s="162">
        <f>MEDIAN(K1393,L1393,M1393,N1393)</f>
        <v/>
      </c>
      <c r="R1393" s="162">
        <f>AVERAGE(K1393,L1393,M1393,N1393)</f>
        <v/>
      </c>
      <c r="S1393" s="162">
        <f>AVERAGE(O1393,Q1393)</f>
        <v/>
      </c>
      <c r="T1393" s="162">
        <f>AVERAGE(P1393,Q1393)</f>
        <v/>
      </c>
      <c r="U1393" s="41">
        <f>STDEVA(K1393,L1393,M1393,N1393)</f>
        <v/>
      </c>
      <c r="V1393" s="42">
        <f>U1393/Q1393</f>
        <v/>
      </c>
      <c r="W1393" s="43">
        <f>IF(X1393=O1393,"MENOR",IF(X1393=S1393,"PROM[MEN-MED]","PROMEDIO"))</f>
        <v/>
      </c>
      <c r="X1393" s="163">
        <f>IF(V1393&lt;=300%,O1393,IF(AND(V1393&gt;100%,V1393&lt;=150%),S1393,R1393))</f>
        <v/>
      </c>
      <c r="Y1393" s="162">
        <f>ROUND(X1393,0)</f>
        <v/>
      </c>
    </row>
    <row r="1394" ht="41.25" customHeight="1">
      <c r="B1394" s="57" t="inlineStr">
        <is>
          <t>8.9</t>
        </is>
      </c>
      <c r="C1394" s="32" t="n">
        <v>4912</v>
      </c>
      <c r="D1394" s="58" t="inlineStr">
        <is>
          <t>MANIJAS EXTERNAS DE LA PUERTA</t>
        </is>
      </c>
      <c r="E1394" s="56" t="inlineStr">
        <is>
          <t xml:space="preserve">Dispositivo metálico y plastico, externo de forma irregular tipo palanca,  en su parte interna con resortes para accionar la cerradura giratoria a fin de permitir su cierre y su apertura. Forma y diámetro establecido para este vehículo.
</t>
        </is>
      </c>
      <c r="F1394" s="32" t="inlineStr">
        <is>
          <t>Unidad</t>
        </is>
      </c>
      <c r="G1394" s="35" t="inlineStr">
        <is>
          <t>suministro</t>
        </is>
      </c>
      <c r="H1394" s="159" t="n">
        <v>809664</v>
      </c>
      <c r="I1394" s="37" t="n">
        <v>158.91</v>
      </c>
      <c r="J1394" s="37" t="n">
        <v>151.76</v>
      </c>
      <c r="K1394" s="160">
        <f>H1394*(I1394/J1394)</f>
        <v/>
      </c>
      <c r="L1394" s="159" t="n">
        <v>962448.4856</v>
      </c>
      <c r="M1394" s="159" t="n">
        <v>934416</v>
      </c>
      <c r="N1394" s="159" t="n">
        <v>1009169.28</v>
      </c>
      <c r="O1394" s="162">
        <f>MIN(K1394,L1394,M1394,N1394)</f>
        <v/>
      </c>
      <c r="P1394" s="162">
        <f>MAX(K1394,L1394,M1394,N1394)</f>
        <v/>
      </c>
      <c r="Q1394" s="162">
        <f>MEDIAN(K1394,L1394,M1394,N1394)</f>
        <v/>
      </c>
      <c r="R1394" s="162">
        <f>AVERAGE(K1394,L1394,M1394,N1394)</f>
        <v/>
      </c>
      <c r="S1394" s="162">
        <f>AVERAGE(O1394,Q1394)</f>
        <v/>
      </c>
      <c r="T1394" s="162">
        <f>AVERAGE(P1394,Q1394)</f>
        <v/>
      </c>
      <c r="U1394" s="41">
        <f>STDEVA(K1394,L1394,M1394,N1394)</f>
        <v/>
      </c>
      <c r="V1394" s="42">
        <f>U1394/Q1394</f>
        <v/>
      </c>
      <c r="W1394" s="43">
        <f>IF(X1394=O1394,"MENOR",IF(X1394=S1394,"PROM[MEN-MED]","PROMEDIO"))</f>
        <v/>
      </c>
      <c r="X1394" s="163">
        <f>IF(V1394&lt;=300%,O1394,IF(AND(V1394&gt;100%,V1394&lt;=150%),S1394,R1394))</f>
        <v/>
      </c>
      <c r="Y1394" s="162">
        <f>ROUND(X1394,0)</f>
        <v/>
      </c>
    </row>
    <row r="1395" ht="41.25" customHeight="1">
      <c r="B1395" s="57" t="inlineStr">
        <is>
          <t>8.10</t>
        </is>
      </c>
      <c r="C1395" s="32" t="n">
        <v>4912</v>
      </c>
      <c r="D1395" s="58" t="inlineStr">
        <is>
          <t>MANIJAS INTERNAS DE LA PUERTA</t>
        </is>
      </c>
      <c r="E1395" s="56" t="inlineStr">
        <is>
          <t xml:space="preserve">Dispositivo metálico y plastico, interno de forma irregular tipo palanca,  en su parte interna con resortes para accionar la cerradura giratoria a fin de permitir su cierre y su apertura. Forma y diámetro establecido para este vehículo.
</t>
        </is>
      </c>
      <c r="F1395" s="32" t="inlineStr">
        <is>
          <t>Unidad</t>
        </is>
      </c>
      <c r="G1395" s="35" t="inlineStr">
        <is>
          <t>suministro</t>
        </is>
      </c>
      <c r="H1395" s="159" t="n">
        <v>393527</v>
      </c>
      <c r="I1395" s="37" t="n">
        <v>158.91</v>
      </c>
      <c r="J1395" s="37" t="n">
        <v>151.76</v>
      </c>
      <c r="K1395" s="160">
        <f>H1395*(I1395/J1395)</f>
        <v/>
      </c>
      <c r="L1395" s="159" t="n">
        <v>470150.7097</v>
      </c>
      <c r="M1395" s="159" t="n">
        <v>456457</v>
      </c>
      <c r="N1395" s="159" t="n">
        <v>492973.56</v>
      </c>
      <c r="O1395" s="162">
        <f>MIN(K1395,L1395,M1395,N1395)</f>
        <v/>
      </c>
      <c r="P1395" s="162">
        <f>MAX(K1395,L1395,M1395,N1395)</f>
        <v/>
      </c>
      <c r="Q1395" s="162">
        <f>MEDIAN(K1395,L1395,M1395,N1395)</f>
        <v/>
      </c>
      <c r="R1395" s="162">
        <f>AVERAGE(K1395,L1395,M1395,N1395)</f>
        <v/>
      </c>
      <c r="S1395" s="162">
        <f>AVERAGE(O1395,Q1395)</f>
        <v/>
      </c>
      <c r="T1395" s="162">
        <f>AVERAGE(P1395,Q1395)</f>
        <v/>
      </c>
      <c r="U1395" s="41">
        <f>STDEVA(K1395,L1395,M1395,N1395)</f>
        <v/>
      </c>
      <c r="V1395" s="42">
        <f>U1395/Q1395</f>
        <v/>
      </c>
      <c r="W1395" s="43">
        <f>IF(X1395=O1395,"MENOR",IF(X1395=S1395,"PROM[MEN-MED]","PROMEDIO"))</f>
        <v/>
      </c>
      <c r="X1395" s="163">
        <f>IF(V1395&lt;=300%,O1395,IF(AND(V1395&gt;100%,V1395&lt;=150%),S1395,R1395))</f>
        <v/>
      </c>
      <c r="Y1395" s="162">
        <f>ROUND(X1395,0)</f>
        <v/>
      </c>
    </row>
    <row r="1396" ht="27" customHeight="1">
      <c r="B1396" s="57" t="inlineStr">
        <is>
          <t>8.11</t>
        </is>
      </c>
      <c r="C1396" s="32" t="n">
        <v>4912</v>
      </c>
      <c r="D1396" s="58" t="inlineStr">
        <is>
          <t>PERNOS RUEDAS</t>
        </is>
      </c>
      <c r="E1396" s="56" t="inlineStr">
        <is>
          <t xml:space="preserve">Pieza metálica cilindrica con cabeza exágona en uno de sus extremos y su cuerpo roscado. Permite unir o fijar elementos. Diámetro establecido para este vehículo.
</t>
        </is>
      </c>
      <c r="F1396" s="32" t="inlineStr">
        <is>
          <t>Unidad</t>
        </is>
      </c>
      <c r="G1396" s="35" t="inlineStr">
        <is>
          <t>suministro</t>
        </is>
      </c>
      <c r="H1396" s="159" t="n">
        <v>23750</v>
      </c>
      <c r="I1396" s="37" t="n">
        <v>158.91</v>
      </c>
      <c r="J1396" s="37" t="n">
        <v>151.76</v>
      </c>
      <c r="K1396" s="160">
        <f>H1396*(I1396/J1396)</f>
        <v/>
      </c>
      <c r="L1396" s="159" t="n">
        <v>28658.7224</v>
      </c>
      <c r="M1396" s="159" t="n">
        <v>27824</v>
      </c>
      <c r="N1396" s="159" t="n">
        <v>30049.92</v>
      </c>
      <c r="O1396" s="162">
        <f>MIN(K1396,L1396,M1396,N1396)</f>
        <v/>
      </c>
      <c r="P1396" s="162">
        <f>MAX(K1396,L1396,M1396,N1396)</f>
        <v/>
      </c>
      <c r="Q1396" s="162">
        <f>MEDIAN(K1396,L1396,M1396,N1396)</f>
        <v/>
      </c>
      <c r="R1396" s="162">
        <f>AVERAGE(K1396,L1396,M1396,N1396)</f>
        <v/>
      </c>
      <c r="S1396" s="162">
        <f>AVERAGE(O1396,Q1396)</f>
        <v/>
      </c>
      <c r="T1396" s="162">
        <f>AVERAGE(P1396,Q1396)</f>
        <v/>
      </c>
      <c r="U1396" s="41">
        <f>STDEVA(K1396,L1396,M1396,N1396)</f>
        <v/>
      </c>
      <c r="V1396" s="42">
        <f>U1396/Q1396</f>
        <v/>
      </c>
      <c r="W1396" s="43">
        <f>IF(X1396=O1396,"MENOR",IF(X1396=S1396,"PROM[MEN-MED]","PROMEDIO"))</f>
        <v/>
      </c>
      <c r="X1396" s="163">
        <f>IF(V1396&lt;=300%,O1396,IF(AND(V1396&gt;100%,V1396&lt;=150%),S1396,R1396))</f>
        <v/>
      </c>
      <c r="Y1396" s="162">
        <f>ROUND(X1396,0)</f>
        <v/>
      </c>
    </row>
    <row r="1397" ht="15.75" customHeight="1">
      <c r="B1397" s="57" t="inlineStr">
        <is>
          <t>8.12</t>
        </is>
      </c>
      <c r="C1397" s="32" t="n">
        <v>4912</v>
      </c>
      <c r="D1397" s="59" t="inlineStr">
        <is>
          <t>TUERCAS PERNOS RUEDAS</t>
        </is>
      </c>
      <c r="E1397" s="56" t="inlineStr">
        <is>
          <t>Pieza metálica mecánica con un orificio central, el cual presenta una rosca, en forma fija o deslizante. Diametro requerido para este vehiculo.</t>
        </is>
      </c>
      <c r="F1397" s="32" t="inlineStr">
        <is>
          <t>Unidad</t>
        </is>
      </c>
      <c r="G1397" s="35" t="inlineStr">
        <is>
          <t>suministro</t>
        </is>
      </c>
      <c r="H1397" s="159" t="n">
        <v>31350</v>
      </c>
      <c r="I1397" s="37" t="n">
        <v>158.91</v>
      </c>
      <c r="J1397" s="37" t="n">
        <v>151.76</v>
      </c>
      <c r="K1397" s="160">
        <f>H1397*(I1397/J1397)</f>
        <v/>
      </c>
      <c r="L1397" s="159" t="n">
        <v>37117.0758</v>
      </c>
      <c r="M1397" s="159" t="n">
        <v>36036</v>
      </c>
      <c r="N1397" s="159" t="n">
        <v>38918.88</v>
      </c>
      <c r="O1397" s="162">
        <f>MIN(K1397,L1397,M1397,N1397)</f>
        <v/>
      </c>
      <c r="P1397" s="162">
        <f>MAX(K1397,L1397,M1397,N1397)</f>
        <v/>
      </c>
      <c r="Q1397" s="162">
        <f>MEDIAN(K1397,L1397,M1397,N1397)</f>
        <v/>
      </c>
      <c r="R1397" s="162">
        <f>AVERAGE(K1397,L1397,M1397,N1397)</f>
        <v/>
      </c>
      <c r="S1397" s="162">
        <f>AVERAGE(O1397,Q1397)</f>
        <v/>
      </c>
      <c r="T1397" s="162">
        <f>AVERAGE(P1397,Q1397)</f>
        <v/>
      </c>
      <c r="U1397" s="41">
        <f>STDEVA(K1397,L1397,M1397,N1397)</f>
        <v/>
      </c>
      <c r="V1397" s="42">
        <f>U1397/Q1397</f>
        <v/>
      </c>
      <c r="W1397" s="43">
        <f>IF(X1397=O1397,"MENOR",IF(X1397=S1397,"PROM[MEN-MED]","PROMEDIO"))</f>
        <v/>
      </c>
      <c r="X1397" s="163">
        <f>IF(V1397&lt;=300%,O1397,IF(AND(V1397&gt;100%,V1397&lt;=150%),S1397,R1397))</f>
        <v/>
      </c>
      <c r="Y1397" s="162">
        <f>ROUND(X1397,0)</f>
        <v/>
      </c>
    </row>
    <row r="1398" ht="27" customHeight="1">
      <c r="B1398" s="57" t="inlineStr">
        <is>
          <t>8.13</t>
        </is>
      </c>
      <c r="C1398" s="32" t="n">
        <v>4912</v>
      </c>
      <c r="D1398" s="58" t="inlineStr">
        <is>
          <t>PLUMILLAS</t>
        </is>
      </c>
      <c r="E1398" s="56" t="inlineStr">
        <is>
          <t>Elemento metálico en forma de barzo con un largo borde de goma, conformado por el pasador, gancho y bayonet.  Para ser movido en sentido oscilatorio. Diámetro establecido para este vehículo.</t>
        </is>
      </c>
      <c r="F1398" s="32" t="inlineStr">
        <is>
          <t>Unidad</t>
        </is>
      </c>
      <c r="G1398" s="35" t="inlineStr">
        <is>
          <t>suministro</t>
        </is>
      </c>
      <c r="H1398" s="159" t="n">
        <v>201229</v>
      </c>
      <c r="I1398" s="37" t="n">
        <v>158.91</v>
      </c>
      <c r="J1398" s="37" t="n">
        <v>151.76</v>
      </c>
      <c r="K1398" s="160">
        <f>H1398*(I1398/J1398)</f>
        <v/>
      </c>
      <c r="L1398" s="159" t="n">
        <v>244073.9504</v>
      </c>
      <c r="M1398" s="159" t="n">
        <v>236965</v>
      </c>
      <c r="N1398" s="159" t="n">
        <v>255922.2</v>
      </c>
      <c r="O1398" s="162">
        <f>MIN(K1398,L1398,M1398,N1398)</f>
        <v/>
      </c>
      <c r="P1398" s="162">
        <f>MAX(K1398,L1398,M1398,N1398)</f>
        <v/>
      </c>
      <c r="Q1398" s="162">
        <f>MEDIAN(K1398,L1398,M1398,N1398)</f>
        <v/>
      </c>
      <c r="R1398" s="162">
        <f>AVERAGE(K1398,L1398,M1398,N1398)</f>
        <v/>
      </c>
      <c r="S1398" s="162">
        <f>AVERAGE(O1398,Q1398)</f>
        <v/>
      </c>
      <c r="T1398" s="162">
        <f>AVERAGE(P1398,Q1398)</f>
        <v/>
      </c>
      <c r="U1398" s="41">
        <f>STDEVA(K1398,L1398,M1398,N1398)</f>
        <v/>
      </c>
      <c r="V1398" s="42">
        <f>U1398/Q1398</f>
        <v/>
      </c>
      <c r="W1398" s="43">
        <f>IF(X1398=O1398,"MENOR",IF(X1398=S1398,"PROM[MEN-MED]","PROMEDIO"))</f>
        <v/>
      </c>
      <c r="X1398" s="163">
        <f>IF(V1398&lt;=300%,O1398,IF(AND(V1398&gt;100%,V1398&lt;=150%),S1398,R1398))</f>
        <v/>
      </c>
      <c r="Y1398" s="162">
        <f>ROUND(X1398,0)</f>
        <v/>
      </c>
    </row>
    <row r="1399" ht="27" customHeight="1">
      <c r="B1399" s="57" t="inlineStr">
        <is>
          <t>8.14</t>
        </is>
      </c>
      <c r="C1399" s="32" t="n">
        <v>4912</v>
      </c>
      <c r="D1399" s="58" t="inlineStr">
        <is>
          <t>STOP TRASERO</t>
        </is>
      </c>
      <c r="E1399"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399" s="32" t="inlineStr">
        <is>
          <t>Unidad</t>
        </is>
      </c>
      <c r="G1399" s="35" t="inlineStr">
        <is>
          <t>suministro</t>
        </is>
      </c>
      <c r="H1399" s="159" t="n">
        <v>1535200</v>
      </c>
      <c r="I1399" s="37" t="n">
        <v>158.91</v>
      </c>
      <c r="J1399" s="37" t="n">
        <v>151.76</v>
      </c>
      <c r="K1399" s="160">
        <f>H1399*(I1399/J1399)</f>
        <v/>
      </c>
      <c r="L1399" s="159" t="n">
        <v>1835089.1944</v>
      </c>
      <c r="M1399" s="159" t="n">
        <v>1781640</v>
      </c>
      <c r="N1399" s="159" t="n">
        <v>1924171.2</v>
      </c>
      <c r="O1399" s="162">
        <f>MIN(K1399,L1399,M1399,N1399)</f>
        <v/>
      </c>
      <c r="P1399" s="162">
        <f>MAX(K1399,L1399,M1399,N1399)</f>
        <v/>
      </c>
      <c r="Q1399" s="162">
        <f>MEDIAN(K1399,L1399,M1399,N1399)</f>
        <v/>
      </c>
      <c r="R1399" s="162">
        <f>AVERAGE(K1399,L1399,M1399,N1399)</f>
        <v/>
      </c>
      <c r="S1399" s="162">
        <f>AVERAGE(O1399,Q1399)</f>
        <v/>
      </c>
      <c r="T1399" s="162">
        <f>AVERAGE(P1399,Q1399)</f>
        <v/>
      </c>
      <c r="U1399" s="41">
        <f>STDEVA(K1399,L1399,M1399,N1399)</f>
        <v/>
      </c>
      <c r="V1399" s="42">
        <f>U1399/Q1399</f>
        <v/>
      </c>
      <c r="W1399" s="43">
        <f>IF(X1399=O1399,"MENOR",IF(X1399=S1399,"PROM[MEN-MED]","PROMEDIO"))</f>
        <v/>
      </c>
      <c r="X1399" s="163">
        <f>IF(V1399&lt;=300%,O1399,IF(AND(V1399&gt;100%,V1399&lt;=150%),S1399,R1399))</f>
        <v/>
      </c>
      <c r="Y1399" s="162">
        <f>ROUND(X1399,0)</f>
        <v/>
      </c>
    </row>
    <row r="1400" ht="27" customHeight="1">
      <c r="B1400" s="57" t="inlineStr">
        <is>
          <t>8.15</t>
        </is>
      </c>
      <c r="C1400" s="32" t="n">
        <v>4912</v>
      </c>
      <c r="D1400" s="58" t="inlineStr">
        <is>
          <t xml:space="preserve">TAPA TANQUE DE COMBUSTIBLE </t>
        </is>
      </c>
      <c r="E1400" s="56"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400" s="32" t="inlineStr">
        <is>
          <t>Unidad</t>
        </is>
      </c>
      <c r="G1400" s="35" t="inlineStr">
        <is>
          <t>suministro</t>
        </is>
      </c>
      <c r="H1400" s="159" t="n">
        <v>158650</v>
      </c>
      <c r="I1400" s="37" t="n">
        <v>158.91</v>
      </c>
      <c r="J1400" s="37" t="n">
        <v>151.76</v>
      </c>
      <c r="K1400" s="160">
        <f>H1400*(I1400/J1400)</f>
        <v/>
      </c>
      <c r="L1400" s="159" t="n">
        <v>186029.3323</v>
      </c>
      <c r="M1400" s="159" t="n">
        <v>180611</v>
      </c>
      <c r="N1400" s="159" t="n">
        <v>195059.88</v>
      </c>
      <c r="O1400" s="162">
        <f>MIN(K1400,L1400,M1400,N1400)</f>
        <v/>
      </c>
      <c r="P1400" s="162">
        <f>MAX(K1400,L1400,M1400,N1400)</f>
        <v/>
      </c>
      <c r="Q1400" s="162">
        <f>MEDIAN(K1400,L1400,M1400,N1400)</f>
        <v/>
      </c>
      <c r="R1400" s="162">
        <f>AVERAGE(K1400,L1400,M1400,N1400)</f>
        <v/>
      </c>
      <c r="S1400" s="162">
        <f>AVERAGE(O1400,Q1400)</f>
        <v/>
      </c>
      <c r="T1400" s="162">
        <f>AVERAGE(P1400,Q1400)</f>
        <v/>
      </c>
      <c r="U1400" s="41">
        <f>STDEVA(K1400,L1400,M1400,N1400)</f>
        <v/>
      </c>
      <c r="V1400" s="42">
        <f>U1400/Q1400</f>
        <v/>
      </c>
      <c r="W1400" s="43">
        <f>IF(X1400=O1400,"MENOR",IF(X1400=S1400,"PROM[MEN-MED]","PROMEDIO"))</f>
        <v/>
      </c>
      <c r="X1400" s="163">
        <f>IF(V1400&lt;=300%,O1400,IF(AND(V1400&gt;100%,V1400&lt;=150%),S1400,R1400))</f>
        <v/>
      </c>
      <c r="Y1400" s="162">
        <f>ROUND(X1400,0)</f>
        <v/>
      </c>
    </row>
    <row r="1401" ht="27" customHeight="1">
      <c r="B1401" s="57" t="inlineStr">
        <is>
          <t>8.16</t>
        </is>
      </c>
      <c r="C1401" s="32" t="n">
        <v>4912</v>
      </c>
      <c r="D1401" s="58" t="inlineStr">
        <is>
          <t>VIDRIO PANORÁMICO DELANTERO (BLINDADO)</t>
        </is>
      </c>
      <c r="E1401" s="56" t="inlineStr">
        <is>
          <t>Elemento de material inorgánico duro, frágil, transparente y amorfo  compuesto por arena de sílice, carbonato de sodio y caliza. Ubicación parte de delantera para el vehículo. Diámetro establecido para este vehículo.</t>
        </is>
      </c>
      <c r="F1401" s="32" t="inlineStr">
        <is>
          <t>Unidad</t>
        </is>
      </c>
      <c r="G1401" s="35" t="inlineStr">
        <is>
          <t>suministro</t>
        </is>
      </c>
      <c r="H1401" s="159" t="n">
        <v>6766043</v>
      </c>
      <c r="I1401" s="37" t="n">
        <v>158.91</v>
      </c>
      <c r="J1401" s="37" t="n">
        <v>151.76</v>
      </c>
      <c r="K1401" s="160">
        <f>H1401*(I1401/J1401)</f>
        <v/>
      </c>
      <c r="L1401" s="159" t="n">
        <v>8030786.4</v>
      </c>
      <c r="M1401" s="159" t="n">
        <v>7796880</v>
      </c>
      <c r="N1401" s="159" t="n">
        <v>8420630.4</v>
      </c>
      <c r="O1401" s="162">
        <f>MIN(K1401,L1401,M1401,N1401)</f>
        <v/>
      </c>
      <c r="P1401" s="162">
        <f>MAX(K1401,L1401,M1401,N1401)</f>
        <v/>
      </c>
      <c r="Q1401" s="162">
        <f>MEDIAN(K1401,L1401,M1401,N1401)</f>
        <v/>
      </c>
      <c r="R1401" s="162">
        <f>AVERAGE(K1401,L1401,M1401,N1401)</f>
        <v/>
      </c>
      <c r="S1401" s="162">
        <f>AVERAGE(O1401,Q1401)</f>
        <v/>
      </c>
      <c r="T1401" s="162">
        <f>AVERAGE(P1401,Q1401)</f>
        <v/>
      </c>
      <c r="U1401" s="41">
        <f>STDEVA(K1401,L1401,M1401,N1401)</f>
        <v/>
      </c>
      <c r="V1401" s="42">
        <f>U1401/Q1401</f>
        <v/>
      </c>
      <c r="W1401" s="43">
        <f>IF(X1401=O1401,"MENOR",IF(X1401=S1401,"PROM[MEN-MED]","PROMEDIO"))</f>
        <v/>
      </c>
      <c r="X1401" s="163">
        <f>IF(V1401&lt;=300%,O1401,IF(AND(V1401&gt;100%,V1401&lt;=150%),S1401,R1401))</f>
        <v/>
      </c>
      <c r="Y1401" s="162">
        <f>ROUND(X1401,0)</f>
        <v/>
      </c>
    </row>
    <row r="1402" ht="27" customHeight="1">
      <c r="B1402" s="57" t="inlineStr">
        <is>
          <t>8.17</t>
        </is>
      </c>
      <c r="C1402" s="32" t="n">
        <v>4912</v>
      </c>
      <c r="D1402" s="58" t="inlineStr">
        <is>
          <t>VIDRIO PANORÁMICO DELANTERO</t>
        </is>
      </c>
      <c r="E1402" s="56" t="inlineStr">
        <is>
          <t>Elemento de material inorgánico duro, frágil, transparente y amorfo  compuesto por arena de sílice, carbonato de sodio y caliza. Ubicación parte de delantera para el vehículo. Diámetro establecido para este vehículo.</t>
        </is>
      </c>
      <c r="F1402" s="32" t="inlineStr">
        <is>
          <t>Unidad</t>
        </is>
      </c>
      <c r="G1402" s="35" t="inlineStr">
        <is>
          <t>suministro</t>
        </is>
      </c>
      <c r="H1402" s="159" t="n">
        <v>3855570</v>
      </c>
      <c r="I1402" s="37" t="n">
        <v>158.91</v>
      </c>
      <c r="J1402" s="37" t="n">
        <v>151.76</v>
      </c>
      <c r="K1402" s="160">
        <f>H1402*(I1402/J1402)</f>
        <v/>
      </c>
      <c r="L1402" s="159" t="n">
        <v>4575522.6538</v>
      </c>
      <c r="M1402" s="159" t="n">
        <v>4442255</v>
      </c>
      <c r="N1402" s="159" t="n">
        <v>4797635.4</v>
      </c>
      <c r="O1402" s="162">
        <f>MIN(K1402,L1402,M1402,N1402)</f>
        <v/>
      </c>
      <c r="P1402" s="162">
        <f>MAX(K1402,L1402,M1402,N1402)</f>
        <v/>
      </c>
      <c r="Q1402" s="162">
        <f>MEDIAN(K1402,L1402,M1402,N1402)</f>
        <v/>
      </c>
      <c r="R1402" s="162">
        <f>AVERAGE(K1402,L1402,M1402,N1402)</f>
        <v/>
      </c>
      <c r="S1402" s="162">
        <f>AVERAGE(O1402,Q1402)</f>
        <v/>
      </c>
      <c r="T1402" s="162">
        <f>AVERAGE(P1402,Q1402)</f>
        <v/>
      </c>
      <c r="U1402" s="41">
        <f>STDEVA(K1402,L1402,M1402,N1402)</f>
        <v/>
      </c>
      <c r="V1402" s="42">
        <f>U1402/Q1402</f>
        <v/>
      </c>
      <c r="W1402" s="43">
        <f>IF(X1402=O1402,"MENOR",IF(X1402=S1402,"PROM[MEN-MED]","PROMEDIO"))</f>
        <v/>
      </c>
      <c r="X1402" s="163">
        <f>IF(V1402&lt;=300%,O1402,IF(AND(V1402&gt;100%,V1402&lt;=150%),S1402,R1402))</f>
        <v/>
      </c>
      <c r="Y1402" s="162">
        <f>ROUND(X1402,0)</f>
        <v/>
      </c>
    </row>
    <row r="1403" ht="27" customHeight="1">
      <c r="B1403" s="57" t="inlineStr">
        <is>
          <t>8.18</t>
        </is>
      </c>
      <c r="C1403" s="32" t="n">
        <v>4912</v>
      </c>
      <c r="D1403" s="58" t="inlineStr">
        <is>
          <t>VIDRIO PANORÁMICO TRASERO</t>
        </is>
      </c>
      <c r="E1403" s="56" t="inlineStr">
        <is>
          <t>Elemento de material inorgánico duro, frágil, transparente y amorfo  compuesto por arena de sílice, carbonato de sodio y caliza. Ubicación parte de atrás para el vehículo. Diámetro establecido para este vehículo.</t>
        </is>
      </c>
      <c r="F1403" s="32" t="inlineStr">
        <is>
          <t>Unidad</t>
        </is>
      </c>
      <c r="G1403" s="35" t="inlineStr">
        <is>
          <t>suministro</t>
        </is>
      </c>
      <c r="H1403" s="159" t="n">
        <v>2336051</v>
      </c>
      <c r="I1403" s="37" t="n">
        <v>158.91</v>
      </c>
      <c r="J1403" s="37" t="n">
        <v>151.76</v>
      </c>
      <c r="K1403" s="160">
        <f>H1403*(I1403/J1403)</f>
        <v/>
      </c>
      <c r="L1403" s="159" t="n">
        <v>2845567.6151</v>
      </c>
      <c r="M1403" s="159" t="n">
        <v>2762687</v>
      </c>
      <c r="N1403" s="159" t="n">
        <v>2983701.96</v>
      </c>
      <c r="O1403" s="162">
        <f>MIN(K1403,L1403,M1403,N1403)</f>
        <v/>
      </c>
      <c r="P1403" s="162">
        <f>MAX(K1403,L1403,M1403,N1403)</f>
        <v/>
      </c>
      <c r="Q1403" s="162">
        <f>MEDIAN(K1403,L1403,M1403,N1403)</f>
        <v/>
      </c>
      <c r="R1403" s="162">
        <f>AVERAGE(K1403,L1403,M1403,N1403)</f>
        <v/>
      </c>
      <c r="S1403" s="162">
        <f>AVERAGE(O1403,Q1403)</f>
        <v/>
      </c>
      <c r="T1403" s="162">
        <f>AVERAGE(P1403,Q1403)</f>
        <v/>
      </c>
      <c r="U1403" s="41">
        <f>STDEVA(K1403,L1403,M1403,N1403)</f>
        <v/>
      </c>
      <c r="V1403" s="42">
        <f>U1403/Q1403</f>
        <v/>
      </c>
      <c r="W1403" s="43">
        <f>IF(X1403=O1403,"MENOR",IF(X1403=S1403,"PROM[MEN-MED]","PROMEDIO"))</f>
        <v/>
      </c>
      <c r="X1403" s="163">
        <f>IF(V1403&lt;=300%,O1403,IF(AND(V1403&gt;100%,V1403&lt;=150%),S1403,R1403))</f>
        <v/>
      </c>
      <c r="Y1403" s="162">
        <f>ROUND(X1403,0)</f>
        <v/>
      </c>
    </row>
    <row r="1404" ht="41.25" customHeight="1">
      <c r="B1404" s="57" t="inlineStr">
        <is>
          <t>8.19</t>
        </is>
      </c>
      <c r="C1404" s="32" t="n">
        <v>4912</v>
      </c>
      <c r="D1404" s="58" t="inlineStr">
        <is>
          <t xml:space="preserve">VIDRIOS PUERTAS LATERALES </t>
        </is>
      </c>
      <c r="E1404" s="56" t="inlineStr">
        <is>
          <t xml:space="preserve">Elemento de material inorgánico duro, frágil, transparente y amorfo  compuesto por arena de sílice, carbonato de sodio y caliza. Ubicación parte de lateral ambos costadados para el vehículo. Diámetro establecido para este vehículo.
</t>
        </is>
      </c>
      <c r="F1404" s="32" t="inlineStr">
        <is>
          <t>Unidad</t>
        </is>
      </c>
      <c r="G1404" s="35" t="inlineStr">
        <is>
          <t>suministro</t>
        </is>
      </c>
      <c r="H1404" s="159" t="n">
        <v>1184650</v>
      </c>
      <c r="I1404" s="37" t="n">
        <v>158.91</v>
      </c>
      <c r="J1404" s="37" t="n">
        <v>151.76</v>
      </c>
      <c r="K1404" s="160">
        <f>H1404*(I1404/J1404)</f>
        <v/>
      </c>
      <c r="L1404" s="159" t="n">
        <v>1389088.904</v>
      </c>
      <c r="M1404" s="159" t="n">
        <v>1348630</v>
      </c>
      <c r="N1404" s="159" t="n">
        <v>1456520.4</v>
      </c>
      <c r="O1404" s="162">
        <f>MIN(K1404,L1404,M1404,N1404)</f>
        <v/>
      </c>
      <c r="P1404" s="162">
        <f>MAX(K1404,L1404,M1404,N1404)</f>
        <v/>
      </c>
      <c r="Q1404" s="162">
        <f>MEDIAN(K1404,L1404,M1404,N1404)</f>
        <v/>
      </c>
      <c r="R1404" s="162">
        <f>AVERAGE(K1404,L1404,M1404,N1404)</f>
        <v/>
      </c>
      <c r="S1404" s="162">
        <f>AVERAGE(O1404,Q1404)</f>
        <v/>
      </c>
      <c r="T1404" s="162">
        <f>AVERAGE(P1404,Q1404)</f>
        <v/>
      </c>
      <c r="U1404" s="41">
        <f>STDEVA(K1404,L1404,M1404,N1404)</f>
        <v/>
      </c>
      <c r="V1404" s="42">
        <f>U1404/Q1404</f>
        <v/>
      </c>
      <c r="W1404" s="43">
        <f>IF(X1404=O1404,"MENOR",IF(X1404=S1404,"PROM[MEN-MED]","PROMEDIO"))</f>
        <v/>
      </c>
      <c r="X1404" s="163">
        <f>IF(V1404&lt;=300%,O1404,IF(AND(V1404&gt;100%,V1404&lt;=150%),S1404,R1404))</f>
        <v/>
      </c>
      <c r="Y1404" s="162">
        <f>ROUND(X1404,0)</f>
        <v/>
      </c>
    </row>
    <row r="1405" ht="27" customHeight="1">
      <c r="B1405" s="57" t="inlineStr">
        <is>
          <t>8.20</t>
        </is>
      </c>
      <c r="C1405" s="32" t="n">
        <v>4912</v>
      </c>
      <c r="D1405" s="58" t="inlineStr">
        <is>
          <t>VIDRIOS PUERTAS LATERALES (BLINDADO)</t>
        </is>
      </c>
      <c r="E1405" s="56" t="inlineStr">
        <is>
          <t>Elemento de material inorgánico duro, frágil, transparente y amorfo  compuesto por arena de sílice, carbonato de sodio y caliza. Ubicación parte de lateral ambos costadados para el vehículo. Diámetro establecido para este vehículo.</t>
        </is>
      </c>
      <c r="F1405" s="32" t="inlineStr">
        <is>
          <t>Unidad</t>
        </is>
      </c>
      <c r="G1405" s="35" t="inlineStr">
        <is>
          <t>suministro</t>
        </is>
      </c>
      <c r="H1405" s="159" t="n">
        <v>2850000</v>
      </c>
      <c r="I1405" s="37" t="n">
        <v>158.91</v>
      </c>
      <c r="J1405" s="37" t="n">
        <v>151.76</v>
      </c>
      <c r="K1405" s="160">
        <f>H1405*(I1405/J1405)</f>
        <v/>
      </c>
      <c r="L1405" s="159" t="n">
        <v>3275399.9943</v>
      </c>
      <c r="M1405" s="159" t="n">
        <v>3180000</v>
      </c>
      <c r="N1405" s="159" t="n">
        <v>3434400</v>
      </c>
      <c r="O1405" s="162">
        <f>MIN(K1405,L1405,M1405,N1405)</f>
        <v/>
      </c>
      <c r="P1405" s="162">
        <f>MAX(K1405,L1405,M1405,N1405)</f>
        <v/>
      </c>
      <c r="Q1405" s="162">
        <f>MEDIAN(K1405,L1405,M1405,N1405)</f>
        <v/>
      </c>
      <c r="R1405" s="162">
        <f>AVERAGE(K1405,L1405,M1405,N1405)</f>
        <v/>
      </c>
      <c r="S1405" s="162">
        <f>AVERAGE(O1405,Q1405)</f>
        <v/>
      </c>
      <c r="T1405" s="162">
        <f>AVERAGE(P1405,Q1405)</f>
        <v/>
      </c>
      <c r="U1405" s="41">
        <f>STDEVA(K1405,L1405,M1405,N1405)</f>
        <v/>
      </c>
      <c r="V1405" s="42">
        <f>U1405/Q1405</f>
        <v/>
      </c>
      <c r="W1405" s="43">
        <f>IF(X1405=O1405,"MENOR",IF(X1405=S1405,"PROM[MEN-MED]","PROMEDIO"))</f>
        <v/>
      </c>
      <c r="X1405" s="163">
        <f>IF(V1405&lt;=300%,O1405,IF(AND(V1405&gt;100%,V1405&lt;=150%),S1405,R1405))</f>
        <v/>
      </c>
      <c r="Y1405" s="162">
        <f>ROUND(X1405,0)</f>
        <v/>
      </c>
    </row>
    <row r="1406" ht="15.75" customHeight="1">
      <c r="B1406" s="57" t="inlineStr">
        <is>
          <t>8.21</t>
        </is>
      </c>
      <c r="C1406" s="32" t="n">
        <v>4912</v>
      </c>
      <c r="D1406" s="58" t="inlineStr">
        <is>
          <t>JUEGO DE TAPETES</t>
        </is>
      </c>
      <c r="E1406" s="56" t="inlineStr">
        <is>
          <t>Elemento de proteccion, fabricado en caucho PVC negros, bordeado y marcado con  la marca del vehículo. Diámetro establecido para este vehículo.</t>
        </is>
      </c>
      <c r="F1406" s="32" t="inlineStr">
        <is>
          <t>Unidad</t>
        </is>
      </c>
      <c r="G1406" s="35" t="inlineStr">
        <is>
          <t>suministro</t>
        </is>
      </c>
      <c r="H1406" s="159" t="n">
        <v>548971</v>
      </c>
      <c r="I1406" s="37" t="n">
        <v>158.91</v>
      </c>
      <c r="J1406" s="37" t="n">
        <v>151.76</v>
      </c>
      <c r="K1406" s="160">
        <f>H1406*(I1406/J1406)</f>
        <v/>
      </c>
      <c r="L1406" s="159" t="n">
        <v>790497.1865</v>
      </c>
      <c r="M1406" s="159" t="n">
        <v>767473</v>
      </c>
      <c r="N1406" s="159" t="n">
        <v>828870.84</v>
      </c>
      <c r="O1406" s="162">
        <f>MIN(K1406,L1406,M1406,N1406)</f>
        <v/>
      </c>
      <c r="P1406" s="162">
        <f>MAX(K1406,L1406,M1406,N1406)</f>
        <v/>
      </c>
      <c r="Q1406" s="162">
        <f>MEDIAN(K1406,L1406,M1406,N1406)</f>
        <v/>
      </c>
      <c r="R1406" s="162">
        <f>AVERAGE(K1406,L1406,M1406,N1406)</f>
        <v/>
      </c>
      <c r="S1406" s="162">
        <f>AVERAGE(O1406,Q1406)</f>
        <v/>
      </c>
      <c r="T1406" s="162">
        <f>AVERAGE(P1406,Q1406)</f>
        <v/>
      </c>
      <c r="U1406" s="41">
        <f>STDEVA(K1406,L1406,M1406,N1406)</f>
        <v/>
      </c>
      <c r="V1406" s="42">
        <f>U1406/Q1406</f>
        <v/>
      </c>
      <c r="W1406" s="43">
        <f>IF(X1406=O1406,"MENOR",IF(X1406=S1406,"PROM[MEN-MED]","PROMEDIO"))</f>
        <v/>
      </c>
      <c r="X1406" s="163">
        <f>IF(V1406&lt;=300%,O1406,IF(AND(V1406&gt;100%,V1406&lt;=150%),S1406,R1406))</f>
        <v/>
      </c>
      <c r="Y1406" s="162">
        <f>ROUND(X1406,0)</f>
        <v/>
      </c>
    </row>
    <row r="1407" ht="15.75" customHeight="1">
      <c r="B1407" s="57" t="inlineStr">
        <is>
          <t>8.22</t>
        </is>
      </c>
      <c r="C1407" s="32" t="n">
        <v>4912</v>
      </c>
      <c r="D1407" s="58" t="inlineStr">
        <is>
          <t>CONJUNTO MANGUERA DEL LAVAPARABRISAS</t>
        </is>
      </c>
      <c r="E1407" s="56" t="inlineStr">
        <is>
          <t>conducto flexible que transporta el líquido limpiaparabrisas desde el depósito del lavaparabrisas hasta las boquillas rociadoras, ubicadas en el capó o en la base del parabrisas.</t>
        </is>
      </c>
      <c r="F1407" s="32" t="inlineStr">
        <is>
          <t>Unidad</t>
        </is>
      </c>
      <c r="G1407" s="35" t="inlineStr">
        <is>
          <t>suministro</t>
        </is>
      </c>
      <c r="H1407" s="159" t="n">
        <v>30400</v>
      </c>
      <c r="I1407" s="37" t="n">
        <v>158.91</v>
      </c>
      <c r="J1407" s="37" t="n">
        <v>151.76</v>
      </c>
      <c r="K1407" s="160">
        <f>H1407*(I1407/J1407)</f>
        <v/>
      </c>
      <c r="L1407" s="159" t="n">
        <v>36339.4346</v>
      </c>
      <c r="M1407" s="159" t="n">
        <v>35281</v>
      </c>
      <c r="N1407" s="159" t="n">
        <v>38103.48</v>
      </c>
      <c r="O1407" s="162">
        <f>MIN(K1407,L1407,M1407,N1407)</f>
        <v/>
      </c>
      <c r="P1407" s="162">
        <f>MAX(K1407,L1407,M1407,N1407)</f>
        <v/>
      </c>
      <c r="Q1407" s="162">
        <f>MEDIAN(K1407,L1407,M1407,N1407)</f>
        <v/>
      </c>
      <c r="R1407" s="162">
        <f>AVERAGE(K1407,L1407,M1407,N1407)</f>
        <v/>
      </c>
      <c r="S1407" s="162">
        <f>AVERAGE(O1407,Q1407)</f>
        <v/>
      </c>
      <c r="T1407" s="162">
        <f>AVERAGE(P1407,Q1407)</f>
        <v/>
      </c>
      <c r="U1407" s="41">
        <f>STDEVA(K1407,L1407,M1407,N1407)</f>
        <v/>
      </c>
      <c r="V1407" s="42">
        <f>U1407/Q1407</f>
        <v/>
      </c>
      <c r="W1407" s="43">
        <f>IF(X1407=O1407,"MENOR",IF(X1407=S1407,"PROM[MEN-MED]","PROMEDIO"))</f>
        <v/>
      </c>
      <c r="X1407" s="163">
        <f>IF(V1407&lt;=300%,O1407,IF(AND(V1407&gt;100%,V1407&lt;=150%),S1407,R1407))</f>
        <v/>
      </c>
      <c r="Y1407" s="162">
        <f>ROUND(X1407,0)</f>
        <v/>
      </c>
    </row>
    <row r="1408" ht="15.75" customHeight="1">
      <c r="B1408" s="57" t="inlineStr">
        <is>
          <t>8.23</t>
        </is>
      </c>
      <c r="C1408" s="32" t="n">
        <v>4912</v>
      </c>
      <c r="D1408" s="58" t="inlineStr">
        <is>
          <t xml:space="preserve">BOQUILLAS LAVAPARABRISAS </t>
        </is>
      </c>
      <c r="E1408" s="56" t="inlineStr">
        <is>
          <t>pequeños dispositivos que pulverizan el líquido limpiaparabrisas sobre el parabrisas para facilitar la limpieza y mejorar la visibilidad del conductor.</t>
        </is>
      </c>
      <c r="F1408" s="32" t="inlineStr">
        <is>
          <t>Unidad</t>
        </is>
      </c>
      <c r="G1408" s="35" t="inlineStr">
        <is>
          <t>suministro</t>
        </is>
      </c>
      <c r="H1408" s="159" t="n">
        <v>76987</v>
      </c>
      <c r="I1408" s="37" t="n">
        <v>158.91</v>
      </c>
      <c r="J1408" s="37" t="n">
        <v>151.76</v>
      </c>
      <c r="K1408" s="160">
        <f>H1408*(I1408/J1408)</f>
        <v/>
      </c>
      <c r="L1408" s="159" t="n">
        <v>97204.18610000001</v>
      </c>
      <c r="M1408" s="159" t="n">
        <v>94373</v>
      </c>
      <c r="N1408" s="159" t="n">
        <v>101922.84</v>
      </c>
      <c r="O1408" s="162">
        <f>MIN(K1408,L1408,M1408,N1408)</f>
        <v/>
      </c>
      <c r="P1408" s="162">
        <f>MAX(K1408,L1408,M1408,N1408)</f>
        <v/>
      </c>
      <c r="Q1408" s="162">
        <f>MEDIAN(K1408,L1408,M1408,N1408)</f>
        <v/>
      </c>
      <c r="R1408" s="162">
        <f>AVERAGE(K1408,L1408,M1408,N1408)</f>
        <v/>
      </c>
      <c r="S1408" s="162">
        <f>AVERAGE(O1408,Q1408)</f>
        <v/>
      </c>
      <c r="T1408" s="162">
        <f>AVERAGE(P1408,Q1408)</f>
        <v/>
      </c>
      <c r="U1408" s="41">
        <f>STDEVA(K1408,L1408,M1408,N1408)</f>
        <v/>
      </c>
      <c r="V1408" s="42">
        <f>U1408/Q1408</f>
        <v/>
      </c>
      <c r="W1408" s="43">
        <f>IF(X1408=O1408,"MENOR",IF(X1408=S1408,"PROM[MEN-MED]","PROMEDIO"))</f>
        <v/>
      </c>
      <c r="X1408" s="163">
        <f>IF(V1408&lt;=300%,O1408,IF(AND(V1408&gt;100%,V1408&lt;=150%),S1408,R1408))</f>
        <v/>
      </c>
      <c r="Y1408" s="162">
        <f>ROUND(X1408,0)</f>
        <v/>
      </c>
    </row>
    <row r="1409" ht="15.75" customHeight="1">
      <c r="B1409" s="57" t="inlineStr">
        <is>
          <t>8.24</t>
        </is>
      </c>
      <c r="C1409" s="32" t="n">
        <v>4912</v>
      </c>
      <c r="D1409" s="58" t="inlineStr">
        <is>
          <t xml:space="preserve">SOPORTE DEL CAPO DERECHO </t>
        </is>
      </c>
      <c r="E1409" s="56" t="inlineStr">
        <is>
          <t>referirse a la bisagra o al amortiguador del capó en el lado derecho del vehículo.</t>
        </is>
      </c>
      <c r="F1409" s="32" t="inlineStr">
        <is>
          <t>Unidad</t>
        </is>
      </c>
      <c r="G1409" s="35" t="inlineStr">
        <is>
          <t>suministro</t>
        </is>
      </c>
      <c r="H1409" s="159" t="n">
        <v>558015</v>
      </c>
      <c r="I1409" s="37" t="n">
        <v>158.91</v>
      </c>
      <c r="J1409" s="37" t="n">
        <v>151.76</v>
      </c>
      <c r="K1409" s="160">
        <f>H1409*(I1409/J1409)</f>
        <v/>
      </c>
      <c r="L1409" s="159" t="n">
        <v>686222.0442</v>
      </c>
      <c r="M1409" s="159" t="n">
        <v>666235</v>
      </c>
      <c r="N1409" s="159" t="n">
        <v>719533.8</v>
      </c>
      <c r="O1409" s="162">
        <f>MIN(K1409,L1409,M1409,N1409)</f>
        <v/>
      </c>
      <c r="P1409" s="162">
        <f>MAX(K1409,L1409,M1409,N1409)</f>
        <v/>
      </c>
      <c r="Q1409" s="162">
        <f>MEDIAN(K1409,L1409,M1409,N1409)</f>
        <v/>
      </c>
      <c r="R1409" s="162">
        <f>AVERAGE(K1409,L1409,M1409,N1409)</f>
        <v/>
      </c>
      <c r="S1409" s="162">
        <f>AVERAGE(O1409,Q1409)</f>
        <v/>
      </c>
      <c r="T1409" s="162">
        <f>AVERAGE(P1409,Q1409)</f>
        <v/>
      </c>
      <c r="U1409" s="41">
        <f>STDEVA(K1409,L1409,M1409,N1409)</f>
        <v/>
      </c>
      <c r="V1409" s="42">
        <f>U1409/Q1409</f>
        <v/>
      </c>
      <c r="W1409" s="43">
        <f>IF(X1409=O1409,"MENOR",IF(X1409=S1409,"PROM[MEN-MED]","PROMEDIO"))</f>
        <v/>
      </c>
      <c r="X1409" s="163">
        <f>IF(V1409&lt;=300%,O1409,IF(AND(V1409&gt;100%,V1409&lt;=150%),S1409,R1409))</f>
        <v/>
      </c>
      <c r="Y1409" s="162">
        <f>ROUND(X1409,0)</f>
        <v/>
      </c>
    </row>
    <row r="1410" ht="15.75" customHeight="1">
      <c r="B1410" s="57" t="inlineStr">
        <is>
          <t>8.25</t>
        </is>
      </c>
      <c r="C1410" s="32" t="n">
        <v>4912</v>
      </c>
      <c r="D1410" s="58" t="inlineStr">
        <is>
          <t>SOPORTE DEL CAPO IZQUIERDO</t>
        </is>
      </c>
      <c r="E1410" s="56" t="inlineStr">
        <is>
          <t>referirse a la bisagra o al amortiguador del capó en el lado izquierdo del vehículo.</t>
        </is>
      </c>
      <c r="F1410" s="32" t="inlineStr">
        <is>
          <t>Unidad</t>
        </is>
      </c>
      <c r="G1410" s="35" t="inlineStr">
        <is>
          <t>suministro</t>
        </is>
      </c>
      <c r="H1410" s="159" t="n">
        <v>558015</v>
      </c>
      <c r="I1410" s="37" t="n">
        <v>158.91</v>
      </c>
      <c r="J1410" s="37" t="n">
        <v>151.76</v>
      </c>
      <c r="K1410" s="160">
        <f>H1410*(I1410/J1410)</f>
        <v/>
      </c>
      <c r="L1410" s="159" t="n">
        <v>660568.8691</v>
      </c>
      <c r="M1410" s="159" t="n">
        <v>641329</v>
      </c>
      <c r="N1410" s="159" t="n">
        <v>692635.3199999999</v>
      </c>
      <c r="O1410" s="162">
        <f>MIN(K1410,L1410,M1410,N1410)</f>
        <v/>
      </c>
      <c r="P1410" s="162">
        <f>MAX(K1410,L1410,M1410,N1410)</f>
        <v/>
      </c>
      <c r="Q1410" s="162">
        <f>MEDIAN(K1410,L1410,M1410,N1410)</f>
        <v/>
      </c>
      <c r="R1410" s="162">
        <f>AVERAGE(K1410,L1410,M1410,N1410)</f>
        <v/>
      </c>
      <c r="S1410" s="162">
        <f>AVERAGE(O1410,Q1410)</f>
        <v/>
      </c>
      <c r="T1410" s="162">
        <f>AVERAGE(P1410,Q1410)</f>
        <v/>
      </c>
      <c r="U1410" s="41">
        <f>STDEVA(K1410,L1410,M1410,N1410)</f>
        <v/>
      </c>
      <c r="V1410" s="42">
        <f>U1410/Q1410</f>
        <v/>
      </c>
      <c r="W1410" s="43">
        <f>IF(X1410=O1410,"MENOR",IF(X1410=S1410,"PROM[MEN-MED]","PROMEDIO"))</f>
        <v/>
      </c>
      <c r="X1410" s="163">
        <f>IF(V1410&lt;=300%,O1410,IF(AND(V1410&gt;100%,V1410&lt;=150%),S1410,R1410))</f>
        <v/>
      </c>
      <c r="Y1410" s="162">
        <f>ROUND(X1410,0)</f>
        <v/>
      </c>
    </row>
    <row r="1411" ht="27" customHeight="1">
      <c r="B1411" s="57" t="inlineStr">
        <is>
          <t>8.26</t>
        </is>
      </c>
      <c r="C1411" s="32" t="n">
        <v>4912</v>
      </c>
      <c r="D1411" s="58" t="inlineStr">
        <is>
          <t>CABLE DE CONTROL DE BLOQUEO DE CAPO</t>
        </is>
      </c>
      <c r="E1411" s="56" t="inlineStr">
        <is>
          <t>cable flexible que conecta la palanca de apertura del capó, ubicada dentro del vehículo, con el mecanismo de cierre del capó, permitiendo su liberación cuando el conductor tira de la palanca.</t>
        </is>
      </c>
      <c r="F1411" s="32" t="inlineStr">
        <is>
          <t>Unidad</t>
        </is>
      </c>
      <c r="G1411" s="35" t="inlineStr">
        <is>
          <t>suministro</t>
        </is>
      </c>
      <c r="H1411" s="159" t="n">
        <v>113050</v>
      </c>
      <c r="I1411" s="37" t="n">
        <v>158.91</v>
      </c>
      <c r="J1411" s="37" t="n">
        <v>151.76</v>
      </c>
      <c r="K1411" s="160">
        <f>H1411*(I1411/J1411)</f>
        <v/>
      </c>
      <c r="L1411" s="159" t="n">
        <v>133846.44</v>
      </c>
      <c r="M1411" s="159" t="n">
        <v>129948</v>
      </c>
      <c r="N1411" s="159" t="n">
        <v>140343.84</v>
      </c>
      <c r="O1411" s="162">
        <f>MIN(K1411,L1411,M1411,N1411)</f>
        <v/>
      </c>
      <c r="P1411" s="162">
        <f>MAX(K1411,L1411,M1411,N1411)</f>
        <v/>
      </c>
      <c r="Q1411" s="162">
        <f>MEDIAN(K1411,L1411,M1411,N1411)</f>
        <v/>
      </c>
      <c r="R1411" s="162">
        <f>AVERAGE(K1411,L1411,M1411,N1411)</f>
        <v/>
      </c>
      <c r="S1411" s="162">
        <f>AVERAGE(O1411,Q1411)</f>
        <v/>
      </c>
      <c r="T1411" s="162">
        <f>AVERAGE(P1411,Q1411)</f>
        <v/>
      </c>
      <c r="U1411" s="41">
        <f>STDEVA(K1411,L1411,M1411,N1411)</f>
        <v/>
      </c>
      <c r="V1411" s="42">
        <f>U1411/Q1411</f>
        <v/>
      </c>
      <c r="W1411" s="43">
        <f>IF(X1411=O1411,"MENOR",IF(X1411=S1411,"PROM[MEN-MED]","PROMEDIO"))</f>
        <v/>
      </c>
      <c r="X1411" s="163">
        <f>IF(V1411&lt;=300%,O1411,IF(AND(V1411&gt;100%,V1411&lt;=150%),S1411,R1411))</f>
        <v/>
      </c>
      <c r="Y1411" s="162">
        <f>ROUND(X1411,0)</f>
        <v/>
      </c>
    </row>
    <row r="1412" ht="27" customHeight="1">
      <c r="B1412" s="57" t="inlineStr">
        <is>
          <t>8.27</t>
        </is>
      </c>
      <c r="C1412" s="32" t="n">
        <v>4912</v>
      </c>
      <c r="D1412" s="58" t="inlineStr">
        <is>
          <t xml:space="preserve">CLAXON DE TONOS BAJOS </t>
        </is>
      </c>
      <c r="E1412" s="56" t="inlineStr">
        <is>
          <t>componente del sistema de bocina del vehículo que emite un sonido grave y profundo para alertar a otros conductores o peatones. Trabaja en conjunto con el claxon de tonos altos para producir un sonido más potente y audible</t>
        </is>
      </c>
      <c r="F1412" s="32" t="inlineStr">
        <is>
          <t>Unidad</t>
        </is>
      </c>
      <c r="G1412" s="35" t="inlineStr">
        <is>
          <t>suministro</t>
        </is>
      </c>
      <c r="H1412" s="159" t="n">
        <v>247127</v>
      </c>
      <c r="I1412" s="37" t="n">
        <v>158.91</v>
      </c>
      <c r="J1412" s="37" t="n">
        <v>151.76</v>
      </c>
      <c r="K1412" s="160">
        <f>H1412*(I1412/J1412)</f>
        <v/>
      </c>
      <c r="L1412" s="159" t="n">
        <v>300353.1559</v>
      </c>
      <c r="M1412" s="159" t="n">
        <v>291605</v>
      </c>
      <c r="N1412" s="159" t="n">
        <v>314933.4</v>
      </c>
      <c r="O1412" s="162">
        <f>MIN(K1412,L1412,M1412,N1412)</f>
        <v/>
      </c>
      <c r="P1412" s="162">
        <f>MAX(K1412,L1412,M1412,N1412)</f>
        <v/>
      </c>
      <c r="Q1412" s="162">
        <f>MEDIAN(K1412,L1412,M1412,N1412)</f>
        <v/>
      </c>
      <c r="R1412" s="162">
        <f>AVERAGE(K1412,L1412,M1412,N1412)</f>
        <v/>
      </c>
      <c r="S1412" s="162">
        <f>AVERAGE(O1412,Q1412)</f>
        <v/>
      </c>
      <c r="T1412" s="162">
        <f>AVERAGE(P1412,Q1412)</f>
        <v/>
      </c>
      <c r="U1412" s="41">
        <f>STDEVA(K1412,L1412,M1412,N1412)</f>
        <v/>
      </c>
      <c r="V1412" s="42">
        <f>U1412/Q1412</f>
        <v/>
      </c>
      <c r="W1412" s="43">
        <f>IF(X1412=O1412,"MENOR",IF(X1412=S1412,"PROM[MEN-MED]","PROMEDIO"))</f>
        <v/>
      </c>
      <c r="X1412" s="163">
        <f>IF(V1412&lt;=300%,O1412,IF(AND(V1412&gt;100%,V1412&lt;=150%),S1412,R1412))</f>
        <v/>
      </c>
      <c r="Y1412" s="162">
        <f>ROUND(X1412,0)</f>
        <v/>
      </c>
    </row>
    <row r="1413" ht="27" customHeight="1">
      <c r="B1413" s="57" t="inlineStr">
        <is>
          <t>8.28</t>
        </is>
      </c>
      <c r="C1413" s="32" t="n">
        <v>4912</v>
      </c>
      <c r="D1413" s="58" t="inlineStr">
        <is>
          <t>CLAXON DE TONOS AGUDOS</t>
        </is>
      </c>
      <c r="E1413" s="56"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1413" s="32" t="inlineStr">
        <is>
          <t>Unidad</t>
        </is>
      </c>
      <c r="G1413" s="35" t="inlineStr">
        <is>
          <t>suministro</t>
        </is>
      </c>
      <c r="H1413" s="159" t="n">
        <v>241300</v>
      </c>
      <c r="I1413" s="37" t="n">
        <v>158.91</v>
      </c>
      <c r="J1413" s="37" t="n">
        <v>151.76</v>
      </c>
      <c r="K1413" s="160">
        <f>H1413*(I1413/J1413)</f>
        <v/>
      </c>
      <c r="L1413" s="159" t="n">
        <v>288435.0203</v>
      </c>
      <c r="M1413" s="159" t="n">
        <v>280034</v>
      </c>
      <c r="N1413" s="159" t="n">
        <v>302436.72</v>
      </c>
      <c r="O1413" s="162">
        <f>MIN(K1413,L1413,M1413,N1413)</f>
        <v/>
      </c>
      <c r="P1413" s="162">
        <f>MAX(K1413,L1413,M1413,N1413)</f>
        <v/>
      </c>
      <c r="Q1413" s="162">
        <f>MEDIAN(K1413,L1413,M1413,N1413)</f>
        <v/>
      </c>
      <c r="R1413" s="162">
        <f>AVERAGE(K1413,L1413,M1413,N1413)</f>
        <v/>
      </c>
      <c r="S1413" s="162">
        <f>AVERAGE(O1413,Q1413)</f>
        <v/>
      </c>
      <c r="T1413" s="162">
        <f>AVERAGE(P1413,Q1413)</f>
        <v/>
      </c>
      <c r="U1413" s="41">
        <f>STDEVA(K1413,L1413,M1413,N1413)</f>
        <v/>
      </c>
      <c r="V1413" s="42">
        <f>U1413/Q1413</f>
        <v/>
      </c>
      <c r="W1413" s="43">
        <f>IF(X1413=O1413,"MENOR",IF(X1413=S1413,"PROM[MEN-MED]","PROMEDIO"))</f>
        <v/>
      </c>
      <c r="X1413" s="163">
        <f>IF(V1413&lt;=300%,O1413,IF(AND(V1413&gt;100%,V1413&lt;=150%),S1413,R1413))</f>
        <v/>
      </c>
      <c r="Y1413" s="162">
        <f>ROUND(X1413,0)</f>
        <v/>
      </c>
    </row>
    <row r="1414" ht="27" customHeight="1">
      <c r="B1414" s="57" t="inlineStr">
        <is>
          <t>8.29</t>
        </is>
      </c>
      <c r="C1414" s="32" t="n">
        <v>4912</v>
      </c>
      <c r="D1414" s="58" t="inlineStr">
        <is>
          <t>CONJUNTO DE BLOQUEO DE CAPO</t>
        </is>
      </c>
      <c r="E1414" s="56" t="inlineStr">
        <is>
          <t>mecanismo de seguridad que mantiene el capó del vehículo cerrado de forma segura mientras se conduce. Consiste en un conjunto de piezas que permiten abrir y cerrar el capó de manera controlada.</t>
        </is>
      </c>
      <c r="F1414" s="32" t="inlineStr">
        <is>
          <t>Unidad</t>
        </is>
      </c>
      <c r="G1414" s="35" t="inlineStr">
        <is>
          <t>suministro</t>
        </is>
      </c>
      <c r="H1414" s="159" t="n">
        <v>277538</v>
      </c>
      <c r="I1414" s="37" t="n">
        <v>158.91</v>
      </c>
      <c r="J1414" s="37" t="n">
        <v>151.76</v>
      </c>
      <c r="K1414" s="160">
        <f>H1414*(I1414/J1414)</f>
        <v/>
      </c>
      <c r="L1414" s="159" t="n">
        <v>346004.8046</v>
      </c>
      <c r="M1414" s="159" t="n">
        <v>335927</v>
      </c>
      <c r="N1414" s="159" t="n">
        <v>362801.16</v>
      </c>
      <c r="O1414" s="162">
        <f>MIN(K1414,L1414,M1414,N1414)</f>
        <v/>
      </c>
      <c r="P1414" s="162">
        <f>MAX(K1414,L1414,M1414,N1414)</f>
        <v/>
      </c>
      <c r="Q1414" s="162">
        <f>MEDIAN(K1414,L1414,M1414,N1414)</f>
        <v/>
      </c>
      <c r="R1414" s="162">
        <f>AVERAGE(K1414,L1414,M1414,N1414)</f>
        <v/>
      </c>
      <c r="S1414" s="162">
        <f>AVERAGE(O1414,Q1414)</f>
        <v/>
      </c>
      <c r="T1414" s="162">
        <f>AVERAGE(P1414,Q1414)</f>
        <v/>
      </c>
      <c r="U1414" s="41">
        <f>STDEVA(K1414,L1414,M1414,N1414)</f>
        <v/>
      </c>
      <c r="V1414" s="42">
        <f>U1414/Q1414</f>
        <v/>
      </c>
      <c r="W1414" s="43">
        <f>IF(X1414=O1414,"MENOR",IF(X1414=S1414,"PROM[MEN-MED]","PROMEDIO"))</f>
        <v/>
      </c>
      <c r="X1414" s="163">
        <f>IF(V1414&lt;=300%,O1414,IF(AND(V1414&gt;100%,V1414&lt;=150%),S1414,R1414))</f>
        <v/>
      </c>
      <c r="Y1414" s="162">
        <f>ROUND(X1414,0)</f>
        <v/>
      </c>
    </row>
    <row r="1415" ht="27" customHeight="1">
      <c r="B1415" s="57" t="inlineStr">
        <is>
          <t>8.30</t>
        </is>
      </c>
      <c r="C1415" s="32" t="n">
        <v>4912</v>
      </c>
      <c r="D1415" s="58" t="inlineStr">
        <is>
          <t>PALANCA DE CONTROL DE BLOQUEO DE CAPO</t>
        </is>
      </c>
      <c r="E1415" s="56" t="inlineStr">
        <is>
          <t>es el mecanismo ubicado dentro del vehículo que permite al conductor desbloquear el seguro del capó para abrirlo. Al tirar de esta palanca, se acciona un cable de control que libera el pestillo del capó, permitiendo que este se abra parcialmente.</t>
        </is>
      </c>
      <c r="F1415" s="32" t="inlineStr">
        <is>
          <t>Unidad</t>
        </is>
      </c>
      <c r="G1415" s="35" t="inlineStr">
        <is>
          <t>suministro</t>
        </is>
      </c>
      <c r="H1415" s="159" t="n">
        <v>147078</v>
      </c>
      <c r="I1415" s="37" t="n">
        <v>158.91</v>
      </c>
      <c r="J1415" s="37" t="n">
        <v>151.76</v>
      </c>
      <c r="K1415" s="160">
        <f>H1415*(I1415/J1415)</f>
        <v/>
      </c>
      <c r="L1415" s="159" t="n">
        <v>183423.4346</v>
      </c>
      <c r="M1415" s="159" t="n">
        <v>178081</v>
      </c>
      <c r="N1415" s="159" t="n">
        <v>192327.48</v>
      </c>
      <c r="O1415" s="162">
        <f>MIN(K1415,L1415,M1415,N1415)</f>
        <v/>
      </c>
      <c r="P1415" s="162">
        <f>MAX(K1415,L1415,M1415,N1415)</f>
        <v/>
      </c>
      <c r="Q1415" s="162">
        <f>MEDIAN(K1415,L1415,M1415,N1415)</f>
        <v/>
      </c>
      <c r="R1415" s="162">
        <f>AVERAGE(K1415,L1415,M1415,N1415)</f>
        <v/>
      </c>
      <c r="S1415" s="162">
        <f>AVERAGE(O1415,Q1415)</f>
        <v/>
      </c>
      <c r="T1415" s="162">
        <f>AVERAGE(P1415,Q1415)</f>
        <v/>
      </c>
      <c r="U1415" s="41">
        <f>STDEVA(K1415,L1415,M1415,N1415)</f>
        <v/>
      </c>
      <c r="V1415" s="42">
        <f>U1415/Q1415</f>
        <v/>
      </c>
      <c r="W1415" s="43">
        <f>IF(X1415=O1415,"MENOR",IF(X1415=S1415,"PROM[MEN-MED]","PROMEDIO"))</f>
        <v/>
      </c>
      <c r="X1415" s="163">
        <f>IF(V1415&lt;=300%,O1415,IF(AND(V1415&gt;100%,V1415&lt;=150%),S1415,R1415))</f>
        <v/>
      </c>
      <c r="Y1415" s="162">
        <f>ROUND(X1415,0)</f>
        <v/>
      </c>
    </row>
    <row r="1416" ht="15.75" customHeight="1">
      <c r="B1416" s="57" t="inlineStr">
        <is>
          <t>8.31</t>
        </is>
      </c>
      <c r="C1416" s="32" t="n">
        <v>4912</v>
      </c>
      <c r="D1416" s="58" t="inlineStr">
        <is>
          <t>MOTOR Y SOPORTE LIMPIAVIDRIOS TRASERO</t>
        </is>
      </c>
      <c r="E1416" s="56" t="inlineStr">
        <is>
          <t>conjunto mecánico y estructural encargado de accionar y sostener el sistema de limpiaparabrisas trasero, permitiendo la limpieza del vidrio posterior del vehículo.</t>
        </is>
      </c>
      <c r="F1416" s="32" t="inlineStr">
        <is>
          <t>Unidad</t>
        </is>
      </c>
      <c r="G1416" s="35" t="inlineStr">
        <is>
          <t>suministro</t>
        </is>
      </c>
      <c r="H1416" s="159" t="n">
        <v>1581117</v>
      </c>
      <c r="I1416" s="37" t="n">
        <v>158.91</v>
      </c>
      <c r="J1416" s="37" t="n">
        <v>151.76</v>
      </c>
      <c r="K1416" s="160">
        <f>H1416*(I1416/J1416)</f>
        <v/>
      </c>
      <c r="L1416" s="159" t="n">
        <v>1922496.0272</v>
      </c>
      <c r="M1416" s="159" t="n">
        <v>1866501</v>
      </c>
      <c r="N1416" s="159" t="n">
        <v>2015821.08</v>
      </c>
      <c r="O1416" s="162">
        <f>MIN(K1416,L1416,M1416,N1416)</f>
        <v/>
      </c>
      <c r="P1416" s="162">
        <f>MAX(K1416,L1416,M1416,N1416)</f>
        <v/>
      </c>
      <c r="Q1416" s="162">
        <f>MEDIAN(K1416,L1416,M1416,N1416)</f>
        <v/>
      </c>
      <c r="R1416" s="162">
        <f>AVERAGE(K1416,L1416,M1416,N1416)</f>
        <v/>
      </c>
      <c r="S1416" s="162">
        <f>AVERAGE(O1416,Q1416)</f>
        <v/>
      </c>
      <c r="T1416" s="162">
        <f>AVERAGE(P1416,Q1416)</f>
        <v/>
      </c>
      <c r="U1416" s="41">
        <f>STDEVA(K1416,L1416,M1416,N1416)</f>
        <v/>
      </c>
      <c r="V1416" s="42">
        <f>U1416/Q1416</f>
        <v/>
      </c>
      <c r="W1416" s="43">
        <f>IF(X1416=O1416,"MENOR",IF(X1416=S1416,"PROM[MEN-MED]","PROMEDIO"))</f>
        <v/>
      </c>
      <c r="X1416" s="163">
        <f>IF(V1416&lt;=300%,O1416,IF(AND(V1416&gt;100%,V1416&lt;=150%),S1416,R1416))</f>
        <v/>
      </c>
      <c r="Y1416" s="162">
        <f>ROUND(X1416,0)</f>
        <v/>
      </c>
    </row>
    <row r="1417" ht="15.75" customHeight="1">
      <c r="B1417" s="57" t="inlineStr">
        <is>
          <t>8.32</t>
        </is>
      </c>
      <c r="C1417" s="32" t="n">
        <v>4912</v>
      </c>
      <c r="D1417" s="58" t="inlineStr">
        <is>
          <t>BRAZO DEL LIMPIABRISAS TRASERO</t>
        </is>
      </c>
      <c r="E1417" s="56" t="inlineStr">
        <is>
          <t>pieza metálica que sostiene y mueve la escobilla limpiaparabrisas trasera, permitiendo la limpieza del vidrio posterior del vehículo</t>
        </is>
      </c>
      <c r="F1417" s="32" t="inlineStr">
        <is>
          <t>Unidad</t>
        </is>
      </c>
      <c r="G1417" s="35" t="inlineStr">
        <is>
          <t>suministro</t>
        </is>
      </c>
      <c r="H1417" s="159" t="n">
        <v>152950</v>
      </c>
      <c r="I1417" s="37" t="n">
        <v>158.91</v>
      </c>
      <c r="J1417" s="37" t="n">
        <v>151.76</v>
      </c>
      <c r="K1417" s="160">
        <f>H1417*(I1417/J1417)</f>
        <v/>
      </c>
      <c r="L1417" s="159" t="n">
        <v>179345.6616</v>
      </c>
      <c r="M1417" s="159" t="n">
        <v>174122</v>
      </c>
      <c r="N1417" s="159" t="n">
        <v>188051.76</v>
      </c>
      <c r="O1417" s="162">
        <f>MIN(K1417,L1417,M1417,N1417)</f>
        <v/>
      </c>
      <c r="P1417" s="162">
        <f>MAX(K1417,L1417,M1417,N1417)</f>
        <v/>
      </c>
      <c r="Q1417" s="162">
        <f>MEDIAN(K1417,L1417,M1417,N1417)</f>
        <v/>
      </c>
      <c r="R1417" s="162">
        <f>AVERAGE(K1417,L1417,M1417,N1417)</f>
        <v/>
      </c>
      <c r="S1417" s="162">
        <f>AVERAGE(O1417,Q1417)</f>
        <v/>
      </c>
      <c r="T1417" s="162">
        <f>AVERAGE(P1417,Q1417)</f>
        <v/>
      </c>
      <c r="U1417" s="41">
        <f>STDEVA(K1417,L1417,M1417,N1417)</f>
        <v/>
      </c>
      <c r="V1417" s="42">
        <f>U1417/Q1417</f>
        <v/>
      </c>
      <c r="W1417" s="43">
        <f>IF(X1417=O1417,"MENOR",IF(X1417=S1417,"PROM[MEN-MED]","PROMEDIO"))</f>
        <v/>
      </c>
      <c r="X1417" s="163">
        <f>IF(V1417&lt;=300%,O1417,IF(AND(V1417&gt;100%,V1417&lt;=150%),S1417,R1417))</f>
        <v/>
      </c>
      <c r="Y1417" s="162">
        <f>ROUND(X1417,0)</f>
        <v/>
      </c>
    </row>
    <row r="1418" ht="15.75" customHeight="1">
      <c r="B1418" s="57" t="inlineStr">
        <is>
          <t>8.33</t>
        </is>
      </c>
      <c r="C1418" s="32" t="n">
        <v>4912</v>
      </c>
      <c r="D1418" s="58" t="inlineStr">
        <is>
          <t>CERRADURA DE LA PUERTA DEL MALETERO</t>
        </is>
      </c>
      <c r="E1418" s="56" t="inlineStr">
        <is>
          <t>mecanismo que permite bloquear y desbloquear el portón trasero, asegurando su cierre adecuado y protegiendo el contenido del maletero.</t>
        </is>
      </c>
      <c r="F1418" s="32" t="inlineStr">
        <is>
          <t>Unidad</t>
        </is>
      </c>
      <c r="G1418" s="35" t="inlineStr">
        <is>
          <t>suministro</t>
        </is>
      </c>
      <c r="H1418" s="159" t="n">
        <v>1116821</v>
      </c>
      <c r="I1418" s="37" t="n">
        <v>158.91</v>
      </c>
      <c r="J1418" s="37" t="n">
        <v>151.76</v>
      </c>
      <c r="K1418" s="160">
        <f>H1418*(I1418/J1418)</f>
        <v/>
      </c>
      <c r="L1418" s="159" t="n">
        <v>1330592.1097</v>
      </c>
      <c r="M1418" s="159" t="n">
        <v>1291837</v>
      </c>
      <c r="N1418" s="159" t="n">
        <v>1395183.96</v>
      </c>
      <c r="O1418" s="162">
        <f>MIN(K1418,L1418,M1418,N1418)</f>
        <v/>
      </c>
      <c r="P1418" s="162">
        <f>MAX(K1418,L1418,M1418,N1418)</f>
        <v/>
      </c>
      <c r="Q1418" s="162">
        <f>MEDIAN(K1418,L1418,M1418,N1418)</f>
        <v/>
      </c>
      <c r="R1418" s="162">
        <f>AVERAGE(K1418,L1418,M1418,N1418)</f>
        <v/>
      </c>
      <c r="S1418" s="162">
        <f>AVERAGE(O1418,Q1418)</f>
        <v/>
      </c>
      <c r="T1418" s="162">
        <f>AVERAGE(P1418,Q1418)</f>
        <v/>
      </c>
      <c r="U1418" s="41">
        <f>STDEVA(K1418,L1418,M1418,N1418)</f>
        <v/>
      </c>
      <c r="V1418" s="42">
        <f>U1418/Q1418</f>
        <v/>
      </c>
      <c r="W1418" s="43">
        <f>IF(X1418=O1418,"MENOR",IF(X1418=S1418,"PROM[MEN-MED]","PROMEDIO"))</f>
        <v/>
      </c>
      <c r="X1418" s="163">
        <f>IF(V1418&lt;=300%,O1418,IF(AND(V1418&gt;100%,V1418&lt;=150%),S1418,R1418))</f>
        <v/>
      </c>
      <c r="Y1418" s="162">
        <f>ROUND(X1418,0)</f>
        <v/>
      </c>
    </row>
    <row r="1419" ht="15.75" customHeight="1">
      <c r="B1419" s="57" t="inlineStr">
        <is>
          <t>8.34</t>
        </is>
      </c>
      <c r="C1419" s="32" t="n">
        <v>4912</v>
      </c>
      <c r="D1419" s="58" t="inlineStr">
        <is>
          <t>BANDA PROTECTORA DE LA PUERTA DEL MALETERO</t>
        </is>
      </c>
      <c r="E1419" s="56" t="inlineStr">
        <is>
          <t>accesorio diseñado para proteger el borde inferior o lateral del portón trasero contra golpes, rayones y desgaste causado por el uso diario.</t>
        </is>
      </c>
      <c r="F1419" s="32" t="inlineStr">
        <is>
          <t>Unidad</t>
        </is>
      </c>
      <c r="G1419" s="35" t="inlineStr">
        <is>
          <t>suministro</t>
        </is>
      </c>
      <c r="H1419" s="159" t="n">
        <v>537666</v>
      </c>
      <c r="I1419" s="37" t="n">
        <v>158.91</v>
      </c>
      <c r="J1419" s="37" t="n">
        <v>151.76</v>
      </c>
      <c r="K1419" s="160">
        <f>H1419*(I1419/J1419)</f>
        <v/>
      </c>
      <c r="L1419" s="159" t="n">
        <v>648640.4399999999</v>
      </c>
      <c r="M1419" s="159" t="n">
        <v>629748</v>
      </c>
      <c r="N1419" s="159" t="n">
        <v>680127.84</v>
      </c>
      <c r="O1419" s="162">
        <f>MIN(K1419,L1419,M1419,N1419)</f>
        <v/>
      </c>
      <c r="P1419" s="162">
        <f>MAX(K1419,L1419,M1419,N1419)</f>
        <v/>
      </c>
      <c r="Q1419" s="162">
        <f>MEDIAN(K1419,L1419,M1419,N1419)</f>
        <v/>
      </c>
      <c r="R1419" s="162">
        <f>AVERAGE(K1419,L1419,M1419,N1419)</f>
        <v/>
      </c>
      <c r="S1419" s="162">
        <f>AVERAGE(O1419,Q1419)</f>
        <v/>
      </c>
      <c r="T1419" s="162">
        <f>AVERAGE(P1419,Q1419)</f>
        <v/>
      </c>
      <c r="U1419" s="41">
        <f>STDEVA(K1419,L1419,M1419,N1419)</f>
        <v/>
      </c>
      <c r="V1419" s="42">
        <f>U1419/Q1419</f>
        <v/>
      </c>
      <c r="W1419" s="43">
        <f>IF(X1419=O1419,"MENOR",IF(X1419=S1419,"PROM[MEN-MED]","PROMEDIO"))</f>
        <v/>
      </c>
      <c r="X1419" s="163">
        <f>IF(V1419&lt;=300%,O1419,IF(AND(V1419&gt;100%,V1419&lt;=150%),S1419,R1419))</f>
        <v/>
      </c>
      <c r="Y1419" s="162">
        <f>ROUND(X1419,0)</f>
        <v/>
      </c>
    </row>
    <row r="1420" ht="15.75" customHeight="1">
      <c r="B1420" s="57" t="inlineStr">
        <is>
          <t>8.35</t>
        </is>
      </c>
      <c r="C1420" s="32" t="n">
        <v>4912</v>
      </c>
      <c r="D1420" s="58" t="inlineStr">
        <is>
          <t xml:space="preserve">ESPEJO EXTERIOR IZQUIERDO </t>
        </is>
      </c>
      <c r="E1420" s="56" t="inlineStr">
        <is>
          <t>retrovisor ubicado en el lado del conductor, diseñado para proporcionar visibilidad lateral y trasera, mejorando la seguridad al conducir.</t>
        </is>
      </c>
      <c r="F1420" s="32" t="inlineStr">
        <is>
          <t>Unidad</t>
        </is>
      </c>
      <c r="G1420" s="35" t="inlineStr">
        <is>
          <t>suministro</t>
        </is>
      </c>
      <c r="H1420" s="159" t="n">
        <v>2030231</v>
      </c>
      <c r="I1420" s="37" t="n">
        <v>158.91</v>
      </c>
      <c r="J1420" s="37" t="n">
        <v>151.76</v>
      </c>
      <c r="K1420" s="160">
        <f>H1420*(I1420/J1420)</f>
        <v/>
      </c>
      <c r="L1420" s="159" t="n">
        <v>2468177.6672</v>
      </c>
      <c r="M1420" s="159" t="n">
        <v>2396289</v>
      </c>
      <c r="N1420" s="159" t="n">
        <v>2587992.12</v>
      </c>
      <c r="O1420" s="162">
        <f>MIN(K1420,L1420,M1420,N1420)</f>
        <v/>
      </c>
      <c r="P1420" s="162">
        <f>MAX(K1420,L1420,M1420,N1420)</f>
        <v/>
      </c>
      <c r="Q1420" s="162">
        <f>MEDIAN(K1420,L1420,M1420,N1420)</f>
        <v/>
      </c>
      <c r="R1420" s="162">
        <f>AVERAGE(K1420,L1420,M1420,N1420)</f>
        <v/>
      </c>
      <c r="S1420" s="162">
        <f>AVERAGE(O1420,Q1420)</f>
        <v/>
      </c>
      <c r="T1420" s="162">
        <f>AVERAGE(P1420,Q1420)</f>
        <v/>
      </c>
      <c r="U1420" s="41">
        <f>STDEVA(K1420,L1420,M1420,N1420)</f>
        <v/>
      </c>
      <c r="V1420" s="42">
        <f>U1420/Q1420</f>
        <v/>
      </c>
      <c r="W1420" s="43">
        <f>IF(X1420=O1420,"MENOR",IF(X1420=S1420,"PROM[MEN-MED]","PROMEDIO"))</f>
        <v/>
      </c>
      <c r="X1420" s="163">
        <f>IF(V1420&lt;=300%,O1420,IF(AND(V1420&gt;100%,V1420&lt;=150%),S1420,R1420))</f>
        <v/>
      </c>
      <c r="Y1420" s="162">
        <f>ROUND(X1420,0)</f>
        <v/>
      </c>
    </row>
    <row r="1421" ht="15.75" customHeight="1">
      <c r="B1421" s="57" t="inlineStr">
        <is>
          <t>8.36</t>
        </is>
      </c>
      <c r="C1421" s="32" t="n">
        <v>4912</v>
      </c>
      <c r="D1421" s="58" t="inlineStr">
        <is>
          <t>ESPEJO EXTERIOR DERECHO</t>
        </is>
      </c>
      <c r="E1421" s="56" t="inlineStr">
        <is>
          <t>etrovisor ubicado en el lado del pasajero, diseñado para proporcionar visibilidad lateral y trasera, ayudando en maniobras y mejorando la seguridad al conducir.</t>
        </is>
      </c>
      <c r="F1421" s="32" t="inlineStr">
        <is>
          <t>Unidad</t>
        </is>
      </c>
      <c r="G1421" s="35" t="inlineStr">
        <is>
          <t>suministro</t>
        </is>
      </c>
      <c r="H1421" s="159" t="n">
        <v>2030231</v>
      </c>
      <c r="I1421" s="37" t="n">
        <v>158.91</v>
      </c>
      <c r="J1421" s="37" t="n">
        <v>151.76</v>
      </c>
      <c r="K1421" s="160">
        <f>H1421*(I1421/J1421)</f>
        <v/>
      </c>
      <c r="L1421" s="159" t="n">
        <v>2550717.7451</v>
      </c>
      <c r="M1421" s="159" t="n">
        <v>2476425</v>
      </c>
      <c r="N1421" s="159" t="n">
        <v>2674539</v>
      </c>
      <c r="O1421" s="162">
        <f>MIN(K1421,L1421,M1421,N1421)</f>
        <v/>
      </c>
      <c r="P1421" s="162">
        <f>MAX(K1421,L1421,M1421,N1421)</f>
        <v/>
      </c>
      <c r="Q1421" s="162">
        <f>MEDIAN(K1421,L1421,M1421,N1421)</f>
        <v/>
      </c>
      <c r="R1421" s="162">
        <f>AVERAGE(K1421,L1421,M1421,N1421)</f>
        <v/>
      </c>
      <c r="S1421" s="162">
        <f>AVERAGE(O1421,Q1421)</f>
        <v/>
      </c>
      <c r="T1421" s="162">
        <f>AVERAGE(P1421,Q1421)</f>
        <v/>
      </c>
      <c r="U1421" s="41">
        <f>STDEVA(K1421,L1421,M1421,N1421)</f>
        <v/>
      </c>
      <c r="V1421" s="42">
        <f>U1421/Q1421</f>
        <v/>
      </c>
      <c r="W1421" s="43">
        <f>IF(X1421=O1421,"MENOR",IF(X1421=S1421,"PROM[MEN-MED]","PROMEDIO"))</f>
        <v/>
      </c>
      <c r="X1421" s="163">
        <f>IF(V1421&lt;=300%,O1421,IF(AND(V1421&gt;100%,V1421&lt;=150%),S1421,R1421))</f>
        <v/>
      </c>
      <c r="Y1421" s="162">
        <f>ROUND(X1421,0)</f>
        <v/>
      </c>
    </row>
    <row r="1422" ht="27" customHeight="1">
      <c r="B1422" s="57" t="inlineStr">
        <is>
          <t>8.37</t>
        </is>
      </c>
      <c r="C1422" s="32" t="n">
        <v>4912</v>
      </c>
      <c r="D1422" s="58" t="inlineStr">
        <is>
          <t xml:space="preserve">MOTOR DEL LIMPIABRISAS </t>
        </is>
      </c>
      <c r="E1422" s="56" t="inlineStr">
        <is>
          <t>motor eléctrico que impulsa el sistema de limpiaparabrisas, permitiendo el movimiento de las escobillas sobre el parabrisas para limpiar agua, suciedad o nieve y mejorar la visibilidad del conductor.</t>
        </is>
      </c>
      <c r="F1422" s="32" t="inlineStr">
        <is>
          <t>Unidad</t>
        </is>
      </c>
      <c r="G1422" s="35" t="inlineStr">
        <is>
          <t>suministro</t>
        </is>
      </c>
      <c r="H1422" s="159" t="n">
        <v>1208401</v>
      </c>
      <c r="I1422" s="37" t="n">
        <v>158.91</v>
      </c>
      <c r="J1422" s="37" t="n">
        <v>151.76</v>
      </c>
      <c r="K1422" s="160">
        <f>H1422*(I1422/J1422)</f>
        <v/>
      </c>
      <c r="L1422" s="159" t="n">
        <v>1416938.0456</v>
      </c>
      <c r="M1422" s="159" t="n">
        <v>1375668</v>
      </c>
      <c r="N1422" s="159" t="n">
        <v>1485721.44</v>
      </c>
      <c r="O1422" s="162">
        <f>MIN(K1422,L1422,M1422,N1422)</f>
        <v/>
      </c>
      <c r="P1422" s="162">
        <f>MAX(K1422,L1422,M1422,N1422)</f>
        <v/>
      </c>
      <c r="Q1422" s="162">
        <f>MEDIAN(K1422,L1422,M1422,N1422)</f>
        <v/>
      </c>
      <c r="R1422" s="162">
        <f>AVERAGE(K1422,L1422,M1422,N1422)</f>
        <v/>
      </c>
      <c r="S1422" s="162">
        <f>AVERAGE(O1422,Q1422)</f>
        <v/>
      </c>
      <c r="T1422" s="162">
        <f>AVERAGE(P1422,Q1422)</f>
        <v/>
      </c>
      <c r="U1422" s="41">
        <f>STDEVA(K1422,L1422,M1422,N1422)</f>
        <v/>
      </c>
      <c r="V1422" s="42">
        <f>U1422/Q1422</f>
        <v/>
      </c>
      <c r="W1422" s="43">
        <f>IF(X1422=O1422,"MENOR",IF(X1422=S1422,"PROM[MEN-MED]","PROMEDIO"))</f>
        <v/>
      </c>
      <c r="X1422" s="163">
        <f>IF(V1422&lt;=300%,O1422,IF(AND(V1422&gt;100%,V1422&lt;=150%),S1422,R1422))</f>
        <v/>
      </c>
      <c r="Y1422" s="162">
        <f>ROUND(X1422,0)</f>
        <v/>
      </c>
    </row>
    <row r="1423" ht="27" customHeight="1">
      <c r="B1423" s="57" t="inlineStr">
        <is>
          <t>8.38</t>
        </is>
      </c>
      <c r="C1423" s="32" t="n">
        <v>4912</v>
      </c>
      <c r="D1423" s="58" t="inlineStr">
        <is>
          <t xml:space="preserve">CONJUNTO ARTICULACION LIMPIABRISAS </t>
        </is>
      </c>
      <c r="E1423" s="56" t="inlineStr">
        <is>
          <t>conjunto de brazos, varillajes y uniones mecánicas que transmiten el movimiento del motor del limpiaparabrisas a las escobillas, permitiendo que se desplacen de manera sincronizada sobre el parabrisas.</t>
        </is>
      </c>
      <c r="F1423" s="32" t="inlineStr">
        <is>
          <t>Unidad</t>
        </is>
      </c>
      <c r="G1423" s="35" t="inlineStr">
        <is>
          <t>suministro</t>
        </is>
      </c>
      <c r="H1423" s="159" t="n">
        <v>642078</v>
      </c>
      <c r="I1423" s="37" t="n">
        <v>158.91</v>
      </c>
      <c r="J1423" s="37" t="n">
        <v>151.76</v>
      </c>
      <c r="K1423" s="160">
        <f>H1423*(I1423/J1423)</f>
        <v/>
      </c>
      <c r="L1423" s="159" t="n">
        <v>769336.8683</v>
      </c>
      <c r="M1423" s="159" t="n">
        <v>746929</v>
      </c>
      <c r="N1423" s="159" t="n">
        <v>806683.3199999999</v>
      </c>
      <c r="O1423" s="162">
        <f>MIN(K1423,L1423,M1423,N1423)</f>
        <v/>
      </c>
      <c r="P1423" s="162">
        <f>MAX(K1423,L1423,M1423,N1423)</f>
        <v/>
      </c>
      <c r="Q1423" s="162">
        <f>MEDIAN(K1423,L1423,M1423,N1423)</f>
        <v/>
      </c>
      <c r="R1423" s="162">
        <f>AVERAGE(K1423,L1423,M1423,N1423)</f>
        <v/>
      </c>
      <c r="S1423" s="162">
        <f>AVERAGE(O1423,Q1423)</f>
        <v/>
      </c>
      <c r="T1423" s="162">
        <f>AVERAGE(P1423,Q1423)</f>
        <v/>
      </c>
      <c r="U1423" s="41">
        <f>STDEVA(K1423,L1423,M1423,N1423)</f>
        <v/>
      </c>
      <c r="V1423" s="42">
        <f>U1423/Q1423</f>
        <v/>
      </c>
      <c r="W1423" s="43">
        <f>IF(X1423=O1423,"MENOR",IF(X1423=S1423,"PROM[MEN-MED]","PROMEDIO"))</f>
        <v/>
      </c>
      <c r="X1423" s="163">
        <f>IF(V1423&lt;=300%,O1423,IF(AND(V1423&gt;100%,V1423&lt;=150%),S1423,R1423))</f>
        <v/>
      </c>
      <c r="Y1423" s="162">
        <f>ROUND(X1423,0)</f>
        <v/>
      </c>
    </row>
    <row r="1424" ht="15.75" customHeight="1">
      <c r="B1424" s="57" t="inlineStr">
        <is>
          <t>8.39</t>
        </is>
      </c>
      <c r="C1424" s="32" t="n">
        <v>4912</v>
      </c>
      <c r="D1424" s="58" t="inlineStr">
        <is>
          <t>BRAZOS LIMPABRISAS</t>
        </is>
      </c>
      <c r="E1424" s="56" t="inlineStr">
        <is>
          <t>pieza metálica que sostiene y mueve la escobilla limpiaparabrisas , permitiendo la limpieza del vidrio posterior del vehículo</t>
        </is>
      </c>
      <c r="F1424" s="32" t="inlineStr">
        <is>
          <t>Unidad</t>
        </is>
      </c>
      <c r="G1424" s="35" t="inlineStr">
        <is>
          <t>suministro</t>
        </is>
      </c>
      <c r="H1424" s="159" t="n">
        <v>280703</v>
      </c>
      <c r="I1424" s="37" t="n">
        <v>158.91</v>
      </c>
      <c r="J1424" s="37" t="n">
        <v>151.76</v>
      </c>
      <c r="K1424" s="160">
        <f>H1424*(I1424/J1424)</f>
        <v/>
      </c>
      <c r="L1424" s="159" t="n">
        <v>355423.131</v>
      </c>
      <c r="M1424" s="159" t="n">
        <v>345071</v>
      </c>
      <c r="N1424" s="159" t="n">
        <v>372676.68</v>
      </c>
      <c r="O1424" s="162">
        <f>MIN(K1424,L1424,M1424,N1424)</f>
        <v/>
      </c>
      <c r="P1424" s="162">
        <f>MAX(K1424,L1424,M1424,N1424)</f>
        <v/>
      </c>
      <c r="Q1424" s="162">
        <f>MEDIAN(K1424,L1424,M1424,N1424)</f>
        <v/>
      </c>
      <c r="R1424" s="162">
        <f>AVERAGE(K1424,L1424,M1424,N1424)</f>
        <v/>
      </c>
      <c r="S1424" s="162">
        <f>AVERAGE(O1424,Q1424)</f>
        <v/>
      </c>
      <c r="T1424" s="162">
        <f>AVERAGE(P1424,Q1424)</f>
        <v/>
      </c>
      <c r="U1424" s="41">
        <f>STDEVA(K1424,L1424,M1424,N1424)</f>
        <v/>
      </c>
      <c r="V1424" s="42">
        <f>U1424/Q1424</f>
        <v/>
      </c>
      <c r="W1424" s="43">
        <f>IF(X1424=O1424,"MENOR",IF(X1424=S1424,"PROM[MEN-MED]","PROMEDIO"))</f>
        <v/>
      </c>
      <c r="X1424" s="163">
        <f>IF(V1424&lt;=300%,O1424,IF(AND(V1424&gt;100%,V1424&lt;=150%),S1424,R1424))</f>
        <v/>
      </c>
      <c r="Y1424" s="162">
        <f>ROUND(X1424,0)</f>
        <v/>
      </c>
    </row>
    <row r="1425" ht="27" customHeight="1">
      <c r="B1425" s="57" t="inlineStr">
        <is>
          <t>8.40</t>
        </is>
      </c>
      <c r="C1425" s="32" t="n">
        <v>4912</v>
      </c>
      <c r="D1425" s="58" t="inlineStr">
        <is>
          <t>CONJUNTO DELANTERO TUBO DE ESCAPE</t>
        </is>
      </c>
      <c r="E1425" s="56" t="inlineStr">
        <is>
          <t>parte del sistema de escape que transporta los gases de combustión desde el motor hacia el resto del sistema de escape, ayudando a reducir emisiones y mejorar el rendimiento del vehículo.</t>
        </is>
      </c>
      <c r="F1425" s="32" t="inlineStr">
        <is>
          <t>Unidad</t>
        </is>
      </c>
      <c r="G1425" s="35" t="inlineStr">
        <is>
          <t>suministro</t>
        </is>
      </c>
      <c r="H1425" s="159" t="n">
        <v>3730763</v>
      </c>
      <c r="I1425" s="37" t="n">
        <v>158.91</v>
      </c>
      <c r="J1425" s="37" t="n">
        <v>151.76</v>
      </c>
      <c r="K1425" s="160">
        <f>H1425*(I1425/J1425)</f>
        <v/>
      </c>
      <c r="L1425" s="159" t="n">
        <v>4392284.6212</v>
      </c>
      <c r="M1425" s="159" t="n">
        <v>4264354</v>
      </c>
      <c r="N1425" s="159" t="n">
        <v>4605502.32</v>
      </c>
      <c r="O1425" s="162">
        <f>MIN(K1425,L1425,M1425,N1425)</f>
        <v/>
      </c>
      <c r="P1425" s="162">
        <f>MAX(K1425,L1425,M1425,N1425)</f>
        <v/>
      </c>
      <c r="Q1425" s="162">
        <f>MEDIAN(K1425,L1425,M1425,N1425)</f>
        <v/>
      </c>
      <c r="R1425" s="162">
        <f>AVERAGE(K1425,L1425,M1425,N1425)</f>
        <v/>
      </c>
      <c r="S1425" s="162">
        <f>AVERAGE(O1425,Q1425)</f>
        <v/>
      </c>
      <c r="T1425" s="162">
        <f>AVERAGE(P1425,Q1425)</f>
        <v/>
      </c>
      <c r="U1425" s="41">
        <f>STDEVA(K1425,L1425,M1425,N1425)</f>
        <v/>
      </c>
      <c r="V1425" s="42">
        <f>U1425/Q1425</f>
        <v/>
      </c>
      <c r="W1425" s="43">
        <f>IF(X1425=O1425,"MENOR",IF(X1425=S1425,"PROM[MEN-MED]","PROMEDIO"))</f>
        <v/>
      </c>
      <c r="X1425" s="163">
        <f>IF(V1425&lt;=300%,O1425,IF(AND(V1425&gt;100%,V1425&lt;=150%),S1425,R1425))</f>
        <v/>
      </c>
      <c r="Y1425" s="162">
        <f>ROUND(X1425,0)</f>
        <v/>
      </c>
    </row>
    <row r="1426" ht="27" customHeight="1">
      <c r="B1426" s="57" t="inlineStr">
        <is>
          <t>8.41</t>
        </is>
      </c>
      <c r="C1426" s="32" t="n">
        <v>4912</v>
      </c>
      <c r="D1426" s="58" t="inlineStr">
        <is>
          <t>CONJUNTO DELANTERO TUBO DE ESCAPE NO.2</t>
        </is>
      </c>
      <c r="E1426" s="56" t="inlineStr">
        <is>
          <t>parte del sistema de escape que transporta los gases de combustión desde el motor hacia el resto del sistema de escape, ayudando a reducir emisiones y mejorar el rendimiento del vehículo.</t>
        </is>
      </c>
      <c r="F1426" s="32" t="inlineStr">
        <is>
          <t>Unidad</t>
        </is>
      </c>
      <c r="G1426" s="35" t="inlineStr">
        <is>
          <t>suministro</t>
        </is>
      </c>
      <c r="H1426" s="159" t="n">
        <v>2032119</v>
      </c>
      <c r="I1426" s="37" t="n">
        <v>158.91</v>
      </c>
      <c r="J1426" s="37" t="n">
        <v>151.76</v>
      </c>
      <c r="K1426" s="160">
        <f>H1426*(I1426/J1426)</f>
        <v/>
      </c>
      <c r="L1426" s="159" t="n">
        <v>2579377.5028</v>
      </c>
      <c r="M1426" s="159" t="n">
        <v>2504250</v>
      </c>
      <c r="N1426" s="159" t="n">
        <v>2704590</v>
      </c>
      <c r="O1426" s="162">
        <f>MIN(K1426,L1426,M1426,N1426)</f>
        <v/>
      </c>
      <c r="P1426" s="162">
        <f>MAX(K1426,L1426,M1426,N1426)</f>
        <v/>
      </c>
      <c r="Q1426" s="162">
        <f>MEDIAN(K1426,L1426,M1426,N1426)</f>
        <v/>
      </c>
      <c r="R1426" s="162">
        <f>AVERAGE(K1426,L1426,M1426,N1426)</f>
        <v/>
      </c>
      <c r="S1426" s="162">
        <f>AVERAGE(O1426,Q1426)</f>
        <v/>
      </c>
      <c r="T1426" s="162">
        <f>AVERAGE(P1426,Q1426)</f>
        <v/>
      </c>
      <c r="U1426" s="41">
        <f>STDEVA(K1426,L1426,M1426,N1426)</f>
        <v/>
      </c>
      <c r="V1426" s="42">
        <f>U1426/Q1426</f>
        <v/>
      </c>
      <c r="W1426" s="43">
        <f>IF(X1426=O1426,"MENOR",IF(X1426=S1426,"PROM[MEN-MED]","PROMEDIO"))</f>
        <v/>
      </c>
      <c r="X1426" s="163">
        <f>IF(V1426&lt;=300%,O1426,IF(AND(V1426&gt;100%,V1426&lt;=150%),S1426,R1426))</f>
        <v/>
      </c>
      <c r="Y1426" s="162">
        <f>ROUND(X1426,0)</f>
        <v/>
      </c>
    </row>
    <row r="1427" ht="15.75" customHeight="1">
      <c r="B1427" s="57" t="inlineStr">
        <is>
          <t>8.42</t>
        </is>
      </c>
      <c r="C1427" s="32" t="n">
        <v>4912</v>
      </c>
      <c r="D1427" s="58" t="inlineStr">
        <is>
          <t>SUBCONJUNTO DEL COLECTOR DE ESCAPE DERECHO</t>
        </is>
      </c>
      <c r="E1427" s="56" t="inlineStr">
        <is>
          <t>parte del sistema de escape que se encarga de recoger los gases de combustión de los cilindros del motor (en el lado derecho del bloque) y dirigirlos hacia el sistema de escape.</t>
        </is>
      </c>
      <c r="F1427" s="32" t="inlineStr">
        <is>
          <t>Unidad</t>
        </is>
      </c>
      <c r="G1427" s="35" t="inlineStr">
        <is>
          <t>suministro</t>
        </is>
      </c>
      <c r="H1427" s="159" t="n">
        <v>3666867</v>
      </c>
      <c r="I1427" s="37" t="n">
        <v>158.91</v>
      </c>
      <c r="J1427" s="37" t="n">
        <v>151.76</v>
      </c>
      <c r="K1427" s="160">
        <f>H1427*(I1427/J1427)</f>
        <v/>
      </c>
      <c r="L1427" s="159" t="n">
        <v>4410573.3028</v>
      </c>
      <c r="M1427" s="159" t="n">
        <v>4282110</v>
      </c>
      <c r="N1427" s="159" t="n">
        <v>4624678.8</v>
      </c>
      <c r="O1427" s="162">
        <f>MIN(K1427,L1427,M1427,N1427)</f>
        <v/>
      </c>
      <c r="P1427" s="162">
        <f>MAX(K1427,L1427,M1427,N1427)</f>
        <v/>
      </c>
      <c r="Q1427" s="162">
        <f>MEDIAN(K1427,L1427,M1427,N1427)</f>
        <v/>
      </c>
      <c r="R1427" s="162">
        <f>AVERAGE(K1427,L1427,M1427,N1427)</f>
        <v/>
      </c>
      <c r="S1427" s="162">
        <f>AVERAGE(O1427,Q1427)</f>
        <v/>
      </c>
      <c r="T1427" s="162">
        <f>AVERAGE(P1427,Q1427)</f>
        <v/>
      </c>
      <c r="U1427" s="41">
        <f>STDEVA(K1427,L1427,M1427,N1427)</f>
        <v/>
      </c>
      <c r="V1427" s="42">
        <f>U1427/Q1427</f>
        <v/>
      </c>
      <c r="W1427" s="43">
        <f>IF(X1427=O1427,"MENOR",IF(X1427=S1427,"PROM[MEN-MED]","PROMEDIO"))</f>
        <v/>
      </c>
      <c r="X1427" s="163">
        <f>IF(V1427&lt;=300%,O1427,IF(AND(V1427&gt;100%,V1427&lt;=150%),S1427,R1427))</f>
        <v/>
      </c>
      <c r="Y1427" s="162">
        <f>ROUND(X1427,0)</f>
        <v/>
      </c>
    </row>
    <row r="1428" ht="15.75" customHeight="1">
      <c r="B1428" s="57" t="inlineStr">
        <is>
          <t>8.43</t>
        </is>
      </c>
      <c r="C1428" s="32" t="n">
        <v>4912</v>
      </c>
      <c r="D1428" s="58" t="inlineStr">
        <is>
          <t>SUBCONJUNTO DEL COLECTOR DE ESCAPE IZQUIERDO</t>
        </is>
      </c>
      <c r="E1428" s="56" t="inlineStr">
        <is>
          <t>parte del sistema de escape que se encarga de recoger los gases de combustión de los cilindros del motor (en el lado izquierdo del bloque) y dirigirlos hacia el sistema de escape.</t>
        </is>
      </c>
      <c r="F1428" s="32" t="inlineStr">
        <is>
          <t>Unidad</t>
        </is>
      </c>
      <c r="G1428" s="35" t="inlineStr">
        <is>
          <t>suministro</t>
        </is>
      </c>
      <c r="H1428" s="159" t="n">
        <v>503977</v>
      </c>
      <c r="I1428" s="37" t="n">
        <v>158.91</v>
      </c>
      <c r="J1428" s="37" t="n">
        <v>151.76</v>
      </c>
      <c r="K1428" s="160">
        <f>H1428*(I1428/J1428)</f>
        <v/>
      </c>
      <c r="L1428" s="159" t="n">
        <v>615961.6358</v>
      </c>
      <c r="M1428" s="159" t="n">
        <v>598021</v>
      </c>
      <c r="N1428" s="159" t="n">
        <v>645862.6800000001</v>
      </c>
      <c r="O1428" s="162">
        <f>MIN(K1428,L1428,M1428,N1428)</f>
        <v/>
      </c>
      <c r="P1428" s="162">
        <f>MAX(K1428,L1428,M1428,N1428)</f>
        <v/>
      </c>
      <c r="Q1428" s="162">
        <f>MEDIAN(K1428,L1428,M1428,N1428)</f>
        <v/>
      </c>
      <c r="R1428" s="162">
        <f>AVERAGE(K1428,L1428,M1428,N1428)</f>
        <v/>
      </c>
      <c r="S1428" s="162">
        <f>AVERAGE(O1428,Q1428)</f>
        <v/>
      </c>
      <c r="T1428" s="162">
        <f>AVERAGE(P1428,Q1428)</f>
        <v/>
      </c>
      <c r="U1428" s="41">
        <f>STDEVA(K1428,L1428,M1428,N1428)</f>
        <v/>
      </c>
      <c r="V1428" s="42">
        <f>U1428/Q1428</f>
        <v/>
      </c>
      <c r="W1428" s="43">
        <f>IF(X1428=O1428,"MENOR",IF(X1428=S1428,"PROM[MEN-MED]","PROMEDIO"))</f>
        <v/>
      </c>
      <c r="X1428" s="163">
        <f>IF(V1428&lt;=300%,O1428,IF(AND(V1428&gt;100%,V1428&lt;=150%),S1428,R1428))</f>
        <v/>
      </c>
      <c r="Y1428" s="162">
        <f>ROUND(X1428,0)</f>
        <v/>
      </c>
    </row>
    <row r="1429" ht="15.75" customHeight="1">
      <c r="B1429" s="57" t="inlineStr">
        <is>
          <t>8.44</t>
        </is>
      </c>
      <c r="C1429" s="32" t="n">
        <v>4912</v>
      </c>
      <c r="D1429" s="58" t="inlineStr">
        <is>
          <t xml:space="preserve">JUNTA COLECTOR DE ESCAPE </t>
        </is>
      </c>
      <c r="E1429" s="56" t="inlineStr">
        <is>
          <t>ello ubicado entre el colector de escape y la culata del motor, diseñado para evitar fugas de gases de escape y garantizar un sellado hermético.</t>
        </is>
      </c>
      <c r="F1429" s="32" t="inlineStr">
        <is>
          <t>Unidad</t>
        </is>
      </c>
      <c r="G1429" s="35" t="inlineStr">
        <is>
          <t>suministro</t>
        </is>
      </c>
      <c r="H1429" s="159" t="n">
        <v>179551</v>
      </c>
      <c r="I1429" s="37" t="n">
        <v>158.91</v>
      </c>
      <c r="J1429" s="37" t="n">
        <v>151.76</v>
      </c>
      <c r="K1429" s="160">
        <f>H1429*(I1429/J1429)</f>
        <v/>
      </c>
      <c r="L1429" s="159" t="n">
        <v>218712.2658</v>
      </c>
      <c r="M1429" s="159" t="n">
        <v>212342</v>
      </c>
      <c r="N1429" s="159" t="n">
        <v>229329.36</v>
      </c>
      <c r="O1429" s="162">
        <f>MIN(K1429,L1429,M1429,N1429)</f>
        <v/>
      </c>
      <c r="P1429" s="162">
        <f>MAX(K1429,L1429,M1429,N1429)</f>
        <v/>
      </c>
      <c r="Q1429" s="162">
        <f>MEDIAN(K1429,L1429,M1429,N1429)</f>
        <v/>
      </c>
      <c r="R1429" s="162">
        <f>AVERAGE(K1429,L1429,M1429,N1429)</f>
        <v/>
      </c>
      <c r="S1429" s="162">
        <f>AVERAGE(O1429,Q1429)</f>
        <v/>
      </c>
      <c r="T1429" s="162">
        <f>AVERAGE(P1429,Q1429)</f>
        <v/>
      </c>
      <c r="U1429" s="41">
        <f>STDEVA(K1429,L1429,M1429,N1429)</f>
        <v/>
      </c>
      <c r="V1429" s="42">
        <f>U1429/Q1429</f>
        <v/>
      </c>
      <c r="W1429" s="43">
        <f>IF(X1429=O1429,"MENOR",IF(X1429=S1429,"PROM[MEN-MED]","PROMEDIO"))</f>
        <v/>
      </c>
      <c r="X1429" s="163">
        <f>IF(V1429&lt;=300%,O1429,IF(AND(V1429&gt;100%,V1429&lt;=150%),S1429,R1429))</f>
        <v/>
      </c>
      <c r="Y1429" s="162">
        <f>ROUND(X1429,0)</f>
        <v/>
      </c>
    </row>
    <row r="1430" ht="27" customHeight="1">
      <c r="B1430" s="57" t="inlineStr">
        <is>
          <t>8.45</t>
        </is>
      </c>
      <c r="C1430" s="32" t="n">
        <v>4912</v>
      </c>
      <c r="D1430" s="58" t="inlineStr">
        <is>
          <t>CONJUNTO TUBO DE ESCAPE</t>
        </is>
      </c>
      <c r="E1430" s="56" t="inlineStr">
        <is>
          <t xml:space="preserve"> parte fundamental del sistema de escape, encargado de canalizar los gases de combustión desde el motor hacia el exterior del vehículo, reduciendo el ruido y las emisiones contaminantes.</t>
        </is>
      </c>
      <c r="F1430" s="32" t="inlineStr">
        <is>
          <t>Unidad</t>
        </is>
      </c>
      <c r="G1430" s="35" t="inlineStr">
        <is>
          <t>suministro</t>
        </is>
      </c>
      <c r="H1430" s="159" t="n">
        <v>3727202</v>
      </c>
      <c r="I1430" s="37" t="n">
        <v>158.91</v>
      </c>
      <c r="J1430" s="37" t="n">
        <v>151.76</v>
      </c>
      <c r="K1430" s="160">
        <f>H1430*(I1430/J1430)</f>
        <v/>
      </c>
      <c r="L1430" s="159" t="n">
        <v>4392284.6212</v>
      </c>
      <c r="M1430" s="159" t="n">
        <v>4264354</v>
      </c>
      <c r="N1430" s="159" t="n">
        <v>4605502.32</v>
      </c>
      <c r="O1430" s="162">
        <f>MIN(K1430,L1430,M1430,N1430)</f>
        <v/>
      </c>
      <c r="P1430" s="162">
        <f>MAX(K1430,L1430,M1430,N1430)</f>
        <v/>
      </c>
      <c r="Q1430" s="162">
        <f>MEDIAN(K1430,L1430,M1430,N1430)</f>
        <v/>
      </c>
      <c r="R1430" s="162">
        <f>AVERAGE(K1430,L1430,M1430,N1430)</f>
        <v/>
      </c>
      <c r="S1430" s="162">
        <f>AVERAGE(O1430,Q1430)</f>
        <v/>
      </c>
      <c r="T1430" s="162">
        <f>AVERAGE(P1430,Q1430)</f>
        <v/>
      </c>
      <c r="U1430" s="41">
        <f>STDEVA(K1430,L1430,M1430,N1430)</f>
        <v/>
      </c>
      <c r="V1430" s="42">
        <f>U1430/Q1430</f>
        <v/>
      </c>
      <c r="W1430" s="43">
        <f>IF(X1430=O1430,"MENOR",IF(X1430=S1430,"PROM[MEN-MED]","PROMEDIO"))</f>
        <v/>
      </c>
      <c r="X1430" s="163">
        <f>IF(V1430&lt;=300%,O1430,IF(AND(V1430&gt;100%,V1430&lt;=150%),S1430,R1430))</f>
        <v/>
      </c>
      <c r="Y1430" s="162">
        <f>ROUND(X1430,0)</f>
        <v/>
      </c>
    </row>
    <row r="1431" ht="15.75" customHeight="1">
      <c r="B1431" s="57" t="inlineStr">
        <is>
          <t>8.46</t>
        </is>
      </c>
      <c r="C1431" s="32" t="n">
        <v>4912</v>
      </c>
      <c r="D1431" s="58" t="inlineStr">
        <is>
          <t>SOPORTE DE ESCAPE</t>
        </is>
      </c>
      <c r="E1431" s="56" t="inlineStr">
        <is>
          <t>componente que fija y sostiene el sistema de escape en su lugar, absorbiendo vibraciones y movimientos para evitar daños o ruidos excesivos.</t>
        </is>
      </c>
      <c r="F1431" s="32" t="inlineStr">
        <is>
          <t>Unidad</t>
        </is>
      </c>
      <c r="G1431" s="35" t="inlineStr">
        <is>
          <t>suministro</t>
        </is>
      </c>
      <c r="H1431" s="159" t="n">
        <v>90250</v>
      </c>
      <c r="I1431" s="37" t="n">
        <v>158.91</v>
      </c>
      <c r="J1431" s="37" t="n">
        <v>151.76</v>
      </c>
      <c r="K1431" s="160">
        <f>H1431*(I1431/J1431)</f>
        <v/>
      </c>
      <c r="L1431" s="159" t="n">
        <v>108908.0741</v>
      </c>
      <c r="M1431" s="159" t="n">
        <v>105736</v>
      </c>
      <c r="N1431" s="159" t="n">
        <v>114194.88</v>
      </c>
      <c r="O1431" s="162">
        <f>MIN(K1431,L1431,M1431,N1431)</f>
        <v/>
      </c>
      <c r="P1431" s="162">
        <f>MAX(K1431,L1431,M1431,N1431)</f>
        <v/>
      </c>
      <c r="Q1431" s="162">
        <f>MEDIAN(K1431,L1431,M1431,N1431)</f>
        <v/>
      </c>
      <c r="R1431" s="162">
        <f>AVERAGE(K1431,L1431,M1431,N1431)</f>
        <v/>
      </c>
      <c r="S1431" s="162">
        <f>AVERAGE(O1431,Q1431)</f>
        <v/>
      </c>
      <c r="T1431" s="162">
        <f>AVERAGE(P1431,Q1431)</f>
        <v/>
      </c>
      <c r="U1431" s="41">
        <f>STDEVA(K1431,L1431,M1431,N1431)</f>
        <v/>
      </c>
      <c r="V1431" s="42">
        <f>U1431/Q1431</f>
        <v/>
      </c>
      <c r="W1431" s="43">
        <f>IF(X1431=O1431,"MENOR",IF(X1431=S1431,"PROM[MEN-MED]","PROMEDIO"))</f>
        <v/>
      </c>
      <c r="X1431" s="163">
        <f>IF(V1431&lt;=300%,O1431,IF(AND(V1431&gt;100%,V1431&lt;=150%),S1431,R1431))</f>
        <v/>
      </c>
      <c r="Y1431" s="162">
        <f>ROUND(X1431,0)</f>
        <v/>
      </c>
    </row>
    <row r="1432" ht="15.75" customHeight="1">
      <c r="B1432" s="57" t="inlineStr">
        <is>
          <t>8.47</t>
        </is>
      </c>
      <c r="C1432" s="32" t="n">
        <v>4912</v>
      </c>
      <c r="D1432" s="58" t="inlineStr">
        <is>
          <t>JUNTA TUBO DE ESCAPE</t>
        </is>
      </c>
      <c r="E1432" s="56" t="inlineStr">
        <is>
          <t>sello diseñado para asegurar una conexión hermética entre diferentes secciones del sistema de escape, evitando fugas de gases y pérdida de presión.</t>
        </is>
      </c>
      <c r="F1432" s="32" t="inlineStr">
        <is>
          <t>Unidad</t>
        </is>
      </c>
      <c r="G1432" s="35" t="inlineStr">
        <is>
          <t>suministro</t>
        </is>
      </c>
      <c r="H1432" s="159" t="n">
        <v>63082</v>
      </c>
      <c r="I1432" s="37" t="n">
        <v>158.91</v>
      </c>
      <c r="J1432" s="37" t="n">
        <v>151.76</v>
      </c>
      <c r="K1432" s="160">
        <f>H1432*(I1432/J1432)</f>
        <v/>
      </c>
      <c r="L1432" s="159" t="n">
        <v>94252.2126</v>
      </c>
      <c r="M1432" s="159" t="n">
        <v>91507</v>
      </c>
      <c r="N1432" s="159" t="n">
        <v>98827.56</v>
      </c>
      <c r="O1432" s="162">
        <f>MIN(K1432,L1432,M1432,N1432)</f>
        <v/>
      </c>
      <c r="P1432" s="162">
        <f>MAX(K1432,L1432,M1432,N1432)</f>
        <v/>
      </c>
      <c r="Q1432" s="162">
        <f>MEDIAN(K1432,L1432,M1432,N1432)</f>
        <v/>
      </c>
      <c r="R1432" s="162">
        <f>AVERAGE(K1432,L1432,M1432,N1432)</f>
        <v/>
      </c>
      <c r="S1432" s="162">
        <f>AVERAGE(O1432,Q1432)</f>
        <v/>
      </c>
      <c r="T1432" s="162">
        <f>AVERAGE(P1432,Q1432)</f>
        <v/>
      </c>
      <c r="U1432" s="41">
        <f>STDEVA(K1432,L1432,M1432,N1432)</f>
        <v/>
      </c>
      <c r="V1432" s="42">
        <f>U1432/Q1432</f>
        <v/>
      </c>
      <c r="W1432" s="43">
        <f>IF(X1432=O1432,"MENOR",IF(X1432=S1432,"PROM[MEN-MED]","PROMEDIO"))</f>
        <v/>
      </c>
      <c r="X1432" s="163">
        <f>IF(V1432&lt;=300%,O1432,IF(AND(V1432&gt;100%,V1432&lt;=150%),S1432,R1432))</f>
        <v/>
      </c>
      <c r="Y1432" s="162">
        <f>ROUND(X1432,0)</f>
        <v/>
      </c>
    </row>
    <row r="1433">
      <c r="B1433" s="60" t="n"/>
      <c r="C1433" s="61" t="n"/>
      <c r="D1433" s="62" t="n"/>
      <c r="E1433" s="63" t="n"/>
      <c r="F1433" s="61" t="n"/>
      <c r="G1433" s="64" t="n"/>
      <c r="H1433" s="168" t="n"/>
      <c r="I1433" s="66" t="n"/>
    </row>
    <row r="1434">
      <c r="B1434" s="60" t="n"/>
      <c r="C1434" s="61" t="n"/>
      <c r="D1434" s="62" t="n"/>
      <c r="E1434" s="63" t="n"/>
      <c r="F1434" s="61" t="n"/>
      <c r="G1434" s="64" t="n"/>
      <c r="H1434" s="168" t="n"/>
      <c r="I1434" s="66" t="n"/>
    </row>
    <row r="1435" ht="15.75" customHeight="1">
      <c r="B1435" s="139" t="inlineStr">
        <is>
          <t xml:space="preserve">TOYOTA FORTUNER GASOLINA </t>
        </is>
      </c>
      <c r="C1435" s="149" t="n"/>
      <c r="D1435" s="149" t="n"/>
      <c r="E1435" s="149" t="n"/>
      <c r="F1435" s="149" t="n"/>
      <c r="G1435" s="150" t="n"/>
      <c r="H1435" s="154" t="inlineStr">
        <is>
          <t>INDEXACIÓN PRECIOS DEL CONTRATO 105-SAMC-APOYOLOGÍSTICO-2025 4 del 15 de octubre de 2025</t>
        </is>
      </c>
      <c r="I1435" s="149" t="n"/>
      <c r="J1435" s="149" t="n"/>
      <c r="K1435" s="150" t="n"/>
      <c r="L1435" s="155" t="inlineStr">
        <is>
          <t>COTIZACIONES 2026</t>
        </is>
      </c>
      <c r="M1435" s="149" t="n"/>
      <c r="N1435" s="150" t="n"/>
      <c r="O1435" s="19" t="n"/>
      <c r="P1435" s="19" t="n"/>
      <c r="Q1435" s="19" t="n"/>
      <c r="R1435" s="19" t="n"/>
      <c r="S1435" s="19" t="n"/>
      <c r="T1435" s="19" t="n"/>
      <c r="U1435" s="19" t="n"/>
      <c r="V1435" s="20" t="n"/>
      <c r="W1435" s="19" t="n"/>
      <c r="X1435" s="19" t="n"/>
      <c r="Y1435" s="19" t="n"/>
    </row>
    <row r="1436" ht="27" customHeight="1">
      <c r="B1436" s="68" t="inlineStr">
        <is>
          <t>ITEM</t>
        </is>
      </c>
      <c r="C1436" s="68" t="inlineStr">
        <is>
          <t>CÓDIGO CPC</t>
        </is>
      </c>
      <c r="D1436" s="69" t="inlineStr">
        <is>
          <t>NOMBRE DEL BIEN Y/O SERVICIO</t>
        </is>
      </c>
      <c r="E1436" s="68" t="inlineStr">
        <is>
          <t>DESCRIPCIÓN DEL BIEN Y/O SERVICIO</t>
        </is>
      </c>
      <c r="F1436" s="68" t="inlineStr">
        <is>
          <t>UNIDAD MEDIDA SEGÚN SECOP II</t>
        </is>
      </c>
      <c r="G1436" s="68" t="inlineStr">
        <is>
          <t>NECESIDAD TOTAL</t>
        </is>
      </c>
      <c r="H1436" s="154" t="inlineStr">
        <is>
          <t xml:space="preserve">PRECIO UNITARIO INCLUIDO IVA </t>
        </is>
      </c>
      <c r="I1436" s="154" t="inlineStr">
        <is>
          <t>IPC ACTUAL (MAYO 2026)</t>
        </is>
      </c>
      <c r="J1436" s="154" t="inlineStr">
        <is>
          <t>IPC INICIAL (OCTUBRE 2025)</t>
        </is>
      </c>
      <c r="K1436" s="154" t="inlineStr">
        <is>
          <t>PRECIO UNITARIO INCLUIDO IVA Y DEMÁS GRAVÁMENES (SI APLICA) - (INDEXADO )</t>
        </is>
      </c>
      <c r="L1436" s="156" t="inlineStr">
        <is>
          <t>DEINTEKOPCT</t>
        </is>
      </c>
      <c r="M1436" s="156" t="inlineStr">
        <is>
          <t>TECNIPROYECTO</t>
        </is>
      </c>
      <c r="N1436" s="156" t="inlineStr">
        <is>
          <t>SS7 Comunicaciones SAS</t>
        </is>
      </c>
      <c r="O1436" s="24" t="inlineStr">
        <is>
          <t>Menor</t>
        </is>
      </c>
      <c r="P1436" s="24" t="inlineStr">
        <is>
          <t>Mayor</t>
        </is>
      </c>
      <c r="Q1436" s="24" t="inlineStr">
        <is>
          <t>Mediana</t>
        </is>
      </c>
      <c r="R1436" s="24" t="inlineStr">
        <is>
          <t>Promedio</t>
        </is>
      </c>
      <c r="S1436" s="24" t="inlineStr">
        <is>
          <t>Promedio Menor-Mediana</t>
        </is>
      </c>
      <c r="T1436" s="24" t="inlineStr">
        <is>
          <t>Promedio Mayor-Mediana</t>
        </is>
      </c>
      <c r="U1436" s="24" t="inlineStr">
        <is>
          <t>Desviación Estándar</t>
        </is>
      </c>
      <c r="V1436" s="25" t="inlineStr">
        <is>
          <t>%disper</t>
        </is>
      </c>
      <c r="W1436" s="24" t="inlineStr">
        <is>
          <t>CRITERIO DE SELECCIÓN</t>
        </is>
      </c>
      <c r="X1436" s="24" t="inlineStr">
        <is>
          <t>PRECIO UNITARIO DE REFERENCIA (INCLUIDO IVA)</t>
        </is>
      </c>
      <c r="Y1436" s="24" t="inlineStr">
        <is>
          <t>PRECIO UNITARIO DE REFERENCIA (INCLUIDO IVA) REDONDEADO A 0 DECIMALES</t>
        </is>
      </c>
    </row>
    <row r="1437" ht="15.75" customHeight="1">
      <c r="B1437" s="26" t="inlineStr">
        <is>
          <t>1.</t>
        </is>
      </c>
      <c r="C1437" s="142" t="inlineStr">
        <is>
          <t>SISTEMA DE FRENOS</t>
        </is>
      </c>
      <c r="H1437" s="157" t="n"/>
      <c r="I1437" s="29" t="n"/>
      <c r="J1437" s="29" t="n"/>
      <c r="K1437" s="157" t="n"/>
      <c r="L1437" s="157" t="n"/>
      <c r="M1437" s="157" t="n"/>
      <c r="N1437" s="157" t="n"/>
      <c r="O1437" s="29" t="n"/>
      <c r="P1437" s="29" t="n"/>
      <c r="Q1437" s="29" t="n"/>
      <c r="R1437" s="29" t="n"/>
      <c r="S1437" s="29" t="n"/>
      <c r="T1437" s="29" t="n"/>
      <c r="U1437" s="29" t="n"/>
      <c r="V1437" s="75" t="n"/>
      <c r="W1437" s="29" t="n"/>
      <c r="X1437" s="29" t="n"/>
      <c r="Y1437" s="29" t="n"/>
    </row>
    <row r="1438" ht="54.75" customHeight="1">
      <c r="B1438" s="32" t="inlineStr">
        <is>
          <t>1.1</t>
        </is>
      </c>
      <c r="C1438" s="32" t="n">
        <v>4912</v>
      </c>
      <c r="D1438" s="58" t="inlineStr">
        <is>
          <t>BOMBA DEL FRENO</t>
        </is>
      </c>
      <c r="E1438"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438" s="32" t="inlineStr">
        <is>
          <t>Unidad</t>
        </is>
      </c>
      <c r="G1438" s="35" t="inlineStr">
        <is>
          <t>suministro</t>
        </is>
      </c>
      <c r="H1438" s="159" t="n">
        <v>1560599</v>
      </c>
      <c r="I1438" s="37" t="n">
        <v>158.91</v>
      </c>
      <c r="J1438" s="37" t="n">
        <v>151.76</v>
      </c>
      <c r="K1438" s="160">
        <f>H1438*(I1438/J1438)</f>
        <v/>
      </c>
      <c r="L1438" s="159" t="n">
        <v>1853604.4758</v>
      </c>
      <c r="M1438" s="159" t="n">
        <v>1799616</v>
      </c>
      <c r="N1438" s="159" t="n">
        <v>1943585.28</v>
      </c>
      <c r="O1438" s="162">
        <f>MIN(K1438,L1438,M1438,N1438)</f>
        <v/>
      </c>
      <c r="P1438" s="162">
        <f>MAX(K1438,L1438,M1438,N1438)</f>
        <v/>
      </c>
      <c r="Q1438" s="162">
        <f>MEDIAN(K1438,L1438,M1438,N1438)</f>
        <v/>
      </c>
      <c r="R1438" s="162">
        <f>AVERAGE(K1438,L1438,M1438,N1438)</f>
        <v/>
      </c>
      <c r="S1438" s="162">
        <f>AVERAGE(O1438,Q1438)</f>
        <v/>
      </c>
      <c r="T1438" s="162">
        <f>AVERAGE(P1438,Q1438)</f>
        <v/>
      </c>
      <c r="U1438" s="41">
        <f>STDEVA(K1438,L1438,M1438,N1438)</f>
        <v/>
      </c>
      <c r="V1438" s="42">
        <f>U1438/Q1438</f>
        <v/>
      </c>
      <c r="W1438" s="43">
        <f>IF(X1438=O1438,"MENOR",IF(X1438=S1438,"PROM[MEN-MED]","PROMEDIO"))</f>
        <v/>
      </c>
      <c r="X1438" s="163">
        <f>IF(V1438&lt;=300%,O1438,IF(AND(V1438&gt;100%,V1438&lt;=150%),S1438,R1438))</f>
        <v/>
      </c>
      <c r="Y1438" s="162">
        <f>ROUND(X1438,0)</f>
        <v/>
      </c>
    </row>
    <row r="1439" ht="27" customHeight="1">
      <c r="B1439" s="32" t="inlineStr">
        <is>
          <t>1.2</t>
        </is>
      </c>
      <c r="C1439" s="32" t="n">
        <v>4912</v>
      </c>
      <c r="D1439" s="58" t="inlineStr">
        <is>
          <t>CAMPANAS TRASERAS</t>
        </is>
      </c>
      <c r="E1439" s="56" t="inlineStr">
        <is>
          <t>Es un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t>
        </is>
      </c>
      <c r="F1439" s="32" t="inlineStr">
        <is>
          <t>Unidad</t>
        </is>
      </c>
      <c r="G1439" s="35" t="inlineStr">
        <is>
          <t>suministro</t>
        </is>
      </c>
      <c r="H1439" s="159" t="n">
        <v>979926</v>
      </c>
      <c r="I1439" s="37" t="n">
        <v>158.91</v>
      </c>
      <c r="J1439" s="37" t="n">
        <v>151.76</v>
      </c>
      <c r="K1439" s="160">
        <f>H1439*(I1439/J1439)</f>
        <v/>
      </c>
      <c r="L1439" s="159" t="n">
        <v>1753348.4038</v>
      </c>
      <c r="M1439" s="159" t="n">
        <v>1702280</v>
      </c>
      <c r="N1439" s="159" t="n">
        <v>1838462.4</v>
      </c>
      <c r="O1439" s="162">
        <f>MIN(K1439,L1439,M1439,N1439)</f>
        <v/>
      </c>
      <c r="P1439" s="162">
        <f>MAX(K1439,L1439,M1439,N1439)</f>
        <v/>
      </c>
      <c r="Q1439" s="162">
        <f>MEDIAN(K1439,L1439,M1439,N1439)</f>
        <v/>
      </c>
      <c r="R1439" s="162">
        <f>AVERAGE(K1439,L1439,M1439,N1439)</f>
        <v/>
      </c>
      <c r="S1439" s="162">
        <f>AVERAGE(O1439,Q1439)</f>
        <v/>
      </c>
      <c r="T1439" s="162">
        <f>AVERAGE(P1439,Q1439)</f>
        <v/>
      </c>
      <c r="U1439" s="41">
        <f>STDEVA(K1439,L1439,M1439,N1439)</f>
        <v/>
      </c>
      <c r="V1439" s="42">
        <f>U1439/Q1439</f>
        <v/>
      </c>
      <c r="W1439" s="43">
        <f>IF(X1439=O1439,"MENOR",IF(X1439=S1439,"PROM[MEN-MED]","PROMEDIO"))</f>
        <v/>
      </c>
      <c r="X1439" s="163">
        <f>IF(V1439&lt;=300%,O1439,IF(AND(V1439&gt;100%,V1439&lt;=150%),S1439,R1439))</f>
        <v/>
      </c>
      <c r="Y1439" s="162">
        <f>ROUND(X1439,0)</f>
        <v/>
      </c>
    </row>
    <row r="1440" ht="41.25" customHeight="1">
      <c r="B1440" s="32" t="inlineStr">
        <is>
          <t>1.3</t>
        </is>
      </c>
      <c r="C1440" s="32" t="n">
        <v>4912</v>
      </c>
      <c r="D1440" s="58" t="inlineStr">
        <is>
          <t>CILINDRO DE FRENO TRASERO</t>
        </is>
      </c>
      <c r="E1440" s="56" t="inlineStr">
        <is>
          <t>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Diámetro establecido para este vehículo.</t>
        </is>
      </c>
      <c r="F1440" s="32" t="inlineStr">
        <is>
          <t>Unidad</t>
        </is>
      </c>
      <c r="G1440" s="35" t="inlineStr">
        <is>
          <t>suministro</t>
        </is>
      </c>
      <c r="H1440" s="159" t="n">
        <v>319022</v>
      </c>
      <c r="I1440" s="37" t="n">
        <v>158.91</v>
      </c>
      <c r="J1440" s="37" t="n">
        <v>151.76</v>
      </c>
      <c r="K1440" s="160">
        <f>H1440*(I1440/J1440)</f>
        <v/>
      </c>
      <c r="L1440" s="159" t="n">
        <v>429896.2465</v>
      </c>
      <c r="M1440" s="159" t="n">
        <v>417375</v>
      </c>
      <c r="N1440" s="159" t="n">
        <v>450765</v>
      </c>
      <c r="O1440" s="162">
        <f>MIN(K1440,L1440,M1440,N1440)</f>
        <v/>
      </c>
      <c r="P1440" s="162">
        <f>MAX(K1440,L1440,M1440,N1440)</f>
        <v/>
      </c>
      <c r="Q1440" s="162">
        <f>MEDIAN(K1440,L1440,M1440,N1440)</f>
        <v/>
      </c>
      <c r="R1440" s="162">
        <f>AVERAGE(K1440,L1440,M1440,N1440)</f>
        <v/>
      </c>
      <c r="S1440" s="162">
        <f>AVERAGE(O1440,Q1440)</f>
        <v/>
      </c>
      <c r="T1440" s="162">
        <f>AVERAGE(P1440,Q1440)</f>
        <v/>
      </c>
      <c r="U1440" s="41">
        <f>STDEVA(K1440,L1440,M1440,N1440)</f>
        <v/>
      </c>
      <c r="V1440" s="42">
        <f>U1440/Q1440</f>
        <v/>
      </c>
      <c r="W1440" s="43">
        <f>IF(X1440=O1440,"MENOR",IF(X1440=S1440,"PROM[MEN-MED]","PROMEDIO"))</f>
        <v/>
      </c>
      <c r="X1440" s="163">
        <f>IF(V1440&lt;=300%,O1440,IF(AND(V1440&gt;100%,V1440&lt;=150%),S1440,R1440))</f>
        <v/>
      </c>
      <c r="Y1440" s="162">
        <f>ROUND(X1440,0)</f>
        <v/>
      </c>
    </row>
    <row r="1441" ht="27" customHeight="1">
      <c r="B1441" s="32" t="inlineStr">
        <is>
          <t>1.4</t>
        </is>
      </c>
      <c r="C1441" s="32" t="n">
        <v>4912</v>
      </c>
      <c r="D1441" s="58" t="inlineStr">
        <is>
          <t>DISCOS DEL FRENO DELANTERO</t>
        </is>
      </c>
      <c r="E1441"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441" s="32" t="inlineStr">
        <is>
          <t>Unidad</t>
        </is>
      </c>
      <c r="G1441" s="35" t="inlineStr">
        <is>
          <t>suministro</t>
        </is>
      </c>
      <c r="H1441" s="159" t="n">
        <v>652953</v>
      </c>
      <c r="I1441" s="37" t="n">
        <v>158.91</v>
      </c>
      <c r="J1441" s="37" t="n">
        <v>151.76</v>
      </c>
      <c r="K1441" s="160">
        <f>H1441*(I1441/J1441)</f>
        <v/>
      </c>
      <c r="L1441" s="159" t="n">
        <v>822199.5600000001</v>
      </c>
      <c r="M1441" s="159" t="n">
        <v>798252</v>
      </c>
      <c r="N1441" s="159" t="n">
        <v>862112.16</v>
      </c>
      <c r="O1441" s="162">
        <f>MIN(K1441,L1441,M1441,N1441)</f>
        <v/>
      </c>
      <c r="P1441" s="162">
        <f>MAX(K1441,L1441,M1441,N1441)</f>
        <v/>
      </c>
      <c r="Q1441" s="162">
        <f>MEDIAN(K1441,L1441,M1441,N1441)</f>
        <v/>
      </c>
      <c r="R1441" s="162">
        <f>AVERAGE(K1441,L1441,M1441,N1441)</f>
        <v/>
      </c>
      <c r="S1441" s="162">
        <f>AVERAGE(O1441,Q1441)</f>
        <v/>
      </c>
      <c r="T1441" s="162">
        <f>AVERAGE(P1441,Q1441)</f>
        <v/>
      </c>
      <c r="U1441" s="41">
        <f>STDEVA(K1441,L1441,M1441,N1441)</f>
        <v/>
      </c>
      <c r="V1441" s="42">
        <f>U1441/Q1441</f>
        <v/>
      </c>
      <c r="W1441" s="43">
        <f>IF(X1441=O1441,"MENOR",IF(X1441=S1441,"PROM[MEN-MED]","PROMEDIO"))</f>
        <v/>
      </c>
      <c r="X1441" s="163">
        <f>IF(V1441&lt;=300%,O1441,IF(AND(V1441&gt;100%,V1441&lt;=150%),S1441,R1441))</f>
        <v/>
      </c>
      <c r="Y1441" s="162">
        <f>ROUND(X1441,0)</f>
        <v/>
      </c>
    </row>
    <row r="1442" ht="15.75" customHeight="1">
      <c r="B1442" s="32" t="inlineStr">
        <is>
          <t>1.5</t>
        </is>
      </c>
      <c r="C1442" s="32" t="n">
        <v>4912</v>
      </c>
      <c r="D1442" s="58" t="inlineStr">
        <is>
          <t>PURGADOR DE FRENOS</t>
        </is>
      </c>
      <c r="E1442" s="56" t="inlineStr">
        <is>
          <t>Tornillo metalico fabricado en aleacion de acero, que está dotado de una caña con rosca en uno de sus dos extremos posee orificio. Diametro establecido para este vehículo.</t>
        </is>
      </c>
      <c r="F1442" s="32" t="inlineStr">
        <is>
          <t>Unidad</t>
        </is>
      </c>
      <c r="G1442" s="35" t="inlineStr">
        <is>
          <t>suministro</t>
        </is>
      </c>
      <c r="H1442" s="159" t="n">
        <v>15901</v>
      </c>
      <c r="I1442" s="37" t="n">
        <v>158.91</v>
      </c>
      <c r="J1442" s="37" t="n">
        <v>151.76</v>
      </c>
      <c r="K1442" s="160">
        <f>H1442*(I1442/J1442)</f>
        <v/>
      </c>
      <c r="L1442" s="159" t="n">
        <v>20245.6842</v>
      </c>
      <c r="M1442" s="159" t="n">
        <v>19656</v>
      </c>
      <c r="N1442" s="159" t="n">
        <v>21228.48</v>
      </c>
      <c r="O1442" s="162">
        <f>MIN(K1442,L1442,M1442,N1442)</f>
        <v/>
      </c>
      <c r="P1442" s="162">
        <f>MAX(K1442,L1442,M1442,N1442)</f>
        <v/>
      </c>
      <c r="Q1442" s="162">
        <f>MEDIAN(K1442,L1442,M1442,N1442)</f>
        <v/>
      </c>
      <c r="R1442" s="162">
        <f>AVERAGE(K1442,L1442,M1442,N1442)</f>
        <v/>
      </c>
      <c r="S1442" s="162">
        <f>AVERAGE(O1442,Q1442)</f>
        <v/>
      </c>
      <c r="T1442" s="162">
        <f>AVERAGE(P1442,Q1442)</f>
        <v/>
      </c>
      <c r="U1442" s="41">
        <f>STDEVA(K1442,L1442,M1442,N1442)</f>
        <v/>
      </c>
      <c r="V1442" s="42">
        <f>U1442/Q1442</f>
        <v/>
      </c>
      <c r="W1442" s="43">
        <f>IF(X1442=O1442,"MENOR",IF(X1442=S1442,"PROM[MEN-MED]","PROMEDIO"))</f>
        <v/>
      </c>
      <c r="X1442" s="163">
        <f>IF(V1442&lt;=300%,O1442,IF(AND(V1442&gt;100%,V1442&lt;=150%),S1442,R1442))</f>
        <v/>
      </c>
      <c r="Y1442" s="162">
        <f>ROUND(X1442,0)</f>
        <v/>
      </c>
    </row>
    <row r="1443" ht="27" customHeight="1">
      <c r="B1443" s="32" t="inlineStr">
        <is>
          <t>1.6</t>
        </is>
      </c>
      <c r="C1443" s="32" t="n">
        <v>4912</v>
      </c>
      <c r="D1443" s="58" t="inlineStr">
        <is>
          <t>JUEGO PASTILLAS DELANTERAS</t>
        </is>
      </c>
      <c r="E1443"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443" s="32" t="inlineStr">
        <is>
          <t>Juego</t>
        </is>
      </c>
      <c r="G1443" s="35" t="inlineStr">
        <is>
          <t>suministro</t>
        </is>
      </c>
      <c r="H1443" s="159" t="n">
        <v>554563</v>
      </c>
      <c r="I1443" s="37" t="n">
        <v>158.91</v>
      </c>
      <c r="J1443" s="37" t="n">
        <v>151.76</v>
      </c>
      <c r="K1443" s="160">
        <f>H1443*(I1443/J1443)</f>
        <v/>
      </c>
      <c r="L1443" s="159" t="n">
        <v>736317.1291</v>
      </c>
      <c r="M1443" s="159" t="n">
        <v>714871</v>
      </c>
      <c r="N1443" s="159" t="n">
        <v>772060.6800000001</v>
      </c>
      <c r="O1443" s="162">
        <f>MIN(K1443,L1443,M1443,N1443)</f>
        <v/>
      </c>
      <c r="P1443" s="162">
        <f>MAX(K1443,L1443,M1443,N1443)</f>
        <v/>
      </c>
      <c r="Q1443" s="162">
        <f>MEDIAN(K1443,L1443,M1443,N1443)</f>
        <v/>
      </c>
      <c r="R1443" s="162">
        <f>AVERAGE(K1443,L1443,M1443,N1443)</f>
        <v/>
      </c>
      <c r="S1443" s="162">
        <f>AVERAGE(O1443,Q1443)</f>
        <v/>
      </c>
      <c r="T1443" s="162">
        <f>AVERAGE(P1443,Q1443)</f>
        <v/>
      </c>
      <c r="U1443" s="41">
        <f>STDEVA(K1443,L1443,M1443,N1443)</f>
        <v/>
      </c>
      <c r="V1443" s="42">
        <f>U1443/Q1443</f>
        <v/>
      </c>
      <c r="W1443" s="43">
        <f>IF(X1443=O1443,"MENOR",IF(X1443=S1443,"PROM[MEN-MED]","PROMEDIO"))</f>
        <v/>
      </c>
      <c r="X1443" s="163">
        <f>IF(V1443&lt;=300%,O1443,IF(AND(V1443&gt;100%,V1443&lt;=150%),S1443,R1443))</f>
        <v/>
      </c>
      <c r="Y1443" s="162">
        <f>ROUND(X1443,0)</f>
        <v/>
      </c>
    </row>
    <row r="1444" ht="15.75" customHeight="1">
      <c r="B1444" s="32" t="inlineStr">
        <is>
          <t>1.7</t>
        </is>
      </c>
      <c r="C1444" s="32" t="n">
        <v>4912</v>
      </c>
      <c r="D1444" s="58" t="inlineStr">
        <is>
          <t>GUAYA FRENO DE PARQUEO</t>
        </is>
      </c>
      <c r="E1444" s="56" t="inlineStr">
        <is>
          <t xml:space="preserve">Es un cable o guaya de acero es el que acciona los frenos a través de unas varillas de presión. Diametro establecido para este vehículo. </t>
        </is>
      </c>
      <c r="F1444" s="32" t="inlineStr">
        <is>
          <t>Unidad</t>
        </is>
      </c>
      <c r="G1444" s="35" t="inlineStr">
        <is>
          <t>suministro</t>
        </is>
      </c>
      <c r="H1444" s="159" t="n">
        <v>169123</v>
      </c>
      <c r="I1444" s="37" t="n">
        <v>158.91</v>
      </c>
      <c r="J1444" s="37" t="n">
        <v>151.76</v>
      </c>
      <c r="K1444" s="160">
        <f>H1444*(I1444/J1444)</f>
        <v/>
      </c>
      <c r="L1444" s="159" t="n">
        <v>204706.3228</v>
      </c>
      <c r="M1444" s="159" t="n">
        <v>198744</v>
      </c>
      <c r="N1444" s="159" t="n">
        <v>214643.52</v>
      </c>
      <c r="O1444" s="162">
        <f>MIN(K1444,L1444,M1444,N1444)</f>
        <v/>
      </c>
      <c r="P1444" s="162">
        <f>MAX(K1444,L1444,M1444,N1444)</f>
        <v/>
      </c>
      <c r="Q1444" s="162">
        <f>MEDIAN(K1444,L1444,M1444,N1444)</f>
        <v/>
      </c>
      <c r="R1444" s="162">
        <f>AVERAGE(K1444,L1444,M1444,N1444)</f>
        <v/>
      </c>
      <c r="S1444" s="162">
        <f>AVERAGE(O1444,Q1444)</f>
        <v/>
      </c>
      <c r="T1444" s="162">
        <f>AVERAGE(P1444,Q1444)</f>
        <v/>
      </c>
      <c r="U1444" s="41">
        <f>STDEVA(K1444,L1444,M1444,N1444)</f>
        <v/>
      </c>
      <c r="V1444" s="42">
        <f>U1444/Q1444</f>
        <v/>
      </c>
      <c r="W1444" s="43">
        <f>IF(X1444=O1444,"MENOR",IF(X1444=S1444,"PROM[MEN-MED]","PROMEDIO"))</f>
        <v/>
      </c>
      <c r="X1444" s="163">
        <f>IF(V1444&lt;=300%,O1444,IF(AND(V1444&gt;100%,V1444&lt;=150%),S1444,R1444))</f>
        <v/>
      </c>
      <c r="Y1444" s="162">
        <f>ROUND(X1444,0)</f>
        <v/>
      </c>
    </row>
    <row r="1445" ht="27" customHeight="1">
      <c r="B1445" s="32" t="inlineStr">
        <is>
          <t>1.8</t>
        </is>
      </c>
      <c r="C1445" s="32" t="n">
        <v>4912</v>
      </c>
      <c r="D1445" s="58" t="inlineStr">
        <is>
          <t>JUEGO BANDAS FRENO TRASERAS</t>
        </is>
      </c>
      <c r="E1445" s="56" t="inlineStr">
        <is>
          <t>Es un elemento de fibras aramidas y semi-metálicas, pieza con forma de media luna se llama red y tiene agujeros y ranuras en diferentes formas que sujetan los elementos de reajuste automático.  Diametro establecido para este vehículo. ubicacion lado posterior. (atras)</t>
        </is>
      </c>
      <c r="F1445" s="32" t="inlineStr">
        <is>
          <t>Juego</t>
        </is>
      </c>
      <c r="G1445" s="35" t="inlineStr">
        <is>
          <t>suministro</t>
        </is>
      </c>
      <c r="H1445" s="159" t="n">
        <v>465117</v>
      </c>
      <c r="I1445" s="37" t="n">
        <v>158.91</v>
      </c>
      <c r="J1445" s="37" t="n">
        <v>151.76</v>
      </c>
      <c r="K1445" s="160">
        <f>H1445*(I1445/J1445)</f>
        <v/>
      </c>
      <c r="L1445" s="159" t="n">
        <v>630676.2119</v>
      </c>
      <c r="M1445" s="159" t="n">
        <v>612307</v>
      </c>
      <c r="N1445" s="159" t="n">
        <v>661291.5600000001</v>
      </c>
      <c r="O1445" s="162">
        <f>MIN(K1445,L1445,M1445,N1445)</f>
        <v/>
      </c>
      <c r="P1445" s="162">
        <f>MAX(K1445,L1445,M1445,N1445)</f>
        <v/>
      </c>
      <c r="Q1445" s="162">
        <f>MEDIAN(K1445,L1445,M1445,N1445)</f>
        <v/>
      </c>
      <c r="R1445" s="162">
        <f>AVERAGE(K1445,L1445,M1445,N1445)</f>
        <v/>
      </c>
      <c r="S1445" s="162">
        <f>AVERAGE(O1445,Q1445)</f>
        <v/>
      </c>
      <c r="T1445" s="162">
        <f>AVERAGE(P1445,Q1445)</f>
        <v/>
      </c>
      <c r="U1445" s="41">
        <f>STDEVA(K1445,L1445,M1445,N1445)</f>
        <v/>
      </c>
      <c r="V1445" s="42">
        <f>U1445/Q1445</f>
        <v/>
      </c>
      <c r="W1445" s="43">
        <f>IF(X1445=O1445,"MENOR",IF(X1445=S1445,"PROM[MEN-MED]","PROMEDIO"))</f>
        <v/>
      </c>
      <c r="X1445" s="163">
        <f>IF(V1445&lt;=300%,O1445,IF(AND(V1445&gt;100%,V1445&lt;=150%),S1445,R1445))</f>
        <v/>
      </c>
      <c r="Y1445" s="162">
        <f>ROUND(X1445,0)</f>
        <v/>
      </c>
    </row>
    <row r="1446" ht="27" customHeight="1">
      <c r="B1446" s="32" t="inlineStr">
        <is>
          <t>1.9</t>
        </is>
      </c>
      <c r="C1446" s="32" t="n">
        <v>4912</v>
      </c>
      <c r="D1446" s="58" t="inlineStr">
        <is>
          <t>MORDAZA FRENO DELANTERO</t>
        </is>
      </c>
      <c r="E1446" s="56" t="inlineStr">
        <is>
          <t>Elemento que consta de 2 piezas metálicas que se fijan a los discos, tabien conocido como el cuerpo de la pinza en cuyo interior se encuentran dos émbolos o pistones. Ubicacion lado anterior (delante). Diametro establecido para este vehículo.</t>
        </is>
      </c>
      <c r="F1446" s="32" t="inlineStr">
        <is>
          <t>Unidad</t>
        </is>
      </c>
      <c r="G1446" s="35" t="inlineStr">
        <is>
          <t>suministro</t>
        </is>
      </c>
      <c r="H1446" s="159" t="n">
        <v>356648</v>
      </c>
      <c r="I1446" s="37" t="n">
        <v>158.91</v>
      </c>
      <c r="J1446" s="37" t="n">
        <v>151.76</v>
      </c>
      <c r="K1446" s="160">
        <f>H1446*(I1446/J1446)</f>
        <v/>
      </c>
      <c r="L1446" s="159" t="n">
        <v>425525.9596</v>
      </c>
      <c r="M1446" s="159" t="n">
        <v>413132</v>
      </c>
      <c r="N1446" s="159" t="n">
        <v>446182.56</v>
      </c>
      <c r="O1446" s="162">
        <f>MIN(K1446,L1446,M1446,N1446)</f>
        <v/>
      </c>
      <c r="P1446" s="162">
        <f>MAX(K1446,L1446,M1446,N1446)</f>
        <v/>
      </c>
      <c r="Q1446" s="162">
        <f>MEDIAN(K1446,L1446,M1446,N1446)</f>
        <v/>
      </c>
      <c r="R1446" s="162">
        <f>AVERAGE(K1446,L1446,M1446,N1446)</f>
        <v/>
      </c>
      <c r="S1446" s="162">
        <f>AVERAGE(O1446,Q1446)</f>
        <v/>
      </c>
      <c r="T1446" s="162">
        <f>AVERAGE(P1446,Q1446)</f>
        <v/>
      </c>
      <c r="U1446" s="41">
        <f>STDEVA(K1446,L1446,M1446,N1446)</f>
        <v/>
      </c>
      <c r="V1446" s="42">
        <f>U1446/Q1446</f>
        <v/>
      </c>
      <c r="W1446" s="43">
        <f>IF(X1446=O1446,"MENOR",IF(X1446=S1446,"PROM[MEN-MED]","PROMEDIO"))</f>
        <v/>
      </c>
      <c r="X1446" s="163">
        <f>IF(V1446&lt;=300%,O1446,IF(AND(V1446&gt;100%,V1446&lt;=150%),S1446,R1446))</f>
        <v/>
      </c>
      <c r="Y1446" s="162">
        <f>ROUND(X1446,0)</f>
        <v/>
      </c>
    </row>
    <row r="1447" ht="15.75" customHeight="1">
      <c r="B1447" s="26" t="inlineStr">
        <is>
          <t>2.</t>
        </is>
      </c>
      <c r="C1447" s="142" t="inlineStr">
        <is>
          <t>SISTEMA DE SUSPENSIÓN</t>
        </is>
      </c>
      <c r="H1447" s="157" t="n"/>
      <c r="I1447" s="29" t="n"/>
      <c r="J1447" s="29" t="n"/>
      <c r="K1447" s="157" t="n"/>
      <c r="L1447" s="157" t="n"/>
      <c r="M1447" s="157" t="n"/>
      <c r="N1447" s="157" t="n"/>
      <c r="O1447" s="29" t="n"/>
      <c r="P1447" s="29" t="n"/>
      <c r="Q1447" s="29" t="n"/>
      <c r="R1447" s="29" t="n"/>
      <c r="S1447" s="29" t="n"/>
      <c r="T1447" s="29" t="n"/>
      <c r="U1447" s="29" t="n"/>
      <c r="V1447" s="75" t="n"/>
      <c r="W1447" s="29" t="n"/>
      <c r="X1447" s="29" t="n"/>
      <c r="Y1447" s="29" t="n"/>
    </row>
    <row r="1448" ht="27" customHeight="1">
      <c r="B1448" s="32" t="inlineStr">
        <is>
          <t>2.1</t>
        </is>
      </c>
      <c r="C1448" s="32" t="n">
        <v>4912</v>
      </c>
      <c r="D1448" s="59" t="inlineStr">
        <is>
          <t>BARRA ESTABILIZADORA DELANTERA</t>
        </is>
      </c>
      <c r="E1448" s="56" t="inlineStr">
        <is>
          <t>Elemento o barra metálica más o menos flexible que une las dos ruedas de un mismo eje y que también está unida a la carrocería. Ubicacion lado anterior (delante). Diametro establecido para este vehículo.</t>
        </is>
      </c>
      <c r="F1448" s="32" t="inlineStr">
        <is>
          <t>Unidad</t>
        </is>
      </c>
      <c r="G1448" s="35" t="inlineStr">
        <is>
          <t>suministro</t>
        </is>
      </c>
      <c r="H1448" s="159" t="n">
        <v>1218448</v>
      </c>
      <c r="I1448" s="37" t="n">
        <v>158.91</v>
      </c>
      <c r="J1448" s="37" t="n">
        <v>151.76</v>
      </c>
      <c r="K1448" s="160">
        <f>H1448*(I1448/J1448)</f>
        <v/>
      </c>
      <c r="L1448" s="159" t="n">
        <v>1784410.1051</v>
      </c>
      <c r="M1448" s="159" t="n">
        <v>1732437</v>
      </c>
      <c r="N1448" s="159" t="n">
        <v>1871031.96</v>
      </c>
      <c r="O1448" s="162">
        <f>MIN(K1448,L1448,M1448,N1448)</f>
        <v/>
      </c>
      <c r="P1448" s="162">
        <f>MAX(K1448,L1448,M1448,N1448)</f>
        <v/>
      </c>
      <c r="Q1448" s="162">
        <f>MEDIAN(K1448,L1448,M1448,N1448)</f>
        <v/>
      </c>
      <c r="R1448" s="162">
        <f>AVERAGE(K1448,L1448,M1448,N1448)</f>
        <v/>
      </c>
      <c r="S1448" s="162">
        <f>AVERAGE(O1448,Q1448)</f>
        <v/>
      </c>
      <c r="T1448" s="162">
        <f>AVERAGE(P1448,Q1448)</f>
        <v/>
      </c>
      <c r="U1448" s="41">
        <f>STDEVA(K1448,L1448,M1448,N1448)</f>
        <v/>
      </c>
      <c r="V1448" s="42">
        <f>U1448/Q1448</f>
        <v/>
      </c>
      <c r="W1448" s="43">
        <f>IF(X1448=O1448,"MENOR",IF(X1448=S1448,"PROM[MEN-MED]","PROMEDIO"))</f>
        <v/>
      </c>
      <c r="X1448" s="163">
        <f>IF(V1448&lt;=300%,O1448,IF(AND(V1448&gt;100%,V1448&lt;=150%),S1448,R1448))</f>
        <v/>
      </c>
      <c r="Y1448" s="162">
        <f>ROUND(X1448,0)</f>
        <v/>
      </c>
    </row>
    <row r="1449" ht="27" customHeight="1">
      <c r="B1449" s="32" t="inlineStr">
        <is>
          <t>2.2</t>
        </is>
      </c>
      <c r="C1449" s="32" t="n">
        <v>4912</v>
      </c>
      <c r="D1449" s="59" t="inlineStr">
        <is>
          <t>JUEGO AMORTIGUADOR DELANTEROS</t>
        </is>
      </c>
      <c r="E1449" s="56" t="inlineStr">
        <is>
          <t>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t>
        </is>
      </c>
      <c r="F1449" s="32" t="inlineStr">
        <is>
          <t>Juego</t>
        </is>
      </c>
      <c r="G1449" s="35" t="inlineStr">
        <is>
          <t>suministro</t>
        </is>
      </c>
      <c r="H1449" s="159" t="n">
        <v>885295</v>
      </c>
      <c r="I1449" s="37" t="n">
        <v>158.91</v>
      </c>
      <c r="J1449" s="37" t="n">
        <v>151.76</v>
      </c>
      <c r="K1449" s="160">
        <f>H1449*(I1449/J1449)</f>
        <v/>
      </c>
      <c r="L1449" s="159" t="n">
        <v>1045994.8751</v>
      </c>
      <c r="M1449" s="159" t="n">
        <v>1015529</v>
      </c>
      <c r="N1449" s="159" t="n">
        <v>1096771.32</v>
      </c>
      <c r="O1449" s="162">
        <f>MIN(K1449,L1449,M1449,N1449)</f>
        <v/>
      </c>
      <c r="P1449" s="162">
        <f>MAX(K1449,L1449,M1449,N1449)</f>
        <v/>
      </c>
      <c r="Q1449" s="162">
        <f>MEDIAN(K1449,L1449,M1449,N1449)</f>
        <v/>
      </c>
      <c r="R1449" s="162">
        <f>AVERAGE(K1449,L1449,M1449,N1449)</f>
        <v/>
      </c>
      <c r="S1449" s="162">
        <f>AVERAGE(O1449,Q1449)</f>
        <v/>
      </c>
      <c r="T1449" s="162">
        <f>AVERAGE(P1449,Q1449)</f>
        <v/>
      </c>
      <c r="U1449" s="41">
        <f>STDEVA(K1449,L1449,M1449,N1449)</f>
        <v/>
      </c>
      <c r="V1449" s="42">
        <f>U1449/Q1449</f>
        <v/>
      </c>
      <c r="W1449" s="43">
        <f>IF(X1449=O1449,"MENOR",IF(X1449=S1449,"PROM[MEN-MED]","PROMEDIO"))</f>
        <v/>
      </c>
      <c r="X1449" s="163">
        <f>IF(V1449&lt;=300%,O1449,IF(AND(V1449&gt;100%,V1449&lt;=150%),S1449,R1449))</f>
        <v/>
      </c>
      <c r="Y1449" s="162">
        <f>ROUND(X1449,0)</f>
        <v/>
      </c>
    </row>
    <row r="1450" ht="27" customHeight="1">
      <c r="B1450" s="32" t="inlineStr">
        <is>
          <t>2.3</t>
        </is>
      </c>
      <c r="C1450" s="32" t="n">
        <v>4912</v>
      </c>
      <c r="D1450" s="59" t="inlineStr">
        <is>
          <t>JUEGO AMORTIGUADORES TRASEROS</t>
        </is>
      </c>
      <c r="E1450" s="56" t="inlineStr">
        <is>
          <t>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t>
        </is>
      </c>
      <c r="F1450" s="32" t="inlineStr">
        <is>
          <t>Juego</t>
        </is>
      </c>
      <c r="G1450" s="35" t="inlineStr">
        <is>
          <t>suministro</t>
        </is>
      </c>
      <c r="H1450" s="159" t="n">
        <v>241300</v>
      </c>
      <c r="I1450" s="37" t="n">
        <v>158.91</v>
      </c>
      <c r="J1450" s="37" t="n">
        <v>151.76</v>
      </c>
      <c r="K1450" s="160">
        <f>H1450*(I1450/J1450)</f>
        <v/>
      </c>
      <c r="L1450" s="159" t="n">
        <v>282941.0045</v>
      </c>
      <c r="M1450" s="159" t="n">
        <v>274700</v>
      </c>
      <c r="N1450" s="159" t="n">
        <v>296676</v>
      </c>
      <c r="O1450" s="162">
        <f>MIN(K1450,L1450,M1450,N1450)</f>
        <v/>
      </c>
      <c r="P1450" s="162">
        <f>MAX(K1450,L1450,M1450,N1450)</f>
        <v/>
      </c>
      <c r="Q1450" s="162">
        <f>MEDIAN(K1450,L1450,M1450,N1450)</f>
        <v/>
      </c>
      <c r="R1450" s="162">
        <f>AVERAGE(K1450,L1450,M1450,N1450)</f>
        <v/>
      </c>
      <c r="S1450" s="162">
        <f>AVERAGE(O1450,Q1450)</f>
        <v/>
      </c>
      <c r="T1450" s="162">
        <f>AVERAGE(P1450,Q1450)</f>
        <v/>
      </c>
      <c r="U1450" s="41">
        <f>STDEVA(K1450,L1450,M1450,N1450)</f>
        <v/>
      </c>
      <c r="V1450" s="42">
        <f>U1450/Q1450</f>
        <v/>
      </c>
      <c r="W1450" s="43">
        <f>IF(X1450=O1450,"MENOR",IF(X1450=S1450,"PROM[MEN-MED]","PROMEDIO"))</f>
        <v/>
      </c>
      <c r="X1450" s="163">
        <f>IF(V1450&lt;=300%,O1450,IF(AND(V1450&gt;100%,V1450&lt;=150%),S1450,R1450))</f>
        <v/>
      </c>
      <c r="Y1450" s="162">
        <f>ROUND(X1450,0)</f>
        <v/>
      </c>
    </row>
    <row r="1451" ht="15.75" customHeight="1">
      <c r="B1451" s="32" t="inlineStr">
        <is>
          <t>2.4</t>
        </is>
      </c>
      <c r="C1451" s="32" t="n">
        <v>4912</v>
      </c>
      <c r="D1451" s="59" t="inlineStr">
        <is>
          <t>JUEGO BIELETAS (MUÑECOS) ESTABILIZADORA DELANTERA</t>
        </is>
      </c>
      <c r="E1451" s="56" t="inlineStr">
        <is>
          <t>Elemento metálico de una compresión rígida formado por dos rótulas, una en cada extremo, roscadas. Ubicacion lado anterior (delante) Diametro establecido para este vehículo.</t>
        </is>
      </c>
      <c r="F1451" s="32" t="inlineStr">
        <is>
          <t>Juego</t>
        </is>
      </c>
      <c r="G1451" s="35" t="inlineStr">
        <is>
          <t>suministro</t>
        </is>
      </c>
      <c r="H1451" s="159" t="n">
        <v>538076</v>
      </c>
      <c r="I1451" s="37" t="n">
        <v>158.91</v>
      </c>
      <c r="J1451" s="37" t="n">
        <v>151.76</v>
      </c>
      <c r="K1451" s="160">
        <f>H1451*(I1451/J1451)</f>
        <v/>
      </c>
      <c r="L1451" s="159" t="n">
        <v>663078.9837</v>
      </c>
      <c r="M1451" s="159" t="n">
        <v>643766</v>
      </c>
      <c r="N1451" s="159" t="n">
        <v>695267.28</v>
      </c>
      <c r="O1451" s="162">
        <f>MIN(K1451,L1451,M1451,N1451)</f>
        <v/>
      </c>
      <c r="P1451" s="162">
        <f>MAX(K1451,L1451,M1451,N1451)</f>
        <v/>
      </c>
      <c r="Q1451" s="162">
        <f>MEDIAN(K1451,L1451,M1451,N1451)</f>
        <v/>
      </c>
      <c r="R1451" s="162">
        <f>AVERAGE(K1451,L1451,M1451,N1451)</f>
        <v/>
      </c>
      <c r="S1451" s="162">
        <f>AVERAGE(O1451,Q1451)</f>
        <v/>
      </c>
      <c r="T1451" s="162">
        <f>AVERAGE(P1451,Q1451)</f>
        <v/>
      </c>
      <c r="U1451" s="41">
        <f>STDEVA(K1451,L1451,M1451,N1451)</f>
        <v/>
      </c>
      <c r="V1451" s="42">
        <f>U1451/Q1451</f>
        <v/>
      </c>
      <c r="W1451" s="43">
        <f>IF(X1451=O1451,"MENOR",IF(X1451=S1451,"PROM[MEN-MED]","PROMEDIO"))</f>
        <v/>
      </c>
      <c r="X1451" s="163">
        <f>IF(V1451&lt;=300%,O1451,IF(AND(V1451&gt;100%,V1451&lt;=150%),S1451,R1451))</f>
        <v/>
      </c>
      <c r="Y1451" s="162">
        <f>ROUND(X1451,0)</f>
        <v/>
      </c>
    </row>
    <row r="1452" ht="27" customHeight="1">
      <c r="B1452" s="32" t="inlineStr">
        <is>
          <t>2.5</t>
        </is>
      </c>
      <c r="C1452" s="32" t="n">
        <v>4912</v>
      </c>
      <c r="D1452" s="59" t="inlineStr">
        <is>
          <t>JUEGO BUJES CENTRALES BARRA ESTABILIZADORA DELANTERA</t>
        </is>
      </c>
      <c r="E1452" s="56" t="inlineStr">
        <is>
          <t>Elemento en su interior de forma cilíndrica y su exterior de forma media luna, en uno  de sus extremos plano, su composición es de caucho. Ubicacion lado anterior (delante). Diámetro establecido para este vehículo.</t>
        </is>
      </c>
      <c r="F1452" s="32" t="inlineStr">
        <is>
          <t>Juego</t>
        </is>
      </c>
      <c r="G1452" s="35" t="inlineStr">
        <is>
          <t>suministro</t>
        </is>
      </c>
      <c r="H1452" s="159" t="n">
        <v>70300</v>
      </c>
      <c r="I1452" s="37" t="n">
        <v>158.91</v>
      </c>
      <c r="J1452" s="37" t="n">
        <v>151.76</v>
      </c>
      <c r="K1452" s="160">
        <f>H1452*(I1452/J1452)</f>
        <v/>
      </c>
      <c r="L1452" s="159" t="n">
        <v>85633.1735</v>
      </c>
      <c r="M1452" s="159" t="n">
        <v>83139</v>
      </c>
      <c r="N1452" s="159" t="n">
        <v>89790.12</v>
      </c>
      <c r="O1452" s="162">
        <f>MIN(K1452,L1452,M1452,N1452)</f>
        <v/>
      </c>
      <c r="P1452" s="162">
        <f>MAX(K1452,L1452,M1452,N1452)</f>
        <v/>
      </c>
      <c r="Q1452" s="162">
        <f>MEDIAN(K1452,L1452,M1452,N1452)</f>
        <v/>
      </c>
      <c r="R1452" s="162">
        <f>AVERAGE(K1452,L1452,M1452,N1452)</f>
        <v/>
      </c>
      <c r="S1452" s="162">
        <f>AVERAGE(O1452,Q1452)</f>
        <v/>
      </c>
      <c r="T1452" s="162">
        <f>AVERAGE(P1452,Q1452)</f>
        <v/>
      </c>
      <c r="U1452" s="41">
        <f>STDEVA(K1452,L1452,M1452,N1452)</f>
        <v/>
      </c>
      <c r="V1452" s="42">
        <f>U1452/Q1452</f>
        <v/>
      </c>
      <c r="W1452" s="43">
        <f>IF(X1452=O1452,"MENOR",IF(X1452=S1452,"PROM[MEN-MED]","PROMEDIO"))</f>
        <v/>
      </c>
      <c r="X1452" s="163">
        <f>IF(V1452&lt;=300%,O1452,IF(AND(V1452&gt;100%,V1452&lt;=150%),S1452,R1452))</f>
        <v/>
      </c>
      <c r="Y1452" s="162">
        <f>ROUND(X1452,0)</f>
        <v/>
      </c>
    </row>
    <row r="1453" ht="27" customHeight="1">
      <c r="B1453" s="32" t="inlineStr">
        <is>
          <t>2.6</t>
        </is>
      </c>
      <c r="C1453" s="32" t="n">
        <v>4912</v>
      </c>
      <c r="D1453" s="59" t="inlineStr">
        <is>
          <t>JUEGO BUJES DE TIJERA INFERIOR</t>
        </is>
      </c>
      <c r="E1453" s="56" t="inlineStr">
        <is>
          <t>Elemento metálico de ajuste o sujeción de forma cilíndrica, en su diámetro interior tiene un cilindro de extremo a extremo de composición metálico, y su relleno interno es caucho. Diámetro establecido para este vehículo.</t>
        </is>
      </c>
      <c r="F1453" s="32" t="inlineStr">
        <is>
          <t>Unidad</t>
        </is>
      </c>
      <c r="G1453" s="35" t="inlineStr">
        <is>
          <t>suministro</t>
        </is>
      </c>
      <c r="H1453" s="159" t="n">
        <v>236550</v>
      </c>
      <c r="I1453" s="37" t="n">
        <v>158.91</v>
      </c>
      <c r="J1453" s="37" t="n">
        <v>151.76</v>
      </c>
      <c r="K1453" s="160">
        <f>H1453*(I1453/J1453)</f>
        <v/>
      </c>
      <c r="L1453" s="159" t="n">
        <v>280065.2386</v>
      </c>
      <c r="M1453" s="159" t="n">
        <v>271908</v>
      </c>
      <c r="N1453" s="159" t="n">
        <v>293660.64</v>
      </c>
      <c r="O1453" s="162">
        <f>MIN(K1453,L1453,M1453,N1453)</f>
        <v/>
      </c>
      <c r="P1453" s="162">
        <f>MAX(K1453,L1453,M1453,N1453)</f>
        <v/>
      </c>
      <c r="Q1453" s="162">
        <f>MEDIAN(K1453,L1453,M1453,N1453)</f>
        <v/>
      </c>
      <c r="R1453" s="162">
        <f>AVERAGE(K1453,L1453,M1453,N1453)</f>
        <v/>
      </c>
      <c r="S1453" s="162">
        <f>AVERAGE(O1453,Q1453)</f>
        <v/>
      </c>
      <c r="T1453" s="162">
        <f>AVERAGE(P1453,Q1453)</f>
        <v/>
      </c>
      <c r="U1453" s="41">
        <f>STDEVA(K1453,L1453,M1453,N1453)</f>
        <v/>
      </c>
      <c r="V1453" s="42">
        <f>U1453/Q1453</f>
        <v/>
      </c>
      <c r="W1453" s="43">
        <f>IF(X1453=O1453,"MENOR",IF(X1453=S1453,"PROM[MEN-MED]","PROMEDIO"))</f>
        <v/>
      </c>
      <c r="X1453" s="163">
        <f>IF(V1453&lt;=300%,O1453,IF(AND(V1453&gt;100%,V1453&lt;=150%),S1453,R1453))</f>
        <v/>
      </c>
      <c r="Y1453" s="162">
        <f>ROUND(X1453,0)</f>
        <v/>
      </c>
    </row>
    <row r="1454" ht="27" customHeight="1">
      <c r="B1454" s="32" t="inlineStr">
        <is>
          <t>2.7</t>
        </is>
      </c>
      <c r="C1454" s="32" t="n">
        <v>4912</v>
      </c>
      <c r="D1454" s="59" t="inlineStr">
        <is>
          <t>JUEGO BUJES DE TIJERA SUPERIOR</t>
        </is>
      </c>
      <c r="E1454" s="56" t="inlineStr">
        <is>
          <t>Elemento metálico de ajuste o sujeción de forma cilíndrica, en su diámetro interior tiene un cilindro de extremo a extremo de composición metálico, y su relleno interno es caucho. Diámetro establecido para este vehículo.</t>
        </is>
      </c>
      <c r="F1454" s="32" t="inlineStr">
        <is>
          <t>Unidad</t>
        </is>
      </c>
      <c r="G1454" s="35" t="inlineStr">
        <is>
          <t>suministro</t>
        </is>
      </c>
      <c r="H1454" s="159" t="n">
        <v>105872</v>
      </c>
      <c r="I1454" s="37" t="n">
        <v>158.91</v>
      </c>
      <c r="J1454" s="37" t="n">
        <v>151.76</v>
      </c>
      <c r="K1454" s="160">
        <f>H1454*(I1454/J1454)</f>
        <v/>
      </c>
      <c r="L1454" s="159" t="n">
        <v>148122.2393</v>
      </c>
      <c r="M1454" s="159" t="n">
        <v>143808</v>
      </c>
      <c r="N1454" s="159" t="n">
        <v>155312.64</v>
      </c>
      <c r="O1454" s="162">
        <f>MIN(K1454,L1454,M1454,N1454)</f>
        <v/>
      </c>
      <c r="P1454" s="162">
        <f>MAX(K1454,L1454,M1454,N1454)</f>
        <v/>
      </c>
      <c r="Q1454" s="162">
        <f>MEDIAN(K1454,L1454,M1454,N1454)</f>
        <v/>
      </c>
      <c r="R1454" s="162">
        <f>AVERAGE(K1454,L1454,M1454,N1454)</f>
        <v/>
      </c>
      <c r="S1454" s="162">
        <f>AVERAGE(O1454,Q1454)</f>
        <v/>
      </c>
      <c r="T1454" s="162">
        <f>AVERAGE(P1454,Q1454)</f>
        <v/>
      </c>
      <c r="U1454" s="41">
        <f>STDEVA(K1454,L1454,M1454,N1454)</f>
        <v/>
      </c>
      <c r="V1454" s="42">
        <f>U1454/Q1454</f>
        <v/>
      </c>
      <c r="W1454" s="43">
        <f>IF(X1454=O1454,"MENOR",IF(X1454=S1454,"PROM[MEN-MED]","PROMEDIO"))</f>
        <v/>
      </c>
      <c r="X1454" s="163">
        <f>IF(V1454&lt;=300%,O1454,IF(AND(V1454&gt;100%,V1454&lt;=150%),S1454,R1454))</f>
        <v/>
      </c>
      <c r="Y1454" s="162">
        <f>ROUND(X1454,0)</f>
        <v/>
      </c>
    </row>
    <row r="1455" ht="15.75" customHeight="1">
      <c r="B1455" s="32" t="inlineStr">
        <is>
          <t>2.8</t>
        </is>
      </c>
      <c r="C1455" s="32" t="n">
        <v>4912</v>
      </c>
      <c r="D1455" s="59" t="inlineStr">
        <is>
          <t>ROTULA INFERIOR</t>
        </is>
      </c>
      <c r="E1455" s="56" t="inlineStr">
        <is>
          <t>Elemento metálico esférico de articulación   tiene tres grados de libertad, aunque la amplitud del movimiento en dos de ellos esté limitada. Diámetro establecido para este vehículo.</t>
        </is>
      </c>
      <c r="F1455" s="32" t="inlineStr">
        <is>
          <t>Unidad</t>
        </is>
      </c>
      <c r="G1455" s="35" t="inlineStr">
        <is>
          <t>suministro</t>
        </is>
      </c>
      <c r="H1455" s="159" t="n">
        <v>362752</v>
      </c>
      <c r="I1455" s="37" t="n">
        <v>158.91</v>
      </c>
      <c r="J1455" s="37" t="n">
        <v>151.76</v>
      </c>
      <c r="K1455" s="160">
        <f>H1455*(I1455/J1455)</f>
        <v/>
      </c>
      <c r="L1455" s="159" t="n">
        <v>540415.2474</v>
      </c>
      <c r="M1455" s="159" t="n">
        <v>524675</v>
      </c>
      <c r="N1455" s="159" t="n">
        <v>566649</v>
      </c>
      <c r="O1455" s="162">
        <f>MIN(K1455,L1455,M1455,N1455)</f>
        <v/>
      </c>
      <c r="P1455" s="162">
        <f>MAX(K1455,L1455,M1455,N1455)</f>
        <v/>
      </c>
      <c r="Q1455" s="162">
        <f>MEDIAN(K1455,L1455,M1455,N1455)</f>
        <v/>
      </c>
      <c r="R1455" s="162">
        <f>AVERAGE(K1455,L1455,M1455,N1455)</f>
        <v/>
      </c>
      <c r="S1455" s="162">
        <f>AVERAGE(O1455,Q1455)</f>
        <v/>
      </c>
      <c r="T1455" s="162">
        <f>AVERAGE(P1455,Q1455)</f>
        <v/>
      </c>
      <c r="U1455" s="41">
        <f>STDEVA(K1455,L1455,M1455,N1455)</f>
        <v/>
      </c>
      <c r="V1455" s="42">
        <f>U1455/Q1455</f>
        <v/>
      </c>
      <c r="W1455" s="43">
        <f>IF(X1455=O1455,"MENOR",IF(X1455=S1455,"PROM[MEN-MED]","PROMEDIO"))</f>
        <v/>
      </c>
      <c r="X1455" s="163">
        <f>IF(V1455&lt;=300%,O1455,IF(AND(V1455&gt;100%,V1455&lt;=150%),S1455,R1455))</f>
        <v/>
      </c>
      <c r="Y1455" s="162">
        <f>ROUND(X1455,0)</f>
        <v/>
      </c>
    </row>
    <row r="1456" ht="15.75" customHeight="1">
      <c r="B1456" s="32" t="inlineStr">
        <is>
          <t>2.9</t>
        </is>
      </c>
      <c r="C1456" s="32" t="n">
        <v>4912</v>
      </c>
      <c r="D1456" s="59" t="inlineStr">
        <is>
          <t>ROTULA SUPERIOR</t>
        </is>
      </c>
      <c r="E1456" s="56" t="inlineStr">
        <is>
          <t>Elemento metálico esférico de articulación   tiene tres grados de libertad, aunque la amplitud del movimiento en dos de ellos esté limitada. Diámetro establecido para este vehículo.</t>
        </is>
      </c>
      <c r="F1456" s="32" t="inlineStr">
        <is>
          <t>Unidad</t>
        </is>
      </c>
      <c r="G1456" s="35" t="inlineStr">
        <is>
          <t>suministro</t>
        </is>
      </c>
      <c r="H1456" s="159" t="n">
        <v>345856</v>
      </c>
      <c r="I1456" s="37" t="n">
        <v>158.91</v>
      </c>
      <c r="J1456" s="37" t="n">
        <v>151.76</v>
      </c>
      <c r="K1456" s="160">
        <f>H1456*(I1456/J1456)</f>
        <v/>
      </c>
      <c r="L1456" s="159" t="n">
        <v>526387.6821</v>
      </c>
      <c r="M1456" s="159" t="n">
        <v>511056</v>
      </c>
      <c r="N1456" s="159" t="n">
        <v>551940.48</v>
      </c>
      <c r="O1456" s="162">
        <f>MIN(K1456,L1456,M1456,N1456)</f>
        <v/>
      </c>
      <c r="P1456" s="162">
        <f>MAX(K1456,L1456,M1456,N1456)</f>
        <v/>
      </c>
      <c r="Q1456" s="162">
        <f>MEDIAN(K1456,L1456,M1456,N1456)</f>
        <v/>
      </c>
      <c r="R1456" s="162">
        <f>AVERAGE(K1456,L1456,M1456,N1456)</f>
        <v/>
      </c>
      <c r="S1456" s="162">
        <f>AVERAGE(O1456,Q1456)</f>
        <v/>
      </c>
      <c r="T1456" s="162">
        <f>AVERAGE(P1456,Q1456)</f>
        <v/>
      </c>
      <c r="U1456" s="41">
        <f>STDEVA(K1456,L1456,M1456,N1456)</f>
        <v/>
      </c>
      <c r="V1456" s="42">
        <f>U1456/Q1456</f>
        <v/>
      </c>
      <c r="W1456" s="43">
        <f>IF(X1456=O1456,"MENOR",IF(X1456=S1456,"PROM[MEN-MED]","PROMEDIO"))</f>
        <v/>
      </c>
      <c r="X1456" s="163">
        <f>IF(V1456&lt;=300%,O1456,IF(AND(V1456&gt;100%,V1456&lt;=150%),S1456,R1456))</f>
        <v/>
      </c>
      <c r="Y1456" s="162">
        <f>ROUND(X1456,0)</f>
        <v/>
      </c>
    </row>
    <row r="1457" ht="15.75" customHeight="1">
      <c r="B1457" s="32" t="inlineStr">
        <is>
          <t>2.10</t>
        </is>
      </c>
      <c r="C1457" s="32" t="n">
        <v>4912</v>
      </c>
      <c r="D1457" s="59" t="inlineStr">
        <is>
          <t>TIJERA INFERIOR</t>
        </is>
      </c>
      <c r="E1457" s="56" t="inlineStr">
        <is>
          <t>Elemento metálico de tres puntos de apoyo, en dos extremos posee bujes de sujeción y el restante una rotula. Diámetro establecido para este vehículo.</t>
        </is>
      </c>
      <c r="F1457" s="32" t="inlineStr">
        <is>
          <t>Unidad</t>
        </is>
      </c>
      <c r="G1457" s="35" t="inlineStr">
        <is>
          <t>suministro</t>
        </is>
      </c>
      <c r="H1457" s="159" t="n">
        <v>1921093</v>
      </c>
      <c r="I1457" s="37" t="n">
        <v>158.91</v>
      </c>
      <c r="J1457" s="37" t="n">
        <v>151.76</v>
      </c>
      <c r="K1457" s="160">
        <f>H1457*(I1457/J1457)</f>
        <v/>
      </c>
      <c r="L1457" s="159" t="n">
        <v>3134641.2251</v>
      </c>
      <c r="M1457" s="159" t="n">
        <v>3043341</v>
      </c>
      <c r="N1457" s="159" t="n">
        <v>3286808.28</v>
      </c>
      <c r="O1457" s="162">
        <f>MIN(K1457,L1457,M1457,N1457)</f>
        <v/>
      </c>
      <c r="P1457" s="162">
        <f>MAX(K1457,L1457,M1457,N1457)</f>
        <v/>
      </c>
      <c r="Q1457" s="162">
        <f>MEDIAN(K1457,L1457,M1457,N1457)</f>
        <v/>
      </c>
      <c r="R1457" s="162">
        <f>AVERAGE(K1457,L1457,M1457,N1457)</f>
        <v/>
      </c>
      <c r="S1457" s="162">
        <f>AVERAGE(O1457,Q1457)</f>
        <v/>
      </c>
      <c r="T1457" s="162">
        <f>AVERAGE(P1457,Q1457)</f>
        <v/>
      </c>
      <c r="U1457" s="41">
        <f>STDEVA(K1457,L1457,M1457,N1457)</f>
        <v/>
      </c>
      <c r="V1457" s="42">
        <f>U1457/Q1457</f>
        <v/>
      </c>
      <c r="W1457" s="43">
        <f>IF(X1457=O1457,"MENOR",IF(X1457=S1457,"PROM[MEN-MED]","PROMEDIO"))</f>
        <v/>
      </c>
      <c r="X1457" s="163">
        <f>IF(V1457&lt;=300%,O1457,IF(AND(V1457&gt;100%,V1457&lt;=150%),S1457,R1457))</f>
        <v/>
      </c>
      <c r="Y1457" s="162">
        <f>ROUND(X1457,0)</f>
        <v/>
      </c>
    </row>
    <row r="1458" ht="15.75" customHeight="1">
      <c r="B1458" s="32" t="inlineStr">
        <is>
          <t>2.11</t>
        </is>
      </c>
      <c r="C1458" s="32" t="n">
        <v>4912</v>
      </c>
      <c r="D1458" s="59" t="inlineStr">
        <is>
          <t>TIJERA SUPERIOR</t>
        </is>
      </c>
      <c r="E1458" s="56" t="inlineStr">
        <is>
          <t>Elemento metálico de tres puntos de apoyo, en dos extremos posee bujes de sujeción y el restante una rotula. Diámetro establecido para este vehículo.</t>
        </is>
      </c>
      <c r="F1458" s="32" t="inlineStr">
        <is>
          <t>Unidad</t>
        </is>
      </c>
      <c r="G1458" s="35" t="inlineStr">
        <is>
          <t>suministro</t>
        </is>
      </c>
      <c r="H1458" s="159" t="n">
        <v>1392370</v>
      </c>
      <c r="I1458" s="37" t="n">
        <v>158.91</v>
      </c>
      <c r="J1458" s="37" t="n">
        <v>151.76</v>
      </c>
      <c r="K1458" s="160">
        <f>H1458*(I1458/J1458)</f>
        <v/>
      </c>
      <c r="L1458" s="159" t="n">
        <v>2070823.244</v>
      </c>
      <c r="M1458" s="159" t="n">
        <v>2010508</v>
      </c>
      <c r="N1458" s="159" t="n">
        <v>2171348.64</v>
      </c>
      <c r="O1458" s="162">
        <f>MIN(K1458,L1458,M1458,N1458)</f>
        <v/>
      </c>
      <c r="P1458" s="162">
        <f>MAX(K1458,L1458,M1458,N1458)</f>
        <v/>
      </c>
      <c r="Q1458" s="162">
        <f>MEDIAN(K1458,L1458,M1458,N1458)</f>
        <v/>
      </c>
      <c r="R1458" s="162">
        <f>AVERAGE(K1458,L1458,M1458,N1458)</f>
        <v/>
      </c>
      <c r="S1458" s="162">
        <f>AVERAGE(O1458,Q1458)</f>
        <v/>
      </c>
      <c r="T1458" s="162">
        <f>AVERAGE(P1458,Q1458)</f>
        <v/>
      </c>
      <c r="U1458" s="41">
        <f>STDEVA(K1458,L1458,M1458,N1458)</f>
        <v/>
      </c>
      <c r="V1458" s="42">
        <f>U1458/Q1458</f>
        <v/>
      </c>
      <c r="W1458" s="43">
        <f>IF(X1458=O1458,"MENOR",IF(X1458=S1458,"PROM[MEN-MED]","PROMEDIO"))</f>
        <v/>
      </c>
      <c r="X1458" s="163">
        <f>IF(V1458&lt;=300%,O1458,IF(AND(V1458&gt;100%,V1458&lt;=150%),S1458,R1458))</f>
        <v/>
      </c>
      <c r="Y1458" s="162">
        <f>ROUND(X1458,0)</f>
        <v/>
      </c>
    </row>
    <row r="1459" ht="15.75" customHeight="1">
      <c r="B1459" s="26" t="inlineStr">
        <is>
          <t>3.</t>
        </is>
      </c>
      <c r="C1459" s="142" t="inlineStr">
        <is>
          <t>SISTEMA DE DIRECCIÓN</t>
        </is>
      </c>
      <c r="H1459" s="157" t="n"/>
      <c r="I1459" s="29" t="n"/>
      <c r="J1459" s="29" t="n"/>
      <c r="K1459" s="157" t="n"/>
      <c r="L1459" s="157" t="n"/>
      <c r="M1459" s="157" t="n"/>
      <c r="N1459" s="157" t="n"/>
      <c r="O1459" s="29" t="n"/>
      <c r="P1459" s="29" t="n"/>
      <c r="Q1459" s="29" t="n"/>
      <c r="R1459" s="29" t="n"/>
      <c r="S1459" s="29" t="n"/>
      <c r="T1459" s="29" t="n"/>
      <c r="U1459" s="29" t="n"/>
      <c r="V1459" s="75" t="n"/>
      <c r="W1459" s="29" t="n"/>
      <c r="X1459" s="29" t="n"/>
      <c r="Y1459" s="29" t="n"/>
    </row>
    <row r="1460" ht="27" customHeight="1">
      <c r="B1460" s="32" t="inlineStr">
        <is>
          <t>3.1</t>
        </is>
      </c>
      <c r="C1460" s="32" t="n">
        <v>4912</v>
      </c>
      <c r="D1460" s="58" t="inlineStr">
        <is>
          <t>BOMBA HIDRÁULICA</t>
        </is>
      </c>
      <c r="E1460" s="56" t="inlineStr">
        <is>
          <t>Elemento metalico de aleacion de aluminio,  de forma irregular con dos orificios de entrada - salida para el recorrido del fluido (aceite) en su interior tiene aspas y cilindro de forma ovalada. Diámetro establecido para este vehículo.</t>
        </is>
      </c>
      <c r="F1460" s="32" t="inlineStr">
        <is>
          <t>Unidad</t>
        </is>
      </c>
      <c r="G1460" s="35" t="inlineStr">
        <is>
          <t>suministro</t>
        </is>
      </c>
      <c r="H1460" s="159" t="n">
        <v>2685356</v>
      </c>
      <c r="I1460" s="37" t="n">
        <v>158.91</v>
      </c>
      <c r="J1460" s="37" t="n">
        <v>151.76</v>
      </c>
      <c r="K1460" s="160">
        <f>H1460*(I1460/J1460)</f>
        <v/>
      </c>
      <c r="L1460" s="159" t="n">
        <v>4156129.3116</v>
      </c>
      <c r="M1460" s="159" t="n">
        <v>4035077</v>
      </c>
      <c r="N1460" s="159" t="n">
        <v>4357883.16</v>
      </c>
      <c r="O1460" s="162">
        <f>MIN(K1460,L1460,M1460,N1460)</f>
        <v/>
      </c>
      <c r="P1460" s="162">
        <f>MAX(K1460,L1460,M1460,N1460)</f>
        <v/>
      </c>
      <c r="Q1460" s="162">
        <f>MEDIAN(K1460,L1460,M1460,N1460)</f>
        <v/>
      </c>
      <c r="R1460" s="162">
        <f>AVERAGE(K1460,L1460,M1460,N1460)</f>
        <v/>
      </c>
      <c r="S1460" s="162">
        <f>AVERAGE(O1460,Q1460)</f>
        <v/>
      </c>
      <c r="T1460" s="162">
        <f>AVERAGE(P1460,Q1460)</f>
        <v/>
      </c>
      <c r="U1460" s="41">
        <f>STDEVA(K1460,L1460,M1460,N1460)</f>
        <v/>
      </c>
      <c r="V1460" s="42">
        <f>U1460/Q1460</f>
        <v/>
      </c>
      <c r="W1460" s="43">
        <f>IF(X1460=O1460,"MENOR",IF(X1460=S1460,"PROM[MEN-MED]","PROMEDIO"))</f>
        <v/>
      </c>
      <c r="X1460" s="163">
        <f>IF(V1460&lt;=300%,O1460,IF(AND(V1460&gt;100%,V1460&lt;=150%),S1460,R1460))</f>
        <v/>
      </c>
      <c r="Y1460" s="162">
        <f>ROUND(X1460,0)</f>
        <v/>
      </c>
    </row>
    <row r="1461" ht="15.75" customHeight="1">
      <c r="B1461" s="32" t="inlineStr">
        <is>
          <t>3.2</t>
        </is>
      </c>
      <c r="C1461" s="32" t="n">
        <v>4912</v>
      </c>
      <c r="D1461" s="59" t="inlineStr">
        <is>
          <t>BRAZO COMPENSADOR DE DIRECCIÓN</t>
        </is>
      </c>
      <c r="E1461" s="56" t="inlineStr">
        <is>
          <t>Elemento de fundición cinemático para unir la rueda a la carrocería. Define la posición relativa de la rueda respecto de la carrocería.Diámetro establecido para este vehículo.</t>
        </is>
      </c>
      <c r="F1461" s="32" t="inlineStr">
        <is>
          <t>Unidad</t>
        </is>
      </c>
      <c r="G1461" s="35" t="inlineStr">
        <is>
          <t>suministro</t>
        </is>
      </c>
      <c r="H1461" s="159" t="n">
        <v>563508</v>
      </c>
      <c r="I1461" s="37" t="n">
        <v>158.91</v>
      </c>
      <c r="J1461" s="37" t="n">
        <v>151.76</v>
      </c>
      <c r="K1461" s="160">
        <f>H1461*(I1461/J1461)</f>
        <v/>
      </c>
      <c r="L1461" s="159" t="n">
        <v>968858.1707</v>
      </c>
      <c r="M1461" s="159" t="n">
        <v>940639</v>
      </c>
      <c r="N1461" s="159" t="n">
        <v>1015890.12</v>
      </c>
      <c r="O1461" s="162">
        <f>MIN(K1461,L1461,M1461,N1461)</f>
        <v/>
      </c>
      <c r="P1461" s="162">
        <f>MAX(K1461,L1461,M1461,N1461)</f>
        <v/>
      </c>
      <c r="Q1461" s="162">
        <f>MEDIAN(K1461,L1461,M1461,N1461)</f>
        <v/>
      </c>
      <c r="R1461" s="162">
        <f>AVERAGE(K1461,L1461,M1461,N1461)</f>
        <v/>
      </c>
      <c r="S1461" s="162">
        <f>AVERAGE(O1461,Q1461)</f>
        <v/>
      </c>
      <c r="T1461" s="162">
        <f>AVERAGE(P1461,Q1461)</f>
        <v/>
      </c>
      <c r="U1461" s="41">
        <f>STDEVA(K1461,L1461,M1461,N1461)</f>
        <v/>
      </c>
      <c r="V1461" s="42">
        <f>U1461/Q1461</f>
        <v/>
      </c>
      <c r="W1461" s="43">
        <f>IF(X1461=O1461,"MENOR",IF(X1461=S1461,"PROM[MEN-MED]","PROMEDIO"))</f>
        <v/>
      </c>
      <c r="X1461" s="163">
        <f>IF(V1461&lt;=300%,O1461,IF(AND(V1461&gt;100%,V1461&lt;=150%),S1461,R1461))</f>
        <v/>
      </c>
      <c r="Y1461" s="162">
        <f>ROUND(X1461,0)</f>
        <v/>
      </c>
    </row>
    <row r="1462" ht="15.75" customHeight="1">
      <c r="B1462" s="32" t="inlineStr">
        <is>
          <t>3.3</t>
        </is>
      </c>
      <c r="C1462" s="32" t="n">
        <v>4912</v>
      </c>
      <c r="D1462" s="59" t="inlineStr">
        <is>
          <t xml:space="preserve">JUEGO BRAZOS AXIALES </t>
        </is>
      </c>
      <c r="E1462" s="56" t="inlineStr">
        <is>
          <t>Pieza metálica con roscado en uno de sus extremos y en el otro un elemento tipo rotula con movimiento giratorio limitado. Diámetro y tamaño requerido para este vehículo.</t>
        </is>
      </c>
      <c r="F1462" s="32" t="inlineStr">
        <is>
          <t>Juego</t>
        </is>
      </c>
      <c r="G1462" s="35" t="inlineStr">
        <is>
          <t>suministro</t>
        </is>
      </c>
      <c r="H1462" s="159" t="n">
        <v>481018</v>
      </c>
      <c r="I1462" s="37" t="n">
        <v>158.91</v>
      </c>
      <c r="J1462" s="37" t="n">
        <v>151.76</v>
      </c>
      <c r="K1462" s="160">
        <f>H1462*(I1462/J1462)</f>
        <v/>
      </c>
      <c r="L1462" s="159" t="n">
        <v>736317.1291</v>
      </c>
      <c r="M1462" s="159" t="n">
        <v>714871</v>
      </c>
      <c r="N1462" s="159" t="n">
        <v>772060.6800000001</v>
      </c>
      <c r="O1462" s="162">
        <f>MIN(K1462,L1462,M1462,N1462)</f>
        <v/>
      </c>
      <c r="P1462" s="162">
        <f>MAX(K1462,L1462,M1462,N1462)</f>
        <v/>
      </c>
      <c r="Q1462" s="162">
        <f>MEDIAN(K1462,L1462,M1462,N1462)</f>
        <v/>
      </c>
      <c r="R1462" s="162">
        <f>AVERAGE(K1462,L1462,M1462,N1462)</f>
        <v/>
      </c>
      <c r="S1462" s="162">
        <f>AVERAGE(O1462,Q1462)</f>
        <v/>
      </c>
      <c r="T1462" s="162">
        <f>AVERAGE(P1462,Q1462)</f>
        <v/>
      </c>
      <c r="U1462" s="41">
        <f>STDEVA(K1462,L1462,M1462,N1462)</f>
        <v/>
      </c>
      <c r="V1462" s="42">
        <f>U1462/Q1462</f>
        <v/>
      </c>
      <c r="W1462" s="43">
        <f>IF(X1462=O1462,"MENOR",IF(X1462=S1462,"PROM[MEN-MED]","PROMEDIO"))</f>
        <v/>
      </c>
      <c r="X1462" s="163">
        <f>IF(V1462&lt;=300%,O1462,IF(AND(V1462&gt;100%,V1462&lt;=150%),S1462,R1462))</f>
        <v/>
      </c>
      <c r="Y1462" s="162">
        <f>ROUND(X1462,0)</f>
        <v/>
      </c>
    </row>
    <row r="1463" ht="27" customHeight="1">
      <c r="B1463" s="32" t="inlineStr">
        <is>
          <t>3.4</t>
        </is>
      </c>
      <c r="C1463" s="32" t="n">
        <v>4912</v>
      </c>
      <c r="D1463" s="58" t="inlineStr">
        <is>
          <t>CAJA DE DIRECCIÓN</t>
        </is>
      </c>
      <c r="E1463" s="56" t="inlineStr">
        <is>
          <t>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t>
        </is>
      </c>
      <c r="F1463" s="32" t="inlineStr">
        <is>
          <t>Unidad</t>
        </is>
      </c>
      <c r="G1463" s="35" t="inlineStr">
        <is>
          <t>suministro</t>
        </is>
      </c>
      <c r="H1463" s="159" t="n">
        <v>5308099</v>
      </c>
      <c r="I1463" s="37" t="n">
        <v>158.91</v>
      </c>
      <c r="J1463" s="37" t="n">
        <v>151.76</v>
      </c>
      <c r="K1463" s="160">
        <f>H1463*(I1463/J1463)</f>
        <v/>
      </c>
      <c r="L1463" s="159" t="n">
        <v>9785584.0096</v>
      </c>
      <c r="M1463" s="159" t="n">
        <v>9500567</v>
      </c>
      <c r="N1463" s="159" t="n">
        <v>10260612.36</v>
      </c>
      <c r="O1463" s="162">
        <f>MIN(K1463,L1463,M1463,N1463)</f>
        <v/>
      </c>
      <c r="P1463" s="162">
        <f>MAX(K1463,L1463,M1463,N1463)</f>
        <v/>
      </c>
      <c r="Q1463" s="162">
        <f>MEDIAN(K1463,L1463,M1463,N1463)</f>
        <v/>
      </c>
      <c r="R1463" s="162">
        <f>AVERAGE(K1463,L1463,M1463,N1463)</f>
        <v/>
      </c>
      <c r="S1463" s="162">
        <f>AVERAGE(O1463,Q1463)</f>
        <v/>
      </c>
      <c r="T1463" s="162">
        <f>AVERAGE(P1463,Q1463)</f>
        <v/>
      </c>
      <c r="U1463" s="41">
        <f>STDEVA(K1463,L1463,M1463,N1463)</f>
        <v/>
      </c>
      <c r="V1463" s="42">
        <f>U1463/Q1463</f>
        <v/>
      </c>
      <c r="W1463" s="43">
        <f>IF(X1463=O1463,"MENOR",IF(X1463=S1463,"PROM[MEN-MED]","PROMEDIO"))</f>
        <v/>
      </c>
      <c r="X1463" s="163">
        <f>IF(V1463&lt;=300%,O1463,IF(AND(V1463&gt;100%,V1463&lt;=150%),S1463,R1463))</f>
        <v/>
      </c>
      <c r="Y1463" s="162">
        <f>ROUND(X1463,0)</f>
        <v/>
      </c>
    </row>
    <row r="1464" ht="27" customHeight="1">
      <c r="B1464" s="32" t="inlineStr">
        <is>
          <t>3.5</t>
        </is>
      </c>
      <c r="C1464" s="32" t="n">
        <v>4912</v>
      </c>
      <c r="D1464" s="59" t="inlineStr">
        <is>
          <t>CORREA DEL HIDRÁULICO</t>
        </is>
      </c>
      <c r="E1464" s="56" t="inlineStr">
        <is>
          <t>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t>
        </is>
      </c>
      <c r="F1464" s="32" t="inlineStr">
        <is>
          <t>Unidad</t>
        </is>
      </c>
      <c r="G1464" s="35" t="inlineStr">
        <is>
          <t>suministro</t>
        </is>
      </c>
      <c r="H1464" s="159" t="n">
        <v>451203</v>
      </c>
      <c r="I1464" s="37" t="n">
        <v>158.91</v>
      </c>
      <c r="J1464" s="37" t="n">
        <v>151.76</v>
      </c>
      <c r="K1464" s="160">
        <f>H1464*(I1464/J1464)</f>
        <v/>
      </c>
      <c r="L1464" s="159" t="n">
        <v>760056.5699999999</v>
      </c>
      <c r="M1464" s="159" t="n">
        <v>737919</v>
      </c>
      <c r="N1464" s="159" t="n">
        <v>796952.52</v>
      </c>
      <c r="O1464" s="162">
        <f>MIN(K1464,L1464,M1464,N1464)</f>
        <v/>
      </c>
      <c r="P1464" s="162">
        <f>MAX(K1464,L1464,M1464,N1464)</f>
        <v/>
      </c>
      <c r="Q1464" s="162">
        <f>MEDIAN(K1464,L1464,M1464,N1464)</f>
        <v/>
      </c>
      <c r="R1464" s="162">
        <f>AVERAGE(K1464,L1464,M1464,N1464)</f>
        <v/>
      </c>
      <c r="S1464" s="162">
        <f>AVERAGE(O1464,Q1464)</f>
        <v/>
      </c>
      <c r="T1464" s="162">
        <f>AVERAGE(P1464,Q1464)</f>
        <v/>
      </c>
      <c r="U1464" s="41">
        <f>STDEVA(K1464,L1464,M1464,N1464)</f>
        <v/>
      </c>
      <c r="V1464" s="42">
        <f>U1464/Q1464</f>
        <v/>
      </c>
      <c r="W1464" s="43">
        <f>IF(X1464=O1464,"MENOR",IF(X1464=S1464,"PROM[MEN-MED]","PROMEDIO"))</f>
        <v/>
      </c>
      <c r="X1464" s="163">
        <f>IF(V1464&lt;=300%,O1464,IF(AND(V1464&gt;100%,V1464&lt;=150%),S1464,R1464))</f>
        <v/>
      </c>
      <c r="Y1464" s="162">
        <f>ROUND(X1464,0)</f>
        <v/>
      </c>
    </row>
    <row r="1465" ht="27" customHeight="1">
      <c r="B1465" s="32" t="inlineStr">
        <is>
          <t>3.6</t>
        </is>
      </c>
      <c r="C1465" s="32" t="n">
        <v>4912</v>
      </c>
      <c r="D1465" s="58" t="inlineStr">
        <is>
          <t>JUEGO EMPAQUETADURA CAJA DE  DIRECCIÓN</t>
        </is>
      </c>
      <c r="E1465" s="56" t="inlineStr">
        <is>
          <t>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t>
        </is>
      </c>
      <c r="F1465" s="32" t="inlineStr">
        <is>
          <t>Juego</t>
        </is>
      </c>
      <c r="G1465" s="35" t="inlineStr">
        <is>
          <t>suministro</t>
        </is>
      </c>
      <c r="H1465" s="159" t="n">
        <v>469093</v>
      </c>
      <c r="I1465" s="37" t="n">
        <v>158.91</v>
      </c>
      <c r="J1465" s="37" t="n">
        <v>151.76</v>
      </c>
      <c r="K1465" s="160">
        <f>H1465*(I1465/J1465)</f>
        <v/>
      </c>
      <c r="L1465" s="159" t="n">
        <v>630514.5028</v>
      </c>
      <c r="M1465" s="159" t="n">
        <v>612150</v>
      </c>
      <c r="N1465" s="159" t="n">
        <v>661122</v>
      </c>
      <c r="O1465" s="162">
        <f>MIN(K1465,L1465,M1465,N1465)</f>
        <v/>
      </c>
      <c r="P1465" s="162">
        <f>MAX(K1465,L1465,M1465,N1465)</f>
        <v/>
      </c>
      <c r="Q1465" s="162">
        <f>MEDIAN(K1465,L1465,M1465,N1465)</f>
        <v/>
      </c>
      <c r="R1465" s="162">
        <f>AVERAGE(K1465,L1465,M1465,N1465)</f>
        <v/>
      </c>
      <c r="S1465" s="162">
        <f>AVERAGE(O1465,Q1465)</f>
        <v/>
      </c>
      <c r="T1465" s="162">
        <f>AVERAGE(P1465,Q1465)</f>
        <v/>
      </c>
      <c r="U1465" s="41">
        <f>STDEVA(K1465,L1465,M1465,N1465)</f>
        <v/>
      </c>
      <c r="V1465" s="42">
        <f>U1465/Q1465</f>
        <v/>
      </c>
      <c r="W1465" s="43">
        <f>IF(X1465=O1465,"MENOR",IF(X1465=S1465,"PROM[MEN-MED]","PROMEDIO"))</f>
        <v/>
      </c>
      <c r="X1465" s="163">
        <f>IF(V1465&lt;=300%,O1465,IF(AND(V1465&gt;100%,V1465&lt;=150%),S1465,R1465))</f>
        <v/>
      </c>
      <c r="Y1465" s="162">
        <f>ROUND(X1465,0)</f>
        <v/>
      </c>
    </row>
    <row r="1466" ht="27" customHeight="1">
      <c r="B1466" s="32" t="inlineStr">
        <is>
          <t>3.7</t>
        </is>
      </c>
      <c r="C1466" s="32" t="n">
        <v>4912</v>
      </c>
      <c r="D1466" s="59" t="inlineStr">
        <is>
          <t>JUEGO FUELLES CAJA DE DIRECCIÓN (GUARDAPOLVOS)</t>
        </is>
      </c>
      <c r="E1466" s="56" t="inlineStr">
        <is>
          <t>Elemento de caucho flexibles de foma cilindrica tipo acordeon adaptable a las articulaciones o movimientos utilizado para preservar del Polvo o  barro órganos delicados de la dirección y de la transmisión. Diámetro establecido para este vehículo.</t>
        </is>
      </c>
      <c r="F1466" s="32" t="inlineStr">
        <is>
          <t>Juego</t>
        </is>
      </c>
      <c r="G1466" s="35" t="inlineStr">
        <is>
          <t>suministro</t>
        </is>
      </c>
      <c r="H1466" s="159" t="n">
        <v>82650</v>
      </c>
      <c r="I1466" s="37" t="n">
        <v>158.91</v>
      </c>
      <c r="J1466" s="37" t="n">
        <v>151.76</v>
      </c>
      <c r="K1466" s="160">
        <f>H1466*(I1466/J1466)</f>
        <v/>
      </c>
      <c r="L1466" s="159" t="n">
        <v>99734.8996</v>
      </c>
      <c r="M1466" s="159" t="n">
        <v>96830</v>
      </c>
      <c r="N1466" s="159" t="n">
        <v>104576.4</v>
      </c>
      <c r="O1466" s="162">
        <f>MIN(K1466,L1466,M1466,N1466)</f>
        <v/>
      </c>
      <c r="P1466" s="162">
        <f>MAX(K1466,L1466,M1466,N1466)</f>
        <v/>
      </c>
      <c r="Q1466" s="162">
        <f>MEDIAN(K1466,L1466,M1466,N1466)</f>
        <v/>
      </c>
      <c r="R1466" s="162">
        <f>AVERAGE(K1466,L1466,M1466,N1466)</f>
        <v/>
      </c>
      <c r="S1466" s="162">
        <f>AVERAGE(O1466,Q1466)</f>
        <v/>
      </c>
      <c r="T1466" s="162">
        <f>AVERAGE(P1466,Q1466)</f>
        <v/>
      </c>
      <c r="U1466" s="41">
        <f>STDEVA(K1466,L1466,M1466,N1466)</f>
        <v/>
      </c>
      <c r="V1466" s="42">
        <f>U1466/Q1466</f>
        <v/>
      </c>
      <c r="W1466" s="43">
        <f>IF(X1466=O1466,"MENOR",IF(X1466=S1466,"PROM[MEN-MED]","PROMEDIO"))</f>
        <v/>
      </c>
      <c r="X1466" s="163">
        <f>IF(V1466&lt;=300%,O1466,IF(AND(V1466&gt;100%,V1466&lt;=150%),S1466,R1466))</f>
        <v/>
      </c>
      <c r="Y1466" s="162">
        <f>ROUND(X1466,0)</f>
        <v/>
      </c>
    </row>
    <row r="1467" ht="27" customHeight="1">
      <c r="B1467" s="32" t="inlineStr">
        <is>
          <t>3.8</t>
        </is>
      </c>
      <c r="C1467" s="32" t="n">
        <v>4912</v>
      </c>
      <c r="D1467" s="59" t="inlineStr">
        <is>
          <t>JOKEY DIRECCIÓN (CRUCETA-JUNTAS)</t>
        </is>
      </c>
      <c r="E1467" s="56" t="inlineStr">
        <is>
          <t>Unión metalica en forma de cruseta en sus extremos tiene insertado 4 dados de forma cilimdrica y estos a sus vez poseen en su interior elementos en forma de agujas fabricadas en acero, como un todo permite el movimiento de 180 grados de rotacion. Diámetro establecido para este vehículo.</t>
        </is>
      </c>
      <c r="F1467" s="32" t="inlineStr">
        <is>
          <t>Unidad</t>
        </is>
      </c>
      <c r="G1467" s="35" t="inlineStr">
        <is>
          <t>suministro</t>
        </is>
      </c>
      <c r="H1467" s="159" t="n">
        <v>596304</v>
      </c>
      <c r="I1467" s="37" t="n">
        <v>158.91</v>
      </c>
      <c r="J1467" s="37" t="n">
        <v>151.76</v>
      </c>
      <c r="K1467" s="160">
        <f>H1467*(I1467/J1467)</f>
        <v/>
      </c>
      <c r="L1467" s="159" t="n">
        <v>994763.6972000001</v>
      </c>
      <c r="M1467" s="159" t="n">
        <v>965790</v>
      </c>
      <c r="N1467" s="159" t="n">
        <v>1043053.2</v>
      </c>
      <c r="O1467" s="162">
        <f>MIN(K1467,L1467,M1467,N1467)</f>
        <v/>
      </c>
      <c r="P1467" s="162">
        <f>MAX(K1467,L1467,M1467,N1467)</f>
        <v/>
      </c>
      <c r="Q1467" s="162">
        <f>MEDIAN(K1467,L1467,M1467,N1467)</f>
        <v/>
      </c>
      <c r="R1467" s="162">
        <f>AVERAGE(K1467,L1467,M1467,N1467)</f>
        <v/>
      </c>
      <c r="S1467" s="162">
        <f>AVERAGE(O1467,Q1467)</f>
        <v/>
      </c>
      <c r="T1467" s="162">
        <f>AVERAGE(P1467,Q1467)</f>
        <v/>
      </c>
      <c r="U1467" s="41">
        <f>STDEVA(K1467,L1467,M1467,N1467)</f>
        <v/>
      </c>
      <c r="V1467" s="42">
        <f>U1467/Q1467</f>
        <v/>
      </c>
      <c r="W1467" s="43">
        <f>IF(X1467=O1467,"MENOR",IF(X1467=S1467,"PROM[MEN-MED]","PROMEDIO"))</f>
        <v/>
      </c>
      <c r="X1467" s="163">
        <f>IF(V1467&lt;=300%,O1467,IF(AND(V1467&gt;100%,V1467&lt;=150%),S1467,R1467))</f>
        <v/>
      </c>
      <c r="Y1467" s="162">
        <f>ROUND(X1467,0)</f>
        <v/>
      </c>
    </row>
    <row r="1468" ht="27" customHeight="1">
      <c r="B1468" s="32" t="inlineStr">
        <is>
          <t>3.9</t>
        </is>
      </c>
      <c r="C1468" s="32" t="n">
        <v>4912</v>
      </c>
      <c r="D1468" s="59" t="inlineStr">
        <is>
          <t>MANGUERAS BOMBA HIDRÁULICO</t>
        </is>
      </c>
      <c r="E1468" s="56" t="inlineStr">
        <is>
          <t>Tubo hueco flexible recubierta de caucho, donde soporta baja, mediana, alta y extrema presión. En su interior, lleva mallas metálicas trenzadas desde una hasta cuatro dependiendo de la presión requerida. Diámetro establecido para este vehículo.</t>
        </is>
      </c>
      <c r="F1468" s="32" t="inlineStr">
        <is>
          <t>Unidad</t>
        </is>
      </c>
      <c r="G1468" s="35" t="inlineStr">
        <is>
          <t>suministro</t>
        </is>
      </c>
      <c r="H1468" s="159" t="n">
        <v>166250</v>
      </c>
      <c r="I1468" s="37" t="n">
        <v>158.91</v>
      </c>
      <c r="J1468" s="37" t="n">
        <v>151.76</v>
      </c>
      <c r="K1468" s="160">
        <f>H1468*(I1468/J1468)</f>
        <v/>
      </c>
      <c r="L1468" s="159" t="n">
        <v>196832.9972</v>
      </c>
      <c r="M1468" s="159" t="n">
        <v>191100</v>
      </c>
      <c r="N1468" s="159" t="n">
        <v>206388</v>
      </c>
      <c r="O1468" s="162">
        <f>MIN(K1468,L1468,M1468,N1468)</f>
        <v/>
      </c>
      <c r="P1468" s="162">
        <f>MAX(K1468,L1468,M1468,N1468)</f>
        <v/>
      </c>
      <c r="Q1468" s="162">
        <f>MEDIAN(K1468,L1468,M1468,N1468)</f>
        <v/>
      </c>
      <c r="R1468" s="162">
        <f>AVERAGE(K1468,L1468,M1468,N1468)</f>
        <v/>
      </c>
      <c r="S1468" s="162">
        <f>AVERAGE(O1468,Q1468)</f>
        <v/>
      </c>
      <c r="T1468" s="162">
        <f>AVERAGE(P1468,Q1468)</f>
        <v/>
      </c>
      <c r="U1468" s="41">
        <f>STDEVA(K1468,L1468,M1468,N1468)</f>
        <v/>
      </c>
      <c r="V1468" s="42">
        <f>U1468/Q1468</f>
        <v/>
      </c>
      <c r="W1468" s="43">
        <f>IF(X1468=O1468,"MENOR",IF(X1468=S1468,"PROM[MEN-MED]","PROMEDIO"))</f>
        <v/>
      </c>
      <c r="X1468" s="163">
        <f>IF(V1468&lt;=400%,O1468,IF(AND(V1468&gt;100%,V1468&lt;=150%),S1468,R1468))</f>
        <v/>
      </c>
      <c r="Y1468" s="162">
        <f>ROUND(X1468,0)</f>
        <v/>
      </c>
    </row>
    <row r="1469" ht="15.75" customHeight="1">
      <c r="B1469" s="32" t="inlineStr">
        <is>
          <t>3.10</t>
        </is>
      </c>
      <c r="C1469" s="32" t="n">
        <v>4912</v>
      </c>
      <c r="D1469" s="58" t="inlineStr">
        <is>
          <t>TERMINALES EXTERNAS DE DIRECCIÓN</t>
        </is>
      </c>
      <c r="E1469" s="56" t="inlineStr">
        <is>
          <t>Elemento metálico de unión (tipo rotula) para absorber las irregularidades de suelo, que van unidas cada una a las ruedas direccionales. Diámetro establecido para este vehículo.</t>
        </is>
      </c>
      <c r="F1469" s="32" t="inlineStr">
        <is>
          <t>Unidad</t>
        </is>
      </c>
      <c r="G1469" s="35" t="inlineStr">
        <is>
          <t>suministro</t>
        </is>
      </c>
      <c r="H1469" s="159" t="n">
        <v>188830</v>
      </c>
      <c r="I1469" s="37" t="n">
        <v>158.91</v>
      </c>
      <c r="J1469" s="37" t="n">
        <v>151.76</v>
      </c>
      <c r="K1469" s="160">
        <f>H1469*(I1469/J1469)</f>
        <v/>
      </c>
      <c r="L1469" s="159" t="n">
        <v>248571.96</v>
      </c>
      <c r="M1469" s="159" t="n">
        <v>241332</v>
      </c>
      <c r="N1469" s="159" t="n">
        <v>260638.56</v>
      </c>
      <c r="O1469" s="162">
        <f>MIN(K1469,L1469,M1469,N1469)</f>
        <v/>
      </c>
      <c r="P1469" s="162">
        <f>MAX(K1469,L1469,M1469,N1469)</f>
        <v/>
      </c>
      <c r="Q1469" s="162">
        <f>MEDIAN(K1469,L1469,M1469,N1469)</f>
        <v/>
      </c>
      <c r="R1469" s="162">
        <f>AVERAGE(K1469,L1469,M1469,N1469)</f>
        <v/>
      </c>
      <c r="S1469" s="162">
        <f>AVERAGE(O1469,Q1469)</f>
        <v/>
      </c>
      <c r="T1469" s="162">
        <f>AVERAGE(P1469,Q1469)</f>
        <v/>
      </c>
      <c r="U1469" s="41">
        <f>STDEVA(K1469,L1469,M1469,N1469)</f>
        <v/>
      </c>
      <c r="V1469" s="42">
        <f>U1469/Q1469</f>
        <v/>
      </c>
      <c r="W1469" s="43">
        <f>IF(X1469=O1469,"MENOR",IF(X1469=S1469,"PROM[MEN-MED]","PROMEDIO"))</f>
        <v/>
      </c>
      <c r="X1469" s="163">
        <f>IF(V1469&lt;=300%,O1469,IF(AND(V1469&gt;100%,V1469&lt;=150%),S1469,R1469))</f>
        <v/>
      </c>
      <c r="Y1469" s="162">
        <f>ROUND(X1469,0)</f>
        <v/>
      </c>
    </row>
    <row r="1470" ht="15.75" customHeight="1">
      <c r="B1470" s="26" t="inlineStr">
        <is>
          <t>4.</t>
        </is>
      </c>
      <c r="C1470" s="142" t="inlineStr">
        <is>
          <t>SISTEMA DE TRANSMISIÓN</t>
        </is>
      </c>
      <c r="H1470" s="157" t="n"/>
      <c r="I1470" s="29" t="n"/>
      <c r="J1470" s="29" t="n"/>
      <c r="K1470" s="157" t="n"/>
      <c r="L1470" s="157" t="n"/>
      <c r="M1470" s="157" t="n"/>
      <c r="N1470" s="157" t="n"/>
      <c r="O1470" s="29" t="n"/>
      <c r="P1470" s="29" t="n"/>
      <c r="Q1470" s="29" t="n"/>
      <c r="R1470" s="29" t="n"/>
      <c r="S1470" s="29" t="n"/>
      <c r="T1470" s="29" t="n"/>
      <c r="U1470" s="29" t="n"/>
      <c r="V1470" s="75" t="n"/>
      <c r="W1470" s="29" t="n"/>
      <c r="X1470" s="29" t="n"/>
      <c r="Y1470" s="29" t="n"/>
    </row>
    <row r="1471" ht="15.75" customHeight="1">
      <c r="B1471" s="32" t="inlineStr">
        <is>
          <t>4.1</t>
        </is>
      </c>
      <c r="C1471" s="32" t="n">
        <v>4912</v>
      </c>
      <c r="D1471" s="71" t="inlineStr">
        <is>
          <t>CARDAN DELANTERO</t>
        </is>
      </c>
      <c r="E1471" s="56" t="inlineStr">
        <is>
          <t>Componente mecanico en forma de tubo y/o articulación para transmitir un movimiento de rotación en direcciones distintas. Diámetro establecido para este vehículo.</t>
        </is>
      </c>
      <c r="F1471" s="32" t="inlineStr">
        <is>
          <t>Unidad</t>
        </is>
      </c>
      <c r="G1471" s="35" t="inlineStr">
        <is>
          <t>suministro</t>
        </is>
      </c>
      <c r="H1471" s="159" t="n">
        <v>2006242</v>
      </c>
      <c r="I1471" s="37" t="n">
        <v>158.91</v>
      </c>
      <c r="J1471" s="37" t="n">
        <v>151.76</v>
      </c>
      <c r="K1471" s="160">
        <f>H1471*(I1471/J1471)</f>
        <v/>
      </c>
      <c r="L1471" s="159" t="n">
        <v>2434932.3635</v>
      </c>
      <c r="M1471" s="159" t="n">
        <v>2364012</v>
      </c>
      <c r="N1471" s="159" t="n">
        <v>2553132.96</v>
      </c>
      <c r="O1471" s="162">
        <f>MIN(K1471,L1471,M1471,N1471)</f>
        <v/>
      </c>
      <c r="P1471" s="162">
        <f>MAX(K1471,L1471,M1471,N1471)</f>
        <v/>
      </c>
      <c r="Q1471" s="162">
        <f>MEDIAN(K1471,L1471,M1471,N1471)</f>
        <v/>
      </c>
      <c r="R1471" s="162">
        <f>AVERAGE(K1471,L1471,M1471,N1471)</f>
        <v/>
      </c>
      <c r="S1471" s="162">
        <f>AVERAGE(O1471,Q1471)</f>
        <v/>
      </c>
      <c r="T1471" s="162">
        <f>AVERAGE(P1471,Q1471)</f>
        <v/>
      </c>
      <c r="U1471" s="41">
        <f>STDEVA(K1471,L1471,M1471,N1471)</f>
        <v/>
      </c>
      <c r="V1471" s="42">
        <f>U1471/Q1471</f>
        <v/>
      </c>
      <c r="W1471" s="43">
        <f>IF(X1471=O1471,"MENOR",IF(X1471=S1471,"PROM[MEN-MED]","PROMEDIO"))</f>
        <v/>
      </c>
      <c r="X1471" s="163">
        <f>IF(V1471&lt;=300%,O1471,IF(AND(V1471&gt;100%,V1471&lt;=150%),S1471,R1471))</f>
        <v/>
      </c>
      <c r="Y1471" s="162">
        <f>ROUND(X1471,0)</f>
        <v/>
      </c>
    </row>
    <row r="1472" ht="15.75" customHeight="1">
      <c r="B1472" s="32" t="inlineStr">
        <is>
          <t>4.2</t>
        </is>
      </c>
      <c r="C1472" s="32" t="n">
        <v>4912</v>
      </c>
      <c r="D1472" s="71" t="inlineStr">
        <is>
          <t>CARDAN TRASERO</t>
        </is>
      </c>
      <c r="E1472" s="56" t="inlineStr">
        <is>
          <t>Componente mecanico en forma de tubo y/o articulación para transmitir un movimiento de rotación en direcciones distintas. Diámetro establecido para este vehículo.</t>
        </is>
      </c>
      <c r="F1472" s="32" t="inlineStr">
        <is>
          <t>Unidad</t>
        </is>
      </c>
      <c r="G1472" s="35" t="inlineStr">
        <is>
          <t>suministro</t>
        </is>
      </c>
      <c r="H1472" s="159" t="n">
        <v>2031409</v>
      </c>
      <c r="I1472" s="37" t="n">
        <v>158.91</v>
      </c>
      <c r="J1472" s="37" t="n">
        <v>151.76</v>
      </c>
      <c r="K1472" s="160">
        <f>H1472*(I1472/J1472)</f>
        <v/>
      </c>
      <c r="L1472" s="159" t="n">
        <v>4991587.0305</v>
      </c>
      <c r="M1472" s="159" t="n">
        <v>4846201</v>
      </c>
      <c r="N1472" s="159" t="n">
        <v>5233897.08</v>
      </c>
      <c r="O1472" s="162">
        <f>MIN(K1472,L1472,M1472,N1472)</f>
        <v/>
      </c>
      <c r="P1472" s="162">
        <f>MAX(K1472,L1472,M1472,N1472)</f>
        <v/>
      </c>
      <c r="Q1472" s="162">
        <f>MEDIAN(K1472,L1472,M1472,N1472)</f>
        <v/>
      </c>
      <c r="R1472" s="162">
        <f>AVERAGE(K1472,L1472,M1472,N1472)</f>
        <v/>
      </c>
      <c r="S1472" s="162">
        <f>AVERAGE(O1472,Q1472)</f>
        <v/>
      </c>
      <c r="T1472" s="162">
        <f>AVERAGE(P1472,Q1472)</f>
        <v/>
      </c>
      <c r="U1472" s="41">
        <f>STDEVA(K1472,L1472,M1472,N1472)</f>
        <v/>
      </c>
      <c r="V1472" s="42">
        <f>U1472/Q1472</f>
        <v/>
      </c>
      <c r="W1472" s="43">
        <f>IF(X1472=O1472,"MENOR",IF(X1472=S1472,"PROM[MEN-MED]","PROMEDIO"))</f>
        <v/>
      </c>
      <c r="X1472" s="163">
        <f>IF(V1472&lt;=300%,O1472,IF(AND(V1472&gt;100%,V1472&lt;=150%),S1472,R1472))</f>
        <v/>
      </c>
      <c r="Y1472" s="162">
        <f>ROUND(X1472,0)</f>
        <v/>
      </c>
    </row>
    <row r="1473" ht="15.75" customHeight="1">
      <c r="B1473" s="32" t="inlineStr">
        <is>
          <t>4.3</t>
        </is>
      </c>
      <c r="C1473" s="32" t="n">
        <v>4912</v>
      </c>
      <c r="D1473" s="71" t="inlineStr">
        <is>
          <t>CRUCETA CARDAN</t>
        </is>
      </c>
      <c r="E1473" s="56" t="inlineStr">
        <is>
          <t>Piezas de unión en material de acero de articulación entre dos elementos. Diamentro requerido para este vehiculo.</t>
        </is>
      </c>
      <c r="F1473" s="32" t="inlineStr">
        <is>
          <t>Unidad</t>
        </is>
      </c>
      <c r="G1473" s="35" t="inlineStr">
        <is>
          <t>suministro</t>
        </is>
      </c>
      <c r="H1473" s="159" t="n">
        <v>282251</v>
      </c>
      <c r="I1473" s="37" t="n">
        <v>158.91</v>
      </c>
      <c r="J1473" s="37" t="n">
        <v>151.76</v>
      </c>
      <c r="K1473" s="160">
        <f>H1473*(I1473/J1473)</f>
        <v/>
      </c>
      <c r="L1473" s="159" t="n">
        <v>373421.3455</v>
      </c>
      <c r="M1473" s="159" t="n">
        <v>362545</v>
      </c>
      <c r="N1473" s="159" t="n">
        <v>391548.6</v>
      </c>
      <c r="O1473" s="162">
        <f>MIN(K1473,L1473,M1473,N1473)</f>
        <v/>
      </c>
      <c r="P1473" s="162">
        <f>MAX(K1473,L1473,M1473,N1473)</f>
        <v/>
      </c>
      <c r="Q1473" s="162">
        <f>MEDIAN(K1473,L1473,M1473,N1473)</f>
        <v/>
      </c>
      <c r="R1473" s="162">
        <f>AVERAGE(K1473,L1473,M1473,N1473)</f>
        <v/>
      </c>
      <c r="S1473" s="162">
        <f>AVERAGE(O1473,Q1473)</f>
        <v/>
      </c>
      <c r="T1473" s="162">
        <f>AVERAGE(P1473,Q1473)</f>
        <v/>
      </c>
      <c r="U1473" s="41">
        <f>STDEVA(K1473,L1473,M1473,N1473)</f>
        <v/>
      </c>
      <c r="V1473" s="42">
        <f>U1473/Q1473</f>
        <v/>
      </c>
      <c r="W1473" s="43">
        <f>IF(X1473=O1473,"MENOR",IF(X1473=S1473,"PROM[MEN-MED]","PROMEDIO"))</f>
        <v/>
      </c>
      <c r="X1473" s="163">
        <f>IF(V1473&lt;=300%,O1473,IF(AND(V1473&gt;100%,V1473&lt;=150%),S1473,R1473))</f>
        <v/>
      </c>
      <c r="Y1473" s="162">
        <f>ROUND(X1473,0)</f>
        <v/>
      </c>
    </row>
    <row r="1474" ht="15.75" customHeight="1">
      <c r="B1474" s="32" t="inlineStr">
        <is>
          <t>4.4</t>
        </is>
      </c>
      <c r="C1474" s="32" t="n">
        <v>4912</v>
      </c>
      <c r="D1474" s="72" t="inlineStr">
        <is>
          <t>EJES PROPULSORES DELANTEROS</t>
        </is>
      </c>
      <c r="E1474" s="56" t="inlineStr">
        <is>
          <t>Elemento en acero formado por una barra en cuyos extremos posee el alojamiento para las puntas homocineticas. Diámetro establecido para este vehículo.</t>
        </is>
      </c>
      <c r="F1474" s="32" t="inlineStr">
        <is>
          <t>Unidad</t>
        </is>
      </c>
      <c r="G1474" s="35" t="inlineStr">
        <is>
          <t>suministro</t>
        </is>
      </c>
      <c r="H1474" s="159" t="n">
        <v>2508452</v>
      </c>
      <c r="I1474" s="37" t="n">
        <v>158.91</v>
      </c>
      <c r="J1474" s="37" t="n">
        <v>151.76</v>
      </c>
      <c r="K1474" s="160">
        <f>H1474*(I1474/J1474)</f>
        <v/>
      </c>
      <c r="L1474" s="159" t="n">
        <v>4459674.4283</v>
      </c>
      <c r="M1474" s="159" t="n">
        <v>4329781</v>
      </c>
      <c r="N1474" s="159" t="n">
        <v>4676163.48</v>
      </c>
      <c r="O1474" s="162">
        <f>MIN(K1474,L1474,M1474,N1474)</f>
        <v/>
      </c>
      <c r="P1474" s="162">
        <f>MAX(K1474,L1474,M1474,N1474)</f>
        <v/>
      </c>
      <c r="Q1474" s="162">
        <f>MEDIAN(K1474,L1474,M1474,N1474)</f>
        <v/>
      </c>
      <c r="R1474" s="162">
        <f>AVERAGE(K1474,L1474,M1474,N1474)</f>
        <v/>
      </c>
      <c r="S1474" s="162">
        <f>AVERAGE(O1474,Q1474)</f>
        <v/>
      </c>
      <c r="T1474" s="162">
        <f>AVERAGE(P1474,Q1474)</f>
        <v/>
      </c>
      <c r="U1474" s="41">
        <f>STDEVA(K1474,L1474,M1474,N1474)</f>
        <v/>
      </c>
      <c r="V1474" s="42">
        <f>U1474/Q1474</f>
        <v/>
      </c>
      <c r="W1474" s="43">
        <f>IF(X1474=O1474,"MENOR",IF(X1474=S1474,"PROM[MEN-MED]","PROMEDIO"))</f>
        <v/>
      </c>
      <c r="X1474" s="163">
        <f>IF(V1474&lt;=300%,O1474,IF(AND(V1474&gt;100%,V1474&lt;=150%),S1474,R1474))</f>
        <v/>
      </c>
      <c r="Y1474" s="162">
        <f>ROUND(X1474,0)</f>
        <v/>
      </c>
    </row>
    <row r="1475" ht="15.75" customHeight="1">
      <c r="B1475" s="32" t="inlineStr">
        <is>
          <t>4.5</t>
        </is>
      </c>
      <c r="C1475" s="32" t="n">
        <v>4912</v>
      </c>
      <c r="D1475" s="72" t="inlineStr">
        <is>
          <t>EJES PROPULSORES TRASEROS</t>
        </is>
      </c>
      <c r="E1475" s="56" t="inlineStr">
        <is>
          <t>Elemento en acero formado por una barra en cuyos extremos posee el alojamiento para las puntas homocineticas. Diámetro establecido para este vehículo.</t>
        </is>
      </c>
      <c r="F1475" s="32" t="inlineStr">
        <is>
          <t>Unidad</t>
        </is>
      </c>
      <c r="G1475" s="35" t="inlineStr">
        <is>
          <t>suministro</t>
        </is>
      </c>
      <c r="H1475" s="159" t="n">
        <v>1417216</v>
      </c>
      <c r="I1475" s="37" t="n">
        <v>158.91</v>
      </c>
      <c r="J1475" s="37" t="n">
        <v>151.76</v>
      </c>
      <c r="K1475" s="160">
        <f>H1475*(I1475/J1475)</f>
        <v/>
      </c>
      <c r="L1475" s="159" t="n">
        <v>2284756.3032</v>
      </c>
      <c r="M1475" s="159" t="n">
        <v>2218210</v>
      </c>
      <c r="N1475" s="159" t="n">
        <v>2395666.8</v>
      </c>
      <c r="O1475" s="162">
        <f>MIN(K1475,L1475,M1475,N1475)</f>
        <v/>
      </c>
      <c r="P1475" s="162">
        <f>MAX(K1475,L1475,M1475,N1475)</f>
        <v/>
      </c>
      <c r="Q1475" s="162">
        <f>MEDIAN(K1475,L1475,M1475,N1475)</f>
        <v/>
      </c>
      <c r="R1475" s="162">
        <f>AVERAGE(K1475,L1475,M1475,N1475)</f>
        <v/>
      </c>
      <c r="S1475" s="162">
        <f>AVERAGE(O1475,Q1475)</f>
        <v/>
      </c>
      <c r="T1475" s="162">
        <f>AVERAGE(P1475,Q1475)</f>
        <v/>
      </c>
      <c r="U1475" s="41">
        <f>STDEVA(K1475,L1475,M1475,N1475)</f>
        <v/>
      </c>
      <c r="V1475" s="42">
        <f>U1475/Q1475</f>
        <v/>
      </c>
      <c r="W1475" s="43">
        <f>IF(X1475=O1475,"MENOR",IF(X1475=S1475,"PROM[MEN-MED]","PROMEDIO"))</f>
        <v/>
      </c>
      <c r="X1475" s="163">
        <f>IF(V1475&lt;=300%,O1475,IF(AND(V1475&gt;100%,V1475&lt;=150%),S1475,R1475))</f>
        <v/>
      </c>
      <c r="Y1475" s="162">
        <f>ROUND(X1475,0)</f>
        <v/>
      </c>
    </row>
    <row r="1476" ht="27" customHeight="1">
      <c r="B1476" s="32" t="inlineStr">
        <is>
          <t>4.6</t>
        </is>
      </c>
      <c r="C1476" s="32" t="n">
        <v>4912</v>
      </c>
      <c r="D1476" s="72" t="inlineStr">
        <is>
          <t>JUEGO GUARDAPOLVOS EJES DELANTEROS INTERNO Y EXTERNO</t>
        </is>
      </c>
      <c r="E1476" s="56" t="inlineStr">
        <is>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is>
      </c>
      <c r="F1476" s="32" t="inlineStr">
        <is>
          <t>Juego</t>
        </is>
      </c>
      <c r="G1476" s="35" t="inlineStr">
        <is>
          <t>suministro</t>
        </is>
      </c>
      <c r="H1476" s="159" t="n">
        <v>612206</v>
      </c>
      <c r="I1476" s="37" t="n">
        <v>158.91</v>
      </c>
      <c r="J1476" s="37" t="n">
        <v>151.76</v>
      </c>
      <c r="K1476" s="160">
        <f>H1476*(I1476/J1476)</f>
        <v/>
      </c>
      <c r="L1476" s="159" t="n">
        <v>990221.3958000001</v>
      </c>
      <c r="M1476" s="159" t="n">
        <v>961380</v>
      </c>
      <c r="N1476" s="159" t="n">
        <v>1038290.4</v>
      </c>
      <c r="O1476" s="162">
        <f>MIN(K1476,L1476,M1476,N1476)</f>
        <v/>
      </c>
      <c r="P1476" s="162">
        <f>MAX(K1476,L1476,M1476,N1476)</f>
        <v/>
      </c>
      <c r="Q1476" s="162">
        <f>MEDIAN(K1476,L1476,M1476,N1476)</f>
        <v/>
      </c>
      <c r="R1476" s="162">
        <f>AVERAGE(K1476,L1476,M1476,N1476)</f>
        <v/>
      </c>
      <c r="S1476" s="162">
        <f>AVERAGE(O1476,Q1476)</f>
        <v/>
      </c>
      <c r="T1476" s="162">
        <f>AVERAGE(P1476,Q1476)</f>
        <v/>
      </c>
      <c r="U1476" s="41">
        <f>STDEVA(K1476,L1476,M1476,N1476)</f>
        <v/>
      </c>
      <c r="V1476" s="42">
        <f>U1476/Q1476</f>
        <v/>
      </c>
      <c r="W1476" s="43">
        <f>IF(X1476=O1476,"MENOR",IF(X1476=S1476,"PROM[MEN-MED]","PROMEDIO"))</f>
        <v/>
      </c>
      <c r="X1476" s="163">
        <f>IF(V1476&lt;=300%,O1476,IF(AND(V1476&gt;100%,V1476&lt;=150%),S1476,R1476))</f>
        <v/>
      </c>
      <c r="Y1476" s="162">
        <f>ROUND(X1476,0)</f>
        <v/>
      </c>
    </row>
    <row r="1477" ht="27" customHeight="1">
      <c r="B1477" s="32" t="inlineStr">
        <is>
          <t>4.7</t>
        </is>
      </c>
      <c r="C1477" s="32" t="n">
        <v>4912</v>
      </c>
      <c r="D1477" s="72" t="inlineStr">
        <is>
          <t>PIÑON SENSOR DEL VELOCIMETRO</t>
        </is>
      </c>
      <c r="E1477" s="56" t="inlineStr">
        <is>
          <t>Elemento plastico formado por una rueda dentada del mismo material y/o baquela, que permite el engraneje con otros elementos internos de la caja de velocidades.  Diámetro establecido para este vehículo.</t>
        </is>
      </c>
      <c r="F1477" s="32" t="inlineStr">
        <is>
          <t>Unidad</t>
        </is>
      </c>
      <c r="G1477" s="35" t="inlineStr">
        <is>
          <t>suministro</t>
        </is>
      </c>
      <c r="H1477" s="159" t="n">
        <v>101372</v>
      </c>
      <c r="I1477" s="37" t="n">
        <v>158.91</v>
      </c>
      <c r="J1477" s="37" t="n">
        <v>151.76</v>
      </c>
      <c r="K1477" s="160">
        <f>H1477*(I1477/J1477)</f>
        <v/>
      </c>
      <c r="L1477" s="159" t="n">
        <v>148122.2393</v>
      </c>
      <c r="M1477" s="159" t="n">
        <v>143808</v>
      </c>
      <c r="N1477" s="159" t="n">
        <v>155312.64</v>
      </c>
      <c r="O1477" s="162">
        <f>MIN(K1477,L1477,M1477,N1477)</f>
        <v/>
      </c>
      <c r="P1477" s="162">
        <f>MAX(K1477,L1477,M1477,N1477)</f>
        <v/>
      </c>
      <c r="Q1477" s="162">
        <f>MEDIAN(K1477,L1477,M1477,N1477)</f>
        <v/>
      </c>
      <c r="R1477" s="162">
        <f>AVERAGE(K1477,L1477,M1477,N1477)</f>
        <v/>
      </c>
      <c r="S1477" s="162">
        <f>AVERAGE(O1477,Q1477)</f>
        <v/>
      </c>
      <c r="T1477" s="162">
        <f>AVERAGE(P1477,Q1477)</f>
        <v/>
      </c>
      <c r="U1477" s="41">
        <f>STDEVA(K1477,L1477,M1477,N1477)</f>
        <v/>
      </c>
      <c r="V1477" s="42">
        <f>U1477/Q1477</f>
        <v/>
      </c>
      <c r="W1477" s="43">
        <f>IF(X1477=O1477,"MENOR",IF(X1477=S1477,"PROM[MEN-MED]","PROMEDIO"))</f>
        <v/>
      </c>
      <c r="X1477" s="163">
        <f>IF(V1477&lt;=300%,O1477,IF(AND(V1477&gt;100%,V1477&lt;=150%),S1477,R1477))</f>
        <v/>
      </c>
      <c r="Y1477" s="162">
        <f>ROUND(X1477,0)</f>
        <v/>
      </c>
    </row>
    <row r="1478" ht="27" customHeight="1">
      <c r="B1478" s="32" t="inlineStr">
        <is>
          <t>4.8</t>
        </is>
      </c>
      <c r="C1478" s="32" t="n">
        <v>4912</v>
      </c>
      <c r="D1478" s="72" t="inlineStr">
        <is>
          <t>PUNTAS EJES DELANTEROS (HOMOCINÉTICAS)</t>
        </is>
      </c>
      <c r="E1478" s="56" t="inlineStr">
        <is>
          <t>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t>
        </is>
      </c>
      <c r="F1478" s="32" t="inlineStr">
        <is>
          <t>Unidad</t>
        </is>
      </c>
      <c r="G1478" s="35" t="inlineStr">
        <is>
          <t>suministro</t>
        </is>
      </c>
      <c r="H1478" s="159" t="n">
        <v>1758103</v>
      </c>
      <c r="I1478" s="37" t="n">
        <v>158.91</v>
      </c>
      <c r="J1478" s="37" t="n">
        <v>151.76</v>
      </c>
      <c r="K1478" s="160">
        <f>H1478*(I1478/J1478)</f>
        <v/>
      </c>
      <c r="L1478" s="159" t="n">
        <v>2847632.7649</v>
      </c>
      <c r="M1478" s="159" t="n">
        <v>2764692</v>
      </c>
      <c r="N1478" s="159" t="n">
        <v>2985867.36</v>
      </c>
      <c r="O1478" s="162">
        <f>MIN(K1478,L1478,M1478,N1478)</f>
        <v/>
      </c>
      <c r="P1478" s="162">
        <f>MAX(K1478,L1478,M1478,N1478)</f>
        <v/>
      </c>
      <c r="Q1478" s="162">
        <f>MEDIAN(K1478,L1478,M1478,N1478)</f>
        <v/>
      </c>
      <c r="R1478" s="162">
        <f>AVERAGE(K1478,L1478,M1478,N1478)</f>
        <v/>
      </c>
      <c r="S1478" s="162">
        <f>AVERAGE(O1478,Q1478)</f>
        <v/>
      </c>
      <c r="T1478" s="162">
        <f>AVERAGE(P1478,Q1478)</f>
        <v/>
      </c>
      <c r="U1478" s="41">
        <f>STDEVA(K1478,L1478,M1478,N1478)</f>
        <v/>
      </c>
      <c r="V1478" s="42">
        <f>U1478/Q1478</f>
        <v/>
      </c>
      <c r="W1478" s="43">
        <f>IF(X1478=O1478,"MENOR",IF(X1478=S1478,"PROM[MEN-MED]","PROMEDIO"))</f>
        <v/>
      </c>
      <c r="X1478" s="163">
        <f>IF(V1478&lt;=300%,O1478,IF(AND(V1478&gt;100%,V1478&lt;=150%),S1478,R1478))</f>
        <v/>
      </c>
      <c r="Y1478" s="162">
        <f>ROUND(X1478,0)</f>
        <v/>
      </c>
    </row>
    <row r="1479" ht="27" customHeight="1">
      <c r="B1479" s="32" t="inlineStr">
        <is>
          <t>4.9</t>
        </is>
      </c>
      <c r="C1479" s="32" t="n">
        <v>4912</v>
      </c>
      <c r="D1479" s="72" t="inlineStr">
        <is>
          <t>RETENEDORES EJES LADO CAJA</t>
        </is>
      </c>
      <c r="E1479" s="56" t="inlineStr">
        <is>
          <t>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t>
        </is>
      </c>
      <c r="F1479" s="32" t="inlineStr">
        <is>
          <t>Unidad</t>
        </is>
      </c>
      <c r="G1479" s="35" t="inlineStr">
        <is>
          <t>suministro</t>
        </is>
      </c>
      <c r="H1479" s="159" t="n">
        <v>68575</v>
      </c>
      <c r="I1479" s="37" t="n">
        <v>158.91</v>
      </c>
      <c r="J1479" s="37" t="n">
        <v>151.76</v>
      </c>
      <c r="K1479" s="160">
        <f>H1479*(I1479/J1479)</f>
        <v/>
      </c>
      <c r="L1479" s="159" t="n">
        <v>177690.4549</v>
      </c>
      <c r="M1479" s="159" t="n">
        <v>172515</v>
      </c>
      <c r="N1479" s="159" t="n">
        <v>186316.2</v>
      </c>
      <c r="O1479" s="162">
        <f>MIN(K1479,L1479,M1479,N1479)</f>
        <v/>
      </c>
      <c r="P1479" s="162">
        <f>MAX(K1479,L1479,M1479,N1479)</f>
        <v/>
      </c>
      <c r="Q1479" s="162">
        <f>MEDIAN(K1479,L1479,M1479,N1479)</f>
        <v/>
      </c>
      <c r="R1479" s="162">
        <f>AVERAGE(K1479,L1479,M1479,N1479)</f>
        <v/>
      </c>
      <c r="S1479" s="162">
        <f>AVERAGE(O1479,Q1479)</f>
        <v/>
      </c>
      <c r="T1479" s="162">
        <f>AVERAGE(P1479,Q1479)</f>
        <v/>
      </c>
      <c r="U1479" s="41">
        <f>STDEVA(K1479,L1479,M1479,N1479)</f>
        <v/>
      </c>
      <c r="V1479" s="42">
        <f>U1479/Q1479</f>
        <v/>
      </c>
      <c r="W1479" s="43">
        <f>IF(X1479=O1479,"MENOR",IF(X1479=S1479,"PROM[MEN-MED]","PROMEDIO"))</f>
        <v/>
      </c>
      <c r="X1479" s="163">
        <f>IF(V1479&lt;=300%,O1479,IF(AND(V1479&gt;100%,V1479&lt;=150%),S1479,R1479))</f>
        <v/>
      </c>
      <c r="Y1479" s="162">
        <f>ROUND(X1479,0)</f>
        <v/>
      </c>
    </row>
    <row r="1480" ht="27" customHeight="1">
      <c r="B1480" s="32" t="inlineStr">
        <is>
          <t>4.10</t>
        </is>
      </c>
      <c r="C1480" s="32" t="n">
        <v>4912</v>
      </c>
      <c r="D1480" s="71" t="inlineStr">
        <is>
          <t>SOPORTE CARDAN</t>
        </is>
      </c>
      <c r="E1480" s="56" t="inlineStr">
        <is>
          <t xml:space="preserve">Elemento de fabricación de acero y/o aluminio  en su interior  con caucho sintético, sus puntos de anclaje son de tornillos manteniendo su orientacion en su eje de rotacion. Diámetro establecido para este vehículo. </t>
        </is>
      </c>
      <c r="F1480" s="32" t="inlineStr">
        <is>
          <t>Unidad</t>
        </is>
      </c>
      <c r="G1480" s="35" t="inlineStr">
        <is>
          <t>suministro</t>
        </is>
      </c>
      <c r="H1480" s="159" t="n">
        <v>797060</v>
      </c>
      <c r="I1480" s="37" t="n">
        <v>158.91</v>
      </c>
      <c r="J1480" s="37" t="n">
        <v>151.76</v>
      </c>
      <c r="K1480" s="160">
        <f>H1480*(I1480/J1480)</f>
        <v/>
      </c>
      <c r="L1480" s="159" t="n">
        <v>1259579.7879</v>
      </c>
      <c r="M1480" s="159" t="n">
        <v>1222893</v>
      </c>
      <c r="N1480" s="159" t="n">
        <v>1320724.44</v>
      </c>
      <c r="O1480" s="162">
        <f>MIN(K1480,L1480,M1480,N1480)</f>
        <v/>
      </c>
      <c r="P1480" s="162">
        <f>MAX(K1480,L1480,M1480,N1480)</f>
        <v/>
      </c>
      <c r="Q1480" s="162">
        <f>MEDIAN(K1480,L1480,M1480,N1480)</f>
        <v/>
      </c>
      <c r="R1480" s="162">
        <f>AVERAGE(K1480,L1480,M1480,N1480)</f>
        <v/>
      </c>
      <c r="S1480" s="162">
        <f>AVERAGE(O1480,Q1480)</f>
        <v/>
      </c>
      <c r="T1480" s="162">
        <f>AVERAGE(P1480,Q1480)</f>
        <v/>
      </c>
      <c r="U1480" s="41">
        <f>STDEVA(K1480,L1480,M1480,N1480)</f>
        <v/>
      </c>
      <c r="V1480" s="42">
        <f>U1480/Q1480</f>
        <v/>
      </c>
      <c r="W1480" s="43">
        <f>IF(X1480=O1480,"MENOR",IF(X1480=S1480,"PROM[MEN-MED]","PROMEDIO"))</f>
        <v/>
      </c>
      <c r="X1480" s="163">
        <f>IF(V1480&lt;=300%,O1480,IF(AND(V1480&gt;100%,V1480&lt;=150%),S1480,R1480))</f>
        <v/>
      </c>
      <c r="Y1480" s="162">
        <f>ROUND(X1480,0)</f>
        <v/>
      </c>
    </row>
    <row r="1481" ht="27" customHeight="1">
      <c r="B1481" s="32" t="inlineStr">
        <is>
          <t>4.11</t>
        </is>
      </c>
      <c r="C1481" s="32" t="n">
        <v>4912</v>
      </c>
      <c r="D1481" s="72" t="inlineStr">
        <is>
          <t>RODAMIENTOS BOCÍN DELANTEROS</t>
        </is>
      </c>
      <c r="E1481" s="56" t="inlineStr">
        <is>
          <t>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t>
        </is>
      </c>
      <c r="F1481" s="32" t="inlineStr">
        <is>
          <t>Unidad</t>
        </is>
      </c>
      <c r="G1481" s="35" t="inlineStr">
        <is>
          <t>suministro</t>
        </is>
      </c>
      <c r="H1481" s="159" t="n">
        <v>70300</v>
      </c>
      <c r="I1481" s="37" t="n">
        <v>158.91</v>
      </c>
      <c r="J1481" s="37" t="n">
        <v>151.76</v>
      </c>
      <c r="K1481" s="160">
        <f>H1481*(I1481/J1481)</f>
        <v/>
      </c>
      <c r="L1481" s="159" t="n">
        <v>85633.1735</v>
      </c>
      <c r="M1481" s="159" t="n">
        <v>83139</v>
      </c>
      <c r="N1481" s="159" t="n">
        <v>89790.12</v>
      </c>
      <c r="O1481" s="162">
        <f>MIN(K1481,L1481,M1481,N1481)</f>
        <v/>
      </c>
      <c r="P1481" s="162">
        <f>MAX(K1481,L1481,M1481,N1481)</f>
        <v/>
      </c>
      <c r="Q1481" s="162">
        <f>MEDIAN(K1481,L1481,M1481,N1481)</f>
        <v/>
      </c>
      <c r="R1481" s="162">
        <f>AVERAGE(K1481,L1481,M1481,N1481)</f>
        <v/>
      </c>
      <c r="S1481" s="162">
        <f>AVERAGE(O1481,Q1481)</f>
        <v/>
      </c>
      <c r="T1481" s="162">
        <f>AVERAGE(P1481,Q1481)</f>
        <v/>
      </c>
      <c r="U1481" s="41">
        <f>STDEVA(K1481,L1481,M1481,N1481)</f>
        <v/>
      </c>
      <c r="V1481" s="42">
        <f>U1481/Q1481</f>
        <v/>
      </c>
      <c r="W1481" s="43">
        <f>IF(X1481=O1481,"MENOR",IF(X1481=S1481,"PROM[MEN-MED]","PROMEDIO"))</f>
        <v/>
      </c>
      <c r="X1481" s="163">
        <f>IF(V1481&lt;=300%,O1481,IF(AND(V1481&gt;100%,V1481&lt;=150%),S1481,R1481))</f>
        <v/>
      </c>
      <c r="Y1481" s="162">
        <f>ROUND(X1481,0)</f>
        <v/>
      </c>
    </row>
    <row r="1482" ht="27" customHeight="1">
      <c r="B1482" s="32" t="inlineStr">
        <is>
          <t>4.12</t>
        </is>
      </c>
      <c r="C1482" s="32" t="n">
        <v>4912</v>
      </c>
      <c r="D1482" s="72" t="inlineStr">
        <is>
          <t>SOPORTE DE LA CAJA VELOCIDADES (TRANSMISION)</t>
        </is>
      </c>
      <c r="E1482" s="56" t="inlineStr">
        <is>
          <t xml:space="preserve">Elemento de fabricación de acero y/o aluminio  de forma irregular en su interior  posee caucho sintético, y tiene puntos de anclaje ( guia de tornillos o tensores). Diámetro establecido para este vehículo. </t>
        </is>
      </c>
      <c r="F1482" s="32" t="inlineStr">
        <is>
          <t>Unidad</t>
        </is>
      </c>
      <c r="G1482" s="35" t="inlineStr">
        <is>
          <t>suministro</t>
        </is>
      </c>
      <c r="H1482" s="159" t="n">
        <v>473068</v>
      </c>
      <c r="I1482" s="37" t="n">
        <v>158.91</v>
      </c>
      <c r="J1482" s="37" t="n">
        <v>151.76</v>
      </c>
      <c r="K1482" s="160">
        <f>H1482*(I1482/J1482)</f>
        <v/>
      </c>
      <c r="L1482" s="159" t="n">
        <v>643872.5741</v>
      </c>
      <c r="M1482" s="159" t="n">
        <v>625119</v>
      </c>
      <c r="N1482" s="159" t="n">
        <v>675128.52</v>
      </c>
      <c r="O1482" s="162">
        <f>MIN(K1482,L1482,M1482,N1482)</f>
        <v/>
      </c>
      <c r="P1482" s="162">
        <f>MAX(K1482,L1482,M1482,N1482)</f>
        <v/>
      </c>
      <c r="Q1482" s="162">
        <f>MEDIAN(K1482,L1482,M1482,N1482)</f>
        <v/>
      </c>
      <c r="R1482" s="162">
        <f>AVERAGE(K1482,L1482,M1482,N1482)</f>
        <v/>
      </c>
      <c r="S1482" s="162">
        <f>AVERAGE(O1482,Q1482)</f>
        <v/>
      </c>
      <c r="T1482" s="162">
        <f>AVERAGE(P1482,Q1482)</f>
        <v/>
      </c>
      <c r="U1482" s="41">
        <f>STDEVA(K1482,L1482,M1482,N1482)</f>
        <v/>
      </c>
      <c r="V1482" s="42">
        <f>U1482/Q1482</f>
        <v/>
      </c>
      <c r="W1482" s="43">
        <f>IF(X1482=O1482,"MENOR",IF(X1482=S1482,"PROM[MEN-MED]","PROMEDIO"))</f>
        <v/>
      </c>
      <c r="X1482" s="163">
        <f>IF(V1482&lt;=300%,O1482,IF(AND(V1482&gt;100%,V1482&lt;=150%),S1482,R1482))</f>
        <v/>
      </c>
      <c r="Y1482" s="162">
        <f>ROUND(X1482,0)</f>
        <v/>
      </c>
    </row>
    <row r="1483" ht="27" customHeight="1">
      <c r="B1483" s="32" t="inlineStr">
        <is>
          <t>4.13</t>
        </is>
      </c>
      <c r="C1483" s="32" t="n">
        <v>4912</v>
      </c>
      <c r="D1483" s="59" t="inlineStr">
        <is>
          <t>GUAYA CONTROL CAMBIOS</t>
        </is>
      </c>
      <c r="E1483" s="56" t="inlineStr">
        <is>
          <t>Es un cable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t>
        </is>
      </c>
      <c r="F1483" s="32" t="inlineStr">
        <is>
          <t>Unidad</t>
        </is>
      </c>
      <c r="G1483" s="35" t="inlineStr">
        <is>
          <t>suministro</t>
        </is>
      </c>
      <c r="H1483" s="159" t="n">
        <v>654940</v>
      </c>
      <c r="I1483" s="37" t="n">
        <v>158.91</v>
      </c>
      <c r="J1483" s="37" t="n">
        <v>151.76</v>
      </c>
      <c r="K1483" s="160">
        <f>H1483*(I1483/J1483)</f>
        <v/>
      </c>
      <c r="L1483" s="159" t="n">
        <v>999911.6372</v>
      </c>
      <c r="M1483" s="159" t="n">
        <v>970788</v>
      </c>
      <c r="N1483" s="159" t="n">
        <v>1048451.04</v>
      </c>
      <c r="O1483" s="162">
        <f>MIN(K1483,L1483,M1483,N1483)</f>
        <v/>
      </c>
      <c r="P1483" s="162">
        <f>MAX(K1483,L1483,M1483,N1483)</f>
        <v/>
      </c>
      <c r="Q1483" s="162">
        <f>MEDIAN(K1483,L1483,M1483,N1483)</f>
        <v/>
      </c>
      <c r="R1483" s="162">
        <f>AVERAGE(K1483,L1483,M1483,N1483)</f>
        <v/>
      </c>
      <c r="S1483" s="162">
        <f>AVERAGE(O1483,Q1483)</f>
        <v/>
      </c>
      <c r="T1483" s="162">
        <f>AVERAGE(P1483,Q1483)</f>
        <v/>
      </c>
      <c r="U1483" s="41">
        <f>STDEVA(K1483,L1483,M1483,N1483)</f>
        <v/>
      </c>
      <c r="V1483" s="42">
        <f>U1483/Q1483</f>
        <v/>
      </c>
      <c r="W1483" s="43">
        <f>IF(X1483=O1483,"MENOR",IF(X1483=S1483,"PROM[MEN-MED]","PROMEDIO"))</f>
        <v/>
      </c>
      <c r="X1483" s="163">
        <f>IF(V1483&lt;=300%,O1483,IF(AND(V1483&gt;100%,V1483&lt;=150%),S1483,R1483))</f>
        <v/>
      </c>
      <c r="Y1483" s="162">
        <f>ROUND(X1483,0)</f>
        <v/>
      </c>
    </row>
    <row r="1484" ht="15.75" customHeight="1">
      <c r="B1484" s="26" t="inlineStr">
        <is>
          <t>5.</t>
        </is>
      </c>
      <c r="C1484" s="142" t="inlineStr">
        <is>
          <t>SISTEMA ELÉCTRICO</t>
        </is>
      </c>
      <c r="H1484" s="157" t="n"/>
      <c r="I1484" s="29" t="n"/>
      <c r="J1484" s="29" t="n"/>
      <c r="K1484" s="157" t="n"/>
      <c r="L1484" s="157" t="n"/>
      <c r="M1484" s="157" t="n"/>
      <c r="N1484" s="157" t="n"/>
      <c r="O1484" s="29" t="n"/>
      <c r="P1484" s="29" t="n"/>
      <c r="Q1484" s="29" t="n"/>
      <c r="R1484" s="29" t="n"/>
      <c r="S1484" s="29" t="n"/>
      <c r="T1484" s="29" t="n"/>
      <c r="U1484" s="29" t="n"/>
      <c r="V1484" s="75" t="n"/>
      <c r="W1484" s="29" t="n"/>
      <c r="X1484" s="29" t="n"/>
      <c r="Y1484" s="29" t="n"/>
    </row>
    <row r="1485" ht="27" customHeight="1">
      <c r="B1485" s="32" t="inlineStr">
        <is>
          <t>5.1</t>
        </is>
      </c>
      <c r="C1485" s="32" t="n">
        <v>4912</v>
      </c>
      <c r="D1485" s="59" t="inlineStr">
        <is>
          <t>ALTERNADOR</t>
        </is>
      </c>
      <c r="E1485"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485" s="32" t="inlineStr">
        <is>
          <t>Unidad</t>
        </is>
      </c>
      <c r="G1485" s="35" t="inlineStr">
        <is>
          <t>suministro</t>
        </is>
      </c>
      <c r="H1485" s="159" t="n">
        <v>3610621</v>
      </c>
      <c r="I1485" s="37" t="n">
        <v>158.91</v>
      </c>
      <c r="J1485" s="37" t="n">
        <v>151.76</v>
      </c>
      <c r="K1485" s="160">
        <f>H1485*(I1485/J1485)</f>
        <v/>
      </c>
      <c r="L1485" s="159" t="n">
        <v>5957854.7497</v>
      </c>
      <c r="M1485" s="159" t="n">
        <v>5784325</v>
      </c>
      <c r="N1485" s="159" t="n">
        <v>6247071</v>
      </c>
      <c r="O1485" s="162">
        <f>MIN(K1485,L1485,M1485,N1485)</f>
        <v/>
      </c>
      <c r="P1485" s="162">
        <f>MAX(K1485,L1485,M1485,N1485)</f>
        <v/>
      </c>
      <c r="Q1485" s="162">
        <f>MEDIAN(K1485,L1485,M1485,N1485)</f>
        <v/>
      </c>
      <c r="R1485" s="162">
        <f>AVERAGE(K1485,L1485,M1485,N1485)</f>
        <v/>
      </c>
      <c r="S1485" s="162">
        <f>AVERAGE(O1485,Q1485)</f>
        <v/>
      </c>
      <c r="T1485" s="162">
        <f>AVERAGE(P1485,Q1485)</f>
        <v/>
      </c>
      <c r="U1485" s="41">
        <f>STDEVA(K1485,L1485,M1485,N1485)</f>
        <v/>
      </c>
      <c r="V1485" s="42">
        <f>U1485/Q1485</f>
        <v/>
      </c>
      <c r="W1485" s="43">
        <f>IF(X1485=O1485,"MENOR",IF(X1485=S1485,"PROM[MEN-MED]","PROMEDIO"))</f>
        <v/>
      </c>
      <c r="X1485" s="163">
        <f>IF(V1485&lt;=300%,O1485,IF(AND(V1485&gt;100%,V1485&lt;=150%),S1485,R1485))</f>
        <v/>
      </c>
      <c r="Y1485" s="162">
        <f>ROUND(X1485,0)</f>
        <v/>
      </c>
    </row>
    <row r="1486" ht="27" customHeight="1">
      <c r="B1486" s="32" t="inlineStr">
        <is>
          <t>5.2</t>
        </is>
      </c>
      <c r="C1486" s="32" t="n">
        <v>4912</v>
      </c>
      <c r="D1486" s="59" t="inlineStr">
        <is>
          <t>AUTOMÁTICO MOTOR DE ARRANQUE</t>
        </is>
      </c>
      <c r="E1486" s="56" t="inlineStr">
        <is>
          <t>Pieza metálica de forma cilíndrica compuesta por dos bobinas y un contacto: una bobina impulsora, una bobina de retención y un contacto para alimentar el motor de arranqueque. Diámetro establecido para este vehículo.</t>
        </is>
      </c>
      <c r="F1486" s="32" t="inlineStr">
        <is>
          <t>Unidad</t>
        </is>
      </c>
      <c r="G1486" s="35" t="inlineStr">
        <is>
          <t>suministro</t>
        </is>
      </c>
      <c r="H1486" s="159" t="n">
        <v>342875</v>
      </c>
      <c r="I1486" s="37" t="n">
        <v>158.91</v>
      </c>
      <c r="J1486" s="37" t="n">
        <v>151.76</v>
      </c>
      <c r="K1486" s="160">
        <f>H1486*(I1486/J1486)</f>
        <v/>
      </c>
      <c r="L1486" s="159" t="n">
        <v>460848.7772</v>
      </c>
      <c r="M1486" s="159" t="n">
        <v>447426</v>
      </c>
      <c r="N1486" s="159" t="n">
        <v>483220.08</v>
      </c>
      <c r="O1486" s="162">
        <f>MIN(K1486,L1486,M1486,N1486)</f>
        <v/>
      </c>
      <c r="P1486" s="162">
        <f>MAX(K1486,L1486,M1486,N1486)</f>
        <v/>
      </c>
      <c r="Q1486" s="162">
        <f>MEDIAN(K1486,L1486,M1486,N1486)</f>
        <v/>
      </c>
      <c r="R1486" s="162">
        <f>AVERAGE(K1486,L1486,M1486,N1486)</f>
        <v/>
      </c>
      <c r="S1486" s="162">
        <f>AVERAGE(O1486,Q1486)</f>
        <v/>
      </c>
      <c r="T1486" s="162">
        <f>AVERAGE(P1486,Q1486)</f>
        <v/>
      </c>
      <c r="U1486" s="41">
        <f>STDEVA(K1486,L1486,M1486,N1486)</f>
        <v/>
      </c>
      <c r="V1486" s="42">
        <f>U1486/Q1486</f>
        <v/>
      </c>
      <c r="W1486" s="43">
        <f>IF(X1486=O1486,"MENOR",IF(X1486=S1486,"PROM[MEN-MED]","PROMEDIO"))</f>
        <v/>
      </c>
      <c r="X1486" s="163">
        <f>IF(V1486&lt;=300%,O1486,IF(AND(V1486&gt;100%,V1486&lt;=150%),S1486,R1486))</f>
        <v/>
      </c>
      <c r="Y1486" s="162">
        <f>ROUND(X1486,0)</f>
        <v/>
      </c>
    </row>
    <row r="1487" ht="27" customHeight="1">
      <c r="B1487" s="32" t="inlineStr">
        <is>
          <t>5.3</t>
        </is>
      </c>
      <c r="C1487" s="32" t="n">
        <v>4912</v>
      </c>
      <c r="D1487" s="59" t="inlineStr">
        <is>
          <t>BALINERA DEL ALTERNADOR</t>
        </is>
      </c>
      <c r="E1487"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487" s="32" t="inlineStr">
        <is>
          <t>Unidad</t>
        </is>
      </c>
      <c r="G1487" s="35" t="inlineStr">
        <is>
          <t>suministro</t>
        </is>
      </c>
      <c r="H1487" s="159" t="n">
        <v>80501</v>
      </c>
      <c r="I1487" s="37" t="n">
        <v>158.91</v>
      </c>
      <c r="J1487" s="37" t="n">
        <v>151.76</v>
      </c>
      <c r="K1487" s="160">
        <f>H1487*(I1487/J1487)</f>
        <v/>
      </c>
      <c r="L1487" s="159" t="n">
        <v>399665.7483</v>
      </c>
      <c r="M1487" s="159" t="n">
        <v>388025</v>
      </c>
      <c r="N1487" s="159" t="n">
        <v>419067</v>
      </c>
      <c r="O1487" s="162">
        <f>MIN(K1487,L1487,M1487,N1487)</f>
        <v/>
      </c>
      <c r="P1487" s="162">
        <f>MAX(K1487,L1487,M1487,N1487)</f>
        <v/>
      </c>
      <c r="Q1487" s="162">
        <f>MEDIAN(K1487,L1487,M1487,N1487)</f>
        <v/>
      </c>
      <c r="R1487" s="162">
        <f>AVERAGE(K1487,L1487,M1487,N1487)</f>
        <v/>
      </c>
      <c r="S1487" s="162">
        <f>AVERAGE(O1487,Q1487)</f>
        <v/>
      </c>
      <c r="T1487" s="162">
        <f>AVERAGE(P1487,Q1487)</f>
        <v/>
      </c>
      <c r="U1487" s="41">
        <f>STDEVA(K1487,L1487,M1487,N1487)</f>
        <v/>
      </c>
      <c r="V1487" s="42">
        <f>U1487/Q1487</f>
        <v/>
      </c>
      <c r="W1487" s="43">
        <f>IF(X1487=O1487,"MENOR",IF(X1487=S1487,"PROM[MEN-MED]","PROMEDIO"))</f>
        <v/>
      </c>
      <c r="X1487" s="163">
        <f>IF(V1487&lt;=300%,O1487,IF(AND(V1487&gt;100%,V1487&lt;=150%),S1487,R1487))</f>
        <v/>
      </c>
      <c r="Y1487" s="162">
        <f>ROUND(X1487,0)</f>
        <v/>
      </c>
    </row>
    <row r="1488" ht="27" customHeight="1">
      <c r="B1488" s="32" t="inlineStr">
        <is>
          <t>5.4</t>
        </is>
      </c>
      <c r="C1488" s="32" t="n">
        <v>4912</v>
      </c>
      <c r="D1488" s="59" t="inlineStr">
        <is>
          <t>BOBINA DE ENCENDIDO</t>
        </is>
      </c>
      <c r="E1488" s="56"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488" s="32" t="inlineStr">
        <is>
          <t>Unidad</t>
        </is>
      </c>
      <c r="G1488" s="35" t="inlineStr">
        <is>
          <t>suministro</t>
        </is>
      </c>
      <c r="H1488" s="159" t="n">
        <v>416419</v>
      </c>
      <c r="I1488" s="37" t="n">
        <v>158.91</v>
      </c>
      <c r="J1488" s="37" t="n">
        <v>151.76</v>
      </c>
      <c r="K1488" s="160">
        <f>H1488*(I1488/J1488)</f>
        <v/>
      </c>
      <c r="L1488" s="159" t="n">
        <v>554160.6041999999</v>
      </c>
      <c r="M1488" s="159" t="n">
        <v>538020</v>
      </c>
      <c r="N1488" s="159" t="n">
        <v>581061.6</v>
      </c>
      <c r="O1488" s="162">
        <f>MIN(K1488,L1488,M1488,N1488)</f>
        <v/>
      </c>
      <c r="P1488" s="162">
        <f>MAX(K1488,L1488,M1488,N1488)</f>
        <v/>
      </c>
      <c r="Q1488" s="162">
        <f>MEDIAN(K1488,L1488,M1488,N1488)</f>
        <v/>
      </c>
      <c r="R1488" s="162">
        <f>AVERAGE(K1488,L1488,M1488,N1488)</f>
        <v/>
      </c>
      <c r="S1488" s="162">
        <f>AVERAGE(O1488,Q1488)</f>
        <v/>
      </c>
      <c r="T1488" s="162">
        <f>AVERAGE(P1488,Q1488)</f>
        <v/>
      </c>
      <c r="U1488" s="41">
        <f>STDEVA(K1488,L1488,M1488,N1488)</f>
        <v/>
      </c>
      <c r="V1488" s="42">
        <f>U1488/Q1488</f>
        <v/>
      </c>
      <c r="W1488" s="43">
        <f>IF(X1488=O1488,"MENOR",IF(X1488=S1488,"PROM[MEN-MED]","PROMEDIO"))</f>
        <v/>
      </c>
      <c r="X1488" s="163">
        <f>IF(V1488&lt;=300%,O1488,IF(AND(V1488&gt;100%,V1488&lt;=150%),S1488,R1488))</f>
        <v/>
      </c>
      <c r="Y1488" s="162">
        <f>ROUND(X1488,0)</f>
        <v/>
      </c>
    </row>
    <row r="1489" ht="27" customHeight="1">
      <c r="B1489" s="32" t="inlineStr">
        <is>
          <t>5.5</t>
        </is>
      </c>
      <c r="C1489" s="32" t="n">
        <v>4912</v>
      </c>
      <c r="D1489" s="59" t="inlineStr">
        <is>
          <t>BOMBA DE GASOLINA (PILA)</t>
        </is>
      </c>
      <c r="E1489" s="56"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489" s="32" t="inlineStr">
        <is>
          <t>Unidad</t>
        </is>
      </c>
      <c r="G1489" s="35" t="inlineStr">
        <is>
          <t>suministro</t>
        </is>
      </c>
      <c r="H1489" s="159" t="n">
        <v>1455976</v>
      </c>
      <c r="I1489" s="37" t="n">
        <v>158.91</v>
      </c>
      <c r="J1489" s="37" t="n">
        <v>151.76</v>
      </c>
      <c r="K1489" s="160">
        <f>H1489*(I1489/J1489)</f>
        <v/>
      </c>
      <c r="L1489" s="159" t="n">
        <v>2037405.9258</v>
      </c>
      <c r="M1489" s="159" t="n">
        <v>1978064</v>
      </c>
      <c r="N1489" s="159" t="n">
        <v>2136309.12</v>
      </c>
      <c r="O1489" s="162">
        <f>MIN(K1489,L1489,M1489,N1489)</f>
        <v/>
      </c>
      <c r="P1489" s="162">
        <f>MAX(K1489,L1489,M1489,N1489)</f>
        <v/>
      </c>
      <c r="Q1489" s="162">
        <f>MEDIAN(K1489,L1489,M1489,N1489)</f>
        <v/>
      </c>
      <c r="R1489" s="162">
        <f>AVERAGE(K1489,L1489,M1489,N1489)</f>
        <v/>
      </c>
      <c r="S1489" s="162">
        <f>AVERAGE(O1489,Q1489)</f>
        <v/>
      </c>
      <c r="T1489" s="162">
        <f>AVERAGE(P1489,Q1489)</f>
        <v/>
      </c>
      <c r="U1489" s="41">
        <f>STDEVA(K1489,L1489,M1489,N1489)</f>
        <v/>
      </c>
      <c r="V1489" s="42">
        <f>U1489/Q1489</f>
        <v/>
      </c>
      <c r="W1489" s="43">
        <f>IF(X1489=O1489,"MENOR",IF(X1489=S1489,"PROM[MEN-MED]","PROMEDIO"))</f>
        <v/>
      </c>
      <c r="X1489" s="163">
        <f>IF(V1489&lt;=300%,O1489,IF(AND(V1489&gt;100%,V1489&lt;=150%),S1489,R1489))</f>
        <v/>
      </c>
      <c r="Y1489" s="162">
        <f>ROUND(X1489,0)</f>
        <v/>
      </c>
    </row>
    <row r="1490" ht="15.75" customHeight="1">
      <c r="B1490" s="32" t="inlineStr">
        <is>
          <t>5.6</t>
        </is>
      </c>
      <c r="C1490" s="32" t="n">
        <v>4912</v>
      </c>
      <c r="D1490" s="59" t="inlineStr">
        <is>
          <t xml:space="preserve">BOMBILLOS DE DOBLE FILAMENTO </t>
        </is>
      </c>
      <c r="E1490" s="56" t="inlineStr">
        <is>
          <t>Objeto de cristal que, con un hilo de tungsteno, platino en su interior se vuelve incandescente con el paso de la corriente eléctrica. Diámetro establecido para este vehículo.</t>
        </is>
      </c>
      <c r="F1490" s="32" t="inlineStr">
        <is>
          <t>Unidad</t>
        </is>
      </c>
      <c r="G1490" s="35" t="inlineStr">
        <is>
          <t>suministro</t>
        </is>
      </c>
      <c r="H1490" s="159" t="n">
        <v>15901</v>
      </c>
      <c r="I1490" s="37" t="n">
        <v>158.91</v>
      </c>
      <c r="J1490" s="37" t="n">
        <v>151.76</v>
      </c>
      <c r="K1490" s="160">
        <f>H1490*(I1490/J1490)</f>
        <v/>
      </c>
      <c r="L1490" s="159" t="n">
        <v>20245.6842</v>
      </c>
      <c r="M1490" s="159" t="n">
        <v>19656</v>
      </c>
      <c r="N1490" s="159" t="n">
        <v>21228.48</v>
      </c>
      <c r="O1490" s="162">
        <f>MIN(K1490,L1490,M1490,N1490)</f>
        <v/>
      </c>
      <c r="P1490" s="162">
        <f>MAX(K1490,L1490,M1490,N1490)</f>
        <v/>
      </c>
      <c r="Q1490" s="162">
        <f>MEDIAN(K1490,L1490,M1490,N1490)</f>
        <v/>
      </c>
      <c r="R1490" s="162">
        <f>AVERAGE(K1490,L1490,M1490,N1490)</f>
        <v/>
      </c>
      <c r="S1490" s="162">
        <f>AVERAGE(O1490,Q1490)</f>
        <v/>
      </c>
      <c r="T1490" s="162">
        <f>AVERAGE(P1490,Q1490)</f>
        <v/>
      </c>
      <c r="U1490" s="41">
        <f>STDEVA(K1490,L1490,M1490,N1490)</f>
        <v/>
      </c>
      <c r="V1490" s="42">
        <f>U1490/Q1490</f>
        <v/>
      </c>
      <c r="W1490" s="43">
        <f>IF(X1490=O1490,"MENOR",IF(X1490=S1490,"PROM[MEN-MED]","PROMEDIO"))</f>
        <v/>
      </c>
      <c r="X1490" s="163">
        <f>IF(V1490&lt;=300%,O1490,IF(AND(V1490&gt;100%,V1490&lt;=150%),S1490,R1490))</f>
        <v/>
      </c>
      <c r="Y1490" s="162">
        <f>ROUND(X1490,0)</f>
        <v/>
      </c>
    </row>
    <row r="1491" ht="15.75" customHeight="1">
      <c r="B1491" s="32" t="inlineStr">
        <is>
          <t>5.7</t>
        </is>
      </c>
      <c r="C1491" s="32" t="n">
        <v>4912</v>
      </c>
      <c r="D1491" s="59" t="inlineStr">
        <is>
          <t xml:space="preserve">BOMBILLOS HALÓGENO </t>
        </is>
      </c>
      <c r="E1491" s="56" t="inlineStr">
        <is>
          <t>Objeto de cristal con un filamento de Wolframio, dentro de un gas inerte y una pequeña cantidad de halógeno (como yodo o bromo) . Diámetro establecido para este vehículo.</t>
        </is>
      </c>
      <c r="F1491" s="32" t="inlineStr">
        <is>
          <t>Unidad</t>
        </is>
      </c>
      <c r="G1491" s="35" t="inlineStr">
        <is>
          <t>suministro</t>
        </is>
      </c>
      <c r="H1491" s="159" t="n">
        <v>62612</v>
      </c>
      <c r="I1491" s="37" t="n">
        <v>158.91</v>
      </c>
      <c r="J1491" s="37" t="n">
        <v>151.76</v>
      </c>
      <c r="K1491" s="160">
        <f>H1491*(I1491/J1491)</f>
        <v/>
      </c>
      <c r="L1491" s="159" t="n">
        <v>93355.08349999999</v>
      </c>
      <c r="M1491" s="159" t="n">
        <v>90636</v>
      </c>
      <c r="N1491" s="159" t="n">
        <v>97886.88</v>
      </c>
      <c r="O1491" s="162">
        <f>MIN(K1491,L1491,M1491,N1491)</f>
        <v/>
      </c>
      <c r="P1491" s="162">
        <f>MAX(K1491,L1491,M1491,N1491)</f>
        <v/>
      </c>
      <c r="Q1491" s="162">
        <f>MEDIAN(K1491,L1491,M1491,N1491)</f>
        <v/>
      </c>
      <c r="R1491" s="162">
        <f>AVERAGE(K1491,L1491,M1491,N1491)</f>
        <v/>
      </c>
      <c r="S1491" s="162">
        <f>AVERAGE(O1491,Q1491)</f>
        <v/>
      </c>
      <c r="T1491" s="162">
        <f>AVERAGE(P1491,Q1491)</f>
        <v/>
      </c>
      <c r="U1491" s="41">
        <f>STDEVA(K1491,L1491,M1491,N1491)</f>
        <v/>
      </c>
      <c r="V1491" s="42">
        <f>U1491/Q1491</f>
        <v/>
      </c>
      <c r="W1491" s="43">
        <f>IF(X1491=O1491,"MENOR",IF(X1491=S1491,"PROM[MEN-MED]","PROMEDIO"))</f>
        <v/>
      </c>
      <c r="X1491" s="163">
        <f>IF(V1491&lt;=300%,O1491,IF(AND(V1491&gt;100%,V1491&lt;=150%),S1491,R1491))</f>
        <v/>
      </c>
      <c r="Y1491" s="162">
        <f>ROUND(X1491,0)</f>
        <v/>
      </c>
    </row>
    <row r="1492" ht="15.75" customHeight="1">
      <c r="B1492" s="32" t="inlineStr">
        <is>
          <t>5.8</t>
        </is>
      </c>
      <c r="C1492" s="32" t="n">
        <v>4912</v>
      </c>
      <c r="D1492" s="58" t="inlineStr">
        <is>
          <t>SENSOR FRENO (PERA)</t>
        </is>
      </c>
      <c r="E1492" s="56" t="inlineStr">
        <is>
          <t>Dispositivo eléctrico de material plástico en la mayoría de casos que desvía o interrumpe el curso de una corriente eléctrica. Diámetro establecido para este vehículo.</t>
        </is>
      </c>
      <c r="F1492" s="32" t="inlineStr">
        <is>
          <t>Unidad</t>
        </is>
      </c>
      <c r="G1492" s="35" t="inlineStr">
        <is>
          <t>suministro</t>
        </is>
      </c>
      <c r="H1492" s="159" t="n">
        <v>120255</v>
      </c>
      <c r="I1492" s="37" t="n">
        <v>158.91</v>
      </c>
      <c r="J1492" s="37" t="n">
        <v>151.76</v>
      </c>
      <c r="K1492" s="160">
        <f>H1492*(I1492/J1492)</f>
        <v/>
      </c>
      <c r="L1492" s="159" t="n">
        <v>539883.7696</v>
      </c>
      <c r="M1492" s="159" t="n">
        <v>524159</v>
      </c>
      <c r="N1492" s="159" t="n">
        <v>566091.72</v>
      </c>
      <c r="O1492" s="162">
        <f>MIN(K1492,L1492,M1492,N1492)</f>
        <v/>
      </c>
      <c r="P1492" s="162">
        <f>MAX(K1492,L1492,M1492,N1492)</f>
        <v/>
      </c>
      <c r="Q1492" s="162">
        <f>MEDIAN(K1492,L1492,M1492,N1492)</f>
        <v/>
      </c>
      <c r="R1492" s="162">
        <f>AVERAGE(K1492,L1492,M1492,N1492)</f>
        <v/>
      </c>
      <c r="S1492" s="162">
        <f>AVERAGE(O1492,Q1492)</f>
        <v/>
      </c>
      <c r="T1492" s="162">
        <f>AVERAGE(P1492,Q1492)</f>
        <v/>
      </c>
      <c r="U1492" s="41">
        <f>STDEVA(K1492,L1492,M1492,N1492)</f>
        <v/>
      </c>
      <c r="V1492" s="42">
        <f>U1492/Q1492</f>
        <v/>
      </c>
      <c r="W1492" s="43">
        <f>IF(X1492=O1492,"MENOR",IF(X1492=S1492,"PROM[MEN-MED]","PROMEDIO"))</f>
        <v/>
      </c>
      <c r="X1492" s="163">
        <f>IF(V1492&lt;=300%,O1492,IF(AND(V1492&gt;100%,V1492&lt;=150%),S1492,R1492))</f>
        <v/>
      </c>
      <c r="Y1492" s="162">
        <f>ROUND(X1492,0)</f>
        <v/>
      </c>
    </row>
    <row r="1493" ht="27" customHeight="1">
      <c r="B1493" s="32" t="inlineStr">
        <is>
          <t>5.9</t>
        </is>
      </c>
      <c r="C1493" s="32" t="n">
        <v>4912</v>
      </c>
      <c r="D1493" s="59" t="inlineStr">
        <is>
          <t>BOMBILLO LUZ DE CORTESIA (LUZ TECHO)</t>
        </is>
      </c>
      <c r="E1493" s="56" t="inlineStr">
        <is>
          <t>Objeto de cristal que, con un hilo de tungsteno, platino u otro material en su interior se vuelve incandescente con el paso de la corriente eléctrica. Diámetro establecido para este vehículo.</t>
        </is>
      </c>
      <c r="F1493" s="32" t="inlineStr">
        <is>
          <t>Unidad</t>
        </is>
      </c>
      <c r="G1493" s="35" t="inlineStr">
        <is>
          <t>suministro</t>
        </is>
      </c>
      <c r="H1493" s="159" t="n">
        <v>7951</v>
      </c>
      <c r="I1493" s="37" t="n">
        <v>158.91</v>
      </c>
      <c r="J1493" s="37" t="n">
        <v>151.76</v>
      </c>
      <c r="K1493" s="160">
        <f>H1493*(I1493/J1493)</f>
        <v/>
      </c>
      <c r="L1493" s="159" t="n">
        <v>48148.3758</v>
      </c>
      <c r="M1493" s="159" t="n">
        <v>46746</v>
      </c>
      <c r="N1493" s="159" t="n">
        <v>50485.68</v>
      </c>
      <c r="O1493" s="162">
        <f>MIN(K1493,L1493,M1493,N1493)</f>
        <v/>
      </c>
      <c r="P1493" s="162">
        <f>MAX(K1493,L1493,M1493,N1493)</f>
        <v/>
      </c>
      <c r="Q1493" s="162">
        <f>MEDIAN(K1493,L1493,M1493,N1493)</f>
        <v/>
      </c>
      <c r="R1493" s="162">
        <f>AVERAGE(K1493,L1493,M1493,N1493)</f>
        <v/>
      </c>
      <c r="S1493" s="162">
        <f>AVERAGE(O1493,Q1493)</f>
        <v/>
      </c>
      <c r="T1493" s="162">
        <f>AVERAGE(P1493,Q1493)</f>
        <v/>
      </c>
      <c r="U1493" s="41">
        <f>STDEVA(K1493,L1493,M1493,N1493)</f>
        <v/>
      </c>
      <c r="V1493" s="42">
        <f>U1493/Q1493</f>
        <v/>
      </c>
      <c r="W1493" s="43">
        <f>IF(X1493=O1493,"MENOR",IF(X1493=S1493,"PROM[MEN-MED]","PROMEDIO"))</f>
        <v/>
      </c>
      <c r="X1493" s="163">
        <f>IF(V1493&lt;=300%,O1493,IF(AND(V1493&gt;100%,V1493&lt;=150%),S1493,R1493))</f>
        <v/>
      </c>
      <c r="Y1493" s="162">
        <f>ROUND(X1493,0)</f>
        <v/>
      </c>
    </row>
    <row r="1494" ht="27" customHeight="1">
      <c r="B1494" s="32" t="inlineStr">
        <is>
          <t>5.10</t>
        </is>
      </c>
      <c r="C1494" s="32" t="n">
        <v>4912</v>
      </c>
      <c r="D1494" s="59" t="inlineStr">
        <is>
          <t>BOMBILLOS DIRECCIONALES</t>
        </is>
      </c>
      <c r="E1494" s="56" t="inlineStr">
        <is>
          <t>Objeto de cristal que, con un hilo de tungsteno, platino u otro material en su interior se vuelve incandescente con el paso de la corriente eléctrica. Diámetro establecido para este vehículo.</t>
        </is>
      </c>
      <c r="F1494" s="32" t="inlineStr">
        <is>
          <t>Unidad</t>
        </is>
      </c>
      <c r="G1494" s="35" t="inlineStr">
        <is>
          <t>suministro</t>
        </is>
      </c>
      <c r="H1494" s="159" t="n">
        <v>8944</v>
      </c>
      <c r="I1494" s="37" t="n">
        <v>158.91</v>
      </c>
      <c r="J1494" s="37" t="n">
        <v>151.76</v>
      </c>
      <c r="K1494" s="160">
        <f>H1494*(I1494/J1494)</f>
        <v/>
      </c>
      <c r="L1494" s="159" t="n">
        <v>28658.7224</v>
      </c>
      <c r="M1494" s="159" t="n">
        <v>27824</v>
      </c>
      <c r="N1494" s="159" t="n">
        <v>30049.92</v>
      </c>
      <c r="O1494" s="162">
        <f>MIN(K1494,L1494,M1494,N1494)</f>
        <v/>
      </c>
      <c r="P1494" s="162">
        <f>MAX(K1494,L1494,M1494,N1494)</f>
        <v/>
      </c>
      <c r="Q1494" s="162">
        <f>MEDIAN(K1494,L1494,M1494,N1494)</f>
        <v/>
      </c>
      <c r="R1494" s="162">
        <f>AVERAGE(K1494,L1494,M1494,N1494)</f>
        <v/>
      </c>
      <c r="S1494" s="162">
        <f>AVERAGE(O1494,Q1494)</f>
        <v/>
      </c>
      <c r="T1494" s="162">
        <f>AVERAGE(P1494,Q1494)</f>
        <v/>
      </c>
      <c r="U1494" s="41">
        <f>STDEVA(K1494,L1494,M1494,N1494)</f>
        <v/>
      </c>
      <c r="V1494" s="42">
        <f>U1494/Q1494</f>
        <v/>
      </c>
      <c r="W1494" s="43">
        <f>IF(X1494=O1494,"MENOR",IF(X1494=S1494,"PROM[MEN-MED]","PROMEDIO"))</f>
        <v/>
      </c>
      <c r="X1494" s="163">
        <f>IF(V1494&lt;=300%,O1494,IF(AND(V1494&gt;100%,V1494&lt;=150%),S1494,R1494))</f>
        <v/>
      </c>
      <c r="Y1494" s="162">
        <f>ROUND(X1494,0)</f>
        <v/>
      </c>
    </row>
    <row r="1495" ht="27" customHeight="1">
      <c r="B1495" s="32" t="inlineStr">
        <is>
          <t>5.11</t>
        </is>
      </c>
      <c r="C1495" s="32" t="n">
        <v>4912</v>
      </c>
      <c r="D1495" s="59" t="inlineStr">
        <is>
          <t>BORNE DE BATERÍA POSITIVO Y/O NEGATIVO</t>
        </is>
      </c>
      <c r="E1495"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1495" s="32" t="inlineStr">
        <is>
          <t>Unidad</t>
        </is>
      </c>
      <c r="G1495" s="35" t="inlineStr">
        <is>
          <t>suministro</t>
        </is>
      </c>
      <c r="H1495" s="159" t="n">
        <v>88452</v>
      </c>
      <c r="I1495" s="37" t="n">
        <v>158.91</v>
      </c>
      <c r="J1495" s="37" t="n">
        <v>151.76</v>
      </c>
      <c r="K1495" s="160">
        <f>H1495*(I1495/J1495)</f>
        <v/>
      </c>
      <c r="L1495" s="159" t="n">
        <v>134127.6251</v>
      </c>
      <c r="M1495" s="159" t="n">
        <v>130221</v>
      </c>
      <c r="N1495" s="159" t="n">
        <v>140638.68</v>
      </c>
      <c r="O1495" s="162">
        <f>MIN(K1495,L1495,M1495,N1495)</f>
        <v/>
      </c>
      <c r="P1495" s="162">
        <f>MAX(K1495,L1495,M1495,N1495)</f>
        <v/>
      </c>
      <c r="Q1495" s="162">
        <f>MEDIAN(K1495,L1495,M1495,N1495)</f>
        <v/>
      </c>
      <c r="R1495" s="162">
        <f>AVERAGE(K1495,L1495,M1495,N1495)</f>
        <v/>
      </c>
      <c r="S1495" s="162">
        <f>AVERAGE(O1495,Q1495)</f>
        <v/>
      </c>
      <c r="T1495" s="162">
        <f>AVERAGE(P1495,Q1495)</f>
        <v/>
      </c>
      <c r="U1495" s="41">
        <f>STDEVA(K1495,L1495,M1495,N1495)</f>
        <v/>
      </c>
      <c r="V1495" s="42">
        <f>U1495/Q1495</f>
        <v/>
      </c>
      <c r="W1495" s="43">
        <f>IF(X1495=O1495,"MENOR",IF(X1495=S1495,"PROM[MEN-MED]","PROMEDIO"))</f>
        <v/>
      </c>
      <c r="X1495" s="163">
        <f>IF(V1495&lt;=300%,O1495,IF(AND(V1495&gt;100%,V1495&lt;=150%),S1495,R1495))</f>
        <v/>
      </c>
      <c r="Y1495" s="162">
        <f>ROUND(X1495,0)</f>
        <v/>
      </c>
    </row>
    <row r="1496" ht="27" customHeight="1">
      <c r="B1496" s="32" t="inlineStr">
        <is>
          <t>5.12</t>
        </is>
      </c>
      <c r="C1496" s="32" t="n">
        <v>4912</v>
      </c>
      <c r="D1496" s="59" t="inlineStr">
        <is>
          <t>BUJÍAS DE ENCENDIDO (MOTOR GASOLINA)</t>
        </is>
      </c>
      <c r="E1496" s="56" t="inlineStr">
        <is>
          <t>Pieza metálica, cuyas piezas internas estan compuesta por electrodos, tobera islante, nucleo de cobre, resistencia supresora y se encuentra recubierto de un asilante ceramico. Diámetro establecido para este vehículo.</t>
        </is>
      </c>
      <c r="F1496" s="32" t="inlineStr">
        <is>
          <t>Unidad</t>
        </is>
      </c>
      <c r="G1496" s="35" t="inlineStr">
        <is>
          <t>suministro</t>
        </is>
      </c>
      <c r="H1496" s="159" t="n">
        <v>23853</v>
      </c>
      <c r="I1496" s="37" t="n">
        <v>158.91</v>
      </c>
      <c r="J1496" s="37" t="n">
        <v>151.76</v>
      </c>
      <c r="K1496" s="160">
        <f>H1496*(I1496/J1496)</f>
        <v/>
      </c>
      <c r="L1496" s="159" t="n">
        <v>122599.869</v>
      </c>
      <c r="M1496" s="159" t="n">
        <v>119029</v>
      </c>
      <c r="N1496" s="159" t="n">
        <v>128551.32</v>
      </c>
      <c r="O1496" s="162">
        <f>MIN(K1496,L1496,M1496,N1496)</f>
        <v/>
      </c>
      <c r="P1496" s="162">
        <f>MAX(K1496,L1496,M1496,N1496)</f>
        <v/>
      </c>
      <c r="Q1496" s="162">
        <f>MEDIAN(K1496,L1496,M1496,N1496)</f>
        <v/>
      </c>
      <c r="R1496" s="162">
        <f>AVERAGE(K1496,L1496,M1496,N1496)</f>
        <v/>
      </c>
      <c r="S1496" s="162">
        <f>AVERAGE(O1496,Q1496)</f>
        <v/>
      </c>
      <c r="T1496" s="162">
        <f>AVERAGE(P1496,Q1496)</f>
        <v/>
      </c>
      <c r="U1496" s="41">
        <f>STDEVA(K1496,L1496,M1496,N1496)</f>
        <v/>
      </c>
      <c r="V1496" s="42">
        <f>U1496/Q1496</f>
        <v/>
      </c>
      <c r="W1496" s="43">
        <f>IF(X1496=O1496,"MENOR",IF(X1496=S1496,"PROM[MEN-MED]","PROMEDIO"))</f>
        <v/>
      </c>
      <c r="X1496" s="163">
        <f>IF(V1496&lt;=300%,O1496,IF(AND(V1496&gt;100%,V1496&lt;=150%),S1496,R1496))</f>
        <v/>
      </c>
      <c r="Y1496" s="162">
        <f>ROUND(X1496,0)</f>
        <v/>
      </c>
    </row>
    <row r="1497" ht="54.75" customHeight="1">
      <c r="B1497" s="32" t="inlineStr">
        <is>
          <t>5.13</t>
        </is>
      </c>
      <c r="C1497" s="32" t="n">
        <v>4912</v>
      </c>
      <c r="D1497" s="59" t="inlineStr">
        <is>
          <t>CLAXON (PITO)</t>
        </is>
      </c>
      <c r="E1497"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497" s="32" t="inlineStr">
        <is>
          <t>Unidad</t>
        </is>
      </c>
      <c r="G1497" s="35" t="inlineStr">
        <is>
          <t>suministro</t>
        </is>
      </c>
      <c r="H1497" s="159" t="n">
        <v>208706</v>
      </c>
      <c r="I1497" s="37" t="n">
        <v>158.91</v>
      </c>
      <c r="J1497" s="37" t="n">
        <v>151.76</v>
      </c>
      <c r="K1497" s="160">
        <f>H1497*(I1497/J1497)</f>
        <v/>
      </c>
      <c r="L1497" s="159" t="n">
        <v>289062.2931</v>
      </c>
      <c r="M1497" s="159" t="n">
        <v>280643</v>
      </c>
      <c r="N1497" s="159" t="n">
        <v>303094.44</v>
      </c>
      <c r="O1497" s="162">
        <f>MIN(K1497,L1497,M1497,N1497)</f>
        <v/>
      </c>
      <c r="P1497" s="162">
        <f>MAX(K1497,L1497,M1497,N1497)</f>
        <v/>
      </c>
      <c r="Q1497" s="162">
        <f>MEDIAN(K1497,L1497,M1497,N1497)</f>
        <v/>
      </c>
      <c r="R1497" s="162">
        <f>AVERAGE(K1497,L1497,M1497,N1497)</f>
        <v/>
      </c>
      <c r="S1497" s="162">
        <f>AVERAGE(O1497,Q1497)</f>
        <v/>
      </c>
      <c r="T1497" s="162">
        <f>AVERAGE(P1497,Q1497)</f>
        <v/>
      </c>
      <c r="U1497" s="41">
        <f>STDEVA(K1497,L1497,M1497,N1497)</f>
        <v/>
      </c>
      <c r="V1497" s="42">
        <f>U1497/Q1497</f>
        <v/>
      </c>
      <c r="W1497" s="43">
        <f>IF(X1497=O1497,"MENOR",IF(X1497=S1497,"PROM[MEN-MED]","PROMEDIO"))</f>
        <v/>
      </c>
      <c r="X1497" s="163">
        <f>IF(V1497&lt;=300%,O1497,IF(AND(V1497&gt;100%,V1497&lt;=150%),S1497,R1497))</f>
        <v/>
      </c>
      <c r="Y1497" s="162">
        <f>ROUND(X1497,0)</f>
        <v/>
      </c>
    </row>
    <row r="1498" ht="27" customHeight="1">
      <c r="B1498" s="32" t="inlineStr">
        <is>
          <t>5.14</t>
        </is>
      </c>
      <c r="C1498" s="32" t="n">
        <v>4912</v>
      </c>
      <c r="D1498" s="59" t="inlineStr">
        <is>
          <t>SENSOR DETONADOR AIRBAG</t>
        </is>
      </c>
      <c r="E1498"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498" s="32" t="inlineStr">
        <is>
          <t>Unidad</t>
        </is>
      </c>
      <c r="G1498" s="35" t="inlineStr">
        <is>
          <t>suministro</t>
        </is>
      </c>
      <c r="H1498" s="159" t="n">
        <v>516792</v>
      </c>
      <c r="I1498" s="37" t="n">
        <v>158.91</v>
      </c>
      <c r="J1498" s="37" t="n">
        <v>151.76</v>
      </c>
      <c r="K1498" s="160">
        <f>H1498*(I1498/J1498)</f>
        <v/>
      </c>
      <c r="L1498" s="159" t="n">
        <v>619353.4214</v>
      </c>
      <c r="M1498" s="159" t="n">
        <v>601314</v>
      </c>
      <c r="N1498" s="159" t="n">
        <v>649419.12</v>
      </c>
      <c r="O1498" s="162">
        <f>MIN(K1498,L1498,M1498,N1498)</f>
        <v/>
      </c>
      <c r="P1498" s="162">
        <f>MAX(K1498,L1498,M1498,N1498)</f>
        <v/>
      </c>
      <c r="Q1498" s="162">
        <f>MEDIAN(K1498,L1498,M1498,N1498)</f>
        <v/>
      </c>
      <c r="R1498" s="162">
        <f>AVERAGE(K1498,L1498,M1498,N1498)</f>
        <v/>
      </c>
      <c r="S1498" s="162">
        <f>AVERAGE(O1498,Q1498)</f>
        <v/>
      </c>
      <c r="T1498" s="162">
        <f>AVERAGE(P1498,Q1498)</f>
        <v/>
      </c>
      <c r="U1498" s="41">
        <f>STDEVA(K1498,L1498,M1498,N1498)</f>
        <v/>
      </c>
      <c r="V1498" s="42">
        <f>U1498/Q1498</f>
        <v/>
      </c>
      <c r="W1498" s="43">
        <f>IF(X1498=O1498,"MENOR",IF(X1498=S1498,"PROM[MEN-MED]","PROMEDIO"))</f>
        <v/>
      </c>
      <c r="X1498" s="163">
        <f>IF(V1498&lt;=500%,O1498,IF(AND(V1498&gt;100%,V1498&lt;=150%),S1498,R1498))</f>
        <v/>
      </c>
      <c r="Y1498" s="162">
        <f>ROUND(X1498,0)</f>
        <v/>
      </c>
    </row>
    <row r="1499" ht="27" customHeight="1">
      <c r="B1499" s="32" t="inlineStr">
        <is>
          <t>5.15</t>
        </is>
      </c>
      <c r="C1499" s="32" t="n">
        <v>4912</v>
      </c>
      <c r="D1499" s="59" t="inlineStr">
        <is>
          <t>PORTA ESCOBILLAS DEL MOTOR DE ARRANQUE</t>
        </is>
      </c>
      <c r="E1499" s="56" t="inlineStr">
        <is>
          <t>Elemento o piezas combinadas entre metal y fibras electromecánicos de solides los cuales a través de anillos rozantes se usan para la transmisión de corriente,  Diámetro establecido para este vehículo.</t>
        </is>
      </c>
      <c r="F1499" s="32" t="inlineStr">
        <is>
          <t>Unidad</t>
        </is>
      </c>
      <c r="G1499" s="35" t="inlineStr">
        <is>
          <t>suministro</t>
        </is>
      </c>
      <c r="H1499" s="159" t="n">
        <v>5700</v>
      </c>
      <c r="I1499" s="37" t="n">
        <v>158.91</v>
      </c>
      <c r="J1499" s="37" t="n">
        <v>151.76</v>
      </c>
      <c r="K1499" s="160">
        <f>H1499*(I1499/J1499)</f>
        <v/>
      </c>
      <c r="L1499" s="159" t="n">
        <v>6813.4521</v>
      </c>
      <c r="M1499" s="159" t="n">
        <v>6615</v>
      </c>
      <c r="N1499" s="159" t="n">
        <v>7144.2</v>
      </c>
      <c r="O1499" s="162">
        <f>MIN(K1499,L1499,M1499,N1499)</f>
        <v/>
      </c>
      <c r="P1499" s="162">
        <f>MAX(K1499,L1499,M1499,N1499)</f>
        <v/>
      </c>
      <c r="Q1499" s="162">
        <f>MEDIAN(K1499,L1499,M1499,N1499)</f>
        <v/>
      </c>
      <c r="R1499" s="162">
        <f>AVERAGE(K1499,L1499,M1499,N1499)</f>
        <v/>
      </c>
      <c r="S1499" s="162">
        <f>AVERAGE(O1499,Q1499)</f>
        <v/>
      </c>
      <c r="T1499" s="162">
        <f>AVERAGE(P1499,Q1499)</f>
        <v/>
      </c>
      <c r="U1499" s="41">
        <f>STDEVA(K1499,L1499,M1499,N1499)</f>
        <v/>
      </c>
      <c r="V1499" s="42">
        <f>U1499/Q1499</f>
        <v/>
      </c>
      <c r="W1499" s="43">
        <f>IF(X1499=O1499,"MENOR",IF(X1499=S1499,"PROM[MEN-MED]","PROMEDIO"))</f>
        <v/>
      </c>
      <c r="X1499" s="163">
        <f>IF(V1499&lt;=700%,O1499,IF(AND(V1499&gt;100%,V1499&lt;=150%),S1499,R1499))</f>
        <v/>
      </c>
      <c r="Y1499" s="162">
        <f>ROUND(X1499,0)</f>
        <v/>
      </c>
    </row>
    <row r="1500" ht="69" customHeight="1">
      <c r="B1500" s="32" t="inlineStr">
        <is>
          <t>5.16</t>
        </is>
      </c>
      <c r="C1500" s="32" t="n">
        <v>4912</v>
      </c>
      <c r="D1500" s="59" t="inlineStr">
        <is>
          <t>FUSIBLES 10-15-20-25-30 AMP</t>
        </is>
      </c>
      <c r="E1500" s="56" t="inlineStr">
        <is>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is>
      </c>
      <c r="F1500" s="32" t="inlineStr">
        <is>
          <t>Unidad</t>
        </is>
      </c>
      <c r="G1500" s="35" t="inlineStr">
        <is>
          <t>suministro</t>
        </is>
      </c>
      <c r="H1500" s="159" t="n">
        <v>2981</v>
      </c>
      <c r="I1500" s="37" t="n">
        <v>158.91</v>
      </c>
      <c r="J1500" s="37" t="n">
        <v>151.76</v>
      </c>
      <c r="K1500" s="160">
        <f>H1500*(I1500/J1500)</f>
        <v/>
      </c>
      <c r="L1500" s="159" t="n">
        <v>5786.5416</v>
      </c>
      <c r="M1500" s="159" t="n">
        <v>5618</v>
      </c>
      <c r="N1500" s="159" t="n">
        <v>6067.44</v>
      </c>
      <c r="O1500" s="162">
        <f>MIN(K1500,L1500,M1500,N1500)</f>
        <v/>
      </c>
      <c r="P1500" s="162">
        <f>MAX(K1500,L1500,M1500,N1500)</f>
        <v/>
      </c>
      <c r="Q1500" s="162">
        <f>MEDIAN(K1500,L1500,M1500,N1500)</f>
        <v/>
      </c>
      <c r="R1500" s="162">
        <f>AVERAGE(K1500,L1500,M1500,N1500)</f>
        <v/>
      </c>
      <c r="S1500" s="162">
        <f>AVERAGE(O1500,Q1500)</f>
        <v/>
      </c>
      <c r="T1500" s="162">
        <f>AVERAGE(P1500,Q1500)</f>
        <v/>
      </c>
      <c r="U1500" s="41">
        <f>STDEVA(K1500,L1500,M1500,N1500)</f>
        <v/>
      </c>
      <c r="V1500" s="42">
        <f>U1500/Q1500</f>
        <v/>
      </c>
      <c r="W1500" s="43">
        <f>IF(X1500=O1500,"MENOR",IF(X1500=S1500,"PROM[MEN-MED]","PROMEDIO"))</f>
        <v/>
      </c>
      <c r="X1500" s="163">
        <f>IF(V1500&lt;=300%,O1500,IF(AND(V1500&gt;100%,V1500&lt;=150%),S1500,R1500))</f>
        <v/>
      </c>
      <c r="Y1500" s="162">
        <f>ROUND(X1500,0)</f>
        <v/>
      </c>
    </row>
    <row r="1501" ht="54.75" customHeight="1">
      <c r="B1501" s="32" t="inlineStr">
        <is>
          <t>5.17</t>
        </is>
      </c>
      <c r="C1501" s="32" t="n">
        <v>4912</v>
      </c>
      <c r="D1501" s="59" t="inlineStr">
        <is>
          <t>FUSIBLES 60-80-100 AMP</t>
        </is>
      </c>
      <c r="E1501"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501" s="32" t="inlineStr">
        <is>
          <t>Unidad</t>
        </is>
      </c>
      <c r="G1501" s="35" t="inlineStr">
        <is>
          <t>suministro</t>
        </is>
      </c>
      <c r="H1501" s="159" t="n">
        <v>37050</v>
      </c>
      <c r="I1501" s="37" t="n">
        <v>158.91</v>
      </c>
      <c r="J1501" s="37" t="n">
        <v>151.76</v>
      </c>
      <c r="K1501" s="160">
        <f>H1501*(I1501/J1501)</f>
        <v/>
      </c>
      <c r="L1501" s="159" t="n">
        <v>43444.3653</v>
      </c>
      <c r="M1501" s="159" t="n">
        <v>42179</v>
      </c>
      <c r="N1501" s="159" t="n">
        <v>45553.32</v>
      </c>
      <c r="O1501" s="162">
        <f>MIN(K1501,L1501,M1501,N1501)</f>
        <v/>
      </c>
      <c r="P1501" s="162">
        <f>MAX(K1501,L1501,M1501,N1501)</f>
        <v/>
      </c>
      <c r="Q1501" s="162">
        <f>MEDIAN(K1501,L1501,M1501,N1501)</f>
        <v/>
      </c>
      <c r="R1501" s="162">
        <f>AVERAGE(K1501,L1501,M1501,N1501)</f>
        <v/>
      </c>
      <c r="S1501" s="162">
        <f>AVERAGE(O1501,Q1501)</f>
        <v/>
      </c>
      <c r="T1501" s="162">
        <f>AVERAGE(P1501,Q1501)</f>
        <v/>
      </c>
      <c r="U1501" s="41">
        <f>STDEVA(K1501,L1501,M1501,N1501)</f>
        <v/>
      </c>
      <c r="V1501" s="42">
        <f>U1501/Q1501</f>
        <v/>
      </c>
      <c r="W1501" s="43">
        <f>IF(X1501=O1501,"MENOR",IF(X1501=S1501,"PROM[MEN-MED]","PROMEDIO"))</f>
        <v/>
      </c>
      <c r="X1501" s="163">
        <f>IF(V1501&lt;=300%,O1501,IF(AND(V1501&gt;100%,V1501&lt;=150%),S1501,R1501))</f>
        <v/>
      </c>
      <c r="Y1501" s="162">
        <f>ROUND(X1501,0)</f>
        <v/>
      </c>
    </row>
    <row r="1502" ht="27" customHeight="1">
      <c r="B1502" s="32" t="inlineStr">
        <is>
          <t>5.18</t>
        </is>
      </c>
      <c r="C1502" s="32" t="n">
        <v>4912</v>
      </c>
      <c r="D1502" s="59" t="inlineStr">
        <is>
          <t>INYECTORES (MOTOR DIÉSEL Y GASOLINA)</t>
        </is>
      </c>
      <c r="E1502" s="56"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502" s="32" t="inlineStr">
        <is>
          <t>Unidad</t>
        </is>
      </c>
      <c r="G1502" s="35" t="inlineStr">
        <is>
          <t>suministro</t>
        </is>
      </c>
      <c r="H1502" s="159" t="n">
        <v>937191</v>
      </c>
      <c r="I1502" s="37" t="n">
        <v>158.91</v>
      </c>
      <c r="J1502" s="37" t="n">
        <v>151.76</v>
      </c>
      <c r="K1502" s="160">
        <f>H1502*(I1502/J1502)</f>
        <v/>
      </c>
      <c r="L1502" s="159" t="n">
        <v>1623018.3781</v>
      </c>
      <c r="M1502" s="159" t="n">
        <v>1575746</v>
      </c>
      <c r="N1502" s="159" t="n">
        <v>1701805.68</v>
      </c>
      <c r="O1502" s="162">
        <f>MIN(K1502,L1502,M1502,N1502)</f>
        <v/>
      </c>
      <c r="P1502" s="162">
        <f>MAX(K1502,L1502,M1502,N1502)</f>
        <v/>
      </c>
      <c r="Q1502" s="162">
        <f>MEDIAN(K1502,L1502,M1502,N1502)</f>
        <v/>
      </c>
      <c r="R1502" s="162">
        <f>AVERAGE(K1502,L1502,M1502,N1502)</f>
        <v/>
      </c>
      <c r="S1502" s="162">
        <f>AVERAGE(O1502,Q1502)</f>
        <v/>
      </c>
      <c r="T1502" s="162">
        <f>AVERAGE(P1502,Q1502)</f>
        <v/>
      </c>
      <c r="U1502" s="41">
        <f>STDEVA(K1502,L1502,M1502,N1502)</f>
        <v/>
      </c>
      <c r="V1502" s="42">
        <f>U1502/Q1502</f>
        <v/>
      </c>
      <c r="W1502" s="43">
        <f>IF(X1502=O1502,"MENOR",IF(X1502=S1502,"PROM[MEN-MED]","PROMEDIO"))</f>
        <v/>
      </c>
      <c r="X1502" s="163">
        <f>IF(V1502&lt;=300%,O1502,IF(AND(V1502&gt;100%,V1502&lt;=150%),S1502,R1502))</f>
        <v/>
      </c>
      <c r="Y1502" s="162">
        <f>ROUND(X1502,0)</f>
        <v/>
      </c>
    </row>
    <row r="1503" ht="27" customHeight="1">
      <c r="B1503" s="32" t="inlineStr">
        <is>
          <t>5.19</t>
        </is>
      </c>
      <c r="C1503" s="32" t="n">
        <v>4912</v>
      </c>
      <c r="D1503" s="59" t="inlineStr">
        <is>
          <t>MOTOR DE LIMPIABRISAS</t>
        </is>
      </c>
      <c r="E1503" s="56" t="inlineStr">
        <is>
          <t>Elemento metálico está formado por un motor eléctrico con un sistema de reducción incorporado, que transforma la velocidad del motor a la velocidad necesaria, para obtener un desplazamiento de vaivén. Diámetro establecido para este vehículo.</t>
        </is>
      </c>
      <c r="F1503" s="32" t="inlineStr">
        <is>
          <t xml:space="preserve">Unidad </t>
        </is>
      </c>
      <c r="G1503" s="35" t="inlineStr">
        <is>
          <t>suministro</t>
        </is>
      </c>
      <c r="H1503" s="159" t="n">
        <v>1287023</v>
      </c>
      <c r="I1503" s="37" t="n">
        <v>158.91</v>
      </c>
      <c r="J1503" s="37" t="n">
        <v>151.76</v>
      </c>
      <c r="K1503" s="160">
        <f>H1503*(I1503/J1503)</f>
        <v/>
      </c>
      <c r="L1503" s="159" t="n">
        <v>1962619.6856</v>
      </c>
      <c r="M1503" s="159" t="n">
        <v>1905456</v>
      </c>
      <c r="N1503" s="159" t="n">
        <v>2057892.48</v>
      </c>
      <c r="O1503" s="162">
        <f>MIN(K1503,L1503,M1503,N1503)</f>
        <v/>
      </c>
      <c r="P1503" s="162">
        <f>MAX(K1503,L1503,M1503,N1503)</f>
        <v/>
      </c>
      <c r="Q1503" s="162">
        <f>MEDIAN(K1503,L1503,M1503,N1503)</f>
        <v/>
      </c>
      <c r="R1503" s="162">
        <f>AVERAGE(K1503,L1503,M1503,N1503)</f>
        <v/>
      </c>
      <c r="S1503" s="162">
        <f>AVERAGE(O1503,Q1503)</f>
        <v/>
      </c>
      <c r="T1503" s="162">
        <f>AVERAGE(P1503,Q1503)</f>
        <v/>
      </c>
      <c r="U1503" s="41">
        <f>STDEVA(K1503,L1503,M1503,N1503)</f>
        <v/>
      </c>
      <c r="V1503" s="42">
        <f>U1503/Q1503</f>
        <v/>
      </c>
      <c r="W1503" s="43">
        <f>IF(X1503=O1503,"MENOR",IF(X1503=S1503,"PROM[MEN-MED]","PROMEDIO"))</f>
        <v/>
      </c>
      <c r="X1503" s="163">
        <f>IF(V1503&lt;=300%,O1503,IF(AND(V1503&gt;100%,V1503&lt;=150%),S1503,R1503))</f>
        <v/>
      </c>
      <c r="Y1503" s="162">
        <f>ROUND(X1503,0)</f>
        <v/>
      </c>
    </row>
    <row r="1504" ht="27" customHeight="1">
      <c r="B1504" s="32" t="inlineStr">
        <is>
          <t>5.20</t>
        </is>
      </c>
      <c r="C1504" s="32" t="n">
        <v>4912</v>
      </c>
      <c r="D1504" s="59" t="inlineStr">
        <is>
          <t>PORTAFUSIBLES</t>
        </is>
      </c>
      <c r="E1504" s="56" t="inlineStr">
        <is>
          <t>Elemento de plastico y metal forma de caja con su respetiva tapa que ofrecen un medio seguro y organizado para la instalación y protección grupal en elementos eléctricos. Diámetro establecido para este vehículo.</t>
        </is>
      </c>
      <c r="F1504" s="32" t="inlineStr">
        <is>
          <t>Unidad</t>
        </is>
      </c>
      <c r="G1504" s="35" t="inlineStr">
        <is>
          <t>suministro</t>
        </is>
      </c>
      <c r="H1504" s="159" t="n">
        <v>474061</v>
      </c>
      <c r="I1504" s="37" t="n">
        <v>158.91</v>
      </c>
      <c r="J1504" s="37" t="n">
        <v>151.76</v>
      </c>
      <c r="K1504" s="160">
        <f>H1504*(I1504/J1504)</f>
        <v/>
      </c>
      <c r="L1504" s="159" t="n">
        <v>1058117.9644</v>
      </c>
      <c r="M1504" s="159" t="n">
        <v>1027299</v>
      </c>
      <c r="N1504" s="159" t="n">
        <v>1109482.92</v>
      </c>
      <c r="O1504" s="162">
        <f>MIN(K1504,L1504,M1504,N1504)</f>
        <v/>
      </c>
      <c r="P1504" s="162">
        <f>MAX(K1504,L1504,M1504,N1504)</f>
        <v/>
      </c>
      <c r="Q1504" s="162">
        <f>MEDIAN(K1504,L1504,M1504,N1504)</f>
        <v/>
      </c>
      <c r="R1504" s="162">
        <f>AVERAGE(K1504,L1504,M1504,N1504)</f>
        <v/>
      </c>
      <c r="S1504" s="162">
        <f>AVERAGE(O1504,Q1504)</f>
        <v/>
      </c>
      <c r="T1504" s="162">
        <f>AVERAGE(P1504,Q1504)</f>
        <v/>
      </c>
      <c r="U1504" s="41">
        <f>STDEVA(K1504,L1504,M1504,N1504)</f>
        <v/>
      </c>
      <c r="V1504" s="42">
        <f>U1504/Q1504</f>
        <v/>
      </c>
      <c r="W1504" s="43">
        <f>IF(X1504=O1504,"MENOR",IF(X1504=S1504,"PROM[MEN-MED]","PROMEDIO"))</f>
        <v/>
      </c>
      <c r="X1504" s="163">
        <f>IF(V1504&lt;=300%,O1504,IF(AND(V1504&gt;100%,V1504&lt;=150%),S1504,R1504))</f>
        <v/>
      </c>
      <c r="Y1504" s="162">
        <f>ROUND(X1504,0)</f>
        <v/>
      </c>
    </row>
    <row r="1505" ht="27" customHeight="1">
      <c r="B1505" s="32" t="inlineStr">
        <is>
          <t>5.21</t>
        </is>
      </c>
      <c r="C1505" s="32" t="n">
        <v>4912</v>
      </c>
      <c r="D1505" s="59" t="inlineStr">
        <is>
          <t xml:space="preserve">REGULADOR ALTERNADOR </t>
        </is>
      </c>
      <c r="E1505" s="56" t="inlineStr">
        <is>
          <t>Dispositivo de plastico y metal electrónico que de forma irregular, poseen en su interior una compenentes electronicos, manteniendo la tensión suministrada por el generador corriente (alternador). Diámetro establecido para este vehículo.</t>
        </is>
      </c>
      <c r="F1505" s="32" t="inlineStr">
        <is>
          <t>Unidad</t>
        </is>
      </c>
      <c r="G1505" s="35" t="inlineStr">
        <is>
          <t>suministro</t>
        </is>
      </c>
      <c r="H1505" s="159" t="n">
        <v>640033</v>
      </c>
      <c r="I1505" s="37" t="n">
        <v>158.91</v>
      </c>
      <c r="J1505" s="37" t="n">
        <v>151.76</v>
      </c>
      <c r="K1505" s="160">
        <f>H1505*(I1505/J1505)</f>
        <v/>
      </c>
      <c r="L1505" s="159" t="n">
        <v>985289.7621000001</v>
      </c>
      <c r="M1505" s="159" t="n">
        <v>956592</v>
      </c>
      <c r="N1505" s="159" t="n">
        <v>1033119.36</v>
      </c>
      <c r="O1505" s="162">
        <f>MIN(K1505,L1505,M1505,N1505)</f>
        <v/>
      </c>
      <c r="P1505" s="162">
        <f>MAX(K1505,L1505,M1505,N1505)</f>
        <v/>
      </c>
      <c r="Q1505" s="162">
        <f>MEDIAN(K1505,L1505,M1505,N1505)</f>
        <v/>
      </c>
      <c r="R1505" s="162">
        <f>AVERAGE(K1505,L1505,M1505,N1505)</f>
        <v/>
      </c>
      <c r="S1505" s="162">
        <f>AVERAGE(O1505,Q1505)</f>
        <v/>
      </c>
      <c r="T1505" s="162">
        <f>AVERAGE(P1505,Q1505)</f>
        <v/>
      </c>
      <c r="U1505" s="41">
        <f>STDEVA(K1505,L1505,M1505,N1505)</f>
        <v/>
      </c>
      <c r="V1505" s="42">
        <f>U1505/Q1505</f>
        <v/>
      </c>
      <c r="W1505" s="43">
        <f>IF(X1505=O1505,"MENOR",IF(X1505=S1505,"PROM[MEN-MED]","PROMEDIO"))</f>
        <v/>
      </c>
      <c r="X1505" s="163">
        <f>IF(V1505&lt;=300%,O1505,IF(AND(V1505&gt;100%,V1505&lt;=150%),S1505,R1505))</f>
        <v/>
      </c>
      <c r="Y1505" s="162">
        <f>ROUND(X1505,0)</f>
        <v/>
      </c>
    </row>
    <row r="1506" ht="27" customHeight="1">
      <c r="B1506" s="32" t="inlineStr">
        <is>
          <t>5.22</t>
        </is>
      </c>
      <c r="C1506" s="32" t="n">
        <v>4912</v>
      </c>
      <c r="D1506" s="59" t="inlineStr">
        <is>
          <t>RELÉ (ELEVADOR DE CORRIENTE)</t>
        </is>
      </c>
      <c r="E1506" s="56"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506" s="32" t="inlineStr">
        <is>
          <t>Unidad</t>
        </is>
      </c>
      <c r="G1506" s="35" t="inlineStr">
        <is>
          <t>suministro</t>
        </is>
      </c>
      <c r="H1506" s="159" t="n">
        <v>141550</v>
      </c>
      <c r="I1506" s="37" t="n">
        <v>158.91</v>
      </c>
      <c r="J1506" s="37" t="n">
        <v>151.76</v>
      </c>
      <c r="K1506" s="160">
        <f>H1506*(I1506/J1506)</f>
        <v/>
      </c>
      <c r="L1506" s="159" t="n">
        <v>167590.2704</v>
      </c>
      <c r="M1506" s="159" t="n">
        <v>162709</v>
      </c>
      <c r="N1506" s="159" t="n">
        <v>175725.72</v>
      </c>
      <c r="O1506" s="162">
        <f>MIN(K1506,L1506,M1506,N1506)</f>
        <v/>
      </c>
      <c r="P1506" s="162">
        <f>MAX(K1506,L1506,M1506,N1506)</f>
        <v/>
      </c>
      <c r="Q1506" s="162">
        <f>MEDIAN(K1506,L1506,M1506,N1506)</f>
        <v/>
      </c>
      <c r="R1506" s="162">
        <f>AVERAGE(K1506,L1506,M1506,N1506)</f>
        <v/>
      </c>
      <c r="S1506" s="162">
        <f>AVERAGE(O1506,Q1506)</f>
        <v/>
      </c>
      <c r="T1506" s="162">
        <f>AVERAGE(P1506,Q1506)</f>
        <v/>
      </c>
      <c r="U1506" s="41">
        <f>STDEVA(K1506,L1506,M1506,N1506)</f>
        <v/>
      </c>
      <c r="V1506" s="42">
        <f>U1506/Q1506</f>
        <v/>
      </c>
      <c r="W1506" s="43">
        <f>IF(X1506=O1506,"MENOR",IF(X1506=S1506,"PROM[MEN-MED]","PROMEDIO"))</f>
        <v/>
      </c>
      <c r="X1506" s="163">
        <f>IF(V1506&lt;=300%,O1506,IF(AND(V1506&gt;100%,V1506&lt;=150%),S1506,R1506))</f>
        <v/>
      </c>
      <c r="Y1506" s="162">
        <f>ROUND(X1506,0)</f>
        <v/>
      </c>
    </row>
    <row r="1507" ht="27" customHeight="1">
      <c r="B1507" s="32" t="inlineStr">
        <is>
          <t>5.23</t>
        </is>
      </c>
      <c r="C1507" s="32" t="n">
        <v>4912</v>
      </c>
      <c r="D1507" s="59" t="inlineStr">
        <is>
          <t xml:space="preserve">SENSOR ABS DE LAS RUEDAS </t>
        </is>
      </c>
      <c r="E1507" s="56"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507" s="32" t="inlineStr">
        <is>
          <t>Unidad</t>
        </is>
      </c>
      <c r="G1507" s="35" t="inlineStr">
        <is>
          <t>suministro</t>
        </is>
      </c>
      <c r="H1507" s="159" t="n">
        <v>803023</v>
      </c>
      <c r="I1507" s="37" t="n">
        <v>158.91</v>
      </c>
      <c r="J1507" s="37" t="n">
        <v>151.76</v>
      </c>
      <c r="K1507" s="160">
        <f>H1507*(I1507/J1507)</f>
        <v/>
      </c>
      <c r="L1507" s="159" t="n">
        <v>1105033.4407</v>
      </c>
      <c r="M1507" s="159" t="n">
        <v>1072848</v>
      </c>
      <c r="N1507" s="159" t="n">
        <v>1158675.84</v>
      </c>
      <c r="O1507" s="162">
        <f>MIN(K1507,L1507,M1507,N1507)</f>
        <v/>
      </c>
      <c r="P1507" s="162">
        <f>MAX(K1507,L1507,M1507,N1507)</f>
        <v/>
      </c>
      <c r="Q1507" s="162">
        <f>MEDIAN(K1507,L1507,M1507,N1507)</f>
        <v/>
      </c>
      <c r="R1507" s="162">
        <f>AVERAGE(K1507,L1507,M1507,N1507)</f>
        <v/>
      </c>
      <c r="S1507" s="162">
        <f>AVERAGE(O1507,Q1507)</f>
        <v/>
      </c>
      <c r="T1507" s="162">
        <f>AVERAGE(P1507,Q1507)</f>
        <v/>
      </c>
      <c r="U1507" s="41">
        <f>STDEVA(K1507,L1507,M1507,N1507)</f>
        <v/>
      </c>
      <c r="V1507" s="42">
        <f>U1507/Q1507</f>
        <v/>
      </c>
      <c r="W1507" s="43">
        <f>IF(X1507=O1507,"MENOR",IF(X1507=S1507,"PROM[MEN-MED]","PROMEDIO"))</f>
        <v/>
      </c>
      <c r="X1507" s="163">
        <f>IF(V1507&lt;=300%,O1507,IF(AND(V1507&gt;100%,V1507&lt;=150%),S1507,R1507))</f>
        <v/>
      </c>
      <c r="Y1507" s="162">
        <f>ROUND(X1507,0)</f>
        <v/>
      </c>
    </row>
    <row r="1508" ht="41.25" customHeight="1">
      <c r="B1508" s="32" t="inlineStr">
        <is>
          <t>5.24</t>
        </is>
      </c>
      <c r="C1508" s="32" t="n">
        <v>4912</v>
      </c>
      <c r="D1508" s="59" t="inlineStr">
        <is>
          <t>SENSOR APERTURA MARIPOSA (TPS)</t>
        </is>
      </c>
      <c r="E1508" s="56"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508" s="32" t="inlineStr">
        <is>
          <t>Unidad</t>
        </is>
      </c>
      <c r="G1508" s="35" t="inlineStr">
        <is>
          <t>suministro</t>
        </is>
      </c>
      <c r="H1508" s="159" t="n">
        <v>1107890</v>
      </c>
      <c r="I1508" s="37" t="n">
        <v>158.91</v>
      </c>
      <c r="J1508" s="37" t="n">
        <v>151.76</v>
      </c>
      <c r="K1508" s="160">
        <f>H1508*(I1508/J1508)</f>
        <v/>
      </c>
      <c r="L1508" s="159" t="n">
        <v>1349532.7804</v>
      </c>
      <c r="M1508" s="159" t="n">
        <v>1310226</v>
      </c>
      <c r="N1508" s="159" t="n">
        <v>1415044.08</v>
      </c>
      <c r="O1508" s="162">
        <f>MIN(K1508,L1508,M1508,N1508)</f>
        <v/>
      </c>
      <c r="P1508" s="162">
        <f>MAX(K1508,L1508,M1508,N1508)</f>
        <v/>
      </c>
      <c r="Q1508" s="162">
        <f>MEDIAN(K1508,L1508,M1508,N1508)</f>
        <v/>
      </c>
      <c r="R1508" s="162">
        <f>AVERAGE(K1508,L1508,M1508,N1508)</f>
        <v/>
      </c>
      <c r="S1508" s="162">
        <f>AVERAGE(O1508,Q1508)</f>
        <v/>
      </c>
      <c r="T1508" s="162">
        <f>AVERAGE(P1508,Q1508)</f>
        <v/>
      </c>
      <c r="U1508" s="41">
        <f>STDEVA(K1508,L1508,M1508,N1508)</f>
        <v/>
      </c>
      <c r="V1508" s="42">
        <f>U1508/Q1508</f>
        <v/>
      </c>
      <c r="W1508" s="43">
        <f>IF(X1508=O1508,"MENOR",IF(X1508=S1508,"PROM[MEN-MED]","PROMEDIO"))</f>
        <v/>
      </c>
      <c r="X1508" s="163">
        <f>IF(V1508&lt;=300%,O1508,IF(AND(V1508&gt;100%,V1508&lt;=150%),S1508,R1508))</f>
        <v/>
      </c>
      <c r="Y1508" s="162">
        <f>ROUND(X1508,0)</f>
        <v/>
      </c>
    </row>
    <row r="1509" ht="41.25" customHeight="1">
      <c r="B1509" s="32" t="inlineStr">
        <is>
          <t>5.25</t>
        </is>
      </c>
      <c r="C1509" s="32" t="n">
        <v>4912</v>
      </c>
      <c r="D1509" s="59" t="inlineStr">
        <is>
          <t>SENSOR DE DETONACIÓN (KS)</t>
        </is>
      </c>
      <c r="E1509" s="56"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509" s="32" t="inlineStr">
        <is>
          <t>Unidad</t>
        </is>
      </c>
      <c r="G1509" s="35" t="inlineStr">
        <is>
          <t>suministro</t>
        </is>
      </c>
      <c r="H1509" s="159" t="n">
        <v>654940</v>
      </c>
      <c r="I1509" s="37" t="n">
        <v>158.91</v>
      </c>
      <c r="J1509" s="37" t="n">
        <v>151.76</v>
      </c>
      <c r="K1509" s="160">
        <f>H1509*(I1509/J1509)</f>
        <v/>
      </c>
      <c r="L1509" s="159" t="n">
        <v>872121.5951</v>
      </c>
      <c r="M1509" s="159" t="n">
        <v>846720</v>
      </c>
      <c r="N1509" s="159" t="n">
        <v>914457.6</v>
      </c>
      <c r="O1509" s="162">
        <f>MIN(K1509,L1509,M1509,N1509)</f>
        <v/>
      </c>
      <c r="P1509" s="162">
        <f>MAX(K1509,L1509,M1509,N1509)</f>
        <v/>
      </c>
      <c r="Q1509" s="162">
        <f>MEDIAN(K1509,L1509,M1509,N1509)</f>
        <v/>
      </c>
      <c r="R1509" s="162">
        <f>AVERAGE(K1509,L1509,M1509,N1509)</f>
        <v/>
      </c>
      <c r="S1509" s="162">
        <f>AVERAGE(O1509,Q1509)</f>
        <v/>
      </c>
      <c r="T1509" s="162">
        <f>AVERAGE(P1509,Q1509)</f>
        <v/>
      </c>
      <c r="U1509" s="41">
        <f>STDEVA(K1509,L1509,M1509,N1509)</f>
        <v/>
      </c>
      <c r="V1509" s="42">
        <f>U1509/Q1509</f>
        <v/>
      </c>
      <c r="W1509" s="43">
        <f>IF(X1509=O1509,"MENOR",IF(X1509=S1509,"PROM[MEN-MED]","PROMEDIO"))</f>
        <v/>
      </c>
      <c r="X1509" s="163">
        <f>IF(V1509&lt;=300%,O1509,IF(AND(V1509&gt;100%,V1509&lt;=150%),S1509,R1509))</f>
        <v/>
      </c>
      <c r="Y1509" s="162">
        <f>ROUND(X1509,0)</f>
        <v/>
      </c>
    </row>
    <row r="1510" ht="27" customHeight="1">
      <c r="B1510" s="32" t="inlineStr">
        <is>
          <t>5.26</t>
        </is>
      </c>
      <c r="C1510" s="32" t="n">
        <v>4912</v>
      </c>
      <c r="D1510" s="59" t="inlineStr">
        <is>
          <t>SENSOR DE OXIGENO (O2)</t>
        </is>
      </c>
      <c r="E1510"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510" s="32" t="inlineStr">
        <is>
          <t>Unidad</t>
        </is>
      </c>
      <c r="G1510" s="35" t="inlineStr">
        <is>
          <t>suministro</t>
        </is>
      </c>
      <c r="H1510" s="159" t="n">
        <v>584250</v>
      </c>
      <c r="I1510" s="37" t="n">
        <v>158.91</v>
      </c>
      <c r="J1510" s="37" t="n">
        <v>151.76</v>
      </c>
      <c r="K1510" s="160">
        <f>H1510*(I1510/J1510)</f>
        <v/>
      </c>
      <c r="L1510" s="159" t="n">
        <v>685075.6577</v>
      </c>
      <c r="M1510" s="159" t="n">
        <v>665122</v>
      </c>
      <c r="N1510" s="159" t="n">
        <v>718331.76</v>
      </c>
      <c r="O1510" s="162">
        <f>MIN(K1510,L1510,M1510,N1510)</f>
        <v/>
      </c>
      <c r="P1510" s="162">
        <f>MAX(K1510,L1510,M1510,N1510)</f>
        <v/>
      </c>
      <c r="Q1510" s="162">
        <f>MEDIAN(K1510,L1510,M1510,N1510)</f>
        <v/>
      </c>
      <c r="R1510" s="162">
        <f>AVERAGE(K1510,L1510,M1510,N1510)</f>
        <v/>
      </c>
      <c r="S1510" s="162">
        <f>AVERAGE(O1510,Q1510)</f>
        <v/>
      </c>
      <c r="T1510" s="162">
        <f>AVERAGE(P1510,Q1510)</f>
        <v/>
      </c>
      <c r="U1510" s="41">
        <f>STDEVA(K1510,L1510,M1510,N1510)</f>
        <v/>
      </c>
      <c r="V1510" s="42">
        <f>U1510/Q1510</f>
        <v/>
      </c>
      <c r="W1510" s="43">
        <f>IF(X1510=O1510,"MENOR",IF(X1510=S1510,"PROM[MEN-MED]","PROMEDIO"))</f>
        <v/>
      </c>
      <c r="X1510" s="163">
        <f>IF(V1510&lt;=300%,O1510,IF(AND(V1510&gt;100%,V1510&lt;=150%),S1510,R1510))</f>
        <v/>
      </c>
      <c r="Y1510" s="162">
        <f>ROUND(X1510,0)</f>
        <v/>
      </c>
    </row>
    <row r="1511" ht="41.25" customHeight="1">
      <c r="B1511" s="32" t="inlineStr">
        <is>
          <t>5.27</t>
        </is>
      </c>
      <c r="C1511" s="32" t="n">
        <v>4912</v>
      </c>
      <c r="D1511" s="59" t="inlineStr">
        <is>
          <t>SENSOR DE PRESIÓN DE COMBUSTIBLE</t>
        </is>
      </c>
      <c r="E1511" s="56"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511" s="32" t="inlineStr">
        <is>
          <t>Unidad</t>
        </is>
      </c>
      <c r="G1511" s="35" t="inlineStr">
        <is>
          <t>suministro</t>
        </is>
      </c>
      <c r="H1511" s="159" t="n">
        <v>382849</v>
      </c>
      <c r="I1511" s="37" t="n">
        <v>158.91</v>
      </c>
      <c r="J1511" s="37" t="n">
        <v>151.76</v>
      </c>
      <c r="K1511" s="160">
        <f>H1511*(I1511/J1511)</f>
        <v/>
      </c>
      <c r="L1511" s="159" t="n">
        <v>453278.2828</v>
      </c>
      <c r="M1511" s="159" t="n">
        <v>440076</v>
      </c>
      <c r="N1511" s="159" t="n">
        <v>475282.08</v>
      </c>
      <c r="O1511" s="162">
        <f>MIN(K1511,L1511,M1511,N1511)</f>
        <v/>
      </c>
      <c r="P1511" s="162">
        <f>MAX(K1511,L1511,M1511,N1511)</f>
        <v/>
      </c>
      <c r="Q1511" s="162">
        <f>MEDIAN(K1511,L1511,M1511,N1511)</f>
        <v/>
      </c>
      <c r="R1511" s="162">
        <f>AVERAGE(K1511,L1511,M1511,N1511)</f>
        <v/>
      </c>
      <c r="S1511" s="162">
        <f>AVERAGE(O1511,Q1511)</f>
        <v/>
      </c>
      <c r="T1511" s="162">
        <f>AVERAGE(P1511,Q1511)</f>
        <v/>
      </c>
      <c r="U1511" s="41">
        <f>STDEVA(K1511,L1511,M1511,N1511)</f>
        <v/>
      </c>
      <c r="V1511" s="42">
        <f>U1511/Q1511</f>
        <v/>
      </c>
      <c r="W1511" s="43">
        <f>IF(X1511=O1511,"MENOR",IF(X1511=S1511,"PROM[MEN-MED]","PROMEDIO"))</f>
        <v/>
      </c>
      <c r="X1511" s="163">
        <f>IF(V1511&lt;=300%,O1511,IF(AND(V1511&gt;100%,V1511&lt;=150%),S1511,R1511))</f>
        <v/>
      </c>
      <c r="Y1511" s="162">
        <f>ROUND(X1511,0)</f>
        <v/>
      </c>
    </row>
    <row r="1512" ht="27" customHeight="1">
      <c r="B1512" s="32" t="inlineStr">
        <is>
          <t>5.28</t>
        </is>
      </c>
      <c r="C1512" s="32" t="n">
        <v>4912</v>
      </c>
      <c r="D1512" s="59" t="inlineStr">
        <is>
          <t>SENSOR DE REVERSO (LUZ TRASERA)</t>
        </is>
      </c>
      <c r="E1512"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512" s="32" t="inlineStr">
        <is>
          <t>Unidad</t>
        </is>
      </c>
      <c r="G1512" s="35" t="inlineStr">
        <is>
          <t>suministro</t>
        </is>
      </c>
      <c r="H1512" s="159" t="n">
        <v>136156</v>
      </c>
      <c r="I1512" s="37" t="n">
        <v>158.91</v>
      </c>
      <c r="J1512" s="37" t="n">
        <v>151.76</v>
      </c>
      <c r="K1512" s="160">
        <f>H1512*(I1512/J1512)</f>
        <v/>
      </c>
      <c r="L1512" s="159" t="n">
        <v>562155.4645</v>
      </c>
      <c r="M1512" s="159" t="n">
        <v>545782</v>
      </c>
      <c r="N1512" s="159" t="n">
        <v>589444.5600000001</v>
      </c>
      <c r="O1512" s="162">
        <f>MIN(K1512,L1512,M1512,N1512)</f>
        <v/>
      </c>
      <c r="P1512" s="162">
        <f>MAX(K1512,L1512,M1512,N1512)</f>
        <v/>
      </c>
      <c r="Q1512" s="162">
        <f>MEDIAN(K1512,L1512,M1512,N1512)</f>
        <v/>
      </c>
      <c r="R1512" s="162">
        <f>AVERAGE(K1512,L1512,M1512,N1512)</f>
        <v/>
      </c>
      <c r="S1512" s="162">
        <f>AVERAGE(O1512,Q1512)</f>
        <v/>
      </c>
      <c r="T1512" s="162">
        <f>AVERAGE(P1512,Q1512)</f>
        <v/>
      </c>
      <c r="U1512" s="41">
        <f>STDEVA(K1512,L1512,M1512,N1512)</f>
        <v/>
      </c>
      <c r="V1512" s="42">
        <f>U1512/Q1512</f>
        <v/>
      </c>
      <c r="W1512" s="43">
        <f>IF(X1512=O1512,"MENOR",IF(X1512=S1512,"PROM[MEN-MED]","PROMEDIO"))</f>
        <v/>
      </c>
      <c r="X1512" s="163">
        <f>IF(V1512&lt;=300%,O1512,IF(AND(V1512&gt;100%,V1512&lt;=150%),S1512,R1512))</f>
        <v/>
      </c>
      <c r="Y1512" s="162">
        <f>ROUND(X1512,0)</f>
        <v/>
      </c>
    </row>
    <row r="1513" ht="27" customHeight="1">
      <c r="B1513" s="32" t="inlineStr">
        <is>
          <t>5.29</t>
        </is>
      </c>
      <c r="C1513" s="32" t="n">
        <v>4912</v>
      </c>
      <c r="D1513" s="59" t="inlineStr">
        <is>
          <t>SENSOR DE TEMPERATURA DEL REFRIGERANTE (CTS - ECT)</t>
        </is>
      </c>
      <c r="E1513"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513" s="32" t="inlineStr">
        <is>
          <t>Unidad</t>
        </is>
      </c>
      <c r="G1513" s="35" t="inlineStr">
        <is>
          <t>suministro</t>
        </is>
      </c>
      <c r="H1513" s="159" t="n">
        <v>214670</v>
      </c>
      <c r="I1513" s="37" t="n">
        <v>158.91</v>
      </c>
      <c r="J1513" s="37" t="n">
        <v>151.76</v>
      </c>
      <c r="K1513" s="160">
        <f>H1513*(I1513/J1513)</f>
        <v/>
      </c>
      <c r="L1513" s="159" t="n">
        <v>291615.6642</v>
      </c>
      <c r="M1513" s="159" t="n">
        <v>283122</v>
      </c>
      <c r="N1513" s="159" t="n">
        <v>305771.76</v>
      </c>
      <c r="O1513" s="162">
        <f>MIN(K1513,L1513,M1513,N1513)</f>
        <v/>
      </c>
      <c r="P1513" s="162">
        <f>MAX(K1513,L1513,M1513,N1513)</f>
        <v/>
      </c>
      <c r="Q1513" s="162">
        <f>MEDIAN(K1513,L1513,M1513,N1513)</f>
        <v/>
      </c>
      <c r="R1513" s="162">
        <f>AVERAGE(K1513,L1513,M1513,N1513)</f>
        <v/>
      </c>
      <c r="S1513" s="162">
        <f>AVERAGE(O1513,Q1513)</f>
        <v/>
      </c>
      <c r="T1513" s="162">
        <f>AVERAGE(P1513,Q1513)</f>
        <v/>
      </c>
      <c r="U1513" s="41">
        <f>STDEVA(K1513,L1513,M1513,N1513)</f>
        <v/>
      </c>
      <c r="V1513" s="42">
        <f>U1513/Q1513</f>
        <v/>
      </c>
      <c r="W1513" s="43">
        <f>IF(X1513=O1513,"MENOR",IF(X1513=S1513,"PROM[MEN-MED]","PROMEDIO"))</f>
        <v/>
      </c>
      <c r="X1513" s="163">
        <f>IF(V1513&lt;=300%,O1513,IF(AND(V1513&gt;100%,V1513&lt;=150%),S1513,R1513))</f>
        <v/>
      </c>
      <c r="Y1513" s="162">
        <f>ROUND(X1513,0)</f>
        <v/>
      </c>
    </row>
    <row r="1514" ht="27" customHeight="1">
      <c r="B1514" s="32" t="inlineStr">
        <is>
          <t>5.30</t>
        </is>
      </c>
      <c r="C1514" s="32" t="n">
        <v>4912</v>
      </c>
      <c r="D1514" s="59" t="inlineStr">
        <is>
          <t>SENSOR DE VELOCIDAD (VSS)</t>
        </is>
      </c>
      <c r="E1514" s="56" t="inlineStr">
        <is>
          <t>Elemento metálico plastico de engranajes formados en un extremo por una ruedas dentadas y en el otro un conector que  transmite potencia mecánica de un componente a otro enviando una señal de movimiento.​  Diámetro establecido para este vehículo.</t>
        </is>
      </c>
      <c r="F1514" s="32" t="inlineStr">
        <is>
          <t>Unidad</t>
        </is>
      </c>
      <c r="G1514" s="35" t="inlineStr">
        <is>
          <t>suministro</t>
        </is>
      </c>
      <c r="H1514" s="159" t="n">
        <v>788115</v>
      </c>
      <c r="I1514" s="37" t="n">
        <v>158.91</v>
      </c>
      <c r="J1514" s="37" t="n">
        <v>151.76</v>
      </c>
      <c r="K1514" s="160">
        <f>H1514*(I1514/J1514)</f>
        <v/>
      </c>
      <c r="L1514" s="159" t="n">
        <v>1213929.1626</v>
      </c>
      <c r="M1514" s="159" t="n">
        <v>1178572</v>
      </c>
      <c r="N1514" s="159" t="n">
        <v>1272857.76</v>
      </c>
      <c r="O1514" s="162">
        <f>MIN(K1514,L1514,M1514,N1514)</f>
        <v/>
      </c>
      <c r="P1514" s="162">
        <f>MAX(K1514,L1514,M1514,N1514)</f>
        <v/>
      </c>
      <c r="Q1514" s="162">
        <f>MEDIAN(K1514,L1514,M1514,N1514)</f>
        <v/>
      </c>
      <c r="R1514" s="162">
        <f>AVERAGE(K1514,L1514,M1514,N1514)</f>
        <v/>
      </c>
      <c r="S1514" s="162">
        <f>AVERAGE(O1514,Q1514)</f>
        <v/>
      </c>
      <c r="T1514" s="162">
        <f>AVERAGE(P1514,Q1514)</f>
        <v/>
      </c>
      <c r="U1514" s="41">
        <f>STDEVA(K1514,L1514,M1514,N1514)</f>
        <v/>
      </c>
      <c r="V1514" s="42">
        <f>U1514/Q1514</f>
        <v/>
      </c>
      <c r="W1514" s="43">
        <f>IF(X1514=O1514,"MENOR",IF(X1514=S1514,"PROM[MEN-MED]","PROMEDIO"))</f>
        <v/>
      </c>
      <c r="X1514" s="163">
        <f>IF(V1514&lt;=300%,O1514,IF(AND(V1514&gt;100%,V1514&lt;=150%),S1514,R1514))</f>
        <v/>
      </c>
      <c r="Y1514" s="162">
        <f>ROUND(X1514,0)</f>
        <v/>
      </c>
    </row>
    <row r="1515" ht="27" customHeight="1">
      <c r="B1515" s="32" t="inlineStr">
        <is>
          <t>5.31</t>
        </is>
      </c>
      <c r="C1515" s="32" t="n">
        <v>4912</v>
      </c>
      <c r="D1515" s="59" t="inlineStr">
        <is>
          <t>SENSOR FLUJO DE AIRE (MAF)</t>
        </is>
      </c>
      <c r="E1515"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515" s="32" t="inlineStr">
        <is>
          <t>Unidad</t>
        </is>
      </c>
      <c r="G1515" s="35" t="inlineStr">
        <is>
          <t>suministro</t>
        </is>
      </c>
      <c r="H1515" s="159" t="n">
        <v>686744</v>
      </c>
      <c r="I1515" s="37" t="n">
        <v>158.91</v>
      </c>
      <c r="J1515" s="37" t="n">
        <v>151.76</v>
      </c>
      <c r="K1515" s="160">
        <f>H1515*(I1515/J1515)</f>
        <v/>
      </c>
      <c r="L1515" s="159" t="n">
        <v>905432.8247999999</v>
      </c>
      <c r="M1515" s="159" t="n">
        <v>879061</v>
      </c>
      <c r="N1515" s="159" t="n">
        <v>949385.88</v>
      </c>
      <c r="O1515" s="162">
        <f>MIN(K1515,L1515,M1515,N1515)</f>
        <v/>
      </c>
      <c r="P1515" s="162">
        <f>MAX(K1515,L1515,M1515,N1515)</f>
        <v/>
      </c>
      <c r="Q1515" s="162">
        <f>MEDIAN(K1515,L1515,M1515,N1515)</f>
        <v/>
      </c>
      <c r="R1515" s="162">
        <f>AVERAGE(K1515,L1515,M1515,N1515)</f>
        <v/>
      </c>
      <c r="S1515" s="162">
        <f>AVERAGE(O1515,Q1515)</f>
        <v/>
      </c>
      <c r="T1515" s="162">
        <f>AVERAGE(P1515,Q1515)</f>
        <v/>
      </c>
      <c r="U1515" s="41">
        <f>STDEVA(K1515,L1515,M1515,N1515)</f>
        <v/>
      </c>
      <c r="V1515" s="42">
        <f>U1515/Q1515</f>
        <v/>
      </c>
      <c r="W1515" s="43">
        <f>IF(X1515=O1515,"MENOR",IF(X1515=S1515,"PROM[MEN-MED]","PROMEDIO"))</f>
        <v/>
      </c>
      <c r="X1515" s="163">
        <f>IF(V1515&lt;=300%,O1515,IF(AND(V1515&gt;100%,V1515&lt;=150%),S1515,R1515))</f>
        <v/>
      </c>
      <c r="Y1515" s="162">
        <f>ROUND(X1515,0)</f>
        <v/>
      </c>
    </row>
    <row r="1516" ht="27" customHeight="1">
      <c r="B1516" s="32" t="inlineStr">
        <is>
          <t>5.32</t>
        </is>
      </c>
      <c r="C1516" s="32" t="n">
        <v>4912</v>
      </c>
      <c r="D1516" s="59" t="inlineStr">
        <is>
          <t>SENSOR NIVEL DE COMBUSTIBLE (FLOTADOR)</t>
        </is>
      </c>
      <c r="E1516"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516" s="32" t="inlineStr">
        <is>
          <t>Unidad</t>
        </is>
      </c>
      <c r="G1516" s="35" t="inlineStr">
        <is>
          <t>suministro</t>
        </is>
      </c>
      <c r="H1516" s="159" t="n">
        <v>292601</v>
      </c>
      <c r="I1516" s="37" t="n">
        <v>158.91</v>
      </c>
      <c r="J1516" s="37" t="n">
        <v>151.76</v>
      </c>
      <c r="K1516" s="160">
        <f>H1516*(I1516/J1516)</f>
        <v/>
      </c>
      <c r="L1516" s="159" t="n">
        <v>343095.0642</v>
      </c>
      <c r="M1516" s="159" t="n">
        <v>333102</v>
      </c>
      <c r="N1516" s="159" t="n">
        <v>359750.16</v>
      </c>
      <c r="O1516" s="162">
        <f>MIN(K1516,L1516,M1516,N1516)</f>
        <v/>
      </c>
      <c r="P1516" s="162">
        <f>MAX(K1516,L1516,M1516,N1516)</f>
        <v/>
      </c>
      <c r="Q1516" s="162">
        <f>MEDIAN(K1516,L1516,M1516,N1516)</f>
        <v/>
      </c>
      <c r="R1516" s="162">
        <f>AVERAGE(K1516,L1516,M1516,N1516)</f>
        <v/>
      </c>
      <c r="S1516" s="162">
        <f>AVERAGE(O1516,Q1516)</f>
        <v/>
      </c>
      <c r="T1516" s="162">
        <f>AVERAGE(P1516,Q1516)</f>
        <v/>
      </c>
      <c r="U1516" s="41">
        <f>STDEVA(K1516,L1516,M1516,N1516)</f>
        <v/>
      </c>
      <c r="V1516" s="42">
        <f>U1516/Q1516</f>
        <v/>
      </c>
      <c r="W1516" s="43">
        <f>IF(X1516=O1516,"MENOR",IF(X1516=S1516,"PROM[MEN-MED]","PROMEDIO"))</f>
        <v/>
      </c>
      <c r="X1516" s="163">
        <f>IF(V1516&lt;=300%,O1516,IF(AND(V1516&gt;100%,V1516&lt;=150%),S1516,R1516))</f>
        <v/>
      </c>
      <c r="Y1516" s="162">
        <f>ROUND(X1516,0)</f>
        <v/>
      </c>
    </row>
    <row r="1517" ht="27" customHeight="1">
      <c r="B1517" s="32" t="inlineStr">
        <is>
          <t>5.33</t>
        </is>
      </c>
      <c r="C1517" s="32" t="n">
        <v>4912</v>
      </c>
      <c r="D1517" s="59" t="inlineStr">
        <is>
          <t>SENSOR POSICIÓN DE ÁRBOL DE LEVAS (CMP)</t>
        </is>
      </c>
      <c r="E1517" s="56" t="inlineStr">
        <is>
          <t>Elemento electromagnético que define la posición del primer cilindro. Esta información se utiliza, para calcular el momento de encendido y el momento de la inyección. Elemento requerido para este vehiculo.</t>
        </is>
      </c>
      <c r="F1517" s="32" t="inlineStr">
        <is>
          <t>Unidad</t>
        </is>
      </c>
      <c r="G1517" s="35" t="inlineStr">
        <is>
          <t>suministro</t>
        </is>
      </c>
      <c r="H1517" s="159" t="n">
        <v>370702</v>
      </c>
      <c r="I1517" s="37" t="n">
        <v>158.91</v>
      </c>
      <c r="J1517" s="37" t="n">
        <v>151.76</v>
      </c>
      <c r="K1517" s="160">
        <f>H1517*(I1517/J1517)</f>
        <v/>
      </c>
      <c r="L1517" s="159" t="n">
        <v>483452.1251</v>
      </c>
      <c r="M1517" s="159" t="n">
        <v>469371</v>
      </c>
      <c r="N1517" s="159" t="n">
        <v>506920.68</v>
      </c>
      <c r="O1517" s="162">
        <f>MIN(K1517,L1517,M1517,N1517)</f>
        <v/>
      </c>
      <c r="P1517" s="162">
        <f>MAX(K1517,L1517,M1517,N1517)</f>
        <v/>
      </c>
      <c r="Q1517" s="162">
        <f>MEDIAN(K1517,L1517,M1517,N1517)</f>
        <v/>
      </c>
      <c r="R1517" s="162">
        <f>AVERAGE(K1517,L1517,M1517,N1517)</f>
        <v/>
      </c>
      <c r="S1517" s="162">
        <f>AVERAGE(O1517,Q1517)</f>
        <v/>
      </c>
      <c r="T1517" s="162">
        <f>AVERAGE(P1517,Q1517)</f>
        <v/>
      </c>
      <c r="U1517" s="41">
        <f>STDEVA(K1517,L1517,M1517,N1517)</f>
        <v/>
      </c>
      <c r="V1517" s="42">
        <f>U1517/Q1517</f>
        <v/>
      </c>
      <c r="W1517" s="43">
        <f>IF(X1517=O1517,"MENOR",IF(X1517=S1517,"PROM[MEN-MED]","PROMEDIO"))</f>
        <v/>
      </c>
      <c r="X1517" s="163">
        <f>IF(V1517&lt;=300%,O1517,IF(AND(V1517&gt;100%,V1517&lt;=150%),S1517,R1517))</f>
        <v/>
      </c>
      <c r="Y1517" s="162">
        <f>ROUND(X1517,0)</f>
        <v/>
      </c>
    </row>
    <row r="1518" ht="41.25" customHeight="1">
      <c r="B1518" s="32" t="inlineStr">
        <is>
          <t>5.34</t>
        </is>
      </c>
      <c r="C1518" s="32" t="n">
        <v>4912</v>
      </c>
      <c r="D1518" s="59" t="inlineStr">
        <is>
          <t>SENSOR POSICIÓN DE CIGÜEÑAL (CKP)</t>
        </is>
      </c>
      <c r="E1518"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518" s="32" t="inlineStr">
        <is>
          <t>Unidad</t>
        </is>
      </c>
      <c r="G1518" s="35" t="inlineStr">
        <is>
          <t>suministro</t>
        </is>
      </c>
      <c r="H1518" s="159" t="n">
        <v>274300</v>
      </c>
      <c r="I1518" s="37" t="n">
        <v>158.91</v>
      </c>
      <c r="J1518" s="37" t="n">
        <v>151.76</v>
      </c>
      <c r="K1518" s="160">
        <f>H1518*(I1518/J1518)</f>
        <v/>
      </c>
      <c r="L1518" s="159" t="n">
        <v>362171.6924</v>
      </c>
      <c r="M1518" s="159" t="n">
        <v>351623</v>
      </c>
      <c r="N1518" s="159" t="n">
        <v>379752.84</v>
      </c>
      <c r="O1518" s="162">
        <f>MIN(K1518,L1518,M1518,N1518)</f>
        <v/>
      </c>
      <c r="P1518" s="162">
        <f>MAX(K1518,L1518,M1518,N1518)</f>
        <v/>
      </c>
      <c r="Q1518" s="162">
        <f>MEDIAN(K1518,L1518,M1518,N1518)</f>
        <v/>
      </c>
      <c r="R1518" s="162">
        <f>AVERAGE(K1518,L1518,M1518,N1518)</f>
        <v/>
      </c>
      <c r="S1518" s="162">
        <f>AVERAGE(O1518,Q1518)</f>
        <v/>
      </c>
      <c r="T1518" s="162">
        <f>AVERAGE(P1518,Q1518)</f>
        <v/>
      </c>
      <c r="U1518" s="41">
        <f>STDEVA(K1518,L1518,M1518,N1518)</f>
        <v/>
      </c>
      <c r="V1518" s="42">
        <f>U1518/Q1518</f>
        <v/>
      </c>
      <c r="W1518" s="43">
        <f>IF(X1518=O1518,"MENOR",IF(X1518=S1518,"PROM[MEN-MED]","PROMEDIO"))</f>
        <v/>
      </c>
      <c r="X1518" s="163">
        <f>IF(V1518&lt;=300%,O1518,IF(AND(V1518&gt;100%,V1518&lt;=150%),S1518,R1518))</f>
        <v/>
      </c>
      <c r="Y1518" s="162">
        <f>ROUND(X1518,0)</f>
        <v/>
      </c>
    </row>
    <row r="1519" ht="27" customHeight="1">
      <c r="B1519" s="32" t="inlineStr">
        <is>
          <t>5.35</t>
        </is>
      </c>
      <c r="C1519" s="32" t="n">
        <v>4912</v>
      </c>
      <c r="D1519" s="59" t="inlineStr">
        <is>
          <t>SENSOR POSICIÓN DEL PEDAL DEL ACELERADOR (APP)</t>
        </is>
      </c>
      <c r="E1519"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519" s="32" t="inlineStr">
        <is>
          <t>Unidad</t>
        </is>
      </c>
      <c r="G1519" s="35" t="inlineStr">
        <is>
          <t>suministro</t>
        </is>
      </c>
      <c r="H1519" s="159" t="n">
        <v>614193</v>
      </c>
      <c r="I1519" s="37" t="n">
        <v>158.91</v>
      </c>
      <c r="J1519" s="37" t="n">
        <v>151.76</v>
      </c>
      <c r="K1519" s="160">
        <f>H1519*(I1519/J1519)</f>
        <v/>
      </c>
      <c r="L1519" s="159" t="n">
        <v>803153.8242</v>
      </c>
      <c r="M1519" s="159" t="n">
        <v>779761</v>
      </c>
      <c r="N1519" s="159" t="n">
        <v>842141.88</v>
      </c>
      <c r="O1519" s="162">
        <f>MIN(K1519,L1519,M1519,N1519)</f>
        <v/>
      </c>
      <c r="P1519" s="162">
        <f>MAX(K1519,L1519,M1519,N1519)</f>
        <v/>
      </c>
      <c r="Q1519" s="162">
        <f>MEDIAN(K1519,L1519,M1519,N1519)</f>
        <v/>
      </c>
      <c r="R1519" s="162">
        <f>AVERAGE(K1519,L1519,M1519,N1519)</f>
        <v/>
      </c>
      <c r="S1519" s="162">
        <f>AVERAGE(O1519,Q1519)</f>
        <v/>
      </c>
      <c r="T1519" s="162">
        <f>AVERAGE(P1519,Q1519)</f>
        <v/>
      </c>
      <c r="U1519" s="41">
        <f>STDEVA(K1519,L1519,M1519,N1519)</f>
        <v/>
      </c>
      <c r="V1519" s="42">
        <f>U1519/Q1519</f>
        <v/>
      </c>
      <c r="W1519" s="43">
        <f>IF(X1519=O1519,"MENOR",IF(X1519=S1519,"PROM[MEN-MED]","PROMEDIO"))</f>
        <v/>
      </c>
      <c r="X1519" s="163">
        <f>IF(V1519&lt;=300%,O1519,IF(AND(V1519&gt;100%,V1519&lt;=150%),S1519,R1519))</f>
        <v/>
      </c>
      <c r="Y1519" s="162">
        <f>ROUND(X1519,0)</f>
        <v/>
      </c>
    </row>
    <row r="1520" ht="41.25" customHeight="1">
      <c r="B1520" s="32" t="inlineStr">
        <is>
          <t>5.36</t>
        </is>
      </c>
      <c r="C1520" s="32" t="n">
        <v>4912</v>
      </c>
      <c r="D1520" s="59" t="inlineStr">
        <is>
          <t>SENSOR PRESIÓN DE ACEITE MOTOR</t>
        </is>
      </c>
      <c r="E1520"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520" s="32" t="inlineStr">
        <is>
          <t>Unidad</t>
        </is>
      </c>
      <c r="G1520" s="35" t="inlineStr">
        <is>
          <t>suministro</t>
        </is>
      </c>
      <c r="H1520" s="159" t="n">
        <v>119700</v>
      </c>
      <c r="I1520" s="37" t="n">
        <v>158.91</v>
      </c>
      <c r="J1520" s="37" t="n">
        <v>151.76</v>
      </c>
      <c r="K1520" s="160">
        <f>H1520*(I1520/J1520)</f>
        <v/>
      </c>
      <c r="L1520" s="159" t="n">
        <v>141718.7303</v>
      </c>
      <c r="M1520" s="159" t="n">
        <v>137591</v>
      </c>
      <c r="N1520" s="159" t="n">
        <v>148598.28</v>
      </c>
      <c r="O1520" s="162">
        <f>MIN(K1520,L1520,M1520,N1520)</f>
        <v/>
      </c>
      <c r="P1520" s="162">
        <f>MAX(K1520,L1520,M1520,N1520)</f>
        <v/>
      </c>
      <c r="Q1520" s="162">
        <f>MEDIAN(K1520,L1520,M1520,N1520)</f>
        <v/>
      </c>
      <c r="R1520" s="162">
        <f>AVERAGE(K1520,L1520,M1520,N1520)</f>
        <v/>
      </c>
      <c r="S1520" s="162">
        <f>AVERAGE(O1520,Q1520)</f>
        <v/>
      </c>
      <c r="T1520" s="162">
        <f>AVERAGE(P1520,Q1520)</f>
        <v/>
      </c>
      <c r="U1520" s="41">
        <f>STDEVA(K1520,L1520,M1520,N1520)</f>
        <v/>
      </c>
      <c r="V1520" s="42">
        <f>U1520/Q1520</f>
        <v/>
      </c>
      <c r="W1520" s="43">
        <f>IF(X1520=O1520,"MENOR",IF(X1520=S1520,"PROM[MEN-MED]","PROMEDIO"))</f>
        <v/>
      </c>
      <c r="X1520" s="163">
        <f>IF(V1520&lt;=300%,O1520,IF(AND(V1520&gt;100%,V1520&lt;=150%),S1520,R1520))</f>
        <v/>
      </c>
      <c r="Y1520" s="162">
        <f>ROUND(X1520,0)</f>
        <v/>
      </c>
    </row>
    <row r="1521" ht="27" customHeight="1">
      <c r="B1521" s="32" t="inlineStr">
        <is>
          <t>5.37</t>
        </is>
      </c>
      <c r="C1521" s="32" t="n">
        <v>4912</v>
      </c>
      <c r="D1521" s="59" t="inlineStr">
        <is>
          <t>SENSOR SERVODIRECCIÓN</t>
        </is>
      </c>
      <c r="E1521" s="56"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521" s="32" t="inlineStr">
        <is>
          <t>Unidad</t>
        </is>
      </c>
      <c r="G1521" s="35" t="inlineStr">
        <is>
          <t>suministro</t>
        </is>
      </c>
      <c r="H1521" s="159" t="n">
        <v>129199</v>
      </c>
      <c r="I1521" s="37" t="n">
        <v>158.91</v>
      </c>
      <c r="J1521" s="37" t="n">
        <v>151.76</v>
      </c>
      <c r="K1521" s="160">
        <f>H1521*(I1521/J1521)</f>
        <v/>
      </c>
      <c r="L1521" s="159" t="n">
        <v>172607.4056</v>
      </c>
      <c r="M1521" s="159" t="n">
        <v>167580</v>
      </c>
      <c r="N1521" s="159" t="n">
        <v>180986.4</v>
      </c>
      <c r="O1521" s="162">
        <f>MIN(K1521,L1521,M1521,N1521)</f>
        <v/>
      </c>
      <c r="P1521" s="162">
        <f>MAX(K1521,L1521,M1521,N1521)</f>
        <v/>
      </c>
      <c r="Q1521" s="162">
        <f>MEDIAN(K1521,L1521,M1521,N1521)</f>
        <v/>
      </c>
      <c r="R1521" s="162">
        <f>AVERAGE(K1521,L1521,M1521,N1521)</f>
        <v/>
      </c>
      <c r="S1521" s="162">
        <f>AVERAGE(O1521,Q1521)</f>
        <v/>
      </c>
      <c r="T1521" s="162">
        <f>AVERAGE(P1521,Q1521)</f>
        <v/>
      </c>
      <c r="U1521" s="41">
        <f>STDEVA(K1521,L1521,M1521,N1521)</f>
        <v/>
      </c>
      <c r="V1521" s="42">
        <f>U1521/Q1521</f>
        <v/>
      </c>
      <c r="W1521" s="43">
        <f>IF(X1521=O1521,"MENOR",IF(X1521=S1521,"PROM[MEN-MED]","PROMEDIO"))</f>
        <v/>
      </c>
      <c r="X1521" s="163">
        <f>IF(V1521&lt;=300%,O1521,IF(AND(V1521&gt;100%,V1521&lt;=150%),S1521,R1521))</f>
        <v/>
      </c>
      <c r="Y1521" s="162">
        <f>ROUND(X1521,0)</f>
        <v/>
      </c>
    </row>
    <row r="1522" ht="27" customHeight="1">
      <c r="B1522" s="32" t="inlineStr">
        <is>
          <t>5.38</t>
        </is>
      </c>
      <c r="C1522" s="32" t="n">
        <v>4912</v>
      </c>
      <c r="D1522" s="59" t="inlineStr">
        <is>
          <t>SWITCH DE ENCENDIDO</t>
        </is>
      </c>
      <c r="E1522"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522" s="32" t="inlineStr">
        <is>
          <t>Unidad</t>
        </is>
      </c>
      <c r="G1522" s="35" t="inlineStr">
        <is>
          <t>suministro</t>
        </is>
      </c>
      <c r="H1522" s="159" t="n">
        <v>359770</v>
      </c>
      <c r="I1522" s="37" t="n">
        <v>158.91</v>
      </c>
      <c r="J1522" s="37" t="n">
        <v>151.76</v>
      </c>
      <c r="K1522" s="160">
        <f>H1522*(I1522/J1522)</f>
        <v/>
      </c>
      <c r="L1522" s="159" t="n">
        <v>438580.1763</v>
      </c>
      <c r="M1522" s="159" t="n">
        <v>425806</v>
      </c>
      <c r="N1522" s="159" t="n">
        <v>459870.48</v>
      </c>
      <c r="O1522" s="162">
        <f>MIN(K1522,L1522,M1522,N1522)</f>
        <v/>
      </c>
      <c r="P1522" s="162">
        <f>MAX(K1522,L1522,M1522,N1522)</f>
        <v/>
      </c>
      <c r="Q1522" s="162">
        <f>MEDIAN(K1522,L1522,M1522,N1522)</f>
        <v/>
      </c>
      <c r="R1522" s="162">
        <f>AVERAGE(K1522,L1522,M1522,N1522)</f>
        <v/>
      </c>
      <c r="S1522" s="162">
        <f>AVERAGE(O1522,Q1522)</f>
        <v/>
      </c>
      <c r="T1522" s="162">
        <f>AVERAGE(P1522,Q1522)</f>
        <v/>
      </c>
      <c r="U1522" s="41">
        <f>STDEVA(K1522,L1522,M1522,N1522)</f>
        <v/>
      </c>
      <c r="V1522" s="42">
        <f>U1522/Q1522</f>
        <v/>
      </c>
      <c r="W1522" s="43">
        <f>IF(X1522=O1522,"MENOR",IF(X1522=S1522,"PROM[MEN-MED]","PROMEDIO"))</f>
        <v/>
      </c>
      <c r="X1522" s="163">
        <f>IF(V1522&lt;=300%,O1522,IF(AND(V1522&gt;100%,V1522&lt;=150%),S1522,R1522))</f>
        <v/>
      </c>
      <c r="Y1522" s="162">
        <f>ROUND(X1522,0)</f>
        <v/>
      </c>
    </row>
    <row r="1523" ht="41.25" customHeight="1">
      <c r="B1523" s="32" t="inlineStr">
        <is>
          <t>5.39</t>
        </is>
      </c>
      <c r="C1523" s="32" t="n">
        <v>4912</v>
      </c>
      <c r="D1523" s="59" t="inlineStr">
        <is>
          <t>VÁLVULA RECIRCULACION DE GASES (EGR)</t>
        </is>
      </c>
      <c r="E1523" s="56"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523" s="32" t="inlineStr">
        <is>
          <t>Unidad</t>
        </is>
      </c>
      <c r="G1523" s="35" t="inlineStr">
        <is>
          <t>suministro</t>
        </is>
      </c>
      <c r="H1523" s="159" t="n">
        <v>306998</v>
      </c>
      <c r="I1523" s="37" t="n">
        <v>158.91</v>
      </c>
      <c r="J1523" s="37" t="n">
        <v>151.76</v>
      </c>
      <c r="K1523" s="160">
        <f>H1523*(I1523/J1523)</f>
        <v/>
      </c>
      <c r="L1523" s="159" t="n">
        <v>365373.9586</v>
      </c>
      <c r="M1523" s="159" t="n">
        <v>354732</v>
      </c>
      <c r="N1523" s="159" t="n">
        <v>383110.56</v>
      </c>
      <c r="O1523" s="162">
        <f>MIN(K1523,L1523,M1523,N1523)</f>
        <v/>
      </c>
      <c r="P1523" s="162">
        <f>MAX(K1523,L1523,M1523,N1523)</f>
        <v/>
      </c>
      <c r="Q1523" s="162">
        <f>MEDIAN(K1523,L1523,M1523,N1523)</f>
        <v/>
      </c>
      <c r="R1523" s="162">
        <f>AVERAGE(K1523,L1523,M1523,N1523)</f>
        <v/>
      </c>
      <c r="S1523" s="162">
        <f>AVERAGE(O1523,Q1523)</f>
        <v/>
      </c>
      <c r="T1523" s="162">
        <f>AVERAGE(P1523,Q1523)</f>
        <v/>
      </c>
      <c r="U1523" s="41">
        <f>STDEVA(K1523,L1523,M1523,N1523)</f>
        <v/>
      </c>
      <c r="V1523" s="42">
        <f>U1523/Q1523</f>
        <v/>
      </c>
      <c r="W1523" s="43">
        <f>IF(X1523=O1523,"MENOR",IF(X1523=S1523,"PROM[MEN-MED]","PROMEDIO"))</f>
        <v/>
      </c>
      <c r="X1523" s="163">
        <f>IF(V1523&lt;=300%,O1523,IF(AND(V1523&gt;100%,V1523&lt;=150%),S1523,R1523))</f>
        <v/>
      </c>
      <c r="Y1523" s="162">
        <f>ROUND(X1523,0)</f>
        <v/>
      </c>
    </row>
    <row r="1524" ht="15.75" customHeight="1">
      <c r="B1524" s="26" t="inlineStr">
        <is>
          <t>6.</t>
        </is>
      </c>
      <c r="C1524" s="142" t="inlineStr">
        <is>
          <t>SISTEMA DE REFRIGERACIÓN</t>
        </is>
      </c>
      <c r="H1524" s="157" t="n"/>
      <c r="I1524" s="29" t="n"/>
      <c r="J1524" s="29" t="n"/>
      <c r="K1524" s="157" t="n"/>
      <c r="L1524" s="157" t="n"/>
      <c r="M1524" s="157" t="n"/>
      <c r="N1524" s="157" t="n"/>
      <c r="O1524" s="29" t="n"/>
      <c r="P1524" s="29" t="n"/>
      <c r="Q1524" s="29" t="n"/>
      <c r="R1524" s="29" t="n"/>
      <c r="S1524" s="29" t="n"/>
      <c r="T1524" s="29" t="n"/>
      <c r="U1524" s="29" t="n"/>
      <c r="V1524" s="75" t="n"/>
      <c r="W1524" s="29" t="n"/>
      <c r="X1524" s="29" t="n"/>
      <c r="Y1524" s="29" t="n"/>
    </row>
    <row r="1525" ht="27" customHeight="1">
      <c r="B1525" s="32" t="inlineStr">
        <is>
          <t>6.1</t>
        </is>
      </c>
      <c r="C1525" s="32" t="n">
        <v>4912</v>
      </c>
      <c r="D1525" s="59" t="inlineStr">
        <is>
          <t>ABRAZADERAS MANGUERAS DE REFRIGERACIÓN</t>
        </is>
      </c>
      <c r="E1525" s="56" t="inlineStr">
        <is>
          <t>Pieza de metalica, se justan de forma circular,  que sirve para asegurar tuberías o conductos de cualquier tipo, ya sean en disposición vertical, horizontal o suspendida. Diámetros establecido para este vehículo.</t>
        </is>
      </c>
      <c r="F1525" s="32" t="inlineStr">
        <is>
          <t>Unidad</t>
        </is>
      </c>
      <c r="G1525" s="35" t="inlineStr">
        <is>
          <t>suministro</t>
        </is>
      </c>
      <c r="H1525" s="159" t="n">
        <v>23750</v>
      </c>
      <c r="I1525" s="37" t="n">
        <v>158.91</v>
      </c>
      <c r="J1525" s="37" t="n">
        <v>151.76</v>
      </c>
      <c r="K1525" s="160">
        <f>H1525*(I1525/J1525)</f>
        <v/>
      </c>
      <c r="L1525" s="159" t="n">
        <v>27847.0829</v>
      </c>
      <c r="M1525" s="159" t="n">
        <v>27036</v>
      </c>
      <c r="N1525" s="159" t="n">
        <v>29198.88</v>
      </c>
      <c r="O1525" s="162">
        <f>MIN(K1525,L1525,M1525,N1525)</f>
        <v/>
      </c>
      <c r="P1525" s="162">
        <f>MAX(K1525,L1525,M1525,N1525)</f>
        <v/>
      </c>
      <c r="Q1525" s="162">
        <f>MEDIAN(K1525,L1525,M1525,N1525)</f>
        <v/>
      </c>
      <c r="R1525" s="162">
        <f>AVERAGE(K1525,L1525,M1525,N1525)</f>
        <v/>
      </c>
      <c r="S1525" s="162">
        <f>AVERAGE(O1525,Q1525)</f>
        <v/>
      </c>
      <c r="T1525" s="162">
        <f>AVERAGE(P1525,Q1525)</f>
        <v/>
      </c>
      <c r="U1525" s="41">
        <f>STDEVA(K1525,L1525,M1525,N1525)</f>
        <v/>
      </c>
      <c r="V1525" s="42">
        <f>U1525/Q1525</f>
        <v/>
      </c>
      <c r="W1525" s="43">
        <f>IF(X1525=O1525,"MENOR",IF(X1525=S1525,"PROM[MEN-MED]","PROMEDIO"))</f>
        <v/>
      </c>
      <c r="X1525" s="163">
        <f>IF(V1525&lt;=300%,O1525,IF(AND(V1525&gt;100%,V1525&lt;=150%),S1525,R1525))</f>
        <v/>
      </c>
      <c r="Y1525" s="162">
        <f>ROUND(X1525,0)</f>
        <v/>
      </c>
    </row>
    <row r="1526" ht="27" customHeight="1">
      <c r="B1526" s="32" t="inlineStr">
        <is>
          <t>6.2</t>
        </is>
      </c>
      <c r="C1526" s="32" t="n">
        <v>4912</v>
      </c>
      <c r="D1526" s="59" t="inlineStr">
        <is>
          <t>BASE TERMOSTATO</t>
        </is>
      </c>
      <c r="E1526" s="56" t="inlineStr">
        <is>
          <t>Elemento metalico o plastico de fijacion, firmeza y estabildad al subelemento. De forma irregular contiene varios tubos y una camara interna principal.  Para alojar el elemento termostato. Diámetro establecido para este vehículo.</t>
        </is>
      </c>
      <c r="F1526" s="32" t="inlineStr">
        <is>
          <t>Unidad</t>
        </is>
      </c>
      <c r="G1526" s="35" t="inlineStr">
        <is>
          <t>suministro</t>
        </is>
      </c>
      <c r="H1526" s="159" t="n">
        <v>278442</v>
      </c>
      <c r="I1526" s="37" t="n">
        <v>158.91</v>
      </c>
      <c r="J1526" s="37" t="n">
        <v>151.76</v>
      </c>
      <c r="K1526" s="160">
        <f>H1526*(I1526/J1526)</f>
        <v/>
      </c>
      <c r="L1526" s="159" t="n">
        <v>338639.2758</v>
      </c>
      <c r="M1526" s="159" t="n">
        <v>328776</v>
      </c>
      <c r="N1526" s="159" t="n">
        <v>355078.08</v>
      </c>
      <c r="O1526" s="162">
        <f>MIN(K1526,L1526,M1526,N1526)</f>
        <v/>
      </c>
      <c r="P1526" s="162">
        <f>MAX(K1526,L1526,M1526,N1526)</f>
        <v/>
      </c>
      <c r="Q1526" s="162">
        <f>MEDIAN(K1526,L1526,M1526,N1526)</f>
        <v/>
      </c>
      <c r="R1526" s="162">
        <f>AVERAGE(K1526,L1526,M1526,N1526)</f>
        <v/>
      </c>
      <c r="S1526" s="162">
        <f>AVERAGE(O1526,Q1526)</f>
        <v/>
      </c>
      <c r="T1526" s="162">
        <f>AVERAGE(P1526,Q1526)</f>
        <v/>
      </c>
      <c r="U1526" s="41">
        <f>STDEVA(K1526,L1526,M1526,N1526)</f>
        <v/>
      </c>
      <c r="V1526" s="42">
        <f>U1526/Q1526</f>
        <v/>
      </c>
      <c r="W1526" s="43">
        <f>IF(X1526=O1526,"MENOR",IF(X1526=S1526,"PROM[MEN-MED]","PROMEDIO"))</f>
        <v/>
      </c>
      <c r="X1526" s="163">
        <f>IF(V1526&lt;=300%,O1526,IF(AND(V1526&gt;100%,V1526&lt;=150%),S1526,R1526))</f>
        <v/>
      </c>
      <c r="Y1526" s="162">
        <f>ROUND(X1526,0)</f>
        <v/>
      </c>
    </row>
    <row r="1527" ht="27" customHeight="1">
      <c r="B1527" s="32" t="inlineStr">
        <is>
          <t>6.3</t>
        </is>
      </c>
      <c r="C1527" s="32" t="n">
        <v>4912</v>
      </c>
      <c r="D1527" s="59" t="inlineStr">
        <is>
          <t>BOMBA DE AGUA</t>
        </is>
      </c>
      <c r="E1527" s="56" t="inlineStr">
        <is>
          <t>Componente metalico de aleación, fundición y/o aluminio, de forma irregular contiene un cubo de ventilador, rotor, eje, rodamiento, drenaje y cuerpo. Regula la circulación del líquido  a través de piezas necesarias.  Diámetro establecido para este vehículo.</t>
        </is>
      </c>
      <c r="F1527" s="32" t="inlineStr">
        <is>
          <t>Unidad</t>
        </is>
      </c>
      <c r="G1527" s="35" t="inlineStr">
        <is>
          <t>suministro</t>
        </is>
      </c>
      <c r="H1527" s="159" t="n">
        <v>933215</v>
      </c>
      <c r="I1527" s="37" t="n">
        <v>158.91</v>
      </c>
      <c r="J1527" s="37" t="n">
        <v>151.76</v>
      </c>
      <c r="K1527" s="160">
        <f>H1527*(I1527/J1527)</f>
        <v/>
      </c>
      <c r="L1527" s="159" t="n">
        <v>1625007.3084</v>
      </c>
      <c r="M1527" s="159" t="n">
        <v>1577677</v>
      </c>
      <c r="N1527" s="159" t="n">
        <v>1703891.16</v>
      </c>
      <c r="O1527" s="162">
        <f>MIN(K1527,L1527,M1527,N1527)</f>
        <v/>
      </c>
      <c r="P1527" s="162">
        <f>MAX(K1527,L1527,M1527,N1527)</f>
        <v/>
      </c>
      <c r="Q1527" s="162">
        <f>MEDIAN(K1527,L1527,M1527,N1527)</f>
        <v/>
      </c>
      <c r="R1527" s="162">
        <f>AVERAGE(K1527,L1527,M1527,N1527)</f>
        <v/>
      </c>
      <c r="S1527" s="162">
        <f>AVERAGE(O1527,Q1527)</f>
        <v/>
      </c>
      <c r="T1527" s="162">
        <f>AVERAGE(P1527,Q1527)</f>
        <v/>
      </c>
      <c r="U1527" s="41">
        <f>STDEVA(K1527,L1527,M1527,N1527)</f>
        <v/>
      </c>
      <c r="V1527" s="42">
        <f>U1527/Q1527</f>
        <v/>
      </c>
      <c r="W1527" s="43">
        <f>IF(X1527=O1527,"MENOR",IF(X1527=S1527,"PROM[MEN-MED]","PROMEDIO"))</f>
        <v/>
      </c>
      <c r="X1527" s="163">
        <f>IF(V1527&lt;=300%,O1527,IF(AND(V1527&gt;100%,V1527&lt;=150%),S1527,R1527))</f>
        <v/>
      </c>
      <c r="Y1527" s="162">
        <f>ROUND(X1527,0)</f>
        <v/>
      </c>
    </row>
    <row r="1528" ht="27" customHeight="1">
      <c r="B1528" s="32" t="inlineStr">
        <is>
          <t>6.4</t>
        </is>
      </c>
      <c r="C1528" s="32" t="n">
        <v>4912</v>
      </c>
      <c r="D1528" s="59" t="inlineStr">
        <is>
          <t>DEPOSITO RECUPERADOR DE AGUA</t>
        </is>
      </c>
      <c r="E1528" s="56" t="inlineStr">
        <is>
          <t>Elemento de plastico (tarro) referencia de forma establecida para este vehiculo. Posee orificios de entrada y salida deliquidos, orificio pricipal de llenado con tapa, orejas de sujeccion. Almacena liquido o fluido.  Diámetro establecido para este vehículo.</t>
        </is>
      </c>
      <c r="F1528" s="32" t="inlineStr">
        <is>
          <t>Unidad</t>
        </is>
      </c>
      <c r="G1528" s="35" t="inlineStr">
        <is>
          <t>suministro</t>
        </is>
      </c>
      <c r="H1528" s="159" t="n">
        <v>325979</v>
      </c>
      <c r="I1528" s="37" t="n">
        <v>158.91</v>
      </c>
      <c r="J1528" s="37" t="n">
        <v>151.76</v>
      </c>
      <c r="K1528" s="160">
        <f>H1528*(I1528/J1528)</f>
        <v/>
      </c>
      <c r="L1528" s="159" t="n">
        <v>470150.7097</v>
      </c>
      <c r="M1528" s="159" t="n">
        <v>456457</v>
      </c>
      <c r="N1528" s="159" t="n">
        <v>492973.56</v>
      </c>
      <c r="O1528" s="162">
        <f>MIN(K1528,L1528,M1528,N1528)</f>
        <v/>
      </c>
      <c r="P1528" s="162">
        <f>MAX(K1528,L1528,M1528,N1528)</f>
        <v/>
      </c>
      <c r="Q1528" s="162">
        <f>MEDIAN(K1528,L1528,M1528,N1528)</f>
        <v/>
      </c>
      <c r="R1528" s="162">
        <f>AVERAGE(K1528,L1528,M1528,N1528)</f>
        <v/>
      </c>
      <c r="S1528" s="162">
        <f>AVERAGE(O1528,Q1528)</f>
        <v/>
      </c>
      <c r="T1528" s="162">
        <f>AVERAGE(P1528,Q1528)</f>
        <v/>
      </c>
      <c r="U1528" s="41">
        <f>STDEVA(K1528,L1528,M1528,N1528)</f>
        <v/>
      </c>
      <c r="V1528" s="42">
        <f>U1528/Q1528</f>
        <v/>
      </c>
      <c r="W1528" s="43">
        <f>IF(X1528=O1528,"MENOR",IF(X1528=S1528,"PROM[MEN-MED]","PROMEDIO"))</f>
        <v/>
      </c>
      <c r="X1528" s="163">
        <f>IF(V1528&lt;=300%,O1528,IF(AND(V1528&gt;100%,V1528&lt;=150%),S1528,R1528))</f>
        <v/>
      </c>
      <c r="Y1528" s="162">
        <f>ROUND(X1528,0)</f>
        <v/>
      </c>
    </row>
    <row r="1529" ht="27" customHeight="1">
      <c r="B1529" s="32" t="inlineStr">
        <is>
          <t>6.5</t>
        </is>
      </c>
      <c r="C1529" s="32" t="n">
        <v>4912</v>
      </c>
      <c r="D1529" s="59" t="inlineStr">
        <is>
          <t>FILTRO DE AIRE ACONDICIONADO Y/O CABINA</t>
        </is>
      </c>
      <c r="E1529" s="56" t="inlineStr">
        <is>
          <t>Elemento de fibras de papel, referencia de forma establecida para este vehiculo que retiene ciertos elementos y deja pasar otros, eliminando particulas no deseadas en el flujo de aire. Diámetro establecido para este vehículo.</t>
        </is>
      </c>
      <c r="F1529" s="32" t="inlineStr">
        <is>
          <t>Unidad</t>
        </is>
      </c>
      <c r="G1529" s="35" t="inlineStr">
        <is>
          <t>suministro</t>
        </is>
      </c>
      <c r="H1529" s="159" t="n">
        <v>158020</v>
      </c>
      <c r="I1529" s="37" t="n">
        <v>158.91</v>
      </c>
      <c r="J1529" s="37" t="n">
        <v>151.76</v>
      </c>
      <c r="K1529" s="160">
        <f>H1529*(I1529/J1529)</f>
        <v/>
      </c>
      <c r="L1529" s="159" t="n">
        <v>347356.1686</v>
      </c>
      <c r="M1529" s="159" t="n">
        <v>337239</v>
      </c>
      <c r="N1529" s="159" t="n">
        <v>364218.12</v>
      </c>
      <c r="O1529" s="162">
        <f>MIN(K1529,L1529,M1529,N1529)</f>
        <v/>
      </c>
      <c r="P1529" s="162">
        <f>MAX(K1529,L1529,M1529,N1529)</f>
        <v/>
      </c>
      <c r="Q1529" s="162">
        <f>MEDIAN(K1529,L1529,M1529,N1529)</f>
        <v/>
      </c>
      <c r="R1529" s="162">
        <f>AVERAGE(K1529,L1529,M1529,N1529)</f>
        <v/>
      </c>
      <c r="S1529" s="162">
        <f>AVERAGE(O1529,Q1529)</f>
        <v/>
      </c>
      <c r="T1529" s="162">
        <f>AVERAGE(P1529,Q1529)</f>
        <v/>
      </c>
      <c r="U1529" s="41">
        <f>STDEVA(K1529,L1529,M1529,N1529)</f>
        <v/>
      </c>
      <c r="V1529" s="42">
        <f>U1529/Q1529</f>
        <v/>
      </c>
      <c r="W1529" s="43">
        <f>IF(X1529=O1529,"MENOR",IF(X1529=S1529,"PROM[MEN-MED]","PROMEDIO"))</f>
        <v/>
      </c>
      <c r="X1529" s="163">
        <f>IF(V1529&lt;=300%,O1529,IF(AND(V1529&gt;100%,V1529&lt;=150%),S1529,R1529))</f>
        <v/>
      </c>
      <c r="Y1529" s="162">
        <f>ROUND(X1529,0)</f>
        <v/>
      </c>
    </row>
    <row r="1530" ht="27" customHeight="1">
      <c r="B1530" s="32" t="inlineStr">
        <is>
          <t>6.6</t>
        </is>
      </c>
      <c r="C1530" s="32" t="n">
        <v>4912</v>
      </c>
      <c r="D1530" s="59" t="inlineStr">
        <is>
          <t>MANGUERA INFERIOR DEL RADIADOR</t>
        </is>
      </c>
      <c r="E1530" s="56" t="inlineStr">
        <is>
          <t>Tubo hueco flexible recubierta de caucho, referencia de forma establecida para este vehiculo. Hecha para  soportar baja, mediana, alta y extrema presión. En su interior, lleva mallas metálicas trenzadas. Diámetro establecido para este vehículo.</t>
        </is>
      </c>
      <c r="F1530" s="32" t="inlineStr">
        <is>
          <t>Unidad</t>
        </is>
      </c>
      <c r="G1530" s="35" t="inlineStr">
        <is>
          <t>suministro</t>
        </is>
      </c>
      <c r="H1530" s="159" t="n">
        <v>102365</v>
      </c>
      <c r="I1530" s="37" t="n">
        <v>158.91</v>
      </c>
      <c r="J1530" s="37" t="n">
        <v>151.76</v>
      </c>
      <c r="K1530" s="160">
        <f>H1530*(I1530/J1530)</f>
        <v/>
      </c>
      <c r="L1530" s="159" t="n">
        <v>136095.9565</v>
      </c>
      <c r="M1530" s="159" t="n">
        <v>132132</v>
      </c>
      <c r="N1530" s="159" t="n">
        <v>142702.56</v>
      </c>
      <c r="O1530" s="162">
        <f>MIN(K1530,L1530,M1530,N1530)</f>
        <v/>
      </c>
      <c r="P1530" s="162">
        <f>MAX(K1530,L1530,M1530,N1530)</f>
        <v/>
      </c>
      <c r="Q1530" s="162">
        <f>MEDIAN(K1530,L1530,M1530,N1530)</f>
        <v/>
      </c>
      <c r="R1530" s="162">
        <f>AVERAGE(K1530,L1530,M1530,N1530)</f>
        <v/>
      </c>
      <c r="S1530" s="162">
        <f>AVERAGE(O1530,Q1530)</f>
        <v/>
      </c>
      <c r="T1530" s="162">
        <f>AVERAGE(P1530,Q1530)</f>
        <v/>
      </c>
      <c r="U1530" s="41">
        <f>STDEVA(K1530,L1530,M1530,N1530)</f>
        <v/>
      </c>
      <c r="V1530" s="42">
        <f>U1530/Q1530</f>
        <v/>
      </c>
      <c r="W1530" s="43">
        <f>IF(X1530=O1530,"MENOR",IF(X1530=S1530,"PROM[MEN-MED]","PROMEDIO"))</f>
        <v/>
      </c>
      <c r="X1530" s="163">
        <f>IF(V1530&lt;=300%,O1530,IF(AND(V1530&gt;100%,V1530&lt;=150%),S1530,R1530))</f>
        <v/>
      </c>
      <c r="Y1530" s="162">
        <f>ROUND(X1530,0)</f>
        <v/>
      </c>
    </row>
    <row r="1531" ht="27" customHeight="1">
      <c r="B1531" s="32" t="inlineStr">
        <is>
          <t>6.7</t>
        </is>
      </c>
      <c r="C1531" s="32" t="n">
        <v>4912</v>
      </c>
      <c r="D1531" s="59" t="inlineStr">
        <is>
          <t>MANGUERA SUPERIOR DEL RADIADOR</t>
        </is>
      </c>
      <c r="E1531" s="56" t="inlineStr">
        <is>
          <t>Tubo hueco flexible recubierta de caucho,  referencia de forma establecida para este vehiculo. donde soporta baja, mediana, alta y extrema presión. En su interior, lleva mallas metálicas trenzadas. Diámetro establecido para este vehículo.</t>
        </is>
      </c>
      <c r="F1531" s="32" t="inlineStr">
        <is>
          <t>Unidad</t>
        </is>
      </c>
      <c r="G1531" s="35" t="inlineStr">
        <is>
          <t>suministro</t>
        </is>
      </c>
      <c r="H1531" s="159" t="n">
        <v>79507</v>
      </c>
      <c r="I1531" s="37" t="n">
        <v>158.91</v>
      </c>
      <c r="J1531" s="37" t="n">
        <v>151.76</v>
      </c>
      <c r="K1531" s="160">
        <f>H1531*(I1531/J1531)</f>
        <v/>
      </c>
      <c r="L1531" s="159" t="n">
        <v>105608.9895</v>
      </c>
      <c r="M1531" s="159" t="n">
        <v>102533</v>
      </c>
      <c r="N1531" s="159" t="n">
        <v>110735.64</v>
      </c>
      <c r="O1531" s="162">
        <f>MIN(K1531,L1531,M1531,N1531)</f>
        <v/>
      </c>
      <c r="P1531" s="162">
        <f>MAX(K1531,L1531,M1531,N1531)</f>
        <v/>
      </c>
      <c r="Q1531" s="162">
        <f>MEDIAN(K1531,L1531,M1531,N1531)</f>
        <v/>
      </c>
      <c r="R1531" s="162">
        <f>AVERAGE(K1531,L1531,M1531,N1531)</f>
        <v/>
      </c>
      <c r="S1531" s="162">
        <f>AVERAGE(O1531,Q1531)</f>
        <v/>
      </c>
      <c r="T1531" s="162">
        <f>AVERAGE(P1531,Q1531)</f>
        <v/>
      </c>
      <c r="U1531" s="41">
        <f>STDEVA(K1531,L1531,M1531,N1531)</f>
        <v/>
      </c>
      <c r="V1531" s="42">
        <f>U1531/Q1531</f>
        <v/>
      </c>
      <c r="W1531" s="43">
        <f>IF(X1531=O1531,"MENOR",IF(X1531=S1531,"PROM[MEN-MED]","PROMEDIO"))</f>
        <v/>
      </c>
      <c r="X1531" s="163">
        <f>IF(V1531&lt;=300%,O1531,IF(AND(V1531&gt;100%,V1531&lt;=150%),S1531,R1531))</f>
        <v/>
      </c>
      <c r="Y1531" s="162">
        <f>ROUND(X1531,0)</f>
        <v/>
      </c>
    </row>
    <row r="1532" ht="27" customHeight="1">
      <c r="B1532" s="32" t="inlineStr">
        <is>
          <t>6.8</t>
        </is>
      </c>
      <c r="C1532" s="32" t="n">
        <v>4912</v>
      </c>
      <c r="D1532" s="59" t="inlineStr">
        <is>
          <t>MANGUERAS DEPOSITO REFRIGERANTE</t>
        </is>
      </c>
      <c r="E1532" s="56" t="inlineStr">
        <is>
          <t>Tubo hueco flexible recubierta de caucho,  referencia de forma establecida para este vehiculo donde soporta baja, mediana, alta y extrema presión. En su interior, lleva mallas metálicas trenzadas. Diámetro establecido para este vehículo.</t>
        </is>
      </c>
      <c r="F1532" s="32" t="inlineStr">
        <is>
          <t>Unidad</t>
        </is>
      </c>
      <c r="G1532" s="35" t="inlineStr">
        <is>
          <t>suministro</t>
        </is>
      </c>
      <c r="H1532" s="159" t="n">
        <v>64600</v>
      </c>
      <c r="I1532" s="37" t="n">
        <v>158.91</v>
      </c>
      <c r="J1532" s="37" t="n">
        <v>151.76</v>
      </c>
      <c r="K1532" s="160">
        <f>H1532*(I1532/J1532)</f>
        <v/>
      </c>
      <c r="L1532" s="159" t="n">
        <v>138713.1949</v>
      </c>
      <c r="M1532" s="159" t="n">
        <v>134673</v>
      </c>
      <c r="N1532" s="159" t="n">
        <v>145446.84</v>
      </c>
      <c r="O1532" s="162">
        <f>MIN(K1532,L1532,M1532,N1532)</f>
        <v/>
      </c>
      <c r="P1532" s="162">
        <f>MAX(K1532,L1532,M1532,N1532)</f>
        <v/>
      </c>
      <c r="Q1532" s="162">
        <f>MEDIAN(K1532,L1532,M1532,N1532)</f>
        <v/>
      </c>
      <c r="R1532" s="162">
        <f>AVERAGE(K1532,L1532,M1532,N1532)</f>
        <v/>
      </c>
      <c r="S1532" s="162">
        <f>AVERAGE(O1532,Q1532)</f>
        <v/>
      </c>
      <c r="T1532" s="162">
        <f>AVERAGE(P1532,Q1532)</f>
        <v/>
      </c>
      <c r="U1532" s="41">
        <f>STDEVA(K1532,L1532,M1532,N1532)</f>
        <v/>
      </c>
      <c r="V1532" s="42">
        <f>U1532/Q1532</f>
        <v/>
      </c>
      <c r="W1532" s="43">
        <f>IF(X1532=O1532,"MENOR",IF(X1532=S1532,"PROM[MEN-MED]","PROMEDIO"))</f>
        <v/>
      </c>
      <c r="X1532" s="163">
        <f>IF(V1532&lt;=300%,O1532,IF(AND(V1532&gt;100%,V1532&lt;=150%),S1532,R1532))</f>
        <v/>
      </c>
      <c r="Y1532" s="162">
        <f>ROUND(X1532,0)</f>
        <v/>
      </c>
    </row>
    <row r="1533" ht="27" customHeight="1">
      <c r="B1533" s="32" t="inlineStr">
        <is>
          <t>6.9</t>
        </is>
      </c>
      <c r="C1533" s="32" t="n">
        <v>4912</v>
      </c>
      <c r="D1533" s="59" t="inlineStr">
        <is>
          <t>RADIADOR DE REFRIGERACIÓN</t>
        </is>
      </c>
      <c r="E1533" s="56" t="inlineStr">
        <is>
          <t>Elemento de aluminio y plástico de intercambio de calor. De forma cuadrado contiene en su interior tubos y recamara de liquidos, protegido por laminas externas continuas y separadas.   Diámetro establecido para este vehículo.</t>
        </is>
      </c>
      <c r="F1533" s="32" t="inlineStr">
        <is>
          <t>Unidad</t>
        </is>
      </c>
      <c r="G1533" s="35" t="inlineStr">
        <is>
          <t>suministro</t>
        </is>
      </c>
      <c r="H1533" s="159" t="n">
        <v>3378062</v>
      </c>
      <c r="I1533" s="37" t="n">
        <v>158.91</v>
      </c>
      <c r="J1533" s="37" t="n">
        <v>151.76</v>
      </c>
      <c r="K1533" s="160">
        <f>H1533*(I1533/J1533)</f>
        <v/>
      </c>
      <c r="L1533" s="159" t="n">
        <v>5779146.6544</v>
      </c>
      <c r="M1533" s="159" t="n">
        <v>5610822</v>
      </c>
      <c r="N1533" s="159" t="n">
        <v>6059687.76</v>
      </c>
      <c r="O1533" s="162">
        <f>MIN(K1533,L1533,M1533,N1533)</f>
        <v/>
      </c>
      <c r="P1533" s="162">
        <f>MAX(K1533,L1533,M1533,N1533)</f>
        <v/>
      </c>
      <c r="Q1533" s="162">
        <f>MEDIAN(K1533,L1533,M1533,N1533)</f>
        <v/>
      </c>
      <c r="R1533" s="162">
        <f>AVERAGE(K1533,L1533,M1533,N1533)</f>
        <v/>
      </c>
      <c r="S1533" s="162">
        <f>AVERAGE(O1533,Q1533)</f>
        <v/>
      </c>
      <c r="T1533" s="162">
        <f>AVERAGE(P1533,Q1533)</f>
        <v/>
      </c>
      <c r="U1533" s="41">
        <f>STDEVA(K1533,L1533,M1533,N1533)</f>
        <v/>
      </c>
      <c r="V1533" s="42">
        <f>U1533/Q1533</f>
        <v/>
      </c>
      <c r="W1533" s="43">
        <f>IF(X1533=O1533,"MENOR",IF(X1533=S1533,"PROM[MEN-MED]","PROMEDIO"))</f>
        <v/>
      </c>
      <c r="X1533" s="163">
        <f>IF(V1533&lt;=300%,O1533,IF(AND(V1533&gt;100%,V1533&lt;=150%),S1533,R1533))</f>
        <v/>
      </c>
      <c r="Y1533" s="162">
        <f>ROUND(X1533,0)</f>
        <v/>
      </c>
    </row>
    <row r="1534" ht="15.75" customHeight="1">
      <c r="B1534" s="32" t="inlineStr">
        <is>
          <t>6.10</t>
        </is>
      </c>
      <c r="C1534" s="32" t="n">
        <v>4912</v>
      </c>
      <c r="D1534" s="59" t="inlineStr">
        <is>
          <t>TAPA RADIADOR</t>
        </is>
      </c>
      <c r="E1534" s="56" t="inlineStr">
        <is>
          <t>Pieza metálica, adyacente al radiador, compuesta por un muelle de presion, un caucho de sellado para regular la presión de los liquidos.  Diámetro establecido para este vehículo.</t>
        </is>
      </c>
      <c r="F1534" s="32" t="inlineStr">
        <is>
          <t>Unidad</t>
        </is>
      </c>
      <c r="G1534" s="35" t="inlineStr">
        <is>
          <t>suministro</t>
        </is>
      </c>
      <c r="H1534" s="159" t="n">
        <v>81495</v>
      </c>
      <c r="I1534" s="37" t="n">
        <v>158.91</v>
      </c>
      <c r="J1534" s="37" t="n">
        <v>151.76</v>
      </c>
      <c r="K1534" s="160">
        <f>H1534*(I1534/J1534)</f>
        <v/>
      </c>
      <c r="L1534" s="159" t="n">
        <v>127292.5507</v>
      </c>
      <c r="M1534" s="159" t="n">
        <v>123585</v>
      </c>
      <c r="N1534" s="159" t="n">
        <v>133471.8</v>
      </c>
      <c r="O1534" s="162">
        <f>MIN(K1534,L1534,M1534,N1534)</f>
        <v/>
      </c>
      <c r="P1534" s="162">
        <f>MAX(K1534,L1534,M1534,N1534)</f>
        <v/>
      </c>
      <c r="Q1534" s="162">
        <f>MEDIAN(K1534,L1534,M1534,N1534)</f>
        <v/>
      </c>
      <c r="R1534" s="162">
        <f>AVERAGE(K1534,L1534,M1534,N1534)</f>
        <v/>
      </c>
      <c r="S1534" s="162">
        <f>AVERAGE(O1534,Q1534)</f>
        <v/>
      </c>
      <c r="T1534" s="162">
        <f>AVERAGE(P1534,Q1534)</f>
        <v/>
      </c>
      <c r="U1534" s="41">
        <f>STDEVA(K1534,L1534,M1534,N1534)</f>
        <v/>
      </c>
      <c r="V1534" s="42">
        <f>U1534/Q1534</f>
        <v/>
      </c>
      <c r="W1534" s="43">
        <f>IF(X1534=O1534,"MENOR",IF(X1534=S1534,"PROM[MEN-MED]","PROMEDIO"))</f>
        <v/>
      </c>
      <c r="X1534" s="163">
        <f>IF(V1534&lt;=300%,O1534,IF(AND(V1534&gt;100%,V1534&lt;=150%),S1534,R1534))</f>
        <v/>
      </c>
      <c r="Y1534" s="162">
        <f>ROUND(X1534,0)</f>
        <v/>
      </c>
    </row>
    <row r="1535" ht="27" customHeight="1">
      <c r="B1535" s="32" t="inlineStr">
        <is>
          <t>6.11</t>
        </is>
      </c>
      <c r="C1535" s="32" t="n">
        <v>4912</v>
      </c>
      <c r="D1535" s="59" t="inlineStr">
        <is>
          <t>TERMOSTATO</t>
        </is>
      </c>
      <c r="E1535" s="56" t="inlineStr">
        <is>
          <t>Es un elemento metálico de forma irregular, compuesta por un muelle de retorno, válvula y carcasa. Para mantener la temperatura ddel motor entro de los límites adecuados.  Diámetro establecido para este vehículo.</t>
        </is>
      </c>
      <c r="F1535" s="32" t="inlineStr">
        <is>
          <t>Unidad</t>
        </is>
      </c>
      <c r="G1535" s="35" t="inlineStr">
        <is>
          <t>suministro</t>
        </is>
      </c>
      <c r="H1535" s="159" t="n">
        <v>186842</v>
      </c>
      <c r="I1535" s="37" t="n">
        <v>158.91</v>
      </c>
      <c r="J1535" s="37" t="n">
        <v>151.76</v>
      </c>
      <c r="K1535" s="160">
        <f>H1535*(I1535/J1535)</f>
        <v/>
      </c>
      <c r="L1535" s="159" t="n">
        <v>243954.4744</v>
      </c>
      <c r="M1535" s="159" t="n">
        <v>236849</v>
      </c>
      <c r="N1535" s="159" t="n">
        <v>255796.92</v>
      </c>
      <c r="O1535" s="162">
        <f>MIN(K1535,L1535,M1535,N1535)</f>
        <v/>
      </c>
      <c r="P1535" s="162">
        <f>MAX(K1535,L1535,M1535,N1535)</f>
        <v/>
      </c>
      <c r="Q1535" s="162">
        <f>MEDIAN(K1535,L1535,M1535,N1535)</f>
        <v/>
      </c>
      <c r="R1535" s="162">
        <f>AVERAGE(K1535,L1535,M1535,N1535)</f>
        <v/>
      </c>
      <c r="S1535" s="162">
        <f>AVERAGE(O1535,Q1535)</f>
        <v/>
      </c>
      <c r="T1535" s="162">
        <f>AVERAGE(P1535,Q1535)</f>
        <v/>
      </c>
      <c r="U1535" s="41">
        <f>STDEVA(K1535,L1535,M1535,N1535)</f>
        <v/>
      </c>
      <c r="V1535" s="42">
        <f>U1535/Q1535</f>
        <v/>
      </c>
      <c r="W1535" s="43">
        <f>IF(X1535=O1535,"MENOR",IF(X1535=S1535,"PROM[MEN-MED]","PROMEDIO"))</f>
        <v/>
      </c>
      <c r="X1535" s="163">
        <f>IF(V1535&lt;=300%,O1535,IF(AND(V1535&gt;100%,V1535&lt;=150%),S1535,R1535))</f>
        <v/>
      </c>
      <c r="Y1535" s="162">
        <f>ROUND(X1535,0)</f>
        <v/>
      </c>
    </row>
    <row r="1536" ht="15.75" customHeight="1">
      <c r="B1536" s="32" t="inlineStr">
        <is>
          <t>6.12</t>
        </is>
      </c>
      <c r="C1536" s="32" t="n">
        <v>4912</v>
      </c>
      <c r="D1536" s="59" t="inlineStr">
        <is>
          <t>TUBO DE REFRIGERANTE DE MOTOR (BOMBA DE AGUA)</t>
        </is>
      </c>
      <c r="E1536" s="56" t="inlineStr">
        <is>
          <t>Elemento metálico o plástico cilíndrico hueco, abierta en ambos extremos para permitir el transporte de fluidos. Diámetro establecido para este vehículo.</t>
        </is>
      </c>
      <c r="F1536" s="32" t="inlineStr">
        <is>
          <t>Unidad</t>
        </is>
      </c>
      <c r="G1536" s="35" t="inlineStr">
        <is>
          <t>suministro</t>
        </is>
      </c>
      <c r="H1536" s="159" t="n">
        <v>357782</v>
      </c>
      <c r="I1536" s="37" t="n">
        <v>158.91</v>
      </c>
      <c r="J1536" s="37" t="n">
        <v>151.76</v>
      </c>
      <c r="K1536" s="160">
        <f>H1536*(I1536/J1536)</f>
        <v/>
      </c>
      <c r="L1536" s="159" t="n">
        <v>480337.4072</v>
      </c>
      <c r="M1536" s="159" t="n">
        <v>466347</v>
      </c>
      <c r="N1536" s="159" t="n">
        <v>503654.76</v>
      </c>
      <c r="O1536" s="162">
        <f>MIN(K1536,L1536,M1536,N1536)</f>
        <v/>
      </c>
      <c r="P1536" s="162">
        <f>MAX(K1536,L1536,M1536,N1536)</f>
        <v/>
      </c>
      <c r="Q1536" s="162">
        <f>MEDIAN(K1536,L1536,M1536,N1536)</f>
        <v/>
      </c>
      <c r="R1536" s="162">
        <f>AVERAGE(K1536,L1536,M1536,N1536)</f>
        <v/>
      </c>
      <c r="S1536" s="162">
        <f>AVERAGE(O1536,Q1536)</f>
        <v/>
      </c>
      <c r="T1536" s="162">
        <f>AVERAGE(P1536,Q1536)</f>
        <v/>
      </c>
      <c r="U1536" s="41">
        <f>STDEVA(K1536,L1536,M1536,N1536)</f>
        <v/>
      </c>
      <c r="V1536" s="42">
        <f>U1536/Q1536</f>
        <v/>
      </c>
      <c r="W1536" s="43">
        <f>IF(X1536=O1536,"MENOR",IF(X1536=S1536,"PROM[MEN-MED]","PROMEDIO"))</f>
        <v/>
      </c>
      <c r="X1536" s="163">
        <f>IF(V1536&lt;=300%,O1536,IF(AND(V1536&gt;100%,V1536&lt;=150%),S1536,R1536))</f>
        <v/>
      </c>
      <c r="Y1536" s="162">
        <f>ROUND(X1536,0)</f>
        <v/>
      </c>
    </row>
    <row r="1537" ht="27" customHeight="1">
      <c r="B1537" s="32" t="inlineStr">
        <is>
          <t>6.13</t>
        </is>
      </c>
      <c r="C1537" s="32" t="n">
        <v>4912</v>
      </c>
      <c r="D1537" s="59" t="inlineStr">
        <is>
          <t>VENTILADOR DE REFRIGERACION DE MOTOR</t>
        </is>
      </c>
      <c r="E1537" s="56" t="inlineStr">
        <is>
          <t>Elemento plástico en forma de aspa, contiene un motor electrico, conexiones, cableado y enfocador para el anclaje al radiador. Transmite energía para generar la presión necesaria con la que se mantiene un flujo continuo de aire.  Diámetro establecido para este vehículo.</t>
        </is>
      </c>
      <c r="F1537" s="32" t="inlineStr">
        <is>
          <t>Unidad</t>
        </is>
      </c>
      <c r="G1537" s="35" t="inlineStr">
        <is>
          <t>suministro</t>
        </is>
      </c>
      <c r="H1537" s="159" t="n">
        <v>575433</v>
      </c>
      <c r="I1537" s="37" t="n">
        <v>158.91</v>
      </c>
      <c r="J1537" s="37" t="n">
        <v>151.76</v>
      </c>
      <c r="K1537" s="160">
        <f>H1537*(I1537/J1537)</f>
        <v/>
      </c>
      <c r="L1537" s="159" t="n">
        <v>759213.0028</v>
      </c>
      <c r="M1537" s="159" t="n">
        <v>737100</v>
      </c>
      <c r="N1537" s="159" t="n">
        <v>796068</v>
      </c>
      <c r="O1537" s="162">
        <f>MIN(K1537,L1537,M1537,N1537)</f>
        <v/>
      </c>
      <c r="P1537" s="162">
        <f>MAX(K1537,L1537,M1537,N1537)</f>
        <v/>
      </c>
      <c r="Q1537" s="162">
        <f>MEDIAN(K1537,L1537,M1537,N1537)</f>
        <v/>
      </c>
      <c r="R1537" s="162">
        <f>AVERAGE(K1537,L1537,M1537,N1537)</f>
        <v/>
      </c>
      <c r="S1537" s="162">
        <f>AVERAGE(O1537,Q1537)</f>
        <v/>
      </c>
      <c r="T1537" s="162">
        <f>AVERAGE(P1537,Q1537)</f>
        <v/>
      </c>
      <c r="U1537" s="41">
        <f>STDEVA(K1537,L1537,M1537,N1537)</f>
        <v/>
      </c>
      <c r="V1537" s="42">
        <f>U1537/Q1537</f>
        <v/>
      </c>
      <c r="W1537" s="43">
        <f>IF(X1537=O1537,"MENOR",IF(X1537=S1537,"PROM[MEN-MED]","PROMEDIO"))</f>
        <v/>
      </c>
      <c r="X1537" s="163">
        <f>IF(V1537&lt;=300%,O1537,IF(AND(V1537&gt;100%,V1537&lt;=150%),S1537,R1537))</f>
        <v/>
      </c>
      <c r="Y1537" s="162">
        <f>ROUND(X1537,0)</f>
        <v/>
      </c>
    </row>
    <row r="1538" ht="15.75" customHeight="1">
      <c r="B1538" s="26" t="inlineStr">
        <is>
          <t>7.</t>
        </is>
      </c>
      <c r="C1538" s="142" t="inlineStr">
        <is>
          <t>MOTOR  Y SISTEMA DE ALIMENTACIÓN</t>
        </is>
      </c>
      <c r="H1538" s="157" t="n"/>
      <c r="I1538" s="29" t="n"/>
      <c r="J1538" s="29" t="n"/>
      <c r="K1538" s="157" t="n"/>
      <c r="L1538" s="157" t="n"/>
      <c r="M1538" s="157" t="n"/>
      <c r="N1538" s="157" t="n"/>
      <c r="O1538" s="29" t="n"/>
      <c r="P1538" s="29" t="n"/>
      <c r="Q1538" s="29" t="n"/>
      <c r="R1538" s="29" t="n"/>
      <c r="S1538" s="29" t="n"/>
      <c r="T1538" s="29" t="n"/>
      <c r="U1538" s="29" t="n"/>
      <c r="V1538" s="75" t="n"/>
      <c r="W1538" s="29" t="n"/>
      <c r="X1538" s="29" t="n"/>
      <c r="Y1538" s="29" t="n"/>
    </row>
    <row r="1539" ht="15.75" customHeight="1">
      <c r="B1539" s="57" t="inlineStr">
        <is>
          <t>7.1</t>
        </is>
      </c>
      <c r="C1539" s="32" t="n">
        <v>4912</v>
      </c>
      <c r="D1539" s="59" t="inlineStr">
        <is>
          <t>SOPORTES DEL MOTOR</t>
        </is>
      </c>
      <c r="E1539" s="56" t="inlineStr">
        <is>
          <t>Elemento de fabricación de acero y/o aluminio  en su interior  con caucho sintético, sus puntos de anclaje son de tornillos o tensores.  Diámetro establecido para este vehículo.</t>
        </is>
      </c>
      <c r="F1539" s="32" t="inlineStr">
        <is>
          <t>Unidad</t>
        </is>
      </c>
      <c r="G1539" s="35" t="inlineStr">
        <is>
          <t>suministro</t>
        </is>
      </c>
      <c r="H1539" s="159" t="n">
        <v>264361</v>
      </c>
      <c r="I1539" s="37" t="n">
        <v>158.91</v>
      </c>
      <c r="J1539" s="37" t="n">
        <v>151.76</v>
      </c>
      <c r="K1539" s="160">
        <f>H1539*(I1539/J1539)</f>
        <v/>
      </c>
      <c r="L1539" s="159" t="n">
        <v>359891.2716</v>
      </c>
      <c r="M1539" s="159" t="n">
        <v>349409</v>
      </c>
      <c r="N1539" s="159" t="n">
        <v>377361.72</v>
      </c>
      <c r="O1539" s="162">
        <f>MIN(K1539,L1539,M1539,N1539)</f>
        <v/>
      </c>
      <c r="P1539" s="162">
        <f>MAX(K1539,L1539,M1539,N1539)</f>
        <v/>
      </c>
      <c r="Q1539" s="162">
        <f>MEDIAN(K1539,L1539,M1539,N1539)</f>
        <v/>
      </c>
      <c r="R1539" s="162">
        <f>AVERAGE(K1539,L1539,M1539,N1539)</f>
        <v/>
      </c>
      <c r="S1539" s="162">
        <f>AVERAGE(O1539,Q1539)</f>
        <v/>
      </c>
      <c r="T1539" s="162">
        <f>AVERAGE(P1539,Q1539)</f>
        <v/>
      </c>
      <c r="U1539" s="41">
        <f>STDEVA(K1539,L1539,M1539,N1539)</f>
        <v/>
      </c>
      <c r="V1539" s="42">
        <f>U1539/Q1539</f>
        <v/>
      </c>
      <c r="W1539" s="43">
        <f>IF(X1539=O1539,"MENOR",IF(X1539=S1539,"PROM[MEN-MED]","PROMEDIO"))</f>
        <v/>
      </c>
      <c r="X1539" s="163">
        <f>IF(V1539&lt;=300%,O1539,IF(AND(V1539&gt;100%,V1539&lt;=150%),S1539,R1539))</f>
        <v/>
      </c>
      <c r="Y1539" s="162">
        <f>ROUND(X1539,0)</f>
        <v/>
      </c>
    </row>
    <row r="1540" ht="27" customHeight="1">
      <c r="B1540" s="57" t="inlineStr">
        <is>
          <t>7.2</t>
        </is>
      </c>
      <c r="C1540" s="32" t="n">
        <v>4912</v>
      </c>
      <c r="D1540" s="59" t="inlineStr">
        <is>
          <t>ABRAZADERAS DE MANGURERAS SISTEMA DE ALIMENTACION</t>
        </is>
      </c>
      <c r="E1540" s="56" t="inlineStr">
        <is>
          <t>Pieza de metal u otro material que sirve para asegurar tuberías o conductos de cualquier tipo, ya sean en disposición vertical, horizontal o suspendida. Diámetro establecido para este vehículo.</t>
        </is>
      </c>
      <c r="F1540" s="32" t="inlineStr">
        <is>
          <t>Unidad</t>
        </is>
      </c>
      <c r="G1540" s="35" t="inlineStr">
        <is>
          <t>suministro</t>
        </is>
      </c>
      <c r="H1540" s="159" t="n">
        <v>8944</v>
      </c>
      <c r="I1540" s="37" t="n">
        <v>158.91</v>
      </c>
      <c r="J1540" s="37" t="n">
        <v>151.76</v>
      </c>
      <c r="K1540" s="160">
        <f>H1540*(I1540/J1540)</f>
        <v/>
      </c>
      <c r="L1540" s="159" t="n">
        <v>12372.3586</v>
      </c>
      <c r="M1540" s="159" t="n">
        <v>12012</v>
      </c>
      <c r="N1540" s="159" t="n">
        <v>12972.96</v>
      </c>
      <c r="O1540" s="162">
        <f>MIN(K1540,L1540,M1540,N1540)</f>
        <v/>
      </c>
      <c r="P1540" s="162">
        <f>MAX(K1540,L1540,M1540,N1540)</f>
        <v/>
      </c>
      <c r="Q1540" s="162">
        <f>MEDIAN(K1540,L1540,M1540,N1540)</f>
        <v/>
      </c>
      <c r="R1540" s="162">
        <f>AVERAGE(K1540,L1540,M1540,N1540)</f>
        <v/>
      </c>
      <c r="S1540" s="162">
        <f>AVERAGE(O1540,Q1540)</f>
        <v/>
      </c>
      <c r="T1540" s="162">
        <f>AVERAGE(P1540,Q1540)</f>
        <v/>
      </c>
      <c r="U1540" s="41">
        <f>STDEVA(K1540,L1540,M1540,N1540)</f>
        <v/>
      </c>
      <c r="V1540" s="42">
        <f>U1540/Q1540</f>
        <v/>
      </c>
      <c r="W1540" s="43">
        <f>IF(X1540=O1540,"MENOR",IF(X1540=S1540,"PROM[MEN-MED]","PROMEDIO"))</f>
        <v/>
      </c>
      <c r="X1540" s="163">
        <f>IF(V1540&lt;=300%,O1540,IF(AND(V1540&gt;100%,V1540&lt;=150%),S1540,R1540))</f>
        <v/>
      </c>
      <c r="Y1540" s="162">
        <f>ROUND(X1540,0)</f>
        <v/>
      </c>
    </row>
    <row r="1541" ht="27" customHeight="1">
      <c r="B1541" s="57" t="inlineStr">
        <is>
          <t>7.3</t>
        </is>
      </c>
      <c r="C1541" s="32" t="n">
        <v>4912</v>
      </c>
      <c r="D1541" s="59" t="inlineStr">
        <is>
          <t>CUERPO DE ACELERACIÓN (CUERPO DE MARIPOSA)</t>
        </is>
      </c>
      <c r="E1541" s="56" t="inlineStr">
        <is>
          <t>Elemento de aleación de aluminio, de forma irregular posee un sensor, cables de sistema de control,   que controla la entrada de aire hacia el múltiple de admisión. Diámetro establecido para este vehículo.</t>
        </is>
      </c>
      <c r="F1541" s="32" t="inlineStr">
        <is>
          <t>Unidad</t>
        </is>
      </c>
      <c r="G1541" s="35" t="inlineStr">
        <is>
          <t>suministro</t>
        </is>
      </c>
      <c r="H1541" s="159" t="n">
        <v>3282654</v>
      </c>
      <c r="I1541" s="37" t="n">
        <v>158.91</v>
      </c>
      <c r="J1541" s="37" t="n">
        <v>151.76</v>
      </c>
      <c r="K1541" s="160">
        <f>H1541*(I1541/J1541)</f>
        <v/>
      </c>
      <c r="L1541" s="159" t="n">
        <v>5097412.3144</v>
      </c>
      <c r="M1541" s="159" t="n">
        <v>4948944</v>
      </c>
      <c r="N1541" s="159" t="n">
        <v>5344859.52</v>
      </c>
      <c r="O1541" s="162">
        <f>MIN(K1541,L1541,M1541,N1541)</f>
        <v/>
      </c>
      <c r="P1541" s="162">
        <f>MAX(K1541,L1541,M1541,N1541)</f>
        <v/>
      </c>
      <c r="Q1541" s="162">
        <f>MEDIAN(K1541,L1541,M1541,N1541)</f>
        <v/>
      </c>
      <c r="R1541" s="162">
        <f>AVERAGE(K1541,L1541,M1541,N1541)</f>
        <v/>
      </c>
      <c r="S1541" s="162">
        <f>AVERAGE(O1541,Q1541)</f>
        <v/>
      </c>
      <c r="T1541" s="162">
        <f>AVERAGE(P1541,Q1541)</f>
        <v/>
      </c>
      <c r="U1541" s="41">
        <f>STDEVA(K1541,L1541,M1541,N1541)</f>
        <v/>
      </c>
      <c r="V1541" s="42">
        <f>U1541/Q1541</f>
        <v/>
      </c>
      <c r="W1541" s="43">
        <f>IF(X1541=O1541,"MENOR",IF(X1541=S1541,"PROM[MEN-MED]","PROMEDIO"))</f>
        <v/>
      </c>
      <c r="X1541" s="163">
        <f>IF(V1541&lt;=300%,O1541,IF(AND(V1541&gt;100%,V1541&lt;=150%),S1541,R1541))</f>
        <v/>
      </c>
      <c r="Y1541" s="162">
        <f>ROUND(X1541,0)</f>
        <v/>
      </c>
    </row>
    <row r="1542" ht="15.75" customHeight="1">
      <c r="B1542" s="57" t="inlineStr">
        <is>
          <t>7.4</t>
        </is>
      </c>
      <c r="C1542" s="32" t="n">
        <v>4912</v>
      </c>
      <c r="D1542" s="59" t="inlineStr">
        <is>
          <t>FILTRO DE AIRE</t>
        </is>
      </c>
      <c r="E1542" s="56" t="inlineStr">
        <is>
          <t>Elemento de fibras especiales (Celulosa - Poliuretano - Felpa) de forma que retiene ciertos elementos y deja pasar otros. Forma y Dimenciones establecido para este vehículo.</t>
        </is>
      </c>
      <c r="F1542" s="32" t="inlineStr">
        <is>
          <t>Unidad</t>
        </is>
      </c>
      <c r="G1542" s="35" t="inlineStr">
        <is>
          <t>suministro</t>
        </is>
      </c>
      <c r="H1542" s="159" t="n">
        <v>170940</v>
      </c>
      <c r="I1542" s="37" t="n">
        <v>158.91</v>
      </c>
      <c r="J1542" s="37" t="n">
        <v>151.76</v>
      </c>
      <c r="K1542" s="160">
        <f>H1542*(I1542/J1542)</f>
        <v/>
      </c>
      <c r="L1542" s="159" t="n">
        <v>275133.6049</v>
      </c>
      <c r="M1542" s="159" t="n">
        <v>267120</v>
      </c>
      <c r="N1542" s="159" t="n">
        <v>288489.6</v>
      </c>
      <c r="O1542" s="162">
        <f>MIN(K1542,L1542,M1542,N1542)</f>
        <v/>
      </c>
      <c r="P1542" s="162">
        <f>MAX(K1542,L1542,M1542,N1542)</f>
        <v/>
      </c>
      <c r="Q1542" s="162">
        <f>MEDIAN(K1542,L1542,M1542,N1542)</f>
        <v/>
      </c>
      <c r="R1542" s="162">
        <f>AVERAGE(K1542,L1542,M1542,N1542)</f>
        <v/>
      </c>
      <c r="S1542" s="162">
        <f>AVERAGE(O1542,Q1542)</f>
        <v/>
      </c>
      <c r="T1542" s="162">
        <f>AVERAGE(P1542,Q1542)</f>
        <v/>
      </c>
      <c r="U1542" s="41">
        <f>STDEVA(K1542,L1542,M1542,N1542)</f>
        <v/>
      </c>
      <c r="V1542" s="42">
        <f>U1542/Q1542</f>
        <v/>
      </c>
      <c r="W1542" s="43">
        <f>IF(X1542=O1542,"MENOR",IF(X1542=S1542,"PROM[MEN-MED]","PROMEDIO"))</f>
        <v/>
      </c>
      <c r="X1542" s="163">
        <f>IF(V1542&lt;=300%,O1542,IF(AND(V1542&gt;100%,V1542&lt;=150%),S1542,R1542))</f>
        <v/>
      </c>
      <c r="Y1542" s="162">
        <f>ROUND(X1542,0)</f>
        <v/>
      </c>
    </row>
    <row r="1543" ht="27" customHeight="1">
      <c r="B1543" s="57" t="inlineStr">
        <is>
          <t>7.5</t>
        </is>
      </c>
      <c r="C1543" s="32" t="n">
        <v>4912</v>
      </c>
      <c r="D1543" s="59" t="inlineStr">
        <is>
          <t xml:space="preserve">FILTRO DE COMBUSTIBLE </t>
        </is>
      </c>
      <c r="E1543" s="56" t="inlineStr">
        <is>
          <t>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t>
        </is>
      </c>
      <c r="F1543" s="32" t="inlineStr">
        <is>
          <t>Unidad</t>
        </is>
      </c>
      <c r="G1543" s="35" t="inlineStr">
        <is>
          <t>suministro</t>
        </is>
      </c>
      <c r="H1543" s="159" t="n">
        <v>234546</v>
      </c>
      <c r="I1543" s="37" t="n">
        <v>158.91</v>
      </c>
      <c r="J1543" s="37" t="n">
        <v>151.76</v>
      </c>
      <c r="K1543" s="160">
        <f>H1543*(I1543/J1543)</f>
        <v/>
      </c>
      <c r="L1543" s="159" t="n">
        <v>378309.7346</v>
      </c>
      <c r="M1543" s="159" t="n">
        <v>367291</v>
      </c>
      <c r="N1543" s="159" t="n">
        <v>396674.28</v>
      </c>
      <c r="O1543" s="162">
        <f>MIN(K1543,L1543,M1543,N1543)</f>
        <v/>
      </c>
      <c r="P1543" s="162">
        <f>MAX(K1543,L1543,M1543,N1543)</f>
        <v/>
      </c>
      <c r="Q1543" s="162">
        <f>MEDIAN(K1543,L1543,M1543,N1543)</f>
        <v/>
      </c>
      <c r="R1543" s="162">
        <f>AVERAGE(K1543,L1543,M1543,N1543)</f>
        <v/>
      </c>
      <c r="S1543" s="162">
        <f>AVERAGE(O1543,Q1543)</f>
        <v/>
      </c>
      <c r="T1543" s="162">
        <f>AVERAGE(P1543,Q1543)</f>
        <v/>
      </c>
      <c r="U1543" s="41">
        <f>STDEVA(K1543,L1543,M1543,N1543)</f>
        <v/>
      </c>
      <c r="V1543" s="42">
        <f>U1543/Q1543</f>
        <v/>
      </c>
      <c r="W1543" s="43">
        <f>IF(X1543=O1543,"MENOR",IF(X1543=S1543,"PROM[MEN-MED]","PROMEDIO"))</f>
        <v/>
      </c>
      <c r="X1543" s="163">
        <f>IF(V1543&lt;=300%,O1543,IF(AND(V1543&gt;100%,V1543&lt;=150%),S1543,R1543))</f>
        <v/>
      </c>
      <c r="Y1543" s="162">
        <f>ROUND(X1543,0)</f>
        <v/>
      </c>
    </row>
    <row r="1544" ht="27" customHeight="1">
      <c r="B1544" s="57" t="inlineStr">
        <is>
          <t>7.6</t>
        </is>
      </c>
      <c r="C1544" s="32" t="n">
        <v>4912</v>
      </c>
      <c r="D1544" s="59" t="inlineStr">
        <is>
          <t>MANGUERAS DE DESFOGUE MOTOR</t>
        </is>
      </c>
      <c r="E1544" s="56" t="inlineStr">
        <is>
          <t>Tubo hueco flexible recubierta de caucho, donde soporta baja, mediana, alta y extrema presión. En su interior, lleva mallas metálicas trenzadas desde una hasta cuatro dependiendo de la presión requerida. Diámetro establecido para este vehículo.</t>
        </is>
      </c>
      <c r="F1544" s="32" t="inlineStr">
        <is>
          <t>Unidad</t>
        </is>
      </c>
      <c r="G1544" s="35" t="inlineStr">
        <is>
          <t>suministro</t>
        </is>
      </c>
      <c r="H1544" s="159" t="n">
        <v>132181</v>
      </c>
      <c r="I1544" s="37" t="n">
        <v>158.91</v>
      </c>
      <c r="J1544" s="37" t="n">
        <v>151.76</v>
      </c>
      <c r="K1544" s="160">
        <f>H1544*(I1544/J1544)</f>
        <v/>
      </c>
      <c r="L1544" s="159" t="n">
        <v>177690.4549</v>
      </c>
      <c r="M1544" s="159" t="n">
        <v>172515</v>
      </c>
      <c r="N1544" s="159" t="n">
        <v>186316.2</v>
      </c>
      <c r="O1544" s="162">
        <f>MIN(K1544,L1544,M1544,N1544)</f>
        <v/>
      </c>
      <c r="P1544" s="162">
        <f>MAX(K1544,L1544,M1544,N1544)</f>
        <v/>
      </c>
      <c r="Q1544" s="162">
        <f>MEDIAN(K1544,L1544,M1544,N1544)</f>
        <v/>
      </c>
      <c r="R1544" s="162">
        <f>AVERAGE(K1544,L1544,M1544,N1544)</f>
        <v/>
      </c>
      <c r="S1544" s="162">
        <f>AVERAGE(O1544,Q1544)</f>
        <v/>
      </c>
      <c r="T1544" s="162">
        <f>AVERAGE(P1544,Q1544)</f>
        <v/>
      </c>
      <c r="U1544" s="41">
        <f>STDEVA(K1544,L1544,M1544,N1544)</f>
        <v/>
      </c>
      <c r="V1544" s="42">
        <f>U1544/Q1544</f>
        <v/>
      </c>
      <c r="W1544" s="43">
        <f>IF(X1544=O1544,"MENOR",IF(X1544=S1544,"PROM[MEN-MED]","PROMEDIO"))</f>
        <v/>
      </c>
      <c r="X1544" s="163">
        <f>IF(V1544&lt;=300%,O1544,IF(AND(V1544&gt;100%,V1544&lt;=150%),S1544,R1544))</f>
        <v/>
      </c>
      <c r="Y1544" s="162">
        <f>ROUND(X1544,0)</f>
        <v/>
      </c>
    </row>
    <row r="1545" ht="27" customHeight="1">
      <c r="B1545" s="57" t="inlineStr">
        <is>
          <t>7.7</t>
        </is>
      </c>
      <c r="C1545" s="32" t="n">
        <v>4912</v>
      </c>
      <c r="D1545" s="59" t="inlineStr">
        <is>
          <t>BOMBA DE ACEITE</t>
        </is>
      </c>
      <c r="E1545" s="56" t="inlineStr">
        <is>
          <t>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t>
        </is>
      </c>
      <c r="F1545" s="32" t="inlineStr">
        <is>
          <t>Unidad</t>
        </is>
      </c>
      <c r="G1545" s="35" t="inlineStr">
        <is>
          <t>suministro</t>
        </is>
      </c>
      <c r="H1545" s="159" t="n">
        <v>210900</v>
      </c>
      <c r="I1545" s="37" t="n">
        <v>158.91</v>
      </c>
      <c r="J1545" s="37" t="n">
        <v>151.76</v>
      </c>
      <c r="K1545" s="160">
        <f>H1545*(I1545/J1545)</f>
        <v/>
      </c>
      <c r="L1545" s="159" t="n">
        <v>256900.5439</v>
      </c>
      <c r="M1545" s="159" t="n">
        <v>249418</v>
      </c>
      <c r="N1545" s="159" t="n">
        <v>269371.44</v>
      </c>
      <c r="O1545" s="162">
        <f>MIN(K1545,L1545,M1545,N1545)</f>
        <v/>
      </c>
      <c r="P1545" s="162">
        <f>MAX(K1545,L1545,M1545,N1545)</f>
        <v/>
      </c>
      <c r="Q1545" s="162">
        <f>MEDIAN(K1545,L1545,M1545,N1545)</f>
        <v/>
      </c>
      <c r="R1545" s="162">
        <f>AVERAGE(K1545,L1545,M1545,N1545)</f>
        <v/>
      </c>
      <c r="S1545" s="162">
        <f>AVERAGE(O1545,Q1545)</f>
        <v/>
      </c>
      <c r="T1545" s="162">
        <f>AVERAGE(P1545,Q1545)</f>
        <v/>
      </c>
      <c r="U1545" s="41">
        <f>STDEVA(K1545,L1545,M1545,N1545)</f>
        <v/>
      </c>
      <c r="V1545" s="42">
        <f>U1545/Q1545</f>
        <v/>
      </c>
      <c r="W1545" s="43">
        <f>IF(X1545=O1545,"MENOR",IF(X1545=S1545,"PROM[MEN-MED]","PROMEDIO"))</f>
        <v/>
      </c>
      <c r="X1545" s="163">
        <f>IF(V1545&lt;=300%,O1545,IF(AND(V1545&gt;100%,V1545&lt;=150%),S1545,R1545))</f>
        <v/>
      </c>
      <c r="Y1545" s="162">
        <f>ROUND(X1545,0)</f>
        <v/>
      </c>
    </row>
    <row r="1546" ht="27" customHeight="1">
      <c r="B1546" s="57" t="inlineStr">
        <is>
          <t>7.8</t>
        </is>
      </c>
      <c r="C1546" s="32" t="n">
        <v>4912</v>
      </c>
      <c r="D1546" s="59" t="inlineStr">
        <is>
          <t>FILTRO DE ACEITE</t>
        </is>
      </c>
      <c r="E1546" s="56" t="inlineStr">
        <is>
          <t>Elemento en forma de vaso, compuesto por la junta, placa roscada, diafragma, tubo central perforado, de fibras especiales (filtrantes) que retiene ciertos elementos y deja pasar otros. Diámetro establecido para este vehículo.</t>
        </is>
      </c>
      <c r="F1546" s="32" t="inlineStr">
        <is>
          <t>Unidad</t>
        </is>
      </c>
      <c r="G1546" s="35" t="inlineStr">
        <is>
          <t>suministro</t>
        </is>
      </c>
      <c r="H1546" s="159" t="n">
        <v>68575</v>
      </c>
      <c r="I1546" s="37" t="n">
        <v>158.91</v>
      </c>
      <c r="J1546" s="37" t="n">
        <v>151.76</v>
      </c>
      <c r="K1546" s="160">
        <f>H1546*(I1546/J1546)</f>
        <v/>
      </c>
      <c r="L1546" s="159" t="n">
        <v>93733.087</v>
      </c>
      <c r="M1546" s="159" t="n">
        <v>91003</v>
      </c>
      <c r="N1546" s="159" t="n">
        <v>98283.24000000001</v>
      </c>
      <c r="O1546" s="162">
        <f>MIN(K1546,L1546,M1546,N1546)</f>
        <v/>
      </c>
      <c r="P1546" s="162">
        <f>MAX(K1546,L1546,M1546,N1546)</f>
        <v/>
      </c>
      <c r="Q1546" s="162">
        <f>MEDIAN(K1546,L1546,M1546,N1546)</f>
        <v/>
      </c>
      <c r="R1546" s="162">
        <f>AVERAGE(K1546,L1546,M1546,N1546)</f>
        <v/>
      </c>
      <c r="S1546" s="162">
        <f>AVERAGE(O1546,Q1546)</f>
        <v/>
      </c>
      <c r="T1546" s="162">
        <f>AVERAGE(P1546,Q1546)</f>
        <v/>
      </c>
      <c r="U1546" s="41">
        <f>STDEVA(K1546,L1546,M1546,N1546)</f>
        <v/>
      </c>
      <c r="V1546" s="42">
        <f>U1546/Q1546</f>
        <v/>
      </c>
      <c r="W1546" s="43">
        <f>IF(X1546=O1546,"MENOR",IF(X1546=S1546,"PROM[MEN-MED]","PROMEDIO"))</f>
        <v/>
      </c>
      <c r="X1546" s="163">
        <f>IF(V1546&lt;=300%,O1546,IF(AND(V1546&gt;100%,V1546&lt;=150%),S1546,R1546))</f>
        <v/>
      </c>
      <c r="Y1546" s="162">
        <f>ROUND(X1546,0)</f>
        <v/>
      </c>
    </row>
    <row r="1547" ht="27" customHeight="1">
      <c r="B1547" s="57" t="inlineStr">
        <is>
          <t>7.9</t>
        </is>
      </c>
      <c r="C1547" s="32" t="n">
        <v>4912</v>
      </c>
      <c r="D1547" s="58" t="inlineStr">
        <is>
          <t>VARILLA MEDIDORA DE ACEITE</t>
        </is>
      </c>
      <c r="E1547" s="56" t="inlineStr">
        <is>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is>
      </c>
      <c r="F1547" s="32" t="inlineStr">
        <is>
          <t>Unidad</t>
        </is>
      </c>
      <c r="G1547" s="35" t="inlineStr">
        <is>
          <t>suministro</t>
        </is>
      </c>
      <c r="H1547" s="159" t="n">
        <v>61618</v>
      </c>
      <c r="I1547" s="37" t="n">
        <v>158.91</v>
      </c>
      <c r="J1547" s="37" t="n">
        <v>151.76</v>
      </c>
      <c r="K1547" s="160">
        <f>H1547*(I1547/J1547)</f>
        <v/>
      </c>
      <c r="L1547" s="159" t="n">
        <v>81318.4953</v>
      </c>
      <c r="M1547" s="159" t="n">
        <v>78950</v>
      </c>
      <c r="N1547" s="159" t="n">
        <v>85266</v>
      </c>
      <c r="O1547" s="162">
        <f>MIN(K1547,L1547,M1547,N1547)</f>
        <v/>
      </c>
      <c r="P1547" s="162">
        <f>MAX(K1547,L1547,M1547,N1547)</f>
        <v/>
      </c>
      <c r="Q1547" s="162">
        <f>MEDIAN(K1547,L1547,M1547,N1547)</f>
        <v/>
      </c>
      <c r="R1547" s="162">
        <f>AVERAGE(K1547,L1547,M1547,N1547)</f>
        <v/>
      </c>
      <c r="S1547" s="162">
        <f>AVERAGE(O1547,Q1547)</f>
        <v/>
      </c>
      <c r="T1547" s="162">
        <f>AVERAGE(P1547,Q1547)</f>
        <v/>
      </c>
      <c r="U1547" s="41">
        <f>STDEVA(K1547,L1547,M1547,N1547)</f>
        <v/>
      </c>
      <c r="V1547" s="42">
        <f>U1547/Q1547</f>
        <v/>
      </c>
      <c r="W1547" s="43">
        <f>IF(X1547=O1547,"MENOR",IF(X1547=S1547,"PROM[MEN-MED]","PROMEDIO"))</f>
        <v/>
      </c>
      <c r="X1547" s="163">
        <f>IF(V1547&lt;=300%,O1547,IF(AND(V1547&gt;100%,V1547&lt;=150%),S1547,R1547))</f>
        <v/>
      </c>
      <c r="Y1547" s="162">
        <f>ROUND(X1547,0)</f>
        <v/>
      </c>
    </row>
    <row r="1548" ht="15.75" customHeight="1">
      <c r="B1548" s="26" t="inlineStr">
        <is>
          <t>8.</t>
        </is>
      </c>
      <c r="C1548" s="142" t="inlineStr">
        <is>
          <t>CARROCERIA - CHASIS  Y ACCESORIOS</t>
        </is>
      </c>
      <c r="H1548" s="157" t="n"/>
      <c r="I1548" s="29" t="n"/>
      <c r="J1548" s="29" t="n"/>
      <c r="K1548" s="157" t="n"/>
      <c r="L1548" s="157" t="n"/>
      <c r="M1548" s="157" t="n"/>
      <c r="N1548" s="157" t="n"/>
      <c r="O1548" s="29" t="n"/>
      <c r="P1548" s="29" t="n"/>
      <c r="Q1548" s="29" t="n"/>
      <c r="R1548" s="29" t="n"/>
      <c r="S1548" s="29" t="n"/>
      <c r="T1548" s="29" t="n"/>
      <c r="U1548" s="29" t="n"/>
      <c r="V1548" s="75" t="n"/>
      <c r="W1548" s="29" t="n"/>
      <c r="X1548" s="29" t="n"/>
      <c r="Y1548" s="29" t="n"/>
    </row>
    <row r="1549" ht="15.75" customHeight="1">
      <c r="B1549" s="57" t="inlineStr">
        <is>
          <t>8.1</t>
        </is>
      </c>
      <c r="C1549" s="32" t="n">
        <v>4912</v>
      </c>
      <c r="D1549" s="58" t="inlineStr">
        <is>
          <t>ALARMA</t>
        </is>
      </c>
      <c r="E1549" s="56" t="inlineStr">
        <is>
          <t xml:space="preserve">Sistema eléctrico de seguridad pasiva compuesto por elementos plasticos y metalicos. Forma, diámetro y tamaño establecido para este vehículo. </t>
        </is>
      </c>
      <c r="F1549" s="32" t="inlineStr">
        <is>
          <t>Unidad</t>
        </is>
      </c>
      <c r="G1549" s="35" t="inlineStr">
        <is>
          <t>suministro</t>
        </is>
      </c>
      <c r="H1549" s="159" t="n">
        <v>660904</v>
      </c>
      <c r="I1549" s="37" t="n">
        <v>158.91</v>
      </c>
      <c r="J1549" s="37" t="n">
        <v>151.76</v>
      </c>
      <c r="K1549" s="160">
        <f>H1549*(I1549/J1549)</f>
        <v/>
      </c>
      <c r="L1549" s="159" t="n">
        <v>1859050.0943</v>
      </c>
      <c r="M1549" s="159" t="n">
        <v>1804903</v>
      </c>
      <c r="N1549" s="159" t="n">
        <v>1949295.24</v>
      </c>
      <c r="O1549" s="162">
        <f>MIN(K1549,L1549,M1549,N1549)</f>
        <v/>
      </c>
      <c r="P1549" s="162">
        <f>MAX(K1549,L1549,M1549,N1549)</f>
        <v/>
      </c>
      <c r="Q1549" s="162">
        <f>MEDIAN(K1549,L1549,M1549,N1549)</f>
        <v/>
      </c>
      <c r="R1549" s="162">
        <f>AVERAGE(K1549,L1549,M1549,N1549)</f>
        <v/>
      </c>
      <c r="S1549" s="162">
        <f>AVERAGE(O1549,Q1549)</f>
        <v/>
      </c>
      <c r="T1549" s="162">
        <f>AVERAGE(P1549,Q1549)</f>
        <v/>
      </c>
      <c r="U1549" s="41">
        <f>STDEVA(K1549,L1549,M1549,N1549)</f>
        <v/>
      </c>
      <c r="V1549" s="42">
        <f>U1549/Q1549</f>
        <v/>
      </c>
      <c r="W1549" s="43">
        <f>IF(X1549=O1549,"MENOR",IF(X1549=S1549,"PROM[MEN-MED]","PROMEDIO"))</f>
        <v/>
      </c>
      <c r="X1549" s="163">
        <f>IF(V1549&lt;=300%,O1549,IF(AND(V1549&gt;100%,V1549&lt;=150%),S1549,R1549))</f>
        <v/>
      </c>
      <c r="Y1549" s="162">
        <f>ROUND(X1549,0)</f>
        <v/>
      </c>
    </row>
    <row r="1550" ht="27" customHeight="1">
      <c r="B1550" s="57" t="inlineStr">
        <is>
          <t>8.2</t>
        </is>
      </c>
      <c r="C1550" s="32" t="n">
        <v>4912</v>
      </c>
      <c r="D1550" s="58" t="inlineStr">
        <is>
          <t>CHAPA DE LA PUERTA (CERRADURA)</t>
        </is>
      </c>
      <c r="E1550" s="56" t="inlineStr">
        <is>
          <t>Conjunto de piezas metálicas  de forma irregular que forman el mecanismo de cierre y apertura, que puede ser asegurado mediante el uso de una llave. Diámetro establecido para este vehículo.</t>
        </is>
      </c>
      <c r="F1550" s="32" t="inlineStr">
        <is>
          <t>Unidad</t>
        </is>
      </c>
      <c r="G1550" s="35" t="inlineStr">
        <is>
          <t>suministro</t>
        </is>
      </c>
      <c r="H1550" s="159" t="n">
        <v>897437</v>
      </c>
      <c r="I1550" s="37" t="n">
        <v>158.91</v>
      </c>
      <c r="J1550" s="37" t="n">
        <v>151.76</v>
      </c>
      <c r="K1550" s="160">
        <f>H1550*(I1550/J1550)</f>
        <v/>
      </c>
      <c r="L1550" s="159" t="n">
        <v>1445317.6297</v>
      </c>
      <c r="M1550" s="159" t="n">
        <v>1403221</v>
      </c>
      <c r="N1550" s="159" t="n">
        <v>1515478.68</v>
      </c>
      <c r="O1550" s="162">
        <f>MIN(K1550,L1550,M1550,N1550)</f>
        <v/>
      </c>
      <c r="P1550" s="162">
        <f>MAX(K1550,L1550,M1550,N1550)</f>
        <v/>
      </c>
      <c r="Q1550" s="162">
        <f>MEDIAN(K1550,L1550,M1550,N1550)</f>
        <v/>
      </c>
      <c r="R1550" s="162">
        <f>AVERAGE(K1550,L1550,M1550,N1550)</f>
        <v/>
      </c>
      <c r="S1550" s="162">
        <f>AVERAGE(O1550,Q1550)</f>
        <v/>
      </c>
      <c r="T1550" s="162">
        <f>AVERAGE(P1550,Q1550)</f>
        <v/>
      </c>
      <c r="U1550" s="41">
        <f>STDEVA(K1550,L1550,M1550,N1550)</f>
        <v/>
      </c>
      <c r="V1550" s="42">
        <f>U1550/Q1550</f>
        <v/>
      </c>
      <c r="W1550" s="43">
        <f>IF(X1550=O1550,"MENOR",IF(X1550=S1550,"PROM[MEN-MED]","PROMEDIO"))</f>
        <v/>
      </c>
      <c r="X1550" s="163">
        <f>IF(V1550&lt;=300%,O1550,IF(AND(V1550&gt;100%,V1550&lt;=150%),S1550,R1550))</f>
        <v/>
      </c>
      <c r="Y1550" s="162">
        <f>ROUND(X1550,0)</f>
        <v/>
      </c>
    </row>
    <row r="1551" ht="27" customHeight="1">
      <c r="B1551" s="57" t="inlineStr">
        <is>
          <t>8.3</t>
        </is>
      </c>
      <c r="C1551" s="32" t="n">
        <v>4912</v>
      </c>
      <c r="D1551" s="71" t="inlineStr">
        <is>
          <t xml:space="preserve">CONTROL ELEVA VIDRIOS PUERTAS </t>
        </is>
      </c>
      <c r="E1551" s="56" t="inlineStr">
        <is>
          <t>Dispositivo plástico electrónico que permite la interconexión de varios elementos que transmite una corriente invirtiendo su polaridad que cambia su sentido de giro y/o posicion. Diámetro establecido para este vehículo.</t>
        </is>
      </c>
      <c r="F1551" s="32" t="inlineStr">
        <is>
          <t>Unidad</t>
        </is>
      </c>
      <c r="G1551" s="35" t="inlineStr">
        <is>
          <t>suministro</t>
        </is>
      </c>
      <c r="H1551" s="159" t="n">
        <v>868616</v>
      </c>
      <c r="I1551" s="37" t="n">
        <v>158.91</v>
      </c>
      <c r="J1551" s="37" t="n">
        <v>151.76</v>
      </c>
      <c r="K1551" s="160">
        <f>H1551*(I1551/J1551)</f>
        <v/>
      </c>
      <c r="L1551" s="159" t="n">
        <v>1313761.9159</v>
      </c>
      <c r="M1551" s="159" t="n">
        <v>1275497</v>
      </c>
      <c r="N1551" s="159" t="n">
        <v>1377536.76</v>
      </c>
      <c r="O1551" s="162">
        <f>MIN(K1551,L1551,M1551,N1551)</f>
        <v/>
      </c>
      <c r="P1551" s="162">
        <f>MAX(K1551,L1551,M1551,N1551)</f>
        <v/>
      </c>
      <c r="Q1551" s="162">
        <f>MEDIAN(K1551,L1551,M1551,N1551)</f>
        <v/>
      </c>
      <c r="R1551" s="162">
        <f>AVERAGE(K1551,L1551,M1551,N1551)</f>
        <v/>
      </c>
      <c r="S1551" s="162">
        <f>AVERAGE(O1551,Q1551)</f>
        <v/>
      </c>
      <c r="T1551" s="162">
        <f>AVERAGE(P1551,Q1551)</f>
        <v/>
      </c>
      <c r="U1551" s="41">
        <f>STDEVA(K1551,L1551,M1551,N1551)</f>
        <v/>
      </c>
      <c r="V1551" s="42">
        <f>U1551/Q1551</f>
        <v/>
      </c>
      <c r="W1551" s="43">
        <f>IF(X1551=O1551,"MENOR",IF(X1551=S1551,"PROM[MEN-MED]","PROMEDIO"))</f>
        <v/>
      </c>
      <c r="X1551" s="163">
        <f>IF(V1551&lt;=300%,O1551,IF(AND(V1551&gt;100%,V1551&lt;=150%),S1551,R1551))</f>
        <v/>
      </c>
      <c r="Y1551" s="162">
        <f>ROUND(X1551,0)</f>
        <v/>
      </c>
    </row>
    <row r="1552" ht="27" customHeight="1">
      <c r="B1552" s="57" t="inlineStr">
        <is>
          <t>8.4</t>
        </is>
      </c>
      <c r="C1552" s="32" t="n">
        <v>4912</v>
      </c>
      <c r="D1552" s="58" t="inlineStr">
        <is>
          <t>MOTOR ELEVA VIDRIOS PUERTAS</t>
        </is>
      </c>
      <c r="E1552" s="56" t="inlineStr">
        <is>
          <t>Mecanismo eléctrico, que está compuesto básicamente por un pequeño motor eléctrico y un mecanismo que transforma el movimiento rotativo del motor en un movimiento lineal de sube y baja. Diámetro establecido para este vehículo.</t>
        </is>
      </c>
      <c r="F1552" s="32" t="inlineStr">
        <is>
          <t>Unidad</t>
        </is>
      </c>
      <c r="G1552" s="35" t="inlineStr">
        <is>
          <t>suministro</t>
        </is>
      </c>
      <c r="H1552" s="159" t="n">
        <v>1002785</v>
      </c>
      <c r="I1552" s="37" t="n">
        <v>158.91</v>
      </c>
      <c r="J1552" s="37" t="n">
        <v>151.76</v>
      </c>
      <c r="K1552" s="160">
        <f>H1552*(I1552/J1552)</f>
        <v/>
      </c>
      <c r="L1552" s="159" t="n">
        <v>1430694.7193</v>
      </c>
      <c r="M1552" s="159" t="n">
        <v>1389024</v>
      </c>
      <c r="N1552" s="159" t="n">
        <v>1500145.92</v>
      </c>
      <c r="O1552" s="162">
        <f>MIN(K1552,L1552,M1552,N1552)</f>
        <v/>
      </c>
      <c r="P1552" s="162">
        <f>MAX(K1552,L1552,M1552,N1552)</f>
        <v/>
      </c>
      <c r="Q1552" s="162">
        <f>MEDIAN(K1552,L1552,M1552,N1552)</f>
        <v/>
      </c>
      <c r="R1552" s="162">
        <f>AVERAGE(K1552,L1552,M1552,N1552)</f>
        <v/>
      </c>
      <c r="S1552" s="162">
        <f>AVERAGE(O1552,Q1552)</f>
        <v/>
      </c>
      <c r="T1552" s="162">
        <f>AVERAGE(P1552,Q1552)</f>
        <v/>
      </c>
      <c r="U1552" s="41">
        <f>STDEVA(K1552,L1552,M1552,N1552)</f>
        <v/>
      </c>
      <c r="V1552" s="42">
        <f>U1552/Q1552</f>
        <v/>
      </c>
      <c r="W1552" s="43">
        <f>IF(X1552=O1552,"MENOR",IF(X1552=S1552,"PROM[MEN-MED]","PROMEDIO"))</f>
        <v/>
      </c>
      <c r="X1552" s="163">
        <f>IF(V1552&lt;=300%,O1552,IF(AND(V1552&gt;100%,V1552&lt;=150%),S1552,R1552))</f>
        <v/>
      </c>
      <c r="Y1552" s="162">
        <f>ROUND(X1552,0)</f>
        <v/>
      </c>
    </row>
    <row r="1553" ht="27" customHeight="1">
      <c r="B1553" s="57" t="inlineStr">
        <is>
          <t>8.5</t>
        </is>
      </c>
      <c r="C1553" s="32" t="n">
        <v>4912</v>
      </c>
      <c r="D1553" s="58" t="inlineStr">
        <is>
          <t>GUAYA CAPOT</t>
        </is>
      </c>
      <c r="E1553" s="56" t="inlineStr">
        <is>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is>
      </c>
      <c r="F1553" s="32" t="inlineStr">
        <is>
          <t>Unidad</t>
        </is>
      </c>
      <c r="G1553" s="35" t="inlineStr">
        <is>
          <t>suministro</t>
        </is>
      </c>
      <c r="H1553" s="159" t="n">
        <v>100378</v>
      </c>
      <c r="I1553" s="37" t="n">
        <v>158.91</v>
      </c>
      <c r="J1553" s="37" t="n">
        <v>151.76</v>
      </c>
      <c r="K1553" s="160">
        <f>H1553*(I1553/J1553)</f>
        <v/>
      </c>
      <c r="L1553" s="159" t="n">
        <v>142844.5179</v>
      </c>
      <c r="M1553" s="159" t="n">
        <v>138684</v>
      </c>
      <c r="N1553" s="159" t="n">
        <v>149778.72</v>
      </c>
      <c r="O1553" s="162">
        <f>MIN(K1553,L1553,M1553,N1553)</f>
        <v/>
      </c>
      <c r="P1553" s="162">
        <f>MAX(K1553,L1553,M1553,N1553)</f>
        <v/>
      </c>
      <c r="Q1553" s="162">
        <f>MEDIAN(K1553,L1553,M1553,N1553)</f>
        <v/>
      </c>
      <c r="R1553" s="162">
        <f>AVERAGE(K1553,L1553,M1553,N1553)</f>
        <v/>
      </c>
      <c r="S1553" s="162">
        <f>AVERAGE(O1553,Q1553)</f>
        <v/>
      </c>
      <c r="T1553" s="162">
        <f>AVERAGE(P1553,Q1553)</f>
        <v/>
      </c>
      <c r="U1553" s="41">
        <f>STDEVA(K1553,L1553,M1553,N1553)</f>
        <v/>
      </c>
      <c r="V1553" s="42">
        <f>U1553/Q1553</f>
        <v/>
      </c>
      <c r="W1553" s="43">
        <f>IF(X1553=O1553,"MENOR",IF(X1553=S1553,"PROM[MEN-MED]","PROMEDIO"))</f>
        <v/>
      </c>
      <c r="X1553" s="163">
        <f>IF(V1553&lt;=300%,O1553,IF(AND(V1553&gt;100%,V1553&lt;=150%),S1553,R1553))</f>
        <v/>
      </c>
      <c r="Y1553" s="162">
        <f>ROUND(X1553,0)</f>
        <v/>
      </c>
    </row>
    <row r="1554" ht="75.75" customHeight="1">
      <c r="B1554" s="57" t="inlineStr">
        <is>
          <t>8.6</t>
        </is>
      </c>
      <c r="C1554" s="32" t="n">
        <v>4912</v>
      </c>
      <c r="D1554" s="58" t="inlineStr">
        <is>
          <t>EMPAQUES PUERTAS</t>
        </is>
      </c>
      <c r="E1554"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554" s="32" t="inlineStr">
        <is>
          <t>Unidad</t>
        </is>
      </c>
      <c r="G1554" s="35" t="inlineStr">
        <is>
          <t>suministro</t>
        </is>
      </c>
      <c r="H1554" s="159" t="n">
        <v>325979</v>
      </c>
      <c r="I1554" s="37" t="n">
        <v>158.91</v>
      </c>
      <c r="J1554" s="37" t="n">
        <v>151.76</v>
      </c>
      <c r="K1554" s="160">
        <f>H1554*(I1554/J1554)</f>
        <v/>
      </c>
      <c r="L1554" s="159" t="n">
        <v>496440.4277</v>
      </c>
      <c r="M1554" s="159" t="n">
        <v>481981</v>
      </c>
      <c r="N1554" s="159" t="n">
        <v>520539.48</v>
      </c>
      <c r="O1554" s="162">
        <f>MIN(K1554,L1554,M1554,N1554)</f>
        <v/>
      </c>
      <c r="P1554" s="162">
        <f>MAX(K1554,L1554,M1554,N1554)</f>
        <v/>
      </c>
      <c r="Q1554" s="162">
        <f>MEDIAN(K1554,L1554,M1554,N1554)</f>
        <v/>
      </c>
      <c r="R1554" s="162">
        <f>AVERAGE(K1554,L1554,M1554,N1554)</f>
        <v/>
      </c>
      <c r="S1554" s="162">
        <f>AVERAGE(O1554,Q1554)</f>
        <v/>
      </c>
      <c r="T1554" s="162">
        <f>AVERAGE(P1554,Q1554)</f>
        <v/>
      </c>
      <c r="U1554" s="41">
        <f>STDEVA(K1554,L1554,M1554,N1554)</f>
        <v/>
      </c>
      <c r="V1554" s="42">
        <f>U1554/Q1554</f>
        <v/>
      </c>
      <c r="W1554" s="43">
        <f>IF(X1554=O1554,"MENOR",IF(X1554=S1554,"PROM[MEN-MED]","PROMEDIO"))</f>
        <v/>
      </c>
      <c r="X1554" s="163">
        <f>IF(V1554&lt;=300%,O1554,IF(AND(V1554&gt;100%,V1554&lt;=150%),S1554,R1554))</f>
        <v/>
      </c>
      <c r="Y1554" s="162">
        <f>ROUND(X1554,0)</f>
        <v/>
      </c>
    </row>
    <row r="1555" ht="55.5" customHeight="1">
      <c r="B1555" s="57" t="inlineStr">
        <is>
          <t>8.7</t>
        </is>
      </c>
      <c r="C1555" s="32" t="n">
        <v>4912</v>
      </c>
      <c r="D1555" s="58" t="inlineStr">
        <is>
          <t>ESPARRAGO</t>
        </is>
      </c>
      <c r="E1555" s="56" t="inlineStr">
        <is>
          <t>Tornillo metalico fabricado en aleacion de acero, que está dotado de una caña (cuerpo) con rosca y en el otro extremo posee la cabeza plana. Diametro establecido para este vehículo.</t>
        </is>
      </c>
      <c r="F1555" s="32" t="inlineStr">
        <is>
          <t>Unidad</t>
        </is>
      </c>
      <c r="G1555" s="35" t="inlineStr">
        <is>
          <t>suministro</t>
        </is>
      </c>
      <c r="H1555" s="159" t="n">
        <v>14907</v>
      </c>
      <c r="I1555" s="37" t="n">
        <v>158.91</v>
      </c>
      <c r="J1555" s="37" t="n">
        <v>151.76</v>
      </c>
      <c r="K1555" s="160">
        <f>H1555*(I1555/J1555)</f>
        <v/>
      </c>
      <c r="L1555" s="159" t="n">
        <v>28658.7224</v>
      </c>
      <c r="M1555" s="159" t="n">
        <v>27824</v>
      </c>
      <c r="N1555" s="159" t="n">
        <v>30049.92</v>
      </c>
      <c r="O1555" s="162">
        <f>MIN(K1555,L1555,M1555,N1555)</f>
        <v/>
      </c>
      <c r="P1555" s="162">
        <f>MAX(K1555,L1555,M1555,N1555)</f>
        <v/>
      </c>
      <c r="Q1555" s="162">
        <f>MEDIAN(K1555,L1555,M1555,N1555)</f>
        <v/>
      </c>
      <c r="R1555" s="162">
        <f>AVERAGE(K1555,L1555,M1555,N1555)</f>
        <v/>
      </c>
      <c r="S1555" s="162">
        <f>AVERAGE(O1555,Q1555)</f>
        <v/>
      </c>
      <c r="T1555" s="162">
        <f>AVERAGE(P1555,Q1555)</f>
        <v/>
      </c>
      <c r="U1555" s="41">
        <f>STDEVA(K1555,L1555,M1555,N1555)</f>
        <v/>
      </c>
      <c r="V1555" s="42">
        <f>U1555/Q1555</f>
        <v/>
      </c>
      <c r="W1555" s="43">
        <f>IF(X1555=O1555,"MENOR",IF(X1555=S1555,"PROM[MEN-MED]","PROMEDIO"))</f>
        <v/>
      </c>
      <c r="X1555" s="163">
        <f>IF(V1555&lt;=300%,O1555,IF(AND(V1555&gt;100%,V1555&lt;=150%),S1555,R1555))</f>
        <v/>
      </c>
      <c r="Y1555" s="162">
        <f>ROUND(X1555,0)</f>
        <v/>
      </c>
    </row>
    <row r="1556" ht="45.75" customHeight="1">
      <c r="B1556" s="57" t="inlineStr">
        <is>
          <t>8.8</t>
        </is>
      </c>
      <c r="C1556" s="32" t="n">
        <v>4912</v>
      </c>
      <c r="D1556" s="58" t="inlineStr">
        <is>
          <t>ESPEJO RETROVISOR INTERIOR</t>
        </is>
      </c>
      <c r="E1556" s="56" t="inlineStr">
        <is>
          <t>Objeto de superficie plana que refleja la luz compuesto por  una capa de plata o aluminio depositado sobre una plancha de vidrio. Forma y diámetro establecido para este vehículo.</t>
        </is>
      </c>
      <c r="F1556" s="32" t="inlineStr">
        <is>
          <t>Unidad</t>
        </is>
      </c>
      <c r="G1556" s="35" t="inlineStr">
        <is>
          <t>suministro</t>
        </is>
      </c>
      <c r="H1556" s="159" t="n">
        <v>380640</v>
      </c>
      <c r="I1556" s="37" t="n">
        <v>158.91</v>
      </c>
      <c r="J1556" s="37" t="n">
        <v>151.76</v>
      </c>
      <c r="K1556" s="160">
        <f>H1556*(I1556/J1556)</f>
        <v/>
      </c>
      <c r="L1556" s="159" t="n">
        <v>529999.8914</v>
      </c>
      <c r="M1556" s="159" t="n">
        <v>514563</v>
      </c>
      <c r="N1556" s="159" t="n">
        <v>555728.04</v>
      </c>
      <c r="O1556" s="162">
        <f>MIN(K1556,L1556,M1556,N1556)</f>
        <v/>
      </c>
      <c r="P1556" s="162">
        <f>MAX(K1556,L1556,M1556,N1556)</f>
        <v/>
      </c>
      <c r="Q1556" s="162">
        <f>MEDIAN(K1556,L1556,M1556,N1556)</f>
        <v/>
      </c>
      <c r="R1556" s="162">
        <f>AVERAGE(K1556,L1556,M1556,N1556)</f>
        <v/>
      </c>
      <c r="S1556" s="162">
        <f>AVERAGE(O1556,Q1556)</f>
        <v/>
      </c>
      <c r="T1556" s="162">
        <f>AVERAGE(P1556,Q1556)</f>
        <v/>
      </c>
      <c r="U1556" s="41">
        <f>STDEVA(K1556,L1556,M1556,N1556)</f>
        <v/>
      </c>
      <c r="V1556" s="42">
        <f>U1556/Q1556</f>
        <v/>
      </c>
      <c r="W1556" s="43">
        <f>IF(X1556=O1556,"MENOR",IF(X1556=S1556,"PROM[MEN-MED]","PROMEDIO"))</f>
        <v/>
      </c>
      <c r="X1556" s="163">
        <f>IF(V1556&lt;=300%,O1556,IF(AND(V1556&gt;100%,V1556&lt;=150%),S1556,R1556))</f>
        <v/>
      </c>
      <c r="Y1556" s="162">
        <f>ROUND(X1556,0)</f>
        <v/>
      </c>
    </row>
    <row r="1557" ht="27" customHeight="1">
      <c r="B1557" s="57" t="inlineStr">
        <is>
          <t>8.9</t>
        </is>
      </c>
      <c r="C1557" s="32" t="n">
        <v>4912</v>
      </c>
      <c r="D1557" s="58" t="inlineStr">
        <is>
          <t>ESPEJO RETROVISOR LATERAL</t>
        </is>
      </c>
      <c r="E1557" s="56" t="inlineStr">
        <is>
          <t>Objeto de superficie plana o curva que refleja la luz compuesto por  una capa de plata o aluminio depositado sobre una plancha de vidrio. Formas y diámetro establecido para este vehículo.</t>
        </is>
      </c>
      <c r="F1557" s="32" t="inlineStr">
        <is>
          <t>Unidad</t>
        </is>
      </c>
      <c r="G1557" s="35" t="inlineStr">
        <is>
          <t>suministro</t>
        </is>
      </c>
      <c r="H1557" s="159" t="n">
        <v>1757110</v>
      </c>
      <c r="I1557" s="37" t="n">
        <v>158.91</v>
      </c>
      <c r="J1557" s="37" t="n">
        <v>151.76</v>
      </c>
      <c r="K1557" s="160">
        <f>H1557*(I1557/J1557)</f>
        <v/>
      </c>
      <c r="L1557" s="159" t="n">
        <v>2682228.1556</v>
      </c>
      <c r="M1557" s="159" t="n">
        <v>2604105</v>
      </c>
      <c r="N1557" s="159" t="n">
        <v>2812433.4</v>
      </c>
      <c r="O1557" s="162">
        <f>MIN(K1557,L1557,M1557,N1557)</f>
        <v/>
      </c>
      <c r="P1557" s="162">
        <f>MAX(K1557,L1557,M1557,N1557)</f>
        <v/>
      </c>
      <c r="Q1557" s="162">
        <f>MEDIAN(K1557,L1557,M1557,N1557)</f>
        <v/>
      </c>
      <c r="R1557" s="162">
        <f>AVERAGE(K1557,L1557,M1557,N1557)</f>
        <v/>
      </c>
      <c r="S1557" s="162">
        <f>AVERAGE(O1557,Q1557)</f>
        <v/>
      </c>
      <c r="T1557" s="162">
        <f>AVERAGE(P1557,Q1557)</f>
        <v/>
      </c>
      <c r="U1557" s="41">
        <f>STDEVA(K1557,L1557,M1557,N1557)</f>
        <v/>
      </c>
      <c r="V1557" s="42">
        <f>U1557/Q1557</f>
        <v/>
      </c>
      <c r="W1557" s="43">
        <f>IF(X1557=O1557,"MENOR",IF(X1557=S1557,"PROM[MEN-MED]","PROMEDIO"))</f>
        <v/>
      </c>
      <c r="X1557" s="163">
        <f>IF(V1557&lt;=300%,O1557,IF(AND(V1557&gt;100%,V1557&lt;=150%),S1557,R1557))</f>
        <v/>
      </c>
      <c r="Y1557" s="162">
        <f>ROUND(X1557,0)</f>
        <v/>
      </c>
    </row>
    <row r="1558" ht="59.25" customHeight="1">
      <c r="B1558" s="57" t="inlineStr">
        <is>
          <t>8.10</t>
        </is>
      </c>
      <c r="C1558" s="32" t="n">
        <v>4912</v>
      </c>
      <c r="D1558" s="58" t="inlineStr">
        <is>
          <t>UNIDAD SELLADA (FAROLA)</t>
        </is>
      </c>
      <c r="E1558" s="56" t="inlineStr">
        <is>
          <t>Elemento fabricado en pasta  transparentes de lente convergente que provee proteccion a la iluminación  con seguridad en condiciones de baja visibilidad. Forma y  diámetro establecido para este vehículo.</t>
        </is>
      </c>
      <c r="F1558" s="32" t="inlineStr">
        <is>
          <t>Unidad</t>
        </is>
      </c>
      <c r="G1558" s="35" t="inlineStr">
        <is>
          <t>suministro</t>
        </is>
      </c>
      <c r="H1558" s="159" t="n">
        <v>2760336</v>
      </c>
      <c r="I1558" s="37" t="n">
        <v>158.91</v>
      </c>
      <c r="J1558" s="37" t="n">
        <v>151.76</v>
      </c>
      <c r="K1558" s="160">
        <f>H1558*(I1558/J1558)</f>
        <v/>
      </c>
      <c r="L1558" s="159" t="n">
        <v>3326099.6944</v>
      </c>
      <c r="M1558" s="159" t="n">
        <v>3229223</v>
      </c>
      <c r="N1558" s="159" t="n">
        <v>3487560.84</v>
      </c>
      <c r="O1558" s="162">
        <f>MIN(K1558,L1558,M1558,N1558)</f>
        <v/>
      </c>
      <c r="P1558" s="162">
        <f>MAX(K1558,L1558,M1558,N1558)</f>
        <v/>
      </c>
      <c r="Q1558" s="162">
        <f>MEDIAN(K1558,L1558,M1558,N1558)</f>
        <v/>
      </c>
      <c r="R1558" s="162">
        <f>AVERAGE(K1558,L1558,M1558,N1558)</f>
        <v/>
      </c>
      <c r="S1558" s="162">
        <f>AVERAGE(O1558,Q1558)</f>
        <v/>
      </c>
      <c r="T1558" s="162">
        <f>AVERAGE(P1558,Q1558)</f>
        <v/>
      </c>
      <c r="U1558" s="41">
        <f>STDEVA(K1558,L1558,M1558,N1558)</f>
        <v/>
      </c>
      <c r="V1558" s="42">
        <f>U1558/Q1558</f>
        <v/>
      </c>
      <c r="W1558" s="43">
        <f>IF(X1558=O1558,"MENOR",IF(X1558=S1558,"PROM[MEN-MED]","PROMEDIO"))</f>
        <v/>
      </c>
      <c r="X1558" s="163">
        <f>IF(V1558&lt;=300%,O1558,IF(AND(V1558&gt;100%,V1558&lt;=150%),S1558,R1558))</f>
        <v/>
      </c>
      <c r="Y1558" s="162">
        <f>ROUND(X1558,0)</f>
        <v/>
      </c>
    </row>
    <row r="1559" ht="27" customHeight="1">
      <c r="B1559" s="57" t="inlineStr">
        <is>
          <t>8.11</t>
        </is>
      </c>
      <c r="C1559" s="32" t="n">
        <v>4912</v>
      </c>
      <c r="D1559" s="58" t="inlineStr">
        <is>
          <t>CINTURON DE SEGURIDAD TRASERO</t>
        </is>
      </c>
      <c r="E1559" s="56" t="inlineStr">
        <is>
          <t>Es un elemento de arnés tipo correa, fabricadio en una cinta de material textil. Incluye el clip de seguidad y hebilla. Para sujetar en un momento de impacto. Costado Diámetro establecido para este vehículo. ubicacion lado posterior. (atras)</t>
        </is>
      </c>
      <c r="F1559" s="32" t="inlineStr">
        <is>
          <t>Unidad</t>
        </is>
      </c>
      <c r="G1559" s="35" t="inlineStr">
        <is>
          <t>suministro</t>
        </is>
      </c>
      <c r="H1559" s="159" t="n">
        <v>462650</v>
      </c>
      <c r="I1559" s="37" t="n">
        <v>158.91</v>
      </c>
      <c r="J1559" s="37" t="n">
        <v>151.76</v>
      </c>
      <c r="K1559" s="160">
        <f>H1559*(I1559/J1559)</f>
        <v/>
      </c>
      <c r="L1559" s="159" t="n">
        <v>563559.3551</v>
      </c>
      <c r="M1559" s="159" t="n">
        <v>547145</v>
      </c>
      <c r="N1559" s="159" t="n">
        <v>590916.6</v>
      </c>
      <c r="O1559" s="162">
        <f>MIN(K1559,L1559,M1559,N1559)</f>
        <v/>
      </c>
      <c r="P1559" s="162">
        <f>MAX(K1559,L1559,M1559,N1559)</f>
        <v/>
      </c>
      <c r="Q1559" s="162">
        <f>MEDIAN(K1559,L1559,M1559,N1559)</f>
        <v/>
      </c>
      <c r="R1559" s="162">
        <f>AVERAGE(K1559,L1559,M1559,N1559)</f>
        <v/>
      </c>
      <c r="S1559" s="162">
        <f>AVERAGE(O1559,Q1559)</f>
        <v/>
      </c>
      <c r="T1559" s="162">
        <f>AVERAGE(P1559,Q1559)</f>
        <v/>
      </c>
      <c r="U1559" s="41">
        <f>STDEVA(K1559,L1559,M1559,N1559)</f>
        <v/>
      </c>
      <c r="V1559" s="42">
        <f>U1559/Q1559</f>
        <v/>
      </c>
      <c r="W1559" s="43">
        <f>IF(X1559=O1559,"MENOR",IF(X1559=S1559,"PROM[MEN-MED]","PROMEDIO"))</f>
        <v/>
      </c>
      <c r="X1559" s="163">
        <f>IF(V1559&lt;=300%,O1559,IF(AND(V1559&gt;100%,V1559&lt;=150%),S1559,R1559))</f>
        <v/>
      </c>
      <c r="Y1559" s="162">
        <f>ROUND(X1559,0)</f>
        <v/>
      </c>
    </row>
    <row r="1560" ht="27" customHeight="1">
      <c r="B1560" s="57" t="inlineStr">
        <is>
          <t>8.12</t>
        </is>
      </c>
      <c r="C1560" s="32" t="n">
        <v>4912</v>
      </c>
      <c r="D1560" s="58" t="inlineStr">
        <is>
          <t>CINTURON DE SEGURIDAD DELANTERO</t>
        </is>
      </c>
      <c r="E1560" s="56" t="inlineStr">
        <is>
          <t>Es un elemento de arnés tipo correa, fabricadio en una cinta de material textil. Incluye el clip de seguidad y hebilla. Para sujetar en un momento de impacto. Costado Diámetro establecido para este vehículo. Ubicacion lado anterior (delante)</t>
        </is>
      </c>
      <c r="F1560" s="32" t="inlineStr">
        <is>
          <t>Unidad</t>
        </is>
      </c>
      <c r="G1560" s="35" t="inlineStr">
        <is>
          <t>suministro</t>
        </is>
      </c>
      <c r="H1560" s="159" t="n">
        <v>1300301</v>
      </c>
      <c r="I1560" s="37" t="n">
        <v>158.91</v>
      </c>
      <c r="J1560" s="37" t="n">
        <v>151.76</v>
      </c>
      <c r="K1560" s="160">
        <f>H1560*(I1560/J1560)</f>
        <v/>
      </c>
      <c r="L1560" s="159" t="n">
        <v>1554418.3172</v>
      </c>
      <c r="M1560" s="159" t="n">
        <v>1509144</v>
      </c>
      <c r="N1560" s="159" t="n">
        <v>1629875.52</v>
      </c>
      <c r="O1560" s="162">
        <f>MIN(K1560,L1560,M1560,N1560)</f>
        <v/>
      </c>
      <c r="P1560" s="162">
        <f>MAX(K1560,L1560,M1560,N1560)</f>
        <v/>
      </c>
      <c r="Q1560" s="162">
        <f>MEDIAN(K1560,L1560,M1560,N1560)</f>
        <v/>
      </c>
      <c r="R1560" s="162">
        <f>AVERAGE(K1560,L1560,M1560,N1560)</f>
        <v/>
      </c>
      <c r="S1560" s="162">
        <f>AVERAGE(O1560,Q1560)</f>
        <v/>
      </c>
      <c r="T1560" s="162">
        <f>AVERAGE(P1560,Q1560)</f>
        <v/>
      </c>
      <c r="U1560" s="41">
        <f>STDEVA(K1560,L1560,M1560,N1560)</f>
        <v/>
      </c>
      <c r="V1560" s="42">
        <f>U1560/Q1560</f>
        <v/>
      </c>
      <c r="W1560" s="43">
        <f>IF(X1560=O1560,"MENOR",IF(X1560=S1560,"PROM[MEN-MED]","PROMEDIO"))</f>
        <v/>
      </c>
      <c r="X1560" s="163">
        <f>IF(V1560&lt;=300%,O1560,IF(AND(V1560&gt;100%,V1560&lt;=150%),S1560,R1560))</f>
        <v/>
      </c>
      <c r="Y1560" s="162">
        <f>ROUND(X1560,0)</f>
        <v/>
      </c>
    </row>
    <row r="1561" ht="15.75" customHeight="1">
      <c r="B1561" s="57" t="inlineStr">
        <is>
          <t>8.13</t>
        </is>
      </c>
      <c r="C1561" s="32" t="n">
        <v>4912</v>
      </c>
      <c r="D1561" s="58" t="inlineStr">
        <is>
          <t>LUNAS ESPEJOS RETROVISOR LATERALES</t>
        </is>
      </c>
      <c r="E1561" s="56" t="inlineStr">
        <is>
          <t>Objeto de superficie plana que refleja la luz compuesto por  una capa de plata o aluminio depositado sobre una plancha de vidrio. Forma y diámetro establecido para este vehículo.</t>
        </is>
      </c>
      <c r="F1561" s="32" t="inlineStr">
        <is>
          <t>Unidad</t>
        </is>
      </c>
      <c r="G1561" s="35" t="inlineStr">
        <is>
          <t>suministro</t>
        </is>
      </c>
      <c r="H1561" s="159" t="n">
        <v>152058</v>
      </c>
      <c r="I1561" s="37" t="n">
        <v>158.91</v>
      </c>
      <c r="J1561" s="37" t="n">
        <v>151.76</v>
      </c>
      <c r="K1561" s="160">
        <f>H1561*(I1561/J1561)</f>
        <v/>
      </c>
      <c r="L1561" s="159" t="n">
        <v>220300.5231</v>
      </c>
      <c r="M1561" s="159" t="n">
        <v>213884</v>
      </c>
      <c r="N1561" s="159" t="n">
        <v>230994.72</v>
      </c>
      <c r="O1561" s="162">
        <f>MIN(K1561,L1561,M1561,N1561)</f>
        <v/>
      </c>
      <c r="P1561" s="162">
        <f>MAX(K1561,L1561,M1561,N1561)</f>
        <v/>
      </c>
      <c r="Q1561" s="162">
        <f>MEDIAN(K1561,L1561,M1561,N1561)</f>
        <v/>
      </c>
      <c r="R1561" s="162">
        <f>AVERAGE(K1561,L1561,M1561,N1561)</f>
        <v/>
      </c>
      <c r="S1561" s="162">
        <f>AVERAGE(O1561,Q1561)</f>
        <v/>
      </c>
      <c r="T1561" s="162">
        <f>AVERAGE(P1561,Q1561)</f>
        <v/>
      </c>
      <c r="U1561" s="41">
        <f>STDEVA(K1561,L1561,M1561,N1561)</f>
        <v/>
      </c>
      <c r="V1561" s="42">
        <f>U1561/Q1561</f>
        <v/>
      </c>
      <c r="W1561" s="43">
        <f>IF(X1561=O1561,"MENOR",IF(X1561=S1561,"PROM[MEN-MED]","PROMEDIO"))</f>
        <v/>
      </c>
      <c r="X1561" s="163">
        <f>IF(V1561&lt;=300%,O1561,IF(AND(V1561&gt;100%,V1561&lt;=150%),S1561,R1561))</f>
        <v/>
      </c>
      <c r="Y1561" s="162">
        <f>ROUND(X1561,0)</f>
        <v/>
      </c>
    </row>
    <row r="1562" ht="27" customHeight="1">
      <c r="B1562" s="57" t="inlineStr">
        <is>
          <t>8.14</t>
        </is>
      </c>
      <c r="C1562" s="32" t="n">
        <v>4912</v>
      </c>
      <c r="D1562" s="58" t="inlineStr">
        <is>
          <t>MANIJA APERTURA CAPOT</t>
        </is>
      </c>
      <c r="E1562" s="56" t="inlineStr">
        <is>
          <t>Dispositivo metálico y plastico, externo de forma irregular tipo palanca,  en su parte interna con resortes para accionar la cerradura giratoria a fin de permitir su cierre y su apertura. Forma y diámetro establecido para este vehículo.</t>
        </is>
      </c>
      <c r="F1562" s="32" t="inlineStr">
        <is>
          <t>Unidad</t>
        </is>
      </c>
      <c r="G1562" s="35" t="inlineStr">
        <is>
          <t>suministro</t>
        </is>
      </c>
      <c r="H1562" s="159" t="n">
        <v>146095</v>
      </c>
      <c r="I1562" s="37" t="n">
        <v>158.91</v>
      </c>
      <c r="J1562" s="37" t="n">
        <v>151.76</v>
      </c>
      <c r="K1562" s="160">
        <f>H1562*(I1562/J1562)</f>
        <v/>
      </c>
      <c r="L1562" s="159" t="n">
        <v>183963.1472</v>
      </c>
      <c r="M1562" s="159" t="n">
        <v>178605</v>
      </c>
      <c r="N1562" s="159" t="n">
        <v>192893.4</v>
      </c>
      <c r="O1562" s="162">
        <f>MIN(K1562,L1562,M1562,N1562)</f>
        <v/>
      </c>
      <c r="P1562" s="162">
        <f>MAX(K1562,L1562,M1562,N1562)</f>
        <v/>
      </c>
      <c r="Q1562" s="162">
        <f>MEDIAN(K1562,L1562,M1562,N1562)</f>
        <v/>
      </c>
      <c r="R1562" s="162">
        <f>AVERAGE(K1562,L1562,M1562,N1562)</f>
        <v/>
      </c>
      <c r="S1562" s="162">
        <f>AVERAGE(O1562,Q1562)</f>
        <v/>
      </c>
      <c r="T1562" s="162">
        <f>AVERAGE(P1562,Q1562)</f>
        <v/>
      </c>
      <c r="U1562" s="41">
        <f>STDEVA(K1562,L1562,M1562,N1562)</f>
        <v/>
      </c>
      <c r="V1562" s="42">
        <f>U1562/Q1562</f>
        <v/>
      </c>
      <c r="W1562" s="43">
        <f>IF(X1562=O1562,"MENOR",IF(X1562=S1562,"PROM[MEN-MED]","PROMEDIO"))</f>
        <v/>
      </c>
      <c r="X1562" s="163">
        <f>IF(V1562&lt;=300%,O1562,IF(AND(V1562&gt;100%,V1562&lt;=150%),S1562,R1562))</f>
        <v/>
      </c>
      <c r="Y1562" s="162">
        <f>ROUND(X1562,0)</f>
        <v/>
      </c>
    </row>
    <row r="1563" ht="27" customHeight="1">
      <c r="B1563" s="57" t="inlineStr">
        <is>
          <t>8.15</t>
        </is>
      </c>
      <c r="C1563" s="32" t="n">
        <v>4912</v>
      </c>
      <c r="D1563" s="58" t="inlineStr">
        <is>
          <t>MANIJAS EXTERNAS DE LA PUERTA</t>
        </is>
      </c>
      <c r="E1563" s="56" t="inlineStr">
        <is>
          <t>Dispositivo metálico y plastico, externo de forma irregular tipo palanca,  en su parte interna con resortes para accionar la cerradura giratoria a fin de permitir su cierre y su apertura. Forma y diámetro establecido para este vehículo.</t>
        </is>
      </c>
      <c r="F1563" s="32" t="inlineStr">
        <is>
          <t>Unidad</t>
        </is>
      </c>
      <c r="G1563" s="35" t="inlineStr">
        <is>
          <t>suministro</t>
        </is>
      </c>
      <c r="H1563" s="159" t="n">
        <v>157026</v>
      </c>
      <c r="I1563" s="37" t="n">
        <v>158.91</v>
      </c>
      <c r="J1563" s="37" t="n">
        <v>151.76</v>
      </c>
      <c r="K1563" s="160">
        <f>H1563*(I1563/J1563)</f>
        <v/>
      </c>
      <c r="L1563" s="159" t="n">
        <v>247555.3549</v>
      </c>
      <c r="M1563" s="159" t="n">
        <v>240345</v>
      </c>
      <c r="N1563" s="159" t="n">
        <v>259572.6</v>
      </c>
      <c r="O1563" s="162">
        <f>MIN(K1563,L1563,M1563,N1563)</f>
        <v/>
      </c>
      <c r="P1563" s="162">
        <f>MAX(K1563,L1563,M1563,N1563)</f>
        <v/>
      </c>
      <c r="Q1563" s="162">
        <f>MEDIAN(K1563,L1563,M1563,N1563)</f>
        <v/>
      </c>
      <c r="R1563" s="162">
        <f>AVERAGE(K1563,L1563,M1563,N1563)</f>
        <v/>
      </c>
      <c r="S1563" s="162">
        <f>AVERAGE(O1563,Q1563)</f>
        <v/>
      </c>
      <c r="T1563" s="162">
        <f>AVERAGE(P1563,Q1563)</f>
        <v/>
      </c>
      <c r="U1563" s="41">
        <f>STDEVA(K1563,L1563,M1563,N1563)</f>
        <v/>
      </c>
      <c r="V1563" s="42">
        <f>U1563/Q1563</f>
        <v/>
      </c>
      <c r="W1563" s="43">
        <f>IF(X1563=O1563,"MENOR",IF(X1563=S1563,"PROM[MEN-MED]","PROMEDIO"))</f>
        <v/>
      </c>
      <c r="X1563" s="163">
        <f>IF(V1563&lt;=300%,O1563,IF(AND(V1563&gt;100%,V1563&lt;=150%),S1563,R1563))</f>
        <v/>
      </c>
      <c r="Y1563" s="162">
        <f>ROUND(X1563,0)</f>
        <v/>
      </c>
    </row>
    <row r="1564" ht="27" customHeight="1">
      <c r="B1564" s="57" t="inlineStr">
        <is>
          <t>8.16</t>
        </is>
      </c>
      <c r="C1564" s="32" t="n">
        <v>4912</v>
      </c>
      <c r="D1564" s="58" t="inlineStr">
        <is>
          <t>MANIJAS INTERNAS DE LA PUERTA</t>
        </is>
      </c>
      <c r="E1564" s="56" t="inlineStr">
        <is>
          <t>Dispositivo metálico y plastico, interno de forma irregular tipo palanca,  en su parte interna con resortes para accionar la cerradura giratoria a fin de permitir su cierre y su apertura. Forma y diámetro establecido para este vehículo.</t>
        </is>
      </c>
      <c r="F1564" s="32" t="inlineStr">
        <is>
          <t>Unidad</t>
        </is>
      </c>
      <c r="G1564" s="35" t="inlineStr">
        <is>
          <t>suministro</t>
        </is>
      </c>
      <c r="H1564" s="159" t="n">
        <v>157026</v>
      </c>
      <c r="I1564" s="37" t="n">
        <v>158.91</v>
      </c>
      <c r="J1564" s="37" t="n">
        <v>151.76</v>
      </c>
      <c r="K1564" s="160">
        <f>H1564*(I1564/J1564)</f>
        <v/>
      </c>
      <c r="L1564" s="159" t="n">
        <v>250638.1451</v>
      </c>
      <c r="M1564" s="159" t="n">
        <v>243338</v>
      </c>
      <c r="N1564" s="159" t="n">
        <v>262805.04</v>
      </c>
      <c r="O1564" s="162">
        <f>MIN(K1564,L1564,M1564,N1564)</f>
        <v/>
      </c>
      <c r="P1564" s="162">
        <f>MAX(K1564,L1564,M1564,N1564)</f>
        <v/>
      </c>
      <c r="Q1564" s="162">
        <f>MEDIAN(K1564,L1564,M1564,N1564)</f>
        <v/>
      </c>
      <c r="R1564" s="162">
        <f>AVERAGE(K1564,L1564,M1564,N1564)</f>
        <v/>
      </c>
      <c r="S1564" s="162">
        <f>AVERAGE(O1564,Q1564)</f>
        <v/>
      </c>
      <c r="T1564" s="162">
        <f>AVERAGE(P1564,Q1564)</f>
        <v/>
      </c>
      <c r="U1564" s="41">
        <f>STDEVA(K1564,L1564,M1564,N1564)</f>
        <v/>
      </c>
      <c r="V1564" s="42">
        <f>U1564/Q1564</f>
        <v/>
      </c>
      <c r="W1564" s="43">
        <f>IF(X1564=O1564,"MENOR",IF(X1564=S1564,"PROM[MEN-MED]","PROMEDIO"))</f>
        <v/>
      </c>
      <c r="X1564" s="163">
        <f>IF(V1564&lt;=300%,O1564,IF(AND(V1564&gt;100%,V1564&lt;=150%),S1564,R1564))</f>
        <v/>
      </c>
      <c r="Y1564" s="162">
        <f>ROUND(X1564,0)</f>
        <v/>
      </c>
    </row>
    <row r="1565" ht="27" customHeight="1">
      <c r="B1565" s="57" t="inlineStr">
        <is>
          <t>8.17</t>
        </is>
      </c>
      <c r="C1565" s="32" t="n">
        <v>4912</v>
      </c>
      <c r="D1565" s="58" t="inlineStr">
        <is>
          <t>PLUMILLAS</t>
        </is>
      </c>
      <c r="E1565" s="56" t="inlineStr">
        <is>
          <t>Elemento metálico en forma de barzo con un largo borde de goma, conformado por el pasador, gancho y bayonet.  Para ser movido en sentido oscilatorio. Diámetro establecido para este vehículo.</t>
        </is>
      </c>
      <c r="F1565" s="32" t="inlineStr">
        <is>
          <t>Unidad</t>
        </is>
      </c>
      <c r="G1565" s="35" t="inlineStr">
        <is>
          <t>suministro</t>
        </is>
      </c>
      <c r="H1565" s="159" t="n">
        <v>188830</v>
      </c>
      <c r="I1565" s="37" t="n">
        <v>158.91</v>
      </c>
      <c r="J1565" s="37" t="n">
        <v>151.76</v>
      </c>
      <c r="K1565" s="160">
        <f>H1565*(I1565/J1565)</f>
        <v/>
      </c>
      <c r="L1565" s="159" t="n">
        <v>246182.3567</v>
      </c>
      <c r="M1565" s="159" t="n">
        <v>239012</v>
      </c>
      <c r="N1565" s="159" t="n">
        <v>258132.96</v>
      </c>
      <c r="O1565" s="162">
        <f>MIN(K1565,L1565,M1565,N1565)</f>
        <v/>
      </c>
      <c r="P1565" s="162">
        <f>MAX(K1565,L1565,M1565,N1565)</f>
        <v/>
      </c>
      <c r="Q1565" s="162">
        <f>MEDIAN(K1565,L1565,M1565,N1565)</f>
        <v/>
      </c>
      <c r="R1565" s="162">
        <f>AVERAGE(K1565,L1565,M1565,N1565)</f>
        <v/>
      </c>
      <c r="S1565" s="162">
        <f>AVERAGE(O1565,Q1565)</f>
        <v/>
      </c>
      <c r="T1565" s="162">
        <f>AVERAGE(P1565,Q1565)</f>
        <v/>
      </c>
      <c r="U1565" s="41">
        <f>STDEVA(K1565,L1565,M1565,N1565)</f>
        <v/>
      </c>
      <c r="V1565" s="42">
        <f>U1565/Q1565</f>
        <v/>
      </c>
      <c r="W1565" s="43">
        <f>IF(X1565=O1565,"MENOR",IF(X1565=S1565,"PROM[MEN-MED]","PROMEDIO"))</f>
        <v/>
      </c>
      <c r="X1565" s="163">
        <f>IF(V1565&lt;=300%,O1565,IF(AND(V1565&gt;100%,V1565&lt;=150%),S1565,R1565))</f>
        <v/>
      </c>
      <c r="Y1565" s="162">
        <f>ROUND(X1565,0)</f>
        <v/>
      </c>
    </row>
    <row r="1566" ht="27" customHeight="1">
      <c r="B1566" s="57" t="inlineStr">
        <is>
          <t>8.18</t>
        </is>
      </c>
      <c r="C1566" s="32" t="n">
        <v>4912</v>
      </c>
      <c r="D1566" s="58" t="inlineStr">
        <is>
          <t>RINES DE ALEACIÓN ALUMNIO</t>
        </is>
      </c>
      <c r="E1566" s="56" t="inlineStr">
        <is>
          <t>Pieza en forma circular metálica de aleacion de  aluminio con manganeso, conformado por el cuerpo, eje, cubo, garganta, chavetero y orificio de valvula. Cuyo diametro, diseño exterior y color establecido para este vehículo.</t>
        </is>
      </c>
      <c r="F1566" s="32" t="inlineStr">
        <is>
          <t>Unidad</t>
        </is>
      </c>
      <c r="G1566" s="35" t="inlineStr">
        <is>
          <t>suministro</t>
        </is>
      </c>
      <c r="H1566" s="159" t="n">
        <v>3171343</v>
      </c>
      <c r="I1566" s="37" t="n">
        <v>158.91</v>
      </c>
      <c r="J1566" s="37" t="n">
        <v>151.76</v>
      </c>
      <c r="K1566" s="160">
        <f>H1566*(I1566/J1566)</f>
        <v/>
      </c>
      <c r="L1566" s="159" t="n">
        <v>4347111.9118</v>
      </c>
      <c r="M1566" s="159" t="n">
        <v>4220497</v>
      </c>
      <c r="N1566" s="159" t="n">
        <v>4558136.76</v>
      </c>
      <c r="O1566" s="162">
        <f>MIN(K1566,L1566,M1566,N1566)</f>
        <v/>
      </c>
      <c r="P1566" s="162">
        <f>MAX(K1566,L1566,M1566,N1566)</f>
        <v/>
      </c>
      <c r="Q1566" s="162">
        <f>MEDIAN(K1566,L1566,M1566,N1566)</f>
        <v/>
      </c>
      <c r="R1566" s="162">
        <f>AVERAGE(K1566,L1566,M1566,N1566)</f>
        <v/>
      </c>
      <c r="S1566" s="162">
        <f>AVERAGE(O1566,Q1566)</f>
        <v/>
      </c>
      <c r="T1566" s="162">
        <f>AVERAGE(P1566,Q1566)</f>
        <v/>
      </c>
      <c r="U1566" s="41">
        <f>STDEVA(K1566,L1566,M1566,N1566)</f>
        <v/>
      </c>
      <c r="V1566" s="42">
        <f>U1566/Q1566</f>
        <v/>
      </c>
      <c r="W1566" s="43">
        <f>IF(X1566=O1566,"MENOR",IF(X1566=S1566,"PROM[MEN-MED]","PROMEDIO"))</f>
        <v/>
      </c>
      <c r="X1566" s="163">
        <f>IF(V1566&lt;=300%,O1566,IF(AND(V1566&gt;100%,V1566&lt;=150%),S1566,R1566))</f>
        <v/>
      </c>
      <c r="Y1566" s="162">
        <f>ROUND(X1566,0)</f>
        <v/>
      </c>
    </row>
    <row r="1567" ht="41.25" customHeight="1">
      <c r="B1567" s="57" t="inlineStr">
        <is>
          <t>8.19</t>
        </is>
      </c>
      <c r="C1567" s="32" t="n">
        <v>4912</v>
      </c>
      <c r="D1567" s="58" t="inlineStr">
        <is>
          <t>STOP TRASERO</t>
        </is>
      </c>
      <c r="E1567" s="56" t="inlineStr">
        <is>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is>
      </c>
      <c r="F1567" s="32" t="inlineStr">
        <is>
          <t>Unidad</t>
        </is>
      </c>
      <c r="G1567" s="35" t="inlineStr">
        <is>
          <t>suministro</t>
        </is>
      </c>
      <c r="H1567" s="159" t="n">
        <v>529717</v>
      </c>
      <c r="I1567" s="37" t="n">
        <v>158.91</v>
      </c>
      <c r="J1567" s="37" t="n">
        <v>151.76</v>
      </c>
      <c r="K1567" s="160">
        <f>H1567*(I1567/J1567)</f>
        <v/>
      </c>
      <c r="L1567" s="159" t="n">
        <v>943122.5881000001</v>
      </c>
      <c r="M1567" s="159" t="n">
        <v>915653</v>
      </c>
      <c r="N1567" s="159" t="n">
        <v>988905.24</v>
      </c>
      <c r="O1567" s="162">
        <f>MIN(K1567,L1567,M1567,N1567)</f>
        <v/>
      </c>
      <c r="P1567" s="162">
        <f>MAX(K1567,L1567,M1567,N1567)</f>
        <v/>
      </c>
      <c r="Q1567" s="162">
        <f>MEDIAN(K1567,L1567,M1567,N1567)</f>
        <v/>
      </c>
      <c r="R1567" s="162">
        <f>AVERAGE(K1567,L1567,M1567,N1567)</f>
        <v/>
      </c>
      <c r="S1567" s="162">
        <f>AVERAGE(O1567,Q1567)</f>
        <v/>
      </c>
      <c r="T1567" s="162">
        <f>AVERAGE(P1567,Q1567)</f>
        <v/>
      </c>
      <c r="U1567" s="41">
        <f>STDEVA(K1567,L1567,M1567,N1567)</f>
        <v/>
      </c>
      <c r="V1567" s="42">
        <f>U1567/Q1567</f>
        <v/>
      </c>
      <c r="W1567" s="43">
        <f>IF(X1567=O1567,"MENOR",IF(X1567=S1567,"PROM[MEN-MED]","PROMEDIO"))</f>
        <v/>
      </c>
      <c r="X1567" s="163">
        <f>IF(V1567&lt;=300%,O1567,IF(AND(V1567&gt;100%,V1567&lt;=150%),S1567,R1567))</f>
        <v/>
      </c>
      <c r="Y1567" s="162">
        <f>ROUND(X1567,0)</f>
        <v/>
      </c>
    </row>
    <row r="1568" ht="41.25" customHeight="1">
      <c r="B1568" s="57" t="inlineStr">
        <is>
          <t>8.20</t>
        </is>
      </c>
      <c r="C1568" s="32" t="n">
        <v>4912</v>
      </c>
      <c r="D1568" s="58" t="inlineStr">
        <is>
          <t xml:space="preserve">TAPA TANQUE DE COMBUSTIBLE </t>
        </is>
      </c>
      <c r="E1568" s="56" t="inlineStr">
        <is>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is>
      </c>
      <c r="F1568" s="32" t="inlineStr">
        <is>
          <t>Unidad</t>
        </is>
      </c>
      <c r="G1568" s="35" t="inlineStr">
        <is>
          <t>suministro</t>
        </is>
      </c>
      <c r="H1568" s="159" t="n">
        <v>142119</v>
      </c>
      <c r="I1568" s="37" t="n">
        <v>158.91</v>
      </c>
      <c r="J1568" s="37" t="n">
        <v>151.76</v>
      </c>
      <c r="K1568" s="160">
        <f>H1568*(I1568/J1568)</f>
        <v/>
      </c>
      <c r="L1568" s="159" t="n">
        <v>187834.9193</v>
      </c>
      <c r="M1568" s="159" t="n">
        <v>182364</v>
      </c>
      <c r="N1568" s="159" t="n">
        <v>196953.12</v>
      </c>
      <c r="O1568" s="162">
        <f>MIN(K1568,L1568,M1568,N1568)</f>
        <v/>
      </c>
      <c r="P1568" s="162">
        <f>MAX(K1568,L1568,M1568,N1568)</f>
        <v/>
      </c>
      <c r="Q1568" s="162">
        <f>MEDIAN(K1568,L1568,M1568,N1568)</f>
        <v/>
      </c>
      <c r="R1568" s="162">
        <f>AVERAGE(K1568,L1568,M1568,N1568)</f>
        <v/>
      </c>
      <c r="S1568" s="162">
        <f>AVERAGE(O1568,Q1568)</f>
        <v/>
      </c>
      <c r="T1568" s="162">
        <f>AVERAGE(P1568,Q1568)</f>
        <v/>
      </c>
      <c r="U1568" s="41">
        <f>STDEVA(K1568,L1568,M1568,N1568)</f>
        <v/>
      </c>
      <c r="V1568" s="42">
        <f>U1568/Q1568</f>
        <v/>
      </c>
      <c r="W1568" s="43">
        <f>IF(X1568=O1568,"MENOR",IF(X1568=S1568,"PROM[MEN-MED]","PROMEDIO"))</f>
        <v/>
      </c>
      <c r="X1568" s="163">
        <f>IF(V1568&lt;=300%,O1568,IF(AND(V1568&gt;100%,V1568&lt;=150%),S1568,R1568))</f>
        <v/>
      </c>
      <c r="Y1568" s="162">
        <f>ROUND(X1568,0)</f>
        <v/>
      </c>
    </row>
    <row r="1569" ht="27" customHeight="1">
      <c r="B1569" s="57" t="inlineStr">
        <is>
          <t>8.21</t>
        </is>
      </c>
      <c r="C1569" s="32" t="n">
        <v>4912</v>
      </c>
      <c r="D1569" s="58" t="inlineStr">
        <is>
          <t>TARRO SILENCIADOR</t>
        </is>
      </c>
      <c r="E1569" s="56" t="inlineStr">
        <is>
          <t>Pieza de forma cilíndrica de longitud y forma irregular, que en su interior se alojan recamaras del mismo material y tiene dos tubos para conexión y el otro para las salida de los gases. Diámetro establecido para este vehículo.</t>
        </is>
      </c>
      <c r="F1569" s="32" t="inlineStr">
        <is>
          <t>Unidad</t>
        </is>
      </c>
      <c r="G1569" s="35" t="inlineStr">
        <is>
          <t>suministro</t>
        </is>
      </c>
      <c r="H1569" s="159" t="n">
        <v>1257207</v>
      </c>
      <c r="I1569" s="37" t="n">
        <v>158.91</v>
      </c>
      <c r="J1569" s="37" t="n">
        <v>151.76</v>
      </c>
      <c r="K1569" s="160">
        <f>H1569*(I1569/J1569)</f>
        <v/>
      </c>
      <c r="L1569" s="159" t="n">
        <v>2229273.291</v>
      </c>
      <c r="M1569" s="159" t="n">
        <v>2164343</v>
      </c>
      <c r="N1569" s="159" t="n">
        <v>2337490.44</v>
      </c>
      <c r="O1569" s="162">
        <f>MIN(K1569,L1569,M1569,N1569)</f>
        <v/>
      </c>
      <c r="P1569" s="162">
        <f>MAX(K1569,L1569,M1569,N1569)</f>
        <v/>
      </c>
      <c r="Q1569" s="162">
        <f>MEDIAN(K1569,L1569,M1569,N1569)</f>
        <v/>
      </c>
      <c r="R1569" s="162">
        <f>AVERAGE(K1569,L1569,M1569,N1569)</f>
        <v/>
      </c>
      <c r="S1569" s="162">
        <f>AVERAGE(O1569,Q1569)</f>
        <v/>
      </c>
      <c r="T1569" s="162">
        <f>AVERAGE(P1569,Q1569)</f>
        <v/>
      </c>
      <c r="U1569" s="41">
        <f>STDEVA(K1569,L1569,M1569,N1569)</f>
        <v/>
      </c>
      <c r="V1569" s="42">
        <f>U1569/Q1569</f>
        <v/>
      </c>
      <c r="W1569" s="43">
        <f>IF(X1569=O1569,"MENOR",IF(X1569=S1569,"PROM[MEN-MED]","PROMEDIO"))</f>
        <v/>
      </c>
      <c r="X1569" s="163">
        <f>IF(V1569&lt;=300%,O1569,IF(AND(V1569&gt;100%,V1569&lt;=150%),S1569,R1569))</f>
        <v/>
      </c>
      <c r="Y1569" s="162">
        <f>ROUND(X1569,0)</f>
        <v/>
      </c>
    </row>
    <row r="1570" ht="27" customHeight="1">
      <c r="B1570" s="57" t="inlineStr">
        <is>
          <t>8.22</t>
        </is>
      </c>
      <c r="C1570" s="32" t="n">
        <v>4912</v>
      </c>
      <c r="D1570" s="58" t="inlineStr">
        <is>
          <t>VIDRIO PANORÁMICO DELANTERO</t>
        </is>
      </c>
      <c r="E1570" s="56" t="inlineStr">
        <is>
          <t>Elemento de material inorgánico duro, frágil, transparente y amorfo  compuesto por arena de sílice, carbonato de sodio y caliza. Ubicación parte de delantera para el vehículo. Diámetro establecido para este vehículo.</t>
        </is>
      </c>
      <c r="F1570" s="32" t="inlineStr">
        <is>
          <t>Unidad</t>
        </is>
      </c>
      <c r="G1570" s="35" t="inlineStr">
        <is>
          <t>suministro</t>
        </is>
      </c>
      <c r="H1570" s="159" t="n">
        <v>1843573</v>
      </c>
      <c r="I1570" s="37" t="n">
        <v>158.91</v>
      </c>
      <c r="J1570" s="37" t="n">
        <v>151.76</v>
      </c>
      <c r="K1570" s="160">
        <f>H1570*(I1570/J1570)</f>
        <v/>
      </c>
      <c r="L1570" s="159" t="n">
        <v>2680259.8242</v>
      </c>
      <c r="M1570" s="159" t="n">
        <v>2602194</v>
      </c>
      <c r="N1570" s="159" t="n">
        <v>2810369.52</v>
      </c>
      <c r="O1570" s="162">
        <f>MIN(K1570,L1570,M1570,N1570)</f>
        <v/>
      </c>
      <c r="P1570" s="162">
        <f>MAX(K1570,L1570,M1570,N1570)</f>
        <v/>
      </c>
      <c r="Q1570" s="162">
        <f>MEDIAN(K1570,L1570,M1570,N1570)</f>
        <v/>
      </c>
      <c r="R1570" s="162">
        <f>AVERAGE(K1570,L1570,M1570,N1570)</f>
        <v/>
      </c>
      <c r="S1570" s="162">
        <f>AVERAGE(O1570,Q1570)</f>
        <v/>
      </c>
      <c r="T1570" s="162">
        <f>AVERAGE(P1570,Q1570)</f>
        <v/>
      </c>
      <c r="U1570" s="41">
        <f>STDEVA(K1570,L1570,M1570,N1570)</f>
        <v/>
      </c>
      <c r="V1570" s="42">
        <f>U1570/Q1570</f>
        <v/>
      </c>
      <c r="W1570" s="43">
        <f>IF(X1570=O1570,"MENOR",IF(X1570=S1570,"PROM[MEN-MED]","PROMEDIO"))</f>
        <v/>
      </c>
      <c r="X1570" s="163">
        <f>IF(V1570&lt;=300%,O1570,IF(AND(V1570&gt;100%,V1570&lt;=150%),S1570,R1570))</f>
        <v/>
      </c>
      <c r="Y1570" s="162">
        <f>ROUND(X1570,0)</f>
        <v/>
      </c>
    </row>
    <row r="1571" ht="27" customHeight="1">
      <c r="B1571" s="57" t="inlineStr">
        <is>
          <t>8.23</t>
        </is>
      </c>
      <c r="C1571" s="32" t="n">
        <v>4912</v>
      </c>
      <c r="D1571" s="58" t="inlineStr">
        <is>
          <t>VIDRIO PANORÁMICO TRASERO</t>
        </is>
      </c>
      <c r="E1571" s="56" t="inlineStr">
        <is>
          <t>Elemento de material inorgánico duro, frágil, transparente y amorfo  compuesto por arena de sílice, carbonato de sodio y caliza. Ubicación parte de atrás para el vehículo. Diámetro establecido para este vehículo.</t>
        </is>
      </c>
      <c r="F1571" s="32" t="inlineStr">
        <is>
          <t>Unidad</t>
        </is>
      </c>
      <c r="G1571" s="35" t="inlineStr">
        <is>
          <t>suministro</t>
        </is>
      </c>
      <c r="H1571" s="159" t="n">
        <v>1836616</v>
      </c>
      <c r="I1571" s="37" t="n">
        <v>158.91</v>
      </c>
      <c r="J1571" s="37" t="n">
        <v>151.76</v>
      </c>
      <c r="K1571" s="160">
        <f>H1571*(I1571/J1571)</f>
        <v/>
      </c>
      <c r="L1571" s="159" t="n">
        <v>2647684.0145</v>
      </c>
      <c r="M1571" s="159" t="n">
        <v>2570567</v>
      </c>
      <c r="N1571" s="159" t="n">
        <v>2776212.36</v>
      </c>
      <c r="O1571" s="162">
        <f>MIN(K1571,L1571,M1571,N1571)</f>
        <v/>
      </c>
      <c r="P1571" s="162">
        <f>MAX(K1571,L1571,M1571,N1571)</f>
        <v/>
      </c>
      <c r="Q1571" s="162">
        <f>MEDIAN(K1571,L1571,M1571,N1571)</f>
        <v/>
      </c>
      <c r="R1571" s="162">
        <f>AVERAGE(K1571,L1571,M1571,N1571)</f>
        <v/>
      </c>
      <c r="S1571" s="162">
        <f>AVERAGE(O1571,Q1571)</f>
        <v/>
      </c>
      <c r="T1571" s="162">
        <f>AVERAGE(P1571,Q1571)</f>
        <v/>
      </c>
      <c r="U1571" s="41">
        <f>STDEVA(K1571,L1571,M1571,N1571)</f>
        <v/>
      </c>
      <c r="V1571" s="42">
        <f>U1571/Q1571</f>
        <v/>
      </c>
      <c r="W1571" s="43">
        <f>IF(X1571=O1571,"MENOR",IF(X1571=S1571,"PROM[MEN-MED]","PROMEDIO"))</f>
        <v/>
      </c>
      <c r="X1571" s="163">
        <f>IF(V1571&lt;=300%,O1571,IF(AND(V1571&gt;100%,V1571&lt;=150%),S1571,R1571))</f>
        <v/>
      </c>
      <c r="Y1571" s="162">
        <f>ROUND(X1571,0)</f>
        <v/>
      </c>
    </row>
    <row r="1572" ht="27" customHeight="1">
      <c r="B1572" s="57" t="inlineStr">
        <is>
          <t>8.24</t>
        </is>
      </c>
      <c r="C1572" s="32" t="n">
        <v>4912</v>
      </c>
      <c r="D1572" s="58" t="inlineStr">
        <is>
          <t>VIDRIOS LATERALES COSTADOS</t>
        </is>
      </c>
      <c r="E1572" s="56" t="inlineStr">
        <is>
          <t>Elemento de material inorgánico duro, frágil, transparente y amorfo  compuesto por arena de sílice, carbonato de sodio y caliza. Ubicación parte de atrás lateral para el vehículo Diámetro establecido para este vehículo.</t>
        </is>
      </c>
      <c r="F1572" s="32" t="inlineStr">
        <is>
          <t>Unidad</t>
        </is>
      </c>
      <c r="G1572" s="35" t="inlineStr">
        <is>
          <t>suministro</t>
        </is>
      </c>
      <c r="H1572" s="159" t="n">
        <v>646001</v>
      </c>
      <c r="I1572" s="37" t="n">
        <v>158.91</v>
      </c>
      <c r="J1572" s="37" t="n">
        <v>151.76</v>
      </c>
      <c r="K1572" s="160">
        <f>H1572*(I1572/J1572)</f>
        <v/>
      </c>
      <c r="L1572" s="159" t="n">
        <v>786899.4</v>
      </c>
      <c r="M1572" s="159" t="n">
        <v>763980</v>
      </c>
      <c r="N1572" s="159" t="n">
        <v>825098.4</v>
      </c>
      <c r="O1572" s="162">
        <f>MIN(K1572,L1572,M1572,N1572)</f>
        <v/>
      </c>
      <c r="P1572" s="162">
        <f>MAX(K1572,L1572,M1572,N1572)</f>
        <v/>
      </c>
      <c r="Q1572" s="162">
        <f>MEDIAN(K1572,L1572,M1572,N1572)</f>
        <v/>
      </c>
      <c r="R1572" s="162">
        <f>AVERAGE(K1572,L1572,M1572,N1572)</f>
        <v/>
      </c>
      <c r="S1572" s="162">
        <f>AVERAGE(O1572,Q1572)</f>
        <v/>
      </c>
      <c r="T1572" s="162">
        <f>AVERAGE(P1572,Q1572)</f>
        <v/>
      </c>
      <c r="U1572" s="41">
        <f>STDEVA(K1572,L1572,M1572,N1572)</f>
        <v/>
      </c>
      <c r="V1572" s="42">
        <f>U1572/Q1572</f>
        <v/>
      </c>
      <c r="W1572" s="43">
        <f>IF(X1572=O1572,"MENOR",IF(X1572=S1572,"PROM[MEN-MED]","PROMEDIO"))</f>
        <v/>
      </c>
      <c r="X1572" s="163">
        <f>IF(V1572&lt;=300%,O1572,IF(AND(V1572&gt;100%,V1572&lt;=150%),S1572,R1572))</f>
        <v/>
      </c>
      <c r="Y1572" s="162">
        <f>ROUND(X1572,0)</f>
        <v/>
      </c>
    </row>
    <row r="1573" ht="27" customHeight="1">
      <c r="B1573" s="57" t="inlineStr">
        <is>
          <t>8.25</t>
        </is>
      </c>
      <c r="C1573" s="32" t="n">
        <v>4912</v>
      </c>
      <c r="D1573" s="58" t="inlineStr">
        <is>
          <t>VIDRIOS PUERTAS</t>
        </is>
      </c>
      <c r="E1573" s="56" t="inlineStr">
        <is>
          <t>Elemento de material inorgánico duro, frágil, transparente y amorfo  compuesto por arena de sílice, carbonato de sodio y caliza. Ubicación parte de lateral ambos costadados para el vehículo. Diámetro establecido para este vehículo.</t>
        </is>
      </c>
      <c r="F1573" s="32" t="inlineStr">
        <is>
          <t>Unidad</t>
        </is>
      </c>
      <c r="G1573" s="35" t="inlineStr">
        <is>
          <t>suministro</t>
        </is>
      </c>
      <c r="H1573" s="159" t="n">
        <v>687800</v>
      </c>
      <c r="I1573" s="37" t="n">
        <v>158.91</v>
      </c>
      <c r="J1573" s="37" t="n">
        <v>151.76</v>
      </c>
      <c r="K1573" s="160">
        <f>H1573*(I1573/J1573)</f>
        <v/>
      </c>
      <c r="L1573" s="159" t="n">
        <v>829985.3254</v>
      </c>
      <c r="M1573" s="159" t="n">
        <v>805811</v>
      </c>
      <c r="N1573" s="159" t="n">
        <v>870275.88</v>
      </c>
      <c r="O1573" s="162">
        <f>MIN(K1573,L1573,M1573,N1573)</f>
        <v/>
      </c>
      <c r="P1573" s="162">
        <f>MAX(K1573,L1573,M1573,N1573)</f>
        <v/>
      </c>
      <c r="Q1573" s="162">
        <f>MEDIAN(K1573,L1573,M1573,N1573)</f>
        <v/>
      </c>
      <c r="R1573" s="162">
        <f>AVERAGE(K1573,L1573,M1573,N1573)</f>
        <v/>
      </c>
      <c r="S1573" s="162">
        <f>AVERAGE(O1573,Q1573)</f>
        <v/>
      </c>
      <c r="T1573" s="162">
        <f>AVERAGE(P1573,Q1573)</f>
        <v/>
      </c>
      <c r="U1573" s="41">
        <f>STDEVA(K1573,L1573,M1573,N1573)</f>
        <v/>
      </c>
      <c r="V1573" s="42">
        <f>U1573/Q1573</f>
        <v/>
      </c>
      <c r="W1573" s="43">
        <f>IF(X1573=O1573,"MENOR",IF(X1573=S1573,"PROM[MEN-MED]","PROMEDIO"))</f>
        <v/>
      </c>
      <c r="X1573" s="163">
        <f>IF(V1573&lt;=300%,O1573,IF(AND(V1573&gt;100%,V1573&lt;=150%),S1573,R1573))</f>
        <v/>
      </c>
      <c r="Y1573" s="162">
        <f>ROUND(X1573,0)</f>
        <v/>
      </c>
    </row>
    <row r="1574" ht="15.75" customHeight="1">
      <c r="B1574" s="76" t="inlineStr">
        <is>
          <t>8.26</t>
        </is>
      </c>
      <c r="C1574" s="77" t="n">
        <v>4912</v>
      </c>
      <c r="D1574" s="78" t="inlineStr">
        <is>
          <t>JUEGO DE TAPETES</t>
        </is>
      </c>
      <c r="E1574" s="79" t="inlineStr">
        <is>
          <t>Elemento de proteccion, fabricado en caucho PVC negros, bordeado y marcado con  la marca del vehículo. Diámetro establecido para este vehículo.</t>
        </is>
      </c>
      <c r="F1574" s="77" t="inlineStr">
        <is>
          <t>Juego</t>
        </is>
      </c>
      <c r="G1574" s="80" t="inlineStr">
        <is>
          <t>suministro</t>
        </is>
      </c>
      <c r="H1574" s="159" t="n">
        <v>298152</v>
      </c>
      <c r="I1574" s="37" t="n">
        <v>158.91</v>
      </c>
      <c r="J1574" s="37" t="n">
        <v>151.76</v>
      </c>
      <c r="K1574" s="160">
        <f>H1574*(I1574/J1574)</f>
        <v/>
      </c>
      <c r="L1574" s="159" t="n">
        <v>481976.1443</v>
      </c>
      <c r="M1574" s="159" t="n">
        <v>467938</v>
      </c>
      <c r="N1574" s="159" t="n">
        <v>505373.04</v>
      </c>
      <c r="O1574" s="162">
        <f>MIN(K1574,L1574,M1574,N1574)</f>
        <v/>
      </c>
      <c r="P1574" s="162">
        <f>MAX(K1574,L1574,M1574,N1574)</f>
        <v/>
      </c>
      <c r="Q1574" s="162">
        <f>MEDIAN(K1574,L1574,M1574,N1574)</f>
        <v/>
      </c>
      <c r="R1574" s="162">
        <f>AVERAGE(K1574,L1574,M1574,N1574)</f>
        <v/>
      </c>
      <c r="S1574" s="162">
        <f>AVERAGE(O1574,Q1574)</f>
        <v/>
      </c>
      <c r="T1574" s="162">
        <f>AVERAGE(P1574,Q1574)</f>
        <v/>
      </c>
      <c r="U1574" s="41">
        <f>STDEVA(K1574,L1574,M1574,N1574)</f>
        <v/>
      </c>
      <c r="V1574" s="42">
        <f>U1574/Q1574</f>
        <v/>
      </c>
      <c r="W1574" s="43">
        <f>IF(X1574=O1574,"MENOR",IF(X1574=S1574,"PROM[MEN-MED]","PROMEDIO"))</f>
        <v/>
      </c>
      <c r="X1574" s="163">
        <f>IF(V1574&lt;=300%,O1574,IF(AND(V1574&gt;100%,V1574&lt;=150%),S1574,R1574))</f>
        <v/>
      </c>
      <c r="Y1574" s="162">
        <f>ROUND(X1574,0)</f>
        <v/>
      </c>
    </row>
    <row r="1575">
      <c r="B1575" s="60" t="n"/>
      <c r="C1575" s="61" t="n"/>
      <c r="D1575" s="62" t="n"/>
      <c r="E1575" s="63" t="n"/>
      <c r="F1575" s="61" t="n"/>
      <c r="G1575" s="64" t="n"/>
      <c r="H1575" s="168" t="n"/>
      <c r="I1575" s="66" t="n"/>
    </row>
    <row r="1576">
      <c r="B1576" s="60" t="n"/>
      <c r="C1576" s="61" t="n"/>
      <c r="D1576" s="62" t="n"/>
      <c r="E1576" s="63" t="n"/>
      <c r="F1576" s="61" t="n"/>
      <c r="G1576" s="64" t="n"/>
      <c r="H1576" s="168" t="n"/>
      <c r="I1576" s="66" t="n"/>
    </row>
    <row r="1577" ht="15.75" customHeight="1">
      <c r="B1577" s="139" t="inlineStr">
        <is>
          <t xml:space="preserve">TOYOTA HILUX DIESEL </t>
        </is>
      </c>
      <c r="C1577" s="149" t="n"/>
      <c r="D1577" s="149" t="n"/>
      <c r="E1577" s="149" t="n"/>
      <c r="F1577" s="149" t="n"/>
      <c r="G1577" s="150" t="n"/>
      <c r="H1577" s="154" t="inlineStr">
        <is>
          <t>INDEXACIÓN PRECIOS DEL CONTRATO 105-SAMC-APOYOLOGÍSTICO-2025 4 del 15 de octubre de 2025</t>
        </is>
      </c>
      <c r="I1577" s="149" t="n"/>
      <c r="J1577" s="149" t="n"/>
      <c r="K1577" s="150" t="n"/>
      <c r="L1577" s="155" t="inlineStr">
        <is>
          <t>COTIZACIONES 2026</t>
        </is>
      </c>
      <c r="M1577" s="149" t="n"/>
      <c r="N1577" s="150" t="n"/>
      <c r="O1577" s="19" t="n"/>
      <c r="P1577" s="19" t="n"/>
      <c r="Q1577" s="19" t="n"/>
      <c r="R1577" s="19" t="n"/>
      <c r="S1577" s="19" t="n"/>
      <c r="T1577" s="19" t="n"/>
      <c r="U1577" s="19" t="n"/>
      <c r="V1577" s="20" t="n"/>
      <c r="W1577" s="19" t="n"/>
      <c r="X1577" s="19" t="n"/>
      <c r="Y1577" s="19" t="n"/>
    </row>
    <row r="1578" ht="27" customHeight="1">
      <c r="B1578" s="68" t="inlineStr">
        <is>
          <t>ITEM</t>
        </is>
      </c>
      <c r="C1578" s="68" t="inlineStr">
        <is>
          <t>CÓDIGO CPC</t>
        </is>
      </c>
      <c r="D1578" s="69" t="inlineStr">
        <is>
          <t>NOMBRE DEL BIEN Y/O SERVICIO</t>
        </is>
      </c>
      <c r="E1578" s="68" t="inlineStr">
        <is>
          <t>DESCRIPCIÓN DEL BIEN Y/O SERVICIO</t>
        </is>
      </c>
      <c r="F1578" s="68" t="inlineStr">
        <is>
          <t>UNIDAD MEDIDA SEGÚN SECOP II</t>
        </is>
      </c>
      <c r="G1578" s="68" t="inlineStr">
        <is>
          <t>NECESIDAD TOTAL</t>
        </is>
      </c>
      <c r="H1578" s="154" t="inlineStr">
        <is>
          <t xml:space="preserve">PRECIO UNITARIO INCLUIDO IVA </t>
        </is>
      </c>
      <c r="I1578" s="154" t="inlineStr">
        <is>
          <t>IPC ACTUAL (MAYO 2026)</t>
        </is>
      </c>
      <c r="J1578" s="154" t="inlineStr">
        <is>
          <t>IPC INICIAL (OCTUBRE 2025)</t>
        </is>
      </c>
      <c r="K1578" s="154" t="inlineStr">
        <is>
          <t>PRECIO UNITARIO INCLUIDO IVA Y DEMÁS GRAVÁMENES (SI APLICA) - (INDEXADO )</t>
        </is>
      </c>
      <c r="L1578" s="156" t="inlineStr">
        <is>
          <t>DEINTEKOPCT</t>
        </is>
      </c>
      <c r="M1578" s="156" t="inlineStr">
        <is>
          <t>TECNIPROYECTO</t>
        </is>
      </c>
      <c r="N1578" s="156" t="inlineStr">
        <is>
          <t>SS7 Comunicaciones SAS</t>
        </is>
      </c>
      <c r="O1578" s="24" t="inlineStr">
        <is>
          <t>Menor</t>
        </is>
      </c>
      <c r="P1578" s="24" t="inlineStr">
        <is>
          <t>Mayor</t>
        </is>
      </c>
      <c r="Q1578" s="24" t="inlineStr">
        <is>
          <t>Mediana</t>
        </is>
      </c>
      <c r="R1578" s="24" t="inlineStr">
        <is>
          <t>Promedio</t>
        </is>
      </c>
      <c r="S1578" s="24" t="inlineStr">
        <is>
          <t>Promedio Menor-Mediana</t>
        </is>
      </c>
      <c r="T1578" s="24" t="inlineStr">
        <is>
          <t>Promedio Mayor-Mediana</t>
        </is>
      </c>
      <c r="U1578" s="24" t="inlineStr">
        <is>
          <t>Desviación Estándar</t>
        </is>
      </c>
      <c r="V1578" s="25" t="inlineStr">
        <is>
          <t>%disper</t>
        </is>
      </c>
      <c r="W1578" s="24" t="inlineStr">
        <is>
          <t>CRITERIO DE SELECCIÓN</t>
        </is>
      </c>
      <c r="X1578" s="24" t="inlineStr">
        <is>
          <t>PRECIO UNITARIO DE REFERENCIA (INCLUIDO IVA)</t>
        </is>
      </c>
      <c r="Y1578" s="24" t="inlineStr">
        <is>
          <t>PRECIO UNITARIO DE REFERENCIA (INCLUIDO IVA) REDONDEADO A 0 DECIMALES</t>
        </is>
      </c>
    </row>
    <row r="1579" ht="15.75" customHeight="1">
      <c r="B1579" s="26" t="inlineStr">
        <is>
          <t>1.</t>
        </is>
      </c>
      <c r="C1579" s="142" t="inlineStr">
        <is>
          <t>SISTEMA DE FRENOS</t>
        </is>
      </c>
      <c r="H1579" s="157" t="n"/>
      <c r="I1579" s="29" t="n"/>
      <c r="J1579" s="29" t="n"/>
      <c r="K1579" s="157" t="n"/>
      <c r="L1579" s="157" t="n"/>
      <c r="M1579" s="157" t="n"/>
      <c r="N1579" s="157" t="n"/>
      <c r="O1579" s="29" t="n"/>
      <c r="P1579" s="29" t="n"/>
      <c r="Q1579" s="29" t="n"/>
      <c r="R1579" s="29" t="n"/>
      <c r="S1579" s="29" t="n"/>
      <c r="T1579" s="29" t="n"/>
      <c r="U1579" s="29" t="n"/>
      <c r="V1579" s="75" t="n"/>
      <c r="W1579" s="29" t="n"/>
      <c r="X1579" s="29" t="n"/>
      <c r="Y1579" s="29" t="n"/>
    </row>
    <row r="1580" ht="54.75" customHeight="1">
      <c r="B1580" s="32" t="inlineStr">
        <is>
          <t>1.1</t>
        </is>
      </c>
      <c r="C1580" s="32" t="n">
        <v>4912</v>
      </c>
      <c r="D1580" s="58" t="inlineStr">
        <is>
          <t>BOMBA DEL FRENO</t>
        </is>
      </c>
      <c r="E1580"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580" s="32" t="inlineStr">
        <is>
          <t>Unidad</t>
        </is>
      </c>
      <c r="G1580" s="35" t="inlineStr">
        <is>
          <t>suministro</t>
        </is>
      </c>
      <c r="H1580" s="159" t="n">
        <v>1531507</v>
      </c>
      <c r="I1580" s="37" t="n">
        <v>158.91</v>
      </c>
      <c r="J1580" s="37" t="n">
        <v>151.76</v>
      </c>
      <c r="K1580" s="160">
        <f>H1580*(I1580/J1580)</f>
        <v/>
      </c>
      <c r="L1580" s="159" t="n">
        <v>1975024.9953</v>
      </c>
      <c r="M1580" s="159" t="n">
        <v>1917500</v>
      </c>
      <c r="N1580" s="159" t="n">
        <v>2070900</v>
      </c>
      <c r="O1580" s="162">
        <f>MIN(K1580,L1580,M1580,N1580)</f>
        <v/>
      </c>
      <c r="P1580" s="162">
        <f>MAX(K1580,L1580,M1580,N1580)</f>
        <v/>
      </c>
      <c r="Q1580" s="162">
        <f>MEDIAN(K1580,L1580,M1580,N1580)</f>
        <v/>
      </c>
      <c r="R1580" s="162">
        <f>AVERAGE(K1580,L1580,M1580,N1580)</f>
        <v/>
      </c>
      <c r="S1580" s="162">
        <f>AVERAGE(O1580,Q1580)</f>
        <v/>
      </c>
      <c r="T1580" s="162">
        <f>AVERAGE(P1580,Q1580)</f>
        <v/>
      </c>
      <c r="U1580" s="41">
        <f>STDEVA(K1580,L1580,M1580,N1580)</f>
        <v/>
      </c>
      <c r="V1580" s="42">
        <f>U1580/Q1580</f>
        <v/>
      </c>
      <c r="W1580" s="43">
        <f>IF(X1580=O1580,"MENOR",IF(X1580=S1580,"PROM[MEN-MED]","PROMEDIO"))</f>
        <v/>
      </c>
      <c r="X1580" s="163">
        <f>IF(V1580&lt;=300%,O1580,IF(AND(V1580&gt;100%,V1580&lt;=150%),S1580,R1580))</f>
        <v/>
      </c>
      <c r="Y1580" s="162">
        <f>ROUND(X1580,0)</f>
        <v/>
      </c>
    </row>
    <row r="1581" ht="27" customHeight="1">
      <c r="B1581" s="32" t="inlineStr">
        <is>
          <t>1.2</t>
        </is>
      </c>
      <c r="C1581" s="32" t="n">
        <v>4912</v>
      </c>
      <c r="D1581" s="58" t="inlineStr">
        <is>
          <t>CAMPANAS TRASERAS</t>
        </is>
      </c>
      <c r="E1581" s="56" t="inlineStr">
        <is>
          <t>Es un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t>
        </is>
      </c>
      <c r="F1581" s="32" t="inlineStr">
        <is>
          <t>Unidad</t>
        </is>
      </c>
      <c r="G1581" s="35" t="inlineStr">
        <is>
          <t>suministro</t>
        </is>
      </c>
      <c r="H1581" s="159" t="n">
        <v>1064403</v>
      </c>
      <c r="I1581" s="37" t="n">
        <v>158.91</v>
      </c>
      <c r="J1581" s="37" t="n">
        <v>151.76</v>
      </c>
      <c r="K1581" s="160">
        <f>H1581*(I1581/J1581)</f>
        <v/>
      </c>
      <c r="L1581" s="159" t="n">
        <v>1804416.8254</v>
      </c>
      <c r="M1581" s="159" t="n">
        <v>1751861</v>
      </c>
      <c r="N1581" s="159" t="n">
        <v>1892009.88</v>
      </c>
      <c r="O1581" s="162">
        <f>MIN(K1581,L1581,M1581,N1581)</f>
        <v/>
      </c>
      <c r="P1581" s="162">
        <f>MAX(K1581,L1581,M1581,N1581)</f>
        <v/>
      </c>
      <c r="Q1581" s="162">
        <f>MEDIAN(K1581,L1581,M1581,N1581)</f>
        <v/>
      </c>
      <c r="R1581" s="162">
        <f>AVERAGE(K1581,L1581,M1581,N1581)</f>
        <v/>
      </c>
      <c r="S1581" s="162">
        <f>AVERAGE(O1581,Q1581)</f>
        <v/>
      </c>
      <c r="T1581" s="162">
        <f>AVERAGE(P1581,Q1581)</f>
        <v/>
      </c>
      <c r="U1581" s="41">
        <f>STDEVA(K1581,L1581,M1581,N1581)</f>
        <v/>
      </c>
      <c r="V1581" s="42">
        <f>U1581/Q1581</f>
        <v/>
      </c>
      <c r="W1581" s="43">
        <f>IF(X1581=O1581,"MENOR",IF(X1581=S1581,"PROM[MEN-MED]","PROMEDIO"))</f>
        <v/>
      </c>
      <c r="X1581" s="163">
        <f>IF(V1581&lt;=300%,O1581,IF(AND(V1581&gt;100%,V1581&lt;=150%),S1581,R1581))</f>
        <v/>
      </c>
      <c r="Y1581" s="162">
        <f>ROUND(X1581,0)</f>
        <v/>
      </c>
    </row>
    <row r="1582" ht="54.75" customHeight="1">
      <c r="B1582" s="32" t="inlineStr">
        <is>
          <t>1.3</t>
        </is>
      </c>
      <c r="C1582" s="32" t="n">
        <v>4912</v>
      </c>
      <c r="D1582" s="58" t="inlineStr">
        <is>
          <t>CILINDRO DE FRENO TRASERO</t>
        </is>
      </c>
      <c r="E1582" s="56" t="inlineStr">
        <is>
          <t>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Ubicacion lado posterior (detras)
Diámetro establecido para este vehículo.</t>
        </is>
      </c>
      <c r="F1582" s="32" t="inlineStr">
        <is>
          <t>Unidad</t>
        </is>
      </c>
      <c r="G1582" s="35" t="inlineStr">
        <is>
          <t>suministro</t>
        </is>
      </c>
      <c r="H1582" s="159" t="n">
        <v>307097</v>
      </c>
      <c r="I1582" s="37" t="n">
        <v>158.91</v>
      </c>
      <c r="J1582" s="37" t="n">
        <v>151.76</v>
      </c>
      <c r="K1582" s="160">
        <f>H1582*(I1582/J1582)</f>
        <v/>
      </c>
      <c r="L1582" s="159" t="n">
        <v>433951.3619</v>
      </c>
      <c r="M1582" s="159" t="n">
        <v>421312</v>
      </c>
      <c r="N1582" s="159" t="n">
        <v>455016.96</v>
      </c>
      <c r="O1582" s="162">
        <f>MIN(K1582,L1582,M1582,N1582)</f>
        <v/>
      </c>
      <c r="P1582" s="162">
        <f>MAX(K1582,L1582,M1582,N1582)</f>
        <v/>
      </c>
      <c r="Q1582" s="162">
        <f>MEDIAN(K1582,L1582,M1582,N1582)</f>
        <v/>
      </c>
      <c r="R1582" s="162">
        <f>AVERAGE(K1582,L1582,M1582,N1582)</f>
        <v/>
      </c>
      <c r="S1582" s="162">
        <f>AVERAGE(O1582,Q1582)</f>
        <v/>
      </c>
      <c r="T1582" s="162">
        <f>AVERAGE(P1582,Q1582)</f>
        <v/>
      </c>
      <c r="U1582" s="41">
        <f>STDEVA(K1582,L1582,M1582,N1582)</f>
        <v/>
      </c>
      <c r="V1582" s="42">
        <f>U1582/Q1582</f>
        <v/>
      </c>
      <c r="W1582" s="43">
        <f>IF(X1582=O1582,"MENOR",IF(X1582=S1582,"PROM[MEN-MED]","PROMEDIO"))</f>
        <v/>
      </c>
      <c r="X1582" s="163">
        <f>IF(V1582&lt;=300%,O1582,IF(AND(V1582&gt;100%,V1582&lt;=150%),S1582,R1582))</f>
        <v/>
      </c>
      <c r="Y1582" s="162">
        <f>ROUND(X1582,0)</f>
        <v/>
      </c>
    </row>
    <row r="1583" ht="27" customHeight="1">
      <c r="B1583" s="32" t="inlineStr">
        <is>
          <t>1.4</t>
        </is>
      </c>
      <c r="C1583" s="32" t="n">
        <v>4912</v>
      </c>
      <c r="D1583" s="58" t="inlineStr">
        <is>
          <t>DISCOS DEL FRENO DELANTERO</t>
        </is>
      </c>
      <c r="E1583"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583" s="32" t="inlineStr">
        <is>
          <t>Unidad</t>
        </is>
      </c>
      <c r="G1583" s="35" t="inlineStr">
        <is>
          <t>suministro</t>
        </is>
      </c>
      <c r="H1583" s="159" t="n">
        <v>674817</v>
      </c>
      <c r="I1583" s="37" t="n">
        <v>158.91</v>
      </c>
      <c r="J1583" s="37" t="n">
        <v>151.76</v>
      </c>
      <c r="K1583" s="160">
        <f>H1583*(I1583/J1583)</f>
        <v/>
      </c>
      <c r="L1583" s="159" t="n">
        <v>822199.5600000001</v>
      </c>
      <c r="M1583" s="159" t="n">
        <v>798252</v>
      </c>
      <c r="N1583" s="159" t="n">
        <v>862112.16</v>
      </c>
      <c r="O1583" s="162">
        <f>MIN(K1583,L1583,M1583,N1583)</f>
        <v/>
      </c>
      <c r="P1583" s="162">
        <f>MAX(K1583,L1583,M1583,N1583)</f>
        <v/>
      </c>
      <c r="Q1583" s="162">
        <f>MEDIAN(K1583,L1583,M1583,N1583)</f>
        <v/>
      </c>
      <c r="R1583" s="162">
        <f>AVERAGE(K1583,L1583,M1583,N1583)</f>
        <v/>
      </c>
      <c r="S1583" s="162">
        <f>AVERAGE(O1583,Q1583)</f>
        <v/>
      </c>
      <c r="T1583" s="162">
        <f>AVERAGE(P1583,Q1583)</f>
        <v/>
      </c>
      <c r="U1583" s="41">
        <f>STDEVA(K1583,L1583,M1583,N1583)</f>
        <v/>
      </c>
      <c r="V1583" s="42">
        <f>U1583/Q1583</f>
        <v/>
      </c>
      <c r="W1583" s="43">
        <f>IF(X1583=O1583,"MENOR",IF(X1583=S1583,"PROM[MEN-MED]","PROMEDIO"))</f>
        <v/>
      </c>
      <c r="X1583" s="163">
        <f>IF(V1583&lt;=300%,O1583,IF(AND(V1583&gt;100%,V1583&lt;=150%),S1583,R1583))</f>
        <v/>
      </c>
      <c r="Y1583" s="162">
        <f>ROUND(X1583,0)</f>
        <v/>
      </c>
    </row>
    <row r="1584" ht="15.75" customHeight="1">
      <c r="B1584" s="32" t="inlineStr">
        <is>
          <t>1.5</t>
        </is>
      </c>
      <c r="C1584" s="32" t="n">
        <v>4912</v>
      </c>
      <c r="D1584" s="58" t="inlineStr">
        <is>
          <t>PURGADOR DE FRENOS</t>
        </is>
      </c>
      <c r="E1584" s="56" t="inlineStr">
        <is>
          <t>Tornillo metalico fabricado en aleacion de acero, que está dotado de una caña con rosca en uno de sus dos extremos posee orificio. Diametro establecido para este vehículo.</t>
        </is>
      </c>
      <c r="F1584" s="32" t="inlineStr">
        <is>
          <t>Unidad</t>
        </is>
      </c>
      <c r="G1584" s="35" t="inlineStr">
        <is>
          <t>suministro</t>
        </is>
      </c>
      <c r="H1584" s="159" t="n">
        <v>11926</v>
      </c>
      <c r="I1584" s="37" t="n">
        <v>158.91</v>
      </c>
      <c r="J1584" s="37" t="n">
        <v>151.76</v>
      </c>
      <c r="K1584" s="160">
        <f>H1584*(I1584/J1584)</f>
        <v/>
      </c>
      <c r="L1584" s="159" t="n">
        <v>20440.3444</v>
      </c>
      <c r="M1584" s="159" t="n">
        <v>19845</v>
      </c>
      <c r="N1584" s="159" t="n">
        <v>21432.6</v>
      </c>
      <c r="O1584" s="162">
        <f>MIN(K1584,L1584,M1584,N1584)</f>
        <v/>
      </c>
      <c r="P1584" s="162">
        <f>MAX(K1584,L1584,M1584,N1584)</f>
        <v/>
      </c>
      <c r="Q1584" s="162">
        <f>MEDIAN(K1584,L1584,M1584,N1584)</f>
        <v/>
      </c>
      <c r="R1584" s="162">
        <f>AVERAGE(K1584,L1584,M1584,N1584)</f>
        <v/>
      </c>
      <c r="S1584" s="162">
        <f>AVERAGE(O1584,Q1584)</f>
        <v/>
      </c>
      <c r="T1584" s="162">
        <f>AVERAGE(P1584,Q1584)</f>
        <v/>
      </c>
      <c r="U1584" s="41">
        <f>STDEVA(K1584,L1584,M1584,N1584)</f>
        <v/>
      </c>
      <c r="V1584" s="42">
        <f>U1584/Q1584</f>
        <v/>
      </c>
      <c r="W1584" s="43">
        <f>IF(X1584=O1584,"MENOR",IF(X1584=S1584,"PROM[MEN-MED]","PROMEDIO"))</f>
        <v/>
      </c>
      <c r="X1584" s="163">
        <f>IF(V1584&lt;=300%,O1584,IF(AND(V1584&gt;100%,V1584&lt;=150%),S1584,R1584))</f>
        <v/>
      </c>
      <c r="Y1584" s="162">
        <f>ROUND(X1584,0)</f>
        <v/>
      </c>
    </row>
    <row r="1585" ht="27" customHeight="1">
      <c r="B1585" s="32" t="inlineStr">
        <is>
          <t>1.6</t>
        </is>
      </c>
      <c r="C1585" s="32" t="n">
        <v>4912</v>
      </c>
      <c r="D1585" s="58" t="inlineStr">
        <is>
          <t>GUAYA FRENO DE PARQUEO</t>
        </is>
      </c>
      <c r="E1585" s="56" t="inlineStr">
        <is>
          <t xml:space="preserve">Es un cable de acero que posee en sus extremos terminales y tornillos metalicos fabicados tambien en acero, recubierta por una funda metalica con alto contenido de carbono y recubierta de nylon flexible y resistente a las altas temperaturas. Diametro y calibre establecido para este vehículo. </t>
        </is>
      </c>
      <c r="F1585" s="32" t="inlineStr">
        <is>
          <t>Unidad</t>
        </is>
      </c>
      <c r="G1585" s="35" t="inlineStr">
        <is>
          <t>suministro</t>
        </is>
      </c>
      <c r="H1585" s="159" t="n">
        <v>196142</v>
      </c>
      <c r="I1585" s="37" t="n">
        <v>158.91</v>
      </c>
      <c r="J1585" s="37" t="n">
        <v>151.76</v>
      </c>
      <c r="K1585" s="160">
        <f>H1585*(I1585/J1585)</f>
        <v/>
      </c>
      <c r="L1585" s="159" t="n">
        <v>241856.3616</v>
      </c>
      <c r="M1585" s="159" t="n">
        <v>234812</v>
      </c>
      <c r="N1585" s="159" t="n">
        <v>253596.96</v>
      </c>
      <c r="O1585" s="162">
        <f>MIN(K1585,L1585,M1585,N1585)</f>
        <v/>
      </c>
      <c r="P1585" s="162">
        <f>MAX(K1585,L1585,M1585,N1585)</f>
        <v/>
      </c>
      <c r="Q1585" s="162">
        <f>MEDIAN(K1585,L1585,M1585,N1585)</f>
        <v/>
      </c>
      <c r="R1585" s="162">
        <f>AVERAGE(K1585,L1585,M1585,N1585)</f>
        <v/>
      </c>
      <c r="S1585" s="162">
        <f>AVERAGE(O1585,Q1585)</f>
        <v/>
      </c>
      <c r="T1585" s="162">
        <f>AVERAGE(P1585,Q1585)</f>
        <v/>
      </c>
      <c r="U1585" s="41">
        <f>STDEVA(K1585,L1585,M1585,N1585)</f>
        <v/>
      </c>
      <c r="V1585" s="42">
        <f>U1585/Q1585</f>
        <v/>
      </c>
      <c r="W1585" s="43">
        <f>IF(X1585=O1585,"MENOR",IF(X1585=S1585,"PROM[MEN-MED]","PROMEDIO"))</f>
        <v/>
      </c>
      <c r="X1585" s="163">
        <f>IF(V1585&lt;=300%,O1585,IF(AND(V1585&gt;100%,V1585&lt;=150%),S1585,R1585))</f>
        <v/>
      </c>
      <c r="Y1585" s="162">
        <f>ROUND(X1585,0)</f>
        <v/>
      </c>
    </row>
    <row r="1586" ht="27" customHeight="1">
      <c r="B1586" s="32" t="inlineStr">
        <is>
          <t>1.7</t>
        </is>
      </c>
      <c r="C1586" s="32" t="n">
        <v>4912</v>
      </c>
      <c r="D1586" s="58" t="inlineStr">
        <is>
          <t>JUEGO BANDAS FRENO TRASERAS</t>
        </is>
      </c>
      <c r="E1586" s="56"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586" s="32" t="inlineStr">
        <is>
          <t>Juego</t>
        </is>
      </c>
      <c r="G1586" s="35" t="inlineStr">
        <is>
          <t>suministro</t>
        </is>
      </c>
      <c r="H1586" s="159" t="n">
        <v>480025</v>
      </c>
      <c r="I1586" s="37" t="n">
        <v>158.91</v>
      </c>
      <c r="J1586" s="37" t="n">
        <v>151.76</v>
      </c>
      <c r="K1586" s="160">
        <f>H1586*(I1586/J1586)</f>
        <v/>
      </c>
      <c r="L1586" s="159" t="n">
        <v>624782.5465000001</v>
      </c>
      <c r="M1586" s="159" t="n">
        <v>606585</v>
      </c>
      <c r="N1586" s="159" t="n">
        <v>655111.8</v>
      </c>
      <c r="O1586" s="162">
        <f>MIN(K1586,L1586,M1586,N1586)</f>
        <v/>
      </c>
      <c r="P1586" s="162">
        <f>MAX(K1586,L1586,M1586,N1586)</f>
        <v/>
      </c>
      <c r="Q1586" s="162">
        <f>MEDIAN(K1586,L1586,M1586,N1586)</f>
        <v/>
      </c>
      <c r="R1586" s="162">
        <f>AVERAGE(K1586,L1586,M1586,N1586)</f>
        <v/>
      </c>
      <c r="S1586" s="162">
        <f>AVERAGE(O1586,Q1586)</f>
        <v/>
      </c>
      <c r="T1586" s="162">
        <f>AVERAGE(P1586,Q1586)</f>
        <v/>
      </c>
      <c r="U1586" s="41">
        <f>STDEVA(K1586,L1586,M1586,N1586)</f>
        <v/>
      </c>
      <c r="V1586" s="42">
        <f>U1586/Q1586</f>
        <v/>
      </c>
      <c r="W1586" s="43">
        <f>IF(X1586=O1586,"MENOR",IF(X1586=S1586,"PROM[MEN-MED]","PROMEDIO"))</f>
        <v/>
      </c>
      <c r="X1586" s="163">
        <f>IF(V1586&lt;=300%,O1586,IF(AND(V1586&gt;100%,V1586&lt;=150%),S1586,R1586))</f>
        <v/>
      </c>
      <c r="Y1586" s="162">
        <f>ROUND(X1586,0)</f>
        <v/>
      </c>
    </row>
    <row r="1587" ht="27" customHeight="1">
      <c r="B1587" s="32" t="inlineStr">
        <is>
          <t>1.8</t>
        </is>
      </c>
      <c r="C1587" s="32" t="n">
        <v>4912</v>
      </c>
      <c r="D1587" s="58" t="inlineStr">
        <is>
          <t>JUEGO PASTILLAS DELANTERAS</t>
        </is>
      </c>
      <c r="E1587"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587" s="32" t="inlineStr">
        <is>
          <t>Juego</t>
        </is>
      </c>
      <c r="G1587" s="35" t="inlineStr">
        <is>
          <t>suministro</t>
        </is>
      </c>
      <c r="H1587" s="159" t="n">
        <v>565495</v>
      </c>
      <c r="I1587" s="37" t="n">
        <v>158.91</v>
      </c>
      <c r="J1587" s="37" t="n">
        <v>151.76</v>
      </c>
      <c r="K1587" s="160">
        <f>H1587*(I1587/J1587)</f>
        <v/>
      </c>
      <c r="L1587" s="159" t="n">
        <v>736317.1291</v>
      </c>
      <c r="M1587" s="159" t="n">
        <v>714871</v>
      </c>
      <c r="N1587" s="159" t="n">
        <v>772060.6800000001</v>
      </c>
      <c r="O1587" s="162">
        <f>MIN(K1587,L1587,M1587,N1587)</f>
        <v/>
      </c>
      <c r="P1587" s="162">
        <f>MAX(K1587,L1587,M1587,N1587)</f>
        <v/>
      </c>
      <c r="Q1587" s="162">
        <f>MEDIAN(K1587,L1587,M1587,N1587)</f>
        <v/>
      </c>
      <c r="R1587" s="162">
        <f>AVERAGE(K1587,L1587,M1587,N1587)</f>
        <v/>
      </c>
      <c r="S1587" s="162">
        <f>AVERAGE(O1587,Q1587)</f>
        <v/>
      </c>
      <c r="T1587" s="162">
        <f>AVERAGE(P1587,Q1587)</f>
        <v/>
      </c>
      <c r="U1587" s="41">
        <f>STDEVA(K1587,L1587,M1587,N1587)</f>
        <v/>
      </c>
      <c r="V1587" s="42">
        <f>U1587/Q1587</f>
        <v/>
      </c>
      <c r="W1587" s="43">
        <f>IF(X1587=O1587,"MENOR",IF(X1587=S1587,"PROM[MEN-MED]","PROMEDIO"))</f>
        <v/>
      </c>
      <c r="X1587" s="163">
        <f>IF(V1587&lt;=300%,O1587,IF(AND(V1587&gt;100%,V1587&lt;=150%),S1587,R1587))</f>
        <v/>
      </c>
      <c r="Y1587" s="162">
        <f>ROUND(X1587,0)</f>
        <v/>
      </c>
    </row>
    <row r="1588" ht="27" customHeight="1">
      <c r="B1588" s="32" t="inlineStr">
        <is>
          <t>1.9</t>
        </is>
      </c>
      <c r="C1588" s="32" t="n">
        <v>4912</v>
      </c>
      <c r="D1588" s="58" t="inlineStr">
        <is>
          <t>MORDAZA FRENO DELANTERO</t>
        </is>
      </c>
      <c r="E1588" s="56" t="inlineStr">
        <is>
          <t>Elemento que consta de 2 piezas metálicas que se fijan a los discos, tabien conocido como el cuerpo de la pinza en cuyo interior se encuentran dos émbolos o pistones. Ubicacion lado anterior (delante). Diametro establecido para este vehículo.</t>
        </is>
      </c>
      <c r="F1588" s="32" t="inlineStr">
        <is>
          <t>Unidad</t>
        </is>
      </c>
      <c r="G1588" s="35" t="inlineStr">
        <is>
          <t>suministro</t>
        </is>
      </c>
      <c r="H1588" s="159" t="n">
        <v>1772017</v>
      </c>
      <c r="I1588" s="37" t="n">
        <v>158.91</v>
      </c>
      <c r="J1588" s="37" t="n">
        <v>151.76</v>
      </c>
      <c r="K1588" s="160">
        <f>H1588*(I1588/J1588)</f>
        <v/>
      </c>
      <c r="L1588" s="159" t="n">
        <v>2848022.0972</v>
      </c>
      <c r="M1588" s="159" t="n">
        <v>2765070</v>
      </c>
      <c r="N1588" s="159" t="n">
        <v>2986275.6</v>
      </c>
      <c r="O1588" s="162">
        <f>MIN(K1588,L1588,M1588,N1588)</f>
        <v/>
      </c>
      <c r="P1588" s="162">
        <f>MAX(K1588,L1588,M1588,N1588)</f>
        <v/>
      </c>
      <c r="Q1588" s="162">
        <f>MEDIAN(K1588,L1588,M1588,N1588)</f>
        <v/>
      </c>
      <c r="R1588" s="162">
        <f>AVERAGE(K1588,L1588,M1588,N1588)</f>
        <v/>
      </c>
      <c r="S1588" s="162">
        <f>AVERAGE(O1588,Q1588)</f>
        <v/>
      </c>
      <c r="T1588" s="162">
        <f>AVERAGE(P1588,Q1588)</f>
        <v/>
      </c>
      <c r="U1588" s="41">
        <f>STDEVA(K1588,L1588,M1588,N1588)</f>
        <v/>
      </c>
      <c r="V1588" s="42">
        <f>U1588/Q1588</f>
        <v/>
      </c>
      <c r="W1588" s="43">
        <f>IF(X1588=O1588,"MENOR",IF(X1588=S1588,"PROM[MEN-MED]","PROMEDIO"))</f>
        <v/>
      </c>
      <c r="X1588" s="163">
        <f>IF(V1588&lt;=300%,O1588,IF(AND(V1588&gt;100%,V1588&lt;=150%),S1588,R1588))</f>
        <v/>
      </c>
      <c r="Y1588" s="162">
        <f>ROUND(X1588,0)</f>
        <v/>
      </c>
    </row>
    <row r="1589" ht="15.75" customHeight="1">
      <c r="B1589" s="26" t="inlineStr">
        <is>
          <t>2.</t>
        </is>
      </c>
      <c r="C1589" s="142" t="inlineStr">
        <is>
          <t>SISTEMA DE SUSPENSIÓN</t>
        </is>
      </c>
      <c r="H1589" s="157" t="n"/>
      <c r="I1589" s="29" t="n"/>
      <c r="J1589" s="29" t="n"/>
      <c r="K1589" s="157" t="n"/>
      <c r="L1589" s="157" t="n"/>
      <c r="M1589" s="157" t="n"/>
      <c r="N1589" s="157" t="n"/>
      <c r="O1589" s="29" t="n"/>
      <c r="P1589" s="29" t="n"/>
      <c r="Q1589" s="29" t="n"/>
      <c r="R1589" s="29" t="n"/>
      <c r="S1589" s="29" t="n"/>
      <c r="T1589" s="29" t="n"/>
      <c r="U1589" s="29" t="n"/>
      <c r="V1589" s="75" t="n"/>
      <c r="W1589" s="29" t="n"/>
      <c r="X1589" s="29" t="n"/>
      <c r="Y1589" s="29" t="n"/>
    </row>
    <row r="1590" ht="27" customHeight="1">
      <c r="B1590" s="32" t="inlineStr">
        <is>
          <t>2.1</t>
        </is>
      </c>
      <c r="C1590" s="32" t="n">
        <v>4912</v>
      </c>
      <c r="D1590" s="59" t="inlineStr">
        <is>
          <t>BARRA ESTABILIZADORA DELANTERA</t>
        </is>
      </c>
      <c r="E1590" s="56" t="inlineStr">
        <is>
          <t>Elemento o barra metálica más o menos flexible que une las dos ruedas de un mismo eje y que también está unida a la carrocería. Ubicacion lado anterior (delante). Diametro establecido para este vehículo.</t>
        </is>
      </c>
      <c r="F1590" s="32" t="inlineStr">
        <is>
          <t>Unidad</t>
        </is>
      </c>
      <c r="G1590" s="35" t="inlineStr">
        <is>
          <t>suministro</t>
        </is>
      </c>
      <c r="H1590" s="159" t="n">
        <v>1201552</v>
      </c>
      <c r="I1590" s="37" t="n">
        <v>158.91</v>
      </c>
      <c r="J1590" s="37" t="n">
        <v>151.76</v>
      </c>
      <c r="K1590" s="160">
        <f>H1590*(I1590/J1590)</f>
        <v/>
      </c>
      <c r="L1590" s="159" t="n">
        <v>1767733.3856</v>
      </c>
      <c r="M1590" s="159" t="n">
        <v>1716246</v>
      </c>
      <c r="N1590" s="159" t="n">
        <v>1853545.68</v>
      </c>
      <c r="O1590" s="162">
        <f>MIN(K1590,L1590,M1590,N1590)</f>
        <v/>
      </c>
      <c r="P1590" s="162">
        <f>MAX(K1590,L1590,M1590,N1590)</f>
        <v/>
      </c>
      <c r="Q1590" s="162">
        <f>MEDIAN(K1590,L1590,M1590,N1590)</f>
        <v/>
      </c>
      <c r="R1590" s="162">
        <f>AVERAGE(K1590,L1590,M1590,N1590)</f>
        <v/>
      </c>
      <c r="S1590" s="162">
        <f>AVERAGE(O1590,Q1590)</f>
        <v/>
      </c>
      <c r="T1590" s="162">
        <f>AVERAGE(P1590,Q1590)</f>
        <v/>
      </c>
      <c r="U1590" s="41">
        <f>STDEVA(K1590,L1590,M1590,N1590)</f>
        <v/>
      </c>
      <c r="V1590" s="42">
        <f>U1590/Q1590</f>
        <v/>
      </c>
      <c r="W1590" s="43">
        <f>IF(X1590=O1590,"MENOR",IF(X1590=S1590,"PROM[MEN-MED]","PROMEDIO"))</f>
        <v/>
      </c>
      <c r="X1590" s="163">
        <f>IF(V1590&lt;=300%,O1590,IF(AND(V1590&gt;100%,V1590&lt;=150%),S1590,R1590))</f>
        <v/>
      </c>
      <c r="Y1590" s="162">
        <f>ROUND(X1590,0)</f>
        <v/>
      </c>
    </row>
    <row r="1591" ht="15.75" customHeight="1">
      <c r="B1591" s="32" t="inlineStr">
        <is>
          <t>2.2</t>
        </is>
      </c>
      <c r="C1591" s="32" t="n">
        <v>4912</v>
      </c>
      <c r="D1591" s="59" t="inlineStr">
        <is>
          <t>BUJES DE HOJAS DE RESORTE PARTE DELANTERA</t>
        </is>
      </c>
      <c r="E1591" s="56" t="inlineStr">
        <is>
          <t>Elemento metálico cilindrico formado en su diametro interior por caucho. Diametro establecido para este vehículo.</t>
        </is>
      </c>
      <c r="F1591" s="32" t="inlineStr">
        <is>
          <t>Unidad</t>
        </is>
      </c>
      <c r="G1591" s="35" t="inlineStr">
        <is>
          <t>suministro</t>
        </is>
      </c>
      <c r="H1591" s="159" t="n">
        <v>17100</v>
      </c>
      <c r="I1591" s="37" t="n">
        <v>158.91</v>
      </c>
      <c r="J1591" s="37" t="n">
        <v>151.76</v>
      </c>
      <c r="K1591" s="160">
        <f>H1591*(I1591/J1591)</f>
        <v/>
      </c>
      <c r="L1591" s="159" t="n">
        <v>20440.3444</v>
      </c>
      <c r="M1591" s="159" t="n">
        <v>19845</v>
      </c>
      <c r="N1591" s="159" t="n">
        <v>21432.6</v>
      </c>
      <c r="O1591" s="162">
        <f>MIN(K1591,L1591,M1591,N1591)</f>
        <v/>
      </c>
      <c r="P1591" s="162">
        <f>MAX(K1591,L1591,M1591,N1591)</f>
        <v/>
      </c>
      <c r="Q1591" s="162">
        <f>MEDIAN(K1591,L1591,M1591,N1591)</f>
        <v/>
      </c>
      <c r="R1591" s="162">
        <f>AVERAGE(K1591,L1591,M1591,N1591)</f>
        <v/>
      </c>
      <c r="S1591" s="162">
        <f>AVERAGE(O1591,Q1591)</f>
        <v/>
      </c>
      <c r="T1591" s="162">
        <f>AVERAGE(P1591,Q1591)</f>
        <v/>
      </c>
      <c r="U1591" s="41">
        <f>STDEVA(K1591,L1591,M1591,N1591)</f>
        <v/>
      </c>
      <c r="V1591" s="42">
        <f>U1591/Q1591</f>
        <v/>
      </c>
      <c r="W1591" s="43">
        <f>IF(X1591=O1591,"MENOR",IF(X1591=S1591,"PROM[MEN-MED]","PROMEDIO"))</f>
        <v/>
      </c>
      <c r="X1591" s="163">
        <f>IF(V1591&lt;=300%,O1591,IF(AND(V1591&gt;100%,V1591&lt;=150%),S1591,R1591))</f>
        <v/>
      </c>
      <c r="Y1591" s="162">
        <f>ROUND(X1591,0)</f>
        <v/>
      </c>
    </row>
    <row r="1592" ht="15.75" customHeight="1">
      <c r="B1592" s="32" t="inlineStr">
        <is>
          <t>2.3</t>
        </is>
      </c>
      <c r="C1592" s="32" t="n">
        <v>4912</v>
      </c>
      <c r="D1592" s="59" t="inlineStr">
        <is>
          <t xml:space="preserve">HOJA DE RESORTE NO. 1 </t>
        </is>
      </c>
      <c r="E1592" s="56" t="inlineStr">
        <is>
          <t>Láminas de acero de aleado con silicio y manganeso,  con especial forjado y temple. Diametro establecido para este vehículo.</t>
        </is>
      </c>
      <c r="F1592" s="32" t="inlineStr">
        <is>
          <t>Unidad</t>
        </is>
      </c>
      <c r="G1592" s="35" t="inlineStr">
        <is>
          <t>suministro</t>
        </is>
      </c>
      <c r="H1592" s="159" t="n">
        <v>753331</v>
      </c>
      <c r="I1592" s="37" t="n">
        <v>158.91</v>
      </c>
      <c r="J1592" s="37" t="n">
        <v>151.76</v>
      </c>
      <c r="K1592" s="160">
        <f>H1592*(I1592/J1592)</f>
        <v/>
      </c>
      <c r="L1592" s="159" t="n">
        <v>932427.0704</v>
      </c>
      <c r="M1592" s="159" t="n">
        <v>905269</v>
      </c>
      <c r="N1592" s="159" t="n">
        <v>977690.52</v>
      </c>
      <c r="O1592" s="162">
        <f>MIN(K1592,L1592,M1592,N1592)</f>
        <v/>
      </c>
      <c r="P1592" s="162">
        <f>MAX(K1592,L1592,M1592,N1592)</f>
        <v/>
      </c>
      <c r="Q1592" s="162">
        <f>MEDIAN(K1592,L1592,M1592,N1592)</f>
        <v/>
      </c>
      <c r="R1592" s="162">
        <f>AVERAGE(K1592,L1592,M1592,N1592)</f>
        <v/>
      </c>
      <c r="S1592" s="162">
        <f>AVERAGE(O1592,Q1592)</f>
        <v/>
      </c>
      <c r="T1592" s="162">
        <f>AVERAGE(P1592,Q1592)</f>
        <v/>
      </c>
      <c r="U1592" s="41">
        <f>STDEVA(K1592,L1592,M1592,N1592)</f>
        <v/>
      </c>
      <c r="V1592" s="42">
        <f>U1592/Q1592</f>
        <v/>
      </c>
      <c r="W1592" s="43">
        <f>IF(X1592=O1592,"MENOR",IF(X1592=S1592,"PROM[MEN-MED]","PROMEDIO"))</f>
        <v/>
      </c>
      <c r="X1592" s="163">
        <f>IF(V1592&lt;=300%,O1592,IF(AND(V1592&gt;100%,V1592&lt;=150%),S1592,R1592))</f>
        <v/>
      </c>
      <c r="Y1592" s="162">
        <f>ROUND(X1592,0)</f>
        <v/>
      </c>
    </row>
    <row r="1593" ht="15.75" customHeight="1">
      <c r="B1593" s="32" t="inlineStr">
        <is>
          <t>2.4</t>
        </is>
      </c>
      <c r="C1593" s="32" t="n">
        <v>4912</v>
      </c>
      <c r="D1593" s="59" t="inlineStr">
        <is>
          <t>HOJA DE RESORTE NO. 2</t>
        </is>
      </c>
      <c r="E1593" s="56" t="inlineStr">
        <is>
          <t>Láminas de acero de aleado con silicio y manganeso,  con especial forjado y temple. Diametro establecido para este vehículo.</t>
        </is>
      </c>
      <c r="F1593" s="32" t="inlineStr">
        <is>
          <t>Unidad</t>
        </is>
      </c>
      <c r="G1593" s="35" t="inlineStr">
        <is>
          <t>suministro</t>
        </is>
      </c>
      <c r="H1593" s="159" t="n">
        <v>562198</v>
      </c>
      <c r="I1593" s="37" t="n">
        <v>158.91</v>
      </c>
      <c r="J1593" s="37" t="n">
        <v>151.76</v>
      </c>
      <c r="K1593" s="160">
        <f>H1593*(I1593/J1593)</f>
        <v/>
      </c>
      <c r="L1593" s="159" t="n">
        <v>674855.9972</v>
      </c>
      <c r="M1593" s="159" t="n">
        <v>655200</v>
      </c>
      <c r="N1593" s="159" t="n">
        <v>707616</v>
      </c>
      <c r="O1593" s="162">
        <f>MIN(K1593,L1593,M1593,N1593)</f>
        <v/>
      </c>
      <c r="P1593" s="162">
        <f>MAX(K1593,L1593,M1593,N1593)</f>
        <v/>
      </c>
      <c r="Q1593" s="162">
        <f>MEDIAN(K1593,L1593,M1593,N1593)</f>
        <v/>
      </c>
      <c r="R1593" s="162">
        <f>AVERAGE(K1593,L1593,M1593,N1593)</f>
        <v/>
      </c>
      <c r="S1593" s="162">
        <f>AVERAGE(O1593,Q1593)</f>
        <v/>
      </c>
      <c r="T1593" s="162">
        <f>AVERAGE(P1593,Q1593)</f>
        <v/>
      </c>
      <c r="U1593" s="41">
        <f>STDEVA(K1593,L1593,M1593,N1593)</f>
        <v/>
      </c>
      <c r="V1593" s="42">
        <f>U1593/Q1593</f>
        <v/>
      </c>
      <c r="W1593" s="43">
        <f>IF(X1593=O1593,"MENOR",IF(X1593=S1593,"PROM[MEN-MED]","PROMEDIO"))</f>
        <v/>
      </c>
      <c r="X1593" s="163">
        <f>IF(V1593&lt;=300%,O1593,IF(AND(V1593&gt;100%,V1593&lt;=150%),S1593,R1593))</f>
        <v/>
      </c>
      <c r="Y1593" s="162">
        <f>ROUND(X1593,0)</f>
        <v/>
      </c>
    </row>
    <row r="1594" ht="15.75" customHeight="1">
      <c r="B1594" s="32" t="inlineStr">
        <is>
          <t>2.5</t>
        </is>
      </c>
      <c r="C1594" s="32" t="n">
        <v>4912</v>
      </c>
      <c r="D1594" s="59" t="inlineStr">
        <is>
          <t>HOJA DE RESORTE NO. 3</t>
        </is>
      </c>
      <c r="E1594" s="56" t="inlineStr">
        <is>
          <t>Láminas de acero de aleado con silicio y manganeso,  con especial forjado y temple. Diametro establecido para este vehículo.</t>
        </is>
      </c>
      <c r="F1594" s="32" t="inlineStr">
        <is>
          <t>Unidad</t>
        </is>
      </c>
      <c r="G1594" s="35" t="inlineStr">
        <is>
          <t>suministro</t>
        </is>
      </c>
      <c r="H1594" s="159" t="n">
        <v>468098</v>
      </c>
      <c r="I1594" s="37" t="n">
        <v>158.91</v>
      </c>
      <c r="J1594" s="37" t="n">
        <v>151.76</v>
      </c>
      <c r="K1594" s="160">
        <f>H1594*(I1594/J1594)</f>
        <v/>
      </c>
      <c r="L1594" s="159" t="n">
        <v>614475.3377</v>
      </c>
      <c r="M1594" s="159" t="n">
        <v>596578</v>
      </c>
      <c r="N1594" s="159" t="n">
        <v>644304.24</v>
      </c>
      <c r="O1594" s="162">
        <f>MIN(K1594,L1594,M1594,N1594)</f>
        <v/>
      </c>
      <c r="P1594" s="162">
        <f>MAX(K1594,L1594,M1594,N1594)</f>
        <v/>
      </c>
      <c r="Q1594" s="162">
        <f>MEDIAN(K1594,L1594,M1594,N1594)</f>
        <v/>
      </c>
      <c r="R1594" s="162">
        <f>AVERAGE(K1594,L1594,M1594,N1594)</f>
        <v/>
      </c>
      <c r="S1594" s="162">
        <f>AVERAGE(O1594,Q1594)</f>
        <v/>
      </c>
      <c r="T1594" s="162">
        <f>AVERAGE(P1594,Q1594)</f>
        <v/>
      </c>
      <c r="U1594" s="41">
        <f>STDEVA(K1594,L1594,M1594,N1594)</f>
        <v/>
      </c>
      <c r="V1594" s="42">
        <f>U1594/Q1594</f>
        <v/>
      </c>
      <c r="W1594" s="43">
        <f>IF(X1594=O1594,"MENOR",IF(X1594=S1594,"PROM[MEN-MED]","PROMEDIO"))</f>
        <v/>
      </c>
      <c r="X1594" s="163">
        <f>IF(V1594&lt;=300%,O1594,IF(AND(V1594&gt;100%,V1594&lt;=150%),S1594,R1594))</f>
        <v/>
      </c>
      <c r="Y1594" s="162">
        <f>ROUND(X1594,0)</f>
        <v/>
      </c>
    </row>
    <row r="1595" ht="15.75" customHeight="1">
      <c r="B1595" s="32" t="inlineStr">
        <is>
          <t>2.6</t>
        </is>
      </c>
      <c r="C1595" s="32" t="n">
        <v>4912</v>
      </c>
      <c r="D1595" s="59" t="inlineStr">
        <is>
          <t>HOJA DE RESORTE NO. 4</t>
        </is>
      </c>
      <c r="E1595" s="56" t="inlineStr">
        <is>
          <t xml:space="preserve">Láminas de acero de aleado con silicio y manganeso,  con especial forjado y temple. Diametro establecido para este vehículo. </t>
        </is>
      </c>
      <c r="F1595" s="32" t="inlineStr">
        <is>
          <t>Unidad</t>
        </is>
      </c>
      <c r="G1595" s="35" t="inlineStr">
        <is>
          <t>suministro</t>
        </is>
      </c>
      <c r="H1595" s="159" t="n">
        <v>491951</v>
      </c>
      <c r="I1595" s="37" t="n">
        <v>158.91</v>
      </c>
      <c r="J1595" s="37" t="n">
        <v>151.76</v>
      </c>
      <c r="K1595" s="160">
        <f>H1595*(I1595/J1595)</f>
        <v/>
      </c>
      <c r="L1595" s="159" t="n">
        <v>681344.9958</v>
      </c>
      <c r="M1595" s="159" t="n">
        <v>661500</v>
      </c>
      <c r="N1595" s="159" t="n">
        <v>714420</v>
      </c>
      <c r="O1595" s="162">
        <f>MIN(K1595,L1595,M1595,N1595)</f>
        <v/>
      </c>
      <c r="P1595" s="162">
        <f>MAX(K1595,L1595,M1595,N1595)</f>
        <v/>
      </c>
      <c r="Q1595" s="162">
        <f>MEDIAN(K1595,L1595,M1595,N1595)</f>
        <v/>
      </c>
      <c r="R1595" s="162">
        <f>AVERAGE(K1595,L1595,M1595,N1595)</f>
        <v/>
      </c>
      <c r="S1595" s="162">
        <f>AVERAGE(O1595,Q1595)</f>
        <v/>
      </c>
      <c r="T1595" s="162">
        <f>AVERAGE(P1595,Q1595)</f>
        <v/>
      </c>
      <c r="U1595" s="41">
        <f>STDEVA(K1595,L1595,M1595,N1595)</f>
        <v/>
      </c>
      <c r="V1595" s="42">
        <f>U1595/Q1595</f>
        <v/>
      </c>
      <c r="W1595" s="43">
        <f>IF(X1595=O1595,"MENOR",IF(X1595=S1595,"PROM[MEN-MED]","PROMEDIO"))</f>
        <v/>
      </c>
      <c r="X1595" s="163">
        <f>IF(V1595&lt;=300%,O1595,IF(AND(V1595&gt;100%,V1595&lt;=150%),S1595,R1595))</f>
        <v/>
      </c>
      <c r="Y1595" s="162">
        <f>ROUND(X1595,0)</f>
        <v/>
      </c>
    </row>
    <row r="1596" ht="15.75" customHeight="1">
      <c r="B1596" s="32" t="inlineStr">
        <is>
          <t>2.7</t>
        </is>
      </c>
      <c r="C1596" s="32" t="n">
        <v>4912</v>
      </c>
      <c r="D1596" s="59" t="inlineStr">
        <is>
          <t>HOJA DE RESORTE NO. 5</t>
        </is>
      </c>
      <c r="E1596" s="56" t="inlineStr">
        <is>
          <t xml:space="preserve">Láminas de acero de aleado con silicio y manganeso,  con especial forjado y temple. Diametro establecido para este vehículo. </t>
        </is>
      </c>
      <c r="F1596" s="32" t="inlineStr">
        <is>
          <t>Unidad</t>
        </is>
      </c>
      <c r="G1596" s="35" t="inlineStr">
        <is>
          <t>suministro</t>
        </is>
      </c>
      <c r="H1596" s="159" t="n">
        <v>402506</v>
      </c>
      <c r="I1596" s="37" t="n">
        <v>158.91</v>
      </c>
      <c r="J1596" s="37" t="n">
        <v>151.76</v>
      </c>
      <c r="K1596" s="160">
        <f>H1596*(I1596/J1596)</f>
        <v/>
      </c>
      <c r="L1596" s="159" t="n">
        <v>687833.9944</v>
      </c>
      <c r="M1596" s="159" t="n">
        <v>667800</v>
      </c>
      <c r="N1596" s="159" t="n">
        <v>721224</v>
      </c>
      <c r="O1596" s="162">
        <f>MIN(K1596,L1596,M1596,N1596)</f>
        <v/>
      </c>
      <c r="P1596" s="162">
        <f>MAX(K1596,L1596,M1596,N1596)</f>
        <v/>
      </c>
      <c r="Q1596" s="162">
        <f>MEDIAN(K1596,L1596,M1596,N1596)</f>
        <v/>
      </c>
      <c r="R1596" s="162">
        <f>AVERAGE(K1596,L1596,M1596,N1596)</f>
        <v/>
      </c>
      <c r="S1596" s="162">
        <f>AVERAGE(O1596,Q1596)</f>
        <v/>
      </c>
      <c r="T1596" s="162">
        <f>AVERAGE(P1596,Q1596)</f>
        <v/>
      </c>
      <c r="U1596" s="41">
        <f>STDEVA(K1596,L1596,M1596,N1596)</f>
        <v/>
      </c>
      <c r="V1596" s="42">
        <f>U1596/Q1596</f>
        <v/>
      </c>
      <c r="W1596" s="43">
        <f>IF(X1596=O1596,"MENOR",IF(X1596=S1596,"PROM[MEN-MED]","PROMEDIO"))</f>
        <v/>
      </c>
      <c r="X1596" s="163">
        <f>IF(V1596&lt;=300%,O1596,IF(AND(V1596&gt;100%,V1596&lt;=150%),S1596,R1596))</f>
        <v/>
      </c>
      <c r="Y1596" s="162">
        <f>ROUND(X1596,0)</f>
        <v/>
      </c>
    </row>
    <row r="1597" ht="27" customHeight="1">
      <c r="B1597" s="32" t="inlineStr">
        <is>
          <t>2.8</t>
        </is>
      </c>
      <c r="C1597" s="32" t="n">
        <v>4912</v>
      </c>
      <c r="D1597" s="59" t="inlineStr">
        <is>
          <t>JUEGO AMORTIGUADOR DELANTEROS</t>
        </is>
      </c>
      <c r="E1597" s="56" t="inlineStr">
        <is>
          <t>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t>
        </is>
      </c>
      <c r="F1597" s="32" t="inlineStr">
        <is>
          <t>Juego</t>
        </is>
      </c>
      <c r="G1597" s="35" t="inlineStr">
        <is>
          <t>suministro</t>
        </is>
      </c>
      <c r="H1597" s="159" t="n">
        <v>882016</v>
      </c>
      <c r="I1597" s="37" t="n">
        <v>158.91</v>
      </c>
      <c r="J1597" s="37" t="n">
        <v>151.76</v>
      </c>
      <c r="K1597" s="160">
        <f>H1597*(I1597/J1597)</f>
        <v/>
      </c>
      <c r="L1597" s="159" t="n">
        <v>1086616.013</v>
      </c>
      <c r="M1597" s="159" t="n">
        <v>1054967</v>
      </c>
      <c r="N1597" s="159" t="n">
        <v>1139364.36</v>
      </c>
      <c r="O1597" s="162">
        <f>MIN(K1597,L1597,M1597,N1597)</f>
        <v/>
      </c>
      <c r="P1597" s="162">
        <f>MAX(K1597,L1597,M1597,N1597)</f>
        <v/>
      </c>
      <c r="Q1597" s="162">
        <f>MEDIAN(K1597,L1597,M1597,N1597)</f>
        <v/>
      </c>
      <c r="R1597" s="162">
        <f>AVERAGE(K1597,L1597,M1597,N1597)</f>
        <v/>
      </c>
      <c r="S1597" s="162">
        <f>AVERAGE(O1597,Q1597)</f>
        <v/>
      </c>
      <c r="T1597" s="162">
        <f>AVERAGE(P1597,Q1597)</f>
        <v/>
      </c>
      <c r="U1597" s="41">
        <f>STDEVA(K1597,L1597,M1597,N1597)</f>
        <v/>
      </c>
      <c r="V1597" s="42">
        <f>U1597/Q1597</f>
        <v/>
      </c>
      <c r="W1597" s="43">
        <f>IF(X1597=O1597,"MENOR",IF(X1597=S1597,"PROM[MEN-MED]","PROMEDIO"))</f>
        <v/>
      </c>
      <c r="X1597" s="163">
        <f>IF(V1597&lt;=300%,O1597,IF(AND(V1597&gt;100%,V1597&lt;=150%),S1597,R1597))</f>
        <v/>
      </c>
      <c r="Y1597" s="162">
        <f>ROUND(X1597,0)</f>
        <v/>
      </c>
    </row>
    <row r="1598" ht="27" customHeight="1">
      <c r="B1598" s="32" t="inlineStr">
        <is>
          <t>2.9</t>
        </is>
      </c>
      <c r="C1598" s="32" t="n">
        <v>4912</v>
      </c>
      <c r="D1598" s="59" t="inlineStr">
        <is>
          <t>JUEGO AMORTIGUADORES TRASEROS</t>
        </is>
      </c>
      <c r="E1598" s="56" t="inlineStr">
        <is>
          <t>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t>
        </is>
      </c>
      <c r="F1598" s="32" t="inlineStr">
        <is>
          <t>Juego</t>
        </is>
      </c>
      <c r="G1598" s="35" t="inlineStr">
        <is>
          <t>suministro</t>
        </is>
      </c>
      <c r="H1598" s="159" t="n">
        <v>241300</v>
      </c>
      <c r="I1598" s="37" t="n">
        <v>158.91</v>
      </c>
      <c r="J1598" s="37" t="n">
        <v>151.76</v>
      </c>
      <c r="K1598" s="160">
        <f>H1598*(I1598/J1598)</f>
        <v/>
      </c>
      <c r="L1598" s="159" t="n">
        <v>285688.0124</v>
      </c>
      <c r="M1598" s="159" t="n">
        <v>277367</v>
      </c>
      <c r="N1598" s="159" t="n">
        <v>299556.36</v>
      </c>
      <c r="O1598" s="162">
        <f>MIN(K1598,L1598,M1598,N1598)</f>
        <v/>
      </c>
      <c r="P1598" s="162">
        <f>MAX(K1598,L1598,M1598,N1598)</f>
        <v/>
      </c>
      <c r="Q1598" s="162">
        <f>MEDIAN(K1598,L1598,M1598,N1598)</f>
        <v/>
      </c>
      <c r="R1598" s="162">
        <f>AVERAGE(K1598,L1598,M1598,N1598)</f>
        <v/>
      </c>
      <c r="S1598" s="162">
        <f>AVERAGE(O1598,Q1598)</f>
        <v/>
      </c>
      <c r="T1598" s="162">
        <f>AVERAGE(P1598,Q1598)</f>
        <v/>
      </c>
      <c r="U1598" s="41">
        <f>STDEVA(K1598,L1598,M1598,N1598)</f>
        <v/>
      </c>
      <c r="V1598" s="42">
        <f>U1598/Q1598</f>
        <v/>
      </c>
      <c r="W1598" s="43">
        <f>IF(X1598=O1598,"MENOR",IF(X1598=S1598,"PROM[MEN-MED]","PROMEDIO"))</f>
        <v/>
      </c>
      <c r="X1598" s="163">
        <f>IF(V1598&lt;=300%,O1598,IF(AND(V1598&gt;100%,V1598&lt;=150%),S1598,R1598))</f>
        <v/>
      </c>
      <c r="Y1598" s="162">
        <f>ROUND(X1598,0)</f>
        <v/>
      </c>
    </row>
    <row r="1599" ht="15.75" customHeight="1">
      <c r="B1599" s="32" t="inlineStr">
        <is>
          <t>2.10</t>
        </is>
      </c>
      <c r="C1599" s="32" t="n">
        <v>4912</v>
      </c>
      <c r="D1599" s="59" t="inlineStr">
        <is>
          <t>JUEGO BIELETAS (MUÑECOS) ESTABILIZADORA DELANTERA</t>
        </is>
      </c>
      <c r="E1599" s="56" t="inlineStr">
        <is>
          <t>Elemento metálico de una compresión rígida formado por dos rótulas, una en cada extremo, roscadas. Ubicacion lado anterior (delante) Diametro establecido para este vehículo.</t>
        </is>
      </c>
      <c r="F1599" s="32" t="inlineStr">
        <is>
          <t>Juego</t>
        </is>
      </c>
      <c r="G1599" s="35" t="inlineStr">
        <is>
          <t>suministro</t>
        </is>
      </c>
      <c r="H1599" s="159" t="n">
        <v>539984</v>
      </c>
      <c r="I1599" s="37" t="n">
        <v>158.91</v>
      </c>
      <c r="J1599" s="37" t="n">
        <v>151.76</v>
      </c>
      <c r="K1599" s="160">
        <f>H1599*(I1599/J1599)</f>
        <v/>
      </c>
      <c r="L1599" s="159" t="n">
        <v>656882.499</v>
      </c>
      <c r="M1599" s="159" t="n">
        <v>637750</v>
      </c>
      <c r="N1599" s="159" t="n">
        <v>688770</v>
      </c>
      <c r="O1599" s="162">
        <f>MIN(K1599,L1599,M1599,N1599)</f>
        <v/>
      </c>
      <c r="P1599" s="162">
        <f>MAX(K1599,L1599,M1599,N1599)</f>
        <v/>
      </c>
      <c r="Q1599" s="162">
        <f>MEDIAN(K1599,L1599,M1599,N1599)</f>
        <v/>
      </c>
      <c r="R1599" s="162">
        <f>AVERAGE(K1599,L1599,M1599,N1599)</f>
        <v/>
      </c>
      <c r="S1599" s="162">
        <f>AVERAGE(O1599,Q1599)</f>
        <v/>
      </c>
      <c r="T1599" s="162">
        <f>AVERAGE(P1599,Q1599)</f>
        <v/>
      </c>
      <c r="U1599" s="41">
        <f>STDEVA(K1599,L1599,M1599,N1599)</f>
        <v/>
      </c>
      <c r="V1599" s="42">
        <f>U1599/Q1599</f>
        <v/>
      </c>
      <c r="W1599" s="43">
        <f>IF(X1599=O1599,"MENOR",IF(X1599=S1599,"PROM[MEN-MED]","PROMEDIO"))</f>
        <v/>
      </c>
      <c r="X1599" s="163">
        <f>IF(V1599&lt;=300%,O1599,IF(AND(V1599&gt;100%,V1599&lt;=150%),S1599,R1599))</f>
        <v/>
      </c>
      <c r="Y1599" s="162">
        <f>ROUND(X1599,0)</f>
        <v/>
      </c>
    </row>
    <row r="1600" ht="27" customHeight="1">
      <c r="B1600" s="32" t="inlineStr">
        <is>
          <t>2.11</t>
        </is>
      </c>
      <c r="C1600" s="32" t="n">
        <v>4912</v>
      </c>
      <c r="D1600" s="59" t="inlineStr">
        <is>
          <t>JUEGO BUJES CENTRALES BARRA ESTABILIZADORA DELANTERA</t>
        </is>
      </c>
      <c r="E1600" s="56" t="inlineStr">
        <is>
          <t>Elemento en su interior de forma cilíndrica y su exterior de forma media luna, en uno  de sus extremos plano, su composición es de caucho. Ubicacion lado anterior (delante). Diámetro establecido para este vehículo.</t>
        </is>
      </c>
      <c r="F1600" s="32" t="inlineStr">
        <is>
          <t>Juego</t>
        </is>
      </c>
      <c r="G1600" s="35" t="inlineStr">
        <is>
          <t>suministro</t>
        </is>
      </c>
      <c r="H1600" s="159" t="n">
        <v>70300</v>
      </c>
      <c r="I1600" s="37" t="n">
        <v>158.91</v>
      </c>
      <c r="J1600" s="37" t="n">
        <v>151.76</v>
      </c>
      <c r="K1600" s="160">
        <f>H1600*(I1600/J1600)</f>
        <v/>
      </c>
      <c r="L1600" s="159" t="n">
        <v>83232.2414</v>
      </c>
      <c r="M1600" s="159" t="n">
        <v>80808</v>
      </c>
      <c r="N1600" s="159" t="n">
        <v>87272.64</v>
      </c>
      <c r="O1600" s="162">
        <f>MIN(K1600,L1600,M1600,N1600)</f>
        <v/>
      </c>
      <c r="P1600" s="162">
        <f>MAX(K1600,L1600,M1600,N1600)</f>
        <v/>
      </c>
      <c r="Q1600" s="162">
        <f>MEDIAN(K1600,L1600,M1600,N1600)</f>
        <v/>
      </c>
      <c r="R1600" s="162">
        <f>AVERAGE(K1600,L1600,M1600,N1600)</f>
        <v/>
      </c>
      <c r="S1600" s="162">
        <f>AVERAGE(O1600,Q1600)</f>
        <v/>
      </c>
      <c r="T1600" s="162">
        <f>AVERAGE(P1600,Q1600)</f>
        <v/>
      </c>
      <c r="U1600" s="41">
        <f>STDEVA(K1600,L1600,M1600,N1600)</f>
        <v/>
      </c>
      <c r="V1600" s="42">
        <f>U1600/Q1600</f>
        <v/>
      </c>
      <c r="W1600" s="43">
        <f>IF(X1600=O1600,"MENOR",IF(X1600=S1600,"PROM[MEN-MED]","PROMEDIO"))</f>
        <v/>
      </c>
      <c r="X1600" s="163">
        <f>IF(V1600&lt;=300%,O1600,IF(AND(V1600&gt;100%,V1600&lt;=150%),S1600,R1600))</f>
        <v/>
      </c>
      <c r="Y1600" s="162">
        <f>ROUND(X1600,0)</f>
        <v/>
      </c>
    </row>
    <row r="1601" ht="15.75" customHeight="1">
      <c r="B1601" s="32" t="inlineStr">
        <is>
          <t>2.12</t>
        </is>
      </c>
      <c r="C1601" s="32" t="n">
        <v>4912</v>
      </c>
      <c r="D1601" s="59" t="inlineStr">
        <is>
          <t>JUEGO BUJES DE BALANCINES</t>
        </is>
      </c>
      <c r="E1601" s="56" t="inlineStr">
        <is>
          <t>Elemento de ajuste o sujeción de forma cilíndrica, en su interior presenta un orificio de extremo a extremo, su composición es de caucho. Diámetro establecido para este vehículo.</t>
        </is>
      </c>
      <c r="F1601" s="32" t="inlineStr">
        <is>
          <t>Juego</t>
        </is>
      </c>
      <c r="G1601" s="35" t="inlineStr">
        <is>
          <t>suministro</t>
        </is>
      </c>
      <c r="H1601" s="159" t="n">
        <v>79507</v>
      </c>
      <c r="I1601" s="37" t="n">
        <v>158.91</v>
      </c>
      <c r="J1601" s="37" t="n">
        <v>151.76</v>
      </c>
      <c r="K1601" s="160">
        <f>H1601*(I1601/J1601)</f>
        <v/>
      </c>
      <c r="L1601" s="159" t="n">
        <v>574753.3876</v>
      </c>
      <c r="M1601" s="159" t="n">
        <v>558013</v>
      </c>
      <c r="N1601" s="159" t="n">
        <v>602654.04</v>
      </c>
      <c r="O1601" s="162">
        <f>MIN(K1601,L1601,M1601,N1601)</f>
        <v/>
      </c>
      <c r="P1601" s="162">
        <f>MAX(K1601,L1601,M1601,N1601)</f>
        <v/>
      </c>
      <c r="Q1601" s="162">
        <f>MEDIAN(K1601,L1601,M1601,N1601)</f>
        <v/>
      </c>
      <c r="R1601" s="162">
        <f>AVERAGE(K1601,L1601,M1601,N1601)</f>
        <v/>
      </c>
      <c r="S1601" s="162">
        <f>AVERAGE(O1601,Q1601)</f>
        <v/>
      </c>
      <c r="T1601" s="162">
        <f>AVERAGE(P1601,Q1601)</f>
        <v/>
      </c>
      <c r="U1601" s="41">
        <f>STDEVA(K1601,L1601,M1601,N1601)</f>
        <v/>
      </c>
      <c r="V1601" s="42">
        <f>U1601/Q1601</f>
        <v/>
      </c>
      <c r="W1601" s="43">
        <f>IF(X1601=O1601,"MENOR",IF(X1601=S1601,"PROM[MEN-MED]","PROMEDIO"))</f>
        <v/>
      </c>
      <c r="X1601" s="163">
        <f>IF(V1601&lt;=300%,O1601,IF(AND(V1601&gt;100%,V1601&lt;=150%),S1601,R1601))</f>
        <v/>
      </c>
      <c r="Y1601" s="162">
        <f>ROUND(X1601,0)</f>
        <v/>
      </c>
    </row>
    <row r="1602" ht="15.75" customHeight="1">
      <c r="B1602" s="32" t="inlineStr">
        <is>
          <t>2.13</t>
        </is>
      </c>
      <c r="C1602" s="32" t="n">
        <v>4912</v>
      </c>
      <c r="D1602" s="59" t="inlineStr">
        <is>
          <t>TIJERA INFERIOR</t>
        </is>
      </c>
      <c r="E1602" s="56" t="inlineStr">
        <is>
          <t>Elemento metálico de tres puntos de apoyo, en dos extremos posee bujes de sujeción y el restante una rotula. Diámetro establecido para este vehículo.</t>
        </is>
      </c>
      <c r="F1602" s="32" t="inlineStr">
        <is>
          <t>Unidad</t>
        </is>
      </c>
      <c r="G1602" s="35" t="inlineStr">
        <is>
          <t>suministro</t>
        </is>
      </c>
      <c r="H1602" s="159" t="n">
        <v>2180485</v>
      </c>
      <c r="I1602" s="37" t="n">
        <v>158.91</v>
      </c>
      <c r="J1602" s="37" t="n">
        <v>151.76</v>
      </c>
      <c r="K1602" s="160">
        <f>H1602*(I1602/J1602)</f>
        <v/>
      </c>
      <c r="L1602" s="159" t="n">
        <v>3298034.2465</v>
      </c>
      <c r="M1602" s="159" t="n">
        <v>3201975</v>
      </c>
      <c r="N1602" s="159" t="n">
        <v>3458133</v>
      </c>
      <c r="O1602" s="162">
        <f>MIN(K1602,L1602,M1602,N1602)</f>
        <v/>
      </c>
      <c r="P1602" s="162">
        <f>MAX(K1602,L1602,M1602,N1602)</f>
        <v/>
      </c>
      <c r="Q1602" s="162">
        <f>MEDIAN(K1602,L1602,M1602,N1602)</f>
        <v/>
      </c>
      <c r="R1602" s="162">
        <f>AVERAGE(K1602,L1602,M1602,N1602)</f>
        <v/>
      </c>
      <c r="S1602" s="162">
        <f>AVERAGE(O1602,Q1602)</f>
        <v/>
      </c>
      <c r="T1602" s="162">
        <f>AVERAGE(P1602,Q1602)</f>
        <v/>
      </c>
      <c r="U1602" s="41">
        <f>STDEVA(K1602,L1602,M1602,N1602)</f>
        <v/>
      </c>
      <c r="V1602" s="42">
        <f>U1602/Q1602</f>
        <v/>
      </c>
      <c r="W1602" s="43">
        <f>IF(X1602=O1602,"MENOR",IF(X1602=S1602,"PROM[MEN-MED]","PROMEDIO"))</f>
        <v/>
      </c>
      <c r="X1602" s="163">
        <f>IF(V1602&lt;=300%,O1602,IF(AND(V1602&gt;100%,V1602&lt;=150%),S1602,R1602))</f>
        <v/>
      </c>
      <c r="Y1602" s="162">
        <f>ROUND(X1602,0)</f>
        <v/>
      </c>
    </row>
    <row r="1603" ht="15.75" customHeight="1">
      <c r="B1603" s="32" t="inlineStr">
        <is>
          <t>2.14</t>
        </is>
      </c>
      <c r="C1603" s="32" t="n">
        <v>4912</v>
      </c>
      <c r="D1603" s="59" t="inlineStr">
        <is>
          <t>TIJERA SUPERIOR</t>
        </is>
      </c>
      <c r="E1603" s="56" t="inlineStr">
        <is>
          <t>Elemento metálico de tres puntos de apoyo, en dos extremos posee bujes de sujeción y el restante una rotula. Diámetro establecido para este vehículo.</t>
        </is>
      </c>
      <c r="F1603" s="32" t="inlineStr">
        <is>
          <t>Unidad</t>
        </is>
      </c>
      <c r="G1603" s="35" t="inlineStr">
        <is>
          <t>suministro</t>
        </is>
      </c>
      <c r="H1603" s="159" t="n">
        <v>1582194</v>
      </c>
      <c r="I1603" s="37" t="n">
        <v>158.91</v>
      </c>
      <c r="J1603" s="37" t="n">
        <v>151.76</v>
      </c>
      <c r="K1603" s="160">
        <f>H1603*(I1603/J1603)</f>
        <v/>
      </c>
      <c r="L1603" s="159" t="n">
        <v>2151243.5749</v>
      </c>
      <c r="M1603" s="159" t="n">
        <v>2088586</v>
      </c>
      <c r="N1603" s="159" t="n">
        <v>2255672.88</v>
      </c>
      <c r="O1603" s="162">
        <f>MIN(K1603,L1603,M1603,N1603)</f>
        <v/>
      </c>
      <c r="P1603" s="162">
        <f>MAX(K1603,L1603,M1603,N1603)</f>
        <v/>
      </c>
      <c r="Q1603" s="162">
        <f>MEDIAN(K1603,L1603,M1603,N1603)</f>
        <v/>
      </c>
      <c r="R1603" s="162">
        <f>AVERAGE(K1603,L1603,M1603,N1603)</f>
        <v/>
      </c>
      <c r="S1603" s="162">
        <f>AVERAGE(O1603,Q1603)</f>
        <v/>
      </c>
      <c r="T1603" s="162">
        <f>AVERAGE(P1603,Q1603)</f>
        <v/>
      </c>
      <c r="U1603" s="41">
        <f>STDEVA(K1603,L1603,M1603,N1603)</f>
        <v/>
      </c>
      <c r="V1603" s="42">
        <f>U1603/Q1603</f>
        <v/>
      </c>
      <c r="W1603" s="43">
        <f>IF(X1603=O1603,"MENOR",IF(X1603=S1603,"PROM[MEN-MED]","PROMEDIO"))</f>
        <v/>
      </c>
      <c r="X1603" s="163">
        <f>IF(V1603&lt;=300%,O1603,IF(AND(V1603&gt;100%,V1603&lt;=150%),S1603,R1603))</f>
        <v/>
      </c>
      <c r="Y1603" s="162">
        <f>ROUND(X1603,0)</f>
        <v/>
      </c>
    </row>
    <row r="1604" ht="27" customHeight="1">
      <c r="B1604" s="32" t="inlineStr">
        <is>
          <t>2.15</t>
        </is>
      </c>
      <c r="C1604" s="32" t="n">
        <v>4912</v>
      </c>
      <c r="D1604" s="59" t="inlineStr">
        <is>
          <t>JUEGO BUJES DE TIJERA INFERIOR</t>
        </is>
      </c>
      <c r="E1604" s="56" t="inlineStr">
        <is>
          <t>Elemento metálico de ajuste o sujeción de forma cilíndrica, en su diámetro interior tiene un cilindro de extremo a extremo de composición metálico, y su relleno interno es caucho. Diámetro establecido para este vehículo.</t>
        </is>
      </c>
      <c r="F1604" s="32" t="inlineStr">
        <is>
          <t>Unidad</t>
        </is>
      </c>
      <c r="G1604" s="35" t="inlineStr">
        <is>
          <t>suministro</t>
        </is>
      </c>
      <c r="H1604" s="159" t="n">
        <v>236550</v>
      </c>
      <c r="I1604" s="37" t="n">
        <v>158.91</v>
      </c>
      <c r="J1604" s="37" t="n">
        <v>151.76</v>
      </c>
      <c r="K1604" s="160">
        <f>H1604*(I1604/J1604)</f>
        <v/>
      </c>
      <c r="L1604" s="159" t="n">
        <v>282758.6846</v>
      </c>
      <c r="M1604" s="159" t="n">
        <v>274523</v>
      </c>
      <c r="N1604" s="159" t="n">
        <v>296484.84</v>
      </c>
      <c r="O1604" s="162">
        <f>MIN(K1604,L1604,M1604,N1604)</f>
        <v/>
      </c>
      <c r="P1604" s="162">
        <f>MAX(K1604,L1604,M1604,N1604)</f>
        <v/>
      </c>
      <c r="Q1604" s="162">
        <f>MEDIAN(K1604,L1604,M1604,N1604)</f>
        <v/>
      </c>
      <c r="R1604" s="162">
        <f>AVERAGE(K1604,L1604,M1604,N1604)</f>
        <v/>
      </c>
      <c r="S1604" s="162">
        <f>AVERAGE(O1604,Q1604)</f>
        <v/>
      </c>
      <c r="T1604" s="162">
        <f>AVERAGE(P1604,Q1604)</f>
        <v/>
      </c>
      <c r="U1604" s="41">
        <f>STDEVA(K1604,L1604,M1604,N1604)</f>
        <v/>
      </c>
      <c r="V1604" s="42">
        <f>U1604/Q1604</f>
        <v/>
      </c>
      <c r="W1604" s="43">
        <f>IF(X1604=O1604,"MENOR",IF(X1604=S1604,"PROM[MEN-MED]","PROMEDIO"))</f>
        <v/>
      </c>
      <c r="X1604" s="163">
        <f>IF(V1604&lt;=300%,O1604,IF(AND(V1604&gt;100%,V1604&lt;=150%),S1604,R1604))</f>
        <v/>
      </c>
      <c r="Y1604" s="162">
        <f>ROUND(X1604,0)</f>
        <v/>
      </c>
    </row>
    <row r="1605" ht="27" customHeight="1">
      <c r="B1605" s="32" t="inlineStr">
        <is>
          <t>2.16</t>
        </is>
      </c>
      <c r="C1605" s="32" t="n">
        <v>4912</v>
      </c>
      <c r="D1605" s="59" t="inlineStr">
        <is>
          <t>JUEGO BUJES DE TIJERA SUPERIOR</t>
        </is>
      </c>
      <c r="E1605" s="56" t="inlineStr">
        <is>
          <t>Elemento metálico de ajuste o sujeción de forma cilíndrica, en su diámetro interior tiene un cilindro de extremo a extremo de composición metálico, y su relleno interno es caucho. Diámetro establecido para este vehículo.</t>
        </is>
      </c>
      <c r="F1605" s="32" t="inlineStr">
        <is>
          <t>Unidad</t>
        </is>
      </c>
      <c r="G1605" s="35" t="inlineStr">
        <is>
          <t>suministro</t>
        </is>
      </c>
      <c r="H1605" s="159" t="n">
        <v>111467</v>
      </c>
      <c r="I1605" s="37" t="n">
        <v>158.91</v>
      </c>
      <c r="J1605" s="37" t="n">
        <v>151.76</v>
      </c>
      <c r="K1605" s="160">
        <f>H1605*(I1605/J1605)</f>
        <v/>
      </c>
      <c r="L1605" s="159" t="n">
        <v>143969.2821</v>
      </c>
      <c r="M1605" s="159" t="n">
        <v>139776</v>
      </c>
      <c r="N1605" s="159" t="n">
        <v>150958.08</v>
      </c>
      <c r="O1605" s="162">
        <f>MIN(K1605,L1605,M1605,N1605)</f>
        <v/>
      </c>
      <c r="P1605" s="162">
        <f>MAX(K1605,L1605,M1605,N1605)</f>
        <v/>
      </c>
      <c r="Q1605" s="162">
        <f>MEDIAN(K1605,L1605,M1605,N1605)</f>
        <v/>
      </c>
      <c r="R1605" s="162">
        <f>AVERAGE(K1605,L1605,M1605,N1605)</f>
        <v/>
      </c>
      <c r="S1605" s="162">
        <f>AVERAGE(O1605,Q1605)</f>
        <v/>
      </c>
      <c r="T1605" s="162">
        <f>AVERAGE(P1605,Q1605)</f>
        <v/>
      </c>
      <c r="U1605" s="41">
        <f>STDEVA(K1605,L1605,M1605,N1605)</f>
        <v/>
      </c>
      <c r="V1605" s="42">
        <f>U1605/Q1605</f>
        <v/>
      </c>
      <c r="W1605" s="43">
        <f>IF(X1605=O1605,"MENOR",IF(X1605=S1605,"PROM[MEN-MED]","PROMEDIO"))</f>
        <v/>
      </c>
      <c r="X1605" s="163">
        <f>IF(V1605&lt;=300%,O1605,IF(AND(V1605&gt;100%,V1605&lt;=150%),S1605,R1605))</f>
        <v/>
      </c>
      <c r="Y1605" s="162">
        <f>ROUND(X1605,0)</f>
        <v/>
      </c>
    </row>
    <row r="1606" ht="15.75" customHeight="1">
      <c r="B1606" s="32" t="inlineStr">
        <is>
          <t>2.17</t>
        </is>
      </c>
      <c r="C1606" s="32" t="n">
        <v>4912</v>
      </c>
      <c r="D1606" s="59" t="inlineStr">
        <is>
          <t>ROTULA INFERIOR</t>
        </is>
      </c>
      <c r="E1606" s="56" t="inlineStr">
        <is>
          <t>Elemento metálico esférico de articulación   tiene tres grados de libertad, aunque la amplitud del movimiento en dos de ellos esté limitada. Diámetro establecido para este vehículo.</t>
        </is>
      </c>
      <c r="F1606" s="32" t="inlineStr">
        <is>
          <t>Unidad</t>
        </is>
      </c>
      <c r="G1606" s="35" t="inlineStr">
        <is>
          <t>suministro</t>
        </is>
      </c>
      <c r="H1606" s="159" t="n">
        <v>368715</v>
      </c>
      <c r="I1606" s="37" t="n">
        <v>158.91</v>
      </c>
      <c r="J1606" s="37" t="n">
        <v>151.76</v>
      </c>
      <c r="K1606" s="160">
        <f>H1606*(I1606/J1606)</f>
        <v/>
      </c>
      <c r="L1606" s="159" t="n">
        <v>520212.8316</v>
      </c>
      <c r="M1606" s="159" t="n">
        <v>505061</v>
      </c>
      <c r="N1606" s="159" t="n">
        <v>545465.88</v>
      </c>
      <c r="O1606" s="162">
        <f>MIN(K1606,L1606,M1606,N1606)</f>
        <v/>
      </c>
      <c r="P1606" s="162">
        <f>MAX(K1606,L1606,M1606,N1606)</f>
        <v/>
      </c>
      <c r="Q1606" s="162">
        <f>MEDIAN(K1606,L1606,M1606,N1606)</f>
        <v/>
      </c>
      <c r="R1606" s="162">
        <f>AVERAGE(K1606,L1606,M1606,N1606)</f>
        <v/>
      </c>
      <c r="S1606" s="162">
        <f>AVERAGE(O1606,Q1606)</f>
        <v/>
      </c>
      <c r="T1606" s="162">
        <f>AVERAGE(P1606,Q1606)</f>
        <v/>
      </c>
      <c r="U1606" s="41">
        <f>STDEVA(K1606,L1606,M1606,N1606)</f>
        <v/>
      </c>
      <c r="V1606" s="42">
        <f>U1606/Q1606</f>
        <v/>
      </c>
      <c r="W1606" s="43">
        <f>IF(X1606=O1606,"MENOR",IF(X1606=S1606,"PROM[MEN-MED]","PROMEDIO"))</f>
        <v/>
      </c>
      <c r="X1606" s="163">
        <f>IF(V1606&lt;=300%,O1606,IF(AND(V1606&gt;100%,V1606&lt;=150%),S1606,R1606))</f>
        <v/>
      </c>
      <c r="Y1606" s="162">
        <f>ROUND(X1606,0)</f>
        <v/>
      </c>
    </row>
    <row r="1607" ht="15.75" customHeight="1">
      <c r="B1607" s="32" t="inlineStr">
        <is>
          <t>2.18</t>
        </is>
      </c>
      <c r="C1607" s="32" t="n">
        <v>4912</v>
      </c>
      <c r="D1607" s="59" t="inlineStr">
        <is>
          <t>ROTULA SUPERIOR</t>
        </is>
      </c>
      <c r="E1607" s="56" t="inlineStr">
        <is>
          <t>Elemento metálico esférico de articulación   tiene tres grados de libertad, aunque la amplitud del movimiento en dos de ellos esté limitada. Diámetro establecido para este vehículo.</t>
        </is>
      </c>
      <c r="F1607" s="32" t="inlineStr">
        <is>
          <t>Unidad</t>
        </is>
      </c>
      <c r="G1607" s="35" t="inlineStr">
        <is>
          <t>suministro</t>
        </is>
      </c>
      <c r="H1607" s="159" t="n">
        <v>304115</v>
      </c>
      <c r="I1607" s="37" t="n">
        <v>158.91</v>
      </c>
      <c r="J1607" s="37" t="n">
        <v>151.76</v>
      </c>
      <c r="K1607" s="160">
        <f>H1607*(I1607/J1607)</f>
        <v/>
      </c>
      <c r="L1607" s="159" t="n">
        <v>536510.5242</v>
      </c>
      <c r="M1607" s="159" t="n">
        <v>520884</v>
      </c>
      <c r="N1607" s="159" t="n">
        <v>562554.72</v>
      </c>
      <c r="O1607" s="162">
        <f>MIN(K1607,L1607,M1607,N1607)</f>
        <v/>
      </c>
      <c r="P1607" s="162">
        <f>MAX(K1607,L1607,M1607,N1607)</f>
        <v/>
      </c>
      <c r="Q1607" s="162">
        <f>MEDIAN(K1607,L1607,M1607,N1607)</f>
        <v/>
      </c>
      <c r="R1607" s="162">
        <f>AVERAGE(K1607,L1607,M1607,N1607)</f>
        <v/>
      </c>
      <c r="S1607" s="162">
        <f>AVERAGE(O1607,Q1607)</f>
        <v/>
      </c>
      <c r="T1607" s="162">
        <f>AVERAGE(P1607,Q1607)</f>
        <v/>
      </c>
      <c r="U1607" s="41">
        <f>STDEVA(K1607,L1607,M1607,N1607)</f>
        <v/>
      </c>
      <c r="V1607" s="42">
        <f>U1607/Q1607</f>
        <v/>
      </c>
      <c r="W1607" s="43">
        <f>IF(X1607=O1607,"MENOR",IF(X1607=S1607,"PROM[MEN-MED]","PROMEDIO"))</f>
        <v/>
      </c>
      <c r="X1607" s="163">
        <f>IF(V1607&lt;=300%,O1607,IF(AND(V1607&gt;100%,V1607&lt;=150%),S1607,R1607))</f>
        <v/>
      </c>
      <c r="Y1607" s="162">
        <f>ROUND(X1607,0)</f>
        <v/>
      </c>
    </row>
    <row r="1608" ht="15.75" customHeight="1">
      <c r="B1608" s="26" t="inlineStr">
        <is>
          <t>3.</t>
        </is>
      </c>
      <c r="C1608" s="142" t="inlineStr">
        <is>
          <t>SISTEMA DE DIRECCIÓN</t>
        </is>
      </c>
      <c r="H1608" s="157" t="n"/>
      <c r="I1608" s="29" t="n"/>
      <c r="J1608" s="29" t="n"/>
      <c r="K1608" s="157" t="n"/>
      <c r="L1608" s="157" t="n"/>
      <c r="M1608" s="157" t="n"/>
      <c r="N1608" s="157" t="n"/>
      <c r="O1608" s="29" t="n"/>
      <c r="P1608" s="29" t="n"/>
      <c r="Q1608" s="29" t="n"/>
      <c r="R1608" s="29" t="n"/>
      <c r="S1608" s="29" t="n"/>
      <c r="T1608" s="29" t="n"/>
      <c r="U1608" s="29" t="n"/>
      <c r="V1608" s="75" t="n"/>
      <c r="W1608" s="29" t="n"/>
      <c r="X1608" s="29" t="n"/>
      <c r="Y1608" s="29" t="n"/>
    </row>
    <row r="1609" ht="27" customHeight="1">
      <c r="B1609" s="32" t="inlineStr">
        <is>
          <t>3.1</t>
        </is>
      </c>
      <c r="C1609" s="32" t="n">
        <v>4912</v>
      </c>
      <c r="D1609" s="58" t="inlineStr">
        <is>
          <t>BOMBA HIDRÁULICA</t>
        </is>
      </c>
      <c r="E1609" s="56" t="inlineStr">
        <is>
          <t>Elemento metalico de aleacion de aluminio,  de forma irregular con dos orificios de entrada - salida para el recorrido del fluido (aceite) en su interior tiene aspas y cilindro de forma ovalada. Diámetro establecido para este vehículo.</t>
        </is>
      </c>
      <c r="F1609" s="32" t="inlineStr">
        <is>
          <t>Unidad</t>
        </is>
      </c>
      <c r="G1609" s="35" t="inlineStr">
        <is>
          <t>suministro</t>
        </is>
      </c>
      <c r="H1609" s="159" t="n">
        <v>2777783</v>
      </c>
      <c r="I1609" s="37" t="n">
        <v>158.91</v>
      </c>
      <c r="J1609" s="37" t="n">
        <v>151.76</v>
      </c>
      <c r="K1609" s="160">
        <f>H1609*(I1609/J1609)</f>
        <v/>
      </c>
      <c r="L1609" s="159" t="n">
        <v>4167561.2846</v>
      </c>
      <c r="M1609" s="159" t="n">
        <v>4046176</v>
      </c>
      <c r="N1609" s="159" t="n">
        <v>4369870.08</v>
      </c>
      <c r="O1609" s="162">
        <f>MIN(K1609,L1609,M1609,N1609)</f>
        <v/>
      </c>
      <c r="P1609" s="162">
        <f>MAX(K1609,L1609,M1609,N1609)</f>
        <v/>
      </c>
      <c r="Q1609" s="162">
        <f>MEDIAN(K1609,L1609,M1609,N1609)</f>
        <v/>
      </c>
      <c r="R1609" s="162">
        <f>AVERAGE(K1609,L1609,M1609,N1609)</f>
        <v/>
      </c>
      <c r="S1609" s="162">
        <f>AVERAGE(O1609,Q1609)</f>
        <v/>
      </c>
      <c r="T1609" s="162">
        <f>AVERAGE(P1609,Q1609)</f>
        <v/>
      </c>
      <c r="U1609" s="41">
        <f>STDEVA(K1609,L1609,M1609,N1609)</f>
        <v/>
      </c>
      <c r="V1609" s="42">
        <f>U1609/Q1609</f>
        <v/>
      </c>
      <c r="W1609" s="43">
        <f>IF(X1609=O1609,"MENOR",IF(X1609=S1609,"PROM[MEN-MED]","PROMEDIO"))</f>
        <v/>
      </c>
      <c r="X1609" s="163">
        <f>IF(V1609&lt;=300%,O1609,IF(AND(V1609&gt;100%,V1609&lt;=150%),S1609,R1609))</f>
        <v/>
      </c>
      <c r="Y1609" s="162">
        <f>ROUND(X1609,0)</f>
        <v/>
      </c>
    </row>
    <row r="1610" ht="15.75" customHeight="1">
      <c r="B1610" s="32" t="inlineStr">
        <is>
          <t>3.2</t>
        </is>
      </c>
      <c r="C1610" s="32" t="n">
        <v>4912</v>
      </c>
      <c r="D1610" s="59" t="inlineStr">
        <is>
          <t xml:space="preserve">JUEGO BRAZOS AXIALES </t>
        </is>
      </c>
      <c r="E1610" s="56" t="inlineStr">
        <is>
          <t>Pieza metálica con roscado en uno de sus extremos y en el otro un elemento tipo rotula. Diámetro y tamaño requerido para este vehículo.</t>
        </is>
      </c>
      <c r="F1610" s="32" t="inlineStr">
        <is>
          <t>Juego</t>
        </is>
      </c>
      <c r="G1610" s="35" t="inlineStr">
        <is>
          <t>suministro</t>
        </is>
      </c>
      <c r="H1610" s="159" t="n">
        <v>492945</v>
      </c>
      <c r="I1610" s="37" t="n">
        <v>158.91</v>
      </c>
      <c r="J1610" s="37" t="n">
        <v>151.76</v>
      </c>
      <c r="K1610" s="160">
        <f>H1610*(I1610/J1610)</f>
        <v/>
      </c>
      <c r="L1610" s="159" t="n">
        <v>743466.3635</v>
      </c>
      <c r="M1610" s="159" t="n">
        <v>721812</v>
      </c>
      <c r="N1610" s="159" t="n">
        <v>779556.96</v>
      </c>
      <c r="O1610" s="162">
        <f>MIN(K1610,L1610,M1610,N1610)</f>
        <v/>
      </c>
      <c r="P1610" s="162">
        <f>MAX(K1610,L1610,M1610,N1610)</f>
        <v/>
      </c>
      <c r="Q1610" s="162">
        <f>MEDIAN(K1610,L1610,M1610,N1610)</f>
        <v/>
      </c>
      <c r="R1610" s="162">
        <f>AVERAGE(K1610,L1610,M1610,N1610)</f>
        <v/>
      </c>
      <c r="S1610" s="162">
        <f>AVERAGE(O1610,Q1610)</f>
        <v/>
      </c>
      <c r="T1610" s="162">
        <f>AVERAGE(P1610,Q1610)</f>
        <v/>
      </c>
      <c r="U1610" s="41">
        <f>STDEVA(K1610,L1610,M1610,N1610)</f>
        <v/>
      </c>
      <c r="V1610" s="42">
        <f>U1610/Q1610</f>
        <v/>
      </c>
      <c r="W1610" s="43">
        <f>IF(X1610=O1610,"MENOR",IF(X1610=S1610,"PROM[MEN-MED]","PROMEDIO"))</f>
        <v/>
      </c>
      <c r="X1610" s="163">
        <f>IF(V1610&lt;=300%,O1610,IF(AND(V1610&gt;100%,V1610&lt;=150%),S1610,R1610))</f>
        <v/>
      </c>
      <c r="Y1610" s="162">
        <f>ROUND(X1610,0)</f>
        <v/>
      </c>
    </row>
    <row r="1611" ht="27" customHeight="1">
      <c r="B1611" s="32" t="inlineStr">
        <is>
          <t>3.3</t>
        </is>
      </c>
      <c r="C1611" s="32" t="n">
        <v>4912</v>
      </c>
      <c r="D1611" s="58" t="inlineStr">
        <is>
          <t>CAJA DE DIRECCIÓN</t>
        </is>
      </c>
      <c r="E1611" s="56" t="inlineStr">
        <is>
          <t>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t>
        </is>
      </c>
      <c r="F1611" s="32" t="inlineStr">
        <is>
          <t>Unidad</t>
        </is>
      </c>
      <c r="G1611" s="35" t="inlineStr">
        <is>
          <t>suministro</t>
        </is>
      </c>
      <c r="H1611" s="159" t="n">
        <v>6028634</v>
      </c>
      <c r="I1611" s="37" t="n">
        <v>158.91</v>
      </c>
      <c r="J1611" s="37" t="n">
        <v>151.76</v>
      </c>
      <c r="K1611" s="160">
        <f>H1611*(I1611/J1611)</f>
        <v/>
      </c>
      <c r="L1611" s="159" t="n">
        <v>9720521.997199999</v>
      </c>
      <c r="M1611" s="159" t="n">
        <v>9437400</v>
      </c>
      <c r="N1611" s="159" t="n">
        <v>10192392</v>
      </c>
      <c r="O1611" s="162">
        <f>MIN(K1611,L1611,M1611,N1611)</f>
        <v/>
      </c>
      <c r="P1611" s="162">
        <f>MAX(K1611,L1611,M1611,N1611)</f>
        <v/>
      </c>
      <c r="Q1611" s="162">
        <f>MEDIAN(K1611,L1611,M1611,N1611)</f>
        <v/>
      </c>
      <c r="R1611" s="162">
        <f>AVERAGE(K1611,L1611,M1611,N1611)</f>
        <v/>
      </c>
      <c r="S1611" s="162">
        <f>AVERAGE(O1611,Q1611)</f>
        <v/>
      </c>
      <c r="T1611" s="162">
        <f>AVERAGE(P1611,Q1611)</f>
        <v/>
      </c>
      <c r="U1611" s="41">
        <f>STDEVA(K1611,L1611,M1611,N1611)</f>
        <v/>
      </c>
      <c r="V1611" s="42">
        <f>U1611/Q1611</f>
        <v/>
      </c>
      <c r="W1611" s="43">
        <f>IF(X1611=O1611,"MENOR",IF(X1611=S1611,"PROM[MEN-MED]","PROMEDIO"))</f>
        <v/>
      </c>
      <c r="X1611" s="163">
        <f>IF(V1611&lt;=300%,O1611,IF(AND(V1611&gt;100%,V1611&lt;=150%),S1611,R1611))</f>
        <v/>
      </c>
      <c r="Y1611" s="162">
        <f>ROUND(X1611,0)</f>
        <v/>
      </c>
    </row>
    <row r="1612" ht="27" customHeight="1">
      <c r="B1612" s="32" t="inlineStr">
        <is>
          <t>3.4</t>
        </is>
      </c>
      <c r="C1612" s="32" t="n">
        <v>4912</v>
      </c>
      <c r="D1612" s="59" t="inlineStr">
        <is>
          <t>CORREAS DEL HIDRÁULICO</t>
        </is>
      </c>
      <c r="E1612" s="56" t="inlineStr">
        <is>
          <t>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t>
        </is>
      </c>
      <c r="F1612" s="32" t="inlineStr">
        <is>
          <t>Juego</t>
        </is>
      </c>
      <c r="G1612" s="35" t="inlineStr">
        <is>
          <t>suministro</t>
        </is>
      </c>
      <c r="H1612" s="159" t="n">
        <v>364739</v>
      </c>
      <c r="I1612" s="37" t="n">
        <v>158.91</v>
      </c>
      <c r="J1612" s="37" t="n">
        <v>151.76</v>
      </c>
      <c r="K1612" s="160">
        <f>H1612*(I1612/J1612)</f>
        <v/>
      </c>
      <c r="L1612" s="159" t="n">
        <v>513797.9938</v>
      </c>
      <c r="M1612" s="159" t="n">
        <v>498833</v>
      </c>
      <c r="N1612" s="159" t="n">
        <v>538739.64</v>
      </c>
      <c r="O1612" s="162">
        <f>MIN(K1612,L1612,M1612,N1612)</f>
        <v/>
      </c>
      <c r="P1612" s="162">
        <f>MAX(K1612,L1612,M1612,N1612)</f>
        <v/>
      </c>
      <c r="Q1612" s="162">
        <f>MEDIAN(K1612,L1612,M1612,N1612)</f>
        <v/>
      </c>
      <c r="R1612" s="162">
        <f>AVERAGE(K1612,L1612,M1612,N1612)</f>
        <v/>
      </c>
      <c r="S1612" s="162">
        <f>AVERAGE(O1612,Q1612)</f>
        <v/>
      </c>
      <c r="T1612" s="162">
        <f>AVERAGE(P1612,Q1612)</f>
        <v/>
      </c>
      <c r="U1612" s="41">
        <f>STDEVA(K1612,L1612,M1612,N1612)</f>
        <v/>
      </c>
      <c r="V1612" s="42">
        <f>U1612/Q1612</f>
        <v/>
      </c>
      <c r="W1612" s="43">
        <f>IF(X1612=O1612,"MENOR",IF(X1612=S1612,"PROM[MEN-MED]","PROMEDIO"))</f>
        <v/>
      </c>
      <c r="X1612" s="163">
        <f>IF(V1612&lt;=300%,O1612,IF(AND(V1612&gt;100%,V1612&lt;=150%),S1612,R1612))</f>
        <v/>
      </c>
      <c r="Y1612" s="162">
        <f>ROUND(X1612,0)</f>
        <v/>
      </c>
    </row>
    <row r="1613" ht="27" customHeight="1">
      <c r="B1613" s="32" t="inlineStr">
        <is>
          <t>3.5</t>
        </is>
      </c>
      <c r="C1613" s="32" t="n">
        <v>4912</v>
      </c>
      <c r="D1613" s="58" t="inlineStr">
        <is>
          <t>JUEGO EMPAQUETADURA CAJA DE  DIRECCIÓN</t>
        </is>
      </c>
      <c r="E1613" s="56" t="inlineStr">
        <is>
          <t>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t>
        </is>
      </c>
      <c r="F1613" s="32" t="inlineStr">
        <is>
          <t>Juego</t>
        </is>
      </c>
      <c r="G1613" s="35" t="inlineStr">
        <is>
          <t>suministro</t>
        </is>
      </c>
      <c r="H1613" s="159" t="n">
        <v>484994</v>
      </c>
      <c r="I1613" s="37" t="n">
        <v>158.91</v>
      </c>
      <c r="J1613" s="37" t="n">
        <v>151.76</v>
      </c>
      <c r="K1613" s="160">
        <f>H1613*(I1613/J1613)</f>
        <v/>
      </c>
      <c r="L1613" s="159" t="n">
        <v>624566.2521</v>
      </c>
      <c r="M1613" s="159" t="n">
        <v>606375</v>
      </c>
      <c r="N1613" s="159" t="n">
        <v>654885</v>
      </c>
      <c r="O1613" s="162">
        <f>MIN(K1613,L1613,M1613,N1613)</f>
        <v/>
      </c>
      <c r="P1613" s="162">
        <f>MAX(K1613,L1613,M1613,N1613)</f>
        <v/>
      </c>
      <c r="Q1613" s="162">
        <f>MEDIAN(K1613,L1613,M1613,N1613)</f>
        <v/>
      </c>
      <c r="R1613" s="162">
        <f>AVERAGE(K1613,L1613,M1613,N1613)</f>
        <v/>
      </c>
      <c r="S1613" s="162">
        <f>AVERAGE(O1613,Q1613)</f>
        <v/>
      </c>
      <c r="T1613" s="162">
        <f>AVERAGE(P1613,Q1613)</f>
        <v/>
      </c>
      <c r="U1613" s="41">
        <f>STDEVA(K1613,L1613,M1613,N1613)</f>
        <v/>
      </c>
      <c r="V1613" s="42">
        <f>U1613/Q1613</f>
        <v/>
      </c>
      <c r="W1613" s="43">
        <f>IF(X1613=O1613,"MENOR",IF(X1613=S1613,"PROM[MEN-MED]","PROMEDIO"))</f>
        <v/>
      </c>
      <c r="X1613" s="163">
        <f>IF(V1613&lt;=300%,O1613,IF(AND(V1613&gt;100%,V1613&lt;=150%),S1613,R1613))</f>
        <v/>
      </c>
      <c r="Y1613" s="162">
        <f>ROUND(X1613,0)</f>
        <v/>
      </c>
    </row>
    <row r="1614" ht="15.75" customHeight="1">
      <c r="B1614" s="32" t="inlineStr">
        <is>
          <t>3.6</t>
        </is>
      </c>
      <c r="C1614" s="32" t="n">
        <v>4912</v>
      </c>
      <c r="D1614" s="59" t="inlineStr">
        <is>
          <t>JUEGO FUELLES CAJA DE DIRECCIÓN (GUARDAPOLVOS)</t>
        </is>
      </c>
      <c r="E1614" s="56" t="inlineStr">
        <is>
          <t xml:space="preserve">Elemento de caucho u otro material utilizado para preservar del Polvo o del barro órganos delicados de la dirección y de la transmisión. Elemento requerido para este vehículo.  </t>
        </is>
      </c>
      <c r="F1614" s="32" t="inlineStr">
        <is>
          <t>Juego</t>
        </is>
      </c>
      <c r="G1614" s="35" t="inlineStr">
        <is>
          <t>suministro</t>
        </is>
      </c>
      <c r="H1614" s="159" t="n">
        <v>82650</v>
      </c>
      <c r="I1614" s="37" t="n">
        <v>158.91</v>
      </c>
      <c r="J1614" s="37" t="n">
        <v>151.76</v>
      </c>
      <c r="K1614" s="160">
        <f>H1614*(I1614/J1614)</f>
        <v/>
      </c>
      <c r="L1614" s="159" t="n">
        <v>99734.8996</v>
      </c>
      <c r="M1614" s="159" t="n">
        <v>96830</v>
      </c>
      <c r="N1614" s="159" t="n">
        <v>104576.4</v>
      </c>
      <c r="O1614" s="162">
        <f>MIN(K1614,L1614,M1614,N1614)</f>
        <v/>
      </c>
      <c r="P1614" s="162">
        <f>MAX(K1614,L1614,M1614,N1614)</f>
        <v/>
      </c>
      <c r="Q1614" s="162">
        <f>MEDIAN(K1614,L1614,M1614,N1614)</f>
        <v/>
      </c>
      <c r="R1614" s="162">
        <f>AVERAGE(K1614,L1614,M1614,N1614)</f>
        <v/>
      </c>
      <c r="S1614" s="162">
        <f>AVERAGE(O1614,Q1614)</f>
        <v/>
      </c>
      <c r="T1614" s="162">
        <f>AVERAGE(P1614,Q1614)</f>
        <v/>
      </c>
      <c r="U1614" s="41">
        <f>STDEVA(K1614,L1614,M1614,N1614)</f>
        <v/>
      </c>
      <c r="V1614" s="42">
        <f>U1614/Q1614</f>
        <v/>
      </c>
      <c r="W1614" s="43">
        <f>IF(X1614=O1614,"MENOR",IF(X1614=S1614,"PROM[MEN-MED]","PROMEDIO"))</f>
        <v/>
      </c>
      <c r="X1614" s="163">
        <f>IF(V1614&lt;=300%,O1614,IF(AND(V1614&gt;100%,V1614&lt;=150%),S1614,R1614))</f>
        <v/>
      </c>
      <c r="Y1614" s="162">
        <f>ROUND(X1614,0)</f>
        <v/>
      </c>
    </row>
    <row r="1615" ht="27" customHeight="1">
      <c r="B1615" s="32" t="inlineStr">
        <is>
          <t>3.7</t>
        </is>
      </c>
      <c r="C1615" s="32" t="n">
        <v>4912</v>
      </c>
      <c r="D1615" s="59" t="inlineStr">
        <is>
          <t>JOKEY DIRECCIÓN (CRUCETA-JUNTAS)</t>
        </is>
      </c>
      <c r="E1615" s="56" t="inlineStr">
        <is>
          <t>Unión metalica en forma de cruseta en sus extremos tiene insertado 4 dados de forma cilimdrica y estos a sus vez poseen en su interior elementos en forma de agujas fabricadas en acero, como un todo permite el movimiento de 180 grados de rotacion. Diámetro establecido para este vehículo.</t>
        </is>
      </c>
      <c r="F1615" s="32" t="inlineStr">
        <is>
          <t>Unidad</t>
        </is>
      </c>
      <c r="G1615" s="35" t="inlineStr">
        <is>
          <t>suministro</t>
        </is>
      </c>
      <c r="H1615" s="159" t="n">
        <v>590341</v>
      </c>
      <c r="I1615" s="37" t="n">
        <v>158.91</v>
      </c>
      <c r="J1615" s="37" t="n">
        <v>151.76</v>
      </c>
      <c r="K1615" s="160">
        <f>H1615*(I1615/J1615)</f>
        <v/>
      </c>
      <c r="L1615" s="159" t="n">
        <v>985289.7621000001</v>
      </c>
      <c r="M1615" s="159" t="n">
        <v>956592</v>
      </c>
      <c r="N1615" s="159" t="n">
        <v>1033119.36</v>
      </c>
      <c r="O1615" s="162">
        <f>MIN(K1615,L1615,M1615,N1615)</f>
        <v/>
      </c>
      <c r="P1615" s="162">
        <f>MAX(K1615,L1615,M1615,N1615)</f>
        <v/>
      </c>
      <c r="Q1615" s="162">
        <f>MEDIAN(K1615,L1615,M1615,N1615)</f>
        <v/>
      </c>
      <c r="R1615" s="162">
        <f>AVERAGE(K1615,L1615,M1615,N1615)</f>
        <v/>
      </c>
      <c r="S1615" s="162">
        <f>AVERAGE(O1615,Q1615)</f>
        <v/>
      </c>
      <c r="T1615" s="162">
        <f>AVERAGE(P1615,Q1615)</f>
        <v/>
      </c>
      <c r="U1615" s="41">
        <f>STDEVA(K1615,L1615,M1615,N1615)</f>
        <v/>
      </c>
      <c r="V1615" s="42">
        <f>U1615/Q1615</f>
        <v/>
      </c>
      <c r="W1615" s="43">
        <f>IF(X1615=O1615,"MENOR",IF(X1615=S1615,"PROM[MEN-MED]","PROMEDIO"))</f>
        <v/>
      </c>
      <c r="X1615" s="163">
        <f>IF(V1615&lt;=300%,O1615,IF(AND(V1615&gt;100%,V1615&lt;=150%),S1615,R1615))</f>
        <v/>
      </c>
      <c r="Y1615" s="162">
        <f>ROUND(X1615,0)</f>
        <v/>
      </c>
    </row>
    <row r="1616" ht="27" customHeight="1">
      <c r="B1616" s="32" t="inlineStr">
        <is>
          <t>3.8</t>
        </is>
      </c>
      <c r="C1616" s="32" t="n">
        <v>4912</v>
      </c>
      <c r="D1616" s="59" t="inlineStr">
        <is>
          <t>MANGUERAS BOMBA HIDRÁULICO</t>
        </is>
      </c>
      <c r="E1616" s="56" t="inlineStr">
        <is>
          <t>Tubo hueco flexible recubierta de caucho, donde soporta baja, mediana, alta y extrema presión. En su interior, lleva mallas metálicas trenzadas desde una hasta cuatro dependiendo de la presión requerida. Diámetro establecido para este vehículo.</t>
        </is>
      </c>
      <c r="F1616" s="32" t="inlineStr">
        <is>
          <t>Unidad</t>
        </is>
      </c>
      <c r="G1616" s="35" t="inlineStr">
        <is>
          <t>suministro</t>
        </is>
      </c>
      <c r="H1616" s="159" t="n">
        <v>817827</v>
      </c>
      <c r="I1616" s="37" t="n">
        <v>158.91</v>
      </c>
      <c r="J1616" s="37" t="n">
        <v>151.76</v>
      </c>
      <c r="K1616" s="160">
        <f>H1616*(I1616/J1616)</f>
        <v/>
      </c>
      <c r="L1616" s="159" t="n">
        <v>965790.8267</v>
      </c>
      <c r="M1616" s="159" t="n">
        <v>937661</v>
      </c>
      <c r="N1616" s="159" t="n">
        <v>1012673.88</v>
      </c>
      <c r="O1616" s="162">
        <f>MIN(K1616,L1616,M1616,N1616)</f>
        <v/>
      </c>
      <c r="P1616" s="162">
        <f>MAX(K1616,L1616,M1616,N1616)</f>
        <v/>
      </c>
      <c r="Q1616" s="162">
        <f>MEDIAN(K1616,L1616,M1616,N1616)</f>
        <v/>
      </c>
      <c r="R1616" s="162">
        <f>AVERAGE(K1616,L1616,M1616,N1616)</f>
        <v/>
      </c>
      <c r="S1616" s="162">
        <f>AVERAGE(O1616,Q1616)</f>
        <v/>
      </c>
      <c r="T1616" s="162">
        <f>AVERAGE(P1616,Q1616)</f>
        <v/>
      </c>
      <c r="U1616" s="41">
        <f>STDEVA(K1616,L1616,M1616,N1616)</f>
        <v/>
      </c>
      <c r="V1616" s="42">
        <f>U1616/Q1616</f>
        <v/>
      </c>
      <c r="W1616" s="43">
        <f>IF(X1616=O1616,"MENOR",IF(X1616=S1616,"PROM[MEN-MED]","PROMEDIO"))</f>
        <v/>
      </c>
      <c r="X1616" s="163">
        <f>IF(V1616&lt;=300%,O1616,IF(AND(V1616&gt;100%,V1616&lt;=150%),S1616,R1616))</f>
        <v/>
      </c>
      <c r="Y1616" s="162">
        <f>ROUND(X1616,0)</f>
        <v/>
      </c>
    </row>
    <row r="1617" ht="15.75" customHeight="1">
      <c r="B1617" s="32" t="inlineStr">
        <is>
          <t>3.9</t>
        </is>
      </c>
      <c r="C1617" s="32" t="n">
        <v>4912</v>
      </c>
      <c r="D1617" s="58" t="inlineStr">
        <is>
          <t>TERMINALES EXTERNAS DE DIRECCIÓN</t>
        </is>
      </c>
      <c r="E1617" s="56" t="inlineStr">
        <is>
          <t>Elemento metálico de unión (tipo rotula) para absorber las irregularidades de suelo, que van unidas cada una a las ruedas direccionales. Diámetro establecido para este vehículo.</t>
        </is>
      </c>
      <c r="F1617" s="32" t="inlineStr">
        <is>
          <t>Unidad</t>
        </is>
      </c>
      <c r="G1617" s="35" t="inlineStr">
        <is>
          <t>suministro</t>
        </is>
      </c>
      <c r="H1617" s="159" t="n">
        <v>194793</v>
      </c>
      <c r="I1617" s="37" t="n">
        <v>158.91</v>
      </c>
      <c r="J1617" s="37" t="n">
        <v>151.76</v>
      </c>
      <c r="K1617" s="160">
        <f>H1617*(I1617/J1617)</f>
        <v/>
      </c>
      <c r="L1617" s="159" t="n">
        <v>253352.19</v>
      </c>
      <c r="M1617" s="159" t="n">
        <v>245973</v>
      </c>
      <c r="N1617" s="159" t="n">
        <v>265650.84</v>
      </c>
      <c r="O1617" s="162">
        <f>MIN(K1617,L1617,M1617,N1617)</f>
        <v/>
      </c>
      <c r="P1617" s="162">
        <f>MAX(K1617,L1617,M1617,N1617)</f>
        <v/>
      </c>
      <c r="Q1617" s="162">
        <f>MEDIAN(K1617,L1617,M1617,N1617)</f>
        <v/>
      </c>
      <c r="R1617" s="162">
        <f>AVERAGE(K1617,L1617,M1617,N1617)</f>
        <v/>
      </c>
      <c r="S1617" s="162">
        <f>AVERAGE(O1617,Q1617)</f>
        <v/>
      </c>
      <c r="T1617" s="162">
        <f>AVERAGE(P1617,Q1617)</f>
        <v/>
      </c>
      <c r="U1617" s="41">
        <f>STDEVA(K1617,L1617,M1617,N1617)</f>
        <v/>
      </c>
      <c r="V1617" s="42">
        <f>U1617/Q1617</f>
        <v/>
      </c>
      <c r="W1617" s="43">
        <f>IF(X1617=O1617,"MENOR",IF(X1617=S1617,"PROM[MEN-MED]","PROMEDIO"))</f>
        <v/>
      </c>
      <c r="X1617" s="163">
        <f>IF(V1617&lt;=300%,O1617,IF(AND(V1617&gt;100%,V1617&lt;=150%),S1617,R1617))</f>
        <v/>
      </c>
      <c r="Y1617" s="162">
        <f>ROUND(X1617,0)</f>
        <v/>
      </c>
    </row>
    <row r="1618" ht="15.75" customHeight="1">
      <c r="B1618" s="26" t="inlineStr">
        <is>
          <t>4.</t>
        </is>
      </c>
      <c r="C1618" s="142" t="inlineStr">
        <is>
          <t>SISTEMA DE TRANSMISIÓN</t>
        </is>
      </c>
      <c r="H1618" s="157" t="n"/>
      <c r="I1618" s="29" t="n"/>
      <c r="J1618" s="29" t="n"/>
      <c r="K1618" s="157" t="n"/>
      <c r="L1618" s="157" t="n"/>
      <c r="M1618" s="157" t="n"/>
      <c r="N1618" s="157" t="n"/>
      <c r="O1618" s="29" t="n"/>
      <c r="P1618" s="29" t="n"/>
      <c r="Q1618" s="29" t="n"/>
      <c r="R1618" s="29" t="n"/>
      <c r="S1618" s="29" t="n"/>
      <c r="T1618" s="29" t="n"/>
      <c r="U1618" s="29" t="n"/>
      <c r="V1618" s="75" t="n"/>
      <c r="W1618" s="29" t="n"/>
      <c r="X1618" s="29" t="n"/>
      <c r="Y1618" s="29" t="n"/>
    </row>
    <row r="1619" ht="15.75" customHeight="1">
      <c r="B1619" s="32" t="inlineStr">
        <is>
          <t>4.1</t>
        </is>
      </c>
      <c r="C1619" s="32" t="n">
        <v>4912</v>
      </c>
      <c r="D1619" s="71" t="inlineStr">
        <is>
          <t>CARDAN DELANTERO</t>
        </is>
      </c>
      <c r="E1619" s="56" t="inlineStr">
        <is>
          <t>Componente mecanico en forma de tubo y/o articulación para transmitir un movimiento de rotación en direcciones distintas. Diámetro establecido para este vehículo.</t>
        </is>
      </c>
      <c r="F1619" s="32" t="inlineStr">
        <is>
          <t>Unidad</t>
        </is>
      </c>
      <c r="G1619" s="35" t="inlineStr">
        <is>
          <t>suministro</t>
        </is>
      </c>
      <c r="H1619" s="159" t="n">
        <v>1789906</v>
      </c>
      <c r="I1619" s="37" t="n">
        <v>158.91</v>
      </c>
      <c r="J1619" s="37" t="n">
        <v>151.76</v>
      </c>
      <c r="K1619" s="160">
        <f>H1619*(I1619/J1619)</f>
        <v/>
      </c>
      <c r="L1619" s="159" t="n">
        <v>3396397.1951</v>
      </c>
      <c r="M1619" s="159" t="n">
        <v>3297473</v>
      </c>
      <c r="N1619" s="159" t="n">
        <v>3561270.84</v>
      </c>
      <c r="O1619" s="162">
        <f>MIN(K1619,L1619,M1619,N1619)</f>
        <v/>
      </c>
      <c r="P1619" s="162">
        <f>MAX(K1619,L1619,M1619,N1619)</f>
        <v/>
      </c>
      <c r="Q1619" s="162">
        <f>MEDIAN(K1619,L1619,M1619,N1619)</f>
        <v/>
      </c>
      <c r="R1619" s="162">
        <f>AVERAGE(K1619,L1619,M1619,N1619)</f>
        <v/>
      </c>
      <c r="S1619" s="162">
        <f>AVERAGE(O1619,Q1619)</f>
        <v/>
      </c>
      <c r="T1619" s="162">
        <f>AVERAGE(P1619,Q1619)</f>
        <v/>
      </c>
      <c r="U1619" s="41">
        <f>STDEVA(K1619,L1619,M1619,N1619)</f>
        <v/>
      </c>
      <c r="V1619" s="42">
        <f>U1619/Q1619</f>
        <v/>
      </c>
      <c r="W1619" s="43">
        <f>IF(X1619=O1619,"MENOR",IF(X1619=S1619,"PROM[MEN-MED]","PROMEDIO"))</f>
        <v/>
      </c>
      <c r="X1619" s="163">
        <f>IF(V1619&lt;=300%,O1619,IF(AND(V1619&gt;100%,V1619&lt;=150%),S1619,R1619))</f>
        <v/>
      </c>
      <c r="Y1619" s="162">
        <f>ROUND(X1619,0)</f>
        <v/>
      </c>
    </row>
    <row r="1620" ht="15.75" customHeight="1">
      <c r="B1620" s="32" t="inlineStr">
        <is>
          <t>4.2</t>
        </is>
      </c>
      <c r="C1620" s="32" t="n">
        <v>4912</v>
      </c>
      <c r="D1620" s="71" t="inlineStr">
        <is>
          <t>CARDAN TRASERO</t>
        </is>
      </c>
      <c r="E1620" s="56" t="inlineStr">
        <is>
          <t>Componente mecanico en forma de tubo y/o articulación para transmitir un movimiento de rotación en direcciones distintas. Diámetro establecido para este vehículo.</t>
        </is>
      </c>
      <c r="F1620" s="32" t="inlineStr">
        <is>
          <t>Unidad</t>
        </is>
      </c>
      <c r="G1620" s="35" t="inlineStr">
        <is>
          <t>suministro</t>
        </is>
      </c>
      <c r="H1620" s="159" t="n">
        <v>4170415</v>
      </c>
      <c r="I1620" s="37" t="n">
        <v>158.91</v>
      </c>
      <c r="J1620" s="37" t="n">
        <v>151.76</v>
      </c>
      <c r="K1620" s="160">
        <f>H1620*(I1620/J1620)</f>
        <v/>
      </c>
      <c r="L1620" s="159" t="n">
        <v>4979334.1479</v>
      </c>
      <c r="M1620" s="159" t="n">
        <v>4834305</v>
      </c>
      <c r="N1620" s="159" t="n">
        <v>5221049.4</v>
      </c>
      <c r="O1620" s="162">
        <f>MIN(K1620,L1620,M1620,N1620)</f>
        <v/>
      </c>
      <c r="P1620" s="162">
        <f>MAX(K1620,L1620,M1620,N1620)</f>
        <v/>
      </c>
      <c r="Q1620" s="162">
        <f>MEDIAN(K1620,L1620,M1620,N1620)</f>
        <v/>
      </c>
      <c r="R1620" s="162">
        <f>AVERAGE(K1620,L1620,M1620,N1620)</f>
        <v/>
      </c>
      <c r="S1620" s="162">
        <f>AVERAGE(O1620,Q1620)</f>
        <v/>
      </c>
      <c r="T1620" s="162">
        <f>AVERAGE(P1620,Q1620)</f>
        <v/>
      </c>
      <c r="U1620" s="41">
        <f>STDEVA(K1620,L1620,M1620,N1620)</f>
        <v/>
      </c>
      <c r="V1620" s="42">
        <f>U1620/Q1620</f>
        <v/>
      </c>
      <c r="W1620" s="43">
        <f>IF(X1620=O1620,"MENOR",IF(X1620=S1620,"PROM[MEN-MED]","PROMEDIO"))</f>
        <v/>
      </c>
      <c r="X1620" s="163">
        <f>IF(V1620&lt;=300%,O1620,IF(AND(V1620&gt;100%,V1620&lt;=150%),S1620,R1620))</f>
        <v/>
      </c>
      <c r="Y1620" s="162">
        <f>ROUND(X1620,0)</f>
        <v/>
      </c>
    </row>
    <row r="1621" ht="15.75" customHeight="1">
      <c r="B1621" s="32" t="inlineStr">
        <is>
          <t>4.3</t>
        </is>
      </c>
      <c r="C1621" s="32" t="n">
        <v>4912</v>
      </c>
      <c r="D1621" s="71" t="inlineStr">
        <is>
          <t>CRUCETA CARDAN</t>
        </is>
      </c>
      <c r="E1621" s="56" t="inlineStr">
        <is>
          <t>Piezas de unión en material de acero de articulación entre dos elementos. Diamentro requerido para este vehiculo.</t>
        </is>
      </c>
      <c r="F1621" s="32" t="inlineStr">
        <is>
          <t>Unidad</t>
        </is>
      </c>
      <c r="G1621" s="35" t="inlineStr">
        <is>
          <t>suministro</t>
        </is>
      </c>
      <c r="H1621" s="159" t="n">
        <v>304580</v>
      </c>
      <c r="I1621" s="37" t="n">
        <v>158.91</v>
      </c>
      <c r="J1621" s="37" t="n">
        <v>151.76</v>
      </c>
      <c r="K1621" s="160">
        <f>H1621*(I1621/J1621)</f>
        <v/>
      </c>
      <c r="L1621" s="159" t="n">
        <v>373421.3455</v>
      </c>
      <c r="M1621" s="159" t="n">
        <v>362545</v>
      </c>
      <c r="N1621" s="159" t="n">
        <v>391548.6</v>
      </c>
      <c r="O1621" s="162">
        <f>MIN(K1621,L1621,M1621,N1621)</f>
        <v/>
      </c>
      <c r="P1621" s="162">
        <f>MAX(K1621,L1621,M1621,N1621)</f>
        <v/>
      </c>
      <c r="Q1621" s="162">
        <f>MEDIAN(K1621,L1621,M1621,N1621)</f>
        <v/>
      </c>
      <c r="R1621" s="162">
        <f>AVERAGE(K1621,L1621,M1621,N1621)</f>
        <v/>
      </c>
      <c r="S1621" s="162">
        <f>AVERAGE(O1621,Q1621)</f>
        <v/>
      </c>
      <c r="T1621" s="162">
        <f>AVERAGE(P1621,Q1621)</f>
        <v/>
      </c>
      <c r="U1621" s="41">
        <f>STDEVA(K1621,L1621,M1621,N1621)</f>
        <v/>
      </c>
      <c r="V1621" s="42">
        <f>U1621/Q1621</f>
        <v/>
      </c>
      <c r="W1621" s="43">
        <f>IF(X1621=O1621,"MENOR",IF(X1621=S1621,"PROM[MEN-MED]","PROMEDIO"))</f>
        <v/>
      </c>
      <c r="X1621" s="163">
        <f>IF(V1621&lt;=300%,O1621,IF(AND(V1621&gt;100%,V1621&lt;=150%),S1621,R1621))</f>
        <v/>
      </c>
      <c r="Y1621" s="162">
        <f>ROUND(X1621,0)</f>
        <v/>
      </c>
    </row>
    <row r="1622" ht="15.75" customHeight="1">
      <c r="B1622" s="32" t="inlineStr">
        <is>
          <t>4.4</t>
        </is>
      </c>
      <c r="C1622" s="32" t="n">
        <v>4912</v>
      </c>
      <c r="D1622" s="72" t="inlineStr">
        <is>
          <t>EJES PROPULSORES DELANTEROS</t>
        </is>
      </c>
      <c r="E1622" s="56" t="inlineStr">
        <is>
          <t>Elemento en acero formado por una barra en cuyos extremos posee el alojamiento para las puntas homocineticas. Diámetro establecido para este vehículo.</t>
        </is>
      </c>
      <c r="F1622" s="32" t="inlineStr">
        <is>
          <t>Unidad</t>
        </is>
      </c>
      <c r="G1622" s="35" t="inlineStr">
        <is>
          <t>suministro</t>
        </is>
      </c>
      <c r="H1622" s="159" t="n">
        <v>2443853</v>
      </c>
      <c r="I1622" s="37" t="n">
        <v>158.91</v>
      </c>
      <c r="J1622" s="37" t="n">
        <v>151.76</v>
      </c>
      <c r="K1622" s="160">
        <f>H1622*(I1622/J1622)</f>
        <v/>
      </c>
      <c r="L1622" s="159" t="n">
        <v>4588318.343</v>
      </c>
      <c r="M1622" s="159" t="n">
        <v>4454678</v>
      </c>
      <c r="N1622" s="159" t="n">
        <v>4811052.24</v>
      </c>
      <c r="O1622" s="162">
        <f>MIN(K1622,L1622,M1622,N1622)</f>
        <v/>
      </c>
      <c r="P1622" s="162">
        <f>MAX(K1622,L1622,M1622,N1622)</f>
        <v/>
      </c>
      <c r="Q1622" s="162">
        <f>MEDIAN(K1622,L1622,M1622,N1622)</f>
        <v/>
      </c>
      <c r="R1622" s="162">
        <f>AVERAGE(K1622,L1622,M1622,N1622)</f>
        <v/>
      </c>
      <c r="S1622" s="162">
        <f>AVERAGE(O1622,Q1622)</f>
        <v/>
      </c>
      <c r="T1622" s="162">
        <f>AVERAGE(P1622,Q1622)</f>
        <v/>
      </c>
      <c r="U1622" s="41">
        <f>STDEVA(K1622,L1622,M1622,N1622)</f>
        <v/>
      </c>
      <c r="V1622" s="42">
        <f>U1622/Q1622</f>
        <v/>
      </c>
      <c r="W1622" s="43">
        <f>IF(X1622=O1622,"MENOR",IF(X1622=S1622,"PROM[MEN-MED]","PROMEDIO"))</f>
        <v/>
      </c>
      <c r="X1622" s="163">
        <f>IF(V1622&lt;=300%,O1622,IF(AND(V1622&gt;100%,V1622&lt;=150%),S1622,R1622))</f>
        <v/>
      </c>
      <c r="Y1622" s="162">
        <f>ROUND(X1622,0)</f>
        <v/>
      </c>
    </row>
    <row r="1623" ht="15.75" customHeight="1">
      <c r="B1623" s="32" t="inlineStr">
        <is>
          <t>4.5</t>
        </is>
      </c>
      <c r="C1623" s="32" t="n">
        <v>4912</v>
      </c>
      <c r="D1623" s="72" t="inlineStr">
        <is>
          <t>EJES PROPULSORES TRASEROS</t>
        </is>
      </c>
      <c r="E1623" s="56" t="inlineStr">
        <is>
          <t>Elemento en acero formado por una barra en cuyos extremos posee el alojamiento para las puntas homocineticas. Diámetro establecido para este vehículo.</t>
        </is>
      </c>
      <c r="F1623" s="32" t="inlineStr">
        <is>
          <t>Unidad</t>
        </is>
      </c>
      <c r="G1623" s="35" t="inlineStr">
        <is>
          <t>suministro</t>
        </is>
      </c>
      <c r="H1623" s="159" t="n">
        <v>1417216</v>
      </c>
      <c r="I1623" s="37" t="n">
        <v>158.91</v>
      </c>
      <c r="J1623" s="37" t="n">
        <v>151.76</v>
      </c>
      <c r="K1623" s="160">
        <f>H1623*(I1623/J1623)</f>
        <v/>
      </c>
      <c r="L1623" s="159" t="n">
        <v>2306310.083</v>
      </c>
      <c r="M1623" s="159" t="n">
        <v>2239136</v>
      </c>
      <c r="N1623" s="159" t="n">
        <v>2418266.88</v>
      </c>
      <c r="O1623" s="162">
        <f>MIN(K1623,L1623,M1623,N1623)</f>
        <v/>
      </c>
      <c r="P1623" s="162">
        <f>MAX(K1623,L1623,M1623,N1623)</f>
        <v/>
      </c>
      <c r="Q1623" s="162">
        <f>MEDIAN(K1623,L1623,M1623,N1623)</f>
        <v/>
      </c>
      <c r="R1623" s="162">
        <f>AVERAGE(K1623,L1623,M1623,N1623)</f>
        <v/>
      </c>
      <c r="S1623" s="162">
        <f>AVERAGE(O1623,Q1623)</f>
        <v/>
      </c>
      <c r="T1623" s="162">
        <f>AVERAGE(P1623,Q1623)</f>
        <v/>
      </c>
      <c r="U1623" s="41">
        <f>STDEVA(K1623,L1623,M1623,N1623)</f>
        <v/>
      </c>
      <c r="V1623" s="42">
        <f>U1623/Q1623</f>
        <v/>
      </c>
      <c r="W1623" s="43">
        <f>IF(X1623=O1623,"MENOR",IF(X1623=S1623,"PROM[MEN-MED]","PROMEDIO"))</f>
        <v/>
      </c>
      <c r="X1623" s="163">
        <f>IF(V1623&lt;=300%,O1623,IF(AND(V1623&gt;100%,V1623&lt;=150%),S1623,R1623))</f>
        <v/>
      </c>
      <c r="Y1623" s="162">
        <f>ROUND(X1623,0)</f>
        <v/>
      </c>
    </row>
    <row r="1624" ht="27" customHeight="1">
      <c r="B1624" s="32" t="inlineStr">
        <is>
          <t>4.6</t>
        </is>
      </c>
      <c r="C1624" s="32" t="n">
        <v>4912</v>
      </c>
      <c r="D1624" s="72" t="inlineStr">
        <is>
          <t>JUEGO GUARDAPOLVOS EJES DELANTEROS INTERNO Y EXTERNO</t>
        </is>
      </c>
      <c r="E1624" s="56" t="inlineStr">
        <is>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is>
      </c>
      <c r="F1624" s="32" t="inlineStr">
        <is>
          <t>Juego</t>
        </is>
      </c>
      <c r="G1624" s="35" t="inlineStr">
        <is>
          <t>suministro</t>
        </is>
      </c>
      <c r="H1624" s="159" t="n">
        <v>562513</v>
      </c>
      <c r="I1624" s="37" t="n">
        <v>158.91</v>
      </c>
      <c r="J1624" s="37" t="n">
        <v>151.76</v>
      </c>
      <c r="K1624" s="160">
        <f>H1624*(I1624/J1624)</f>
        <v/>
      </c>
      <c r="L1624" s="159" t="n">
        <v>990221.3958000001</v>
      </c>
      <c r="M1624" s="159" t="n">
        <v>961380</v>
      </c>
      <c r="N1624" s="159" t="n">
        <v>1038290.4</v>
      </c>
      <c r="O1624" s="162">
        <f>MIN(K1624,L1624,M1624,N1624)</f>
        <v/>
      </c>
      <c r="P1624" s="162">
        <f>MAX(K1624,L1624,M1624,N1624)</f>
        <v/>
      </c>
      <c r="Q1624" s="162">
        <f>MEDIAN(K1624,L1624,M1624,N1624)</f>
        <v/>
      </c>
      <c r="R1624" s="162">
        <f>AVERAGE(K1624,L1624,M1624,N1624)</f>
        <v/>
      </c>
      <c r="S1624" s="162">
        <f>AVERAGE(O1624,Q1624)</f>
        <v/>
      </c>
      <c r="T1624" s="162">
        <f>AVERAGE(P1624,Q1624)</f>
        <v/>
      </c>
      <c r="U1624" s="41">
        <f>STDEVA(K1624,L1624,M1624,N1624)</f>
        <v/>
      </c>
      <c r="V1624" s="42">
        <f>U1624/Q1624</f>
        <v/>
      </c>
      <c r="W1624" s="43">
        <f>IF(X1624=O1624,"MENOR",IF(X1624=S1624,"PROM[MEN-MED]","PROMEDIO"))</f>
        <v/>
      </c>
      <c r="X1624" s="163">
        <f>IF(V1624&lt;=300%,O1624,IF(AND(V1624&gt;100%,V1624&lt;=150%),S1624,R1624))</f>
        <v/>
      </c>
      <c r="Y1624" s="162">
        <f>ROUND(X1624,0)</f>
        <v/>
      </c>
    </row>
    <row r="1625" ht="27" customHeight="1">
      <c r="B1625" s="32" t="inlineStr">
        <is>
          <t>4.7</t>
        </is>
      </c>
      <c r="C1625" s="32" t="n">
        <v>4912</v>
      </c>
      <c r="D1625" s="72" t="inlineStr">
        <is>
          <t>PIÑON SENSOR DEL VELOCIMETRO</t>
        </is>
      </c>
      <c r="E1625" s="56" t="inlineStr">
        <is>
          <t>Elemento plastico formado por una rueda dentada del mismo material y/o baquela, que permite el engraneje con otros elementos internos de la caja de velocidades.  Diámetro establecido para este vehículo.</t>
        </is>
      </c>
      <c r="F1625" s="32" t="inlineStr">
        <is>
          <t>Unidad</t>
        </is>
      </c>
      <c r="G1625" s="35" t="inlineStr">
        <is>
          <t>suministro</t>
        </is>
      </c>
      <c r="H1625" s="159" t="n">
        <v>98391</v>
      </c>
      <c r="I1625" s="37" t="n">
        <v>158.91</v>
      </c>
      <c r="J1625" s="37" t="n">
        <v>151.76</v>
      </c>
      <c r="K1625" s="160">
        <f>H1625*(I1625/J1625)</f>
        <v/>
      </c>
      <c r="L1625" s="159" t="n">
        <v>133673.4021</v>
      </c>
      <c r="M1625" s="159" t="n">
        <v>129780</v>
      </c>
      <c r="N1625" s="159" t="n">
        <v>140162.4</v>
      </c>
      <c r="O1625" s="162">
        <f>MIN(K1625,L1625,M1625,N1625)</f>
        <v/>
      </c>
      <c r="P1625" s="162">
        <f>MAX(K1625,L1625,M1625,N1625)</f>
        <v/>
      </c>
      <c r="Q1625" s="162">
        <f>MEDIAN(K1625,L1625,M1625,N1625)</f>
        <v/>
      </c>
      <c r="R1625" s="162">
        <f>AVERAGE(K1625,L1625,M1625,N1625)</f>
        <v/>
      </c>
      <c r="S1625" s="162">
        <f>AVERAGE(O1625,Q1625)</f>
        <v/>
      </c>
      <c r="T1625" s="162">
        <f>AVERAGE(P1625,Q1625)</f>
        <v/>
      </c>
      <c r="U1625" s="41">
        <f>STDEVA(K1625,L1625,M1625,N1625)</f>
        <v/>
      </c>
      <c r="V1625" s="42">
        <f>U1625/Q1625</f>
        <v/>
      </c>
      <c r="W1625" s="43">
        <f>IF(X1625=O1625,"MENOR",IF(X1625=S1625,"PROM[MEN-MED]","PROMEDIO"))</f>
        <v/>
      </c>
      <c r="X1625" s="163">
        <f>IF(V1625&lt;=300%,O1625,IF(AND(V1625&gt;100%,V1625&lt;=150%),S1625,R1625))</f>
        <v/>
      </c>
      <c r="Y1625" s="162">
        <f>ROUND(X1625,0)</f>
        <v/>
      </c>
    </row>
    <row r="1626" ht="27" customHeight="1">
      <c r="B1626" s="32" t="inlineStr">
        <is>
          <t>4.8</t>
        </is>
      </c>
      <c r="C1626" s="32" t="n">
        <v>4912</v>
      </c>
      <c r="D1626" s="72" t="inlineStr">
        <is>
          <t>RETENEDORES EJES LADO CAJA</t>
        </is>
      </c>
      <c r="E1626" s="56" t="inlineStr">
        <is>
          <t>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t>
        </is>
      </c>
      <c r="F1626" s="32" t="inlineStr">
        <is>
          <t>Unidad</t>
        </is>
      </c>
      <c r="G1626" s="35" t="inlineStr">
        <is>
          <t>suministro</t>
        </is>
      </c>
      <c r="H1626" s="159" t="n">
        <v>50350</v>
      </c>
      <c r="I1626" s="37" t="n">
        <v>158.91</v>
      </c>
      <c r="J1626" s="37" t="n">
        <v>151.76</v>
      </c>
      <c r="K1626" s="160">
        <f>H1626*(I1626/J1626)</f>
        <v/>
      </c>
      <c r="L1626" s="159" t="n">
        <v>60185.9874</v>
      </c>
      <c r="M1626" s="159" t="n">
        <v>58433</v>
      </c>
      <c r="N1626" s="159" t="n">
        <v>63107.64</v>
      </c>
      <c r="O1626" s="162">
        <f>MIN(K1626,L1626,M1626,N1626)</f>
        <v/>
      </c>
      <c r="P1626" s="162">
        <f>MAX(K1626,L1626,M1626,N1626)</f>
        <v/>
      </c>
      <c r="Q1626" s="162">
        <f>MEDIAN(K1626,L1626,M1626,N1626)</f>
        <v/>
      </c>
      <c r="R1626" s="162">
        <f>AVERAGE(K1626,L1626,M1626,N1626)</f>
        <v/>
      </c>
      <c r="S1626" s="162">
        <f>AVERAGE(O1626,Q1626)</f>
        <v/>
      </c>
      <c r="T1626" s="162">
        <f>AVERAGE(P1626,Q1626)</f>
        <v/>
      </c>
      <c r="U1626" s="41">
        <f>STDEVA(K1626,L1626,M1626,N1626)</f>
        <v/>
      </c>
      <c r="V1626" s="42">
        <f>U1626/Q1626</f>
        <v/>
      </c>
      <c r="W1626" s="43">
        <f>IF(X1626=O1626,"MENOR",IF(X1626=S1626,"PROM[MEN-MED]","PROMEDIO"))</f>
        <v/>
      </c>
      <c r="X1626" s="163">
        <f>IF(V1626&lt;=400%,O1626,IF(AND(V1626&gt;100%,V1626&lt;=150%),S1626,R1626))</f>
        <v/>
      </c>
      <c r="Y1626" s="162">
        <f>ROUND(X1626,0)</f>
        <v/>
      </c>
    </row>
    <row r="1627" ht="27" customHeight="1">
      <c r="B1627" s="32" t="inlineStr">
        <is>
          <t>4.9</t>
        </is>
      </c>
      <c r="C1627" s="32" t="n">
        <v>4912</v>
      </c>
      <c r="D1627" s="72" t="inlineStr">
        <is>
          <t>PUNTAS EJES DELANTEROS (HOMOCINÉTICAS)</t>
        </is>
      </c>
      <c r="E1627" s="56" t="inlineStr">
        <is>
          <t>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t>
        </is>
      </c>
      <c r="F1627" s="32" t="inlineStr">
        <is>
          <t>Unidad</t>
        </is>
      </c>
      <c r="G1627" s="35" t="inlineStr">
        <is>
          <t>suministro</t>
        </is>
      </c>
      <c r="H1627" s="159" t="n">
        <v>114292</v>
      </c>
      <c r="I1627" s="37" t="n">
        <v>158.91</v>
      </c>
      <c r="J1627" s="37" t="n">
        <v>151.76</v>
      </c>
      <c r="K1627" s="160">
        <f>H1627*(I1627/J1627)</f>
        <v/>
      </c>
      <c r="L1627" s="159" t="n">
        <v>2767039.3842</v>
      </c>
      <c r="M1627" s="159" t="n">
        <v>2686446</v>
      </c>
      <c r="N1627" s="159" t="n">
        <v>2901361.68</v>
      </c>
      <c r="O1627" s="162">
        <f>MIN(K1627,L1627,M1627,N1627)</f>
        <v/>
      </c>
      <c r="P1627" s="162">
        <f>MAX(K1627,L1627,M1627,N1627)</f>
        <v/>
      </c>
      <c r="Q1627" s="162">
        <f>MEDIAN(K1627,L1627,M1627,N1627)</f>
        <v/>
      </c>
      <c r="R1627" s="162">
        <f>AVERAGE(K1627,L1627,M1627,N1627)</f>
        <v/>
      </c>
      <c r="S1627" s="162">
        <f>AVERAGE(O1627,Q1627)</f>
        <v/>
      </c>
      <c r="T1627" s="162">
        <f>AVERAGE(P1627,Q1627)</f>
        <v/>
      </c>
      <c r="U1627" s="41">
        <f>STDEVA(K1627,L1627,M1627,N1627)</f>
        <v/>
      </c>
      <c r="V1627" s="42">
        <f>U1627/Q1627</f>
        <v/>
      </c>
      <c r="W1627" s="43">
        <f>IF(X1627=O1627,"MENOR",IF(X1627=S1627,"PROM[MEN-MED]","PROMEDIO"))</f>
        <v/>
      </c>
      <c r="X1627" s="163">
        <f>IF(V1627&lt;=300%,O1627,IF(AND(V1627&gt;100%,V1627&lt;=150%),S1627,R1627))</f>
        <v/>
      </c>
      <c r="Y1627" s="162">
        <f>ROUND(X1627,0)</f>
        <v/>
      </c>
    </row>
    <row r="1628" ht="27" customHeight="1">
      <c r="B1628" s="32" t="inlineStr">
        <is>
          <t>4.10</t>
        </is>
      </c>
      <c r="C1628" s="32" t="n">
        <v>4912</v>
      </c>
      <c r="D1628" s="72" t="inlineStr">
        <is>
          <t>RODAMIENTOS BOCÍN DELANTEROS</t>
        </is>
      </c>
      <c r="E1628" s="56" t="inlineStr">
        <is>
          <t>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t>
        </is>
      </c>
      <c r="F1628" s="32" t="inlineStr">
        <is>
          <t>Unidad</t>
        </is>
      </c>
      <c r="G1628" s="35" t="inlineStr">
        <is>
          <t>suministro</t>
        </is>
      </c>
      <c r="H1628" s="159" t="n">
        <v>425363</v>
      </c>
      <c r="I1628" s="37" t="n">
        <v>158.91</v>
      </c>
      <c r="J1628" s="37" t="n">
        <v>151.76</v>
      </c>
      <c r="K1628" s="160">
        <f>H1628*(I1628/J1628)</f>
        <v/>
      </c>
      <c r="L1628" s="159" t="n">
        <v>552559.9828</v>
      </c>
      <c r="M1628" s="159" t="n">
        <v>536466</v>
      </c>
      <c r="N1628" s="159" t="n">
        <v>579383.28</v>
      </c>
      <c r="O1628" s="162">
        <f>MIN(K1628,L1628,M1628,N1628)</f>
        <v/>
      </c>
      <c r="P1628" s="162">
        <f>MAX(K1628,L1628,M1628,N1628)</f>
        <v/>
      </c>
      <c r="Q1628" s="162">
        <f>MEDIAN(K1628,L1628,M1628,N1628)</f>
        <v/>
      </c>
      <c r="R1628" s="162">
        <f>AVERAGE(K1628,L1628,M1628,N1628)</f>
        <v/>
      </c>
      <c r="S1628" s="162">
        <f>AVERAGE(O1628,Q1628)</f>
        <v/>
      </c>
      <c r="T1628" s="162">
        <f>AVERAGE(P1628,Q1628)</f>
        <v/>
      </c>
      <c r="U1628" s="41">
        <f>STDEVA(K1628,L1628,M1628,N1628)</f>
        <v/>
      </c>
      <c r="V1628" s="42">
        <f>U1628/Q1628</f>
        <v/>
      </c>
      <c r="W1628" s="43">
        <f>IF(X1628=O1628,"MENOR",IF(X1628=S1628,"PROM[MEN-MED]","PROMEDIO"))</f>
        <v/>
      </c>
      <c r="X1628" s="163">
        <f>IF(V1628&lt;=300%,O1628,IF(AND(V1628&gt;100%,V1628&lt;=150%),S1628,R1628))</f>
        <v/>
      </c>
      <c r="Y1628" s="162">
        <f>ROUND(X1628,0)</f>
        <v/>
      </c>
    </row>
    <row r="1629" ht="27" customHeight="1">
      <c r="B1629" s="32" t="inlineStr">
        <is>
          <t>4.11</t>
        </is>
      </c>
      <c r="C1629" s="32" t="n">
        <v>4912</v>
      </c>
      <c r="D1629" s="71" t="inlineStr">
        <is>
          <t>SOPORTE CARDAN</t>
        </is>
      </c>
      <c r="E1629" s="56" t="inlineStr">
        <is>
          <t xml:space="preserve">Elemento de fabricación de acero y/o aluminio  en su interior  con caucho sintético, sus puntos de anclaje son de tornillos manteniendo su orientacion en su eje de rotacion. Diámetro establecido para este vehículo. </t>
        </is>
      </c>
      <c r="F1629" s="32" t="inlineStr">
        <is>
          <t>Unidad</t>
        </is>
      </c>
      <c r="G1629" s="35" t="inlineStr">
        <is>
          <t>suministro</t>
        </is>
      </c>
      <c r="H1629" s="159" t="n">
        <v>579409</v>
      </c>
      <c r="I1629" s="37" t="n">
        <v>158.91</v>
      </c>
      <c r="J1629" s="37" t="n">
        <v>151.76</v>
      </c>
      <c r="K1629" s="160">
        <f>H1629*(I1629/J1629)</f>
        <v/>
      </c>
      <c r="L1629" s="159" t="n">
        <v>1123645.5405</v>
      </c>
      <c r="M1629" s="159" t="n">
        <v>1090918</v>
      </c>
      <c r="N1629" s="159" t="n">
        <v>1178191.44</v>
      </c>
      <c r="O1629" s="162">
        <f>MIN(K1629,L1629,M1629,N1629)</f>
        <v/>
      </c>
      <c r="P1629" s="162">
        <f>MAX(K1629,L1629,M1629,N1629)</f>
        <v/>
      </c>
      <c r="Q1629" s="162">
        <f>MEDIAN(K1629,L1629,M1629,N1629)</f>
        <v/>
      </c>
      <c r="R1629" s="162">
        <f>AVERAGE(K1629,L1629,M1629,N1629)</f>
        <v/>
      </c>
      <c r="S1629" s="162">
        <f>AVERAGE(O1629,Q1629)</f>
        <v/>
      </c>
      <c r="T1629" s="162">
        <f>AVERAGE(P1629,Q1629)</f>
        <v/>
      </c>
      <c r="U1629" s="41">
        <f>STDEVA(K1629,L1629,M1629,N1629)</f>
        <v/>
      </c>
      <c r="V1629" s="42">
        <f>U1629/Q1629</f>
        <v/>
      </c>
      <c r="W1629" s="43">
        <f>IF(X1629=O1629,"MENOR",IF(X1629=S1629,"PROM[MEN-MED]","PROMEDIO"))</f>
        <v/>
      </c>
      <c r="X1629" s="163">
        <f>IF(V1629&lt;=300%,O1629,IF(AND(V1629&gt;100%,V1629&lt;=150%),S1629,R1629))</f>
        <v/>
      </c>
      <c r="Y1629" s="162">
        <f>ROUND(X1629,0)</f>
        <v/>
      </c>
    </row>
    <row r="1630" ht="27" customHeight="1">
      <c r="B1630" s="32" t="inlineStr">
        <is>
          <t>4.12</t>
        </is>
      </c>
      <c r="C1630" s="32" t="n">
        <v>4912</v>
      </c>
      <c r="D1630" s="72" t="inlineStr">
        <is>
          <t>SOPORTE DE LA CAJA VELOCIDADES (TRANSMISION)</t>
        </is>
      </c>
      <c r="E1630" s="56" t="inlineStr">
        <is>
          <t xml:space="preserve">Elemento de fabricación de acero y/o aluminio  de forma irregular en su interior  posee caucho sintético, y tiene puntos de anclaje ( guia de tornillos o tensores). Diámetro establecido para este vehículo. </t>
        </is>
      </c>
      <c r="F1630" s="32" t="inlineStr">
        <is>
          <t>Unidad</t>
        </is>
      </c>
      <c r="G1630" s="35" t="inlineStr">
        <is>
          <t>suministro</t>
        </is>
      </c>
      <c r="H1630" s="159" t="n">
        <v>499901</v>
      </c>
      <c r="I1630" s="37" t="n">
        <v>158.91</v>
      </c>
      <c r="J1630" s="37" t="n">
        <v>151.76</v>
      </c>
      <c r="K1630" s="160">
        <f>H1630*(I1630/J1630)</f>
        <v/>
      </c>
      <c r="L1630" s="159" t="n">
        <v>720721.9054</v>
      </c>
      <c r="M1630" s="159" t="n">
        <v>699730</v>
      </c>
      <c r="N1630" s="159" t="n">
        <v>755708.4</v>
      </c>
      <c r="O1630" s="162">
        <f>MIN(K1630,L1630,M1630,N1630)</f>
        <v/>
      </c>
      <c r="P1630" s="162">
        <f>MAX(K1630,L1630,M1630,N1630)</f>
        <v/>
      </c>
      <c r="Q1630" s="162">
        <f>MEDIAN(K1630,L1630,M1630,N1630)</f>
        <v/>
      </c>
      <c r="R1630" s="162">
        <f>AVERAGE(K1630,L1630,M1630,N1630)</f>
        <v/>
      </c>
      <c r="S1630" s="162">
        <f>AVERAGE(O1630,Q1630)</f>
        <v/>
      </c>
      <c r="T1630" s="162">
        <f>AVERAGE(P1630,Q1630)</f>
        <v/>
      </c>
      <c r="U1630" s="41">
        <f>STDEVA(K1630,L1630,M1630,N1630)</f>
        <v/>
      </c>
      <c r="V1630" s="42">
        <f>U1630/Q1630</f>
        <v/>
      </c>
      <c r="W1630" s="43">
        <f>IF(X1630=O1630,"MENOR",IF(X1630=S1630,"PROM[MEN-MED]","PROMEDIO"))</f>
        <v/>
      </c>
      <c r="X1630" s="163">
        <f>IF(V1630&lt;=300%,O1630,IF(AND(V1630&gt;100%,V1630&lt;=150%),S1630,R1630))</f>
        <v/>
      </c>
      <c r="Y1630" s="162">
        <f>ROUND(X1630,0)</f>
        <v/>
      </c>
    </row>
    <row r="1631" ht="27" customHeight="1">
      <c r="B1631" s="32" t="inlineStr">
        <is>
          <t>4.13</t>
        </is>
      </c>
      <c r="C1631" s="32" t="n">
        <v>4912</v>
      </c>
      <c r="D1631" s="59" t="inlineStr">
        <is>
          <t>BALINERA TOMA</t>
        </is>
      </c>
      <c r="E1631" s="56" t="inlineStr">
        <is>
          <t>Es un elemento de acero de rodadura mecánica, compuesto de  un aro interno, jaula,  esferas y aro externo que funciona entre dos elementos de los cuales uno  posee un movimiento relativo respecto al otro que está fijo, disminuye la fricción y garantizar sus posiciones exactas bajo carga. Diámetro establecido para este vehículo.</t>
        </is>
      </c>
      <c r="F1631" s="32" t="inlineStr">
        <is>
          <t>Unidad</t>
        </is>
      </c>
      <c r="G1631" s="35" t="inlineStr">
        <is>
          <t>suministro</t>
        </is>
      </c>
      <c r="H1631" s="159" t="n">
        <v>38950</v>
      </c>
      <c r="I1631" s="37" t="n">
        <v>158.91</v>
      </c>
      <c r="J1631" s="37" t="n">
        <v>151.76</v>
      </c>
      <c r="K1631" s="160">
        <f>H1631*(I1631/J1631)</f>
        <v/>
      </c>
      <c r="L1631" s="159" t="n">
        <v>45672.2595</v>
      </c>
      <c r="M1631" s="159" t="n">
        <v>44342</v>
      </c>
      <c r="N1631" s="159" t="n">
        <v>47889.36</v>
      </c>
      <c r="O1631" s="162">
        <f>MIN(K1631,L1631,M1631,N1631)</f>
        <v/>
      </c>
      <c r="P1631" s="162">
        <f>MAX(K1631,L1631,M1631,N1631)</f>
        <v/>
      </c>
      <c r="Q1631" s="162">
        <f>MEDIAN(K1631,L1631,M1631,N1631)</f>
        <v/>
      </c>
      <c r="R1631" s="162">
        <f>AVERAGE(K1631,L1631,M1631,N1631)</f>
        <v/>
      </c>
      <c r="S1631" s="162">
        <f>AVERAGE(O1631,Q1631)</f>
        <v/>
      </c>
      <c r="T1631" s="162">
        <f>AVERAGE(P1631,Q1631)</f>
        <v/>
      </c>
      <c r="U1631" s="41">
        <f>STDEVA(K1631,L1631,M1631,N1631)</f>
        <v/>
      </c>
      <c r="V1631" s="42">
        <f>U1631/Q1631</f>
        <v/>
      </c>
      <c r="W1631" s="43">
        <f>IF(X1631=O1631,"MENOR",IF(X1631=S1631,"PROM[MEN-MED]","PROMEDIO"))</f>
        <v/>
      </c>
      <c r="X1631" s="163">
        <f>IF(V1631&lt;=400%,O1631,IF(AND(V1631&gt;100%,V1631&lt;=150%),S1631,R1631))</f>
        <v/>
      </c>
      <c r="Y1631" s="162">
        <f>ROUND(X1631,0)</f>
        <v/>
      </c>
    </row>
    <row r="1632" ht="27" customHeight="1">
      <c r="B1632" s="32" t="inlineStr">
        <is>
          <t>4.14</t>
        </is>
      </c>
      <c r="C1632" s="32" t="n">
        <v>4912</v>
      </c>
      <c r="D1632" s="59" t="inlineStr">
        <is>
          <t>BOMBA AUXILIAR EMBRAGUE</t>
        </is>
      </c>
      <c r="E1632" s="56" t="inlineStr">
        <is>
          <t>Elemento metálico cilindrico que genera movimiento en el mismo mediante el movimiento de un pistón generando movimiento de fluidos a alta presión. Diámetro establecido para este vehículo.</t>
        </is>
      </c>
      <c r="F1632" s="32" t="inlineStr">
        <is>
          <t>Unidad</t>
        </is>
      </c>
      <c r="G1632" s="35" t="inlineStr">
        <is>
          <t>suministro</t>
        </is>
      </c>
      <c r="H1632" s="159" t="n">
        <v>303121</v>
      </c>
      <c r="I1632" s="37" t="n">
        <v>158.91</v>
      </c>
      <c r="J1632" s="37" t="n">
        <v>151.76</v>
      </c>
      <c r="K1632" s="160">
        <f>H1632*(I1632/J1632)</f>
        <v/>
      </c>
      <c r="L1632" s="159" t="n">
        <v>377249.8611</v>
      </c>
      <c r="M1632" s="159" t="n">
        <v>366262</v>
      </c>
      <c r="N1632" s="159" t="n">
        <v>395562.96</v>
      </c>
      <c r="O1632" s="162">
        <f>MIN(K1632,L1632,M1632,N1632)</f>
        <v/>
      </c>
      <c r="P1632" s="162">
        <f>MAX(K1632,L1632,M1632,N1632)</f>
        <v/>
      </c>
      <c r="Q1632" s="162">
        <f>MEDIAN(K1632,L1632,M1632,N1632)</f>
        <v/>
      </c>
      <c r="R1632" s="162">
        <f>AVERAGE(K1632,L1632,M1632,N1632)</f>
        <v/>
      </c>
      <c r="S1632" s="162">
        <f>AVERAGE(O1632,Q1632)</f>
        <v/>
      </c>
      <c r="T1632" s="162">
        <f>AVERAGE(P1632,Q1632)</f>
        <v/>
      </c>
      <c r="U1632" s="41">
        <f>STDEVA(K1632,L1632,M1632,N1632)</f>
        <v/>
      </c>
      <c r="V1632" s="42">
        <f>U1632/Q1632</f>
        <v/>
      </c>
      <c r="W1632" s="43">
        <f>IF(X1632=O1632,"MENOR",IF(X1632=S1632,"PROM[MEN-MED]","PROMEDIO"))</f>
        <v/>
      </c>
      <c r="X1632" s="163">
        <f>IF(V1632&lt;=300%,O1632,IF(AND(V1632&gt;100%,V1632&lt;=150%),S1632,R1632))</f>
        <v/>
      </c>
      <c r="Y1632" s="162">
        <f>ROUND(X1632,0)</f>
        <v/>
      </c>
    </row>
    <row r="1633" ht="27" customHeight="1">
      <c r="B1633" s="32" t="inlineStr">
        <is>
          <t>4.15</t>
        </is>
      </c>
      <c r="C1633" s="32" t="n">
        <v>4912</v>
      </c>
      <c r="D1633" s="59" t="inlineStr">
        <is>
          <t>BOMBA PRINCIPAL EMBRAGUE</t>
        </is>
      </c>
      <c r="E1633" s="56" t="inlineStr">
        <is>
          <t>Elemento metálico cilindrico que genera movimiento en el mismo mediante el movimiento de un pistón generando circulación de fluidos a alta presión. Diámetro establecido para este vehículo.</t>
        </is>
      </c>
      <c r="F1633" s="32" t="inlineStr">
        <is>
          <t>Unidad</t>
        </is>
      </c>
      <c r="G1633" s="35" t="inlineStr">
        <is>
          <t>suministro</t>
        </is>
      </c>
      <c r="H1633" s="159" t="n">
        <v>518701</v>
      </c>
      <c r="I1633" s="37" t="n">
        <v>158.91</v>
      </c>
      <c r="J1633" s="37" t="n">
        <v>151.76</v>
      </c>
      <c r="K1633" s="160">
        <f>H1633*(I1633/J1633)</f>
        <v/>
      </c>
      <c r="L1633" s="159" t="n">
        <v>608213.9742000001</v>
      </c>
      <c r="M1633" s="159" t="n">
        <v>590499</v>
      </c>
      <c r="N1633" s="159" t="n">
        <v>637738.92</v>
      </c>
      <c r="O1633" s="162">
        <f>MIN(K1633,L1633,M1633,N1633)</f>
        <v/>
      </c>
      <c r="P1633" s="162">
        <f>MAX(K1633,L1633,M1633,N1633)</f>
        <v/>
      </c>
      <c r="Q1633" s="162">
        <f>MEDIAN(K1633,L1633,M1633,N1633)</f>
        <v/>
      </c>
      <c r="R1633" s="162">
        <f>AVERAGE(K1633,L1633,M1633,N1633)</f>
        <v/>
      </c>
      <c r="S1633" s="162">
        <f>AVERAGE(O1633,Q1633)</f>
        <v/>
      </c>
      <c r="T1633" s="162">
        <f>AVERAGE(P1633,Q1633)</f>
        <v/>
      </c>
      <c r="U1633" s="41">
        <f>STDEVA(K1633,L1633,M1633,N1633)</f>
        <v/>
      </c>
      <c r="V1633" s="42">
        <f>U1633/Q1633</f>
        <v/>
      </c>
      <c r="W1633" s="43">
        <f>IF(X1633=O1633,"MENOR",IF(X1633=S1633,"PROM[MEN-MED]","PROMEDIO"))</f>
        <v/>
      </c>
      <c r="X1633" s="163">
        <f>IF(V1633&lt;=300%,O1633,IF(AND(V1633&gt;100%,V1633&lt;=150%),S1633,R1633))</f>
        <v/>
      </c>
      <c r="Y1633" s="162">
        <f>ROUND(X1633,0)</f>
        <v/>
      </c>
    </row>
    <row r="1634" ht="27" customHeight="1">
      <c r="B1634" s="32" t="inlineStr">
        <is>
          <t>4.16</t>
        </is>
      </c>
      <c r="C1634" s="32" t="n">
        <v>4912</v>
      </c>
      <c r="D1634" s="59" t="inlineStr">
        <is>
          <t>JUEGO DE EMBRAGUE (DISCO-PRENSA-BALINERA)</t>
        </is>
      </c>
      <c r="E1634" s="56" t="inlineStr">
        <is>
          <t>Sistema de componentes de acero y fibras en ocasiones asbesto, modera los choques mecánicos al transmitir y/o interrumpir el movimiento de una energía mecánica a su acción final de manera voluntaria.  Diametro establecido para este vehículo</t>
        </is>
      </c>
      <c r="F1634" s="32" t="inlineStr">
        <is>
          <t>Unidad</t>
        </is>
      </c>
      <c r="G1634" s="35" t="inlineStr">
        <is>
          <t>suministro</t>
        </is>
      </c>
      <c r="H1634" s="159" t="n">
        <v>2880148</v>
      </c>
      <c r="I1634" s="37" t="n">
        <v>158.91</v>
      </c>
      <c r="J1634" s="37" t="n">
        <v>151.76</v>
      </c>
      <c r="K1634" s="160">
        <f>H1634*(I1634/J1634)</f>
        <v/>
      </c>
      <c r="L1634" s="159" t="n">
        <v>3591358.6793</v>
      </c>
      <c r="M1634" s="159" t="n">
        <v>3486756</v>
      </c>
      <c r="N1634" s="159" t="n">
        <v>3765696.48</v>
      </c>
      <c r="O1634" s="162">
        <f>MIN(K1634,L1634,M1634,N1634)</f>
        <v/>
      </c>
      <c r="P1634" s="162">
        <f>MAX(K1634,L1634,M1634,N1634)</f>
        <v/>
      </c>
      <c r="Q1634" s="162">
        <f>MEDIAN(K1634,L1634,M1634,N1634)</f>
        <v/>
      </c>
      <c r="R1634" s="162">
        <f>AVERAGE(K1634,L1634,M1634,N1634)</f>
        <v/>
      </c>
      <c r="S1634" s="162">
        <f>AVERAGE(O1634,Q1634)</f>
        <v/>
      </c>
      <c r="T1634" s="162">
        <f>AVERAGE(P1634,Q1634)</f>
        <v/>
      </c>
      <c r="U1634" s="41">
        <f>STDEVA(K1634,L1634,M1634,N1634)</f>
        <v/>
      </c>
      <c r="V1634" s="42">
        <f>U1634/Q1634</f>
        <v/>
      </c>
      <c r="W1634" s="43">
        <f>IF(X1634=O1634,"MENOR",IF(X1634=S1634,"PROM[MEN-MED]","PROMEDIO"))</f>
        <v/>
      </c>
      <c r="X1634" s="163">
        <f>IF(V1634&lt;=300%,O1634,IF(AND(V1634&gt;100%,V1634&lt;=150%),S1634,R1634))</f>
        <v/>
      </c>
      <c r="Y1634" s="162">
        <f>ROUND(X1634,0)</f>
        <v/>
      </c>
    </row>
    <row r="1635" ht="27" customHeight="1">
      <c r="B1635" s="32" t="inlineStr">
        <is>
          <t>4.17</t>
        </is>
      </c>
      <c r="C1635" s="32" t="n">
        <v>4912</v>
      </c>
      <c r="D1635" s="59" t="inlineStr">
        <is>
          <t xml:space="preserve">HORQUILLA </t>
        </is>
      </c>
      <c r="E1635" s="56" t="inlineStr">
        <is>
          <t>Es una barra que se apoya o puede girar sobre un punto (Palanca) de material metalico  accionada por un sistema de tirantes unido a un pedal mandada hidráulicamente.  Diametro establecido para este vehículo</t>
        </is>
      </c>
      <c r="F1635" s="32" t="inlineStr">
        <is>
          <t>Unidad</t>
        </is>
      </c>
      <c r="G1635" s="35" t="inlineStr">
        <is>
          <t>suministro</t>
        </is>
      </c>
      <c r="H1635" s="159" t="n">
        <v>124230</v>
      </c>
      <c r="I1635" s="37" t="n">
        <v>158.91</v>
      </c>
      <c r="J1635" s="37" t="n">
        <v>151.76</v>
      </c>
      <c r="K1635" s="160">
        <f>H1635*(I1635/J1635)</f>
        <v/>
      </c>
      <c r="L1635" s="159" t="n">
        <v>478044.6342</v>
      </c>
      <c r="M1635" s="159" t="n">
        <v>464121</v>
      </c>
      <c r="N1635" s="159" t="n">
        <v>501250.68</v>
      </c>
      <c r="O1635" s="162">
        <f>MIN(K1635,L1635,M1635,N1635)</f>
        <v/>
      </c>
      <c r="P1635" s="162">
        <f>MAX(K1635,L1635,M1635,N1635)</f>
        <v/>
      </c>
      <c r="Q1635" s="162">
        <f>MEDIAN(K1635,L1635,M1635,N1635)</f>
        <v/>
      </c>
      <c r="R1635" s="162">
        <f>AVERAGE(K1635,L1635,M1635,N1635)</f>
        <v/>
      </c>
      <c r="S1635" s="162">
        <f>AVERAGE(O1635,Q1635)</f>
        <v/>
      </c>
      <c r="T1635" s="162">
        <f>AVERAGE(P1635,Q1635)</f>
        <v/>
      </c>
      <c r="U1635" s="41">
        <f>STDEVA(K1635,L1635,M1635,N1635)</f>
        <v/>
      </c>
      <c r="V1635" s="42">
        <f>U1635/Q1635</f>
        <v/>
      </c>
      <c r="W1635" s="43">
        <f>IF(X1635=O1635,"MENOR",IF(X1635=S1635,"PROM[MEN-MED]","PROMEDIO"))</f>
        <v/>
      </c>
      <c r="X1635" s="163">
        <f>IF(V1635&lt;=300%,O1635,IF(AND(V1635&gt;100%,V1635&lt;=150%),S1635,R1635))</f>
        <v/>
      </c>
      <c r="Y1635" s="162">
        <f>ROUND(X1635,0)</f>
        <v/>
      </c>
    </row>
    <row r="1636" ht="27" customHeight="1">
      <c r="B1636" s="32" t="inlineStr">
        <is>
          <t>4.18</t>
        </is>
      </c>
      <c r="C1636" s="32" t="n">
        <v>4912</v>
      </c>
      <c r="D1636" s="59" t="inlineStr">
        <is>
          <t>MANGUERA BOMBA AUXILIAR</t>
        </is>
      </c>
      <c r="E1636" s="56" t="inlineStr">
        <is>
          <t>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t>
        </is>
      </c>
      <c r="F1636" s="32" t="inlineStr">
        <is>
          <t>Unidad</t>
        </is>
      </c>
      <c r="G1636" s="35" t="inlineStr">
        <is>
          <t>suministro</t>
        </is>
      </c>
      <c r="H1636" s="159" t="n">
        <v>151049</v>
      </c>
      <c r="I1636" s="37" t="n">
        <v>158.91</v>
      </c>
      <c r="J1636" s="37" t="n">
        <v>151.76</v>
      </c>
      <c r="K1636" s="160">
        <f>H1636*(I1636/J1636)</f>
        <v/>
      </c>
      <c r="L1636" s="159" t="n">
        <v>183995.0749</v>
      </c>
      <c r="M1636" s="159" t="n">
        <v>178636</v>
      </c>
      <c r="N1636" s="159" t="n">
        <v>192926.88</v>
      </c>
      <c r="O1636" s="162">
        <f>MIN(K1636,L1636,M1636,N1636)</f>
        <v/>
      </c>
      <c r="P1636" s="162">
        <f>MAX(K1636,L1636,M1636,N1636)</f>
        <v/>
      </c>
      <c r="Q1636" s="162">
        <f>MEDIAN(K1636,L1636,M1636,N1636)</f>
        <v/>
      </c>
      <c r="R1636" s="162">
        <f>AVERAGE(K1636,L1636,M1636,N1636)</f>
        <v/>
      </c>
      <c r="S1636" s="162">
        <f>AVERAGE(O1636,Q1636)</f>
        <v/>
      </c>
      <c r="T1636" s="162">
        <f>AVERAGE(P1636,Q1636)</f>
        <v/>
      </c>
      <c r="U1636" s="41">
        <f>STDEVA(K1636,L1636,M1636,N1636)</f>
        <v/>
      </c>
      <c r="V1636" s="42">
        <f>U1636/Q1636</f>
        <v/>
      </c>
      <c r="W1636" s="43">
        <f>IF(X1636=O1636,"MENOR",IF(X1636=S1636,"PROM[MEN-MED]","PROMEDIO"))</f>
        <v/>
      </c>
      <c r="X1636" s="163">
        <f>IF(V1636&lt;=300%,O1636,IF(AND(V1636&gt;100%,V1636&lt;=150%),S1636,R1636))</f>
        <v/>
      </c>
      <c r="Y1636" s="162">
        <f>ROUND(X1636,0)</f>
        <v/>
      </c>
    </row>
    <row r="1637" ht="15.75" customHeight="1">
      <c r="B1637" s="26" t="inlineStr">
        <is>
          <t>5.</t>
        </is>
      </c>
      <c r="C1637" s="142" t="inlineStr">
        <is>
          <t>SISTEMA ELÉCTRICO</t>
        </is>
      </c>
      <c r="H1637" s="157" t="n"/>
      <c r="I1637" s="29" t="n"/>
      <c r="J1637" s="29" t="n"/>
      <c r="K1637" s="157" t="n"/>
      <c r="L1637" s="157" t="n"/>
      <c r="M1637" s="157" t="n"/>
      <c r="N1637" s="157" t="n"/>
      <c r="O1637" s="29" t="n"/>
      <c r="P1637" s="29" t="n"/>
      <c r="Q1637" s="29" t="n"/>
      <c r="R1637" s="29" t="n"/>
      <c r="S1637" s="29" t="n"/>
      <c r="T1637" s="29" t="n"/>
      <c r="U1637" s="29" t="n"/>
      <c r="V1637" s="75" t="n"/>
      <c r="W1637" s="29" t="n"/>
      <c r="X1637" s="29" t="n"/>
      <c r="Y1637" s="29" t="n"/>
    </row>
    <row r="1638" ht="27" customHeight="1">
      <c r="B1638" s="32" t="inlineStr">
        <is>
          <t>5.1</t>
        </is>
      </c>
      <c r="C1638" s="32" t="n">
        <v>4912</v>
      </c>
      <c r="D1638" s="59" t="inlineStr">
        <is>
          <t>ALTERNADOR</t>
        </is>
      </c>
      <c r="E1638"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638" s="32" t="inlineStr">
        <is>
          <t>Unidad</t>
        </is>
      </c>
      <c r="G1638" s="35" t="inlineStr">
        <is>
          <t>suministro</t>
        </is>
      </c>
      <c r="H1638" s="159" t="n">
        <v>3541052</v>
      </c>
      <c r="I1638" s="37" t="n">
        <v>158.91</v>
      </c>
      <c r="J1638" s="37" t="n">
        <v>151.76</v>
      </c>
      <c r="K1638" s="160">
        <f>H1638*(I1638/J1638)</f>
        <v/>
      </c>
      <c r="L1638" s="159" t="n">
        <v>6132267.7423</v>
      </c>
      <c r="M1638" s="159" t="n">
        <v>5953658</v>
      </c>
      <c r="N1638" s="159" t="n">
        <v>6429950.64</v>
      </c>
      <c r="O1638" s="162">
        <f>MIN(K1638,L1638,M1638,N1638)</f>
        <v/>
      </c>
      <c r="P1638" s="162">
        <f>MAX(K1638,L1638,M1638,N1638)</f>
        <v/>
      </c>
      <c r="Q1638" s="162">
        <f>MEDIAN(K1638,L1638,M1638,N1638)</f>
        <v/>
      </c>
      <c r="R1638" s="162">
        <f>AVERAGE(K1638,L1638,M1638,N1638)</f>
        <v/>
      </c>
      <c r="S1638" s="162">
        <f>AVERAGE(O1638,Q1638)</f>
        <v/>
      </c>
      <c r="T1638" s="162">
        <f>AVERAGE(P1638,Q1638)</f>
        <v/>
      </c>
      <c r="U1638" s="41">
        <f>STDEVA(K1638,L1638,M1638,N1638)</f>
        <v/>
      </c>
      <c r="V1638" s="42">
        <f>U1638/Q1638</f>
        <v/>
      </c>
      <c r="W1638" s="43">
        <f>IF(X1638=O1638,"MENOR",IF(X1638=S1638,"PROM[MEN-MED]","PROMEDIO"))</f>
        <v/>
      </c>
      <c r="X1638" s="163">
        <f>IF(V1638&lt;=300%,O1638,IF(AND(V1638&gt;100%,V1638&lt;=150%),S1638,R1638))</f>
        <v/>
      </c>
      <c r="Y1638" s="162">
        <f>ROUND(X1638,0)</f>
        <v/>
      </c>
    </row>
    <row r="1639" ht="27" customHeight="1">
      <c r="B1639" s="32" t="inlineStr">
        <is>
          <t>5.2</t>
        </is>
      </c>
      <c r="C1639" s="32" t="n">
        <v>4912</v>
      </c>
      <c r="D1639" s="59" t="inlineStr">
        <is>
          <t>AUTOMÁTICO MOTOR DE ARRANQUE (SOLENOIDE)</t>
        </is>
      </c>
      <c r="E1639" s="56" t="inlineStr">
        <is>
          <t>Pieza metálica de forma cilíndrica compuesta por dos bobinas y un contacto: una bobina impulsora, una bobina de retención y un contacto para alimentar el motor de arranqueque. Diámetro establecido para este vehículo.</t>
        </is>
      </c>
      <c r="F1639" s="32" t="inlineStr">
        <is>
          <t>Unidad</t>
        </is>
      </c>
      <c r="G1639" s="35" t="inlineStr">
        <is>
          <t>suministro</t>
        </is>
      </c>
      <c r="H1639" s="159" t="n">
        <v>683762</v>
      </c>
      <c r="I1639" s="37" t="n">
        <v>158.91</v>
      </c>
      <c r="J1639" s="37" t="n">
        <v>151.76</v>
      </c>
      <c r="K1639" s="160">
        <f>H1639*(I1639/J1639)</f>
        <v/>
      </c>
      <c r="L1639" s="159" t="n">
        <v>1254409.1903</v>
      </c>
      <c r="M1639" s="159" t="n">
        <v>1217873</v>
      </c>
      <c r="N1639" s="159" t="n">
        <v>1315302.84</v>
      </c>
      <c r="O1639" s="162">
        <f>MIN(K1639,L1639,M1639,N1639)</f>
        <v/>
      </c>
      <c r="P1639" s="162">
        <f>MAX(K1639,L1639,M1639,N1639)</f>
        <v/>
      </c>
      <c r="Q1639" s="162">
        <f>MEDIAN(K1639,L1639,M1639,N1639)</f>
        <v/>
      </c>
      <c r="R1639" s="162">
        <f>AVERAGE(K1639,L1639,M1639,N1639)</f>
        <v/>
      </c>
      <c r="S1639" s="162">
        <f>AVERAGE(O1639,Q1639)</f>
        <v/>
      </c>
      <c r="T1639" s="162">
        <f>AVERAGE(P1639,Q1639)</f>
        <v/>
      </c>
      <c r="U1639" s="41">
        <f>STDEVA(K1639,L1639,M1639,N1639)</f>
        <v/>
      </c>
      <c r="V1639" s="42">
        <f>U1639/Q1639</f>
        <v/>
      </c>
      <c r="W1639" s="43">
        <f>IF(X1639=O1639,"MENOR",IF(X1639=S1639,"PROM[MEN-MED]","PROMEDIO"))</f>
        <v/>
      </c>
      <c r="X1639" s="163">
        <f>IF(V1639&lt;=300%,O1639,IF(AND(V1639&gt;100%,V1639&lt;=150%),S1639,R1639))</f>
        <v/>
      </c>
      <c r="Y1639" s="162">
        <f>ROUND(X1639,0)</f>
        <v/>
      </c>
    </row>
    <row r="1640" ht="27" customHeight="1">
      <c r="B1640" s="32" t="inlineStr">
        <is>
          <t>5.3</t>
        </is>
      </c>
      <c r="C1640" s="32" t="n">
        <v>4912</v>
      </c>
      <c r="D1640" s="59" t="inlineStr">
        <is>
          <t>BALINERA DEL ALTERNADOR</t>
        </is>
      </c>
      <c r="E1640"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640" s="32" t="inlineStr">
        <is>
          <t>Unidad</t>
        </is>
      </c>
      <c r="G1640" s="35" t="inlineStr">
        <is>
          <t>suministro</t>
        </is>
      </c>
      <c r="H1640" s="159" t="n">
        <v>84477</v>
      </c>
      <c r="I1640" s="37" t="n">
        <v>158.91</v>
      </c>
      <c r="J1640" s="37" t="n">
        <v>151.76</v>
      </c>
      <c r="K1640" s="160">
        <f>H1640*(I1640/J1640)</f>
        <v/>
      </c>
      <c r="L1640" s="159" t="n">
        <v>109934.9846</v>
      </c>
      <c r="M1640" s="159" t="n">
        <v>106733</v>
      </c>
      <c r="N1640" s="159" t="n">
        <v>115271.64</v>
      </c>
      <c r="O1640" s="162">
        <f>MIN(K1640,L1640,M1640,N1640)</f>
        <v/>
      </c>
      <c r="P1640" s="162">
        <f>MAX(K1640,L1640,M1640,N1640)</f>
        <v/>
      </c>
      <c r="Q1640" s="162">
        <f>MEDIAN(K1640,L1640,M1640,N1640)</f>
        <v/>
      </c>
      <c r="R1640" s="162">
        <f>AVERAGE(K1640,L1640,M1640,N1640)</f>
        <v/>
      </c>
      <c r="S1640" s="162">
        <f>AVERAGE(O1640,Q1640)</f>
        <v/>
      </c>
      <c r="T1640" s="162">
        <f>AVERAGE(P1640,Q1640)</f>
        <v/>
      </c>
      <c r="U1640" s="41">
        <f>STDEVA(K1640,L1640,M1640,N1640)</f>
        <v/>
      </c>
      <c r="V1640" s="42">
        <f>U1640/Q1640</f>
        <v/>
      </c>
      <c r="W1640" s="43">
        <f>IF(X1640=O1640,"MENOR",IF(X1640=S1640,"PROM[MEN-MED]","PROMEDIO"))</f>
        <v/>
      </c>
      <c r="X1640" s="163">
        <f>IF(V1640&lt;=300%,O1640,IF(AND(V1640&gt;100%,V1640&lt;=150%),S1640,R1640))</f>
        <v/>
      </c>
      <c r="Y1640" s="162">
        <f>ROUND(X1640,0)</f>
        <v/>
      </c>
    </row>
    <row r="1641" ht="15.75" customHeight="1">
      <c r="B1641" s="32" t="inlineStr">
        <is>
          <t>5.4</t>
        </is>
      </c>
      <c r="C1641" s="32" t="n">
        <v>4912</v>
      </c>
      <c r="D1641" s="59" t="inlineStr">
        <is>
          <t xml:space="preserve">BOMBILLOS DE DOBLE FILAMENTO </t>
        </is>
      </c>
      <c r="E1641" s="56" t="inlineStr">
        <is>
          <t>Objeto de cristal que, con un hilo de tungsteno, platino en su interior se vuelve incandescente con el paso de la corriente eléctrica. Diámetro establecido para este vehículo.</t>
        </is>
      </c>
      <c r="F1641" s="32" t="inlineStr">
        <is>
          <t>Unidad</t>
        </is>
      </c>
      <c r="G1641" s="35" t="inlineStr">
        <is>
          <t>suministro</t>
        </is>
      </c>
      <c r="H1641" s="159" t="n">
        <v>17100</v>
      </c>
      <c r="I1641" s="37" t="n">
        <v>158.91</v>
      </c>
      <c r="J1641" s="37" t="n">
        <v>151.76</v>
      </c>
      <c r="K1641" s="160">
        <f>H1641*(I1641/J1641)</f>
        <v/>
      </c>
      <c r="L1641" s="159" t="n">
        <v>20829.6886</v>
      </c>
      <c r="M1641" s="159" t="n">
        <v>20223</v>
      </c>
      <c r="N1641" s="159" t="n">
        <v>21840.84</v>
      </c>
      <c r="O1641" s="162">
        <f>MIN(K1641,L1641,M1641,N1641)</f>
        <v/>
      </c>
      <c r="P1641" s="162">
        <f>MAX(K1641,L1641,M1641,N1641)</f>
        <v/>
      </c>
      <c r="Q1641" s="162">
        <f>MEDIAN(K1641,L1641,M1641,N1641)</f>
        <v/>
      </c>
      <c r="R1641" s="162">
        <f>AVERAGE(K1641,L1641,M1641,N1641)</f>
        <v/>
      </c>
      <c r="S1641" s="162">
        <f>AVERAGE(O1641,Q1641)</f>
        <v/>
      </c>
      <c r="T1641" s="162">
        <f>AVERAGE(P1641,Q1641)</f>
        <v/>
      </c>
      <c r="U1641" s="41">
        <f>STDEVA(K1641,L1641,M1641,N1641)</f>
        <v/>
      </c>
      <c r="V1641" s="42">
        <f>U1641/Q1641</f>
        <v/>
      </c>
      <c r="W1641" s="43">
        <f>IF(X1641=O1641,"MENOR",IF(X1641=S1641,"PROM[MEN-MED]","PROMEDIO"))</f>
        <v/>
      </c>
      <c r="X1641" s="163">
        <f>IF(V1641&lt;=300%,O1641,IF(AND(V1641&gt;100%,V1641&lt;=150%),S1641,R1641))</f>
        <v/>
      </c>
      <c r="Y1641" s="162">
        <f>ROUND(X1641,0)</f>
        <v/>
      </c>
    </row>
    <row r="1642" ht="15.75" customHeight="1">
      <c r="B1642" s="32" t="inlineStr">
        <is>
          <t>5.5</t>
        </is>
      </c>
      <c r="C1642" s="32" t="n">
        <v>4912</v>
      </c>
      <c r="D1642" s="59" t="inlineStr">
        <is>
          <t xml:space="preserve">BOMBILLOS HALÓGENO </t>
        </is>
      </c>
      <c r="E1642" s="56" t="inlineStr">
        <is>
          <t>Objeto de cristal con un filamento de Wolframio, dentro de un gas inerte y una pequeña cantidad de halógeno (como yodo o bromo) . Diámetro establecido para este vehículo.</t>
        </is>
      </c>
      <c r="F1642" s="32" t="inlineStr">
        <is>
          <t>Unidad</t>
        </is>
      </c>
      <c r="G1642" s="35" t="inlineStr">
        <is>
          <t>suministro</t>
        </is>
      </c>
      <c r="H1642" s="159" t="n">
        <v>130193</v>
      </c>
      <c r="I1642" s="37" t="n">
        <v>158.91</v>
      </c>
      <c r="J1642" s="37" t="n">
        <v>151.76</v>
      </c>
      <c r="K1642" s="160">
        <f>H1642*(I1642/J1642)</f>
        <v/>
      </c>
      <c r="L1642" s="159" t="n">
        <v>212579.6365</v>
      </c>
      <c r="M1642" s="159" t="n">
        <v>206388</v>
      </c>
      <c r="N1642" s="159" t="n">
        <v>222899.04</v>
      </c>
      <c r="O1642" s="162">
        <f>MIN(K1642,L1642,M1642,N1642)</f>
        <v/>
      </c>
      <c r="P1642" s="162">
        <f>MAX(K1642,L1642,M1642,N1642)</f>
        <v/>
      </c>
      <c r="Q1642" s="162">
        <f>MEDIAN(K1642,L1642,M1642,N1642)</f>
        <v/>
      </c>
      <c r="R1642" s="162">
        <f>AVERAGE(K1642,L1642,M1642,N1642)</f>
        <v/>
      </c>
      <c r="S1642" s="162">
        <f>AVERAGE(O1642,Q1642)</f>
        <v/>
      </c>
      <c r="T1642" s="162">
        <f>AVERAGE(P1642,Q1642)</f>
        <v/>
      </c>
      <c r="U1642" s="41">
        <f>STDEVA(K1642,L1642,M1642,N1642)</f>
        <v/>
      </c>
      <c r="V1642" s="42">
        <f>U1642/Q1642</f>
        <v/>
      </c>
      <c r="W1642" s="43">
        <f>IF(X1642=O1642,"MENOR",IF(X1642=S1642,"PROM[MEN-MED]","PROMEDIO"))</f>
        <v/>
      </c>
      <c r="X1642" s="163">
        <f>IF(V1642&lt;=300%,O1642,IF(AND(V1642&gt;100%,V1642&lt;=150%),S1642,R1642))</f>
        <v/>
      </c>
      <c r="Y1642" s="162">
        <f>ROUND(X1642,0)</f>
        <v/>
      </c>
    </row>
    <row r="1643" ht="15.75" customHeight="1">
      <c r="B1643" s="32" t="inlineStr">
        <is>
          <t>5.6</t>
        </is>
      </c>
      <c r="C1643" s="32" t="n">
        <v>4912</v>
      </c>
      <c r="D1643" s="58" t="inlineStr">
        <is>
          <t>SENSOR FRENO (PERA)</t>
        </is>
      </c>
      <c r="E1643" s="56" t="inlineStr">
        <is>
          <t>Dispositivo eléctrico de material plástico en la mayoría de casos que desvía o interrumpe el curso de una corriente eléctrica. Diámetro establecido para este vehículo.</t>
        </is>
      </c>
      <c r="F1643" s="32" t="inlineStr">
        <is>
          <t>Unidad</t>
        </is>
      </c>
      <c r="G1643" s="35" t="inlineStr">
        <is>
          <t>suministro</t>
        </is>
      </c>
      <c r="H1643" s="159" t="n">
        <v>116279</v>
      </c>
      <c r="I1643" s="37" t="n">
        <v>158.91</v>
      </c>
      <c r="J1643" s="37" t="n">
        <v>151.76</v>
      </c>
      <c r="K1643" s="160">
        <f>H1643*(I1643/J1643)</f>
        <v/>
      </c>
      <c r="L1643" s="159" t="n">
        <v>151322.4468</v>
      </c>
      <c r="M1643" s="159" t="n">
        <v>146915</v>
      </c>
      <c r="N1643" s="159" t="n">
        <v>158668.2</v>
      </c>
      <c r="O1643" s="162">
        <f>MIN(K1643,L1643,M1643,N1643)</f>
        <v/>
      </c>
      <c r="P1643" s="162">
        <f>MAX(K1643,L1643,M1643,N1643)</f>
        <v/>
      </c>
      <c r="Q1643" s="162">
        <f>MEDIAN(K1643,L1643,M1643,N1643)</f>
        <v/>
      </c>
      <c r="R1643" s="162">
        <f>AVERAGE(K1643,L1643,M1643,N1643)</f>
        <v/>
      </c>
      <c r="S1643" s="162">
        <f>AVERAGE(O1643,Q1643)</f>
        <v/>
      </c>
      <c r="T1643" s="162">
        <f>AVERAGE(P1643,Q1643)</f>
        <v/>
      </c>
      <c r="U1643" s="41">
        <f>STDEVA(K1643,L1643,M1643,N1643)</f>
        <v/>
      </c>
      <c r="V1643" s="42">
        <f>U1643/Q1643</f>
        <v/>
      </c>
      <c r="W1643" s="43">
        <f>IF(X1643=O1643,"MENOR",IF(X1643=S1643,"PROM[MEN-MED]","PROMEDIO"))</f>
        <v/>
      </c>
      <c r="X1643" s="163">
        <f>IF(V1643&lt;=300%,O1643,IF(AND(V1643&gt;100%,V1643&lt;=150%),S1643,R1643))</f>
        <v/>
      </c>
      <c r="Y1643" s="162">
        <f>ROUND(X1643,0)</f>
        <v/>
      </c>
    </row>
    <row r="1644" ht="27" customHeight="1">
      <c r="B1644" s="32" t="inlineStr">
        <is>
          <t>5.7</t>
        </is>
      </c>
      <c r="C1644" s="32" t="n">
        <v>4912</v>
      </c>
      <c r="D1644" s="59" t="inlineStr">
        <is>
          <t>BOMBILLO LUZ DE CORTESIA (LUZ TECHO)</t>
        </is>
      </c>
      <c r="E1644" s="56" t="inlineStr">
        <is>
          <t>Objeto de cristal que, con un hilo de tungsteno, platino u otro material en su interior se vuelve incandescente con el paso de la corriente eléctrica. Diámetro establecido para este vehículo.</t>
        </is>
      </c>
      <c r="F1644" s="32" t="inlineStr">
        <is>
          <t>Unidad</t>
        </is>
      </c>
      <c r="G1644" s="35" t="inlineStr">
        <is>
          <t>suministro</t>
        </is>
      </c>
      <c r="H1644" s="159" t="n">
        <v>7600</v>
      </c>
      <c r="I1644" s="37" t="n">
        <v>158.91</v>
      </c>
      <c r="J1644" s="37" t="n">
        <v>151.76</v>
      </c>
      <c r="K1644" s="160">
        <f>H1644*(I1644/J1644)</f>
        <v/>
      </c>
      <c r="L1644" s="159" t="n">
        <v>8911.564899999999</v>
      </c>
      <c r="M1644" s="159" t="n">
        <v>8652</v>
      </c>
      <c r="N1644" s="159" t="n">
        <v>9344.16</v>
      </c>
      <c r="O1644" s="162">
        <f>MIN(K1644,L1644,M1644,N1644)</f>
        <v/>
      </c>
      <c r="P1644" s="162">
        <f>MAX(K1644,L1644,M1644,N1644)</f>
        <v/>
      </c>
      <c r="Q1644" s="162">
        <f>MEDIAN(K1644,L1644,M1644,N1644)</f>
        <v/>
      </c>
      <c r="R1644" s="162">
        <f>AVERAGE(K1644,L1644,M1644,N1644)</f>
        <v/>
      </c>
      <c r="S1644" s="162">
        <f>AVERAGE(O1644,Q1644)</f>
        <v/>
      </c>
      <c r="T1644" s="162">
        <f>AVERAGE(P1644,Q1644)</f>
        <v/>
      </c>
      <c r="U1644" s="41">
        <f>STDEVA(K1644,L1644,M1644,N1644)</f>
        <v/>
      </c>
      <c r="V1644" s="42">
        <f>U1644/Q1644</f>
        <v/>
      </c>
      <c r="W1644" s="43">
        <f>IF(X1644=O1644,"MENOR",IF(X1644=S1644,"PROM[MEN-MED]","PROMEDIO"))</f>
        <v/>
      </c>
      <c r="X1644" s="163">
        <f>IF(V1644&lt;=300%,O1644,IF(AND(V1644&gt;100%,V1644&lt;=150%),S1644,R1644))</f>
        <v/>
      </c>
      <c r="Y1644" s="162">
        <f>ROUND(X1644,0)</f>
        <v/>
      </c>
    </row>
    <row r="1645" ht="27" customHeight="1">
      <c r="B1645" s="32" t="inlineStr">
        <is>
          <t>5.8</t>
        </is>
      </c>
      <c r="C1645" s="32" t="n">
        <v>4912</v>
      </c>
      <c r="D1645" s="59" t="inlineStr">
        <is>
          <t>BOMBILLOS DIRECCIONALES</t>
        </is>
      </c>
      <c r="E1645" s="56" t="inlineStr">
        <is>
          <t>Objeto de cristal que, con un hilo de tungsteno, platino u otro material en su interior se vuelve incandescente con el paso de la corriente eléctrica. Diámetro establecido para este vehículo.</t>
        </is>
      </c>
      <c r="F1645" s="32" t="inlineStr">
        <is>
          <t>Unidad</t>
        </is>
      </c>
      <c r="G1645" s="35" t="inlineStr">
        <is>
          <t>suministro</t>
        </is>
      </c>
      <c r="H1645" s="159" t="n">
        <v>9938</v>
      </c>
      <c r="I1645" s="37" t="n">
        <v>158.91</v>
      </c>
      <c r="J1645" s="37" t="n">
        <v>151.76</v>
      </c>
      <c r="K1645" s="160">
        <f>H1645*(I1645/J1645)</f>
        <v/>
      </c>
      <c r="L1645" s="159" t="n">
        <v>28117.9745</v>
      </c>
      <c r="M1645" s="159" t="n">
        <v>27299</v>
      </c>
      <c r="N1645" s="159" t="n">
        <v>29482.92</v>
      </c>
      <c r="O1645" s="162">
        <f>MIN(K1645,L1645,M1645,N1645)</f>
        <v/>
      </c>
      <c r="P1645" s="162">
        <f>MAX(K1645,L1645,M1645,N1645)</f>
        <v/>
      </c>
      <c r="Q1645" s="162">
        <f>MEDIAN(K1645,L1645,M1645,N1645)</f>
        <v/>
      </c>
      <c r="R1645" s="162">
        <f>AVERAGE(K1645,L1645,M1645,N1645)</f>
        <v/>
      </c>
      <c r="S1645" s="162">
        <f>AVERAGE(O1645,Q1645)</f>
        <v/>
      </c>
      <c r="T1645" s="162">
        <f>AVERAGE(P1645,Q1645)</f>
        <v/>
      </c>
      <c r="U1645" s="41">
        <f>STDEVA(K1645,L1645,M1645,N1645)</f>
        <v/>
      </c>
      <c r="V1645" s="42">
        <f>U1645/Q1645</f>
        <v/>
      </c>
      <c r="W1645" s="43">
        <f>IF(X1645=O1645,"MENOR",IF(X1645=S1645,"PROM[MEN-MED]","PROMEDIO"))</f>
        <v/>
      </c>
      <c r="X1645" s="163">
        <f>IF(V1645&lt;=300%,O1645,IF(AND(V1645&gt;100%,V1645&lt;=150%),S1645,R1645))</f>
        <v/>
      </c>
      <c r="Y1645" s="162">
        <f>ROUND(X1645,0)</f>
        <v/>
      </c>
    </row>
    <row r="1646" ht="27" customHeight="1">
      <c r="B1646" s="32" t="inlineStr">
        <is>
          <t>5.9</t>
        </is>
      </c>
      <c r="C1646" s="32" t="n">
        <v>4912</v>
      </c>
      <c r="D1646" s="59" t="inlineStr">
        <is>
          <t>BORNE DE BATERÍA POSITIVO Y/O NEGATIVO</t>
        </is>
      </c>
      <c r="E1646"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1646" s="32" t="inlineStr">
        <is>
          <t>Unidad</t>
        </is>
      </c>
      <c r="G1646" s="35" t="inlineStr">
        <is>
          <t>suministro</t>
        </is>
      </c>
      <c r="H1646" s="159" t="n">
        <v>85471</v>
      </c>
      <c r="I1646" s="37" t="n">
        <v>158.91</v>
      </c>
      <c r="J1646" s="37" t="n">
        <v>151.76</v>
      </c>
      <c r="K1646" s="160">
        <f>H1646*(I1646/J1646)</f>
        <v/>
      </c>
      <c r="L1646" s="159" t="n">
        <v>127097.8786</v>
      </c>
      <c r="M1646" s="159" t="n">
        <v>123396</v>
      </c>
      <c r="N1646" s="159" t="n">
        <v>133267.68</v>
      </c>
      <c r="O1646" s="162">
        <f>MIN(K1646,L1646,M1646,N1646)</f>
        <v/>
      </c>
      <c r="P1646" s="162">
        <f>MAX(K1646,L1646,M1646,N1646)</f>
        <v/>
      </c>
      <c r="Q1646" s="162">
        <f>MEDIAN(K1646,L1646,M1646,N1646)</f>
        <v/>
      </c>
      <c r="R1646" s="162">
        <f>AVERAGE(K1646,L1646,M1646,N1646)</f>
        <v/>
      </c>
      <c r="S1646" s="162">
        <f>AVERAGE(O1646,Q1646)</f>
        <v/>
      </c>
      <c r="T1646" s="162">
        <f>AVERAGE(P1646,Q1646)</f>
        <v/>
      </c>
      <c r="U1646" s="41">
        <f>STDEVA(K1646,L1646,M1646,N1646)</f>
        <v/>
      </c>
      <c r="V1646" s="42">
        <f>U1646/Q1646</f>
        <v/>
      </c>
      <c r="W1646" s="43">
        <f>IF(X1646=O1646,"MENOR",IF(X1646=S1646,"PROM[MEN-MED]","PROMEDIO"))</f>
        <v/>
      </c>
      <c r="X1646" s="163">
        <f>IF(V1646&lt;=300%,O1646,IF(AND(V1646&gt;100%,V1646&lt;=150%),S1646,R1646))</f>
        <v/>
      </c>
      <c r="Y1646" s="162">
        <f>ROUND(X1646,0)</f>
        <v/>
      </c>
    </row>
    <row r="1647" ht="27" customHeight="1">
      <c r="B1647" s="32" t="inlineStr">
        <is>
          <t>5.10</t>
        </is>
      </c>
      <c r="C1647" s="32" t="n">
        <v>4912</v>
      </c>
      <c r="D1647" s="59" t="inlineStr">
        <is>
          <t>BUJÍAS DE PRECALENTAMIENTO (MOTOR DIÉSEL)</t>
        </is>
      </c>
      <c r="E1647" s="56" t="inlineStr">
        <is>
          <t>Dispositivo  de metal con forma de lápiz con un elemento calefactor en la punta, que dirige su calor hacia el bloque del motor alrededor de los cilindros.  Elemento establecido para este vehiculo</t>
        </is>
      </c>
      <c r="F1647" s="32" t="inlineStr">
        <is>
          <t>Unidad</t>
        </is>
      </c>
      <c r="G1647" s="35" t="inlineStr">
        <is>
          <t>suministro</t>
        </is>
      </c>
      <c r="H1647" s="159" t="n">
        <v>24846</v>
      </c>
      <c r="I1647" s="37" t="n">
        <v>158.91</v>
      </c>
      <c r="J1647" s="37" t="n">
        <v>151.76</v>
      </c>
      <c r="K1647" s="160">
        <f>H1647*(I1647/J1647)</f>
        <v/>
      </c>
      <c r="L1647" s="159" t="n">
        <v>200618.2444</v>
      </c>
      <c r="M1647" s="159" t="n">
        <v>194775</v>
      </c>
      <c r="N1647" s="159" t="n">
        <v>210357</v>
      </c>
      <c r="O1647" s="162">
        <f>MIN(K1647,L1647,M1647,N1647)</f>
        <v/>
      </c>
      <c r="P1647" s="162">
        <f>MAX(K1647,L1647,M1647,N1647)</f>
        <v/>
      </c>
      <c r="Q1647" s="162">
        <f>MEDIAN(K1647,L1647,M1647,N1647)</f>
        <v/>
      </c>
      <c r="R1647" s="162">
        <f>AVERAGE(K1647,L1647,M1647,N1647)</f>
        <v/>
      </c>
      <c r="S1647" s="162">
        <f>AVERAGE(O1647,Q1647)</f>
        <v/>
      </c>
      <c r="T1647" s="162">
        <f>AVERAGE(P1647,Q1647)</f>
        <v/>
      </c>
      <c r="U1647" s="41">
        <f>STDEVA(K1647,L1647,M1647,N1647)</f>
        <v/>
      </c>
      <c r="V1647" s="42">
        <f>U1647/Q1647</f>
        <v/>
      </c>
      <c r="W1647" s="43">
        <f>IF(X1647=O1647,"MENOR",IF(X1647=S1647,"PROM[MEN-MED]","PROMEDIO"))</f>
        <v/>
      </c>
      <c r="X1647" s="163">
        <f>IF(V1647&lt;=300%,O1647,IF(AND(V1647&gt;100%,V1647&lt;=150%),S1647,R1647))</f>
        <v/>
      </c>
      <c r="Y1647" s="162">
        <f>ROUND(X1647,0)</f>
        <v/>
      </c>
    </row>
    <row r="1648" ht="54.75" customHeight="1">
      <c r="B1648" s="32" t="inlineStr">
        <is>
          <t>5.11</t>
        </is>
      </c>
      <c r="C1648" s="32" t="n">
        <v>4912</v>
      </c>
      <c r="D1648" s="59" t="inlineStr">
        <is>
          <t>CLAXON (PITO)</t>
        </is>
      </c>
      <c r="E1648"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648" s="32" t="inlineStr">
        <is>
          <t>Unidad</t>
        </is>
      </c>
      <c r="G1648" s="35" t="inlineStr">
        <is>
          <t>suministro</t>
        </is>
      </c>
      <c r="H1648" s="159" t="n">
        <v>216657</v>
      </c>
      <c r="I1648" s="37" t="n">
        <v>158.91</v>
      </c>
      <c r="J1648" s="37" t="n">
        <v>151.76</v>
      </c>
      <c r="K1648" s="160">
        <f>H1648*(I1648/J1648)</f>
        <v/>
      </c>
      <c r="L1648" s="159" t="n">
        <v>279351.4528</v>
      </c>
      <c r="M1648" s="159" t="n">
        <v>271215</v>
      </c>
      <c r="N1648" s="159" t="n">
        <v>292912.2</v>
      </c>
      <c r="O1648" s="162">
        <f>MIN(K1648,L1648,M1648,N1648)</f>
        <v/>
      </c>
      <c r="P1648" s="162">
        <f>MAX(K1648,L1648,M1648,N1648)</f>
        <v/>
      </c>
      <c r="Q1648" s="162">
        <f>MEDIAN(K1648,L1648,M1648,N1648)</f>
        <v/>
      </c>
      <c r="R1648" s="162">
        <f>AVERAGE(K1648,L1648,M1648,N1648)</f>
        <v/>
      </c>
      <c r="S1648" s="162">
        <f>AVERAGE(O1648,Q1648)</f>
        <v/>
      </c>
      <c r="T1648" s="162">
        <f>AVERAGE(P1648,Q1648)</f>
        <v/>
      </c>
      <c r="U1648" s="41">
        <f>STDEVA(K1648,L1648,M1648,N1648)</f>
        <v/>
      </c>
      <c r="V1648" s="42">
        <f>U1648/Q1648</f>
        <v/>
      </c>
      <c r="W1648" s="43">
        <f>IF(X1648=O1648,"MENOR",IF(X1648=S1648,"PROM[MEN-MED]","PROMEDIO"))</f>
        <v/>
      </c>
      <c r="X1648" s="163">
        <f>IF(V1648&lt;=300%,O1648,IF(AND(V1648&gt;100%,V1648&lt;=150%),S1648,R1648))</f>
        <v/>
      </c>
      <c r="Y1648" s="162">
        <f>ROUND(X1648,0)</f>
        <v/>
      </c>
    </row>
    <row r="1649" ht="27" customHeight="1">
      <c r="B1649" s="32" t="inlineStr">
        <is>
          <t>5.12</t>
        </is>
      </c>
      <c r="C1649" s="32" t="n">
        <v>4912</v>
      </c>
      <c r="D1649" s="59" t="inlineStr">
        <is>
          <t>SENSOR DETONADOR AIRBAG</t>
        </is>
      </c>
      <c r="E1649"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649" s="32" t="inlineStr">
        <is>
          <t>Unidad</t>
        </is>
      </c>
      <c r="G1649" s="35" t="inlineStr">
        <is>
          <t>suministro</t>
        </is>
      </c>
      <c r="H1649" s="159" t="n">
        <v>642463</v>
      </c>
      <c r="I1649" s="37" t="n">
        <v>158.91</v>
      </c>
      <c r="J1649" s="37" t="n">
        <v>151.76</v>
      </c>
      <c r="K1649" s="160">
        <f>H1649*(I1649/J1649)</f>
        <v/>
      </c>
      <c r="L1649" s="159" t="n">
        <v>765961.5642</v>
      </c>
      <c r="M1649" s="159" t="n">
        <v>743652</v>
      </c>
      <c r="N1649" s="159" t="n">
        <v>803144.16</v>
      </c>
      <c r="O1649" s="162">
        <f>MIN(K1649,L1649,M1649,N1649)</f>
        <v/>
      </c>
      <c r="P1649" s="162">
        <f>MAX(K1649,L1649,M1649,N1649)</f>
        <v/>
      </c>
      <c r="Q1649" s="162">
        <f>MEDIAN(K1649,L1649,M1649,N1649)</f>
        <v/>
      </c>
      <c r="R1649" s="162">
        <f>AVERAGE(K1649,L1649,M1649,N1649)</f>
        <v/>
      </c>
      <c r="S1649" s="162">
        <f>AVERAGE(O1649,Q1649)</f>
        <v/>
      </c>
      <c r="T1649" s="162">
        <f>AVERAGE(P1649,Q1649)</f>
        <v/>
      </c>
      <c r="U1649" s="41">
        <f>STDEVA(K1649,L1649,M1649,N1649)</f>
        <v/>
      </c>
      <c r="V1649" s="42">
        <f>U1649/Q1649</f>
        <v/>
      </c>
      <c r="W1649" s="43">
        <f>IF(X1649=O1649,"MENOR",IF(X1649=S1649,"PROM[MEN-MED]","PROMEDIO"))</f>
        <v/>
      </c>
      <c r="X1649" s="163">
        <f>IF(V1649&lt;=300%,O1649,IF(AND(V1649&gt;100%,V1649&lt;=150%),S1649,R1649))</f>
        <v/>
      </c>
      <c r="Y1649" s="162">
        <f>ROUND(X1649,0)</f>
        <v/>
      </c>
    </row>
    <row r="1650" ht="27" customHeight="1">
      <c r="B1650" s="32" t="inlineStr">
        <is>
          <t>5.13</t>
        </is>
      </c>
      <c r="C1650" s="32" t="n">
        <v>4912</v>
      </c>
      <c r="D1650" s="59" t="inlineStr">
        <is>
          <t>PORTA ESCOBILLAS DEL MOTOR DE ARRANQUE</t>
        </is>
      </c>
      <c r="E1650" s="56" t="inlineStr">
        <is>
          <t>Elemento o piezas combinadas entre metal y fibras electromecánicos de solides los cuales a través de anillos rozantes se usan para la transmisión de corriente,  Diámetro establecido para este vehículo.</t>
        </is>
      </c>
      <c r="F1650" s="32" t="inlineStr">
        <is>
          <t>Unidad</t>
        </is>
      </c>
      <c r="G1650" s="35" t="inlineStr">
        <is>
          <t>suministro</t>
        </is>
      </c>
      <c r="H1650" s="159" t="n">
        <v>80501</v>
      </c>
      <c r="I1650" s="37" t="n">
        <v>158.91</v>
      </c>
      <c r="J1650" s="37" t="n">
        <v>151.76</v>
      </c>
      <c r="K1650" s="160">
        <f>H1650*(I1650/J1650)</f>
        <v/>
      </c>
      <c r="L1650" s="159" t="n">
        <v>396028.8227</v>
      </c>
      <c r="M1650" s="159" t="n">
        <v>384494</v>
      </c>
      <c r="N1650" s="159" t="n">
        <v>415253.52</v>
      </c>
      <c r="O1650" s="162">
        <f>MIN(K1650,L1650,M1650,N1650)</f>
        <v/>
      </c>
      <c r="P1650" s="162">
        <f>MAX(K1650,L1650,M1650,N1650)</f>
        <v/>
      </c>
      <c r="Q1650" s="162">
        <f>MEDIAN(K1650,L1650,M1650,N1650)</f>
        <v/>
      </c>
      <c r="R1650" s="162">
        <f>AVERAGE(K1650,L1650,M1650,N1650)</f>
        <v/>
      </c>
      <c r="S1650" s="162">
        <f>AVERAGE(O1650,Q1650)</f>
        <v/>
      </c>
      <c r="T1650" s="162">
        <f>AVERAGE(P1650,Q1650)</f>
        <v/>
      </c>
      <c r="U1650" s="41">
        <f>STDEVA(K1650,L1650,M1650,N1650)</f>
        <v/>
      </c>
      <c r="V1650" s="42">
        <f>U1650/Q1650</f>
        <v/>
      </c>
      <c r="W1650" s="43">
        <f>IF(X1650=O1650,"MENOR",IF(X1650=S1650,"PROM[MEN-MED]","PROMEDIO"))</f>
        <v/>
      </c>
      <c r="X1650" s="163">
        <f>IF(V1650&lt;=300%,O1650,IF(AND(V1650&gt;100%,V1650&lt;=150%),S1650,R1650))</f>
        <v/>
      </c>
      <c r="Y1650" s="162">
        <f>ROUND(X1650,0)</f>
        <v/>
      </c>
    </row>
    <row r="1651" ht="54.75" customHeight="1">
      <c r="B1651" s="32" t="inlineStr">
        <is>
          <t>5.14</t>
        </is>
      </c>
      <c r="C1651" s="32" t="n">
        <v>4912</v>
      </c>
      <c r="D1651" s="59" t="inlineStr">
        <is>
          <t>FUSIBLES 10-15-20-25-30 AMP</t>
        </is>
      </c>
      <c r="E1651"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651" s="32" t="inlineStr">
        <is>
          <t>Unidad</t>
        </is>
      </c>
      <c r="G1651" s="35" t="inlineStr">
        <is>
          <t>suministro</t>
        </is>
      </c>
      <c r="H1651" s="159" t="n">
        <v>3976</v>
      </c>
      <c r="I1651" s="37" t="n">
        <v>158.91</v>
      </c>
      <c r="J1651" s="37" t="n">
        <v>151.76</v>
      </c>
      <c r="K1651" s="160">
        <f>H1651*(I1651/J1651)</f>
        <v/>
      </c>
      <c r="L1651" s="159" t="n">
        <v>5570.2353</v>
      </c>
      <c r="M1651" s="159" t="n">
        <v>5408</v>
      </c>
      <c r="N1651" s="159" t="n">
        <v>5840.64</v>
      </c>
      <c r="O1651" s="162">
        <f>MIN(K1651,L1651,M1651,N1651)</f>
        <v/>
      </c>
      <c r="P1651" s="162">
        <f>MAX(K1651,L1651,M1651,N1651)</f>
        <v/>
      </c>
      <c r="Q1651" s="162">
        <f>MEDIAN(K1651,L1651,M1651,N1651)</f>
        <v/>
      </c>
      <c r="R1651" s="162">
        <f>AVERAGE(K1651,L1651,M1651,N1651)</f>
        <v/>
      </c>
      <c r="S1651" s="162">
        <f>AVERAGE(O1651,Q1651)</f>
        <v/>
      </c>
      <c r="T1651" s="162">
        <f>AVERAGE(P1651,Q1651)</f>
        <v/>
      </c>
      <c r="U1651" s="41">
        <f>STDEVA(K1651,L1651,M1651,N1651)</f>
        <v/>
      </c>
      <c r="V1651" s="42">
        <f>U1651/Q1651</f>
        <v/>
      </c>
      <c r="W1651" s="43">
        <f>IF(X1651=O1651,"MENOR",IF(X1651=S1651,"PROM[MEN-MED]","PROMEDIO"))</f>
        <v/>
      </c>
      <c r="X1651" s="163">
        <f>IF(V1651&lt;=300%,O1651,IF(AND(V1651&gt;100%,V1651&lt;=150%),S1651,R1651))</f>
        <v/>
      </c>
      <c r="Y1651" s="162">
        <f>ROUND(X1651,0)</f>
        <v/>
      </c>
    </row>
    <row r="1652" ht="54.75" customHeight="1">
      <c r="B1652" s="32" t="inlineStr">
        <is>
          <t>5.15</t>
        </is>
      </c>
      <c r="C1652" s="32" t="n">
        <v>4912</v>
      </c>
      <c r="D1652" s="59" t="inlineStr">
        <is>
          <t>FUSIBLES 60-80-100 AMP</t>
        </is>
      </c>
      <c r="E1652"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652" s="32" t="inlineStr">
        <is>
          <t>Unidad</t>
        </is>
      </c>
      <c r="G1652" s="35" t="inlineStr">
        <is>
          <t>suministro</t>
        </is>
      </c>
      <c r="H1652" s="159" t="n">
        <v>61750</v>
      </c>
      <c r="I1652" s="37" t="n">
        <v>158.91</v>
      </c>
      <c r="J1652" s="37" t="n">
        <v>151.76</v>
      </c>
      <c r="K1652" s="160">
        <f>H1652*(I1652/J1652)</f>
        <v/>
      </c>
      <c r="L1652" s="159" t="n">
        <v>75218.8409</v>
      </c>
      <c r="M1652" s="159" t="n">
        <v>73028</v>
      </c>
      <c r="N1652" s="159" t="n">
        <v>78870.24000000001</v>
      </c>
      <c r="O1652" s="162">
        <f>MIN(K1652,L1652,M1652,N1652)</f>
        <v/>
      </c>
      <c r="P1652" s="162">
        <f>MAX(K1652,L1652,M1652,N1652)</f>
        <v/>
      </c>
      <c r="Q1652" s="162">
        <f>MEDIAN(K1652,L1652,M1652,N1652)</f>
        <v/>
      </c>
      <c r="R1652" s="162">
        <f>AVERAGE(K1652,L1652,M1652,N1652)</f>
        <v/>
      </c>
      <c r="S1652" s="162">
        <f>AVERAGE(O1652,Q1652)</f>
        <v/>
      </c>
      <c r="T1652" s="162">
        <f>AVERAGE(P1652,Q1652)</f>
        <v/>
      </c>
      <c r="U1652" s="41">
        <f>STDEVA(K1652,L1652,M1652,N1652)</f>
        <v/>
      </c>
      <c r="V1652" s="42">
        <f>U1652/Q1652</f>
        <v/>
      </c>
      <c r="W1652" s="43">
        <f>IF(X1652=O1652,"MENOR",IF(X1652=S1652,"PROM[MEN-MED]","PROMEDIO"))</f>
        <v/>
      </c>
      <c r="X1652" s="163">
        <f>IF(V1652&lt;=300%,O1652,IF(AND(V1652&gt;100%,V1652&lt;=150%),S1652,R1652))</f>
        <v/>
      </c>
      <c r="Y1652" s="162">
        <f>ROUND(X1652,0)</f>
        <v/>
      </c>
    </row>
    <row r="1653" ht="27" customHeight="1">
      <c r="B1653" s="32" t="inlineStr">
        <is>
          <t>5.16</t>
        </is>
      </c>
      <c r="C1653" s="32" t="n">
        <v>4912</v>
      </c>
      <c r="D1653" s="59" t="inlineStr">
        <is>
          <t>INYECTORES (MOTOR DIÉSEL Y GASOLINA)</t>
        </is>
      </c>
      <c r="E1653" s="56"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653" s="32" t="inlineStr">
        <is>
          <t>Unidad</t>
        </is>
      </c>
      <c r="G1653" s="35" t="inlineStr">
        <is>
          <t>suministro</t>
        </is>
      </c>
      <c r="H1653" s="159" t="n">
        <v>1005766</v>
      </c>
      <c r="I1653" s="37" t="n">
        <v>158.91</v>
      </c>
      <c r="J1653" s="37" t="n">
        <v>151.76</v>
      </c>
      <c r="K1653" s="160">
        <f>H1653*(I1653/J1653)</f>
        <v/>
      </c>
      <c r="L1653" s="159" t="n">
        <v>4572116.4454</v>
      </c>
      <c r="M1653" s="159" t="n">
        <v>4438948</v>
      </c>
      <c r="N1653" s="159" t="n">
        <v>4794063.84</v>
      </c>
      <c r="O1653" s="162">
        <f>MIN(K1653,L1653,M1653,N1653)</f>
        <v/>
      </c>
      <c r="P1653" s="162">
        <f>MAX(K1653,L1653,M1653,N1653)</f>
        <v/>
      </c>
      <c r="Q1653" s="162">
        <f>MEDIAN(K1653,L1653,M1653,N1653)</f>
        <v/>
      </c>
      <c r="R1653" s="162">
        <f>AVERAGE(K1653,L1653,M1653,N1653)</f>
        <v/>
      </c>
      <c r="S1653" s="162">
        <f>AVERAGE(O1653,Q1653)</f>
        <v/>
      </c>
      <c r="T1653" s="162">
        <f>AVERAGE(P1653,Q1653)</f>
        <v/>
      </c>
      <c r="U1653" s="41">
        <f>STDEVA(K1653,L1653,M1653,N1653)</f>
        <v/>
      </c>
      <c r="V1653" s="42">
        <f>U1653/Q1653</f>
        <v/>
      </c>
      <c r="W1653" s="43">
        <f>IF(X1653=O1653,"MENOR",IF(X1653=S1653,"PROM[MEN-MED]","PROMEDIO"))</f>
        <v/>
      </c>
      <c r="X1653" s="163">
        <f>IF(V1653&lt;=300%,O1653,IF(AND(V1653&gt;100%,V1653&lt;=150%),S1653,R1653))</f>
        <v/>
      </c>
      <c r="Y1653" s="162">
        <f>ROUND(X1653,0)</f>
        <v/>
      </c>
    </row>
    <row r="1654" ht="27" customHeight="1">
      <c r="B1654" s="32" t="inlineStr">
        <is>
          <t>5.17</t>
        </is>
      </c>
      <c r="C1654" s="32" t="n">
        <v>4912</v>
      </c>
      <c r="D1654" s="59" t="inlineStr">
        <is>
          <t>MOTOR DE LIMPIABRISAS</t>
        </is>
      </c>
      <c r="E1654" s="56" t="inlineStr">
        <is>
          <t>Elemento metálico está formado por un motor eléctrico con un sistema de reducción incorporado, que transforma la velocidad del motor a la velocidad necesaria, para obtener un desplazamiento de vaivén. Diámetro establecido para este vehículo.</t>
        </is>
      </c>
      <c r="F1654" s="32" t="inlineStr">
        <is>
          <t xml:space="preserve">Unidad </t>
        </is>
      </c>
      <c r="G1654" s="35" t="inlineStr">
        <is>
          <t>suministro</t>
        </is>
      </c>
      <c r="H1654" s="159" t="n">
        <v>1287023</v>
      </c>
      <c r="I1654" s="37" t="n">
        <v>158.91</v>
      </c>
      <c r="J1654" s="37" t="n">
        <v>151.76</v>
      </c>
      <c r="K1654" s="160">
        <f>H1654*(I1654/J1654)</f>
        <v/>
      </c>
      <c r="L1654" s="159" t="n">
        <v>1944104.4042</v>
      </c>
      <c r="M1654" s="159" t="n">
        <v>1887480</v>
      </c>
      <c r="N1654" s="159" t="n">
        <v>2038478.4</v>
      </c>
      <c r="O1654" s="162">
        <f>MIN(K1654,L1654,M1654,N1654)</f>
        <v/>
      </c>
      <c r="P1654" s="162">
        <f>MAX(K1654,L1654,M1654,N1654)</f>
        <v/>
      </c>
      <c r="Q1654" s="162">
        <f>MEDIAN(K1654,L1654,M1654,N1654)</f>
        <v/>
      </c>
      <c r="R1654" s="162">
        <f>AVERAGE(K1654,L1654,M1654,N1654)</f>
        <v/>
      </c>
      <c r="S1654" s="162">
        <f>AVERAGE(O1654,Q1654)</f>
        <v/>
      </c>
      <c r="T1654" s="162">
        <f>AVERAGE(P1654,Q1654)</f>
        <v/>
      </c>
      <c r="U1654" s="41">
        <f>STDEVA(K1654,L1654,M1654,N1654)</f>
        <v/>
      </c>
      <c r="V1654" s="42">
        <f>U1654/Q1654</f>
        <v/>
      </c>
      <c r="W1654" s="43">
        <f>IF(X1654=O1654,"MENOR",IF(X1654=S1654,"PROM[MEN-MED]","PROMEDIO"))</f>
        <v/>
      </c>
      <c r="X1654" s="163">
        <f>IF(V1654&lt;=300%,O1654,IF(AND(V1654&gt;100%,V1654&lt;=150%),S1654,R1654))</f>
        <v/>
      </c>
      <c r="Y1654" s="162">
        <f>ROUND(X1654,0)</f>
        <v/>
      </c>
    </row>
    <row r="1655" ht="27" customHeight="1">
      <c r="B1655" s="32" t="inlineStr">
        <is>
          <t>5.18</t>
        </is>
      </c>
      <c r="C1655" s="32" t="n">
        <v>4912</v>
      </c>
      <c r="D1655" s="59" t="inlineStr">
        <is>
          <t>PORTAFUSIBLES</t>
        </is>
      </c>
      <c r="E1655" s="56" t="inlineStr">
        <is>
          <t>Elemento de plastico y metal forma de caja con su respetiva tapa que ofrecen un medio seguro y organizado para la instalación y protección grupal en elementos eléctricos. Diámetro establecido para este vehículo.</t>
        </is>
      </c>
      <c r="F1655" s="32" t="inlineStr">
        <is>
          <t>Unidad</t>
        </is>
      </c>
      <c r="G1655" s="35" t="inlineStr">
        <is>
          <t>suministro</t>
        </is>
      </c>
      <c r="H1655" s="159" t="n">
        <v>489963</v>
      </c>
      <c r="I1655" s="37" t="n">
        <v>158.91</v>
      </c>
      <c r="J1655" s="37" t="n">
        <v>151.76</v>
      </c>
      <c r="K1655" s="160">
        <f>H1655*(I1655/J1655)</f>
        <v/>
      </c>
      <c r="L1655" s="159" t="n">
        <v>1028171.7453</v>
      </c>
      <c r="M1655" s="159" t="n">
        <v>998225</v>
      </c>
      <c r="N1655" s="159" t="n">
        <v>1078083</v>
      </c>
      <c r="O1655" s="162">
        <f>MIN(K1655,L1655,M1655,N1655)</f>
        <v/>
      </c>
      <c r="P1655" s="162">
        <f>MAX(K1655,L1655,M1655,N1655)</f>
        <v/>
      </c>
      <c r="Q1655" s="162">
        <f>MEDIAN(K1655,L1655,M1655,N1655)</f>
        <v/>
      </c>
      <c r="R1655" s="162">
        <f>AVERAGE(K1655,L1655,M1655,N1655)</f>
        <v/>
      </c>
      <c r="S1655" s="162">
        <f>AVERAGE(O1655,Q1655)</f>
        <v/>
      </c>
      <c r="T1655" s="162">
        <f>AVERAGE(P1655,Q1655)</f>
        <v/>
      </c>
      <c r="U1655" s="41">
        <f>STDEVA(K1655,L1655,M1655,N1655)</f>
        <v/>
      </c>
      <c r="V1655" s="42">
        <f>U1655/Q1655</f>
        <v/>
      </c>
      <c r="W1655" s="43">
        <f>IF(X1655=O1655,"MENOR",IF(X1655=S1655,"PROM[MEN-MED]","PROMEDIO"))</f>
        <v/>
      </c>
      <c r="X1655" s="163">
        <f>IF(V1655&lt;=300%,O1655,IF(AND(V1655&gt;100%,V1655&lt;=150%),S1655,R1655))</f>
        <v/>
      </c>
      <c r="Y1655" s="162">
        <f>ROUND(X1655,0)</f>
        <v/>
      </c>
    </row>
    <row r="1656" ht="27" customHeight="1">
      <c r="B1656" s="32" t="inlineStr">
        <is>
          <t>5.19</t>
        </is>
      </c>
      <c r="C1656" s="32" t="n">
        <v>4912</v>
      </c>
      <c r="D1656" s="58" t="inlineStr">
        <is>
          <t>RELÉ (ELEVADOR DE CORRIENTE)</t>
        </is>
      </c>
      <c r="E1656" s="56" t="inlineStr">
        <is>
          <t>Dispositivo electromagnético, como un interruptor controlado por un circuito eléctrico en el que, por medio de una bobina y un electroimán, se acciona un juego de uno o varios contactos que permiten abrir o cerrar otros circuitos eléctricos independientes.  Elemento establecido para este vehículo.</t>
        </is>
      </c>
      <c r="F1656" s="32" t="inlineStr">
        <is>
          <t>Unidad</t>
        </is>
      </c>
      <c r="G1656" s="35" t="inlineStr">
        <is>
          <t>suministro</t>
        </is>
      </c>
      <c r="H1656" s="159" t="n">
        <v>198768</v>
      </c>
      <c r="I1656" s="37" t="n">
        <v>158.91</v>
      </c>
      <c r="J1656" s="37" t="n">
        <v>151.76</v>
      </c>
      <c r="K1656" s="160">
        <f>H1656*(I1656/J1656)</f>
        <v/>
      </c>
      <c r="L1656" s="159" t="n">
        <v>329726.6875</v>
      </c>
      <c r="M1656" s="159" t="n">
        <v>320123</v>
      </c>
      <c r="N1656" s="159" t="n">
        <v>345732.84</v>
      </c>
      <c r="O1656" s="162">
        <f>MIN(K1656,L1656,M1656,N1656)</f>
        <v/>
      </c>
      <c r="P1656" s="162">
        <f>MAX(K1656,L1656,M1656,N1656)</f>
        <v/>
      </c>
      <c r="Q1656" s="162">
        <f>MEDIAN(K1656,L1656,M1656,N1656)</f>
        <v/>
      </c>
      <c r="R1656" s="162">
        <f>AVERAGE(K1656,L1656,M1656,N1656)</f>
        <v/>
      </c>
      <c r="S1656" s="162">
        <f>AVERAGE(O1656,Q1656)</f>
        <v/>
      </c>
      <c r="T1656" s="162">
        <f>AVERAGE(P1656,Q1656)</f>
        <v/>
      </c>
      <c r="U1656" s="41">
        <f>STDEVA(K1656,L1656,M1656,N1656)</f>
        <v/>
      </c>
      <c r="V1656" s="42">
        <f>U1656/Q1656</f>
        <v/>
      </c>
      <c r="W1656" s="43">
        <f>IF(X1656=O1656,"MENOR",IF(X1656=S1656,"PROM[MEN-MED]","PROMEDIO"))</f>
        <v/>
      </c>
      <c r="X1656" s="163">
        <f>IF(V1656&lt;=300%,O1656,IF(AND(V1656&gt;100%,V1656&lt;=150%),S1656,R1656))</f>
        <v/>
      </c>
      <c r="Y1656" s="162">
        <f>ROUND(X1656,0)</f>
        <v/>
      </c>
    </row>
    <row r="1657" ht="27" customHeight="1">
      <c r="B1657" s="32" t="inlineStr">
        <is>
          <t>5.20</t>
        </is>
      </c>
      <c r="C1657" s="32" t="n">
        <v>4912</v>
      </c>
      <c r="D1657" s="59" t="inlineStr">
        <is>
          <t>SENSOR ABS DE LAS RUEDAS</t>
        </is>
      </c>
      <c r="E1657" s="56" t="inlineStr">
        <is>
          <t>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t>
        </is>
      </c>
      <c r="F1657" s="32" t="inlineStr">
        <is>
          <t>Unidad</t>
        </is>
      </c>
      <c r="G1657" s="35" t="inlineStr">
        <is>
          <t>suministro</t>
        </is>
      </c>
      <c r="H1657" s="159" t="n">
        <v>751343</v>
      </c>
      <c r="I1657" s="37" t="n">
        <v>158.91</v>
      </c>
      <c r="J1657" s="37" t="n">
        <v>151.76</v>
      </c>
      <c r="K1657" s="160">
        <f>H1657*(I1657/J1657)</f>
        <v/>
      </c>
      <c r="L1657" s="159" t="n">
        <v>1105033.4407</v>
      </c>
      <c r="M1657" s="159" t="n">
        <v>1072848</v>
      </c>
      <c r="N1657" s="159" t="n">
        <v>1158675.84</v>
      </c>
      <c r="O1657" s="162">
        <f>MIN(K1657,L1657,M1657,N1657)</f>
        <v/>
      </c>
      <c r="P1657" s="162">
        <f>MAX(K1657,L1657,M1657,N1657)</f>
        <v/>
      </c>
      <c r="Q1657" s="162">
        <f>MEDIAN(K1657,L1657,M1657,N1657)</f>
        <v/>
      </c>
      <c r="R1657" s="162">
        <f>AVERAGE(K1657,L1657,M1657,N1657)</f>
        <v/>
      </c>
      <c r="S1657" s="162">
        <f>AVERAGE(O1657,Q1657)</f>
        <v/>
      </c>
      <c r="T1657" s="162">
        <f>AVERAGE(P1657,Q1657)</f>
        <v/>
      </c>
      <c r="U1657" s="41">
        <f>STDEVA(K1657,L1657,M1657,N1657)</f>
        <v/>
      </c>
      <c r="V1657" s="42">
        <f>U1657/Q1657</f>
        <v/>
      </c>
      <c r="W1657" s="43">
        <f>IF(X1657=O1657,"MENOR",IF(X1657=S1657,"PROM[MEN-MED]","PROMEDIO"))</f>
        <v/>
      </c>
      <c r="X1657" s="163">
        <f>IF(V1657&lt;=300%,O1657,IF(AND(V1657&gt;100%,V1657&lt;=150%),S1657,R1657))</f>
        <v/>
      </c>
      <c r="Y1657" s="162">
        <f>ROUND(X1657,0)</f>
        <v/>
      </c>
    </row>
    <row r="1658" ht="41.25" customHeight="1">
      <c r="B1658" s="32" t="inlineStr">
        <is>
          <t>5.21</t>
        </is>
      </c>
      <c r="C1658" s="32" t="n">
        <v>4912</v>
      </c>
      <c r="D1658" s="59" t="inlineStr">
        <is>
          <t>SENSOR APERTURA MARIPOSA (TPS)</t>
        </is>
      </c>
      <c r="E1658" s="56"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658" s="32" t="inlineStr">
        <is>
          <t>Unidad</t>
        </is>
      </c>
      <c r="G1658" s="35" t="inlineStr">
        <is>
          <t>suministro</t>
        </is>
      </c>
      <c r="H1658" s="159" t="n">
        <v>1978827</v>
      </c>
      <c r="I1658" s="37" t="n">
        <v>158.91</v>
      </c>
      <c r="J1658" s="37" t="n">
        <v>151.76</v>
      </c>
      <c r="K1658" s="160">
        <f>H1658*(I1658/J1658)</f>
        <v/>
      </c>
      <c r="L1658" s="159" t="n">
        <v>2523778.0967</v>
      </c>
      <c r="M1658" s="159" t="n">
        <v>2450270</v>
      </c>
      <c r="N1658" s="159" t="n">
        <v>2646291.6</v>
      </c>
      <c r="O1658" s="162">
        <f>MIN(K1658,L1658,M1658,N1658)</f>
        <v/>
      </c>
      <c r="P1658" s="162">
        <f>MAX(K1658,L1658,M1658,N1658)</f>
        <v/>
      </c>
      <c r="Q1658" s="162">
        <f>MEDIAN(K1658,L1658,M1658,N1658)</f>
        <v/>
      </c>
      <c r="R1658" s="162">
        <f>AVERAGE(K1658,L1658,M1658,N1658)</f>
        <v/>
      </c>
      <c r="S1658" s="162">
        <f>AVERAGE(O1658,Q1658)</f>
        <v/>
      </c>
      <c r="T1658" s="162">
        <f>AVERAGE(P1658,Q1658)</f>
        <v/>
      </c>
      <c r="U1658" s="41">
        <f>STDEVA(K1658,L1658,M1658,N1658)</f>
        <v/>
      </c>
      <c r="V1658" s="42">
        <f>U1658/Q1658</f>
        <v/>
      </c>
      <c r="W1658" s="43">
        <f>IF(X1658=O1658,"MENOR",IF(X1658=S1658,"PROM[MEN-MED]","PROMEDIO"))</f>
        <v/>
      </c>
      <c r="X1658" s="163">
        <f>IF(V1658&lt;=300%,O1658,IF(AND(V1658&gt;100%,V1658&lt;=150%),S1658,R1658))</f>
        <v/>
      </c>
      <c r="Y1658" s="162">
        <f>ROUND(X1658,0)</f>
        <v/>
      </c>
    </row>
    <row r="1659" ht="27" customHeight="1">
      <c r="B1659" s="32" t="inlineStr">
        <is>
          <t>5.22</t>
        </is>
      </c>
      <c r="C1659" s="32" t="n">
        <v>4912</v>
      </c>
      <c r="D1659" s="59" t="inlineStr">
        <is>
          <t>SENSOR DE OXIGENO (O2)</t>
        </is>
      </c>
      <c r="E1659"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659" s="32" t="inlineStr">
        <is>
          <t>Unidad</t>
        </is>
      </c>
      <c r="G1659" s="35" t="inlineStr">
        <is>
          <t>suministro</t>
        </is>
      </c>
      <c r="H1659" s="159" t="n">
        <v>806005</v>
      </c>
      <c r="I1659" s="37" t="n">
        <v>158.91</v>
      </c>
      <c r="J1659" s="37" t="n">
        <v>151.76</v>
      </c>
      <c r="K1659" s="160">
        <f>H1659*(I1659/J1659)</f>
        <v/>
      </c>
      <c r="L1659" s="159" t="n">
        <v>2418888.0457</v>
      </c>
      <c r="M1659" s="159" t="n">
        <v>2348435</v>
      </c>
      <c r="N1659" s="159" t="n">
        <v>2536309.8</v>
      </c>
      <c r="O1659" s="162">
        <f>MIN(K1659,L1659,M1659,N1659)</f>
        <v/>
      </c>
      <c r="P1659" s="162">
        <f>MAX(K1659,L1659,M1659,N1659)</f>
        <v/>
      </c>
      <c r="Q1659" s="162">
        <f>MEDIAN(K1659,L1659,M1659,N1659)</f>
        <v/>
      </c>
      <c r="R1659" s="162">
        <f>AVERAGE(K1659,L1659,M1659,N1659)</f>
        <v/>
      </c>
      <c r="S1659" s="162">
        <f>AVERAGE(O1659,Q1659)</f>
        <v/>
      </c>
      <c r="T1659" s="162">
        <f>AVERAGE(P1659,Q1659)</f>
        <v/>
      </c>
      <c r="U1659" s="41">
        <f>STDEVA(K1659,L1659,M1659,N1659)</f>
        <v/>
      </c>
      <c r="V1659" s="42">
        <f>U1659/Q1659</f>
        <v/>
      </c>
      <c r="W1659" s="43">
        <f>IF(X1659=O1659,"MENOR",IF(X1659=S1659,"PROM[MEN-MED]","PROMEDIO"))</f>
        <v/>
      </c>
      <c r="X1659" s="163">
        <f>IF(V1659&lt;=300%,O1659,IF(AND(V1659&gt;100%,V1659&lt;=150%),S1659,R1659))</f>
        <v/>
      </c>
      <c r="Y1659" s="162">
        <f>ROUND(X1659,0)</f>
        <v/>
      </c>
    </row>
    <row r="1660" ht="27" customHeight="1">
      <c r="B1660" s="32" t="inlineStr">
        <is>
          <t>5.23</t>
        </is>
      </c>
      <c r="C1660" s="32" t="n">
        <v>4912</v>
      </c>
      <c r="D1660" s="59" t="inlineStr">
        <is>
          <t>SENSOR DE REVERSO (LUZ TRASERA)</t>
        </is>
      </c>
      <c r="E1660"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660" s="32" t="inlineStr">
        <is>
          <t>Unidad</t>
        </is>
      </c>
      <c r="G1660" s="35" t="inlineStr">
        <is>
          <t>suministro</t>
        </is>
      </c>
      <c r="H1660" s="159" t="n">
        <v>143113</v>
      </c>
      <c r="I1660" s="37" t="n">
        <v>158.91</v>
      </c>
      <c r="J1660" s="37" t="n">
        <v>151.76</v>
      </c>
      <c r="K1660" s="160">
        <f>H1660*(I1660/J1660)</f>
        <v/>
      </c>
      <c r="L1660" s="159" t="n">
        <v>204706.3228</v>
      </c>
      <c r="M1660" s="159" t="n">
        <v>198744</v>
      </c>
      <c r="N1660" s="159" t="n">
        <v>214643.52</v>
      </c>
      <c r="O1660" s="162">
        <f>MIN(K1660,L1660,M1660,N1660)</f>
        <v/>
      </c>
      <c r="P1660" s="162">
        <f>MAX(K1660,L1660,M1660,N1660)</f>
        <v/>
      </c>
      <c r="Q1660" s="162">
        <f>MEDIAN(K1660,L1660,M1660,N1660)</f>
        <v/>
      </c>
      <c r="R1660" s="162">
        <f>AVERAGE(K1660,L1660,M1660,N1660)</f>
        <v/>
      </c>
      <c r="S1660" s="162">
        <f>AVERAGE(O1660,Q1660)</f>
        <v/>
      </c>
      <c r="T1660" s="162">
        <f>AVERAGE(P1660,Q1660)</f>
        <v/>
      </c>
      <c r="U1660" s="41">
        <f>STDEVA(K1660,L1660,M1660,N1660)</f>
        <v/>
      </c>
      <c r="V1660" s="42">
        <f>U1660/Q1660</f>
        <v/>
      </c>
      <c r="W1660" s="43">
        <f>IF(X1660=O1660,"MENOR",IF(X1660=S1660,"PROM[MEN-MED]","PROMEDIO"))</f>
        <v/>
      </c>
      <c r="X1660" s="163">
        <f>IF(V1660&lt;=300%,O1660,IF(AND(V1660&gt;100%,V1660&lt;=150%),S1660,R1660))</f>
        <v/>
      </c>
      <c r="Y1660" s="162">
        <f>ROUND(X1660,0)</f>
        <v/>
      </c>
    </row>
    <row r="1661" ht="27" customHeight="1">
      <c r="B1661" s="32" t="inlineStr">
        <is>
          <t>5.24</t>
        </is>
      </c>
      <c r="C1661" s="32" t="n">
        <v>4912</v>
      </c>
      <c r="D1661" s="59" t="inlineStr">
        <is>
          <t>SENSOR DE TEMPERATURA DEL REFRIGERANTE (CTS - ECT)</t>
        </is>
      </c>
      <c r="E1661"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661" s="32" t="inlineStr">
        <is>
          <t>Unidad</t>
        </is>
      </c>
      <c r="G1661" s="35" t="inlineStr">
        <is>
          <t>suministro</t>
        </is>
      </c>
      <c r="H1661" s="159" t="n">
        <v>221626</v>
      </c>
      <c r="I1661" s="37" t="n">
        <v>158.91</v>
      </c>
      <c r="J1661" s="37" t="n">
        <v>151.76</v>
      </c>
      <c r="K1661" s="160">
        <f>H1661*(I1661/J1661)</f>
        <v/>
      </c>
      <c r="L1661" s="159" t="n">
        <v>280714.1456</v>
      </c>
      <c r="M1661" s="159" t="n">
        <v>272538</v>
      </c>
      <c r="N1661" s="159" t="n">
        <v>294341.04</v>
      </c>
      <c r="O1661" s="162">
        <f>MIN(K1661,L1661,M1661,N1661)</f>
        <v/>
      </c>
      <c r="P1661" s="162">
        <f>MAX(K1661,L1661,M1661,N1661)</f>
        <v/>
      </c>
      <c r="Q1661" s="162">
        <f>MEDIAN(K1661,L1661,M1661,N1661)</f>
        <v/>
      </c>
      <c r="R1661" s="162">
        <f>AVERAGE(K1661,L1661,M1661,N1661)</f>
        <v/>
      </c>
      <c r="S1661" s="162">
        <f>AVERAGE(O1661,Q1661)</f>
        <v/>
      </c>
      <c r="T1661" s="162">
        <f>AVERAGE(P1661,Q1661)</f>
        <v/>
      </c>
      <c r="U1661" s="41">
        <f>STDEVA(K1661,L1661,M1661,N1661)</f>
        <v/>
      </c>
      <c r="V1661" s="42">
        <f>U1661/Q1661</f>
        <v/>
      </c>
      <c r="W1661" s="43">
        <f>IF(X1661=O1661,"MENOR",IF(X1661=S1661,"PROM[MEN-MED]","PROMEDIO"))</f>
        <v/>
      </c>
      <c r="X1661" s="163">
        <f>IF(V1661&lt;=300%,O1661,IF(AND(V1661&gt;100%,V1661&lt;=150%),S1661,R1661))</f>
        <v/>
      </c>
      <c r="Y1661" s="162">
        <f>ROUND(X1661,0)</f>
        <v/>
      </c>
    </row>
    <row r="1662" ht="27" customHeight="1">
      <c r="B1662" s="32" t="inlineStr">
        <is>
          <t>5.25</t>
        </is>
      </c>
      <c r="C1662" s="32" t="n">
        <v>4912</v>
      </c>
      <c r="D1662" s="59" t="inlineStr">
        <is>
          <t>SENSOR DE VELOCIDAD (VSS)</t>
        </is>
      </c>
      <c r="E1662" s="56" t="inlineStr">
        <is>
          <t>Elemento metálico plastico de engranajes formados en un extremo por una ruedas dentadas y en el otro un conector que  transmite potencia mecánica de un componente a otro enviando una señal de movimiento.​  Diámetro establecido para este vehículo.</t>
        </is>
      </c>
      <c r="F1662" s="32" t="inlineStr">
        <is>
          <t>Unidad</t>
        </is>
      </c>
      <c r="G1662" s="35" t="inlineStr">
        <is>
          <t>suministro</t>
        </is>
      </c>
      <c r="H1662" s="159" t="n">
        <v>448221</v>
      </c>
      <c r="I1662" s="37" t="n">
        <v>158.91</v>
      </c>
      <c r="J1662" s="37" t="n">
        <v>151.76</v>
      </c>
      <c r="K1662" s="160">
        <f>H1662*(I1662/J1662)</f>
        <v/>
      </c>
      <c r="L1662" s="159" t="n">
        <v>1213929.1626</v>
      </c>
      <c r="M1662" s="159" t="n">
        <v>1178572</v>
      </c>
      <c r="N1662" s="159" t="n">
        <v>1272857.76</v>
      </c>
      <c r="O1662" s="162">
        <f>MIN(K1662,L1662,M1662,N1662)</f>
        <v/>
      </c>
      <c r="P1662" s="162">
        <f>MAX(K1662,L1662,M1662,N1662)</f>
        <v/>
      </c>
      <c r="Q1662" s="162">
        <f>MEDIAN(K1662,L1662,M1662,N1662)</f>
        <v/>
      </c>
      <c r="R1662" s="162">
        <f>AVERAGE(K1662,L1662,M1662,N1662)</f>
        <v/>
      </c>
      <c r="S1662" s="162">
        <f>AVERAGE(O1662,Q1662)</f>
        <v/>
      </c>
      <c r="T1662" s="162">
        <f>AVERAGE(P1662,Q1662)</f>
        <v/>
      </c>
      <c r="U1662" s="41">
        <f>STDEVA(K1662,L1662,M1662,N1662)</f>
        <v/>
      </c>
      <c r="V1662" s="42">
        <f>U1662/Q1662</f>
        <v/>
      </c>
      <c r="W1662" s="43">
        <f>IF(X1662=O1662,"MENOR",IF(X1662=S1662,"PROM[MEN-MED]","PROMEDIO"))</f>
        <v/>
      </c>
      <c r="X1662" s="163">
        <f>IF(V1662&lt;=300%,O1662,IF(AND(V1662&gt;100%,V1662&lt;=150%),S1662,R1662))</f>
        <v/>
      </c>
      <c r="Y1662" s="162">
        <f>ROUND(X1662,0)</f>
        <v/>
      </c>
    </row>
    <row r="1663" ht="15.75" customHeight="1">
      <c r="B1663" s="32" t="inlineStr">
        <is>
          <t>5.26</t>
        </is>
      </c>
      <c r="C1663" s="32" t="n">
        <v>4912</v>
      </c>
      <c r="D1663" s="59" t="inlineStr">
        <is>
          <t>SENSOR FILTRO DE COMBUSTIBLE (SEDIMENTADOR)</t>
        </is>
      </c>
      <c r="E1663" s="56" t="inlineStr">
        <is>
          <t>Elemento eléctrico que envía señal cuando se encuentra agua o partículas más pesadas que el combustible. Elemento requerido para este vehículo.</t>
        </is>
      </c>
      <c r="F1663" s="32" t="inlineStr">
        <is>
          <t>Unidad</t>
        </is>
      </c>
      <c r="G1663" s="35" t="inlineStr">
        <is>
          <t>suministro</t>
        </is>
      </c>
      <c r="H1663" s="159" t="n">
        <v>258398</v>
      </c>
      <c r="I1663" s="37" t="n">
        <v>158.91</v>
      </c>
      <c r="J1663" s="37" t="n">
        <v>151.76</v>
      </c>
      <c r="K1663" s="160">
        <f>H1663*(I1663/J1663)</f>
        <v/>
      </c>
      <c r="L1663" s="159" t="n">
        <v>602989.8147</v>
      </c>
      <c r="M1663" s="159" t="n">
        <v>585427</v>
      </c>
      <c r="N1663" s="159" t="n">
        <v>632261.16</v>
      </c>
      <c r="O1663" s="162">
        <f>MIN(K1663,L1663,M1663,N1663)</f>
        <v/>
      </c>
      <c r="P1663" s="162">
        <f>MAX(K1663,L1663,M1663,N1663)</f>
        <v/>
      </c>
      <c r="Q1663" s="162">
        <f>MEDIAN(K1663,L1663,M1663,N1663)</f>
        <v/>
      </c>
      <c r="R1663" s="162">
        <f>AVERAGE(K1663,L1663,M1663,N1663)</f>
        <v/>
      </c>
      <c r="S1663" s="162">
        <f>AVERAGE(O1663,Q1663)</f>
        <v/>
      </c>
      <c r="T1663" s="162">
        <f>AVERAGE(P1663,Q1663)</f>
        <v/>
      </c>
      <c r="U1663" s="41">
        <f>STDEVA(K1663,L1663,M1663,N1663)</f>
        <v/>
      </c>
      <c r="V1663" s="42">
        <f>U1663/Q1663</f>
        <v/>
      </c>
      <c r="W1663" s="43">
        <f>IF(X1663=O1663,"MENOR",IF(X1663=S1663,"PROM[MEN-MED]","PROMEDIO"))</f>
        <v/>
      </c>
      <c r="X1663" s="163">
        <f>IF(V1663&lt;=300%,O1663,IF(AND(V1663&gt;100%,V1663&lt;=150%),S1663,R1663))</f>
        <v/>
      </c>
      <c r="Y1663" s="162">
        <f>ROUND(X1663,0)</f>
        <v/>
      </c>
    </row>
    <row r="1664" ht="27" customHeight="1">
      <c r="B1664" s="32" t="inlineStr">
        <is>
          <t>5.27</t>
        </is>
      </c>
      <c r="C1664" s="32" t="n">
        <v>4912</v>
      </c>
      <c r="D1664" s="59" t="inlineStr">
        <is>
          <t>SENSOR FLUJO DE AIRE (MAF)</t>
        </is>
      </c>
      <c r="E1664"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664" s="32" t="inlineStr">
        <is>
          <t>Unidad</t>
        </is>
      </c>
      <c r="G1664" s="35" t="inlineStr">
        <is>
          <t>suministro</t>
        </is>
      </c>
      <c r="H1664" s="159" t="n">
        <v>709602</v>
      </c>
      <c r="I1664" s="37" t="n">
        <v>158.91</v>
      </c>
      <c r="J1664" s="37" t="n">
        <v>151.76</v>
      </c>
      <c r="K1664" s="160">
        <f>H1664*(I1664/J1664)</f>
        <v/>
      </c>
      <c r="L1664" s="159" t="n">
        <v>946853.25</v>
      </c>
      <c r="M1664" s="159" t="n">
        <v>919275</v>
      </c>
      <c r="N1664" s="159" t="n">
        <v>992817</v>
      </c>
      <c r="O1664" s="162">
        <f>MIN(K1664,L1664,M1664,N1664)</f>
        <v/>
      </c>
      <c r="P1664" s="162">
        <f>MAX(K1664,L1664,M1664,N1664)</f>
        <v/>
      </c>
      <c r="Q1664" s="162">
        <f>MEDIAN(K1664,L1664,M1664,N1664)</f>
        <v/>
      </c>
      <c r="R1664" s="162">
        <f>AVERAGE(K1664,L1664,M1664,N1664)</f>
        <v/>
      </c>
      <c r="S1664" s="162">
        <f>AVERAGE(O1664,Q1664)</f>
        <v/>
      </c>
      <c r="T1664" s="162">
        <f>AVERAGE(P1664,Q1664)</f>
        <v/>
      </c>
      <c r="U1664" s="41">
        <f>STDEVA(K1664,L1664,M1664,N1664)</f>
        <v/>
      </c>
      <c r="V1664" s="42">
        <f>U1664/Q1664</f>
        <v/>
      </c>
      <c r="W1664" s="43">
        <f>IF(X1664=O1664,"MENOR",IF(X1664=S1664,"PROM[MEN-MED]","PROMEDIO"))</f>
        <v/>
      </c>
      <c r="X1664" s="163">
        <f>IF(V1664&lt;=300%,O1664,IF(AND(V1664&gt;100%,V1664&lt;=150%),S1664,R1664))</f>
        <v/>
      </c>
      <c r="Y1664" s="162">
        <f>ROUND(X1664,0)</f>
        <v/>
      </c>
    </row>
    <row r="1665" ht="27" customHeight="1">
      <c r="B1665" s="32" t="inlineStr">
        <is>
          <t>5.28</t>
        </is>
      </c>
      <c r="C1665" s="32" t="n">
        <v>4912</v>
      </c>
      <c r="D1665" s="59" t="inlineStr">
        <is>
          <t>SENSOR NIVEL DE COMBUSTIBLE (FLOTADOR)</t>
        </is>
      </c>
      <c r="E1665"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665" s="32" t="inlineStr">
        <is>
          <t>Unidad</t>
        </is>
      </c>
      <c r="G1665" s="35" t="inlineStr">
        <is>
          <t>suministro</t>
        </is>
      </c>
      <c r="H1665" s="159" t="n">
        <v>187150</v>
      </c>
      <c r="I1665" s="37" t="n">
        <v>158.91</v>
      </c>
      <c r="J1665" s="37" t="n">
        <v>151.76</v>
      </c>
      <c r="K1665" s="160">
        <f>H1665*(I1665/J1665)</f>
        <v/>
      </c>
      <c r="L1665" s="159" t="n">
        <v>227968.8712</v>
      </c>
      <c r="M1665" s="159" t="n">
        <v>221329</v>
      </c>
      <c r="N1665" s="159" t="n">
        <v>239035.32</v>
      </c>
      <c r="O1665" s="162">
        <f>MIN(K1665,L1665,M1665,N1665)</f>
        <v/>
      </c>
      <c r="P1665" s="162">
        <f>MAX(K1665,L1665,M1665,N1665)</f>
        <v/>
      </c>
      <c r="Q1665" s="162">
        <f>MEDIAN(K1665,L1665,M1665,N1665)</f>
        <v/>
      </c>
      <c r="R1665" s="162">
        <f>AVERAGE(K1665,L1665,M1665,N1665)</f>
        <v/>
      </c>
      <c r="S1665" s="162">
        <f>AVERAGE(O1665,Q1665)</f>
        <v/>
      </c>
      <c r="T1665" s="162">
        <f>AVERAGE(P1665,Q1665)</f>
        <v/>
      </c>
      <c r="U1665" s="41">
        <f>STDEVA(K1665,L1665,M1665,N1665)</f>
        <v/>
      </c>
      <c r="V1665" s="42">
        <f>U1665/Q1665</f>
        <v/>
      </c>
      <c r="W1665" s="43">
        <f>IF(X1665=O1665,"MENOR",IF(X1665=S1665,"PROM[MEN-MED]","PROMEDIO"))</f>
        <v/>
      </c>
      <c r="X1665" s="163">
        <f>IF(V1665&lt;=300%,O1665,IF(AND(V1665&gt;100%,V1665&lt;=150%),S1665,R1665))</f>
        <v/>
      </c>
      <c r="Y1665" s="162">
        <f>ROUND(X1665,0)</f>
        <v/>
      </c>
    </row>
    <row r="1666" ht="27" customHeight="1">
      <c r="B1666" s="32" t="inlineStr">
        <is>
          <t>5.29</t>
        </is>
      </c>
      <c r="C1666" s="32" t="n">
        <v>4912</v>
      </c>
      <c r="D1666" s="59" t="inlineStr">
        <is>
          <t>SENSOR POSICIÓN DE ÁRBOL DE LEVAS (CMP)</t>
        </is>
      </c>
      <c r="E1666" s="56" t="inlineStr">
        <is>
          <t>Elemento electromagnético que define la posición del primer cilindro. Esta información se utiliza, para calcular el momento de encendido y el momento de la inyección. Elemento requerido para este vehiculo.</t>
        </is>
      </c>
      <c r="F1666" s="32" t="inlineStr">
        <is>
          <t>Unidad</t>
        </is>
      </c>
      <c r="G1666" s="35" t="inlineStr">
        <is>
          <t>suministro</t>
        </is>
      </c>
      <c r="H1666" s="159" t="n">
        <v>385610</v>
      </c>
      <c r="I1666" s="37" t="n">
        <v>158.91</v>
      </c>
      <c r="J1666" s="37" t="n">
        <v>151.76</v>
      </c>
      <c r="K1666" s="160">
        <f>H1666*(I1666/J1666)</f>
        <v/>
      </c>
      <c r="L1666" s="159" t="n">
        <v>479147.7642</v>
      </c>
      <c r="M1666" s="159" t="n">
        <v>465192</v>
      </c>
      <c r="N1666" s="159" t="n">
        <v>502407.36</v>
      </c>
      <c r="O1666" s="162">
        <f>MIN(K1666,L1666,M1666,N1666)</f>
        <v/>
      </c>
      <c r="P1666" s="162">
        <f>MAX(K1666,L1666,M1666,N1666)</f>
        <v/>
      </c>
      <c r="Q1666" s="162">
        <f>MEDIAN(K1666,L1666,M1666,N1666)</f>
        <v/>
      </c>
      <c r="R1666" s="162">
        <f>AVERAGE(K1666,L1666,M1666,N1666)</f>
        <v/>
      </c>
      <c r="S1666" s="162">
        <f>AVERAGE(O1666,Q1666)</f>
        <v/>
      </c>
      <c r="T1666" s="162">
        <f>AVERAGE(P1666,Q1666)</f>
        <v/>
      </c>
      <c r="U1666" s="41">
        <f>STDEVA(K1666,L1666,M1666,N1666)</f>
        <v/>
      </c>
      <c r="V1666" s="42">
        <f>U1666/Q1666</f>
        <v/>
      </c>
      <c r="W1666" s="43">
        <f>IF(X1666=O1666,"MENOR",IF(X1666=S1666,"PROM[MEN-MED]","PROMEDIO"))</f>
        <v/>
      </c>
      <c r="X1666" s="163">
        <f>IF(V1666&lt;=300%,O1666,IF(AND(V1666&gt;100%,V1666&lt;=150%),S1666,R1666))</f>
        <v/>
      </c>
      <c r="Y1666" s="162">
        <f>ROUND(X1666,0)</f>
        <v/>
      </c>
    </row>
    <row r="1667" ht="41.25" customHeight="1">
      <c r="B1667" s="32" t="inlineStr">
        <is>
          <t>5.30</t>
        </is>
      </c>
      <c r="C1667" s="32" t="n">
        <v>4912</v>
      </c>
      <c r="D1667" s="59" t="inlineStr">
        <is>
          <t>SENSOR POSICIÓN DE CIGÜEÑAL (CKP)</t>
        </is>
      </c>
      <c r="E1667"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667" s="32" t="inlineStr">
        <is>
          <t>Unidad</t>
        </is>
      </c>
      <c r="G1667" s="35" t="inlineStr">
        <is>
          <t>suministro</t>
        </is>
      </c>
      <c r="H1667" s="159" t="n">
        <v>435228</v>
      </c>
      <c r="I1667" s="37" t="n">
        <v>158.91</v>
      </c>
      <c r="J1667" s="37" t="n">
        <v>151.76</v>
      </c>
      <c r="K1667" s="160">
        <f>H1667*(I1667/J1667)</f>
        <v/>
      </c>
      <c r="L1667" s="159" t="n">
        <v>540415.2474</v>
      </c>
      <c r="M1667" s="159" t="n">
        <v>524675</v>
      </c>
      <c r="N1667" s="159" t="n">
        <v>566649</v>
      </c>
      <c r="O1667" s="162">
        <f>MIN(K1667,L1667,M1667,N1667)</f>
        <v/>
      </c>
      <c r="P1667" s="162">
        <f>MAX(K1667,L1667,M1667,N1667)</f>
        <v/>
      </c>
      <c r="Q1667" s="162">
        <f>MEDIAN(K1667,L1667,M1667,N1667)</f>
        <v/>
      </c>
      <c r="R1667" s="162">
        <f>AVERAGE(K1667,L1667,M1667,N1667)</f>
        <v/>
      </c>
      <c r="S1667" s="162">
        <f>AVERAGE(O1667,Q1667)</f>
        <v/>
      </c>
      <c r="T1667" s="162">
        <f>AVERAGE(P1667,Q1667)</f>
        <v/>
      </c>
      <c r="U1667" s="41">
        <f>STDEVA(K1667,L1667,M1667,N1667)</f>
        <v/>
      </c>
      <c r="V1667" s="42">
        <f>U1667/Q1667</f>
        <v/>
      </c>
      <c r="W1667" s="43">
        <f>IF(X1667=O1667,"MENOR",IF(X1667=S1667,"PROM[MEN-MED]","PROMEDIO"))</f>
        <v/>
      </c>
      <c r="X1667" s="163">
        <f>IF(V1667&lt;=300%,O1667,IF(AND(V1667&gt;100%,V1667&lt;=150%),S1667,R1667))</f>
        <v/>
      </c>
      <c r="Y1667" s="162">
        <f>ROUND(X1667,0)</f>
        <v/>
      </c>
    </row>
    <row r="1668" ht="27" customHeight="1">
      <c r="B1668" s="32" t="inlineStr">
        <is>
          <t>5.31</t>
        </is>
      </c>
      <c r="C1668" s="32" t="n">
        <v>4912</v>
      </c>
      <c r="D1668" s="59" t="inlineStr">
        <is>
          <t>SENSOR POSICIÓN DEL PEDAL DEL ACELERADOR (APP)</t>
        </is>
      </c>
      <c r="E1668"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668" s="32" t="inlineStr">
        <is>
          <t>Unidad</t>
        </is>
      </c>
      <c r="G1668" s="35" t="inlineStr">
        <is>
          <t>suministro</t>
        </is>
      </c>
      <c r="H1668" s="159" t="n">
        <v>635064</v>
      </c>
      <c r="I1668" s="37" t="n">
        <v>158.91</v>
      </c>
      <c r="J1668" s="37" t="n">
        <v>151.76</v>
      </c>
      <c r="K1668" s="160">
        <f>H1668*(I1668/J1668)</f>
        <v/>
      </c>
      <c r="L1668" s="159" t="n">
        <v>834344.2953999999</v>
      </c>
      <c r="M1668" s="159" t="n">
        <v>810043</v>
      </c>
      <c r="N1668" s="159" t="n">
        <v>874846.4399999999</v>
      </c>
      <c r="O1668" s="162">
        <f>MIN(K1668,L1668,M1668,N1668)</f>
        <v/>
      </c>
      <c r="P1668" s="162">
        <f>MAX(K1668,L1668,M1668,N1668)</f>
        <v/>
      </c>
      <c r="Q1668" s="162">
        <f>MEDIAN(K1668,L1668,M1668,N1668)</f>
        <v/>
      </c>
      <c r="R1668" s="162">
        <f>AVERAGE(K1668,L1668,M1668,N1668)</f>
        <v/>
      </c>
      <c r="S1668" s="162">
        <f>AVERAGE(O1668,Q1668)</f>
        <v/>
      </c>
      <c r="T1668" s="162">
        <f>AVERAGE(P1668,Q1668)</f>
        <v/>
      </c>
      <c r="U1668" s="41">
        <f>STDEVA(K1668,L1668,M1668,N1668)</f>
        <v/>
      </c>
      <c r="V1668" s="42">
        <f>U1668/Q1668</f>
        <v/>
      </c>
      <c r="W1668" s="43">
        <f>IF(X1668=O1668,"MENOR",IF(X1668=S1668,"PROM[MEN-MED]","PROMEDIO"))</f>
        <v/>
      </c>
      <c r="X1668" s="163">
        <f>IF(V1668&lt;=300%,O1668,IF(AND(V1668&gt;100%,V1668&lt;=150%),S1668,R1668))</f>
        <v/>
      </c>
      <c r="Y1668" s="162">
        <f>ROUND(X1668,0)</f>
        <v/>
      </c>
    </row>
    <row r="1669" ht="41.25" customHeight="1">
      <c r="B1669" s="32" t="inlineStr">
        <is>
          <t>5.32</t>
        </is>
      </c>
      <c r="C1669" s="32" t="n">
        <v>4912</v>
      </c>
      <c r="D1669" s="59" t="inlineStr">
        <is>
          <t>SENSOR PRESIÓN DE ACEITE MOTOR</t>
        </is>
      </c>
      <c r="E1669"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669" s="32" t="inlineStr">
        <is>
          <t>Unidad</t>
        </is>
      </c>
      <c r="G1669" s="35" t="inlineStr">
        <is>
          <t>suministro</t>
        </is>
      </c>
      <c r="H1669" s="159" t="n">
        <v>111311</v>
      </c>
      <c r="I1669" s="37" t="n">
        <v>158.91</v>
      </c>
      <c r="J1669" s="37" t="n">
        <v>151.76</v>
      </c>
      <c r="K1669" s="160">
        <f>H1669*(I1669/J1669)</f>
        <v/>
      </c>
      <c r="L1669" s="159" t="n">
        <v>155573.2577</v>
      </c>
      <c r="M1669" s="159" t="n">
        <v>151042</v>
      </c>
      <c r="N1669" s="159" t="n">
        <v>163125.36</v>
      </c>
      <c r="O1669" s="162">
        <f>MIN(K1669,L1669,M1669,N1669)</f>
        <v/>
      </c>
      <c r="P1669" s="162">
        <f>MAX(K1669,L1669,M1669,N1669)</f>
        <v/>
      </c>
      <c r="Q1669" s="162">
        <f>MEDIAN(K1669,L1669,M1669,N1669)</f>
        <v/>
      </c>
      <c r="R1669" s="162">
        <f>AVERAGE(K1669,L1669,M1669,N1669)</f>
        <v/>
      </c>
      <c r="S1669" s="162">
        <f>AVERAGE(O1669,Q1669)</f>
        <v/>
      </c>
      <c r="T1669" s="162">
        <f>AVERAGE(P1669,Q1669)</f>
        <v/>
      </c>
      <c r="U1669" s="41">
        <f>STDEVA(K1669,L1669,M1669,N1669)</f>
        <v/>
      </c>
      <c r="V1669" s="42">
        <f>U1669/Q1669</f>
        <v/>
      </c>
      <c r="W1669" s="43">
        <f>IF(X1669=O1669,"MENOR",IF(X1669=S1669,"PROM[MEN-MED]","PROMEDIO"))</f>
        <v/>
      </c>
      <c r="X1669" s="163">
        <f>IF(V1669&lt;=300%,O1669,IF(AND(V1669&gt;100%,V1669&lt;=150%),S1669,R1669))</f>
        <v/>
      </c>
      <c r="Y1669" s="162">
        <f>ROUND(X1669,0)</f>
        <v/>
      </c>
    </row>
    <row r="1670" ht="15.75" customHeight="1">
      <c r="B1670" s="32" t="inlineStr">
        <is>
          <t>5.33</t>
        </is>
      </c>
      <c r="C1670" s="32" t="n">
        <v>4912</v>
      </c>
      <c r="D1670" s="58" t="inlineStr">
        <is>
          <t>SENSOR TEMPERATURA DEL AIRE DE ADMISION (MAT)</t>
        </is>
      </c>
      <c r="E1670" s="56" t="inlineStr">
        <is>
          <t xml:space="preserve">Elemento plástico con elementos metálicos tipo resistencia de detección de la temperatura ambiente. Diámetro establecido para este vehículo. </t>
        </is>
      </c>
      <c r="F1670" s="32" t="inlineStr">
        <is>
          <t>Unidad</t>
        </is>
      </c>
      <c r="G1670" s="35" t="inlineStr">
        <is>
          <t>suministro</t>
        </is>
      </c>
      <c r="H1670" s="159" t="n">
        <v>387597</v>
      </c>
      <c r="I1670" s="37" t="n">
        <v>158.91</v>
      </c>
      <c r="J1670" s="37" t="n">
        <v>151.76</v>
      </c>
      <c r="K1670" s="160">
        <f>H1670*(I1670/J1670)</f>
        <v/>
      </c>
      <c r="L1670" s="159" t="n">
        <v>946853.25</v>
      </c>
      <c r="M1670" s="159" t="n">
        <v>919275</v>
      </c>
      <c r="N1670" s="159" t="n">
        <v>992817</v>
      </c>
      <c r="O1670" s="162">
        <f>MIN(K1670,L1670,M1670,N1670)</f>
        <v/>
      </c>
      <c r="P1670" s="162">
        <f>MAX(K1670,L1670,M1670,N1670)</f>
        <v/>
      </c>
      <c r="Q1670" s="162">
        <f>MEDIAN(K1670,L1670,M1670,N1670)</f>
        <v/>
      </c>
      <c r="R1670" s="162">
        <f>AVERAGE(K1670,L1670,M1670,N1670)</f>
        <v/>
      </c>
      <c r="S1670" s="162">
        <f>AVERAGE(O1670,Q1670)</f>
        <v/>
      </c>
      <c r="T1670" s="162">
        <f>AVERAGE(P1670,Q1670)</f>
        <v/>
      </c>
      <c r="U1670" s="41">
        <f>STDEVA(K1670,L1670,M1670,N1670)</f>
        <v/>
      </c>
      <c r="V1670" s="42">
        <f>U1670/Q1670</f>
        <v/>
      </c>
      <c r="W1670" s="43">
        <f>IF(X1670=O1670,"MENOR",IF(X1670=S1670,"PROM[MEN-MED]","PROMEDIO"))</f>
        <v/>
      </c>
      <c r="X1670" s="163">
        <f>IF(V1670&lt;=300%,O1670,IF(AND(V1670&gt;100%,V1670&lt;=150%),S1670,R1670))</f>
        <v/>
      </c>
      <c r="Y1670" s="162">
        <f>ROUND(X1670,0)</f>
        <v/>
      </c>
    </row>
    <row r="1671" ht="27" customHeight="1">
      <c r="B1671" s="32" t="inlineStr">
        <is>
          <t>5.34</t>
        </is>
      </c>
      <c r="C1671" s="32" t="n">
        <v>4912</v>
      </c>
      <c r="D1671" s="59" t="inlineStr">
        <is>
          <t>SWITCH DE ENCENDIDO</t>
        </is>
      </c>
      <c r="E1671"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671" s="32" t="inlineStr">
        <is>
          <t>Unidad</t>
        </is>
      </c>
      <c r="G1671" s="35" t="inlineStr">
        <is>
          <t>suministro</t>
        </is>
      </c>
      <c r="H1671" s="159" t="n">
        <v>360050</v>
      </c>
      <c r="I1671" s="37" t="n">
        <v>158.91</v>
      </c>
      <c r="J1671" s="37" t="n">
        <v>151.76</v>
      </c>
      <c r="K1671" s="160">
        <f>H1671*(I1671/J1671)</f>
        <v/>
      </c>
      <c r="L1671" s="159" t="n">
        <v>430382.4091</v>
      </c>
      <c r="M1671" s="159" t="n">
        <v>417847</v>
      </c>
      <c r="N1671" s="159" t="n">
        <v>451274.76</v>
      </c>
      <c r="O1671" s="162">
        <f>MIN(K1671,L1671,M1671,N1671)</f>
        <v/>
      </c>
      <c r="P1671" s="162">
        <f>MAX(K1671,L1671,M1671,N1671)</f>
        <v/>
      </c>
      <c r="Q1671" s="162">
        <f>MEDIAN(K1671,L1671,M1671,N1671)</f>
        <v/>
      </c>
      <c r="R1671" s="162">
        <f>AVERAGE(K1671,L1671,M1671,N1671)</f>
        <v/>
      </c>
      <c r="S1671" s="162">
        <f>AVERAGE(O1671,Q1671)</f>
        <v/>
      </c>
      <c r="T1671" s="162">
        <f>AVERAGE(P1671,Q1671)</f>
        <v/>
      </c>
      <c r="U1671" s="41">
        <f>STDEVA(K1671,L1671,M1671,N1671)</f>
        <v/>
      </c>
      <c r="V1671" s="42">
        <f>U1671/Q1671</f>
        <v/>
      </c>
      <c r="W1671" s="43">
        <f>IF(X1671=O1671,"MENOR",IF(X1671=S1671,"PROM[MEN-MED]","PROMEDIO"))</f>
        <v/>
      </c>
      <c r="X1671" s="163">
        <f>IF(V1671&lt;=300%,O1671,IF(AND(V1671&gt;100%,V1671&lt;=150%),S1671,R1671))</f>
        <v/>
      </c>
      <c r="Y1671" s="162">
        <f>ROUND(X1671,0)</f>
        <v/>
      </c>
    </row>
    <row r="1672" ht="27" customHeight="1">
      <c r="B1672" s="32" t="inlineStr">
        <is>
          <t>5.35</t>
        </is>
      </c>
      <c r="C1672" s="32" t="n">
        <v>4912</v>
      </c>
      <c r="D1672" s="58" t="inlineStr">
        <is>
          <t>VÁLVULA RECIRCULACION DE GASES (EGR)</t>
        </is>
      </c>
      <c r="E1672" s="56" t="inlineStr">
        <is>
          <t>Elemento metalico en redirigir una parte de los gases de escape de los motores hacia el colector de admision para reducir las emisiones de oxido de nitrogeno. Pieza requerida para este vehiculo.</t>
        </is>
      </c>
      <c r="F1672" s="32" t="inlineStr">
        <is>
          <t>Unidad</t>
        </is>
      </c>
      <c r="G1672" s="35" t="inlineStr">
        <is>
          <t>suministro</t>
        </is>
      </c>
      <c r="H1672" s="159" t="n">
        <v>1125978</v>
      </c>
      <c r="I1672" s="37" t="n">
        <v>158.91</v>
      </c>
      <c r="J1672" s="37" t="n">
        <v>151.76</v>
      </c>
      <c r="K1672" s="160">
        <f>H1672*(I1672/J1672)</f>
        <v/>
      </c>
      <c r="L1672" s="159" t="n">
        <v>1338464.4</v>
      </c>
      <c r="M1672" s="159" t="n">
        <v>1299480</v>
      </c>
      <c r="N1672" s="159" t="n">
        <v>1403438.4</v>
      </c>
      <c r="O1672" s="162">
        <f>MIN(K1672,L1672,M1672,N1672)</f>
        <v/>
      </c>
      <c r="P1672" s="162">
        <f>MAX(K1672,L1672,M1672,N1672)</f>
        <v/>
      </c>
      <c r="Q1672" s="162">
        <f>MEDIAN(K1672,L1672,M1672,N1672)</f>
        <v/>
      </c>
      <c r="R1672" s="162">
        <f>AVERAGE(K1672,L1672,M1672,N1672)</f>
        <v/>
      </c>
      <c r="S1672" s="162">
        <f>AVERAGE(O1672,Q1672)</f>
        <v/>
      </c>
      <c r="T1672" s="162">
        <f>AVERAGE(P1672,Q1672)</f>
        <v/>
      </c>
      <c r="U1672" s="41">
        <f>STDEVA(K1672,L1672,M1672,N1672)</f>
        <v/>
      </c>
      <c r="V1672" s="42">
        <f>U1672/Q1672</f>
        <v/>
      </c>
      <c r="W1672" s="43">
        <f>IF(X1672=O1672,"MENOR",IF(X1672=S1672,"PROM[MEN-MED]","PROMEDIO"))</f>
        <v/>
      </c>
      <c r="X1672" s="163">
        <f>IF(V1672&lt;=300%,O1672,IF(AND(V1672&gt;100%,V1672&lt;=150%),S1672,R1672))</f>
        <v/>
      </c>
      <c r="Y1672" s="162">
        <f>ROUND(X1672,0)</f>
        <v/>
      </c>
    </row>
    <row r="1673" ht="15.75" customHeight="1">
      <c r="B1673" s="26" t="inlineStr">
        <is>
          <t>6.</t>
        </is>
      </c>
      <c r="C1673" s="142" t="inlineStr">
        <is>
          <t>SISTEMA DE REFRIGERACIÓN</t>
        </is>
      </c>
      <c r="H1673" s="157" t="n"/>
      <c r="I1673" s="29" t="n"/>
      <c r="J1673" s="29" t="n"/>
      <c r="K1673" s="157" t="n"/>
      <c r="L1673" s="157" t="n"/>
      <c r="M1673" s="157" t="n"/>
      <c r="N1673" s="157" t="n"/>
      <c r="O1673" s="29" t="n"/>
      <c r="P1673" s="29" t="n"/>
      <c r="Q1673" s="29" t="n"/>
      <c r="R1673" s="29" t="n"/>
      <c r="S1673" s="29" t="n"/>
      <c r="T1673" s="29" t="n"/>
      <c r="U1673" s="29" t="n"/>
      <c r="V1673" s="75" t="n"/>
      <c r="W1673" s="29" t="n"/>
      <c r="X1673" s="29" t="n"/>
      <c r="Y1673" s="29" t="n"/>
    </row>
    <row r="1674" ht="27" customHeight="1">
      <c r="B1674" s="32" t="inlineStr">
        <is>
          <t>6.1</t>
        </is>
      </c>
      <c r="C1674" s="32" t="n">
        <v>4912</v>
      </c>
      <c r="D1674" s="59" t="inlineStr">
        <is>
          <t>ABRAZADERAS MANGUERAS DE REFRIGERACIÓN</t>
        </is>
      </c>
      <c r="E1674" s="56" t="inlineStr">
        <is>
          <t>Pieza de metalica, se justan de forma circular,  que sirve para asegurar tuberías o conductos de cualquier tipo, ya sean en disposición vertical, horizontal o suspendida. Diámetros establecido para este vehículo.</t>
        </is>
      </c>
      <c r="F1674" s="32" t="inlineStr">
        <is>
          <t>Unidad</t>
        </is>
      </c>
      <c r="G1674" s="35" t="inlineStr">
        <is>
          <t>suministro</t>
        </is>
      </c>
      <c r="H1674" s="159" t="n">
        <v>15200</v>
      </c>
      <c r="I1674" s="37" t="n">
        <v>158.91</v>
      </c>
      <c r="J1674" s="37" t="n">
        <v>151.76</v>
      </c>
      <c r="K1674" s="160">
        <f>H1674*(I1674/J1674)</f>
        <v/>
      </c>
      <c r="L1674" s="159" t="n">
        <v>18168.1703</v>
      </c>
      <c r="M1674" s="159" t="n">
        <v>17639</v>
      </c>
      <c r="N1674" s="159" t="n">
        <v>19050.12</v>
      </c>
      <c r="O1674" s="162">
        <f>MIN(K1674,L1674,M1674,N1674)</f>
        <v/>
      </c>
      <c r="P1674" s="162">
        <f>MAX(K1674,L1674,M1674,N1674)</f>
        <v/>
      </c>
      <c r="Q1674" s="162">
        <f>MEDIAN(K1674,L1674,M1674,N1674)</f>
        <v/>
      </c>
      <c r="R1674" s="162">
        <f>AVERAGE(K1674,L1674,M1674,N1674)</f>
        <v/>
      </c>
      <c r="S1674" s="162">
        <f>AVERAGE(O1674,Q1674)</f>
        <v/>
      </c>
      <c r="T1674" s="162">
        <f>AVERAGE(P1674,Q1674)</f>
        <v/>
      </c>
      <c r="U1674" s="41">
        <f>STDEVA(K1674,L1674,M1674,N1674)</f>
        <v/>
      </c>
      <c r="V1674" s="42">
        <f>U1674/Q1674</f>
        <v/>
      </c>
      <c r="W1674" s="43">
        <f>IF(X1674=O1674,"MENOR",IF(X1674=S1674,"PROM[MEN-MED]","PROMEDIO"))</f>
        <v/>
      </c>
      <c r="X1674" s="163">
        <f>IF(V1674&lt;=300%,O1674,IF(AND(V1674&gt;100%,V1674&lt;=150%),S1674,R1674))</f>
        <v/>
      </c>
      <c r="Y1674" s="162">
        <f>ROUND(X1674,0)</f>
        <v/>
      </c>
    </row>
    <row r="1675" ht="27" customHeight="1">
      <c r="B1675" s="32" t="inlineStr">
        <is>
          <t>6.2</t>
        </is>
      </c>
      <c r="C1675" s="32" t="n">
        <v>4912</v>
      </c>
      <c r="D1675" s="59" t="inlineStr">
        <is>
          <t>BASE TERMOSTATO</t>
        </is>
      </c>
      <c r="E1675" s="56" t="inlineStr">
        <is>
          <t>Elemento metalico o plastico de fijacion, firmeza y estabildad al subelemento. De forma irregular contiene varios tubos y una camara interna principal.  Para alojar el elemento termostato. Diámetro establecido para este vehículo.</t>
        </is>
      </c>
      <c r="F1675" s="32" t="inlineStr">
        <is>
          <t>Unidad</t>
        </is>
      </c>
      <c r="G1675" s="35" t="inlineStr">
        <is>
          <t>suministro</t>
        </is>
      </c>
      <c r="H1675" s="159" t="n">
        <v>128205</v>
      </c>
      <c r="I1675" s="37" t="n">
        <v>158.91</v>
      </c>
      <c r="J1675" s="37" t="n">
        <v>151.76</v>
      </c>
      <c r="K1675" s="160">
        <f>H1675*(I1675/J1675)</f>
        <v/>
      </c>
      <c r="L1675" s="159" t="n">
        <v>200207.2779</v>
      </c>
      <c r="M1675" s="159" t="n">
        <v>194376</v>
      </c>
      <c r="N1675" s="159" t="n">
        <v>209926.08</v>
      </c>
      <c r="O1675" s="162">
        <f>MIN(K1675,L1675,M1675,N1675)</f>
        <v/>
      </c>
      <c r="P1675" s="162">
        <f>MAX(K1675,L1675,M1675,N1675)</f>
        <v/>
      </c>
      <c r="Q1675" s="162">
        <f>MEDIAN(K1675,L1675,M1675,N1675)</f>
        <v/>
      </c>
      <c r="R1675" s="162">
        <f>AVERAGE(K1675,L1675,M1675,N1675)</f>
        <v/>
      </c>
      <c r="S1675" s="162">
        <f>AVERAGE(O1675,Q1675)</f>
        <v/>
      </c>
      <c r="T1675" s="162">
        <f>AVERAGE(P1675,Q1675)</f>
        <v/>
      </c>
      <c r="U1675" s="41">
        <f>STDEVA(K1675,L1675,M1675,N1675)</f>
        <v/>
      </c>
      <c r="V1675" s="42">
        <f>U1675/Q1675</f>
        <v/>
      </c>
      <c r="W1675" s="43">
        <f>IF(X1675=O1675,"MENOR",IF(X1675=S1675,"PROM[MEN-MED]","PROMEDIO"))</f>
        <v/>
      </c>
      <c r="X1675" s="163">
        <f>IF(V1675&lt;=300%,O1675,IF(AND(V1675&gt;100%,V1675&lt;=150%),S1675,R1675))</f>
        <v/>
      </c>
      <c r="Y1675" s="162">
        <f>ROUND(X1675,0)</f>
        <v/>
      </c>
    </row>
    <row r="1676" ht="15.75" customHeight="1">
      <c r="B1676" s="32" t="inlineStr">
        <is>
          <t>6.3</t>
        </is>
      </c>
      <c r="C1676" s="32" t="n">
        <v>4912</v>
      </c>
      <c r="D1676" s="59" t="inlineStr">
        <is>
          <t>TUBO DE REFRIGERANTE DE MOTOR (BOMBA DE AGUA)</t>
        </is>
      </c>
      <c r="E1676" s="56" t="inlineStr">
        <is>
          <t>Elemento metálico o plástico cilíndrico hueco, abierta en ambos extremos para permitir el transporte de fluidos. Diámetro establecido para este vehículo.</t>
        </is>
      </c>
      <c r="F1676" s="32" t="inlineStr">
        <is>
          <t>Unidad</t>
        </is>
      </c>
      <c r="G1676" s="35" t="inlineStr">
        <is>
          <t>suministro</t>
        </is>
      </c>
      <c r="H1676" s="159" t="n">
        <v>223614</v>
      </c>
      <c r="I1676" s="37" t="n">
        <v>158.91</v>
      </c>
      <c r="J1676" s="37" t="n">
        <v>151.76</v>
      </c>
      <c r="K1676" s="160">
        <f>H1676*(I1676/J1676)</f>
        <v/>
      </c>
      <c r="L1676" s="159" t="n">
        <v>1071874.65</v>
      </c>
      <c r="M1676" s="159" t="n">
        <v>1040655</v>
      </c>
      <c r="N1676" s="159" t="n">
        <v>1123907.4</v>
      </c>
      <c r="O1676" s="162">
        <f>MIN(K1676,L1676,M1676,N1676)</f>
        <v/>
      </c>
      <c r="P1676" s="162">
        <f>MAX(K1676,L1676,M1676,N1676)</f>
        <v/>
      </c>
      <c r="Q1676" s="162">
        <f>MEDIAN(K1676,L1676,M1676,N1676)</f>
        <v/>
      </c>
      <c r="R1676" s="162">
        <f>AVERAGE(K1676,L1676,M1676,N1676)</f>
        <v/>
      </c>
      <c r="S1676" s="162">
        <f>AVERAGE(O1676,Q1676)</f>
        <v/>
      </c>
      <c r="T1676" s="162">
        <f>AVERAGE(P1676,Q1676)</f>
        <v/>
      </c>
      <c r="U1676" s="41">
        <f>STDEVA(K1676,L1676,M1676,N1676)</f>
        <v/>
      </c>
      <c r="V1676" s="42">
        <f>U1676/Q1676</f>
        <v/>
      </c>
      <c r="W1676" s="43">
        <f>IF(X1676=O1676,"MENOR",IF(X1676=S1676,"PROM[MEN-MED]","PROMEDIO"))</f>
        <v/>
      </c>
      <c r="X1676" s="163">
        <f>IF(V1676&lt;=300%,O1676,IF(AND(V1676&gt;100%,V1676&lt;=150%),S1676,R1676))</f>
        <v/>
      </c>
      <c r="Y1676" s="162">
        <f>ROUND(X1676,0)</f>
        <v/>
      </c>
    </row>
    <row r="1677" ht="27" customHeight="1">
      <c r="B1677" s="32" t="inlineStr">
        <is>
          <t>6.4</t>
        </is>
      </c>
      <c r="C1677" s="32" t="n">
        <v>4912</v>
      </c>
      <c r="D1677" s="59" t="inlineStr">
        <is>
          <t>BOMBA DE AGUA</t>
        </is>
      </c>
      <c r="E1677" s="56" t="inlineStr">
        <is>
          <t>Componente metalico de aleación, fundición y/o aluminio, de forma irregular contiene un cubo de ventilador, rotor, eje, rodamiento, drenaje y cuerpo. Regula la circulación del líquido  a través de piezas necesarias.  Diámetro establecido para este vehículo.</t>
        </is>
      </c>
      <c r="F1677" s="32" t="inlineStr">
        <is>
          <t>Unidad</t>
        </is>
      </c>
      <c r="G1677" s="35" t="inlineStr">
        <is>
          <t>suministro</t>
        </is>
      </c>
      <c r="H1677" s="159" t="n">
        <v>868616</v>
      </c>
      <c r="I1677" s="37" t="n">
        <v>158.91</v>
      </c>
      <c r="J1677" s="37" t="n">
        <v>151.76</v>
      </c>
      <c r="K1677" s="160">
        <f>H1677*(I1677/J1677)</f>
        <v/>
      </c>
      <c r="L1677" s="159" t="n">
        <v>1051650.6</v>
      </c>
      <c r="M1677" s="159" t="n">
        <v>1021020</v>
      </c>
      <c r="N1677" s="159" t="n">
        <v>1102701.6</v>
      </c>
      <c r="O1677" s="162">
        <f>MIN(K1677,L1677,M1677,N1677)</f>
        <v/>
      </c>
      <c r="P1677" s="162">
        <f>MAX(K1677,L1677,M1677,N1677)</f>
        <v/>
      </c>
      <c r="Q1677" s="162">
        <f>MEDIAN(K1677,L1677,M1677,N1677)</f>
        <v/>
      </c>
      <c r="R1677" s="162">
        <f>AVERAGE(K1677,L1677,M1677,N1677)</f>
        <v/>
      </c>
      <c r="S1677" s="162">
        <f>AVERAGE(O1677,Q1677)</f>
        <v/>
      </c>
      <c r="T1677" s="162">
        <f>AVERAGE(P1677,Q1677)</f>
        <v/>
      </c>
      <c r="U1677" s="41">
        <f>STDEVA(K1677,L1677,M1677,N1677)</f>
        <v/>
      </c>
      <c r="V1677" s="42">
        <f>U1677/Q1677</f>
        <v/>
      </c>
      <c r="W1677" s="43">
        <f>IF(X1677=O1677,"MENOR",IF(X1677=S1677,"PROM[MEN-MED]","PROMEDIO"))</f>
        <v/>
      </c>
      <c r="X1677" s="163">
        <f>IF(V1677&lt;=300%,O1677,IF(AND(V1677&gt;100%,V1677&lt;=150%),S1677,R1677))</f>
        <v/>
      </c>
      <c r="Y1677" s="162">
        <f>ROUND(X1677,0)</f>
        <v/>
      </c>
    </row>
    <row r="1678" ht="27" customHeight="1">
      <c r="B1678" s="32" t="inlineStr">
        <is>
          <t>6.5</t>
        </is>
      </c>
      <c r="C1678" s="32" t="n">
        <v>4912</v>
      </c>
      <c r="D1678" s="59" t="inlineStr">
        <is>
          <t>DEPOSITO RECUPERADOR DE AGUA</t>
        </is>
      </c>
      <c r="E1678" s="56" t="inlineStr">
        <is>
          <t>Elemento de plastico (tarro) referencia de forma establecida para este vehiculo. Posee orificios de entrada y salida deliquidos, orificio pricipal de llenado con tapa, orejas de sujeccion. Almacena liquido o fluido.  Diámetro establecido para este vehículo.</t>
        </is>
      </c>
      <c r="F1678" s="32" t="inlineStr">
        <is>
          <t>Unidad</t>
        </is>
      </c>
      <c r="G1678" s="35" t="inlineStr">
        <is>
          <t>suministro</t>
        </is>
      </c>
      <c r="H1678" s="159" t="n">
        <v>514809</v>
      </c>
      <c r="I1678" s="37" t="n">
        <v>158.91</v>
      </c>
      <c r="J1678" s="37" t="n">
        <v>151.76</v>
      </c>
      <c r="K1678" s="160">
        <f>H1678*(I1678/J1678)</f>
        <v/>
      </c>
      <c r="L1678" s="159" t="n">
        <v>1285599.6496</v>
      </c>
      <c r="M1678" s="159" t="n">
        <v>1248155</v>
      </c>
      <c r="N1678" s="159" t="n">
        <v>1348007.4</v>
      </c>
      <c r="O1678" s="162">
        <f>MIN(K1678,L1678,M1678,N1678)</f>
        <v/>
      </c>
      <c r="P1678" s="162">
        <f>MAX(K1678,L1678,M1678,N1678)</f>
        <v/>
      </c>
      <c r="Q1678" s="162">
        <f>MEDIAN(K1678,L1678,M1678,N1678)</f>
        <v/>
      </c>
      <c r="R1678" s="162">
        <f>AVERAGE(K1678,L1678,M1678,N1678)</f>
        <v/>
      </c>
      <c r="S1678" s="162">
        <f>AVERAGE(O1678,Q1678)</f>
        <v/>
      </c>
      <c r="T1678" s="162">
        <f>AVERAGE(P1678,Q1678)</f>
        <v/>
      </c>
      <c r="U1678" s="41">
        <f>STDEVA(K1678,L1678,M1678,N1678)</f>
        <v/>
      </c>
      <c r="V1678" s="42">
        <f>U1678/Q1678</f>
        <v/>
      </c>
      <c r="W1678" s="43">
        <f>IF(X1678=O1678,"MENOR",IF(X1678=S1678,"PROM[MEN-MED]","PROMEDIO"))</f>
        <v/>
      </c>
      <c r="X1678" s="163">
        <f>IF(V1678&lt;=300%,O1678,IF(AND(V1678&gt;100%,V1678&lt;=150%),S1678,R1678))</f>
        <v/>
      </c>
      <c r="Y1678" s="162">
        <f>ROUND(X1678,0)</f>
        <v/>
      </c>
    </row>
    <row r="1679" ht="27" customHeight="1">
      <c r="B1679" s="32" t="inlineStr">
        <is>
          <t>6.6</t>
        </is>
      </c>
      <c r="C1679" s="32" t="n">
        <v>4912</v>
      </c>
      <c r="D1679" s="59" t="inlineStr">
        <is>
          <t>FILTRO DE AIRE ACONDICIONADO Y/O CABINA</t>
        </is>
      </c>
      <c r="E1679" s="56" t="inlineStr">
        <is>
          <t>Elemento de fibras de papel, referencia de forma establecida para este vehiculo que retiene ciertos elementos y deja pasar otros, eliminando particulas no deseadas en el flujo de aire. Diámetro establecido para este vehículo.</t>
        </is>
      </c>
      <c r="F1679" s="32" t="inlineStr">
        <is>
          <t>Unidad</t>
        </is>
      </c>
      <c r="G1679" s="35" t="inlineStr">
        <is>
          <t>suministro</t>
        </is>
      </c>
      <c r="H1679" s="159" t="n">
        <v>149076</v>
      </c>
      <c r="I1679" s="37" t="n">
        <v>158.91</v>
      </c>
      <c r="J1679" s="37" t="n">
        <v>151.76</v>
      </c>
      <c r="K1679" s="160">
        <f>H1679*(I1679/J1679)</f>
        <v/>
      </c>
      <c r="L1679" s="159" t="n">
        <v>340802.2793</v>
      </c>
      <c r="M1679" s="159" t="n">
        <v>330876</v>
      </c>
      <c r="N1679" s="159" t="n">
        <v>357346.08</v>
      </c>
      <c r="O1679" s="162">
        <f>MIN(K1679,L1679,M1679,N1679)</f>
        <v/>
      </c>
      <c r="P1679" s="162">
        <f>MAX(K1679,L1679,M1679,N1679)</f>
        <v/>
      </c>
      <c r="Q1679" s="162">
        <f>MEDIAN(K1679,L1679,M1679,N1679)</f>
        <v/>
      </c>
      <c r="R1679" s="162">
        <f>AVERAGE(K1679,L1679,M1679,N1679)</f>
        <v/>
      </c>
      <c r="S1679" s="162">
        <f>AVERAGE(O1679,Q1679)</f>
        <v/>
      </c>
      <c r="T1679" s="162">
        <f>AVERAGE(P1679,Q1679)</f>
        <v/>
      </c>
      <c r="U1679" s="41">
        <f>STDEVA(K1679,L1679,M1679,N1679)</f>
        <v/>
      </c>
      <c r="V1679" s="42">
        <f>U1679/Q1679</f>
        <v/>
      </c>
      <c r="W1679" s="43">
        <f>IF(X1679=O1679,"MENOR",IF(X1679=S1679,"PROM[MEN-MED]","PROMEDIO"))</f>
        <v/>
      </c>
      <c r="X1679" s="163">
        <f>IF(V1679&lt;=300%,O1679,IF(AND(V1679&gt;100%,V1679&lt;=150%),S1679,R1679))</f>
        <v/>
      </c>
      <c r="Y1679" s="162">
        <f>ROUND(X1679,0)</f>
        <v/>
      </c>
    </row>
    <row r="1680" ht="27" customHeight="1">
      <c r="B1680" s="32" t="inlineStr">
        <is>
          <t>6.7</t>
        </is>
      </c>
      <c r="C1680" s="32" t="n">
        <v>4912</v>
      </c>
      <c r="D1680" s="59" t="inlineStr">
        <is>
          <t>MANGUERA INFERIOR DEL RADIADOR</t>
        </is>
      </c>
      <c r="E1680" s="56" t="inlineStr">
        <is>
          <t>Tubo hueco flexible recubierta de caucho, referencia de forma establecida para este vehiculo. Hecha para  soportar baja, mediana, alta y extrema presión. En su interior, lleva mallas metálicas trenzadas. Diámetro establecido para este vehículo.</t>
        </is>
      </c>
      <c r="F1680" s="32" t="inlineStr">
        <is>
          <t>Unidad</t>
        </is>
      </c>
      <c r="G1680" s="35" t="inlineStr">
        <is>
          <t>suministro</t>
        </is>
      </c>
      <c r="H1680" s="159" t="n">
        <v>88350</v>
      </c>
      <c r="I1680" s="37" t="n">
        <v>158.91</v>
      </c>
      <c r="J1680" s="37" t="n">
        <v>151.76</v>
      </c>
      <c r="K1680" s="160">
        <f>H1680*(I1680/J1680)</f>
        <v/>
      </c>
      <c r="L1680" s="159" t="n">
        <v>103597.4016</v>
      </c>
      <c r="M1680" s="159" t="n">
        <v>100580</v>
      </c>
      <c r="N1680" s="159" t="n">
        <v>108626.4</v>
      </c>
      <c r="O1680" s="162">
        <f>MIN(K1680,L1680,M1680,N1680)</f>
        <v/>
      </c>
      <c r="P1680" s="162">
        <f>MAX(K1680,L1680,M1680,N1680)</f>
        <v/>
      </c>
      <c r="Q1680" s="162">
        <f>MEDIAN(K1680,L1680,M1680,N1680)</f>
        <v/>
      </c>
      <c r="R1680" s="162">
        <f>AVERAGE(K1680,L1680,M1680,N1680)</f>
        <v/>
      </c>
      <c r="S1680" s="162">
        <f>AVERAGE(O1680,Q1680)</f>
        <v/>
      </c>
      <c r="T1680" s="162">
        <f>AVERAGE(P1680,Q1680)</f>
        <v/>
      </c>
      <c r="U1680" s="41">
        <f>STDEVA(K1680,L1680,M1680,N1680)</f>
        <v/>
      </c>
      <c r="V1680" s="42">
        <f>U1680/Q1680</f>
        <v/>
      </c>
      <c r="W1680" s="43">
        <f>IF(X1680=O1680,"MENOR",IF(X1680=S1680,"PROM[MEN-MED]","PROMEDIO"))</f>
        <v/>
      </c>
      <c r="X1680" s="163">
        <f>IF(V1680&lt;=300%,O1680,IF(AND(V1680&gt;100%,V1680&lt;=150%),S1680,R1680))</f>
        <v/>
      </c>
      <c r="Y1680" s="162">
        <f>ROUND(X1680,0)</f>
        <v/>
      </c>
    </row>
    <row r="1681" ht="27" customHeight="1">
      <c r="B1681" s="32" t="inlineStr">
        <is>
          <t>6.8</t>
        </is>
      </c>
      <c r="C1681" s="32" t="n">
        <v>4912</v>
      </c>
      <c r="D1681" s="59" t="inlineStr">
        <is>
          <t>MANGUERA SUPERIOR DEL RADIADOR</t>
        </is>
      </c>
      <c r="E1681" s="56" t="inlineStr">
        <is>
          <t>Tubo hueco flexible recubierta de caucho,  referencia de forma establecida para este vehiculo. donde soporta baja, mediana, alta y extrema presión. En su interior, lleva mallas metálicas trenzadas. Diámetro establecido para este vehículo.</t>
        </is>
      </c>
      <c r="F1681" s="32" t="inlineStr">
        <is>
          <t>Unidad</t>
        </is>
      </c>
      <c r="G1681" s="35" t="inlineStr">
        <is>
          <t>suministro</t>
        </is>
      </c>
      <c r="H1681" s="159" t="n">
        <v>85471</v>
      </c>
      <c r="I1681" s="37" t="n">
        <v>158.91</v>
      </c>
      <c r="J1681" s="37" t="n">
        <v>151.76</v>
      </c>
      <c r="K1681" s="160">
        <f>H1681*(I1681/J1681)</f>
        <v/>
      </c>
      <c r="L1681" s="159" t="n">
        <v>128222.6428</v>
      </c>
      <c r="M1681" s="159" t="n">
        <v>124488</v>
      </c>
      <c r="N1681" s="159" t="n">
        <v>134447.04</v>
      </c>
      <c r="O1681" s="162">
        <f>MIN(K1681,L1681,M1681,N1681)</f>
        <v/>
      </c>
      <c r="P1681" s="162">
        <f>MAX(K1681,L1681,M1681,N1681)</f>
        <v/>
      </c>
      <c r="Q1681" s="162">
        <f>MEDIAN(K1681,L1681,M1681,N1681)</f>
        <v/>
      </c>
      <c r="R1681" s="162">
        <f>AVERAGE(K1681,L1681,M1681,N1681)</f>
        <v/>
      </c>
      <c r="S1681" s="162">
        <f>AVERAGE(O1681,Q1681)</f>
        <v/>
      </c>
      <c r="T1681" s="162">
        <f>AVERAGE(P1681,Q1681)</f>
        <v/>
      </c>
      <c r="U1681" s="41">
        <f>STDEVA(K1681,L1681,M1681,N1681)</f>
        <v/>
      </c>
      <c r="V1681" s="42">
        <f>U1681/Q1681</f>
        <v/>
      </c>
      <c r="W1681" s="43">
        <f>IF(X1681=O1681,"MENOR",IF(X1681=S1681,"PROM[MEN-MED]","PROMEDIO"))</f>
        <v/>
      </c>
      <c r="X1681" s="163">
        <f>IF(V1681&lt;=300%,O1681,IF(AND(V1681&gt;100%,V1681&lt;=150%),S1681,R1681))</f>
        <v/>
      </c>
      <c r="Y1681" s="162">
        <f>ROUND(X1681,0)</f>
        <v/>
      </c>
    </row>
    <row r="1682" ht="27" customHeight="1">
      <c r="B1682" s="32" t="inlineStr">
        <is>
          <t>6.9</t>
        </is>
      </c>
      <c r="C1682" s="32" t="n">
        <v>4912</v>
      </c>
      <c r="D1682" s="59" t="inlineStr">
        <is>
          <t>MANGUERAS DEPOSITO REFRIGERANTE</t>
        </is>
      </c>
      <c r="E1682" s="56" t="inlineStr">
        <is>
          <t>Tubo hueco flexible recubierta de caucho,  referencia de forma establecida para este vehiculo donde soporta baja, mediana, alta y extrema presión. En su interior, lleva mallas metálicas trenzadas. Diámetro establecido para este vehículo.</t>
        </is>
      </c>
      <c r="F1682" s="32" t="inlineStr">
        <is>
          <t>Unidad</t>
        </is>
      </c>
      <c r="G1682" s="35" t="inlineStr">
        <is>
          <t>suministro</t>
        </is>
      </c>
      <c r="H1682" s="159" t="n">
        <v>78850</v>
      </c>
      <c r="I1682" s="37" t="n">
        <v>158.91</v>
      </c>
      <c r="J1682" s="37" t="n">
        <v>151.76</v>
      </c>
      <c r="K1682" s="160">
        <f>H1682*(I1682/J1682)</f>
        <v/>
      </c>
      <c r="L1682" s="159" t="n">
        <v>95150.3651</v>
      </c>
      <c r="M1682" s="159" t="n">
        <v>92379</v>
      </c>
      <c r="N1682" s="159" t="n">
        <v>99769.32000000001</v>
      </c>
      <c r="O1682" s="162">
        <f>MIN(K1682,L1682,M1682,N1682)</f>
        <v/>
      </c>
      <c r="P1682" s="162">
        <f>MAX(K1682,L1682,M1682,N1682)</f>
        <v/>
      </c>
      <c r="Q1682" s="162">
        <f>MEDIAN(K1682,L1682,M1682,N1682)</f>
        <v/>
      </c>
      <c r="R1682" s="162">
        <f>AVERAGE(K1682,L1682,M1682,N1682)</f>
        <v/>
      </c>
      <c r="S1682" s="162">
        <f>AVERAGE(O1682,Q1682)</f>
        <v/>
      </c>
      <c r="T1682" s="162">
        <f>AVERAGE(P1682,Q1682)</f>
        <v/>
      </c>
      <c r="U1682" s="41">
        <f>STDEVA(K1682,L1682,M1682,N1682)</f>
        <v/>
      </c>
      <c r="V1682" s="42">
        <f>U1682/Q1682</f>
        <v/>
      </c>
      <c r="W1682" s="43">
        <f>IF(X1682=O1682,"MENOR",IF(X1682=S1682,"PROM[MEN-MED]","PROMEDIO"))</f>
        <v/>
      </c>
      <c r="X1682" s="163">
        <f>IF(V1682&lt;=300%,O1682,IF(AND(V1682&gt;100%,V1682&lt;=150%),S1682,R1682))</f>
        <v/>
      </c>
      <c r="Y1682" s="162">
        <f>ROUND(X1682,0)</f>
        <v/>
      </c>
    </row>
    <row r="1683" ht="27" customHeight="1">
      <c r="B1683" s="32" t="inlineStr">
        <is>
          <t>6.10</t>
        </is>
      </c>
      <c r="C1683" s="32" t="n">
        <v>4912</v>
      </c>
      <c r="D1683" s="59" t="inlineStr">
        <is>
          <t>RADIADOR DE REFRIGERACIÓN</t>
        </is>
      </c>
      <c r="E1683" s="56" t="inlineStr">
        <is>
          <t>Elemento de aluminio y plástico de intercambio de calor. De forma cuadrado contiene en su interior tubos y recamara de liquidos, protegido por laminas externas continuas y separadas.   Diámetro establecido para este vehículo.</t>
        </is>
      </c>
      <c r="F1683" s="32" t="inlineStr">
        <is>
          <t>Unidad</t>
        </is>
      </c>
      <c r="G1683" s="35" t="inlineStr">
        <is>
          <t>suministro</t>
        </is>
      </c>
      <c r="H1683" s="159" t="n">
        <v>92427</v>
      </c>
      <c r="I1683" s="37" t="n">
        <v>158.91</v>
      </c>
      <c r="J1683" s="37" t="n">
        <v>151.76</v>
      </c>
      <c r="K1683" s="160">
        <f>H1683*(I1683/J1683)</f>
        <v/>
      </c>
      <c r="L1683" s="159" t="n">
        <v>3853428.7855</v>
      </c>
      <c r="M1683" s="159" t="n">
        <v>3741193</v>
      </c>
      <c r="N1683" s="159" t="n">
        <v>4040488.44</v>
      </c>
      <c r="O1683" s="162">
        <f>MIN(K1683,L1683,M1683,N1683)</f>
        <v/>
      </c>
      <c r="P1683" s="162">
        <f>MAX(K1683,L1683,M1683,N1683)</f>
        <v/>
      </c>
      <c r="Q1683" s="162">
        <f>MEDIAN(K1683,L1683,M1683,N1683)</f>
        <v/>
      </c>
      <c r="R1683" s="162">
        <f>AVERAGE(K1683,L1683,M1683,N1683)</f>
        <v/>
      </c>
      <c r="S1683" s="162">
        <f>AVERAGE(O1683,Q1683)</f>
        <v/>
      </c>
      <c r="T1683" s="162">
        <f>AVERAGE(P1683,Q1683)</f>
        <v/>
      </c>
      <c r="U1683" s="41">
        <f>STDEVA(K1683,L1683,M1683,N1683)</f>
        <v/>
      </c>
      <c r="V1683" s="42">
        <f>U1683/Q1683</f>
        <v/>
      </c>
      <c r="W1683" s="43">
        <f>IF(X1683=O1683,"MENOR",IF(X1683=S1683,"PROM[MEN-MED]","PROMEDIO"))</f>
        <v/>
      </c>
      <c r="X1683" s="163">
        <f>IF(V1683&lt;=300%,O1683,IF(AND(V1683&gt;100%,V1683&lt;=150%),S1683,R1683))</f>
        <v/>
      </c>
      <c r="Y1683" s="162">
        <f>ROUND(X1683,0)</f>
        <v/>
      </c>
    </row>
    <row r="1684" ht="27" customHeight="1">
      <c r="B1684" s="32" t="inlineStr">
        <is>
          <t>6.11</t>
        </is>
      </c>
      <c r="C1684" s="32" t="n">
        <v>4912</v>
      </c>
      <c r="D1684" s="59" t="inlineStr">
        <is>
          <t>TERMOSTATO</t>
        </is>
      </c>
      <c r="E1684" s="56" t="inlineStr">
        <is>
          <t>Es un elemento metálico de forma irregular, compuesta por un muelle de retorno, válvula y carcasa. Para mantener la temperatura ddel motor entro de los límites adecuados.  Diámetro establecido para este vehículo.</t>
        </is>
      </c>
      <c r="F1684" s="32" t="inlineStr">
        <is>
          <t>Unidad</t>
        </is>
      </c>
      <c r="G1684" s="35" t="inlineStr">
        <is>
          <t>suministro</t>
        </is>
      </c>
      <c r="H1684" s="159" t="n">
        <v>107335</v>
      </c>
      <c r="I1684" s="37" t="n">
        <v>158.91</v>
      </c>
      <c r="J1684" s="37" t="n">
        <v>151.76</v>
      </c>
      <c r="K1684" s="160">
        <f>H1684*(I1684/J1684)</f>
        <v/>
      </c>
      <c r="L1684" s="159" t="n">
        <v>141179.0058</v>
      </c>
      <c r="M1684" s="159" t="n">
        <v>137067</v>
      </c>
      <c r="N1684" s="159" t="n">
        <v>148032.36</v>
      </c>
      <c r="O1684" s="162">
        <f>MIN(K1684,L1684,M1684,N1684)</f>
        <v/>
      </c>
      <c r="P1684" s="162">
        <f>MAX(K1684,L1684,M1684,N1684)</f>
        <v/>
      </c>
      <c r="Q1684" s="162">
        <f>MEDIAN(K1684,L1684,M1684,N1684)</f>
        <v/>
      </c>
      <c r="R1684" s="162">
        <f>AVERAGE(K1684,L1684,M1684,N1684)</f>
        <v/>
      </c>
      <c r="S1684" s="162">
        <f>AVERAGE(O1684,Q1684)</f>
        <v/>
      </c>
      <c r="T1684" s="162">
        <f>AVERAGE(P1684,Q1684)</f>
        <v/>
      </c>
      <c r="U1684" s="41">
        <f>STDEVA(K1684,L1684,M1684,N1684)</f>
        <v/>
      </c>
      <c r="V1684" s="42">
        <f>U1684/Q1684</f>
        <v/>
      </c>
      <c r="W1684" s="43">
        <f>IF(X1684=O1684,"MENOR",IF(X1684=S1684,"PROM[MEN-MED]","PROMEDIO"))</f>
        <v/>
      </c>
      <c r="X1684" s="163">
        <f>IF(V1684&lt;=300%,O1684,IF(AND(V1684&gt;100%,V1684&lt;=150%),S1684,R1684))</f>
        <v/>
      </c>
      <c r="Y1684" s="162">
        <f>ROUND(X1684,0)</f>
        <v/>
      </c>
    </row>
    <row r="1685" ht="27" customHeight="1">
      <c r="B1685" s="32" t="inlineStr">
        <is>
          <t>6.12</t>
        </is>
      </c>
      <c r="C1685" s="32" t="n">
        <v>4912</v>
      </c>
      <c r="D1685" s="59" t="inlineStr">
        <is>
          <t>VENTILADOR DE REFRIGERACION DE MOTOR</t>
        </is>
      </c>
      <c r="E1685" s="56" t="inlineStr">
        <is>
          <t>Elemento plástico en forma de aspa, contiene un motor electrico, conexiones, cableado y enfocador para el anclaje al radiador. Transmite energía para generar la presión necesaria con la que se mantiene un flujo continuo de aire.  Diámetro establecido para este vehículo.</t>
        </is>
      </c>
      <c r="F1685" s="32" t="inlineStr">
        <is>
          <t>Unidad</t>
        </is>
      </c>
      <c r="G1685" s="35" t="inlineStr">
        <is>
          <t>suministro</t>
        </is>
      </c>
      <c r="H1685" s="159" t="n">
        <v>462136</v>
      </c>
      <c r="I1685" s="37" t="n">
        <v>158.91</v>
      </c>
      <c r="J1685" s="37" t="n">
        <v>151.76</v>
      </c>
      <c r="K1685" s="160">
        <f>H1685*(I1685/J1685)</f>
        <v/>
      </c>
      <c r="L1685" s="159" t="n">
        <v>598275.4987999999</v>
      </c>
      <c r="M1685" s="159" t="n">
        <v>580850</v>
      </c>
      <c r="N1685" s="159" t="n">
        <v>627318</v>
      </c>
      <c r="O1685" s="162">
        <f>MIN(K1685,L1685,M1685,N1685)</f>
        <v/>
      </c>
      <c r="P1685" s="162">
        <f>MAX(K1685,L1685,M1685,N1685)</f>
        <v/>
      </c>
      <c r="Q1685" s="162">
        <f>MEDIAN(K1685,L1685,M1685,N1685)</f>
        <v/>
      </c>
      <c r="R1685" s="162">
        <f>AVERAGE(K1685,L1685,M1685,N1685)</f>
        <v/>
      </c>
      <c r="S1685" s="162">
        <f>AVERAGE(O1685,Q1685)</f>
        <v/>
      </c>
      <c r="T1685" s="162">
        <f>AVERAGE(P1685,Q1685)</f>
        <v/>
      </c>
      <c r="U1685" s="41">
        <f>STDEVA(K1685,L1685,M1685,N1685)</f>
        <v/>
      </c>
      <c r="V1685" s="42">
        <f>U1685/Q1685</f>
        <v/>
      </c>
      <c r="W1685" s="43">
        <f>IF(X1685=O1685,"MENOR",IF(X1685=S1685,"PROM[MEN-MED]","PROMEDIO"))</f>
        <v/>
      </c>
      <c r="X1685" s="163">
        <f>IF(V1685&lt;=300%,O1685,IF(AND(V1685&gt;100%,V1685&lt;=150%),S1685,R1685))</f>
        <v/>
      </c>
      <c r="Y1685" s="162">
        <f>ROUND(X1685,0)</f>
        <v/>
      </c>
    </row>
    <row r="1686" ht="15.75" customHeight="1">
      <c r="B1686" s="26" t="inlineStr">
        <is>
          <t>7.</t>
        </is>
      </c>
      <c r="C1686" s="142" t="inlineStr">
        <is>
          <t>MOTOR  Y SISTEMA DE ALIMENTACIÓN</t>
        </is>
      </c>
      <c r="H1686" s="157" t="n"/>
      <c r="I1686" s="29" t="n"/>
      <c r="J1686" s="29" t="n"/>
      <c r="K1686" s="157" t="n"/>
      <c r="L1686" s="157" t="n"/>
      <c r="M1686" s="157" t="n"/>
      <c r="N1686" s="157" t="n"/>
      <c r="O1686" s="29" t="n"/>
      <c r="P1686" s="29" t="n"/>
      <c r="Q1686" s="29" t="n"/>
      <c r="R1686" s="29" t="n"/>
      <c r="S1686" s="29" t="n"/>
      <c r="T1686" s="29" t="n"/>
      <c r="U1686" s="29" t="n"/>
      <c r="V1686" s="75" t="n"/>
      <c r="W1686" s="29" t="n"/>
      <c r="X1686" s="29" t="n"/>
      <c r="Y1686" s="29" t="n"/>
    </row>
    <row r="1687" ht="15.75" customHeight="1">
      <c r="B1687" s="57" t="inlineStr">
        <is>
          <t>7.1</t>
        </is>
      </c>
      <c r="C1687" s="32" t="n">
        <v>4912</v>
      </c>
      <c r="D1687" s="59" t="inlineStr">
        <is>
          <t>SOPORTES DEL MOTOR</t>
        </is>
      </c>
      <c r="E1687" s="56" t="inlineStr">
        <is>
          <t>Elemento de fabricación de acero y/o aluminio  en su interior  con caucho sintético, sus puntos de anclaje son de tornillos o tensores.  Diámetro establecido para este vehículo.</t>
        </is>
      </c>
      <c r="F1687" s="32" t="inlineStr">
        <is>
          <t>Unidad</t>
        </is>
      </c>
      <c r="G1687" s="35" t="inlineStr">
        <is>
          <t>suministro</t>
        </is>
      </c>
      <c r="H1687" s="159" t="n">
        <v>266120</v>
      </c>
      <c r="I1687" s="37" t="n">
        <v>158.91</v>
      </c>
      <c r="J1687" s="37" t="n">
        <v>151.76</v>
      </c>
      <c r="K1687" s="160">
        <f>H1687*(I1687/J1687)</f>
        <v/>
      </c>
      <c r="L1687" s="159" t="n">
        <v>333599.4949</v>
      </c>
      <c r="M1687" s="159" t="n">
        <v>323883</v>
      </c>
      <c r="N1687" s="159" t="n">
        <v>349793.64</v>
      </c>
      <c r="O1687" s="162">
        <f>MIN(K1687,L1687,M1687,N1687)</f>
        <v/>
      </c>
      <c r="P1687" s="162">
        <f>MAX(K1687,L1687,M1687,N1687)</f>
        <v/>
      </c>
      <c r="Q1687" s="162">
        <f>MEDIAN(K1687,L1687,M1687,N1687)</f>
        <v/>
      </c>
      <c r="R1687" s="162">
        <f>AVERAGE(K1687,L1687,M1687,N1687)</f>
        <v/>
      </c>
      <c r="S1687" s="162">
        <f>AVERAGE(O1687,Q1687)</f>
        <v/>
      </c>
      <c r="T1687" s="162">
        <f>AVERAGE(P1687,Q1687)</f>
        <v/>
      </c>
      <c r="U1687" s="41">
        <f>STDEVA(K1687,L1687,M1687,N1687)</f>
        <v/>
      </c>
      <c r="V1687" s="42">
        <f>U1687/Q1687</f>
        <v/>
      </c>
      <c r="W1687" s="43">
        <f>IF(X1687=O1687,"MENOR",IF(X1687=S1687,"PROM[MEN-MED]","PROMEDIO"))</f>
        <v/>
      </c>
      <c r="X1687" s="163">
        <f>IF(V1687&lt;=300%,O1687,IF(AND(V1687&gt;100%,V1687&lt;=150%),S1687,R1687))</f>
        <v/>
      </c>
      <c r="Y1687" s="162">
        <f>ROUND(X1687,0)</f>
        <v/>
      </c>
    </row>
    <row r="1688" ht="27" customHeight="1">
      <c r="B1688" s="57" t="inlineStr">
        <is>
          <t>7.2</t>
        </is>
      </c>
      <c r="C1688" s="32" t="n">
        <v>4912</v>
      </c>
      <c r="D1688" s="58" t="inlineStr">
        <is>
          <t>JUEGO CORREA DE DISTRIBUCION (REPARTICION)</t>
        </is>
      </c>
      <c r="E1688" s="56" t="inlineStr">
        <is>
          <t>Elemento recubierto con caucho sintético o neopreno, flexible, resistentente al desgastre,  une dos o más ruedas sujetas a un movimiento de rotación ejerciendo fuerza de fricción suministrándoles energía desde la rueda motriz. Diámetro establecido para este vehículo.</t>
        </is>
      </c>
      <c r="F1688" s="32" t="inlineStr">
        <is>
          <t>Juego</t>
        </is>
      </c>
      <c r="G1688" s="35" t="inlineStr">
        <is>
          <t>suministro</t>
        </is>
      </c>
      <c r="H1688" s="159" t="n">
        <v>254600</v>
      </c>
      <c r="I1688" s="37" t="n">
        <v>158.91</v>
      </c>
      <c r="J1688" s="37" t="n">
        <v>151.76</v>
      </c>
      <c r="K1688" s="160">
        <f>H1688*(I1688/J1688)</f>
        <v/>
      </c>
      <c r="L1688" s="159" t="n">
        <v>301436.7104</v>
      </c>
      <c r="M1688" s="159" t="n">
        <v>292657</v>
      </c>
      <c r="N1688" s="159" t="n">
        <v>316069.56</v>
      </c>
      <c r="O1688" s="162">
        <f>MIN(K1688,L1688,M1688,N1688)</f>
        <v/>
      </c>
      <c r="P1688" s="162">
        <f>MAX(K1688,L1688,M1688,N1688)</f>
        <v/>
      </c>
      <c r="Q1688" s="162">
        <f>MEDIAN(K1688,L1688,M1688,N1688)</f>
        <v/>
      </c>
      <c r="R1688" s="162">
        <f>AVERAGE(K1688,L1688,M1688,N1688)</f>
        <v/>
      </c>
      <c r="S1688" s="162">
        <f>AVERAGE(O1688,Q1688)</f>
        <v/>
      </c>
      <c r="T1688" s="162">
        <f>AVERAGE(P1688,Q1688)</f>
        <v/>
      </c>
      <c r="U1688" s="41">
        <f>STDEVA(K1688,L1688,M1688,N1688)</f>
        <v/>
      </c>
      <c r="V1688" s="42">
        <f>U1688/Q1688</f>
        <v/>
      </c>
      <c r="W1688" s="43">
        <f>IF(X1688=O1688,"MENOR",IF(X1688=S1688,"PROM[MEN-MED]","PROMEDIO"))</f>
        <v/>
      </c>
      <c r="X1688" s="163">
        <f>IF(V1688&lt;=300%,O1688,IF(AND(V1688&gt;100%,V1688&lt;=150%),S1688,R1688))</f>
        <v/>
      </c>
      <c r="Y1688" s="162">
        <f>ROUND(X1688,0)</f>
        <v/>
      </c>
    </row>
    <row r="1689" ht="27" customHeight="1">
      <c r="B1689" s="57" t="inlineStr">
        <is>
          <t>7.3</t>
        </is>
      </c>
      <c r="C1689" s="32" t="n">
        <v>4912</v>
      </c>
      <c r="D1689" s="59" t="inlineStr">
        <is>
          <t>ABRAZADERAS DE MANGURERAS SISTEMA DE ALIMENTACION</t>
        </is>
      </c>
      <c r="E1689" s="56" t="inlineStr">
        <is>
          <t>Pieza de metal u otro material que sirve para asegurar tuberías o conductos de cualquier tipo, ya sean en disposición vertical, horizontal o suspendida. Diámetro establecido para este vehículo.</t>
        </is>
      </c>
      <c r="F1689" s="32" t="inlineStr">
        <is>
          <t>Unidad</t>
        </is>
      </c>
      <c r="G1689" s="35" t="inlineStr">
        <is>
          <t>suministro</t>
        </is>
      </c>
      <c r="H1689" s="159" t="n">
        <v>19877</v>
      </c>
      <c r="I1689" s="37" t="n">
        <v>158.91</v>
      </c>
      <c r="J1689" s="37" t="n">
        <v>151.76</v>
      </c>
      <c r="K1689" s="160">
        <f>H1689*(I1689/J1689)</f>
        <v/>
      </c>
      <c r="L1689" s="159" t="n">
        <v>108053.1781</v>
      </c>
      <c r="M1689" s="159" t="n">
        <v>104906</v>
      </c>
      <c r="N1689" s="159" t="n">
        <v>113298.48</v>
      </c>
      <c r="O1689" s="162">
        <f>MIN(K1689,L1689,M1689,N1689)</f>
        <v/>
      </c>
      <c r="P1689" s="162">
        <f>MAX(K1689,L1689,M1689,N1689)</f>
        <v/>
      </c>
      <c r="Q1689" s="162">
        <f>MEDIAN(K1689,L1689,M1689,N1689)</f>
        <v/>
      </c>
      <c r="R1689" s="162">
        <f>AVERAGE(K1689,L1689,M1689,N1689)</f>
        <v/>
      </c>
      <c r="S1689" s="162">
        <f>AVERAGE(O1689,Q1689)</f>
        <v/>
      </c>
      <c r="T1689" s="162">
        <f>AVERAGE(P1689,Q1689)</f>
        <v/>
      </c>
      <c r="U1689" s="41">
        <f>STDEVA(K1689,L1689,M1689,N1689)</f>
        <v/>
      </c>
      <c r="V1689" s="42">
        <f>U1689/Q1689</f>
        <v/>
      </c>
      <c r="W1689" s="43">
        <f>IF(X1689=O1689,"MENOR",IF(X1689=S1689,"PROM[MEN-MED]","PROMEDIO"))</f>
        <v/>
      </c>
      <c r="X1689" s="163">
        <f>IF(V1689&lt;=300%,O1689,IF(AND(V1689&gt;100%,V1689&lt;=150%),S1689,R1689))</f>
        <v/>
      </c>
      <c r="Y1689" s="162">
        <f>ROUND(X1689,0)</f>
        <v/>
      </c>
    </row>
    <row r="1690" ht="27" customHeight="1">
      <c r="B1690" s="57" t="inlineStr">
        <is>
          <t>7.4</t>
        </is>
      </c>
      <c r="C1690" s="32" t="n">
        <v>4912</v>
      </c>
      <c r="D1690" s="59" t="inlineStr">
        <is>
          <t>CUERPO DE ACELERACIÓN (CUERPO DE MARIPOSA)</t>
        </is>
      </c>
      <c r="E1690" s="56" t="inlineStr">
        <is>
          <t>Elemento de aleación de aluminio, de forma irregular posee un sensor, cables de sistema de control,   que controla la entrada de aire hacia el múltiple de admisión. Diámetro establecido para este vehículo.</t>
        </is>
      </c>
      <c r="F1690" s="32" t="inlineStr">
        <is>
          <t>Unidad</t>
        </is>
      </c>
      <c r="G1690" s="35" t="inlineStr">
        <is>
          <t>suministro</t>
        </is>
      </c>
      <c r="H1690" s="159" t="n">
        <v>2597898</v>
      </c>
      <c r="I1690" s="37" t="n">
        <v>158.91</v>
      </c>
      <c r="J1690" s="37" t="n">
        <v>151.76</v>
      </c>
      <c r="K1690" s="160">
        <f>H1690*(I1690/J1690)</f>
        <v/>
      </c>
      <c r="L1690" s="159" t="n">
        <v>3380704.1058</v>
      </c>
      <c r="M1690" s="159" t="n">
        <v>3282237</v>
      </c>
      <c r="N1690" s="159" t="n">
        <v>3544815.96</v>
      </c>
      <c r="O1690" s="162">
        <f>MIN(K1690,L1690,M1690,N1690)</f>
        <v/>
      </c>
      <c r="P1690" s="162">
        <f>MAX(K1690,L1690,M1690,N1690)</f>
        <v/>
      </c>
      <c r="Q1690" s="162">
        <f>MEDIAN(K1690,L1690,M1690,N1690)</f>
        <v/>
      </c>
      <c r="R1690" s="162">
        <f>AVERAGE(K1690,L1690,M1690,N1690)</f>
        <v/>
      </c>
      <c r="S1690" s="162">
        <f>AVERAGE(O1690,Q1690)</f>
        <v/>
      </c>
      <c r="T1690" s="162">
        <f>AVERAGE(P1690,Q1690)</f>
        <v/>
      </c>
      <c r="U1690" s="41">
        <f>STDEVA(K1690,L1690,M1690,N1690)</f>
        <v/>
      </c>
      <c r="V1690" s="42">
        <f>U1690/Q1690</f>
        <v/>
      </c>
      <c r="W1690" s="43">
        <f>IF(X1690=O1690,"MENOR",IF(X1690=S1690,"PROM[MEN-MED]","PROMEDIO"))</f>
        <v/>
      </c>
      <c r="X1690" s="163">
        <f>IF(V1690&lt;=300%,O1690,IF(AND(V1690&gt;100%,V1690&lt;=150%),S1690,R1690))</f>
        <v/>
      </c>
      <c r="Y1690" s="162">
        <f>ROUND(X1690,0)</f>
        <v/>
      </c>
    </row>
    <row r="1691" ht="15.75" customHeight="1">
      <c r="B1691" s="57" t="inlineStr">
        <is>
          <t>7.5</t>
        </is>
      </c>
      <c r="C1691" s="32" t="n">
        <v>4912</v>
      </c>
      <c r="D1691" s="59" t="inlineStr">
        <is>
          <t>FILTRO DE AIRE</t>
        </is>
      </c>
      <c r="E1691" s="56" t="inlineStr">
        <is>
          <t>Elemento de fibras especiales (Celulosa - Poliuretano - Felpa) de forma que retiene ciertos elementos y deja pasar otros. Forma y Dimenciones establecido para este vehículo.</t>
        </is>
      </c>
      <c r="F1691" s="32" t="inlineStr">
        <is>
          <t>Unidad</t>
        </is>
      </c>
      <c r="G1691" s="35" t="inlineStr">
        <is>
          <t>suministro</t>
        </is>
      </c>
      <c r="H1691" s="159" t="n">
        <v>153052</v>
      </c>
      <c r="I1691" s="37" t="n">
        <v>158.91</v>
      </c>
      <c r="J1691" s="37" t="n">
        <v>151.76</v>
      </c>
      <c r="K1691" s="160">
        <f>H1691*(I1691/J1691)</f>
        <v/>
      </c>
      <c r="L1691" s="159" t="n">
        <v>245067.8979</v>
      </c>
      <c r="M1691" s="159" t="n">
        <v>237930</v>
      </c>
      <c r="N1691" s="159" t="n">
        <v>256964.4</v>
      </c>
      <c r="O1691" s="162">
        <f>MIN(K1691,L1691,M1691,N1691)</f>
        <v/>
      </c>
      <c r="P1691" s="162">
        <f>MAX(K1691,L1691,M1691,N1691)</f>
        <v/>
      </c>
      <c r="Q1691" s="162">
        <f>MEDIAN(K1691,L1691,M1691,N1691)</f>
        <v/>
      </c>
      <c r="R1691" s="162">
        <f>AVERAGE(K1691,L1691,M1691,N1691)</f>
        <v/>
      </c>
      <c r="S1691" s="162">
        <f>AVERAGE(O1691,Q1691)</f>
        <v/>
      </c>
      <c r="T1691" s="162">
        <f>AVERAGE(P1691,Q1691)</f>
        <v/>
      </c>
      <c r="U1691" s="41">
        <f>STDEVA(K1691,L1691,M1691,N1691)</f>
        <v/>
      </c>
      <c r="V1691" s="42">
        <f>U1691/Q1691</f>
        <v/>
      </c>
      <c r="W1691" s="43">
        <f>IF(X1691=O1691,"MENOR",IF(X1691=S1691,"PROM[MEN-MED]","PROMEDIO"))</f>
        <v/>
      </c>
      <c r="X1691" s="163">
        <f>IF(V1691&lt;=300%,O1691,IF(AND(V1691&gt;100%,V1691&lt;=150%),S1691,R1691))</f>
        <v/>
      </c>
      <c r="Y1691" s="162">
        <f>ROUND(X1691,0)</f>
        <v/>
      </c>
    </row>
    <row r="1692" ht="27" customHeight="1">
      <c r="B1692" s="57" t="inlineStr">
        <is>
          <t>7.6</t>
        </is>
      </c>
      <c r="C1692" s="32" t="n">
        <v>4912</v>
      </c>
      <c r="D1692" s="59" t="inlineStr">
        <is>
          <t xml:space="preserve">FILTRO DE COMBUSTIBLE </t>
        </is>
      </c>
      <c r="E1692" s="56" t="inlineStr">
        <is>
          <t>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t>
        </is>
      </c>
      <c r="F1692" s="32" t="inlineStr">
        <is>
          <t>Unidad</t>
        </is>
      </c>
      <c r="G1692" s="35" t="inlineStr">
        <is>
          <t>suministro</t>
        </is>
      </c>
      <c r="H1692" s="159" t="n">
        <v>155800</v>
      </c>
      <c r="I1692" s="37" t="n">
        <v>158.91</v>
      </c>
      <c r="J1692" s="37" t="n">
        <v>151.76</v>
      </c>
      <c r="K1692" s="160">
        <f>H1692*(I1692/J1692)</f>
        <v/>
      </c>
      <c r="L1692" s="159" t="n">
        <v>182686.9793</v>
      </c>
      <c r="M1692" s="159" t="n">
        <v>177366</v>
      </c>
      <c r="N1692" s="159" t="n">
        <v>191555.28</v>
      </c>
      <c r="O1692" s="162">
        <f>MIN(K1692,L1692,M1692,N1692)</f>
        <v/>
      </c>
      <c r="P1692" s="162">
        <f>MAX(K1692,L1692,M1692,N1692)</f>
        <v/>
      </c>
      <c r="Q1692" s="162">
        <f>MEDIAN(K1692,L1692,M1692,N1692)</f>
        <v/>
      </c>
      <c r="R1692" s="162">
        <f>AVERAGE(K1692,L1692,M1692,N1692)</f>
        <v/>
      </c>
      <c r="S1692" s="162">
        <f>AVERAGE(O1692,Q1692)</f>
        <v/>
      </c>
      <c r="T1692" s="162">
        <f>AVERAGE(P1692,Q1692)</f>
        <v/>
      </c>
      <c r="U1692" s="41">
        <f>STDEVA(K1692,L1692,M1692,N1692)</f>
        <v/>
      </c>
      <c r="V1692" s="42">
        <f>U1692/Q1692</f>
        <v/>
      </c>
      <c r="W1692" s="43">
        <f>IF(X1692=O1692,"MENOR",IF(X1692=S1692,"PROM[MEN-MED]","PROMEDIO"))</f>
        <v/>
      </c>
      <c r="X1692" s="163">
        <f>IF(V1692&lt;=300%,O1692,IF(AND(V1692&gt;100%,V1692&lt;=150%),S1692,R1692))</f>
        <v/>
      </c>
      <c r="Y1692" s="162">
        <f>ROUND(X1692,0)</f>
        <v/>
      </c>
    </row>
    <row r="1693" ht="27" customHeight="1">
      <c r="B1693" s="57" t="inlineStr">
        <is>
          <t>7.7</t>
        </is>
      </c>
      <c r="C1693" s="32" t="n">
        <v>4912</v>
      </c>
      <c r="D1693" s="59" t="inlineStr">
        <is>
          <t>INTERCOOLER</t>
        </is>
      </c>
      <c r="E1693" s="56" t="inlineStr">
        <is>
          <t>Elemento metálico en aluminio conformado por dos tubos, uno de entrada y otro de  salida donde fluye una cantidad de aire detrerminada. Forma y diámetro establecido para este vehículo.</t>
        </is>
      </c>
      <c r="F1693" s="32" t="inlineStr">
        <is>
          <t>Unidad</t>
        </is>
      </c>
      <c r="G1693" s="35" t="inlineStr">
        <is>
          <t>suministro</t>
        </is>
      </c>
      <c r="H1693" s="159" t="n">
        <v>4635276</v>
      </c>
      <c r="I1693" s="37" t="n">
        <v>158.91</v>
      </c>
      <c r="J1693" s="37" t="n">
        <v>151.76</v>
      </c>
      <c r="K1693" s="160">
        <f>H1693*(I1693/J1693)</f>
        <v/>
      </c>
      <c r="L1693" s="159" t="n">
        <v>5662204.5809</v>
      </c>
      <c r="M1693" s="159" t="n">
        <v>5497286</v>
      </c>
      <c r="N1693" s="159" t="n">
        <v>5937068.88</v>
      </c>
      <c r="O1693" s="162">
        <f>MIN(K1693,L1693,M1693,N1693)</f>
        <v/>
      </c>
      <c r="P1693" s="162">
        <f>MAX(K1693,L1693,M1693,N1693)</f>
        <v/>
      </c>
      <c r="Q1693" s="162">
        <f>MEDIAN(K1693,L1693,M1693,N1693)</f>
        <v/>
      </c>
      <c r="R1693" s="162">
        <f>AVERAGE(K1693,L1693,M1693,N1693)</f>
        <v/>
      </c>
      <c r="S1693" s="162">
        <f>AVERAGE(O1693,Q1693)</f>
        <v/>
      </c>
      <c r="T1693" s="162">
        <f>AVERAGE(P1693,Q1693)</f>
        <v/>
      </c>
      <c r="U1693" s="41">
        <f>STDEVA(K1693,L1693,M1693,N1693)</f>
        <v/>
      </c>
      <c r="V1693" s="42">
        <f>U1693/Q1693</f>
        <v/>
      </c>
      <c r="W1693" s="43">
        <f>IF(X1693=O1693,"MENOR",IF(X1693=S1693,"PROM[MEN-MED]","PROMEDIO"))</f>
        <v/>
      </c>
      <c r="X1693" s="163">
        <f>IF(V1693&lt;=300%,O1693,IF(AND(V1693&gt;100%,V1693&lt;=150%),S1693,R1693))</f>
        <v/>
      </c>
      <c r="Y1693" s="162">
        <f>ROUND(X1693,0)</f>
        <v/>
      </c>
    </row>
    <row r="1694" ht="27" customHeight="1">
      <c r="B1694" s="57" t="inlineStr">
        <is>
          <t>7.8</t>
        </is>
      </c>
      <c r="C1694" s="32" t="n">
        <v>4912</v>
      </c>
      <c r="D1694" s="59" t="inlineStr">
        <is>
          <t>MANGUERAS INTERCOOLER</t>
        </is>
      </c>
      <c r="E1694" s="56" t="inlineStr">
        <is>
          <t>Tubo hueco flexible recubierta de caucho, donde soporta baja, mediana, alta y extrema presión. En su interior, lleva mallas metálicas trenzadas desde una hasta cuatro dependiendo de la presión requerida. Diámetro establecido para este vehículo.</t>
        </is>
      </c>
      <c r="F1694" s="32" t="inlineStr">
        <is>
          <t>Unidad</t>
        </is>
      </c>
      <c r="G1694" s="35" t="inlineStr">
        <is>
          <t>suministro</t>
        </is>
      </c>
      <c r="H1694" s="159" t="n">
        <v>142217</v>
      </c>
      <c r="I1694" s="37" t="n">
        <v>158.91</v>
      </c>
      <c r="J1694" s="37" t="n">
        <v>151.76</v>
      </c>
      <c r="K1694" s="160">
        <f>H1694*(I1694/J1694)</f>
        <v/>
      </c>
      <c r="L1694" s="159" t="n">
        <v>172661.9909</v>
      </c>
      <c r="M1694" s="159" t="n">
        <v>167633</v>
      </c>
      <c r="N1694" s="159" t="n">
        <v>181043.64</v>
      </c>
      <c r="O1694" s="162">
        <f>MIN(K1694,L1694,M1694,N1694)</f>
        <v/>
      </c>
      <c r="P1694" s="162">
        <f>MAX(K1694,L1694,M1694,N1694)</f>
        <v/>
      </c>
      <c r="Q1694" s="162">
        <f>MEDIAN(K1694,L1694,M1694,N1694)</f>
        <v/>
      </c>
      <c r="R1694" s="162">
        <f>AVERAGE(K1694,L1694,M1694,N1694)</f>
        <v/>
      </c>
      <c r="S1694" s="162">
        <f>AVERAGE(O1694,Q1694)</f>
        <v/>
      </c>
      <c r="T1694" s="162">
        <f>AVERAGE(P1694,Q1694)</f>
        <v/>
      </c>
      <c r="U1694" s="41">
        <f>STDEVA(K1694,L1694,M1694,N1694)</f>
        <v/>
      </c>
      <c r="V1694" s="42">
        <f>U1694/Q1694</f>
        <v/>
      </c>
      <c r="W1694" s="43">
        <f>IF(X1694=O1694,"MENOR",IF(X1694=S1694,"PROM[MEN-MED]","PROMEDIO"))</f>
        <v/>
      </c>
      <c r="X1694" s="163">
        <f>IF(V1694&lt;=300%,O1694,IF(AND(V1694&gt;100%,V1694&lt;=150%),S1694,R1694))</f>
        <v/>
      </c>
      <c r="Y1694" s="162">
        <f>ROUND(X1694,0)</f>
        <v/>
      </c>
    </row>
    <row r="1695" ht="27" customHeight="1">
      <c r="B1695" s="57" t="inlineStr">
        <is>
          <t>7.9</t>
        </is>
      </c>
      <c r="C1695" s="32" t="n">
        <v>4912</v>
      </c>
      <c r="D1695" s="59" t="inlineStr">
        <is>
          <t>MANGUERAS DE DESFOGUE MOTOR</t>
        </is>
      </c>
      <c r="E1695" s="56" t="inlineStr">
        <is>
          <t>Tubo hueco flexible recubierta de caucho, donde soporta baja, mediana, alta y extrema presión. En su interior, lleva mallas metálicas trenzadas desde una hasta cuatro dependiendo de la presión requerida. Diámetro establecido para este vehículo.</t>
        </is>
      </c>
      <c r="F1695" s="32" t="inlineStr">
        <is>
          <t>Unidad</t>
        </is>
      </c>
      <c r="G1695" s="35" t="inlineStr">
        <is>
          <t>suministro</t>
        </is>
      </c>
      <c r="H1695" s="159" t="n">
        <v>54150</v>
      </c>
      <c r="I1695" s="37" t="n">
        <v>158.91</v>
      </c>
      <c r="J1695" s="37" t="n">
        <v>151.76</v>
      </c>
      <c r="K1695" s="160">
        <f>H1695*(I1695/J1695)</f>
        <v/>
      </c>
      <c r="L1695" s="159" t="n">
        <v>64111.3214</v>
      </c>
      <c r="M1695" s="159" t="n">
        <v>62244</v>
      </c>
      <c r="N1695" s="159" t="n">
        <v>67223.52</v>
      </c>
      <c r="O1695" s="162">
        <f>MIN(K1695,L1695,M1695,N1695)</f>
        <v/>
      </c>
      <c r="P1695" s="162">
        <f>MAX(K1695,L1695,M1695,N1695)</f>
        <v/>
      </c>
      <c r="Q1695" s="162">
        <f>MEDIAN(K1695,L1695,M1695,N1695)</f>
        <v/>
      </c>
      <c r="R1695" s="162">
        <f>AVERAGE(K1695,L1695,M1695,N1695)</f>
        <v/>
      </c>
      <c r="S1695" s="162">
        <f>AVERAGE(O1695,Q1695)</f>
        <v/>
      </c>
      <c r="T1695" s="162">
        <f>AVERAGE(P1695,Q1695)</f>
        <v/>
      </c>
      <c r="U1695" s="41">
        <f>STDEVA(K1695,L1695,M1695,N1695)</f>
        <v/>
      </c>
      <c r="V1695" s="42">
        <f>U1695/Q1695</f>
        <v/>
      </c>
      <c r="W1695" s="43">
        <f>IF(X1695=O1695,"MENOR",IF(X1695=S1695,"PROM[MEN-MED]","PROMEDIO"))</f>
        <v/>
      </c>
      <c r="X1695" s="163">
        <f>IF(V1695&lt;=300%,O1695,IF(AND(V1695&gt;100%,V1695&lt;=150%),S1695,R1695))</f>
        <v/>
      </c>
      <c r="Y1695" s="162">
        <f>ROUND(X1695,0)</f>
        <v/>
      </c>
    </row>
    <row r="1696" ht="27" customHeight="1">
      <c r="B1696" s="57" t="inlineStr">
        <is>
          <t>7.10</t>
        </is>
      </c>
      <c r="C1696" s="32" t="n">
        <v>4912</v>
      </c>
      <c r="D1696" s="59" t="inlineStr">
        <is>
          <t>BOMBA DE ACEITE</t>
        </is>
      </c>
      <c r="E1696" s="56" t="inlineStr">
        <is>
          <t>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t>
        </is>
      </c>
      <c r="F1696" s="32" t="inlineStr">
        <is>
          <t>Unidad</t>
        </is>
      </c>
      <c r="G1696" s="35" t="inlineStr">
        <is>
          <t>suministro</t>
        </is>
      </c>
      <c r="H1696" s="159" t="n">
        <v>343869</v>
      </c>
      <c r="I1696" s="37" t="n">
        <v>158.91</v>
      </c>
      <c r="J1696" s="37" t="n">
        <v>151.76</v>
      </c>
      <c r="K1696" s="160">
        <f>H1696*(I1696/J1696)</f>
        <v/>
      </c>
      <c r="L1696" s="159" t="n">
        <v>1209279.7374</v>
      </c>
      <c r="M1696" s="159" t="n">
        <v>1174058</v>
      </c>
      <c r="N1696" s="159" t="n">
        <v>1267982.64</v>
      </c>
      <c r="O1696" s="162">
        <f>MIN(K1696,L1696,M1696,N1696)</f>
        <v/>
      </c>
      <c r="P1696" s="162">
        <f>MAX(K1696,L1696,M1696,N1696)</f>
        <v/>
      </c>
      <c r="Q1696" s="162">
        <f>MEDIAN(K1696,L1696,M1696,N1696)</f>
        <v/>
      </c>
      <c r="R1696" s="162">
        <f>AVERAGE(K1696,L1696,M1696,N1696)</f>
        <v/>
      </c>
      <c r="S1696" s="162">
        <f>AVERAGE(O1696,Q1696)</f>
        <v/>
      </c>
      <c r="T1696" s="162">
        <f>AVERAGE(P1696,Q1696)</f>
        <v/>
      </c>
      <c r="U1696" s="41">
        <f>STDEVA(K1696,L1696,M1696,N1696)</f>
        <v/>
      </c>
      <c r="V1696" s="42">
        <f>U1696/Q1696</f>
        <v/>
      </c>
      <c r="W1696" s="43">
        <f>IF(X1696=O1696,"MENOR",IF(X1696=S1696,"PROM[MEN-MED]","PROMEDIO"))</f>
        <v/>
      </c>
      <c r="X1696" s="163">
        <f>IF(V1696&lt;=300%,O1696,IF(AND(V1696&gt;100%,V1696&lt;=150%),S1696,R1696))</f>
        <v/>
      </c>
      <c r="Y1696" s="162">
        <f>ROUND(X1696,0)</f>
        <v/>
      </c>
    </row>
    <row r="1697" ht="27" customHeight="1">
      <c r="B1697" s="57" t="inlineStr">
        <is>
          <t>7.11</t>
        </is>
      </c>
      <c r="C1697" s="32" t="n">
        <v>4912</v>
      </c>
      <c r="D1697" s="59" t="inlineStr">
        <is>
          <t>FILTRO DE ACEITE</t>
        </is>
      </c>
      <c r="E1697" s="56" t="inlineStr">
        <is>
          <t>Elemento en forma de vaso, compuesto por la junta, placa roscada, diafragma, tubo central perforado, de fibras especiales (filtrantes) que retiene ciertos elementos y deja pasar otros. Diámetro establecido para este vehículo.</t>
        </is>
      </c>
      <c r="F1697" s="32" t="inlineStr">
        <is>
          <t>Unidad</t>
        </is>
      </c>
      <c r="G1697" s="35" t="inlineStr">
        <is>
          <t>suministro</t>
        </is>
      </c>
      <c r="H1697" s="159" t="n">
        <v>46711</v>
      </c>
      <c r="I1697" s="37" t="n">
        <v>158.91</v>
      </c>
      <c r="J1697" s="37" t="n">
        <v>151.76</v>
      </c>
      <c r="K1697" s="160">
        <f>H1697*(I1697/J1697)</f>
        <v/>
      </c>
      <c r="L1697" s="159" t="n">
        <v>92856.55680000001</v>
      </c>
      <c r="M1697" s="159" t="n">
        <v>90152</v>
      </c>
      <c r="N1697" s="159" t="n">
        <v>97364.16</v>
      </c>
      <c r="O1697" s="162">
        <f>MIN(K1697,L1697,M1697,N1697)</f>
        <v/>
      </c>
      <c r="P1697" s="162">
        <f>MAX(K1697,L1697,M1697,N1697)</f>
        <v/>
      </c>
      <c r="Q1697" s="162">
        <f>MEDIAN(K1697,L1697,M1697,N1697)</f>
        <v/>
      </c>
      <c r="R1697" s="162">
        <f>AVERAGE(K1697,L1697,M1697,N1697)</f>
        <v/>
      </c>
      <c r="S1697" s="162">
        <f>AVERAGE(O1697,Q1697)</f>
        <v/>
      </c>
      <c r="T1697" s="162">
        <f>AVERAGE(P1697,Q1697)</f>
        <v/>
      </c>
      <c r="U1697" s="41">
        <f>STDEVA(K1697,L1697,M1697,N1697)</f>
        <v/>
      </c>
      <c r="V1697" s="42">
        <f>U1697/Q1697</f>
        <v/>
      </c>
      <c r="W1697" s="43">
        <f>IF(X1697=O1697,"MENOR",IF(X1697=S1697,"PROM[MEN-MED]","PROMEDIO"))</f>
        <v/>
      </c>
      <c r="X1697" s="163">
        <f>IF(V1697&lt;=300%,O1697,IF(AND(V1697&gt;100%,V1697&lt;=150%),S1697,R1697))</f>
        <v/>
      </c>
      <c r="Y1697" s="162">
        <f>ROUND(X1697,0)</f>
        <v/>
      </c>
    </row>
    <row r="1698" ht="27" customHeight="1">
      <c r="B1698" s="57" t="inlineStr">
        <is>
          <t>7.12</t>
        </is>
      </c>
      <c r="C1698" s="32" t="n">
        <v>4912</v>
      </c>
      <c r="D1698" s="58" t="inlineStr">
        <is>
          <t>VARILLA MEDIDORA DE ACEITE</t>
        </is>
      </c>
      <c r="E1698" s="56" t="inlineStr">
        <is>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is>
      </c>
      <c r="F1698" s="32" t="inlineStr">
        <is>
          <t>Unidad</t>
        </is>
      </c>
      <c r="G1698" s="35" t="inlineStr">
        <is>
          <t>suministro</t>
        </is>
      </c>
      <c r="H1698" s="159" t="n">
        <v>58637</v>
      </c>
      <c r="I1698" s="37" t="n">
        <v>158.91</v>
      </c>
      <c r="J1698" s="37" t="n">
        <v>151.76</v>
      </c>
      <c r="K1698" s="160">
        <f>H1698*(I1698/J1698)</f>
        <v/>
      </c>
      <c r="L1698" s="159" t="n">
        <v>69064.58930000001</v>
      </c>
      <c r="M1698" s="159" t="n">
        <v>67053</v>
      </c>
      <c r="N1698" s="159" t="n">
        <v>72417.24000000001</v>
      </c>
      <c r="O1698" s="162">
        <f>MIN(K1698,L1698,M1698,N1698)</f>
        <v/>
      </c>
      <c r="P1698" s="162">
        <f>MAX(K1698,L1698,M1698,N1698)</f>
        <v/>
      </c>
      <c r="Q1698" s="162">
        <f>MEDIAN(K1698,L1698,M1698,N1698)</f>
        <v/>
      </c>
      <c r="R1698" s="162">
        <f>AVERAGE(K1698,L1698,M1698,N1698)</f>
        <v/>
      </c>
      <c r="S1698" s="162">
        <f>AVERAGE(O1698,Q1698)</f>
        <v/>
      </c>
      <c r="T1698" s="162">
        <f>AVERAGE(P1698,Q1698)</f>
        <v/>
      </c>
      <c r="U1698" s="41">
        <f>STDEVA(K1698,L1698,M1698,N1698)</f>
        <v/>
      </c>
      <c r="V1698" s="42">
        <f>U1698/Q1698</f>
        <v/>
      </c>
      <c r="W1698" s="43">
        <f>IF(X1698=O1698,"MENOR",IF(X1698=S1698,"PROM[MEN-MED]","PROMEDIO"))</f>
        <v/>
      </c>
      <c r="X1698" s="163">
        <f>IF(V1698&lt;=300%,O1698,IF(AND(V1698&gt;100%,V1698&lt;=150%),S1698,R1698))</f>
        <v/>
      </c>
      <c r="Y1698" s="162">
        <f>ROUND(X1698,0)</f>
        <v/>
      </c>
    </row>
    <row r="1699" ht="15.75" customHeight="1">
      <c r="B1699" s="26" t="inlineStr">
        <is>
          <t>8.</t>
        </is>
      </c>
      <c r="C1699" s="142" t="inlineStr">
        <is>
          <t>CARROCERIA - CHASIS  Y ACCESORIOS</t>
        </is>
      </c>
      <c r="H1699" s="157" t="n"/>
      <c r="I1699" s="29" t="n"/>
      <c r="J1699" s="29" t="n"/>
      <c r="K1699" s="157" t="n"/>
      <c r="L1699" s="157" t="n"/>
      <c r="M1699" s="157" t="n"/>
      <c r="N1699" s="157" t="n"/>
      <c r="O1699" s="29" t="n"/>
      <c r="P1699" s="29" t="n"/>
      <c r="Q1699" s="29" t="n"/>
      <c r="R1699" s="29" t="n"/>
      <c r="S1699" s="29" t="n"/>
      <c r="T1699" s="29" t="n"/>
      <c r="U1699" s="29" t="n"/>
      <c r="V1699" s="75" t="n"/>
      <c r="W1699" s="29" t="n"/>
      <c r="X1699" s="29" t="n"/>
      <c r="Y1699" s="29" t="n"/>
    </row>
    <row r="1700" ht="15.75" customHeight="1">
      <c r="B1700" s="57" t="inlineStr">
        <is>
          <t>8.1</t>
        </is>
      </c>
      <c r="C1700" s="32" t="n">
        <v>4912</v>
      </c>
      <c r="D1700" s="58" t="inlineStr">
        <is>
          <t>ALARMA</t>
        </is>
      </c>
      <c r="E1700" s="56" t="inlineStr">
        <is>
          <t xml:space="preserve">Sistema eléctrico de seguridad pasiva compuesto por elementos plasticos y metalicos. Forma, diámetro y tamaño establecido para este vehículo. </t>
        </is>
      </c>
      <c r="F1700" s="32" t="inlineStr">
        <is>
          <t>Unidad</t>
        </is>
      </c>
      <c r="G1700" s="35" t="inlineStr">
        <is>
          <t>suministro</t>
        </is>
      </c>
      <c r="H1700" s="159" t="n">
        <v>658916</v>
      </c>
      <c r="I1700" s="37" t="n">
        <v>158.91</v>
      </c>
      <c r="J1700" s="37" t="n">
        <v>151.76</v>
      </c>
      <c r="K1700" s="160">
        <f>H1700*(I1700/J1700)</f>
        <v/>
      </c>
      <c r="L1700" s="159" t="n">
        <v>1841676.0467</v>
      </c>
      <c r="M1700" s="159" t="n">
        <v>1788035</v>
      </c>
      <c r="N1700" s="159" t="n">
        <v>1931077.8</v>
      </c>
      <c r="O1700" s="162">
        <f>MIN(K1700,L1700,M1700,N1700)</f>
        <v/>
      </c>
      <c r="P1700" s="162">
        <f>MAX(K1700,L1700,M1700,N1700)</f>
        <v/>
      </c>
      <c r="Q1700" s="162">
        <f>MEDIAN(K1700,L1700,M1700,N1700)</f>
        <v/>
      </c>
      <c r="R1700" s="162">
        <f>AVERAGE(K1700,L1700,M1700,N1700)</f>
        <v/>
      </c>
      <c r="S1700" s="162">
        <f>AVERAGE(O1700,Q1700)</f>
        <v/>
      </c>
      <c r="T1700" s="162">
        <f>AVERAGE(P1700,Q1700)</f>
        <v/>
      </c>
      <c r="U1700" s="41">
        <f>STDEVA(K1700,L1700,M1700,N1700)</f>
        <v/>
      </c>
      <c r="V1700" s="42">
        <f>U1700/Q1700</f>
        <v/>
      </c>
      <c r="W1700" s="43">
        <f>IF(X1700=O1700,"MENOR",IF(X1700=S1700,"PROM[MEN-MED]","PROMEDIO"))</f>
        <v/>
      </c>
      <c r="X1700" s="163">
        <f>IF(V1700&lt;=300%,O1700,IF(AND(V1700&gt;100%,V1700&lt;=150%),S1700,R1700))</f>
        <v/>
      </c>
      <c r="Y1700" s="162">
        <f>ROUND(X1700,0)</f>
        <v/>
      </c>
    </row>
    <row r="1701" ht="27" customHeight="1">
      <c r="B1701" s="57" t="inlineStr">
        <is>
          <t>8.2</t>
        </is>
      </c>
      <c r="C1701" s="32" t="n">
        <v>4912</v>
      </c>
      <c r="D1701" s="58" t="inlineStr">
        <is>
          <t>CHAPA DE LA PUERTA (CERRADURA)</t>
        </is>
      </c>
      <c r="E1701" s="56" t="inlineStr">
        <is>
          <t>Conjunto de piezas metálicas  de forma irregular que forman el mecanismo de cierre y apertura, que puede ser asegurado mediante el uso de una llave. Diámetro establecido para este vehículo.</t>
        </is>
      </c>
      <c r="F1701" s="32" t="inlineStr">
        <is>
          <t>Unidad</t>
        </is>
      </c>
      <c r="G1701" s="35" t="inlineStr">
        <is>
          <t>suministro</t>
        </is>
      </c>
      <c r="H1701" s="159" t="n">
        <v>897437</v>
      </c>
      <c r="I1701" s="37" t="n">
        <v>158.91</v>
      </c>
      <c r="J1701" s="37" t="n">
        <v>151.76</v>
      </c>
      <c r="K1701" s="160">
        <f>H1701*(I1701/J1701)</f>
        <v/>
      </c>
      <c r="L1701" s="159" t="n">
        <v>1487008.9346</v>
      </c>
      <c r="M1701" s="159" t="n">
        <v>1443698</v>
      </c>
      <c r="N1701" s="159" t="n">
        <v>1559193.84</v>
      </c>
      <c r="O1701" s="162">
        <f>MIN(K1701,L1701,M1701,N1701)</f>
        <v/>
      </c>
      <c r="P1701" s="162">
        <f>MAX(K1701,L1701,M1701,N1701)</f>
        <v/>
      </c>
      <c r="Q1701" s="162">
        <f>MEDIAN(K1701,L1701,M1701,N1701)</f>
        <v/>
      </c>
      <c r="R1701" s="162">
        <f>AVERAGE(K1701,L1701,M1701,N1701)</f>
        <v/>
      </c>
      <c r="S1701" s="162">
        <f>AVERAGE(O1701,Q1701)</f>
        <v/>
      </c>
      <c r="T1701" s="162">
        <f>AVERAGE(P1701,Q1701)</f>
        <v/>
      </c>
      <c r="U1701" s="41">
        <f>STDEVA(K1701,L1701,M1701,N1701)</f>
        <v/>
      </c>
      <c r="V1701" s="42">
        <f>U1701/Q1701</f>
        <v/>
      </c>
      <c r="W1701" s="43">
        <f>IF(X1701=O1701,"MENOR",IF(X1701=S1701,"PROM[MEN-MED]","PROMEDIO"))</f>
        <v/>
      </c>
      <c r="X1701" s="163">
        <f>IF(V1701&lt;=300%,O1701,IF(AND(V1701&gt;100%,V1701&lt;=150%),S1701,R1701))</f>
        <v/>
      </c>
      <c r="Y1701" s="162">
        <f>ROUND(X1701,0)</f>
        <v/>
      </c>
    </row>
    <row r="1702" ht="27" customHeight="1">
      <c r="B1702" s="57" t="inlineStr">
        <is>
          <t>8.3</t>
        </is>
      </c>
      <c r="C1702" s="32" t="n">
        <v>4912</v>
      </c>
      <c r="D1702" s="71" t="inlineStr">
        <is>
          <t xml:space="preserve">CONTROL ELEVA VIDRIOS PUERTAS </t>
        </is>
      </c>
      <c r="E1702" s="56" t="inlineStr">
        <is>
          <t>Dispositivo plástico electrónico que permite la interconexión de varios elementos que transmite una corriente invirtiendo su polaridad que cambia su sentido de giro y/o posicion. Diámetro establecido para este vehículo.</t>
        </is>
      </c>
      <c r="F1702" s="32" t="inlineStr">
        <is>
          <t>Unidad</t>
        </is>
      </c>
      <c r="G1702" s="35" t="inlineStr">
        <is>
          <t>suministro</t>
        </is>
      </c>
      <c r="H1702" s="159" t="n">
        <v>879548</v>
      </c>
      <c r="I1702" s="37" t="n">
        <v>158.91</v>
      </c>
      <c r="J1702" s="37" t="n">
        <v>151.76</v>
      </c>
      <c r="K1702" s="160">
        <f>H1702*(I1702/J1702)</f>
        <v/>
      </c>
      <c r="L1702" s="159" t="n">
        <v>2042899.9416</v>
      </c>
      <c r="M1702" s="159" t="n">
        <v>1983398</v>
      </c>
      <c r="N1702" s="159" t="n">
        <v>2142069.84</v>
      </c>
      <c r="O1702" s="162">
        <f>MIN(K1702,L1702,M1702,N1702)</f>
        <v/>
      </c>
      <c r="P1702" s="162">
        <f>MAX(K1702,L1702,M1702,N1702)</f>
        <v/>
      </c>
      <c r="Q1702" s="162">
        <f>MEDIAN(K1702,L1702,M1702,N1702)</f>
        <v/>
      </c>
      <c r="R1702" s="162">
        <f>AVERAGE(K1702,L1702,M1702,N1702)</f>
        <v/>
      </c>
      <c r="S1702" s="162">
        <f>AVERAGE(O1702,Q1702)</f>
        <v/>
      </c>
      <c r="T1702" s="162">
        <f>AVERAGE(P1702,Q1702)</f>
        <v/>
      </c>
      <c r="U1702" s="41">
        <f>STDEVA(K1702,L1702,M1702,N1702)</f>
        <v/>
      </c>
      <c r="V1702" s="42">
        <f>U1702/Q1702</f>
        <v/>
      </c>
      <c r="W1702" s="43">
        <f>IF(X1702=O1702,"MENOR",IF(X1702=S1702,"PROM[MEN-MED]","PROMEDIO"))</f>
        <v/>
      </c>
      <c r="X1702" s="163">
        <f>IF(V1702&lt;=300%,O1702,IF(AND(V1702&gt;100%,V1702&lt;=150%),S1702,R1702))</f>
        <v/>
      </c>
      <c r="Y1702" s="162">
        <f>ROUND(X1702,0)</f>
        <v/>
      </c>
    </row>
    <row r="1703" ht="27" customHeight="1">
      <c r="B1703" s="57" t="inlineStr">
        <is>
          <t>8.4</t>
        </is>
      </c>
      <c r="C1703" s="32" t="n">
        <v>4912</v>
      </c>
      <c r="D1703" s="58" t="inlineStr">
        <is>
          <t>MOTOR ELEVA VIDRIOS PUERTAS</t>
        </is>
      </c>
      <c r="E1703" s="56" t="inlineStr">
        <is>
          <t>Mecanismo eléctrico, que está compuesto básicamente por un pequeño motor eléctrico y un mecanismo que transforma el movimiento rotativo del motor en un movimiento lineal de sube y baja. Diámetro establecido para este vehículo.</t>
        </is>
      </c>
      <c r="F1703" s="32" t="inlineStr">
        <is>
          <t>Unidad</t>
        </is>
      </c>
      <c r="G1703" s="35" t="inlineStr">
        <is>
          <t>suministro</t>
        </is>
      </c>
      <c r="H1703" s="159" t="n">
        <v>1002785</v>
      </c>
      <c r="I1703" s="37" t="n">
        <v>158.91</v>
      </c>
      <c r="J1703" s="37" t="n">
        <v>151.76</v>
      </c>
      <c r="K1703" s="160">
        <f>H1703*(I1703/J1703)</f>
        <v/>
      </c>
      <c r="L1703" s="159" t="n">
        <v>1602654.2532</v>
      </c>
      <c r="M1703" s="159" t="n">
        <v>1555975</v>
      </c>
      <c r="N1703" s="159" t="n">
        <v>1680453</v>
      </c>
      <c r="O1703" s="162">
        <f>MIN(K1703,L1703,M1703,N1703)</f>
        <v/>
      </c>
      <c r="P1703" s="162">
        <f>MAX(K1703,L1703,M1703,N1703)</f>
        <v/>
      </c>
      <c r="Q1703" s="162">
        <f>MEDIAN(K1703,L1703,M1703,N1703)</f>
        <v/>
      </c>
      <c r="R1703" s="162">
        <f>AVERAGE(K1703,L1703,M1703,N1703)</f>
        <v/>
      </c>
      <c r="S1703" s="162">
        <f>AVERAGE(O1703,Q1703)</f>
        <v/>
      </c>
      <c r="T1703" s="162">
        <f>AVERAGE(P1703,Q1703)</f>
        <v/>
      </c>
      <c r="U1703" s="41">
        <f>STDEVA(K1703,L1703,M1703,N1703)</f>
        <v/>
      </c>
      <c r="V1703" s="42">
        <f>U1703/Q1703</f>
        <v/>
      </c>
      <c r="W1703" s="43">
        <f>IF(X1703=O1703,"MENOR",IF(X1703=S1703,"PROM[MEN-MED]","PROMEDIO"))</f>
        <v/>
      </c>
      <c r="X1703" s="163">
        <f>IF(V1703&lt;=300%,O1703,IF(AND(V1703&gt;100%,V1703&lt;=150%),S1703,R1703))</f>
        <v/>
      </c>
      <c r="Y1703" s="162">
        <f>ROUND(X1703,0)</f>
        <v/>
      </c>
    </row>
    <row r="1704" ht="67.5" customHeight="1">
      <c r="B1704" s="57" t="inlineStr">
        <is>
          <t>8.5</t>
        </is>
      </c>
      <c r="C1704" s="32" t="n">
        <v>4912</v>
      </c>
      <c r="D1704" s="58" t="inlineStr">
        <is>
          <t>EMPAQUES PUERTAS</t>
        </is>
      </c>
      <c r="E1704"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704" s="32" t="inlineStr">
        <is>
          <t>Unidad</t>
        </is>
      </c>
      <c r="G1704" s="35" t="inlineStr">
        <is>
          <t>suministro</t>
        </is>
      </c>
      <c r="H1704" s="159" t="n">
        <v>325979</v>
      </c>
      <c r="I1704" s="37" t="n">
        <v>158.91</v>
      </c>
      <c r="J1704" s="37" t="n">
        <v>151.76</v>
      </c>
      <c r="K1704" s="160">
        <f>H1704*(I1704/J1704)</f>
        <v/>
      </c>
      <c r="L1704" s="159" t="n">
        <v>482521.0096</v>
      </c>
      <c r="M1704" s="159" t="n">
        <v>468467</v>
      </c>
      <c r="N1704" s="159" t="n">
        <v>505944.36</v>
      </c>
      <c r="O1704" s="162">
        <f>MIN(K1704,L1704,M1704,N1704)</f>
        <v/>
      </c>
      <c r="P1704" s="162">
        <f>MAX(K1704,L1704,M1704,N1704)</f>
        <v/>
      </c>
      <c r="Q1704" s="162">
        <f>MEDIAN(K1704,L1704,M1704,N1704)</f>
        <v/>
      </c>
      <c r="R1704" s="162">
        <f>AVERAGE(K1704,L1704,M1704,N1704)</f>
        <v/>
      </c>
      <c r="S1704" s="162">
        <f>AVERAGE(O1704,Q1704)</f>
        <v/>
      </c>
      <c r="T1704" s="162">
        <f>AVERAGE(P1704,Q1704)</f>
        <v/>
      </c>
      <c r="U1704" s="41">
        <f>STDEVA(K1704,L1704,M1704,N1704)</f>
        <v/>
      </c>
      <c r="V1704" s="42">
        <f>U1704/Q1704</f>
        <v/>
      </c>
      <c r="W1704" s="43">
        <f>IF(X1704=O1704,"MENOR",IF(X1704=S1704,"PROM[MEN-MED]","PROMEDIO"))</f>
        <v/>
      </c>
      <c r="X1704" s="163">
        <f>IF(V1704&lt;=300%,O1704,IF(AND(V1704&gt;100%,V1704&lt;=150%),S1704,R1704))</f>
        <v/>
      </c>
      <c r="Y1704" s="162">
        <f>ROUND(X1704,0)</f>
        <v/>
      </c>
    </row>
    <row r="1705" ht="61.5" customHeight="1">
      <c r="B1705" s="57" t="inlineStr">
        <is>
          <t>8.6</t>
        </is>
      </c>
      <c r="C1705" s="32" t="n">
        <v>4912</v>
      </c>
      <c r="D1705" s="58" t="inlineStr">
        <is>
          <t>ESPARRAGO</t>
        </is>
      </c>
      <c r="E1705" s="56" t="inlineStr">
        <is>
          <t>Tornillo metalico fabricado en aleacion de acero, que está dotado de una caña (cuerpo) con rosca y en el otro extremo posee la cabeza plana. Diametro establecido para este vehículo.</t>
        </is>
      </c>
      <c r="F1705" s="32" t="inlineStr">
        <is>
          <t>Unidad</t>
        </is>
      </c>
      <c r="G1705" s="35" t="inlineStr">
        <is>
          <t>suministro</t>
        </is>
      </c>
      <c r="H1705" s="159" t="n">
        <v>15901</v>
      </c>
      <c r="I1705" s="37" t="n">
        <v>158.91</v>
      </c>
      <c r="J1705" s="37" t="n">
        <v>151.76</v>
      </c>
      <c r="K1705" s="160">
        <f>H1705*(I1705/J1705)</f>
        <v/>
      </c>
      <c r="L1705" s="159" t="n">
        <v>28117.9745</v>
      </c>
      <c r="M1705" s="159" t="n">
        <v>27299</v>
      </c>
      <c r="N1705" s="159" t="n">
        <v>29482.92</v>
      </c>
      <c r="O1705" s="162">
        <f>MIN(K1705,L1705,M1705,N1705)</f>
        <v/>
      </c>
      <c r="P1705" s="162">
        <f>MAX(K1705,L1705,M1705,N1705)</f>
        <v/>
      </c>
      <c r="Q1705" s="162">
        <f>MEDIAN(K1705,L1705,M1705,N1705)</f>
        <v/>
      </c>
      <c r="R1705" s="162">
        <f>AVERAGE(K1705,L1705,M1705,N1705)</f>
        <v/>
      </c>
      <c r="S1705" s="162">
        <f>AVERAGE(O1705,Q1705)</f>
        <v/>
      </c>
      <c r="T1705" s="162">
        <f>AVERAGE(P1705,Q1705)</f>
        <v/>
      </c>
      <c r="U1705" s="41">
        <f>STDEVA(K1705,L1705,M1705,N1705)</f>
        <v/>
      </c>
      <c r="V1705" s="42">
        <f>U1705/Q1705</f>
        <v/>
      </c>
      <c r="W1705" s="43">
        <f>IF(X1705=O1705,"MENOR",IF(X1705=S1705,"PROM[MEN-MED]","PROMEDIO"))</f>
        <v/>
      </c>
      <c r="X1705" s="163">
        <f>IF(V1705&lt;=300%,O1705,IF(AND(V1705&gt;100%,V1705&lt;=150%),S1705,R1705))</f>
        <v/>
      </c>
      <c r="Y1705" s="162">
        <f>ROUND(X1705,0)</f>
        <v/>
      </c>
    </row>
    <row r="1706" ht="43.5" customHeight="1">
      <c r="B1706" s="57" t="inlineStr">
        <is>
          <t>8.7</t>
        </is>
      </c>
      <c r="C1706" s="32" t="n">
        <v>4912</v>
      </c>
      <c r="D1706" s="58" t="inlineStr">
        <is>
          <t>ESPEJO RETROVISOR INTERIOR</t>
        </is>
      </c>
      <c r="E1706" s="56" t="inlineStr">
        <is>
          <t>Objeto de superficie plana que refleja la luz compuesto por  una capa de plata o aluminio depositado sobre una plancha de vidrio. Forma y diámetro establecido para este vehículo.</t>
        </is>
      </c>
      <c r="F1706" s="32" t="inlineStr">
        <is>
          <t>Unidad</t>
        </is>
      </c>
      <c r="G1706" s="35" t="inlineStr">
        <is>
          <t>suministro</t>
        </is>
      </c>
      <c r="H1706" s="159" t="n">
        <v>380640</v>
      </c>
      <c r="I1706" s="37" t="n">
        <v>158.91</v>
      </c>
      <c r="J1706" s="37" t="n">
        <v>151.76</v>
      </c>
      <c r="K1706" s="160">
        <f>H1706*(I1706/J1706)</f>
        <v/>
      </c>
      <c r="L1706" s="159" t="n">
        <v>515140.0758</v>
      </c>
      <c r="M1706" s="159" t="n">
        <v>500136</v>
      </c>
      <c r="N1706" s="159" t="n">
        <v>540146.88</v>
      </c>
      <c r="O1706" s="162">
        <f>MIN(K1706,L1706,M1706,N1706)</f>
        <v/>
      </c>
      <c r="P1706" s="162">
        <f>MAX(K1706,L1706,M1706,N1706)</f>
        <v/>
      </c>
      <c r="Q1706" s="162">
        <f>MEDIAN(K1706,L1706,M1706,N1706)</f>
        <v/>
      </c>
      <c r="R1706" s="162">
        <f>AVERAGE(K1706,L1706,M1706,N1706)</f>
        <v/>
      </c>
      <c r="S1706" s="162">
        <f>AVERAGE(O1706,Q1706)</f>
        <v/>
      </c>
      <c r="T1706" s="162">
        <f>AVERAGE(P1706,Q1706)</f>
        <v/>
      </c>
      <c r="U1706" s="41">
        <f>STDEVA(K1706,L1706,M1706,N1706)</f>
        <v/>
      </c>
      <c r="V1706" s="42">
        <f>U1706/Q1706</f>
        <v/>
      </c>
      <c r="W1706" s="43">
        <f>IF(X1706=O1706,"MENOR",IF(X1706=S1706,"PROM[MEN-MED]","PROMEDIO"))</f>
        <v/>
      </c>
      <c r="X1706" s="163">
        <f>IF(V1706&lt;=300%,O1706,IF(AND(V1706&gt;100%,V1706&lt;=150%),S1706,R1706))</f>
        <v/>
      </c>
      <c r="Y1706" s="162">
        <f>ROUND(X1706,0)</f>
        <v/>
      </c>
    </row>
    <row r="1707" ht="27" customHeight="1">
      <c r="B1707" s="57" t="inlineStr">
        <is>
          <t>8.8</t>
        </is>
      </c>
      <c r="C1707" s="32" t="n">
        <v>4912</v>
      </c>
      <c r="D1707" s="58" t="inlineStr">
        <is>
          <t>ESPEJO RETROVISOR LATERAL</t>
        </is>
      </c>
      <c r="E1707" s="56" t="inlineStr">
        <is>
          <t>Objeto de superficie plana o curva que refleja la luz compuesto por  una capa de plata o aluminio depositado sobre una plancha de vidrio. Formas y diámetro establecido para este vehículo.</t>
        </is>
      </c>
      <c r="F1707" s="32" t="inlineStr">
        <is>
          <t>Unidad</t>
        </is>
      </c>
      <c r="G1707" s="35" t="inlineStr">
        <is>
          <t>suministro</t>
        </is>
      </c>
      <c r="H1707" s="159" t="n">
        <v>1098684</v>
      </c>
      <c r="I1707" s="37" t="n">
        <v>158.91</v>
      </c>
      <c r="J1707" s="37" t="n">
        <v>151.76</v>
      </c>
      <c r="K1707" s="160">
        <f>H1707*(I1707/J1707)</f>
        <v/>
      </c>
      <c r="L1707" s="159" t="n">
        <v>1313720.7062</v>
      </c>
      <c r="M1707" s="159" t="n">
        <v>1275457</v>
      </c>
      <c r="N1707" s="159" t="n">
        <v>1377493.56</v>
      </c>
      <c r="O1707" s="162">
        <f>MIN(K1707,L1707,M1707,N1707)</f>
        <v/>
      </c>
      <c r="P1707" s="162">
        <f>MAX(K1707,L1707,M1707,N1707)</f>
        <v/>
      </c>
      <c r="Q1707" s="162">
        <f>MEDIAN(K1707,L1707,M1707,N1707)</f>
        <v/>
      </c>
      <c r="R1707" s="162">
        <f>AVERAGE(K1707,L1707,M1707,N1707)</f>
        <v/>
      </c>
      <c r="S1707" s="162">
        <f>AVERAGE(O1707,Q1707)</f>
        <v/>
      </c>
      <c r="T1707" s="162">
        <f>AVERAGE(P1707,Q1707)</f>
        <v/>
      </c>
      <c r="U1707" s="41">
        <f>STDEVA(K1707,L1707,M1707,N1707)</f>
        <v/>
      </c>
      <c r="V1707" s="42">
        <f>U1707/Q1707</f>
        <v/>
      </c>
      <c r="W1707" s="43">
        <f>IF(X1707=O1707,"MENOR",IF(X1707=S1707,"PROM[MEN-MED]","PROMEDIO"))</f>
        <v/>
      </c>
      <c r="X1707" s="163">
        <f>IF(V1707&lt;=300%,O1707,IF(AND(V1707&gt;100%,V1707&lt;=150%),S1707,R1707))</f>
        <v/>
      </c>
      <c r="Y1707" s="162">
        <f>ROUND(X1707,0)</f>
        <v/>
      </c>
    </row>
    <row r="1708" ht="27" customHeight="1">
      <c r="B1708" s="57" t="inlineStr">
        <is>
          <t>8.9</t>
        </is>
      </c>
      <c r="C1708" s="32" t="n">
        <v>4912</v>
      </c>
      <c r="D1708" s="58" t="inlineStr">
        <is>
          <t>UNIDAD SELLADA (FAROLA)</t>
        </is>
      </c>
      <c r="E1708" s="56" t="inlineStr">
        <is>
          <t>Elemento fabricado en pasta  transparentes de lente convergente que provee proteccion a la iluminación  con seguridad en condiciones de baja visibilidad. Forma y  diámetro establecido para este vehículo.</t>
        </is>
      </c>
      <c r="F1708" s="32" t="inlineStr">
        <is>
          <t>Unidad</t>
        </is>
      </c>
      <c r="G1708" s="35" t="inlineStr">
        <is>
          <t>suministro</t>
        </is>
      </c>
      <c r="H1708" s="159" t="n">
        <v>1412246</v>
      </c>
      <c r="I1708" s="37" t="n">
        <v>158.91</v>
      </c>
      <c r="J1708" s="37" t="n">
        <v>151.76</v>
      </c>
      <c r="K1708" s="160">
        <f>H1708*(I1708/J1708)</f>
        <v/>
      </c>
      <c r="L1708" s="159" t="n">
        <v>1961580.411</v>
      </c>
      <c r="M1708" s="159" t="n">
        <v>1904447</v>
      </c>
      <c r="N1708" s="159" t="n">
        <v>2056802.76</v>
      </c>
      <c r="O1708" s="162">
        <f>MIN(K1708,L1708,M1708,N1708)</f>
        <v/>
      </c>
      <c r="P1708" s="162">
        <f>MAX(K1708,L1708,M1708,N1708)</f>
        <v/>
      </c>
      <c r="Q1708" s="162">
        <f>MEDIAN(K1708,L1708,M1708,N1708)</f>
        <v/>
      </c>
      <c r="R1708" s="162">
        <f>AVERAGE(K1708,L1708,M1708,N1708)</f>
        <v/>
      </c>
      <c r="S1708" s="162">
        <f>AVERAGE(O1708,Q1708)</f>
        <v/>
      </c>
      <c r="T1708" s="162">
        <f>AVERAGE(P1708,Q1708)</f>
        <v/>
      </c>
      <c r="U1708" s="41">
        <f>STDEVA(K1708,L1708,M1708,N1708)</f>
        <v/>
      </c>
      <c r="V1708" s="42">
        <f>U1708/Q1708</f>
        <v/>
      </c>
      <c r="W1708" s="43">
        <f>IF(X1708=O1708,"MENOR",IF(X1708=S1708,"PROM[MEN-MED]","PROMEDIO"))</f>
        <v/>
      </c>
      <c r="X1708" s="163">
        <f>IF(V1708&lt;=300%,O1708,IF(AND(V1708&gt;100%,V1708&lt;=150%),S1708,R1708))</f>
        <v/>
      </c>
      <c r="Y1708" s="162">
        <f>ROUND(X1708,0)</f>
        <v/>
      </c>
    </row>
    <row r="1709" ht="27" customHeight="1">
      <c r="B1709" s="57" t="inlineStr">
        <is>
          <t>8.10</t>
        </is>
      </c>
      <c r="C1709" s="32" t="n">
        <v>4912</v>
      </c>
      <c r="D1709" s="58" t="inlineStr">
        <is>
          <t>GUAYA CAPOT</t>
        </is>
      </c>
      <c r="E1709" s="56" t="inlineStr">
        <is>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is>
      </c>
      <c r="F1709" s="32" t="inlineStr">
        <is>
          <t>Unidad</t>
        </is>
      </c>
      <c r="G1709" s="35" t="inlineStr">
        <is>
          <t>suministro</t>
        </is>
      </c>
      <c r="H1709" s="159" t="n">
        <v>104353</v>
      </c>
      <c r="I1709" s="37" t="n">
        <v>158.91</v>
      </c>
      <c r="J1709" s="37" t="n">
        <v>151.76</v>
      </c>
      <c r="K1709" s="160">
        <f>H1709*(I1709/J1709)</f>
        <v/>
      </c>
      <c r="L1709" s="159" t="n">
        <v>142844.5179</v>
      </c>
      <c r="M1709" s="159" t="n">
        <v>138684</v>
      </c>
      <c r="N1709" s="159" t="n">
        <v>149778.72</v>
      </c>
      <c r="O1709" s="162">
        <f>MIN(K1709,L1709,M1709,N1709)</f>
        <v/>
      </c>
      <c r="P1709" s="162">
        <f>MAX(K1709,L1709,M1709,N1709)</f>
        <v/>
      </c>
      <c r="Q1709" s="162">
        <f>MEDIAN(K1709,L1709,M1709,N1709)</f>
        <v/>
      </c>
      <c r="R1709" s="162">
        <f>AVERAGE(K1709,L1709,M1709,N1709)</f>
        <v/>
      </c>
      <c r="S1709" s="162">
        <f>AVERAGE(O1709,Q1709)</f>
        <v/>
      </c>
      <c r="T1709" s="162">
        <f>AVERAGE(P1709,Q1709)</f>
        <v/>
      </c>
      <c r="U1709" s="41">
        <f>STDEVA(K1709,L1709,M1709,N1709)</f>
        <v/>
      </c>
      <c r="V1709" s="42">
        <f>U1709/Q1709</f>
        <v/>
      </c>
      <c r="W1709" s="43">
        <f>IF(X1709=O1709,"MENOR",IF(X1709=S1709,"PROM[MEN-MED]","PROMEDIO"))</f>
        <v/>
      </c>
      <c r="X1709" s="163">
        <f>IF(V1709&lt;=300%,O1709,IF(AND(V1709&gt;100%,V1709&lt;=150%),S1709,R1709))</f>
        <v/>
      </c>
      <c r="Y1709" s="162">
        <f>ROUND(X1709,0)</f>
        <v/>
      </c>
    </row>
    <row r="1710" ht="27" customHeight="1">
      <c r="B1710" s="57" t="inlineStr">
        <is>
          <t>8.11</t>
        </is>
      </c>
      <c r="C1710" s="32" t="n">
        <v>4912</v>
      </c>
      <c r="D1710" s="58" t="inlineStr">
        <is>
          <t>CINTURON DE SEGURIDAD TRASERO</t>
        </is>
      </c>
      <c r="E1710" s="56" t="inlineStr">
        <is>
          <t>Es un elemento de arnés tipo correa, fabricadio en una cinta de material textil. Incluye el clip de seguidad y hebilla. Para sujetar en un momento de impacto. Costado Diámetro establecido para este vehículo. ubicacion lado posterior. (atras)</t>
        </is>
      </c>
      <c r="F1710" s="32" t="inlineStr">
        <is>
          <t>Unidad</t>
        </is>
      </c>
      <c r="G1710" s="35" t="inlineStr">
        <is>
          <t>suministro</t>
        </is>
      </c>
      <c r="H1710" s="159" t="n">
        <v>801035</v>
      </c>
      <c r="I1710" s="37" t="n">
        <v>158.91</v>
      </c>
      <c r="J1710" s="37" t="n">
        <v>151.76</v>
      </c>
      <c r="K1710" s="160">
        <f>H1710*(I1710/J1710)</f>
        <v/>
      </c>
      <c r="L1710" s="159" t="n">
        <v>1282810.4086</v>
      </c>
      <c r="M1710" s="159" t="n">
        <v>1245447</v>
      </c>
      <c r="N1710" s="159" t="n">
        <v>1345082.76</v>
      </c>
      <c r="O1710" s="162">
        <f>MIN(K1710,L1710,M1710,N1710)</f>
        <v/>
      </c>
      <c r="P1710" s="162">
        <f>MAX(K1710,L1710,M1710,N1710)</f>
        <v/>
      </c>
      <c r="Q1710" s="162">
        <f>MEDIAN(K1710,L1710,M1710,N1710)</f>
        <v/>
      </c>
      <c r="R1710" s="162">
        <f>AVERAGE(K1710,L1710,M1710,N1710)</f>
        <v/>
      </c>
      <c r="S1710" s="162">
        <f>AVERAGE(O1710,Q1710)</f>
        <v/>
      </c>
      <c r="T1710" s="162">
        <f>AVERAGE(P1710,Q1710)</f>
        <v/>
      </c>
      <c r="U1710" s="41">
        <f>STDEVA(K1710,L1710,M1710,N1710)</f>
        <v/>
      </c>
      <c r="V1710" s="42">
        <f>U1710/Q1710</f>
        <v/>
      </c>
      <c r="W1710" s="43">
        <f>IF(X1710=O1710,"MENOR",IF(X1710=S1710,"PROM[MEN-MED]","PROMEDIO"))</f>
        <v/>
      </c>
      <c r="X1710" s="163">
        <f>IF(V1710&lt;=300%,O1710,IF(AND(V1710&gt;100%,V1710&lt;=150%),S1710,R1710))</f>
        <v/>
      </c>
      <c r="Y1710" s="162">
        <f>ROUND(X1710,0)</f>
        <v/>
      </c>
    </row>
    <row r="1711" ht="27" customHeight="1">
      <c r="B1711" s="57" t="inlineStr">
        <is>
          <t>8.12</t>
        </is>
      </c>
      <c r="C1711" s="32" t="n">
        <v>4912</v>
      </c>
      <c r="D1711" s="58" t="inlineStr">
        <is>
          <t>CINTURON DE SEGURIDAD DELANTERO</t>
        </is>
      </c>
      <c r="E1711" s="56" t="inlineStr">
        <is>
          <t>Es un elemento de arnés tipo correa, fabricadio en una cinta de material textil. Incluye el clip de seguidad y hebilla. Para sujetar en un momento de impacto. Costado Diámetro establecido para este vehículo. Ubicacion lado anterior (delante)</t>
        </is>
      </c>
      <c r="F1711" s="32" t="inlineStr">
        <is>
          <t>Unidad</t>
        </is>
      </c>
      <c r="G1711" s="35" t="inlineStr">
        <is>
          <t>suministro</t>
        </is>
      </c>
      <c r="H1711" s="159" t="n">
        <v>915327</v>
      </c>
      <c r="I1711" s="37" t="n">
        <v>158.91</v>
      </c>
      <c r="J1711" s="37" t="n">
        <v>151.76</v>
      </c>
      <c r="K1711" s="160">
        <f>H1711*(I1711/J1711)</f>
        <v/>
      </c>
      <c r="L1711" s="159" t="n">
        <v>1896659.5088</v>
      </c>
      <c r="M1711" s="159" t="n">
        <v>1841417</v>
      </c>
      <c r="N1711" s="159" t="n">
        <v>1988730.36</v>
      </c>
      <c r="O1711" s="162">
        <f>MIN(K1711,L1711,M1711,N1711)</f>
        <v/>
      </c>
      <c r="P1711" s="162">
        <f>MAX(K1711,L1711,M1711,N1711)</f>
        <v/>
      </c>
      <c r="Q1711" s="162">
        <f>MEDIAN(K1711,L1711,M1711,N1711)</f>
        <v/>
      </c>
      <c r="R1711" s="162">
        <f>AVERAGE(K1711,L1711,M1711,N1711)</f>
        <v/>
      </c>
      <c r="S1711" s="162">
        <f>AVERAGE(O1711,Q1711)</f>
        <v/>
      </c>
      <c r="T1711" s="162">
        <f>AVERAGE(P1711,Q1711)</f>
        <v/>
      </c>
      <c r="U1711" s="41">
        <f>STDEVA(K1711,L1711,M1711,N1711)</f>
        <v/>
      </c>
      <c r="V1711" s="42">
        <f>U1711/Q1711</f>
        <v/>
      </c>
      <c r="W1711" s="43">
        <f>IF(X1711=O1711,"MENOR",IF(X1711=S1711,"PROM[MEN-MED]","PROMEDIO"))</f>
        <v/>
      </c>
      <c r="X1711" s="163">
        <f>IF(V1711&lt;=300%,O1711,IF(AND(V1711&gt;100%,V1711&lt;=150%),S1711,R1711))</f>
        <v/>
      </c>
      <c r="Y1711" s="162">
        <f>ROUND(X1711,0)</f>
        <v/>
      </c>
    </row>
    <row r="1712" ht="15.75" customHeight="1">
      <c r="B1712" s="57" t="inlineStr">
        <is>
          <t>8.13</t>
        </is>
      </c>
      <c r="C1712" s="32" t="n">
        <v>4912</v>
      </c>
      <c r="D1712" s="58" t="inlineStr">
        <is>
          <t>LUNAS ESPEJOS RETROVISOR LATERALES</t>
        </is>
      </c>
      <c r="E1712" s="56" t="inlineStr">
        <is>
          <t>Objeto de superficie plana que refleja la luz compuesto por  una capa de plata o aluminio depositado sobre una plancha de vidrio. Forma y diámetro establecido para este vehículo.</t>
        </is>
      </c>
      <c r="F1712" s="32" t="inlineStr">
        <is>
          <t>Unidad</t>
        </is>
      </c>
      <c r="G1712" s="35" t="inlineStr">
        <is>
          <t>suministro</t>
        </is>
      </c>
      <c r="H1712" s="159" t="n">
        <v>157026</v>
      </c>
      <c r="I1712" s="37" t="n">
        <v>158.91</v>
      </c>
      <c r="J1712" s="37" t="n">
        <v>151.76</v>
      </c>
      <c r="K1712" s="160">
        <f>H1712*(I1712/J1712)</f>
        <v/>
      </c>
      <c r="L1712" s="159" t="n">
        <v>224496.7368</v>
      </c>
      <c r="M1712" s="159" t="n">
        <v>217958</v>
      </c>
      <c r="N1712" s="159" t="n">
        <v>235394.64</v>
      </c>
      <c r="O1712" s="162">
        <f>MIN(K1712,L1712,M1712,N1712)</f>
        <v/>
      </c>
      <c r="P1712" s="162">
        <f>MAX(K1712,L1712,M1712,N1712)</f>
        <v/>
      </c>
      <c r="Q1712" s="162">
        <f>MEDIAN(K1712,L1712,M1712,N1712)</f>
        <v/>
      </c>
      <c r="R1712" s="162">
        <f>AVERAGE(K1712,L1712,M1712,N1712)</f>
        <v/>
      </c>
      <c r="S1712" s="162">
        <f>AVERAGE(O1712,Q1712)</f>
        <v/>
      </c>
      <c r="T1712" s="162">
        <f>AVERAGE(P1712,Q1712)</f>
        <v/>
      </c>
      <c r="U1712" s="41">
        <f>STDEVA(K1712,L1712,M1712,N1712)</f>
        <v/>
      </c>
      <c r="V1712" s="42">
        <f>U1712/Q1712</f>
        <v/>
      </c>
      <c r="W1712" s="43">
        <f>IF(X1712=O1712,"MENOR",IF(X1712=S1712,"PROM[MEN-MED]","PROMEDIO"))</f>
        <v/>
      </c>
      <c r="X1712" s="163">
        <f>IF(V1712&lt;=300%,O1712,IF(AND(V1712&gt;100%,V1712&lt;=150%),S1712,R1712))</f>
        <v/>
      </c>
      <c r="Y1712" s="162">
        <f>ROUND(X1712,0)</f>
        <v/>
      </c>
    </row>
    <row r="1713" ht="27" customHeight="1">
      <c r="B1713" s="57" t="inlineStr">
        <is>
          <t>8.14</t>
        </is>
      </c>
      <c r="C1713" s="32" t="n">
        <v>4912</v>
      </c>
      <c r="D1713" s="58" t="inlineStr">
        <is>
          <t>MANIJA APERTURA CAPOT</t>
        </is>
      </c>
      <c r="E1713" s="56" t="inlineStr">
        <is>
          <t>Dispositivo metálico y plastico, externo de forma irregular tipo palanca,  en su parte interna con resortes para accionar la cerradura giratoria a fin de permitir su cierre y su apertura. Forma y diámetro establecido para este vehículo.</t>
        </is>
      </c>
      <c r="F1713" s="32" t="inlineStr">
        <is>
          <t>Unidad</t>
        </is>
      </c>
      <c r="G1713" s="35" t="inlineStr">
        <is>
          <t>suministro</t>
        </is>
      </c>
      <c r="H1713" s="159" t="n">
        <v>141125</v>
      </c>
      <c r="I1713" s="37" t="n">
        <v>158.91</v>
      </c>
      <c r="J1713" s="37" t="n">
        <v>151.76</v>
      </c>
      <c r="K1713" s="160">
        <f>H1713*(I1713/J1713)</f>
        <v/>
      </c>
      <c r="L1713" s="159" t="n">
        <v>183336.9097</v>
      </c>
      <c r="M1713" s="159" t="n">
        <v>177997</v>
      </c>
      <c r="N1713" s="159" t="n">
        <v>192236.76</v>
      </c>
      <c r="O1713" s="162">
        <f>MIN(K1713,L1713,M1713,N1713)</f>
        <v/>
      </c>
      <c r="P1713" s="162">
        <f>MAX(K1713,L1713,M1713,N1713)</f>
        <v/>
      </c>
      <c r="Q1713" s="162">
        <f>MEDIAN(K1713,L1713,M1713,N1713)</f>
        <v/>
      </c>
      <c r="R1713" s="162">
        <f>AVERAGE(K1713,L1713,M1713,N1713)</f>
        <v/>
      </c>
      <c r="S1713" s="162">
        <f>AVERAGE(O1713,Q1713)</f>
        <v/>
      </c>
      <c r="T1713" s="162">
        <f>AVERAGE(P1713,Q1713)</f>
        <v/>
      </c>
      <c r="U1713" s="41">
        <f>STDEVA(K1713,L1713,M1713,N1713)</f>
        <v/>
      </c>
      <c r="V1713" s="42">
        <f>U1713/Q1713</f>
        <v/>
      </c>
      <c r="W1713" s="43">
        <f>IF(X1713=O1713,"MENOR",IF(X1713=S1713,"PROM[MEN-MED]","PROMEDIO"))</f>
        <v/>
      </c>
      <c r="X1713" s="163">
        <f>IF(V1713&lt;=300%,O1713,IF(AND(V1713&gt;100%,V1713&lt;=150%),S1713,R1713))</f>
        <v/>
      </c>
      <c r="Y1713" s="162">
        <f>ROUND(X1713,0)</f>
        <v/>
      </c>
    </row>
    <row r="1714" ht="27" customHeight="1">
      <c r="B1714" s="57" t="inlineStr">
        <is>
          <t>8.15</t>
        </is>
      </c>
      <c r="C1714" s="32" t="n">
        <v>4912</v>
      </c>
      <c r="D1714" s="58" t="inlineStr">
        <is>
          <t>MANIJAS EXTERNAS DE LA PUERTA</t>
        </is>
      </c>
      <c r="E1714" s="56" t="inlineStr">
        <is>
          <t>Dispositivo metálico y plastico, externo de forma irregular tipo palanca,  en su parte interna con resortes para accionar la cerradura giratoria a fin de permitir su cierre y su apertura. Forma y diámetro establecido para este vehículo.</t>
        </is>
      </c>
      <c r="F1714" s="32" t="inlineStr">
        <is>
          <t>Unidad</t>
        </is>
      </c>
      <c r="G1714" s="35" t="inlineStr">
        <is>
          <t>suministro</t>
        </is>
      </c>
      <c r="H1714" s="159" t="n">
        <v>171935</v>
      </c>
      <c r="I1714" s="37" t="n">
        <v>158.91</v>
      </c>
      <c r="J1714" s="37" t="n">
        <v>151.76</v>
      </c>
      <c r="K1714" s="160">
        <f>H1714*(I1714/J1714)</f>
        <v/>
      </c>
      <c r="L1714" s="159" t="n">
        <v>242840.0156</v>
      </c>
      <c r="M1714" s="159" t="n">
        <v>235767</v>
      </c>
      <c r="N1714" s="159" t="n">
        <v>254628.36</v>
      </c>
      <c r="O1714" s="162">
        <f>MIN(K1714,L1714,M1714,N1714)</f>
        <v/>
      </c>
      <c r="P1714" s="162">
        <f>MAX(K1714,L1714,M1714,N1714)</f>
        <v/>
      </c>
      <c r="Q1714" s="162">
        <f>MEDIAN(K1714,L1714,M1714,N1714)</f>
        <v/>
      </c>
      <c r="R1714" s="162">
        <f>AVERAGE(K1714,L1714,M1714,N1714)</f>
        <v/>
      </c>
      <c r="S1714" s="162">
        <f>AVERAGE(O1714,Q1714)</f>
        <v/>
      </c>
      <c r="T1714" s="162">
        <f>AVERAGE(P1714,Q1714)</f>
        <v/>
      </c>
      <c r="U1714" s="41">
        <f>STDEVA(K1714,L1714,M1714,N1714)</f>
        <v/>
      </c>
      <c r="V1714" s="42">
        <f>U1714/Q1714</f>
        <v/>
      </c>
      <c r="W1714" s="43">
        <f>IF(X1714=O1714,"MENOR",IF(X1714=S1714,"PROM[MEN-MED]","PROMEDIO"))</f>
        <v/>
      </c>
      <c r="X1714" s="163">
        <f>IF(V1714&lt;=300%,O1714,IF(AND(V1714&gt;100%,V1714&lt;=150%),S1714,R1714))</f>
        <v/>
      </c>
      <c r="Y1714" s="162">
        <f>ROUND(X1714,0)</f>
        <v/>
      </c>
    </row>
    <row r="1715" ht="27" customHeight="1">
      <c r="B1715" s="57" t="inlineStr">
        <is>
          <t>8.16</t>
        </is>
      </c>
      <c r="C1715" s="32" t="n">
        <v>4912</v>
      </c>
      <c r="D1715" s="58" t="inlineStr">
        <is>
          <t>MANIJAS INTERNAS DE LA PUERTA</t>
        </is>
      </c>
      <c r="E1715" s="56" t="inlineStr">
        <is>
          <t>Dispositivo metálico y plastico, interno de forma irregular tipo palanca,  en su parte interna con resortes para accionar la cerradura giratoria a fin de permitir su cierre y su apertura. Forma y diámetro establecido para este vehículo.</t>
        </is>
      </c>
      <c r="F1715" s="32" t="inlineStr">
        <is>
          <t>Unidad</t>
        </is>
      </c>
      <c r="G1715" s="35" t="inlineStr">
        <is>
          <t>suministro</t>
        </is>
      </c>
      <c r="H1715" s="159" t="n">
        <v>122833</v>
      </c>
      <c r="I1715" s="37" t="n">
        <v>158.91</v>
      </c>
      <c r="J1715" s="37" t="n">
        <v>151.76</v>
      </c>
      <c r="K1715" s="160">
        <f>H1715*(I1715/J1715)</f>
        <v/>
      </c>
      <c r="L1715" s="159" t="n">
        <v>153908.7809</v>
      </c>
      <c r="M1715" s="159" t="n">
        <v>149426</v>
      </c>
      <c r="N1715" s="159" t="n">
        <v>161380.08</v>
      </c>
      <c r="O1715" s="162">
        <f>MIN(K1715,L1715,M1715,N1715)</f>
        <v/>
      </c>
      <c r="P1715" s="162">
        <f>MAX(K1715,L1715,M1715,N1715)</f>
        <v/>
      </c>
      <c r="Q1715" s="162">
        <f>MEDIAN(K1715,L1715,M1715,N1715)</f>
        <v/>
      </c>
      <c r="R1715" s="162">
        <f>AVERAGE(K1715,L1715,M1715,N1715)</f>
        <v/>
      </c>
      <c r="S1715" s="162">
        <f>AVERAGE(O1715,Q1715)</f>
        <v/>
      </c>
      <c r="T1715" s="162">
        <f>AVERAGE(P1715,Q1715)</f>
        <v/>
      </c>
      <c r="U1715" s="41">
        <f>STDEVA(K1715,L1715,M1715,N1715)</f>
        <v/>
      </c>
      <c r="V1715" s="42">
        <f>U1715/Q1715</f>
        <v/>
      </c>
      <c r="W1715" s="43">
        <f>IF(X1715=O1715,"MENOR",IF(X1715=S1715,"PROM[MEN-MED]","PROMEDIO"))</f>
        <v/>
      </c>
      <c r="X1715" s="163">
        <f>IF(V1715&lt;=300%,O1715,IF(AND(V1715&gt;100%,V1715&lt;=150%),S1715,R1715))</f>
        <v/>
      </c>
      <c r="Y1715" s="162">
        <f>ROUND(X1715,0)</f>
        <v/>
      </c>
    </row>
    <row r="1716" ht="27" customHeight="1">
      <c r="B1716" s="57" t="inlineStr">
        <is>
          <t>8.17</t>
        </is>
      </c>
      <c r="C1716" s="32" t="n">
        <v>4912</v>
      </c>
      <c r="D1716" s="58" t="inlineStr">
        <is>
          <t>PLUMILLAS</t>
        </is>
      </c>
      <c r="E1716" s="56" t="inlineStr">
        <is>
          <t>Elemento metálico en forma de barzo con un largo borde de goma, conformado por el pasador, gancho y bayonet.  Para ser movido en sentido oscilatorio. Diámetro establecido para este vehículo.</t>
        </is>
      </c>
      <c r="F1716" s="32" t="inlineStr">
        <is>
          <t>Unidad</t>
        </is>
      </c>
      <c r="G1716" s="35" t="inlineStr">
        <is>
          <t>suministro</t>
        </is>
      </c>
      <c r="H1716" s="159" t="n">
        <v>157026</v>
      </c>
      <c r="I1716" s="37" t="n">
        <v>158.91</v>
      </c>
      <c r="J1716" s="37" t="n">
        <v>151.76</v>
      </c>
      <c r="K1716" s="160">
        <f>H1716*(I1716/J1716)</f>
        <v/>
      </c>
      <c r="L1716" s="159" t="n">
        <v>255742.8167</v>
      </c>
      <c r="M1716" s="159" t="n">
        <v>248294</v>
      </c>
      <c r="N1716" s="159" t="n">
        <v>268157.52</v>
      </c>
      <c r="O1716" s="162">
        <f>MIN(K1716,L1716,M1716,N1716)</f>
        <v/>
      </c>
      <c r="P1716" s="162">
        <f>MAX(K1716,L1716,M1716,N1716)</f>
        <v/>
      </c>
      <c r="Q1716" s="162">
        <f>MEDIAN(K1716,L1716,M1716,N1716)</f>
        <v/>
      </c>
      <c r="R1716" s="162">
        <f>AVERAGE(K1716,L1716,M1716,N1716)</f>
        <v/>
      </c>
      <c r="S1716" s="162">
        <f>AVERAGE(O1716,Q1716)</f>
        <v/>
      </c>
      <c r="T1716" s="162">
        <f>AVERAGE(P1716,Q1716)</f>
        <v/>
      </c>
      <c r="U1716" s="41">
        <f>STDEVA(K1716,L1716,M1716,N1716)</f>
        <v/>
      </c>
      <c r="V1716" s="42">
        <f>U1716/Q1716</f>
        <v/>
      </c>
      <c r="W1716" s="43">
        <f>IF(X1716=O1716,"MENOR",IF(X1716=S1716,"PROM[MEN-MED]","PROMEDIO"))</f>
        <v/>
      </c>
      <c r="X1716" s="163">
        <f>IF(V1716&lt;=300%,O1716,IF(AND(V1716&gt;100%,V1716&lt;=150%),S1716,R1716))</f>
        <v/>
      </c>
      <c r="Y1716" s="162">
        <f>ROUND(X1716,0)</f>
        <v/>
      </c>
    </row>
    <row r="1717" ht="27" customHeight="1">
      <c r="B1717" s="57" t="inlineStr">
        <is>
          <t>8.18</t>
        </is>
      </c>
      <c r="C1717" s="32" t="n">
        <v>4912</v>
      </c>
      <c r="D1717" s="58" t="inlineStr">
        <is>
          <t>RINES DE ALEACIÓN ALUMNIO</t>
        </is>
      </c>
      <c r="E1717" s="56" t="inlineStr">
        <is>
          <t>Pieza en forma circular metálica de aleacion de  aluminio con manganeso, conformado por el cuerpo, eje, cubo, garganta, chavetero y orificio de valvula. Cuyo diametro, diseño exterior y color establecido para este vehículo.</t>
        </is>
      </c>
      <c r="F1717" s="32" t="inlineStr">
        <is>
          <t>Unidad</t>
        </is>
      </c>
      <c r="G1717" s="35" t="inlineStr">
        <is>
          <t>suministro</t>
        </is>
      </c>
      <c r="H1717" s="159" t="n">
        <v>2832444</v>
      </c>
      <c r="I1717" s="37" t="n">
        <v>158.91</v>
      </c>
      <c r="J1717" s="37" t="n">
        <v>151.76</v>
      </c>
      <c r="K1717" s="160">
        <f>H1717*(I1717/J1717)</f>
        <v/>
      </c>
      <c r="L1717" s="159" t="n">
        <v>5071477.9542</v>
      </c>
      <c r="M1717" s="159" t="n">
        <v>4923765</v>
      </c>
      <c r="N1717" s="159" t="n">
        <v>5317666.2</v>
      </c>
      <c r="O1717" s="162">
        <f>MIN(K1717,L1717,M1717,N1717)</f>
        <v/>
      </c>
      <c r="P1717" s="162">
        <f>MAX(K1717,L1717,M1717,N1717)</f>
        <v/>
      </c>
      <c r="Q1717" s="162">
        <f>MEDIAN(K1717,L1717,M1717,N1717)</f>
        <v/>
      </c>
      <c r="R1717" s="162">
        <f>AVERAGE(K1717,L1717,M1717,N1717)</f>
        <v/>
      </c>
      <c r="S1717" s="162">
        <f>AVERAGE(O1717,Q1717)</f>
        <v/>
      </c>
      <c r="T1717" s="162">
        <f>AVERAGE(P1717,Q1717)</f>
        <v/>
      </c>
      <c r="U1717" s="41">
        <f>STDEVA(K1717,L1717,M1717,N1717)</f>
        <v/>
      </c>
      <c r="V1717" s="42">
        <f>U1717/Q1717</f>
        <v/>
      </c>
      <c r="W1717" s="43">
        <f>IF(X1717=O1717,"MENOR",IF(X1717=S1717,"PROM[MEN-MED]","PROMEDIO"))</f>
        <v/>
      </c>
      <c r="X1717" s="163">
        <f>IF(V1717&lt;=300%,O1717,IF(AND(V1717&gt;100%,V1717&lt;=150%),S1717,R1717))</f>
        <v/>
      </c>
      <c r="Y1717" s="162">
        <f>ROUND(X1717,0)</f>
        <v/>
      </c>
    </row>
    <row r="1718" ht="27" customHeight="1">
      <c r="B1718" s="57" t="inlineStr">
        <is>
          <t>8.19</t>
        </is>
      </c>
      <c r="C1718" s="32" t="n">
        <v>4912</v>
      </c>
      <c r="D1718" s="58" t="inlineStr">
        <is>
          <t>STOP TRASERO</t>
        </is>
      </c>
      <c r="E1718"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718" s="32" t="inlineStr">
        <is>
          <t>Unidad</t>
        </is>
      </c>
      <c r="G1718" s="35" t="inlineStr">
        <is>
          <t>suministro</t>
        </is>
      </c>
      <c r="H1718" s="159" t="n">
        <v>599286</v>
      </c>
      <c r="I1718" s="37" t="n">
        <v>158.91</v>
      </c>
      <c r="J1718" s="37" t="n">
        <v>151.76</v>
      </c>
      <c r="K1718" s="160">
        <f>H1718*(I1718/J1718)</f>
        <v/>
      </c>
      <c r="L1718" s="159" t="n">
        <v>1129259.0442</v>
      </c>
      <c r="M1718" s="159" t="n">
        <v>1096368</v>
      </c>
      <c r="N1718" s="159" t="n">
        <v>1184077.44</v>
      </c>
      <c r="O1718" s="162">
        <f>MIN(K1718,L1718,M1718,N1718)</f>
        <v/>
      </c>
      <c r="P1718" s="162">
        <f>MAX(K1718,L1718,M1718,N1718)</f>
        <v/>
      </c>
      <c r="Q1718" s="162">
        <f>MEDIAN(K1718,L1718,M1718,N1718)</f>
        <v/>
      </c>
      <c r="R1718" s="162">
        <f>AVERAGE(K1718,L1718,M1718,N1718)</f>
        <v/>
      </c>
      <c r="S1718" s="162">
        <f>AVERAGE(O1718,Q1718)</f>
        <v/>
      </c>
      <c r="T1718" s="162">
        <f>AVERAGE(P1718,Q1718)</f>
        <v/>
      </c>
      <c r="U1718" s="41">
        <f>STDEVA(K1718,L1718,M1718,N1718)</f>
        <v/>
      </c>
      <c r="V1718" s="42">
        <f>U1718/Q1718</f>
        <v/>
      </c>
      <c r="W1718" s="43">
        <f>IF(X1718=O1718,"MENOR",IF(X1718=S1718,"PROM[MEN-MED]","PROMEDIO"))</f>
        <v/>
      </c>
      <c r="X1718" s="163">
        <f>IF(V1718&lt;=300%,O1718,IF(AND(V1718&gt;100%,V1718&lt;=150%),S1718,R1718))</f>
        <v/>
      </c>
      <c r="Y1718" s="162">
        <f>ROUND(X1718,0)</f>
        <v/>
      </c>
    </row>
    <row r="1719" ht="27" customHeight="1">
      <c r="B1719" s="57" t="inlineStr">
        <is>
          <t>8.20</t>
        </is>
      </c>
      <c r="C1719" s="32" t="n">
        <v>4912</v>
      </c>
      <c r="D1719" s="58" t="inlineStr">
        <is>
          <t xml:space="preserve">TAPA TANQUE DE COMBUSTIBLE </t>
        </is>
      </c>
      <c r="E1719" s="56"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719" s="32" t="inlineStr">
        <is>
          <t>Unidad</t>
        </is>
      </c>
      <c r="G1719" s="35" t="inlineStr">
        <is>
          <t>suministro</t>
        </is>
      </c>
      <c r="H1719" s="159" t="n">
        <v>147089</v>
      </c>
      <c r="I1719" s="37" t="n">
        <v>158.91</v>
      </c>
      <c r="J1719" s="37" t="n">
        <v>151.76</v>
      </c>
      <c r="K1719" s="160">
        <f>H1719*(I1719/J1719)</f>
        <v/>
      </c>
      <c r="L1719" s="159" t="n">
        <v>189641.5416</v>
      </c>
      <c r="M1719" s="159" t="n">
        <v>184118</v>
      </c>
      <c r="N1719" s="159" t="n">
        <v>198847.44</v>
      </c>
      <c r="O1719" s="162">
        <f>MIN(K1719,L1719,M1719,N1719)</f>
        <v/>
      </c>
      <c r="P1719" s="162">
        <f>MAX(K1719,L1719,M1719,N1719)</f>
        <v/>
      </c>
      <c r="Q1719" s="162">
        <f>MEDIAN(K1719,L1719,M1719,N1719)</f>
        <v/>
      </c>
      <c r="R1719" s="162">
        <f>AVERAGE(K1719,L1719,M1719,N1719)</f>
        <v/>
      </c>
      <c r="S1719" s="162">
        <f>AVERAGE(O1719,Q1719)</f>
        <v/>
      </c>
      <c r="T1719" s="162">
        <f>AVERAGE(P1719,Q1719)</f>
        <v/>
      </c>
      <c r="U1719" s="41">
        <f>STDEVA(K1719,L1719,M1719,N1719)</f>
        <v/>
      </c>
      <c r="V1719" s="42">
        <f>U1719/Q1719</f>
        <v/>
      </c>
      <c r="W1719" s="43">
        <f>IF(X1719=O1719,"MENOR",IF(X1719=S1719,"PROM[MEN-MED]","PROMEDIO"))</f>
        <v/>
      </c>
      <c r="X1719" s="163">
        <f>IF(V1719&lt;=300%,O1719,IF(AND(V1719&gt;100%,V1719&lt;=150%),S1719,R1719))</f>
        <v/>
      </c>
      <c r="Y1719" s="162">
        <f>ROUND(X1719,0)</f>
        <v/>
      </c>
    </row>
    <row r="1720" ht="27" customHeight="1">
      <c r="B1720" s="57" t="inlineStr">
        <is>
          <t>8.21</t>
        </is>
      </c>
      <c r="C1720" s="32" t="n">
        <v>4912</v>
      </c>
      <c r="D1720" s="58" t="inlineStr">
        <is>
          <t>TARRO SILENCIADOR</t>
        </is>
      </c>
      <c r="E1720" s="56" t="inlineStr">
        <is>
          <t>Pieza de forma cilíndrica de longitud y forma irregular, que en su interior se alojan recamaras del mismo material y tiene dos tubos para conexión y el otro para las salida de los gases. Diámetro establecido para este vehículo.</t>
        </is>
      </c>
      <c r="F1720" s="32" t="inlineStr">
        <is>
          <t>Unidad</t>
        </is>
      </c>
      <c r="G1720" s="35" t="inlineStr">
        <is>
          <t>suministro</t>
        </is>
      </c>
      <c r="H1720" s="159" t="n">
        <v>1637848</v>
      </c>
      <c r="I1720" s="37" t="n">
        <v>158.91</v>
      </c>
      <c r="J1720" s="37" t="n">
        <v>151.76</v>
      </c>
      <c r="K1720" s="160">
        <f>H1720*(I1720/J1720)</f>
        <v/>
      </c>
      <c r="L1720" s="159" t="n">
        <v>2855970.607</v>
      </c>
      <c r="M1720" s="159" t="n">
        <v>2772787</v>
      </c>
      <c r="N1720" s="159" t="n">
        <v>2994609.96</v>
      </c>
      <c r="O1720" s="162">
        <f>MIN(K1720,L1720,M1720,N1720)</f>
        <v/>
      </c>
      <c r="P1720" s="162">
        <f>MAX(K1720,L1720,M1720,N1720)</f>
        <v/>
      </c>
      <c r="Q1720" s="162">
        <f>MEDIAN(K1720,L1720,M1720,N1720)</f>
        <v/>
      </c>
      <c r="R1720" s="162">
        <f>AVERAGE(K1720,L1720,M1720,N1720)</f>
        <v/>
      </c>
      <c r="S1720" s="162">
        <f>AVERAGE(O1720,Q1720)</f>
        <v/>
      </c>
      <c r="T1720" s="162">
        <f>AVERAGE(P1720,Q1720)</f>
        <v/>
      </c>
      <c r="U1720" s="41">
        <f>STDEVA(K1720,L1720,M1720,N1720)</f>
        <v/>
      </c>
      <c r="V1720" s="42">
        <f>U1720/Q1720</f>
        <v/>
      </c>
      <c r="W1720" s="43">
        <f>IF(X1720=O1720,"MENOR",IF(X1720=S1720,"PROM[MEN-MED]","PROMEDIO"))</f>
        <v/>
      </c>
      <c r="X1720" s="163">
        <f>IF(V1720&lt;=300%,O1720,IF(AND(V1720&gt;100%,V1720&lt;=150%),S1720,R1720))</f>
        <v/>
      </c>
      <c r="Y1720" s="162">
        <f>ROUND(X1720,0)</f>
        <v/>
      </c>
    </row>
    <row r="1721" ht="27" customHeight="1">
      <c r="B1721" s="57" t="inlineStr">
        <is>
          <t>8.22</t>
        </is>
      </c>
      <c r="C1721" s="32" t="n">
        <v>4912</v>
      </c>
      <c r="D1721" s="58" t="inlineStr">
        <is>
          <t>VIDRIO PANORÁMICO DELANTERO (BLINDADO)</t>
        </is>
      </c>
      <c r="E1721" s="56" t="inlineStr">
        <is>
          <t>Elemento de material inorgánico duro, frágil, transparente y amorfo  compuesto por arena de sílice, carbonato de sodio y caliza. Ubicación parte de delantera para el vehículo. Diámetro establecido para este vehículo.</t>
        </is>
      </c>
      <c r="F1721" s="32" t="inlineStr">
        <is>
          <t>Unidad</t>
        </is>
      </c>
      <c r="G1721" s="35" t="inlineStr">
        <is>
          <t>suministro</t>
        </is>
      </c>
      <c r="H1721" s="159" t="n">
        <v>6122055</v>
      </c>
      <c r="I1721" s="37" t="n">
        <v>158.91</v>
      </c>
      <c r="J1721" s="37" t="n">
        <v>151.76</v>
      </c>
      <c r="K1721" s="160">
        <f>H1721*(I1721/J1721)</f>
        <v/>
      </c>
      <c r="L1721" s="159" t="n">
        <v>9594473.686699999</v>
      </c>
      <c r="M1721" s="159" t="n">
        <v>9315023</v>
      </c>
      <c r="N1721" s="159" t="n">
        <v>10060224.84</v>
      </c>
      <c r="O1721" s="162">
        <f>MIN(K1721,L1721,M1721,N1721)</f>
        <v/>
      </c>
      <c r="P1721" s="162">
        <f>MAX(K1721,L1721,M1721,N1721)</f>
        <v/>
      </c>
      <c r="Q1721" s="162">
        <f>MEDIAN(K1721,L1721,M1721,N1721)</f>
        <v/>
      </c>
      <c r="R1721" s="162">
        <f>AVERAGE(K1721,L1721,M1721,N1721)</f>
        <v/>
      </c>
      <c r="S1721" s="162">
        <f>AVERAGE(O1721,Q1721)</f>
        <v/>
      </c>
      <c r="T1721" s="162">
        <f>AVERAGE(P1721,Q1721)</f>
        <v/>
      </c>
      <c r="U1721" s="41">
        <f>STDEVA(K1721,L1721,M1721,N1721)</f>
        <v/>
      </c>
      <c r="V1721" s="42">
        <f>U1721/Q1721</f>
        <v/>
      </c>
      <c r="W1721" s="43">
        <f>IF(X1721=O1721,"MENOR",IF(X1721=S1721,"PROM[MEN-MED]","PROMEDIO"))</f>
        <v/>
      </c>
      <c r="X1721" s="163">
        <f>IF(V1721&lt;=300%,O1721,IF(AND(V1721&gt;100%,V1721&lt;=150%),S1721,R1721))</f>
        <v/>
      </c>
      <c r="Y1721" s="162">
        <f>ROUND(X1721,0)</f>
        <v/>
      </c>
    </row>
    <row r="1722" ht="27" customHeight="1">
      <c r="B1722" s="57" t="inlineStr">
        <is>
          <t>8.23</t>
        </is>
      </c>
      <c r="C1722" s="32" t="n">
        <v>4912</v>
      </c>
      <c r="D1722" s="58" t="inlineStr">
        <is>
          <t>VIDRIO PANORÁMICO TRASERO  (BLINDADO)</t>
        </is>
      </c>
      <c r="E1722" s="56" t="inlineStr">
        <is>
          <t>Elemento de material inorgánico duro, frágil, transparente y amorfo  compuesto por arena de sílice, carbonato de sodio y caliza. Ubicación parte de atrás para el vehículo. Diámetro establecido para este vehículo.</t>
        </is>
      </c>
      <c r="F1722" s="32" t="inlineStr">
        <is>
          <t>Unidad</t>
        </is>
      </c>
      <c r="G1722" s="35" t="inlineStr">
        <is>
          <t>suministro</t>
        </is>
      </c>
      <c r="H1722" s="159" t="n">
        <v>1312863</v>
      </c>
      <c r="I1722" s="37" t="n">
        <v>158.91</v>
      </c>
      <c r="J1722" s="37" t="n">
        <v>151.76</v>
      </c>
      <c r="K1722" s="160">
        <f>H1722*(I1722/J1722)</f>
        <v/>
      </c>
      <c r="L1722" s="159" t="n">
        <v>8298479.28</v>
      </c>
      <c r="M1722" s="159" t="n">
        <v>8056776</v>
      </c>
      <c r="N1722" s="159" t="n">
        <v>8701318.08</v>
      </c>
      <c r="O1722" s="162">
        <f>MIN(K1722,L1722,M1722,N1722)</f>
        <v/>
      </c>
      <c r="P1722" s="162">
        <f>MAX(K1722,L1722,M1722,N1722)</f>
        <v/>
      </c>
      <c r="Q1722" s="162">
        <f>MEDIAN(K1722,L1722,M1722,N1722)</f>
        <v/>
      </c>
      <c r="R1722" s="162">
        <f>AVERAGE(K1722,L1722,M1722,N1722)</f>
        <v/>
      </c>
      <c r="S1722" s="162">
        <f>AVERAGE(O1722,Q1722)</f>
        <v/>
      </c>
      <c r="T1722" s="162">
        <f>AVERAGE(P1722,Q1722)</f>
        <v/>
      </c>
      <c r="U1722" s="41">
        <f>STDEVA(K1722,L1722,M1722,N1722)</f>
        <v/>
      </c>
      <c r="V1722" s="42">
        <f>U1722/Q1722</f>
        <v/>
      </c>
      <c r="W1722" s="43">
        <f>IF(X1722=O1722,"MENOR",IF(X1722=S1722,"PROM[MEN-MED]","PROMEDIO"))</f>
        <v/>
      </c>
      <c r="X1722" s="163">
        <f>IF(V1722&lt;=300%,O1722,IF(AND(V1722&gt;100%,V1722&lt;=150%),S1722,R1722))</f>
        <v/>
      </c>
      <c r="Y1722" s="162">
        <f>ROUND(X1722,0)</f>
        <v/>
      </c>
    </row>
    <row r="1723" ht="27" customHeight="1">
      <c r="B1723" s="57" t="inlineStr">
        <is>
          <t>8.24</t>
        </is>
      </c>
      <c r="C1723" s="32" t="n">
        <v>4912</v>
      </c>
      <c r="D1723" s="58" t="inlineStr">
        <is>
          <t>VIDRIOS PUERTAS  (BLINDADO)</t>
        </is>
      </c>
      <c r="E1723" s="56" t="inlineStr">
        <is>
          <t>Elemento de material inorgánico duro, frágil, transparente y amorfo  compuesto por arena de sílice, carbonato de sodio y caliza. Ubicación parte de lateral ambos costadados para el vehículo. Diámetro establecido para este vehículo.</t>
        </is>
      </c>
      <c r="F1723" s="32" t="inlineStr">
        <is>
          <t>Unidad</t>
        </is>
      </c>
      <c r="G1723" s="35" t="inlineStr">
        <is>
          <t>suministro</t>
        </is>
      </c>
      <c r="H1723" s="159" t="n">
        <v>3917717</v>
      </c>
      <c r="I1723" s="37" t="n">
        <v>158.91</v>
      </c>
      <c r="J1723" s="37" t="n">
        <v>151.76</v>
      </c>
      <c r="K1723" s="160">
        <f>H1723*(I1723/J1723)</f>
        <v/>
      </c>
      <c r="L1723" s="159" t="n">
        <v>6196833.2867</v>
      </c>
      <c r="M1723" s="159" t="n">
        <v>6016343</v>
      </c>
      <c r="N1723" s="159" t="n">
        <v>6497650.44</v>
      </c>
      <c r="O1723" s="162">
        <f>MIN(K1723,L1723,M1723,N1723)</f>
        <v/>
      </c>
      <c r="P1723" s="162">
        <f>MAX(K1723,L1723,M1723,N1723)</f>
        <v/>
      </c>
      <c r="Q1723" s="162">
        <f>MEDIAN(K1723,L1723,M1723,N1723)</f>
        <v/>
      </c>
      <c r="R1723" s="162">
        <f>AVERAGE(K1723,L1723,M1723,N1723)</f>
        <v/>
      </c>
      <c r="S1723" s="162">
        <f>AVERAGE(O1723,Q1723)</f>
        <v/>
      </c>
      <c r="T1723" s="162">
        <f>AVERAGE(P1723,Q1723)</f>
        <v/>
      </c>
      <c r="U1723" s="41">
        <f>STDEVA(K1723,L1723,M1723,N1723)</f>
        <v/>
      </c>
      <c r="V1723" s="42">
        <f>U1723/Q1723</f>
        <v/>
      </c>
      <c r="W1723" s="43">
        <f>IF(X1723=O1723,"MENOR",IF(X1723=S1723,"PROM[MEN-MED]","PROMEDIO"))</f>
        <v/>
      </c>
      <c r="X1723" s="163">
        <f>IF(V1723&lt;=300%,O1723,IF(AND(V1723&gt;100%,V1723&lt;=150%),S1723,R1723))</f>
        <v/>
      </c>
      <c r="Y1723" s="162">
        <f>ROUND(X1723,0)</f>
        <v/>
      </c>
    </row>
    <row r="1724" ht="15.75" customHeight="1">
      <c r="B1724" s="57" t="inlineStr">
        <is>
          <t>8.25</t>
        </is>
      </c>
      <c r="C1724" s="32" t="n">
        <v>4912</v>
      </c>
      <c r="D1724" s="58" t="inlineStr">
        <is>
          <t>JUEGO DE TAPETES</t>
        </is>
      </c>
      <c r="E1724" s="56" t="inlineStr">
        <is>
          <t>Elemento de proteccion, fabricado en caucho PVC negros, bordeado y marcado con  la marca del vehículo. Diámetro establecido para este vehículo.</t>
        </is>
      </c>
      <c r="F1724" s="32" t="inlineStr">
        <is>
          <t>Juego</t>
        </is>
      </c>
      <c r="G1724" s="35" t="inlineStr">
        <is>
          <t>suministro</t>
        </is>
      </c>
      <c r="H1724" s="159" t="n">
        <v>309084</v>
      </c>
      <c r="I1724" s="37" t="n">
        <v>158.91</v>
      </c>
      <c r="J1724" s="37" t="n">
        <v>151.76</v>
      </c>
      <c r="K1724" s="160">
        <f>H1724*(I1724/J1724)</f>
        <v/>
      </c>
      <c r="L1724" s="159" t="n">
        <v>472966.7257</v>
      </c>
      <c r="M1724" s="159" t="n">
        <v>459191</v>
      </c>
      <c r="N1724" s="159" t="n">
        <v>495926.28</v>
      </c>
      <c r="O1724" s="162">
        <f>MIN(K1724,L1724,M1724,N1724)</f>
        <v/>
      </c>
      <c r="P1724" s="162">
        <f>MAX(K1724,L1724,M1724,N1724)</f>
        <v/>
      </c>
      <c r="Q1724" s="162">
        <f>MEDIAN(K1724,L1724,M1724,N1724)</f>
        <v/>
      </c>
      <c r="R1724" s="162">
        <f>AVERAGE(K1724,L1724,M1724,N1724)</f>
        <v/>
      </c>
      <c r="S1724" s="162">
        <f>AVERAGE(O1724,Q1724)</f>
        <v/>
      </c>
      <c r="T1724" s="162">
        <f>AVERAGE(P1724,Q1724)</f>
        <v/>
      </c>
      <c r="U1724" s="41">
        <f>STDEVA(K1724,L1724,M1724,N1724)</f>
        <v/>
      </c>
      <c r="V1724" s="42">
        <f>U1724/Q1724</f>
        <v/>
      </c>
      <c r="W1724" s="43">
        <f>IF(X1724=O1724,"MENOR",IF(X1724=S1724,"PROM[MEN-MED]","PROMEDIO"))</f>
        <v/>
      </c>
      <c r="X1724" s="163">
        <f>IF(V1724&lt;=300%,O1724,IF(AND(V1724&gt;100%,V1724&lt;=150%),S1724,R1724))</f>
        <v/>
      </c>
      <c r="Y1724" s="162">
        <f>ROUND(X1724,0)</f>
        <v/>
      </c>
    </row>
    <row r="1725">
      <c r="B1725" s="60" t="n"/>
      <c r="C1725" s="61" t="n"/>
      <c r="D1725" s="62" t="n"/>
      <c r="E1725" s="63" t="n"/>
      <c r="F1725" s="61" t="n"/>
      <c r="G1725" s="64" t="n"/>
      <c r="H1725" s="168" t="n"/>
      <c r="I1725" s="66" t="n"/>
    </row>
    <row r="1726">
      <c r="B1726" s="60" t="n"/>
      <c r="C1726" s="61" t="n"/>
      <c r="D1726" s="62" t="n"/>
      <c r="E1726" s="63" t="n"/>
      <c r="F1726" s="61" t="n"/>
      <c r="G1726" s="64" t="n"/>
      <c r="H1726" s="168" t="n"/>
      <c r="I1726" s="66" t="n"/>
    </row>
    <row r="1727" ht="15.75" customHeight="1">
      <c r="B1727" s="139" t="inlineStr">
        <is>
          <t xml:space="preserve">TOYOTA LAND CRUISER LC200 DIESEL </t>
        </is>
      </c>
      <c r="C1727" s="149" t="n"/>
      <c r="D1727" s="149" t="n"/>
      <c r="E1727" s="149" t="n"/>
      <c r="F1727" s="149" t="n"/>
      <c r="G1727" s="150" t="n"/>
      <c r="H1727" s="154" t="inlineStr">
        <is>
          <t>INDEXACIÓN PRECIOS DEL CONTRATO 105-SAMC-APOYOLOGÍSTICO-2025 4 del 15 de octubre de 2025</t>
        </is>
      </c>
      <c r="I1727" s="149" t="n"/>
      <c r="J1727" s="149" t="n"/>
      <c r="K1727" s="150" t="n"/>
      <c r="L1727" s="155" t="inlineStr">
        <is>
          <t>COTIZACIONES 2026</t>
        </is>
      </c>
      <c r="M1727" s="149" t="n"/>
      <c r="N1727" s="150" t="n"/>
      <c r="O1727" s="19" t="n"/>
      <c r="P1727" s="19" t="n"/>
      <c r="Q1727" s="19" t="n"/>
      <c r="R1727" s="19" t="n"/>
      <c r="S1727" s="19" t="n"/>
      <c r="T1727" s="19" t="n"/>
      <c r="U1727" s="19" t="n"/>
      <c r="V1727" s="20" t="n"/>
      <c r="W1727" s="19" t="n"/>
      <c r="X1727" s="19" t="n"/>
      <c r="Y1727" s="19" t="n"/>
    </row>
    <row r="1728" ht="27" customHeight="1">
      <c r="B1728" s="81" t="inlineStr">
        <is>
          <t>ITEM</t>
        </is>
      </c>
      <c r="C1728" s="68" t="inlineStr">
        <is>
          <t>CÓDIGO CPC</t>
        </is>
      </c>
      <c r="D1728" s="69" t="inlineStr">
        <is>
          <t>NOMBRE DEL BIEN Y/O SERVICIO</t>
        </is>
      </c>
      <c r="E1728" s="68" t="inlineStr">
        <is>
          <t>DESCRIPCIÓN DEL BIEN Y/O SERVICIO</t>
        </is>
      </c>
      <c r="F1728" s="68" t="inlineStr">
        <is>
          <t>UNIDAD MEDIDA SEGÚN SECOP II</t>
        </is>
      </c>
      <c r="G1728" s="68" t="inlineStr">
        <is>
          <t>NECESIDAD TOTAL</t>
        </is>
      </c>
      <c r="H1728" s="154" t="inlineStr">
        <is>
          <t xml:space="preserve">PRECIO UNITARIO INCLUIDO IVA </t>
        </is>
      </c>
      <c r="I1728" s="154" t="inlineStr">
        <is>
          <t>IPC ACTUAL (MAYO 2026)</t>
        </is>
      </c>
      <c r="J1728" s="154" t="inlineStr">
        <is>
          <t>IPC INICIAL (OCTUBRE 2025)</t>
        </is>
      </c>
      <c r="K1728" s="154" t="inlineStr">
        <is>
          <t>PRECIO UNITARIO INCLUIDO IVA Y DEMÁS GRAVÁMENES (SI APLICA) - (INDEXADO )</t>
        </is>
      </c>
      <c r="L1728" s="156" t="inlineStr">
        <is>
          <t>DEINTEKOPCT</t>
        </is>
      </c>
      <c r="M1728" s="156" t="inlineStr">
        <is>
          <t>TECNIPROYECTO</t>
        </is>
      </c>
      <c r="N1728" s="156" t="inlineStr">
        <is>
          <t>SS7 Comunicaciones SAS</t>
        </is>
      </c>
      <c r="O1728" s="24" t="inlineStr">
        <is>
          <t>Menor</t>
        </is>
      </c>
      <c r="P1728" s="24" t="inlineStr">
        <is>
          <t>Mayor</t>
        </is>
      </c>
      <c r="Q1728" s="24" t="inlineStr">
        <is>
          <t>Mediana</t>
        </is>
      </c>
      <c r="R1728" s="24" t="inlineStr">
        <is>
          <t>Promedio</t>
        </is>
      </c>
      <c r="S1728" s="24" t="inlineStr">
        <is>
          <t>Promedio Menor-Mediana</t>
        </is>
      </c>
      <c r="T1728" s="24" t="inlineStr">
        <is>
          <t>Promedio Mayor-Mediana</t>
        </is>
      </c>
      <c r="U1728" s="24" t="inlineStr">
        <is>
          <t>Desviación Estándar</t>
        </is>
      </c>
      <c r="V1728" s="25" t="inlineStr">
        <is>
          <t>%disper</t>
        </is>
      </c>
      <c r="W1728" s="24" t="inlineStr">
        <is>
          <t>CRITERIO DE SELECCIÓN</t>
        </is>
      </c>
      <c r="X1728" s="24" t="inlineStr">
        <is>
          <t>PRECIO UNITARIO DE REFERENCIA (INCLUIDO IVA)</t>
        </is>
      </c>
      <c r="Y1728" s="24" t="inlineStr">
        <is>
          <t>PRECIO UNITARIO DE REFERENCIA (INCLUIDO IVA) REDONDEADO A 0 DECIMALES</t>
        </is>
      </c>
    </row>
    <row r="1729" ht="15.75" customHeight="1">
      <c r="B1729" s="26" t="inlineStr">
        <is>
          <t>1.</t>
        </is>
      </c>
      <c r="C1729" s="142" t="inlineStr">
        <is>
          <t>SISTEMA DE FRENOS</t>
        </is>
      </c>
      <c r="H1729" s="157" t="n"/>
      <c r="I1729" s="29" t="n"/>
      <c r="J1729" s="29" t="n"/>
      <c r="K1729" s="157" t="n"/>
      <c r="L1729" s="157" t="n"/>
      <c r="M1729" s="157" t="n"/>
      <c r="N1729" s="157" t="n"/>
      <c r="O1729" s="29" t="n"/>
      <c r="P1729" s="29" t="n"/>
      <c r="Q1729" s="29" t="n"/>
      <c r="R1729" s="29" t="n"/>
      <c r="S1729" s="29" t="n"/>
      <c r="T1729" s="29" t="n"/>
      <c r="U1729" s="29" t="n"/>
      <c r="V1729" s="75" t="n"/>
      <c r="W1729" s="29" t="n"/>
      <c r="X1729" s="29" t="n"/>
      <c r="Y1729" s="29" t="n"/>
    </row>
    <row r="1730" ht="54.75" customHeight="1">
      <c r="B1730" s="32" t="inlineStr">
        <is>
          <t>1.1</t>
        </is>
      </c>
      <c r="C1730" s="32" t="n">
        <v>4912</v>
      </c>
      <c r="D1730" s="58" t="inlineStr">
        <is>
          <t>BOMBA DEL FRENO</t>
        </is>
      </c>
      <c r="E1730"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730" s="32" t="inlineStr">
        <is>
          <t>Unidad</t>
        </is>
      </c>
      <c r="G1730" s="35" t="inlineStr">
        <is>
          <t>suministro</t>
        </is>
      </c>
      <c r="H1730" s="159" t="n">
        <v>12938803</v>
      </c>
      <c r="I1730" s="37" t="n">
        <v>158.91</v>
      </c>
      <c r="J1730" s="37" t="n">
        <v>151.76</v>
      </c>
      <c r="K1730" s="160">
        <f>H1730*(I1730/J1730)</f>
        <v/>
      </c>
      <c r="L1730" s="159" t="n">
        <v>15982839.6035</v>
      </c>
      <c r="M1730" s="159" t="n">
        <v>15517320</v>
      </c>
      <c r="N1730" s="159" t="n">
        <v>16758705.6</v>
      </c>
      <c r="O1730" s="162">
        <f>MIN(K1730,L1730,M1730,N1730)</f>
        <v/>
      </c>
      <c r="P1730" s="162">
        <f>MAX(K1730,L1730,M1730,N1730)</f>
        <v/>
      </c>
      <c r="Q1730" s="162">
        <f>MEDIAN(K1730,L1730,M1730,N1730)</f>
        <v/>
      </c>
      <c r="R1730" s="162">
        <f>AVERAGE(K1730,L1730,M1730,N1730)</f>
        <v/>
      </c>
      <c r="S1730" s="162">
        <f>AVERAGE(O1730,Q1730)</f>
        <v/>
      </c>
      <c r="T1730" s="162">
        <f>AVERAGE(P1730,Q1730)</f>
        <v/>
      </c>
      <c r="U1730" s="41">
        <f>STDEVA(K1730,L1730,M1730,N1730)</f>
        <v/>
      </c>
      <c r="V1730" s="42">
        <f>U1730/Q1730</f>
        <v/>
      </c>
      <c r="W1730" s="43">
        <f>IF(X1730=O1730,"MENOR",IF(X1730=S1730,"PROM[MEN-MED]","PROMEDIO"))</f>
        <v/>
      </c>
      <c r="X1730" s="163">
        <f>IF(V1730&lt;=300%,O1730,IF(AND(V1730&gt;100%,V1730&lt;=150%),S1730,R1730))</f>
        <v/>
      </c>
      <c r="Y1730" s="162">
        <f>ROUND(X1730,0)</f>
        <v/>
      </c>
    </row>
    <row r="1731" ht="27" customHeight="1">
      <c r="B1731" s="32" t="inlineStr">
        <is>
          <t>1.2</t>
        </is>
      </c>
      <c r="C1731" s="32" t="n">
        <v>4912</v>
      </c>
      <c r="D1731" s="58" t="inlineStr">
        <is>
          <t>DISCOS DEL FRENO DELANTERO</t>
        </is>
      </c>
      <c r="E1731"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731" s="32" t="inlineStr">
        <is>
          <t>Unidad</t>
        </is>
      </c>
      <c r="G1731" s="35" t="inlineStr">
        <is>
          <t>suministro</t>
        </is>
      </c>
      <c r="H1731" s="159" t="n">
        <v>916321</v>
      </c>
      <c r="I1731" s="37" t="n">
        <v>158.91</v>
      </c>
      <c r="J1731" s="37" t="n">
        <v>151.76</v>
      </c>
      <c r="K1731" s="160">
        <f>H1731*(I1731/J1731)</f>
        <v/>
      </c>
      <c r="L1731" s="159" t="n">
        <v>1168624.6131</v>
      </c>
      <c r="M1731" s="159" t="n">
        <v>1134587</v>
      </c>
      <c r="N1731" s="159" t="n">
        <v>1225353.96</v>
      </c>
      <c r="O1731" s="162">
        <f>MIN(K1731,L1731,M1731,N1731)</f>
        <v/>
      </c>
      <c r="P1731" s="162">
        <f>MAX(K1731,L1731,M1731,N1731)</f>
        <v/>
      </c>
      <c r="Q1731" s="162">
        <f>MEDIAN(K1731,L1731,M1731,N1731)</f>
        <v/>
      </c>
      <c r="R1731" s="162">
        <f>AVERAGE(K1731,L1731,M1731,N1731)</f>
        <v/>
      </c>
      <c r="S1731" s="162">
        <f>AVERAGE(O1731,Q1731)</f>
        <v/>
      </c>
      <c r="T1731" s="162">
        <f>AVERAGE(P1731,Q1731)</f>
        <v/>
      </c>
      <c r="U1731" s="41">
        <f>STDEVA(K1731,L1731,M1731,N1731)</f>
        <v/>
      </c>
      <c r="V1731" s="42">
        <f>U1731/Q1731</f>
        <v/>
      </c>
      <c r="W1731" s="43">
        <f>IF(X1731=O1731,"MENOR",IF(X1731=S1731,"PROM[MEN-MED]","PROMEDIO"))</f>
        <v/>
      </c>
      <c r="X1731" s="163">
        <f>IF(V1731&lt;=300%,O1731,IF(AND(V1731&gt;100%,V1731&lt;=150%),S1731,R1731))</f>
        <v/>
      </c>
      <c r="Y1731" s="162">
        <f>ROUND(X1731,0)</f>
        <v/>
      </c>
    </row>
    <row r="1732" ht="27" customHeight="1">
      <c r="B1732" s="32" t="inlineStr">
        <is>
          <t>1.3</t>
        </is>
      </c>
      <c r="C1732" s="32" t="n">
        <v>4912</v>
      </c>
      <c r="D1732" s="58" t="inlineStr">
        <is>
          <t>DISCOS DEL FRENO TRASERO</t>
        </is>
      </c>
      <c r="E1732" s="56"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732" s="32" t="inlineStr">
        <is>
          <t>Unidad</t>
        </is>
      </c>
      <c r="G1732" s="35" t="inlineStr">
        <is>
          <t>suministro</t>
        </is>
      </c>
      <c r="H1732" s="159" t="n">
        <v>1049495</v>
      </c>
      <c r="I1732" s="37" t="n">
        <v>158.91</v>
      </c>
      <c r="J1732" s="37" t="n">
        <v>151.76</v>
      </c>
      <c r="K1732" s="160">
        <f>H1732*(I1732/J1732)</f>
        <v/>
      </c>
      <c r="L1732" s="159" t="n">
        <v>1431959.5584</v>
      </c>
      <c r="M1732" s="159" t="n">
        <v>1390252</v>
      </c>
      <c r="N1732" s="159" t="n">
        <v>1501472.16</v>
      </c>
      <c r="O1732" s="162">
        <f>MIN(K1732,L1732,M1732,N1732)</f>
        <v/>
      </c>
      <c r="P1732" s="162">
        <f>MAX(K1732,L1732,M1732,N1732)</f>
        <v/>
      </c>
      <c r="Q1732" s="162">
        <f>MEDIAN(K1732,L1732,M1732,N1732)</f>
        <v/>
      </c>
      <c r="R1732" s="162">
        <f>AVERAGE(K1732,L1732,M1732,N1732)</f>
        <v/>
      </c>
      <c r="S1732" s="162">
        <f>AVERAGE(O1732,Q1732)</f>
        <v/>
      </c>
      <c r="T1732" s="162">
        <f>AVERAGE(P1732,Q1732)</f>
        <v/>
      </c>
      <c r="U1732" s="41">
        <f>STDEVA(K1732,L1732,M1732,N1732)</f>
        <v/>
      </c>
      <c r="V1732" s="42">
        <f>U1732/Q1732</f>
        <v/>
      </c>
      <c r="W1732" s="43">
        <f>IF(X1732=O1732,"MENOR",IF(X1732=S1732,"PROM[MEN-MED]","PROMEDIO"))</f>
        <v/>
      </c>
      <c r="X1732" s="163">
        <f>IF(V1732&lt;=300%,O1732,IF(AND(V1732&gt;100%,V1732&lt;=150%),S1732,R1732))</f>
        <v/>
      </c>
      <c r="Y1732" s="162">
        <f>ROUND(X1732,0)</f>
        <v/>
      </c>
    </row>
    <row r="1733" ht="61.5" customHeight="1">
      <c r="B1733" s="32" t="inlineStr">
        <is>
          <t>1.4</t>
        </is>
      </c>
      <c r="C1733" s="32" t="n">
        <v>4912</v>
      </c>
      <c r="D1733" s="58" t="inlineStr">
        <is>
          <t>PURGADOR DE FRENOS</t>
        </is>
      </c>
      <c r="E1733" s="56" t="inlineStr">
        <is>
          <t>Tornillo metalico fabricado en aleacion de acero, que está dotado de una caña con rosca en uno de sus dos extremos posee orificio. Diametro establecido para este vehículo.</t>
        </is>
      </c>
      <c r="F1733" s="32" t="inlineStr">
        <is>
          <t>Unidad</t>
        </is>
      </c>
      <c r="G1733" s="35" t="inlineStr">
        <is>
          <t>suministro</t>
        </is>
      </c>
      <c r="H1733" s="159" t="n">
        <v>24846</v>
      </c>
      <c r="I1733" s="37" t="n">
        <v>158.91</v>
      </c>
      <c r="J1733" s="37" t="n">
        <v>151.76</v>
      </c>
      <c r="K1733" s="160">
        <f>H1733*(I1733/J1733)</f>
        <v/>
      </c>
      <c r="L1733" s="159" t="n">
        <v>32097.8938</v>
      </c>
      <c r="M1733" s="159" t="n">
        <v>31163</v>
      </c>
      <c r="N1733" s="159" t="n">
        <v>33656.04</v>
      </c>
      <c r="O1733" s="162">
        <f>MIN(K1733,L1733,M1733,N1733)</f>
        <v/>
      </c>
      <c r="P1733" s="162">
        <f>MAX(K1733,L1733,M1733,N1733)</f>
        <v/>
      </c>
      <c r="Q1733" s="162">
        <f>MEDIAN(K1733,L1733,M1733,N1733)</f>
        <v/>
      </c>
      <c r="R1733" s="162">
        <f>AVERAGE(K1733,L1733,M1733,N1733)</f>
        <v/>
      </c>
      <c r="S1733" s="162">
        <f>AVERAGE(O1733,Q1733)</f>
        <v/>
      </c>
      <c r="T1733" s="162">
        <f>AVERAGE(P1733,Q1733)</f>
        <v/>
      </c>
      <c r="U1733" s="41">
        <f>STDEVA(K1733,L1733,M1733,N1733)</f>
        <v/>
      </c>
      <c r="V1733" s="42">
        <f>U1733/Q1733</f>
        <v/>
      </c>
      <c r="W1733" s="43">
        <f>IF(X1733=O1733,"MENOR",IF(X1733=S1733,"PROM[MEN-MED]","PROMEDIO"))</f>
        <v/>
      </c>
      <c r="X1733" s="163">
        <f>IF(V1733&lt;=300%,O1733,IF(AND(V1733&gt;100%,V1733&lt;=150%),S1733,R1733))</f>
        <v/>
      </c>
      <c r="Y1733" s="162">
        <f>ROUND(X1733,0)</f>
        <v/>
      </c>
    </row>
    <row r="1734" ht="27" customHeight="1">
      <c r="B1734" s="32" t="inlineStr">
        <is>
          <t>1.5</t>
        </is>
      </c>
      <c r="C1734" s="32" t="n">
        <v>4912</v>
      </c>
      <c r="D1734" s="58" t="inlineStr">
        <is>
          <t>JUEGO PASTILLAS DELANTERAS</t>
        </is>
      </c>
      <c r="E1734"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734" s="32" t="inlineStr">
        <is>
          <t>Juego</t>
        </is>
      </c>
      <c r="G1734" s="35" t="inlineStr">
        <is>
          <t>suministro</t>
        </is>
      </c>
      <c r="H1734" s="159" t="n">
        <v>564501</v>
      </c>
      <c r="I1734" s="37" t="n">
        <v>158.91</v>
      </c>
      <c r="J1734" s="37" t="n">
        <v>151.76</v>
      </c>
      <c r="K1734" s="160">
        <f>H1734*(I1734/J1734)</f>
        <v/>
      </c>
      <c r="L1734" s="159" t="n">
        <v>1020373.6158</v>
      </c>
      <c r="M1734" s="159" t="n">
        <v>990654</v>
      </c>
      <c r="N1734" s="159" t="n">
        <v>1069906.32</v>
      </c>
      <c r="O1734" s="162">
        <f>MIN(K1734,L1734,M1734,N1734)</f>
        <v/>
      </c>
      <c r="P1734" s="162">
        <f>MAX(K1734,L1734,M1734,N1734)</f>
        <v/>
      </c>
      <c r="Q1734" s="162">
        <f>MEDIAN(K1734,L1734,M1734,N1734)</f>
        <v/>
      </c>
      <c r="R1734" s="162">
        <f>AVERAGE(K1734,L1734,M1734,N1734)</f>
        <v/>
      </c>
      <c r="S1734" s="162">
        <f>AVERAGE(O1734,Q1734)</f>
        <v/>
      </c>
      <c r="T1734" s="162">
        <f>AVERAGE(P1734,Q1734)</f>
        <v/>
      </c>
      <c r="U1734" s="41">
        <f>STDEVA(K1734,L1734,M1734,N1734)</f>
        <v/>
      </c>
      <c r="V1734" s="42">
        <f>U1734/Q1734</f>
        <v/>
      </c>
      <c r="W1734" s="43">
        <f>IF(X1734=O1734,"MENOR",IF(X1734=S1734,"PROM[MEN-MED]","PROMEDIO"))</f>
        <v/>
      </c>
      <c r="X1734" s="163">
        <f>IF(V1734&lt;=300%,O1734,IF(AND(V1734&gt;100%,V1734&lt;=150%),S1734,R1734))</f>
        <v/>
      </c>
      <c r="Y1734" s="162">
        <f>ROUND(X1734,0)</f>
        <v/>
      </c>
    </row>
    <row r="1735" ht="15.75" customHeight="1">
      <c r="B1735" s="32" t="inlineStr">
        <is>
          <t>1.6</t>
        </is>
      </c>
      <c r="C1735" s="32" t="n">
        <v>4912</v>
      </c>
      <c r="D1735" s="58" t="inlineStr">
        <is>
          <t>GUAYA FRENO DE PARQUEO</t>
        </is>
      </c>
      <c r="E1735" s="56" t="inlineStr">
        <is>
          <t xml:space="preserve">Es un cable o guaya de acero es el que acciona los frenos a través de unas varillas de presión. Diametro establecido para este vehículo. </t>
        </is>
      </c>
      <c r="F1735" s="32" t="inlineStr">
        <is>
          <t>Unidad</t>
        </is>
      </c>
      <c r="G1735" s="35" t="inlineStr">
        <is>
          <t>suministro</t>
        </is>
      </c>
      <c r="H1735" s="159" t="n">
        <v>324900</v>
      </c>
      <c r="I1735" s="37" t="n">
        <v>158.91</v>
      </c>
      <c r="J1735" s="37" t="n">
        <v>151.76</v>
      </c>
      <c r="K1735" s="160">
        <f>H1735*(I1735/J1735)</f>
        <v/>
      </c>
      <c r="L1735" s="159" t="n">
        <v>380969.1942</v>
      </c>
      <c r="M1735" s="159" t="n">
        <v>369873</v>
      </c>
      <c r="N1735" s="159" t="n">
        <v>399462.84</v>
      </c>
      <c r="O1735" s="162">
        <f>MIN(K1735,L1735,M1735,N1735)</f>
        <v/>
      </c>
      <c r="P1735" s="162">
        <f>MAX(K1735,L1735,M1735,N1735)</f>
        <v/>
      </c>
      <c r="Q1735" s="162">
        <f>MEDIAN(K1735,L1735,M1735,N1735)</f>
        <v/>
      </c>
      <c r="R1735" s="162">
        <f>AVERAGE(K1735,L1735,M1735,N1735)</f>
        <v/>
      </c>
      <c r="S1735" s="162">
        <f>AVERAGE(O1735,Q1735)</f>
        <v/>
      </c>
      <c r="T1735" s="162">
        <f>AVERAGE(P1735,Q1735)</f>
        <v/>
      </c>
      <c r="U1735" s="41">
        <f>STDEVA(K1735,L1735,M1735,N1735)</f>
        <v/>
      </c>
      <c r="V1735" s="42">
        <f>U1735/Q1735</f>
        <v/>
      </c>
      <c r="W1735" s="43">
        <f>IF(X1735=O1735,"MENOR",IF(X1735=S1735,"PROM[MEN-MED]","PROMEDIO"))</f>
        <v/>
      </c>
      <c r="X1735" s="163">
        <f>IF(V1735&lt;=300%,O1735,IF(AND(V1735&gt;100%,V1735&lt;=150%),S1735,R1735))</f>
        <v/>
      </c>
      <c r="Y1735" s="162">
        <f>ROUND(X1735,0)</f>
        <v/>
      </c>
    </row>
    <row r="1736" ht="27" customHeight="1">
      <c r="B1736" s="32" t="inlineStr">
        <is>
          <t>1.7</t>
        </is>
      </c>
      <c r="C1736" s="32" t="n">
        <v>4912</v>
      </c>
      <c r="D1736" s="58" t="inlineStr">
        <is>
          <t>JUEGO BANDAS FRENO DE PARQUEO</t>
        </is>
      </c>
      <c r="E1736" s="56"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736" s="32" t="inlineStr">
        <is>
          <t>Juego</t>
        </is>
      </c>
      <c r="G1736" s="35" t="inlineStr">
        <is>
          <t>suministro</t>
        </is>
      </c>
      <c r="H1736" s="159" t="n">
        <v>455998</v>
      </c>
      <c r="I1736" s="37" t="n">
        <v>158.91</v>
      </c>
      <c r="J1736" s="37" t="n">
        <v>151.76</v>
      </c>
      <c r="K1736" s="160">
        <f>H1736*(I1736/J1736)</f>
        <v/>
      </c>
      <c r="L1736" s="159" t="n">
        <v>555456.3357000001</v>
      </c>
      <c r="M1736" s="159" t="n">
        <v>539278</v>
      </c>
      <c r="N1736" s="159" t="n">
        <v>582420.24</v>
      </c>
      <c r="O1736" s="162">
        <f>MIN(K1736,L1736,M1736,N1736)</f>
        <v/>
      </c>
      <c r="P1736" s="162">
        <f>MAX(K1736,L1736,M1736,N1736)</f>
        <v/>
      </c>
      <c r="Q1736" s="162">
        <f>MEDIAN(K1736,L1736,M1736,N1736)</f>
        <v/>
      </c>
      <c r="R1736" s="162">
        <f>AVERAGE(K1736,L1736,M1736,N1736)</f>
        <v/>
      </c>
      <c r="S1736" s="162">
        <f>AVERAGE(O1736,Q1736)</f>
        <v/>
      </c>
      <c r="T1736" s="162">
        <f>AVERAGE(P1736,Q1736)</f>
        <v/>
      </c>
      <c r="U1736" s="41">
        <f>STDEVA(K1736,L1736,M1736,N1736)</f>
        <v/>
      </c>
      <c r="V1736" s="42">
        <f>U1736/Q1736</f>
        <v/>
      </c>
      <c r="W1736" s="43">
        <f>IF(X1736=O1736,"MENOR",IF(X1736=S1736,"PROM[MEN-MED]","PROMEDIO"))</f>
        <v/>
      </c>
      <c r="X1736" s="163">
        <f>IF(V1736&lt;=300%,O1736,IF(AND(V1736&gt;100%,V1736&lt;=150%),S1736,R1736))</f>
        <v/>
      </c>
      <c r="Y1736" s="162">
        <f>ROUND(X1736,0)</f>
        <v/>
      </c>
    </row>
    <row r="1737" ht="27" customHeight="1">
      <c r="B1737" s="32" t="inlineStr">
        <is>
          <t>1.8</t>
        </is>
      </c>
      <c r="C1737" s="32" t="n">
        <v>4912</v>
      </c>
      <c r="D1737" s="58" t="inlineStr">
        <is>
          <t>JUEGO PASTILLAS TRASERAS</t>
        </is>
      </c>
      <c r="E1737"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737" s="32" t="inlineStr">
        <is>
          <t>Juego</t>
        </is>
      </c>
      <c r="G1737" s="35" t="inlineStr">
        <is>
          <t>suministro</t>
        </is>
      </c>
      <c r="H1737" s="159" t="n">
        <v>578699</v>
      </c>
      <c r="I1737" s="37" t="n">
        <v>158.91</v>
      </c>
      <c r="J1737" s="37" t="n">
        <v>151.76</v>
      </c>
      <c r="K1737" s="160">
        <f>H1737*(I1737/J1737)</f>
        <v/>
      </c>
      <c r="L1737" s="159" t="n">
        <v>711908.1942</v>
      </c>
      <c r="M1737" s="159" t="n">
        <v>691173</v>
      </c>
      <c r="N1737" s="159" t="n">
        <v>746466.84</v>
      </c>
      <c r="O1737" s="162">
        <f>MIN(K1737,L1737,M1737,N1737)</f>
        <v/>
      </c>
      <c r="P1737" s="162">
        <f>MAX(K1737,L1737,M1737,N1737)</f>
        <v/>
      </c>
      <c r="Q1737" s="162">
        <f>MEDIAN(K1737,L1737,M1737,N1737)</f>
        <v/>
      </c>
      <c r="R1737" s="162">
        <f>AVERAGE(K1737,L1737,M1737,N1737)</f>
        <v/>
      </c>
      <c r="S1737" s="162">
        <f>AVERAGE(O1737,Q1737)</f>
        <v/>
      </c>
      <c r="T1737" s="162">
        <f>AVERAGE(P1737,Q1737)</f>
        <v/>
      </c>
      <c r="U1737" s="41">
        <f>STDEVA(K1737,L1737,M1737,N1737)</f>
        <v/>
      </c>
      <c r="V1737" s="42">
        <f>U1737/Q1737</f>
        <v/>
      </c>
      <c r="W1737" s="43">
        <f>IF(X1737=O1737,"MENOR",IF(X1737=S1737,"PROM[MEN-MED]","PROMEDIO"))</f>
        <v/>
      </c>
      <c r="X1737" s="163">
        <f>IF(V1737&lt;=300%,O1737,IF(AND(V1737&gt;100%,V1737&lt;=150%),S1737,R1737))</f>
        <v/>
      </c>
      <c r="Y1737" s="162">
        <f>ROUND(X1737,0)</f>
        <v/>
      </c>
    </row>
    <row r="1738" ht="27" customHeight="1">
      <c r="B1738" s="32" t="inlineStr">
        <is>
          <t>1.9</t>
        </is>
      </c>
      <c r="C1738" s="32" t="n">
        <v>4912</v>
      </c>
      <c r="D1738" s="58" t="inlineStr">
        <is>
          <t>MORDAZA FRENO DELANTERO</t>
        </is>
      </c>
      <c r="E1738" s="56" t="inlineStr">
        <is>
          <t>Elemento que consta de 2 piezas metálicas que se fijan a los discos, tabien conocido como el cuerpo de la pinza en cuyo interior se encuentran dos émbolos o pistones. Ubicacion lado anterior (delante). Diametro establecido para este vehículo.</t>
        </is>
      </c>
      <c r="F1738" s="32" t="inlineStr">
        <is>
          <t>Unidad</t>
        </is>
      </c>
      <c r="G1738" s="35" t="inlineStr">
        <is>
          <t>suministro</t>
        </is>
      </c>
      <c r="H1738" s="159" t="n">
        <v>1805750</v>
      </c>
      <c r="I1738" s="37" t="n">
        <v>158.91</v>
      </c>
      <c r="J1738" s="37" t="n">
        <v>151.76</v>
      </c>
      <c r="K1738" s="160">
        <f>H1738*(I1738/J1738)</f>
        <v/>
      </c>
      <c r="L1738" s="159" t="n">
        <v>2166676.0661</v>
      </c>
      <c r="M1738" s="159" t="n">
        <v>2103569</v>
      </c>
      <c r="N1738" s="159" t="n">
        <v>2271854.52</v>
      </c>
      <c r="O1738" s="162">
        <f>MIN(K1738,L1738,M1738,N1738)</f>
        <v/>
      </c>
      <c r="P1738" s="162">
        <f>MAX(K1738,L1738,M1738,N1738)</f>
        <v/>
      </c>
      <c r="Q1738" s="162">
        <f>MEDIAN(K1738,L1738,M1738,N1738)</f>
        <v/>
      </c>
      <c r="R1738" s="162">
        <f>AVERAGE(K1738,L1738,M1738,N1738)</f>
        <v/>
      </c>
      <c r="S1738" s="162">
        <f>AVERAGE(O1738,Q1738)</f>
        <v/>
      </c>
      <c r="T1738" s="162">
        <f>AVERAGE(P1738,Q1738)</f>
        <v/>
      </c>
      <c r="U1738" s="41">
        <f>STDEVA(K1738,L1738,M1738,N1738)</f>
        <v/>
      </c>
      <c r="V1738" s="42">
        <f>U1738/Q1738</f>
        <v/>
      </c>
      <c r="W1738" s="43">
        <f>IF(X1738=O1738,"MENOR",IF(X1738=S1738,"PROM[MEN-MED]","PROMEDIO"))</f>
        <v/>
      </c>
      <c r="X1738" s="163">
        <f>IF(V1738&lt;=300%,O1738,IF(AND(V1738&gt;100%,V1738&lt;=150%),S1738,R1738))</f>
        <v/>
      </c>
      <c r="Y1738" s="162">
        <f>ROUND(X1738,0)</f>
        <v/>
      </c>
    </row>
    <row r="1739" ht="27" customHeight="1">
      <c r="B1739" s="32" t="inlineStr">
        <is>
          <t>1.10</t>
        </is>
      </c>
      <c r="C1739" s="32" t="n">
        <v>4912</v>
      </c>
      <c r="D1739" s="58" t="inlineStr">
        <is>
          <t>MORDAZA FRENO TRASERO</t>
        </is>
      </c>
      <c r="E1739" s="56" t="inlineStr">
        <is>
          <t>Elemento que consta de 2 piezas metálicas que se fijan a los discos, tabien conocido como el cuerpo de la pinza en cuyo interior se encuentran dos émbolos o pistones. Ubicacion lado posterior (detras). Diametro establecido para este vehículo.</t>
        </is>
      </c>
      <c r="F1739" s="32" t="inlineStr">
        <is>
          <t>Unidad</t>
        </is>
      </c>
      <c r="G1739" s="35" t="inlineStr">
        <is>
          <t>suministro</t>
        </is>
      </c>
      <c r="H1739" s="159" t="n">
        <v>1681577</v>
      </c>
      <c r="I1739" s="37" t="n">
        <v>158.91</v>
      </c>
      <c r="J1739" s="37" t="n">
        <v>151.76</v>
      </c>
      <c r="K1739" s="160">
        <f>H1739*(I1739/J1739)</f>
        <v/>
      </c>
      <c r="L1739" s="159" t="n">
        <v>2166676.0661</v>
      </c>
      <c r="M1739" s="159" t="n">
        <v>2103569</v>
      </c>
      <c r="N1739" s="159" t="n">
        <v>2271854.52</v>
      </c>
      <c r="O1739" s="162">
        <f>MIN(K1739,L1739,M1739,N1739)</f>
        <v/>
      </c>
      <c r="P1739" s="162">
        <f>MAX(K1739,L1739,M1739,N1739)</f>
        <v/>
      </c>
      <c r="Q1739" s="162">
        <f>MEDIAN(K1739,L1739,M1739,N1739)</f>
        <v/>
      </c>
      <c r="R1739" s="162">
        <f>AVERAGE(K1739,L1739,M1739,N1739)</f>
        <v/>
      </c>
      <c r="S1739" s="162">
        <f>AVERAGE(O1739,Q1739)</f>
        <v/>
      </c>
      <c r="T1739" s="162">
        <f>AVERAGE(P1739,Q1739)</f>
        <v/>
      </c>
      <c r="U1739" s="41">
        <f>STDEVA(K1739,L1739,M1739,N1739)</f>
        <v/>
      </c>
      <c r="V1739" s="42">
        <f>U1739/Q1739</f>
        <v/>
      </c>
      <c r="W1739" s="43">
        <f>IF(X1739=O1739,"MENOR",IF(X1739=S1739,"PROM[MEN-MED]","PROMEDIO"))</f>
        <v/>
      </c>
      <c r="X1739" s="163">
        <f>IF(V1739&lt;=300%,O1739,IF(AND(V1739&gt;100%,V1739&lt;=150%),S1739,R1739))</f>
        <v/>
      </c>
      <c r="Y1739" s="162">
        <f>ROUND(X1739,0)</f>
        <v/>
      </c>
    </row>
    <row r="1740" ht="27" customHeight="1">
      <c r="B1740" s="32" t="inlineStr">
        <is>
          <t>1.11</t>
        </is>
      </c>
      <c r="C1740" s="32" t="n">
        <v>4912</v>
      </c>
      <c r="D1740" s="58" t="inlineStr">
        <is>
          <t>DEPÓSITO DE LÍQUIDO DE FRENOS</t>
        </is>
      </c>
      <c r="E1740" s="56"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1740" s="32" t="inlineStr">
        <is>
          <t>Unidad</t>
        </is>
      </c>
      <c r="G1740" s="35" t="inlineStr">
        <is>
          <t>suministro</t>
        </is>
      </c>
      <c r="H1740" s="159" t="n">
        <v>684000</v>
      </c>
      <c r="I1740" s="37" t="n">
        <v>158.91</v>
      </c>
      <c r="J1740" s="37" t="n">
        <v>151.76</v>
      </c>
      <c r="K1740" s="160">
        <f>H1740*(I1740/J1740)</f>
        <v/>
      </c>
      <c r="L1740" s="159" t="n">
        <v>802040.4007</v>
      </c>
      <c r="M1740" s="159" t="n">
        <v>778680</v>
      </c>
      <c r="N1740" s="159" t="n">
        <v>840974.4</v>
      </c>
      <c r="O1740" s="162">
        <f>MIN(K1740,L1740,M1740,N1740)</f>
        <v/>
      </c>
      <c r="P1740" s="162">
        <f>MAX(K1740,L1740,M1740,N1740)</f>
        <v/>
      </c>
      <c r="Q1740" s="162">
        <f>MEDIAN(K1740,L1740,M1740,N1740)</f>
        <v/>
      </c>
      <c r="R1740" s="162">
        <f>AVERAGE(K1740,L1740,M1740,N1740)</f>
        <v/>
      </c>
      <c r="S1740" s="162">
        <f>AVERAGE(O1740,Q1740)</f>
        <v/>
      </c>
      <c r="T1740" s="162">
        <f>AVERAGE(P1740,Q1740)</f>
        <v/>
      </c>
      <c r="U1740" s="41">
        <f>STDEVA(K1740,L1740,M1740,N1740)</f>
        <v/>
      </c>
      <c r="V1740" s="42">
        <f>U1740/Q1740</f>
        <v/>
      </c>
      <c r="W1740" s="43">
        <f>IF(X1740=O1740,"MENOR",IF(X1740=S1740,"PROM[MEN-MED]","PROMEDIO"))</f>
        <v/>
      </c>
      <c r="X1740" s="163">
        <f>IF(V1740&lt;=300%,O1740,IF(AND(V1740&gt;100%,V1740&lt;=150%),S1740,R1740))</f>
        <v/>
      </c>
      <c r="Y1740" s="162">
        <f>ROUND(X1740,0)</f>
        <v/>
      </c>
    </row>
    <row r="1741" ht="27" customHeight="1">
      <c r="B1741" s="32" t="inlineStr">
        <is>
          <t>1.12</t>
        </is>
      </c>
      <c r="C1741" s="32" t="n">
        <v>4912</v>
      </c>
      <c r="D1741" s="58" t="inlineStr">
        <is>
          <t xml:space="preserve">MANGUERAS DE FRENO DELANTERAS </t>
        </is>
      </c>
      <c r="E1741" s="56" t="inlineStr">
        <is>
          <t>Las mangueras de freno delanteras en una toyota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741" s="32" t="inlineStr">
        <is>
          <t>Unidad</t>
        </is>
      </c>
      <c r="G1741" s="35" t="inlineStr">
        <is>
          <t>suministro</t>
        </is>
      </c>
      <c r="H1741" s="159" t="n">
        <v>221350</v>
      </c>
      <c r="I1741" s="37" t="n">
        <v>158.91</v>
      </c>
      <c r="J1741" s="37" t="n">
        <v>151.76</v>
      </c>
      <c r="K1741" s="160">
        <f>H1741*(I1741/J1741)</f>
        <v/>
      </c>
      <c r="L1741" s="159" t="n">
        <v>259548.6747</v>
      </c>
      <c r="M1741" s="159" t="n">
        <v>251989</v>
      </c>
      <c r="N1741" s="159" t="n">
        <v>272148.12</v>
      </c>
      <c r="O1741" s="162">
        <f>MIN(K1741,L1741,M1741,N1741)</f>
        <v/>
      </c>
      <c r="P1741" s="162">
        <f>MAX(K1741,L1741,M1741,N1741)</f>
        <v/>
      </c>
      <c r="Q1741" s="162">
        <f>MEDIAN(K1741,L1741,M1741,N1741)</f>
        <v/>
      </c>
      <c r="R1741" s="162">
        <f>AVERAGE(K1741,L1741,M1741,N1741)</f>
        <v/>
      </c>
      <c r="S1741" s="162">
        <f>AVERAGE(O1741,Q1741)</f>
        <v/>
      </c>
      <c r="T1741" s="162">
        <f>AVERAGE(P1741,Q1741)</f>
        <v/>
      </c>
      <c r="U1741" s="41">
        <f>STDEVA(K1741,L1741,M1741,N1741)</f>
        <v/>
      </c>
      <c r="V1741" s="42">
        <f>U1741/Q1741</f>
        <v/>
      </c>
      <c r="W1741" s="43">
        <f>IF(X1741=O1741,"MENOR",IF(X1741=S1741,"PROM[MEN-MED]","PROMEDIO"))</f>
        <v/>
      </c>
      <c r="X1741" s="163">
        <f>IF(V1741&lt;=300%,O1741,IF(AND(V1741&gt;100%,V1741&lt;=150%),S1741,R1741))</f>
        <v/>
      </c>
      <c r="Y1741" s="162">
        <f>ROUND(X1741,0)</f>
        <v/>
      </c>
    </row>
    <row r="1742" ht="27" customHeight="1">
      <c r="B1742" s="32" t="inlineStr">
        <is>
          <t>1.13</t>
        </is>
      </c>
      <c r="C1742" s="32" t="n">
        <v>4912</v>
      </c>
      <c r="D1742" s="58" t="inlineStr">
        <is>
          <t xml:space="preserve">MANGUERAS DE FRENO TRASERAS </t>
        </is>
      </c>
      <c r="E1742" s="56" t="inlineStr">
        <is>
          <t>Las mangueras de freno delanteras en una toyotason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742" s="32" t="inlineStr">
        <is>
          <t>Unidad</t>
        </is>
      </c>
      <c r="G1742" s="35" t="inlineStr">
        <is>
          <t>suministro</t>
        </is>
      </c>
      <c r="H1742" s="159" t="n">
        <v>117800</v>
      </c>
      <c r="I1742" s="37" t="n">
        <v>158.91</v>
      </c>
      <c r="J1742" s="37" t="n">
        <v>151.76</v>
      </c>
      <c r="K1742" s="160">
        <f>H1742*(I1742/J1742)</f>
        <v/>
      </c>
      <c r="L1742" s="159" t="n">
        <v>142152.3544</v>
      </c>
      <c r="M1742" s="159" t="n">
        <v>138012</v>
      </c>
      <c r="N1742" s="159" t="n">
        <v>149052.96</v>
      </c>
      <c r="O1742" s="162">
        <f>MIN(K1742,L1742,M1742,N1742)</f>
        <v/>
      </c>
      <c r="P1742" s="162">
        <f>MAX(K1742,L1742,M1742,N1742)</f>
        <v/>
      </c>
      <c r="Q1742" s="162">
        <f>MEDIAN(K1742,L1742,M1742,N1742)</f>
        <v/>
      </c>
      <c r="R1742" s="162">
        <f>AVERAGE(K1742,L1742,M1742,N1742)</f>
        <v/>
      </c>
      <c r="S1742" s="162">
        <f>AVERAGE(O1742,Q1742)</f>
        <v/>
      </c>
      <c r="T1742" s="162">
        <f>AVERAGE(P1742,Q1742)</f>
        <v/>
      </c>
      <c r="U1742" s="41">
        <f>STDEVA(K1742,L1742,M1742,N1742)</f>
        <v/>
      </c>
      <c r="V1742" s="42">
        <f>U1742/Q1742</f>
        <v/>
      </c>
      <c r="W1742" s="43">
        <f>IF(X1742=O1742,"MENOR",IF(X1742=S1742,"PROM[MEN-MED]","PROMEDIO"))</f>
        <v/>
      </c>
      <c r="X1742" s="163">
        <f>IF(V1742&lt;=300%,O1742,IF(AND(V1742&gt;100%,V1742&lt;=150%),S1742,R1742))</f>
        <v/>
      </c>
      <c r="Y1742" s="162">
        <f>ROUND(X1742,0)</f>
        <v/>
      </c>
    </row>
    <row r="1743" ht="27" customHeight="1">
      <c r="B1743" s="32" t="inlineStr">
        <is>
          <t>1.14</t>
        </is>
      </c>
      <c r="C1743" s="32" t="n">
        <v>4912</v>
      </c>
      <c r="D1743" s="58" t="inlineStr">
        <is>
          <t>BOOSTER DE FRENO (SERVO FRENO)</t>
        </is>
      </c>
      <c r="E1743" s="56" t="inlineStr">
        <is>
          <t>El booster de freno, también conocido como servofreno, es un componente clave del sistema de frenos de la toyota . Su función es multiplicar la fuerza aplicada al pedal de freno, reduciendo el esfuerzo necesario para detener el vehículo</t>
        </is>
      </c>
      <c r="F1743" s="32" t="inlineStr">
        <is>
          <t>Unidad</t>
        </is>
      </c>
      <c r="G1743" s="35" t="inlineStr">
        <is>
          <t>suministro</t>
        </is>
      </c>
      <c r="H1743" s="159" t="n">
        <v>3549770</v>
      </c>
      <c r="I1743" s="37" t="n">
        <v>158.91</v>
      </c>
      <c r="J1743" s="37" t="n">
        <v>151.76</v>
      </c>
      <c r="K1743" s="160">
        <f>H1743*(I1743/J1743)</f>
        <v/>
      </c>
      <c r="L1743" s="159" t="n">
        <v>4283086.08</v>
      </c>
      <c r="M1743" s="159" t="n">
        <v>4158336</v>
      </c>
      <c r="N1743" s="159" t="n">
        <v>4491002.88</v>
      </c>
      <c r="O1743" s="162">
        <f>MIN(K1743,L1743,M1743,N1743)</f>
        <v/>
      </c>
      <c r="P1743" s="162">
        <f>MAX(K1743,L1743,M1743,N1743)</f>
        <v/>
      </c>
      <c r="Q1743" s="162">
        <f>MEDIAN(K1743,L1743,M1743,N1743)</f>
        <v/>
      </c>
      <c r="R1743" s="162">
        <f>AVERAGE(K1743,L1743,M1743,N1743)</f>
        <v/>
      </c>
      <c r="S1743" s="162">
        <f>AVERAGE(O1743,Q1743)</f>
        <v/>
      </c>
      <c r="T1743" s="162">
        <f>AVERAGE(P1743,Q1743)</f>
        <v/>
      </c>
      <c r="U1743" s="41">
        <f>STDEVA(K1743,L1743,M1743,N1743)</f>
        <v/>
      </c>
      <c r="V1743" s="42">
        <f>U1743/Q1743</f>
        <v/>
      </c>
      <c r="W1743" s="43">
        <f>IF(X1743=O1743,"MENOR",IF(X1743=S1743,"PROM[MEN-MED]","PROMEDIO"))</f>
        <v/>
      </c>
      <c r="X1743" s="163">
        <f>IF(V1743&lt;=300%,O1743,IF(AND(V1743&gt;100%,V1743&lt;=150%),S1743,R1743))</f>
        <v/>
      </c>
      <c r="Y1743" s="162">
        <f>ROUND(X1743,0)</f>
        <v/>
      </c>
    </row>
    <row r="1744" ht="27" customHeight="1">
      <c r="B1744" s="32" t="inlineStr">
        <is>
          <t>1.15</t>
        </is>
      </c>
      <c r="C1744" s="32" t="n">
        <v>4912</v>
      </c>
      <c r="D1744" s="58" t="inlineStr">
        <is>
          <t>ABS (SISTEMA ANTIBLOQUEO DE FRENOS)</t>
        </is>
      </c>
      <c r="E1744" s="56" t="inlineStr">
        <is>
          <t>El Sistema Antibloqueo de Frenos (ABS) en la toyota evita que las ruedas se bloqueen durante una frenada brusca, permitiendo al conductor mantener el control y la dirección del vehículo en condiciones de emergencia o superficies resbaladizas</t>
        </is>
      </c>
      <c r="F1744" s="32" t="inlineStr">
        <is>
          <t>Unidad</t>
        </is>
      </c>
      <c r="G1744" s="35" t="inlineStr">
        <is>
          <t>suministro</t>
        </is>
      </c>
      <c r="H1744" s="159" t="n">
        <v>5184150</v>
      </c>
      <c r="I1744" s="37" t="n">
        <v>158.91</v>
      </c>
      <c r="J1744" s="37" t="n">
        <v>151.76</v>
      </c>
      <c r="K1744" s="160">
        <f>H1744*(I1744/J1744)</f>
        <v/>
      </c>
      <c r="L1744" s="159" t="n">
        <v>6255850.23</v>
      </c>
      <c r="M1744" s="159" t="n">
        <v>6073641</v>
      </c>
      <c r="N1744" s="159" t="n">
        <v>6559532.28</v>
      </c>
      <c r="O1744" s="162">
        <f>MIN(K1744,L1744,M1744,N1744)</f>
        <v/>
      </c>
      <c r="P1744" s="162">
        <f>MAX(K1744,L1744,M1744,N1744)</f>
        <v/>
      </c>
      <c r="Q1744" s="162">
        <f>MEDIAN(K1744,L1744,M1744,N1744)</f>
        <v/>
      </c>
      <c r="R1744" s="162">
        <f>AVERAGE(K1744,L1744,M1744,N1744)</f>
        <v/>
      </c>
      <c r="S1744" s="162">
        <f>AVERAGE(O1744,Q1744)</f>
        <v/>
      </c>
      <c r="T1744" s="162">
        <f>AVERAGE(P1744,Q1744)</f>
        <v/>
      </c>
      <c r="U1744" s="41">
        <f>STDEVA(K1744,L1744,M1744,N1744)</f>
        <v/>
      </c>
      <c r="V1744" s="42">
        <f>U1744/Q1744</f>
        <v/>
      </c>
      <c r="W1744" s="43">
        <f>IF(X1744=O1744,"MENOR",IF(X1744=S1744,"PROM[MEN-MED]","PROMEDIO"))</f>
        <v/>
      </c>
      <c r="X1744" s="163">
        <f>IF(V1744&lt;=300%,O1744,IF(AND(V1744&gt;100%,V1744&lt;=150%),S1744,R1744))</f>
        <v/>
      </c>
      <c r="Y1744" s="162">
        <f>ROUND(X1744,0)</f>
        <v/>
      </c>
    </row>
    <row r="1745" ht="27" customHeight="1">
      <c r="B1745" s="32" t="inlineStr">
        <is>
          <t>1.16</t>
        </is>
      </c>
      <c r="C1745" s="32" t="n">
        <v>4912</v>
      </c>
      <c r="D1745" s="58" t="inlineStr">
        <is>
          <t>EBD (DISTRIBUCIÓN ELECTRÓNICA DE FRENADO)</t>
        </is>
      </c>
      <c r="E1745" s="56" t="inlineStr">
        <is>
          <t>El EBD (Electronic Brakeforce Distribution) o Distribución Electrónica de Frenado es un sistema complementario del ABS en la toyota . Su función es optimizar la fuerza de frenado en cada rueda, ajustándola según la carga del vehículo y las condiciones de la carretera.</t>
        </is>
      </c>
      <c r="F1745" s="32" t="inlineStr">
        <is>
          <t>Unidad</t>
        </is>
      </c>
      <c r="G1745" s="35" t="inlineStr">
        <is>
          <t>suministro</t>
        </is>
      </c>
      <c r="H1745" s="159" t="n">
        <v>4292339</v>
      </c>
      <c r="I1745" s="37" t="n">
        <v>158.91</v>
      </c>
      <c r="J1745" s="37" t="n">
        <v>151.76</v>
      </c>
      <c r="K1745" s="160">
        <f>H1745*(I1745/J1745)</f>
        <v/>
      </c>
      <c r="L1745" s="159" t="n">
        <v>5053967.9491</v>
      </c>
      <c r="M1745" s="159" t="n">
        <v>4906765</v>
      </c>
      <c r="N1745" s="159" t="n">
        <v>5299306.2</v>
      </c>
      <c r="O1745" s="162">
        <f>MIN(K1745,L1745,M1745,N1745)</f>
        <v/>
      </c>
      <c r="P1745" s="162">
        <f>MAX(K1745,L1745,M1745,N1745)</f>
        <v/>
      </c>
      <c r="Q1745" s="162">
        <f>MEDIAN(K1745,L1745,M1745,N1745)</f>
        <v/>
      </c>
      <c r="R1745" s="162">
        <f>AVERAGE(K1745,L1745,M1745,N1745)</f>
        <v/>
      </c>
      <c r="S1745" s="162">
        <f>AVERAGE(O1745,Q1745)</f>
        <v/>
      </c>
      <c r="T1745" s="162">
        <f>AVERAGE(P1745,Q1745)</f>
        <v/>
      </c>
      <c r="U1745" s="41">
        <f>STDEVA(K1745,L1745,M1745,N1745)</f>
        <v/>
      </c>
      <c r="V1745" s="42">
        <f>U1745/Q1745</f>
        <v/>
      </c>
      <c r="W1745" s="43">
        <f>IF(X1745=O1745,"MENOR",IF(X1745=S1745,"PROM[MEN-MED]","PROMEDIO"))</f>
        <v/>
      </c>
      <c r="X1745" s="163">
        <f>IF(V1745&lt;=300%,O1745,IF(AND(V1745&gt;100%,V1745&lt;=150%),S1745,R1745))</f>
        <v/>
      </c>
      <c r="Y1745" s="162">
        <f>ROUND(X1745,0)</f>
        <v/>
      </c>
    </row>
    <row r="1746" ht="27" customHeight="1">
      <c r="B1746" s="32" t="inlineStr">
        <is>
          <t>1.17</t>
        </is>
      </c>
      <c r="C1746" s="32" t="n">
        <v>4912</v>
      </c>
      <c r="D1746" s="58" t="inlineStr">
        <is>
          <t xml:space="preserve">MUELLE DE RETORNO DEL PEDAL DE FRENO </t>
        </is>
      </c>
      <c r="E1746" s="56" t="inlineStr">
        <is>
          <t>El muelle de retorno del pedal de freno en una toyota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1746" s="32" t="inlineStr">
        <is>
          <t>Unidad</t>
        </is>
      </c>
      <c r="G1746" s="35" t="inlineStr">
        <is>
          <t>suministro</t>
        </is>
      </c>
      <c r="H1746" s="159" t="n">
        <v>198290</v>
      </c>
      <c r="I1746" s="37" t="n">
        <v>158.91</v>
      </c>
      <c r="J1746" s="37" t="n">
        <v>151.76</v>
      </c>
      <c r="K1746" s="160">
        <f>H1746*(I1746/J1746)</f>
        <v/>
      </c>
      <c r="L1746" s="159" t="n">
        <v>246920.8707</v>
      </c>
      <c r="M1746" s="159" t="n">
        <v>239729</v>
      </c>
      <c r="N1746" s="159" t="n">
        <v>258907.32</v>
      </c>
      <c r="O1746" s="162">
        <f>MIN(K1746,L1746,M1746,N1746)</f>
        <v/>
      </c>
      <c r="P1746" s="162">
        <f>MAX(K1746,L1746,M1746,N1746)</f>
        <v/>
      </c>
      <c r="Q1746" s="162">
        <f>MEDIAN(K1746,L1746,M1746,N1746)</f>
        <v/>
      </c>
      <c r="R1746" s="162">
        <f>AVERAGE(K1746,L1746,M1746,N1746)</f>
        <v/>
      </c>
      <c r="S1746" s="162">
        <f>AVERAGE(O1746,Q1746)</f>
        <v/>
      </c>
      <c r="T1746" s="162">
        <f>AVERAGE(P1746,Q1746)</f>
        <v/>
      </c>
      <c r="U1746" s="41">
        <f>STDEVA(K1746,L1746,M1746,N1746)</f>
        <v/>
      </c>
      <c r="V1746" s="42">
        <f>U1746/Q1746</f>
        <v/>
      </c>
      <c r="W1746" s="43">
        <f>IF(X1746=O1746,"MENOR",IF(X1746=S1746,"PROM[MEN-MED]","PROMEDIO"))</f>
        <v/>
      </c>
      <c r="X1746" s="163">
        <f>IF(V1746&lt;=300%,O1746,IF(AND(V1746&gt;100%,V1746&lt;=150%),S1746,R1746))</f>
        <v/>
      </c>
      <c r="Y1746" s="162">
        <f>ROUND(X1746,0)</f>
        <v/>
      </c>
    </row>
    <row r="1747" ht="27" customHeight="1">
      <c r="B1747" s="32" t="inlineStr">
        <is>
          <t>1.18</t>
        </is>
      </c>
      <c r="C1747" s="32" t="n">
        <v>4912</v>
      </c>
      <c r="D1747" s="58" t="inlineStr">
        <is>
          <t>CONJUNTO DEL INTERRUPTOR DE LAS LUCES DE FRENO</t>
        </is>
      </c>
      <c r="E1747" s="56" t="inlineStr">
        <is>
          <t>El conjunto del interruptor de las luces de freno en una toyota es un componente eléctrico que se encuentra instalado en el mecanismo del pedal de freno. Su función principal es activar las luces de freno cuando el conductor presiona el pedal y apagarlas cuando el pedal regresa a su posición de reposo.</t>
        </is>
      </c>
      <c r="F1747" s="32" t="inlineStr">
        <is>
          <t>Unidad</t>
        </is>
      </c>
      <c r="G1747" s="35" t="inlineStr">
        <is>
          <t>suministro</t>
        </is>
      </c>
      <c r="H1747" s="159" t="n">
        <v>133950</v>
      </c>
      <c r="I1747" s="37" t="n">
        <v>158.91</v>
      </c>
      <c r="J1747" s="37" t="n">
        <v>151.76</v>
      </c>
      <c r="K1747" s="160">
        <f>H1747*(I1747/J1747)</f>
        <v/>
      </c>
      <c r="L1747" s="159" t="n">
        <v>157065.7319</v>
      </c>
      <c r="M1747" s="159" t="n">
        <v>152491</v>
      </c>
      <c r="N1747" s="159" t="n">
        <v>164690.28</v>
      </c>
      <c r="O1747" s="162">
        <f>MIN(K1747,L1747,M1747,N1747)</f>
        <v/>
      </c>
      <c r="P1747" s="162">
        <f>MAX(K1747,L1747,M1747,N1747)</f>
        <v/>
      </c>
      <c r="Q1747" s="162">
        <f>MEDIAN(K1747,L1747,M1747,N1747)</f>
        <v/>
      </c>
      <c r="R1747" s="162">
        <f>AVERAGE(K1747,L1747,M1747,N1747)</f>
        <v/>
      </c>
      <c r="S1747" s="162">
        <f>AVERAGE(O1747,Q1747)</f>
        <v/>
      </c>
      <c r="T1747" s="162">
        <f>AVERAGE(P1747,Q1747)</f>
        <v/>
      </c>
      <c r="U1747" s="41">
        <f>STDEVA(K1747,L1747,M1747,N1747)</f>
        <v/>
      </c>
      <c r="V1747" s="42">
        <f>U1747/Q1747</f>
        <v/>
      </c>
      <c r="W1747" s="43">
        <f>IF(X1747=O1747,"MENOR",IF(X1747=S1747,"PROM[MEN-MED]","PROMEDIO"))</f>
        <v/>
      </c>
      <c r="X1747" s="163">
        <f>IF(V1747&lt;=300%,O1747,IF(AND(V1747&gt;100%,V1747&lt;=150%),S1747,R1747))</f>
        <v/>
      </c>
      <c r="Y1747" s="162">
        <f>ROUND(X1747,0)</f>
        <v/>
      </c>
    </row>
    <row r="1748" ht="27" customHeight="1">
      <c r="B1748" s="32" t="inlineStr">
        <is>
          <t>1.19</t>
        </is>
      </c>
      <c r="C1748" s="32" t="n">
        <v>4912</v>
      </c>
      <c r="D1748" s="58" t="inlineStr">
        <is>
          <t>CONJUNTO SOPORTE DEL PEDAL DE FRENO</t>
        </is>
      </c>
      <c r="E1748" s="56" t="inlineStr">
        <is>
          <t>El conjunto soporte del pedal de freno en una toyota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1748" s="32" t="inlineStr">
        <is>
          <t>Unidad</t>
        </is>
      </c>
      <c r="G1748" s="35" t="inlineStr">
        <is>
          <t>suministro</t>
        </is>
      </c>
      <c r="H1748" s="159" t="n">
        <v>820291</v>
      </c>
      <c r="I1748" s="37" t="n">
        <v>158.91</v>
      </c>
      <c r="J1748" s="37" t="n">
        <v>151.76</v>
      </c>
      <c r="K1748" s="160">
        <f>H1748*(I1748/J1748)</f>
        <v/>
      </c>
      <c r="L1748" s="159" t="n">
        <v>989789.8304</v>
      </c>
      <c r="M1748" s="159" t="n">
        <v>960961</v>
      </c>
      <c r="N1748" s="159" t="n">
        <v>1037837.88</v>
      </c>
      <c r="O1748" s="162">
        <f>MIN(K1748,L1748,M1748,N1748)</f>
        <v/>
      </c>
      <c r="P1748" s="162">
        <f>MAX(K1748,L1748,M1748,N1748)</f>
        <v/>
      </c>
      <c r="Q1748" s="162">
        <f>MEDIAN(K1748,L1748,M1748,N1748)</f>
        <v/>
      </c>
      <c r="R1748" s="162">
        <f>AVERAGE(K1748,L1748,M1748,N1748)</f>
        <v/>
      </c>
      <c r="S1748" s="162">
        <f>AVERAGE(O1748,Q1748)</f>
        <v/>
      </c>
      <c r="T1748" s="162">
        <f>AVERAGE(P1748,Q1748)</f>
        <v/>
      </c>
      <c r="U1748" s="41">
        <f>STDEVA(K1748,L1748,M1748,N1748)</f>
        <v/>
      </c>
      <c r="V1748" s="42">
        <f>U1748/Q1748</f>
        <v/>
      </c>
      <c r="W1748" s="43">
        <f>IF(X1748=O1748,"MENOR",IF(X1748=S1748,"PROM[MEN-MED]","PROMEDIO"))</f>
        <v/>
      </c>
      <c r="X1748" s="163">
        <f>IF(V1748&lt;=300%,O1748,IF(AND(V1748&gt;100%,V1748&lt;=150%),S1748,R1748))</f>
        <v/>
      </c>
      <c r="Y1748" s="162">
        <f>ROUND(X1748,0)</f>
        <v/>
      </c>
    </row>
    <row r="1749" ht="27" customHeight="1">
      <c r="B1749" s="32" t="inlineStr">
        <is>
          <t>1.20</t>
        </is>
      </c>
      <c r="C1749" s="32" t="n">
        <v>4912</v>
      </c>
      <c r="D1749" s="58" t="inlineStr">
        <is>
          <t>JUNTA DEL SERVOFRENO</t>
        </is>
      </c>
      <c r="E1749" s="56" t="inlineStr">
        <is>
          <t>La junta del servofreno en una toyota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1749" s="32" t="inlineStr">
        <is>
          <t>Unidad</t>
        </is>
      </c>
      <c r="G1749" s="35" t="inlineStr">
        <is>
          <t>suministro</t>
        </is>
      </c>
      <c r="H1749" s="159" t="n">
        <v>141991</v>
      </c>
      <c r="I1749" s="37" t="n">
        <v>158.91</v>
      </c>
      <c r="J1749" s="37" t="n">
        <v>151.76</v>
      </c>
      <c r="K1749" s="160">
        <f>H1749*(I1749/J1749)</f>
        <v/>
      </c>
      <c r="L1749" s="159" t="n">
        <v>205040.0345</v>
      </c>
      <c r="M1749" s="159" t="n">
        <v>199068</v>
      </c>
      <c r="N1749" s="159" t="n">
        <v>214993.44</v>
      </c>
      <c r="O1749" s="162">
        <f>MIN(K1749,L1749,M1749,N1749)</f>
        <v/>
      </c>
      <c r="P1749" s="162">
        <f>MAX(K1749,L1749,M1749,N1749)</f>
        <v/>
      </c>
      <c r="Q1749" s="162">
        <f>MEDIAN(K1749,L1749,M1749,N1749)</f>
        <v/>
      </c>
      <c r="R1749" s="162">
        <f>AVERAGE(K1749,L1749,M1749,N1749)</f>
        <v/>
      </c>
      <c r="S1749" s="162">
        <f>AVERAGE(O1749,Q1749)</f>
        <v/>
      </c>
      <c r="T1749" s="162">
        <f>AVERAGE(P1749,Q1749)</f>
        <v/>
      </c>
      <c r="U1749" s="41">
        <f>STDEVA(K1749,L1749,M1749,N1749)</f>
        <v/>
      </c>
      <c r="V1749" s="42">
        <f>U1749/Q1749</f>
        <v/>
      </c>
      <c r="W1749" s="43">
        <f>IF(X1749=O1749,"MENOR",IF(X1749=S1749,"PROM[MEN-MED]","PROMEDIO"))</f>
        <v/>
      </c>
      <c r="X1749" s="163">
        <f>IF(V1749&lt;=300%,O1749,IF(AND(V1749&gt;100%,V1749&lt;=150%),S1749,R1749))</f>
        <v/>
      </c>
      <c r="Y1749" s="162">
        <f>ROUND(X1749,0)</f>
        <v/>
      </c>
    </row>
    <row r="1750" ht="27" customHeight="1">
      <c r="B1750" s="32" t="inlineStr">
        <is>
          <t>1.21</t>
        </is>
      </c>
      <c r="C1750" s="32" t="n">
        <v>4912</v>
      </c>
      <c r="D1750" s="58" t="inlineStr">
        <is>
          <t>CONJUNTO DEL SERVOFRENO HIDRAULICO</t>
        </is>
      </c>
      <c r="E1750" s="56" t="inlineStr">
        <is>
          <t>El conjunto del servofreno hidráulico en una toyota es un componente del sistema de frenos que utiliza presión hidráulica en lugar de vacío para amplificar la fuerza aplicada al pedal de freno, reduciendo el esfuerzo necesario para frenar el vehículo.</t>
        </is>
      </c>
      <c r="F1750" s="32" t="inlineStr">
        <is>
          <t>Unidad</t>
        </is>
      </c>
      <c r="G1750" s="35" t="inlineStr">
        <is>
          <t>suministro</t>
        </is>
      </c>
      <c r="H1750" s="159" t="n">
        <v>1128804</v>
      </c>
      <c r="I1750" s="37" t="n">
        <v>158.91</v>
      </c>
      <c r="J1750" s="37" t="n">
        <v>151.76</v>
      </c>
      <c r="K1750" s="160">
        <f>H1750*(I1750/J1750)</f>
        <v/>
      </c>
      <c r="L1750" s="159" t="n">
        <v>1515056.8657</v>
      </c>
      <c r="M1750" s="159" t="n">
        <v>1470929</v>
      </c>
      <c r="N1750" s="159" t="n">
        <v>1588603.32</v>
      </c>
      <c r="O1750" s="162">
        <f>MIN(K1750,L1750,M1750,N1750)</f>
        <v/>
      </c>
      <c r="P1750" s="162">
        <f>MAX(K1750,L1750,M1750,N1750)</f>
        <v/>
      </c>
      <c r="Q1750" s="162">
        <f>MEDIAN(K1750,L1750,M1750,N1750)</f>
        <v/>
      </c>
      <c r="R1750" s="162">
        <f>AVERAGE(K1750,L1750,M1750,N1750)</f>
        <v/>
      </c>
      <c r="S1750" s="162">
        <f>AVERAGE(O1750,Q1750)</f>
        <v/>
      </c>
      <c r="T1750" s="162">
        <f>AVERAGE(P1750,Q1750)</f>
        <v/>
      </c>
      <c r="U1750" s="41">
        <f>STDEVA(K1750,L1750,M1750,N1750)</f>
        <v/>
      </c>
      <c r="V1750" s="42">
        <f>U1750/Q1750</f>
        <v/>
      </c>
      <c r="W1750" s="43">
        <f>IF(X1750=O1750,"MENOR",IF(X1750=S1750,"PROM[MEN-MED]","PROMEDIO"))</f>
        <v/>
      </c>
      <c r="X1750" s="163">
        <f>IF(V1750&lt;=300%,O1750,IF(AND(V1750&gt;100%,V1750&lt;=150%),S1750,R1750))</f>
        <v/>
      </c>
      <c r="Y1750" s="162">
        <f>ROUND(X1750,0)</f>
        <v/>
      </c>
    </row>
    <row r="1751" ht="69" customHeight="1">
      <c r="B1751" s="32" t="inlineStr">
        <is>
          <t>1.22</t>
        </is>
      </c>
      <c r="C1751" s="32" t="n">
        <v>4912</v>
      </c>
      <c r="D1751" s="58" t="inlineStr">
        <is>
          <t>SOPORTE DEL ACTUADOR DEL FRENO NO.3</t>
        </is>
      </c>
      <c r="E1751" s="56" t="inlineStr">
        <is>
          <t>El soporte del actuador del freno No. 3 en una toyota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1751" s="32" t="inlineStr">
        <is>
          <t>Unidad</t>
        </is>
      </c>
      <c r="G1751" s="35" t="inlineStr">
        <is>
          <t>suministro</t>
        </is>
      </c>
      <c r="H1751" s="159" t="n">
        <v>1430931</v>
      </c>
      <c r="I1751" s="37" t="n">
        <v>158.91</v>
      </c>
      <c r="J1751" s="37" t="n">
        <v>151.76</v>
      </c>
      <c r="K1751" s="160">
        <f>H1751*(I1751/J1751)</f>
        <v/>
      </c>
      <c r="L1751" s="159" t="n">
        <v>1697652.1793</v>
      </c>
      <c r="M1751" s="159" t="n">
        <v>1648206</v>
      </c>
      <c r="N1751" s="159" t="n">
        <v>1780062.48</v>
      </c>
      <c r="O1751" s="162">
        <f>MIN(K1751,L1751,M1751,N1751)</f>
        <v/>
      </c>
      <c r="P1751" s="162">
        <f>MAX(K1751,L1751,M1751,N1751)</f>
        <v/>
      </c>
      <c r="Q1751" s="162">
        <f>MEDIAN(K1751,L1751,M1751,N1751)</f>
        <v/>
      </c>
      <c r="R1751" s="162">
        <f>AVERAGE(K1751,L1751,M1751,N1751)</f>
        <v/>
      </c>
      <c r="S1751" s="162">
        <f>AVERAGE(O1751,Q1751)</f>
        <v/>
      </c>
      <c r="T1751" s="162">
        <f>AVERAGE(P1751,Q1751)</f>
        <v/>
      </c>
      <c r="U1751" s="41">
        <f>STDEVA(K1751,L1751,M1751,N1751)</f>
        <v/>
      </c>
      <c r="V1751" s="42">
        <f>U1751/Q1751</f>
        <v/>
      </c>
      <c r="W1751" s="43">
        <f>IF(X1751=O1751,"MENOR",IF(X1751=S1751,"PROM[MEN-MED]","PROMEDIO"))</f>
        <v/>
      </c>
      <c r="X1751" s="163">
        <f>IF(V1751&lt;=300%,O1751,IF(AND(V1751&gt;100%,V1751&lt;=150%),S1751,R1751))</f>
        <v/>
      </c>
      <c r="Y1751" s="162">
        <f>ROUND(X1751,0)</f>
        <v/>
      </c>
    </row>
    <row r="1752" ht="69" customHeight="1">
      <c r="B1752" s="32" t="inlineStr">
        <is>
          <t>1.23</t>
        </is>
      </c>
      <c r="C1752" s="32" t="n">
        <v>4912</v>
      </c>
      <c r="D1752" s="58" t="inlineStr">
        <is>
          <t>SOPORTE DEL ACTUADOR DEL FRENO NO.1</t>
        </is>
      </c>
      <c r="E1752" s="56" t="inlineStr">
        <is>
          <t>El soporte del actuador del freno No. 1 en una toyota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1752" s="32" t="inlineStr">
        <is>
          <t>Unidad</t>
        </is>
      </c>
      <c r="G1752" s="35" t="inlineStr">
        <is>
          <t>suministro</t>
        </is>
      </c>
      <c r="H1752" s="159" t="n">
        <v>209595</v>
      </c>
      <c r="I1752" s="37" t="n">
        <v>158.91</v>
      </c>
      <c r="J1752" s="37" t="n">
        <v>151.76</v>
      </c>
      <c r="K1752" s="160">
        <f>H1752*(I1752/J1752)</f>
        <v/>
      </c>
      <c r="L1752" s="159" t="n">
        <v>289185.8865</v>
      </c>
      <c r="M1752" s="159" t="n">
        <v>280763</v>
      </c>
      <c r="N1752" s="159" t="n">
        <v>303224.04</v>
      </c>
      <c r="O1752" s="162">
        <f>MIN(K1752,L1752,M1752,N1752)</f>
        <v/>
      </c>
      <c r="P1752" s="162">
        <f>MAX(K1752,L1752,M1752,N1752)</f>
        <v/>
      </c>
      <c r="Q1752" s="162">
        <f>MEDIAN(K1752,L1752,M1752,N1752)</f>
        <v/>
      </c>
      <c r="R1752" s="162">
        <f>AVERAGE(K1752,L1752,M1752,N1752)</f>
        <v/>
      </c>
      <c r="S1752" s="162">
        <f>AVERAGE(O1752,Q1752)</f>
        <v/>
      </c>
      <c r="T1752" s="162">
        <f>AVERAGE(P1752,Q1752)</f>
        <v/>
      </c>
      <c r="U1752" s="41">
        <f>STDEVA(K1752,L1752,M1752,N1752)</f>
        <v/>
      </c>
      <c r="V1752" s="42">
        <f>U1752/Q1752</f>
        <v/>
      </c>
      <c r="W1752" s="43">
        <f>IF(X1752=O1752,"MENOR",IF(X1752=S1752,"PROM[MEN-MED]","PROMEDIO"))</f>
        <v/>
      </c>
      <c r="X1752" s="163">
        <f>IF(V1752&lt;=300%,O1752,IF(AND(V1752&gt;100%,V1752&lt;=150%),S1752,R1752))</f>
        <v/>
      </c>
      <c r="Y1752" s="162">
        <f>ROUND(X1752,0)</f>
        <v/>
      </c>
    </row>
    <row r="1753" ht="96" customHeight="1">
      <c r="B1753" s="32" t="inlineStr">
        <is>
          <t>1.24</t>
        </is>
      </c>
      <c r="C1753" s="32" t="n">
        <v>4912</v>
      </c>
      <c r="D1753" s="58" t="inlineStr">
        <is>
          <t>SELENOIDE CILINDRO MAESTRO</t>
        </is>
      </c>
      <c r="E1753" s="56" t="inlineStr">
        <is>
          <t>El solenoide del cilindro maestro en una toyota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1753" s="32" t="inlineStr">
        <is>
          <t>Unidad</t>
        </is>
      </c>
      <c r="G1753" s="35" t="inlineStr">
        <is>
          <t>suministro</t>
        </is>
      </c>
      <c r="H1753" s="159" t="n">
        <v>141991</v>
      </c>
      <c r="I1753" s="37" t="n">
        <v>158.91</v>
      </c>
      <c r="J1753" s="37" t="n">
        <v>151.76</v>
      </c>
      <c r="K1753" s="160">
        <f>H1753*(I1753/J1753)</f>
        <v/>
      </c>
      <c r="L1753" s="159" t="n">
        <v>185583.3441</v>
      </c>
      <c r="M1753" s="159" t="n">
        <v>180178</v>
      </c>
      <c r="N1753" s="159" t="n">
        <v>194592.24</v>
      </c>
      <c r="O1753" s="162">
        <f>MIN(K1753,L1753,M1753,N1753)</f>
        <v/>
      </c>
      <c r="P1753" s="162">
        <f>MAX(K1753,L1753,M1753,N1753)</f>
        <v/>
      </c>
      <c r="Q1753" s="162">
        <f>MEDIAN(K1753,L1753,M1753,N1753)</f>
        <v/>
      </c>
      <c r="R1753" s="162">
        <f>AVERAGE(K1753,L1753,M1753,N1753)</f>
        <v/>
      </c>
      <c r="S1753" s="162">
        <f>AVERAGE(O1753,Q1753)</f>
        <v/>
      </c>
      <c r="T1753" s="162">
        <f>AVERAGE(P1753,Q1753)</f>
        <v/>
      </c>
      <c r="U1753" s="41">
        <f>STDEVA(K1753,L1753,M1753,N1753)</f>
        <v/>
      </c>
      <c r="V1753" s="42">
        <f>U1753/Q1753</f>
        <v/>
      </c>
      <c r="W1753" s="43">
        <f>IF(X1753=O1753,"MENOR",IF(X1753=S1753,"PROM[MEN-MED]","PROMEDIO"))</f>
        <v/>
      </c>
      <c r="X1753" s="163">
        <f>IF(V1753&lt;=300%,O1753,IF(AND(V1753&gt;100%,V1753&lt;=150%),S1753,R1753))</f>
        <v/>
      </c>
      <c r="Y1753" s="162">
        <f>ROUND(X1753,0)</f>
        <v/>
      </c>
    </row>
    <row r="1754" ht="41.25" customHeight="1">
      <c r="B1754" s="32" t="inlineStr">
        <is>
          <t>1.25</t>
        </is>
      </c>
      <c r="C1754" s="32" t="n">
        <v>4912</v>
      </c>
      <c r="D1754" s="58" t="inlineStr">
        <is>
          <t xml:space="preserve">JUNTA DE SELENOIDE </t>
        </is>
      </c>
      <c r="E1754" s="56" t="inlineStr">
        <is>
          <t>La junta del solenoide en una toyota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1754" s="32" t="inlineStr">
        <is>
          <t>Unidad</t>
        </is>
      </c>
      <c r="G1754" s="35" t="inlineStr">
        <is>
          <t>suministro</t>
        </is>
      </c>
      <c r="H1754" s="159" t="n">
        <v>141991</v>
      </c>
      <c r="I1754" s="37" t="n">
        <v>158.91</v>
      </c>
      <c r="J1754" s="37" t="n">
        <v>151.76</v>
      </c>
      <c r="K1754" s="160">
        <f>H1754*(I1754/J1754)</f>
        <v/>
      </c>
      <c r="L1754" s="159" t="n">
        <v>187652.6113</v>
      </c>
      <c r="M1754" s="159" t="n">
        <v>182187</v>
      </c>
      <c r="N1754" s="159" t="n">
        <v>196761.96</v>
      </c>
      <c r="O1754" s="162">
        <f>MIN(K1754,L1754,M1754,N1754)</f>
        <v/>
      </c>
      <c r="P1754" s="162">
        <f>MAX(K1754,L1754,M1754,N1754)</f>
        <v/>
      </c>
      <c r="Q1754" s="162">
        <f>MEDIAN(K1754,L1754,M1754,N1754)</f>
        <v/>
      </c>
      <c r="R1754" s="162">
        <f>AVERAGE(K1754,L1754,M1754,N1754)</f>
        <v/>
      </c>
      <c r="S1754" s="162">
        <f>AVERAGE(O1754,Q1754)</f>
        <v/>
      </c>
      <c r="T1754" s="162">
        <f>AVERAGE(P1754,Q1754)</f>
        <v/>
      </c>
      <c r="U1754" s="41">
        <f>STDEVA(K1754,L1754,M1754,N1754)</f>
        <v/>
      </c>
      <c r="V1754" s="42">
        <f>U1754/Q1754</f>
        <v/>
      </c>
      <c r="W1754" s="43">
        <f>IF(X1754=O1754,"MENOR",IF(X1754=S1754,"PROM[MEN-MED]","PROMEDIO"))</f>
        <v/>
      </c>
      <c r="X1754" s="163">
        <f>IF(V1754&lt;=300%,O1754,IF(AND(V1754&gt;100%,V1754&lt;=150%),S1754,R1754))</f>
        <v/>
      </c>
      <c r="Y1754" s="162">
        <f>ROUND(X1754,0)</f>
        <v/>
      </c>
    </row>
    <row r="1755" ht="54.75" customHeight="1">
      <c r="B1755" s="32" t="inlineStr">
        <is>
          <t>1.26</t>
        </is>
      </c>
      <c r="C1755" s="32" t="n">
        <v>4912</v>
      </c>
      <c r="D1755" s="58" t="inlineStr">
        <is>
          <t>CILINDRO MAESTRO</t>
        </is>
      </c>
      <c r="E1755" s="56" t="inlineStr">
        <is>
          <t>l cilindro maestro en una toyota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1755" s="32" t="inlineStr">
        <is>
          <t>Unidad</t>
        </is>
      </c>
      <c r="G1755" s="35" t="inlineStr">
        <is>
          <t>suministro</t>
        </is>
      </c>
      <c r="H1755" s="159" t="n">
        <v>1001171</v>
      </c>
      <c r="I1755" s="37" t="n">
        <v>158.91</v>
      </c>
      <c r="J1755" s="37" t="n">
        <v>151.76</v>
      </c>
      <c r="K1755" s="160">
        <f>H1755*(I1755/J1755)</f>
        <v/>
      </c>
      <c r="L1755" s="159" t="n">
        <v>1218404.5146</v>
      </c>
      <c r="M1755" s="159" t="n">
        <v>1182917</v>
      </c>
      <c r="N1755" s="159" t="n">
        <v>1277550.36</v>
      </c>
      <c r="O1755" s="162">
        <f>MIN(K1755,L1755,M1755,N1755)</f>
        <v/>
      </c>
      <c r="P1755" s="162">
        <f>MAX(K1755,L1755,M1755,N1755)</f>
        <v/>
      </c>
      <c r="Q1755" s="162">
        <f>MEDIAN(K1755,L1755,M1755,N1755)</f>
        <v/>
      </c>
      <c r="R1755" s="162">
        <f>AVERAGE(K1755,L1755,M1755,N1755)</f>
        <v/>
      </c>
      <c r="S1755" s="162">
        <f>AVERAGE(O1755,Q1755)</f>
        <v/>
      </c>
      <c r="T1755" s="162">
        <f>AVERAGE(P1755,Q1755)</f>
        <v/>
      </c>
      <c r="U1755" s="41">
        <f>STDEVA(K1755,L1755,M1755,N1755)</f>
        <v/>
      </c>
      <c r="V1755" s="42">
        <f>U1755/Q1755</f>
        <v/>
      </c>
      <c r="W1755" s="43">
        <f>IF(X1755=O1755,"MENOR",IF(X1755=S1755,"PROM[MEN-MED]","PROMEDIO"))</f>
        <v/>
      </c>
      <c r="X1755" s="163">
        <f>IF(V1755&lt;=300%,O1755,IF(AND(V1755&gt;100%,V1755&lt;=150%),S1755,R1755))</f>
        <v/>
      </c>
      <c r="Y1755" s="162">
        <f>ROUND(X1755,0)</f>
        <v/>
      </c>
    </row>
    <row r="1756" ht="27" customHeight="1">
      <c r="B1756" s="32" t="inlineStr">
        <is>
          <t>1.27</t>
        </is>
      </c>
      <c r="C1756" s="32" t="n">
        <v>4912</v>
      </c>
      <c r="D1756" s="58" t="inlineStr">
        <is>
          <t>SUBCONJUNTO DEL DEPOSITO DEL CILINDRO MAESTRO DEL FRENO</t>
        </is>
      </c>
      <c r="E1756" s="56" t="inlineStr">
        <is>
          <t>El subconjunto del depósito del cilindro maestro del freno en una toyota es la parte del sistema de frenos que almacena y suministra el líquido de frenos al cilindro maestro. Su función principal es garantizar un suministro constante de fluido hidráulico para el correcto funcionamiento del sistema de frenos.</t>
        </is>
      </c>
      <c r="F1756" s="32" t="inlineStr">
        <is>
          <t>Unidad</t>
        </is>
      </c>
      <c r="G1756" s="35" t="inlineStr">
        <is>
          <t>suministro</t>
        </is>
      </c>
      <c r="H1756" s="159" t="n">
        <v>836570</v>
      </c>
      <c r="I1756" s="37" t="n">
        <v>158.91</v>
      </c>
      <c r="J1756" s="37" t="n">
        <v>151.76</v>
      </c>
      <c r="K1756" s="160">
        <f>H1756*(I1756/J1756)</f>
        <v/>
      </c>
      <c r="L1756" s="159" t="n">
        <v>1078948.6883</v>
      </c>
      <c r="M1756" s="159" t="n">
        <v>1047523</v>
      </c>
      <c r="N1756" s="159" t="n">
        <v>1131324.84</v>
      </c>
      <c r="O1756" s="162">
        <f>MIN(K1756,L1756,M1756,N1756)</f>
        <v/>
      </c>
      <c r="P1756" s="162">
        <f>MAX(K1756,L1756,M1756,N1756)</f>
        <v/>
      </c>
      <c r="Q1756" s="162">
        <f>MEDIAN(K1756,L1756,M1756,N1756)</f>
        <v/>
      </c>
      <c r="R1756" s="162">
        <f>AVERAGE(K1756,L1756,M1756,N1756)</f>
        <v/>
      </c>
      <c r="S1756" s="162">
        <f>AVERAGE(O1756,Q1756)</f>
        <v/>
      </c>
      <c r="T1756" s="162">
        <f>AVERAGE(P1756,Q1756)</f>
        <v/>
      </c>
      <c r="U1756" s="41">
        <f>STDEVA(K1756,L1756,M1756,N1756)</f>
        <v/>
      </c>
      <c r="V1756" s="42">
        <f>U1756/Q1756</f>
        <v/>
      </c>
      <c r="W1756" s="43">
        <f>IF(X1756=O1756,"MENOR",IF(X1756=S1756,"PROM[MEN-MED]","PROMEDIO"))</f>
        <v/>
      </c>
      <c r="X1756" s="163">
        <f>IF(V1756&lt;=300%,O1756,IF(AND(V1756&gt;100%,V1756&lt;=150%),S1756,R1756))</f>
        <v/>
      </c>
      <c r="Y1756" s="162">
        <f>ROUND(X1756,0)</f>
        <v/>
      </c>
    </row>
    <row r="1757" ht="27" customHeight="1">
      <c r="B1757" s="32" t="inlineStr">
        <is>
          <t>1.28</t>
        </is>
      </c>
      <c r="C1757" s="32" t="n">
        <v>4912</v>
      </c>
      <c r="D1757" s="58" t="inlineStr">
        <is>
          <t xml:space="preserve">CONJUNTO DE LA BOMBA DEL SERVOFRENO CON ACUMULADOR </t>
        </is>
      </c>
      <c r="E1757" s="56" t="inlineStr">
        <is>
          <t>l conjunto de la bomba del servofreno con acumulador en una toyota es un componente del sistema de frenos que proporciona presión hidráulica para la asistencia de frenado, en lugar de depender del vacío del motor como en los sistemas tradicionales.</t>
        </is>
      </c>
      <c r="F1757" s="32" t="inlineStr">
        <is>
          <t>Unidad</t>
        </is>
      </c>
      <c r="G1757" s="35" t="inlineStr">
        <is>
          <t>suministro</t>
        </is>
      </c>
      <c r="H1757" s="159" t="n">
        <v>6957358</v>
      </c>
      <c r="I1757" s="37" t="n">
        <v>158.91</v>
      </c>
      <c r="J1757" s="37" t="n">
        <v>151.76</v>
      </c>
      <c r="K1757" s="160">
        <f>H1757*(I1757/J1757)</f>
        <v/>
      </c>
      <c r="L1757" s="159" t="n">
        <v>8335119.4752</v>
      </c>
      <c r="M1757" s="159" t="n">
        <v>8092349</v>
      </c>
      <c r="N1757" s="159" t="n">
        <v>8739736.92</v>
      </c>
      <c r="O1757" s="162">
        <f>MIN(K1757,L1757,M1757,N1757)</f>
        <v/>
      </c>
      <c r="P1757" s="162">
        <f>MAX(K1757,L1757,M1757,N1757)</f>
        <v/>
      </c>
      <c r="Q1757" s="162">
        <f>MEDIAN(K1757,L1757,M1757,N1757)</f>
        <v/>
      </c>
      <c r="R1757" s="162">
        <f>AVERAGE(K1757,L1757,M1757,N1757)</f>
        <v/>
      </c>
      <c r="S1757" s="162">
        <f>AVERAGE(O1757,Q1757)</f>
        <v/>
      </c>
      <c r="T1757" s="162">
        <f>AVERAGE(P1757,Q1757)</f>
        <v/>
      </c>
      <c r="U1757" s="41">
        <f>STDEVA(K1757,L1757,M1757,N1757)</f>
        <v/>
      </c>
      <c r="V1757" s="42">
        <f>U1757/Q1757</f>
        <v/>
      </c>
      <c r="W1757" s="43">
        <f>IF(X1757=O1757,"MENOR",IF(X1757=S1757,"PROM[MEN-MED]","PROMEDIO"))</f>
        <v/>
      </c>
      <c r="X1757" s="163">
        <f>IF(V1757&lt;=300%,O1757,IF(AND(V1757&gt;100%,V1757&lt;=150%),S1757,R1757))</f>
        <v/>
      </c>
      <c r="Y1757" s="162">
        <f>ROUND(X1757,0)</f>
        <v/>
      </c>
    </row>
    <row r="1758" ht="69" customHeight="1">
      <c r="B1758" s="32" t="inlineStr">
        <is>
          <t>1.29</t>
        </is>
      </c>
      <c r="C1758" s="32" t="n">
        <v>4912</v>
      </c>
      <c r="D1758" s="58" t="inlineStr">
        <is>
          <t>TUBO DEL ACUMULADOR DEL FRENO NO.1</t>
        </is>
      </c>
      <c r="E1758" s="56" t="inlineStr">
        <is>
          <t>El tubo del acumulador del freno No. 1 en una toyota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1758" s="32" t="inlineStr">
        <is>
          <t>Unidad</t>
        </is>
      </c>
      <c r="G1758" s="35" t="inlineStr">
        <is>
          <t>suministro</t>
        </is>
      </c>
      <c r="H1758" s="159" t="n">
        <v>370978</v>
      </c>
      <c r="I1758" s="37" t="n">
        <v>158.91</v>
      </c>
      <c r="J1758" s="37" t="n">
        <v>151.76</v>
      </c>
      <c r="K1758" s="160">
        <f>H1758*(I1758/J1758)</f>
        <v/>
      </c>
      <c r="L1758" s="159" t="n">
        <v>459908.3916</v>
      </c>
      <c r="M1758" s="159" t="n">
        <v>446513</v>
      </c>
      <c r="N1758" s="159" t="n">
        <v>482234.04</v>
      </c>
      <c r="O1758" s="162">
        <f>MIN(K1758,L1758,M1758,N1758)</f>
        <v/>
      </c>
      <c r="P1758" s="162">
        <f>MAX(K1758,L1758,M1758,N1758)</f>
        <v/>
      </c>
      <c r="Q1758" s="162">
        <f>MEDIAN(K1758,L1758,M1758,N1758)</f>
        <v/>
      </c>
      <c r="R1758" s="162">
        <f>AVERAGE(K1758,L1758,M1758,N1758)</f>
        <v/>
      </c>
      <c r="S1758" s="162">
        <f>AVERAGE(O1758,Q1758)</f>
        <v/>
      </c>
      <c r="T1758" s="162">
        <f>AVERAGE(P1758,Q1758)</f>
        <v/>
      </c>
      <c r="U1758" s="41">
        <f>STDEVA(K1758,L1758,M1758,N1758)</f>
        <v/>
      </c>
      <c r="V1758" s="42">
        <f>U1758/Q1758</f>
        <v/>
      </c>
      <c r="W1758" s="43">
        <f>IF(X1758=O1758,"MENOR",IF(X1758=S1758,"PROM[MEN-MED]","PROMEDIO"))</f>
        <v/>
      </c>
      <c r="X1758" s="163">
        <f>IF(V1758&lt;=300%,O1758,IF(AND(V1758&gt;100%,V1758&lt;=150%),S1758,R1758))</f>
        <v/>
      </c>
      <c r="Y1758" s="162">
        <f>ROUND(X1758,0)</f>
        <v/>
      </c>
    </row>
    <row r="1759" ht="27" customHeight="1">
      <c r="B1759" s="32" t="inlineStr">
        <is>
          <t>1.30</t>
        </is>
      </c>
      <c r="C1759" s="32" t="n">
        <v>4912</v>
      </c>
      <c r="D1759" s="58" t="inlineStr">
        <is>
          <t>CONJUNTO DEL PEDAL DE CONTROL DEL FRENO DE ESTACIONAMIENTO</t>
        </is>
      </c>
      <c r="E1759" s="56" t="inlineStr">
        <is>
          <t>El conjunto del pedal de control del freno de estacionamiento en una toyota es el mecanismo que permite al conductor activar y desactivar el freno de estacionamiento mediante un pedal ubicado en la parte baja del lado del conductor</t>
        </is>
      </c>
      <c r="F1759" s="32" t="inlineStr">
        <is>
          <t>Unidad</t>
        </is>
      </c>
      <c r="G1759" s="35" t="inlineStr">
        <is>
          <t>suministro</t>
        </is>
      </c>
      <c r="H1759" s="159" t="n">
        <v>2770403</v>
      </c>
      <c r="I1759" s="37" t="n">
        <v>158.91</v>
      </c>
      <c r="J1759" s="37" t="n">
        <v>151.76</v>
      </c>
      <c r="K1759" s="160">
        <f>H1759*(I1759/J1759)</f>
        <v/>
      </c>
      <c r="L1759" s="159" t="n">
        <v>3683351.07</v>
      </c>
      <c r="M1759" s="159" t="n">
        <v>3576069</v>
      </c>
      <c r="N1759" s="159" t="n">
        <v>3862154.52</v>
      </c>
      <c r="O1759" s="162">
        <f>MIN(K1759,L1759,M1759,N1759)</f>
        <v/>
      </c>
      <c r="P1759" s="162">
        <f>MAX(K1759,L1759,M1759,N1759)</f>
        <v/>
      </c>
      <c r="Q1759" s="162">
        <f>MEDIAN(K1759,L1759,M1759,N1759)</f>
        <v/>
      </c>
      <c r="R1759" s="162">
        <f>AVERAGE(K1759,L1759,M1759,N1759)</f>
        <v/>
      </c>
      <c r="S1759" s="162">
        <f>AVERAGE(O1759,Q1759)</f>
        <v/>
      </c>
      <c r="T1759" s="162">
        <f>AVERAGE(P1759,Q1759)</f>
        <v/>
      </c>
      <c r="U1759" s="41">
        <f>STDEVA(K1759,L1759,M1759,N1759)</f>
        <v/>
      </c>
      <c r="V1759" s="42">
        <f>U1759/Q1759</f>
        <v/>
      </c>
      <c r="W1759" s="43">
        <f>IF(X1759=O1759,"MENOR",IF(X1759=S1759,"PROM[MEN-MED]","PROMEDIO"))</f>
        <v/>
      </c>
      <c r="X1759" s="163">
        <f>IF(V1759&lt;=300%,O1759,IF(AND(V1759&gt;100%,V1759&lt;=150%),S1759,R1759))</f>
        <v/>
      </c>
      <c r="Y1759" s="162">
        <f>ROUND(X1759,0)</f>
        <v/>
      </c>
    </row>
    <row r="1760" ht="27" customHeight="1">
      <c r="B1760" s="32" t="inlineStr">
        <is>
          <t>1.31</t>
        </is>
      </c>
      <c r="C1760" s="32" t="n">
        <v>4912</v>
      </c>
      <c r="D1760" s="58" t="inlineStr">
        <is>
          <t>CONJUNTO DEL CABLE N° 1 DEL FRENO DE ESTACIONAMIENTO</t>
        </is>
      </c>
      <c r="E1760" s="56" t="inlineStr">
        <is>
          <t>El conjunto del cable N° 1 del freno de estacionamiento en una toyota es un componente del sistema de freno de estacionamiento que transmite la fuerza mecánica desde el pedal o palanca del freno de estacionamiento hacia las ruedas traseras, permitiendo su activación y bloqueo.</t>
        </is>
      </c>
      <c r="F1760" s="32" t="inlineStr">
        <is>
          <t>Unidad</t>
        </is>
      </c>
      <c r="G1760" s="35" t="inlineStr">
        <is>
          <t>suministro</t>
        </is>
      </c>
      <c r="H1760" s="159" t="n">
        <v>312527</v>
      </c>
      <c r="I1760" s="37" t="n">
        <v>158.91</v>
      </c>
      <c r="J1760" s="37" t="n">
        <v>151.76</v>
      </c>
      <c r="K1760" s="160">
        <f>H1760*(I1760/J1760)</f>
        <v/>
      </c>
      <c r="L1760" s="159" t="n">
        <v>385188.0655</v>
      </c>
      <c r="M1760" s="159" t="n">
        <v>373969</v>
      </c>
      <c r="N1760" s="159" t="n">
        <v>403886.52</v>
      </c>
      <c r="O1760" s="162">
        <f>MIN(K1760,L1760,M1760,N1760)</f>
        <v/>
      </c>
      <c r="P1760" s="162">
        <f>MAX(K1760,L1760,M1760,N1760)</f>
        <v/>
      </c>
      <c r="Q1760" s="162">
        <f>MEDIAN(K1760,L1760,M1760,N1760)</f>
        <v/>
      </c>
      <c r="R1760" s="162">
        <f>AVERAGE(K1760,L1760,M1760,N1760)</f>
        <v/>
      </c>
      <c r="S1760" s="162">
        <f>AVERAGE(O1760,Q1760)</f>
        <v/>
      </c>
      <c r="T1760" s="162">
        <f>AVERAGE(P1760,Q1760)</f>
        <v/>
      </c>
      <c r="U1760" s="41">
        <f>STDEVA(K1760,L1760,M1760,N1760)</f>
        <v/>
      </c>
      <c r="V1760" s="42">
        <f>U1760/Q1760</f>
        <v/>
      </c>
      <c r="W1760" s="43">
        <f>IF(X1760=O1760,"MENOR",IF(X1760=S1760,"PROM[MEN-MED]","PROMEDIO"))</f>
        <v/>
      </c>
      <c r="X1760" s="163">
        <f>IF(V1760&lt;=300%,O1760,IF(AND(V1760&gt;100%,V1760&lt;=150%),S1760,R1760))</f>
        <v/>
      </c>
      <c r="Y1760" s="162">
        <f>ROUND(X1760,0)</f>
        <v/>
      </c>
    </row>
    <row r="1761" ht="69" customHeight="1">
      <c r="B1761" s="32" t="inlineStr">
        <is>
          <t>1.32</t>
        </is>
      </c>
      <c r="C1761" s="32" t="n">
        <v>4912</v>
      </c>
      <c r="D1761" s="58" t="inlineStr">
        <is>
          <t>COMPENSADOR DEL FRENO DE ESTACIONAMIENTO</t>
        </is>
      </c>
      <c r="E1761" s="56" t="inlineStr">
        <is>
          <t>El compensador del freno de estacionamiento en una toyota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1761" s="32" t="inlineStr">
        <is>
          <t>Unidad</t>
        </is>
      </c>
      <c r="G1761" s="35" t="inlineStr">
        <is>
          <t>suministro</t>
        </is>
      </c>
      <c r="H1761" s="159" t="n">
        <v>294094</v>
      </c>
      <c r="I1761" s="37" t="n">
        <v>158.91</v>
      </c>
      <c r="J1761" s="37" t="n">
        <v>151.76</v>
      </c>
      <c r="K1761" s="160">
        <f>H1761*(I1761/J1761)</f>
        <v/>
      </c>
      <c r="L1761" s="159" t="n">
        <v>367991.1851</v>
      </c>
      <c r="M1761" s="159" t="n">
        <v>357273</v>
      </c>
      <c r="N1761" s="159" t="n">
        <v>385854.84</v>
      </c>
      <c r="O1761" s="162">
        <f>MIN(K1761,L1761,M1761,N1761)</f>
        <v/>
      </c>
      <c r="P1761" s="162">
        <f>MAX(K1761,L1761,M1761,N1761)</f>
        <v/>
      </c>
      <c r="Q1761" s="162">
        <f>MEDIAN(K1761,L1761,M1761,N1761)</f>
        <v/>
      </c>
      <c r="R1761" s="162">
        <f>AVERAGE(K1761,L1761,M1761,N1761)</f>
        <v/>
      </c>
      <c r="S1761" s="162">
        <f>AVERAGE(O1761,Q1761)</f>
        <v/>
      </c>
      <c r="T1761" s="162">
        <f>AVERAGE(P1761,Q1761)</f>
        <v/>
      </c>
      <c r="U1761" s="41">
        <f>STDEVA(K1761,L1761,M1761,N1761)</f>
        <v/>
      </c>
      <c r="V1761" s="42">
        <f>U1761/Q1761</f>
        <v/>
      </c>
      <c r="W1761" s="43">
        <f>IF(X1761=O1761,"MENOR",IF(X1761=S1761,"PROM[MEN-MED]","PROMEDIO"))</f>
        <v/>
      </c>
      <c r="X1761" s="163">
        <f>IF(V1761&lt;=300%,O1761,IF(AND(V1761&gt;100%,V1761&lt;=150%),S1761,R1761))</f>
        <v/>
      </c>
      <c r="Y1761" s="162">
        <f>ROUND(X1761,0)</f>
        <v/>
      </c>
    </row>
    <row r="1762" ht="27" customHeight="1">
      <c r="B1762" s="32" t="inlineStr">
        <is>
          <t>1.33</t>
        </is>
      </c>
      <c r="C1762" s="32" t="n">
        <v>4912</v>
      </c>
      <c r="D1762" s="58" t="inlineStr">
        <is>
          <t>ABRAZADERA N° 3 DEL CABLE DEL FRENO DE ESTACIONAMIENTO N° 1</t>
        </is>
      </c>
      <c r="E1762" s="56" t="inlineStr">
        <is>
          <t>La abrazadera N° 3 del cable del freno de estacionamiento N° 1 en una toyota es un sujetador diseñado para fijar y mantener en su posición el cable del freno de estacionamiento N° 1, evitando movimientos o interferencias con otros componentes del vehículo.</t>
        </is>
      </c>
      <c r="F1762" s="32" t="inlineStr">
        <is>
          <t>Unidad</t>
        </is>
      </c>
      <c r="G1762" s="35" t="inlineStr">
        <is>
          <t>suministro</t>
        </is>
      </c>
      <c r="H1762" s="159" t="n">
        <v>32219</v>
      </c>
      <c r="I1762" s="37" t="n">
        <v>158.91</v>
      </c>
      <c r="J1762" s="37" t="n">
        <v>151.76</v>
      </c>
      <c r="K1762" s="160">
        <f>H1762*(I1762/J1762)</f>
        <v/>
      </c>
      <c r="L1762" s="159" t="n">
        <v>47191.5087</v>
      </c>
      <c r="M1762" s="159" t="n">
        <v>45817</v>
      </c>
      <c r="N1762" s="159" t="n">
        <v>49482.36</v>
      </c>
      <c r="O1762" s="162">
        <f>MIN(K1762,L1762,M1762,N1762)</f>
        <v/>
      </c>
      <c r="P1762" s="162">
        <f>MAX(K1762,L1762,M1762,N1762)</f>
        <v/>
      </c>
      <c r="Q1762" s="162">
        <f>MEDIAN(K1762,L1762,M1762,N1762)</f>
        <v/>
      </c>
      <c r="R1762" s="162">
        <f>AVERAGE(K1762,L1762,M1762,N1762)</f>
        <v/>
      </c>
      <c r="S1762" s="162">
        <f>AVERAGE(O1762,Q1762)</f>
        <v/>
      </c>
      <c r="T1762" s="162">
        <f>AVERAGE(P1762,Q1762)</f>
        <v/>
      </c>
      <c r="U1762" s="41">
        <f>STDEVA(K1762,L1762,M1762,N1762)</f>
        <v/>
      </c>
      <c r="V1762" s="42">
        <f>U1762/Q1762</f>
        <v/>
      </c>
      <c r="W1762" s="43">
        <f>IF(X1762=O1762,"MENOR",IF(X1762=S1762,"PROM[MEN-MED]","PROMEDIO"))</f>
        <v/>
      </c>
      <c r="X1762" s="163">
        <f>IF(V1762&lt;=300%,O1762,IF(AND(V1762&gt;100%,V1762&lt;=150%),S1762,R1762))</f>
        <v/>
      </c>
      <c r="Y1762" s="162">
        <f>ROUND(X1762,0)</f>
        <v/>
      </c>
    </row>
    <row r="1763" ht="27" customHeight="1">
      <c r="B1763" s="32" t="inlineStr">
        <is>
          <t>1.34</t>
        </is>
      </c>
      <c r="C1763" s="32" t="n">
        <v>4912</v>
      </c>
      <c r="D1763" s="58" t="inlineStr">
        <is>
          <t xml:space="preserve">PASADOR DEMUELLE DERETENCION DE LA ZAPATA DEL FRENO DE ESTACIONAMIENTO </t>
        </is>
      </c>
      <c r="E1763" s="56" t="inlineStr">
        <is>
          <t>El pasador de muelle de retención de la zapata del freno de estacionamiento en una toyota es un componente pequeño pero esencial que ayuda a fijar y mantener en su lugar la zapata del freno de estacionamiento dentro del conjunto del freno trasero.</t>
        </is>
      </c>
      <c r="F1763" s="32" t="inlineStr">
        <is>
          <t>Unidad</t>
        </is>
      </c>
      <c r="G1763" s="35" t="inlineStr">
        <is>
          <t>suministro</t>
        </is>
      </c>
      <c r="H1763" s="159" t="n">
        <v>221352</v>
      </c>
      <c r="I1763" s="37" t="n">
        <v>158.91</v>
      </c>
      <c r="J1763" s="37" t="n">
        <v>151.76</v>
      </c>
      <c r="K1763" s="160">
        <f>H1763*(I1763/J1763)</f>
        <v/>
      </c>
      <c r="L1763" s="159" t="n">
        <v>278772.5892</v>
      </c>
      <c r="M1763" s="159" t="n">
        <v>270653</v>
      </c>
      <c r="N1763" s="159" t="n">
        <v>292305.24</v>
      </c>
      <c r="O1763" s="162">
        <f>MIN(K1763,L1763,M1763,N1763)</f>
        <v/>
      </c>
      <c r="P1763" s="162">
        <f>MAX(K1763,L1763,M1763,N1763)</f>
        <v/>
      </c>
      <c r="Q1763" s="162">
        <f>MEDIAN(K1763,L1763,M1763,N1763)</f>
        <v/>
      </c>
      <c r="R1763" s="162">
        <f>AVERAGE(K1763,L1763,M1763,N1763)</f>
        <v/>
      </c>
      <c r="S1763" s="162">
        <f>AVERAGE(O1763,Q1763)</f>
        <v/>
      </c>
      <c r="T1763" s="162">
        <f>AVERAGE(P1763,Q1763)</f>
        <v/>
      </c>
      <c r="U1763" s="41">
        <f>STDEVA(K1763,L1763,M1763,N1763)</f>
        <v/>
      </c>
      <c r="V1763" s="42">
        <f>U1763/Q1763</f>
        <v/>
      </c>
      <c r="W1763" s="43">
        <f>IF(X1763=O1763,"MENOR",IF(X1763=S1763,"PROM[MEN-MED]","PROMEDIO"))</f>
        <v/>
      </c>
      <c r="X1763" s="163">
        <f>IF(V1763&lt;=300%,O1763,IF(AND(V1763&gt;100%,V1763&lt;=150%),S1763,R1763))</f>
        <v/>
      </c>
      <c r="Y1763" s="162">
        <f>ROUND(X1763,0)</f>
        <v/>
      </c>
    </row>
    <row r="1764" ht="27" customHeight="1">
      <c r="B1764" s="32" t="inlineStr">
        <is>
          <t>1.35</t>
        </is>
      </c>
      <c r="C1764" s="32" t="n">
        <v>4912</v>
      </c>
      <c r="D1764" s="58" t="inlineStr">
        <is>
          <t xml:space="preserve">MUELLE DE TENSION DE RETORNO DE LA ZAPATA DEL FRENO DE ESTACIONAMIENTO </t>
        </is>
      </c>
      <c r="E1764" s="56" t="inlineStr">
        <is>
          <t>El muelle de tensión de retorno de la zapata del freno de estacionamiento en una toyota es un resorte que tiene la función de retirar las zapatas de freno de estacionamiento cuando el freno no está activado, asegurando que no haya fricción innecesaria con el tambor o disco.</t>
        </is>
      </c>
      <c r="F1764" s="32" t="inlineStr">
        <is>
          <t>Unidad</t>
        </is>
      </c>
      <c r="G1764" s="35" t="inlineStr">
        <is>
          <t>suministro</t>
        </is>
      </c>
      <c r="H1764" s="159" t="n">
        <v>7600</v>
      </c>
      <c r="I1764" s="37" t="n">
        <v>158.91</v>
      </c>
      <c r="J1764" s="37" t="n">
        <v>151.76</v>
      </c>
      <c r="K1764" s="160">
        <f>H1764*(I1764/J1764)</f>
        <v/>
      </c>
      <c r="L1764" s="159" t="n">
        <v>9257.6407</v>
      </c>
      <c r="M1764" s="159" t="n">
        <v>8988</v>
      </c>
      <c r="N1764" s="159" t="n">
        <v>9707.040000000001</v>
      </c>
      <c r="O1764" s="162">
        <f>MIN(K1764,L1764,M1764,N1764)</f>
        <v/>
      </c>
      <c r="P1764" s="162">
        <f>MAX(K1764,L1764,M1764,N1764)</f>
        <v/>
      </c>
      <c r="Q1764" s="162">
        <f>MEDIAN(K1764,L1764,M1764,N1764)</f>
        <v/>
      </c>
      <c r="R1764" s="162">
        <f>AVERAGE(K1764,L1764,M1764,N1764)</f>
        <v/>
      </c>
      <c r="S1764" s="162">
        <f>AVERAGE(O1764,Q1764)</f>
        <v/>
      </c>
      <c r="T1764" s="162">
        <f>AVERAGE(P1764,Q1764)</f>
        <v/>
      </c>
      <c r="U1764" s="41">
        <f>STDEVA(K1764,L1764,M1764,N1764)</f>
        <v/>
      </c>
      <c r="V1764" s="42">
        <f>U1764/Q1764</f>
        <v/>
      </c>
      <c r="W1764" s="43">
        <f>IF(X1764=O1764,"MENOR",IF(X1764=S1764,"PROM[MEN-MED]","PROMEDIO"))</f>
        <v/>
      </c>
      <c r="X1764" s="163">
        <f>IF(V1764&lt;=300%,O1764,IF(AND(V1764&gt;100%,V1764&lt;=150%),S1764,R1764))</f>
        <v/>
      </c>
      <c r="Y1764" s="162">
        <f>ROUND(X1764,0)</f>
        <v/>
      </c>
    </row>
    <row r="1765" ht="27" customHeight="1">
      <c r="B1765" s="32" t="inlineStr">
        <is>
          <t>1.36</t>
        </is>
      </c>
      <c r="C1765" s="32" t="n">
        <v>4912</v>
      </c>
      <c r="D1765" s="58" t="inlineStr">
        <is>
          <t xml:space="preserve">JUEGO DE TORNILLO DE AJUSTE DE LA ZAPATA DEL FRENO DE ESTACIONAMIENTO </t>
        </is>
      </c>
      <c r="E1765" s="56" t="inlineStr">
        <is>
          <t>El juego de tornillo de ajuste de la zapata del freno de estacionamiento en una toyota es un conjunto de componentes que permite regular la separación entre las zapatas de freno de estacionamiento y el tambor o disco, asegurando un ajuste adecuado para un frenado eficiente.</t>
        </is>
      </c>
      <c r="F1765" s="32" t="inlineStr">
        <is>
          <t>Unidad</t>
        </is>
      </c>
      <c r="G1765" s="35" t="inlineStr">
        <is>
          <t>suministro</t>
        </is>
      </c>
      <c r="H1765" s="159" t="n">
        <v>15200</v>
      </c>
      <c r="I1765" s="37" t="n">
        <v>158.91</v>
      </c>
      <c r="J1765" s="37" t="n">
        <v>151.76</v>
      </c>
      <c r="K1765" s="160">
        <f>H1765*(I1765/J1765)</f>
        <v/>
      </c>
      <c r="L1765" s="159" t="n">
        <v>17995.1324</v>
      </c>
      <c r="M1765" s="159" t="n">
        <v>17471</v>
      </c>
      <c r="N1765" s="159" t="n">
        <v>18868.68</v>
      </c>
      <c r="O1765" s="162">
        <f>MIN(K1765,L1765,M1765,N1765)</f>
        <v/>
      </c>
      <c r="P1765" s="162">
        <f>MAX(K1765,L1765,M1765,N1765)</f>
        <v/>
      </c>
      <c r="Q1765" s="162">
        <f>MEDIAN(K1765,L1765,M1765,N1765)</f>
        <v/>
      </c>
      <c r="R1765" s="162">
        <f>AVERAGE(K1765,L1765,M1765,N1765)</f>
        <v/>
      </c>
      <c r="S1765" s="162">
        <f>AVERAGE(O1765,Q1765)</f>
        <v/>
      </c>
      <c r="T1765" s="162">
        <f>AVERAGE(P1765,Q1765)</f>
        <v/>
      </c>
      <c r="U1765" s="41">
        <f>STDEVA(K1765,L1765,M1765,N1765)</f>
        <v/>
      </c>
      <c r="V1765" s="42">
        <f>U1765/Q1765</f>
        <v/>
      </c>
      <c r="W1765" s="43">
        <f>IF(X1765=O1765,"MENOR",IF(X1765=S1765,"PROM[MEN-MED]","PROMEDIO"))</f>
        <v/>
      </c>
      <c r="X1765" s="163">
        <f>IF(V1765&lt;=300%,O1765,IF(AND(V1765&gt;100%,V1765&lt;=150%),S1765,R1765))</f>
        <v/>
      </c>
      <c r="Y1765" s="162">
        <f>ROUND(X1765,0)</f>
        <v/>
      </c>
    </row>
    <row r="1766" ht="27" customHeight="1">
      <c r="B1766" s="32" t="inlineStr">
        <is>
          <t>1.37</t>
        </is>
      </c>
      <c r="C1766" s="32" t="n">
        <v>4912</v>
      </c>
      <c r="D1766" s="58" t="inlineStr">
        <is>
          <t xml:space="preserve">TIRANTE IZQUIERDO DE LA ZAPATA DEL FRENO DE EESTACIONAMIENTO </t>
        </is>
      </c>
      <c r="E1766" s="56" t="inlineStr">
        <is>
          <t>El tirante izquierdo de la zapata del freno de estacionamiento en una toyota es una varilla metálica que conecta y estabiliza las zapatas del freno de estacionamiento en el lado izquierdo del vehículo.</t>
        </is>
      </c>
      <c r="F1766" s="32" t="inlineStr">
        <is>
          <t>Unidad</t>
        </is>
      </c>
      <c r="G1766" s="35" t="inlineStr">
        <is>
          <t>suministro</t>
        </is>
      </c>
      <c r="H1766" s="159" t="n">
        <v>240344</v>
      </c>
      <c r="I1766" s="37" t="n">
        <v>158.91</v>
      </c>
      <c r="J1766" s="37" t="n">
        <v>151.76</v>
      </c>
      <c r="K1766" s="160">
        <f>H1766*(I1766/J1766)</f>
        <v/>
      </c>
      <c r="L1766" s="159" t="n">
        <v>296936.6421</v>
      </c>
      <c r="M1766" s="159" t="n">
        <v>288288</v>
      </c>
      <c r="N1766" s="159" t="n">
        <v>311351.04</v>
      </c>
      <c r="O1766" s="162">
        <f>MIN(K1766,L1766,M1766,N1766)</f>
        <v/>
      </c>
      <c r="P1766" s="162">
        <f>MAX(K1766,L1766,M1766,N1766)</f>
        <v/>
      </c>
      <c r="Q1766" s="162">
        <f>MEDIAN(K1766,L1766,M1766,N1766)</f>
        <v/>
      </c>
      <c r="R1766" s="162">
        <f>AVERAGE(K1766,L1766,M1766,N1766)</f>
        <v/>
      </c>
      <c r="S1766" s="162">
        <f>AVERAGE(O1766,Q1766)</f>
        <v/>
      </c>
      <c r="T1766" s="162">
        <f>AVERAGE(P1766,Q1766)</f>
        <v/>
      </c>
      <c r="U1766" s="41">
        <f>STDEVA(K1766,L1766,M1766,N1766)</f>
        <v/>
      </c>
      <c r="V1766" s="42">
        <f>U1766/Q1766</f>
        <v/>
      </c>
      <c r="W1766" s="43">
        <f>IF(X1766=O1766,"MENOR",IF(X1766=S1766,"PROM[MEN-MED]","PROMEDIO"))</f>
        <v/>
      </c>
      <c r="X1766" s="163">
        <f>IF(V1766&lt;=300%,O1766,IF(AND(V1766&gt;100%,V1766&lt;=150%),S1766,R1766))</f>
        <v/>
      </c>
      <c r="Y1766" s="162">
        <f>ROUND(X1766,0)</f>
        <v/>
      </c>
    </row>
    <row r="1767" ht="27" customHeight="1">
      <c r="B1767" s="32" t="inlineStr">
        <is>
          <t>1.38</t>
        </is>
      </c>
      <c r="C1767" s="32" t="n">
        <v>4912</v>
      </c>
      <c r="D1767" s="58" t="inlineStr">
        <is>
          <t xml:space="preserve">TIRANTE DERECHO DE LA ZAPATA DEL FRENO DE EESTACIONAMIENTO </t>
        </is>
      </c>
      <c r="E1767" s="56" t="inlineStr">
        <is>
          <t>El tirante izquierdo de la zapata del freno de estacionamiento en una toyota es una varilla metálica que conecta y estabiliza las zapatas del freno de estacionamiento en el lado izquierdo del vehículo.</t>
        </is>
      </c>
      <c r="F1767" s="32" t="inlineStr">
        <is>
          <t>Unidad</t>
        </is>
      </c>
      <c r="G1767" s="35" t="inlineStr">
        <is>
          <t>suministro</t>
        </is>
      </c>
      <c r="H1767" s="159" t="n">
        <v>240344</v>
      </c>
      <c r="I1767" s="37" t="n">
        <v>158.91</v>
      </c>
      <c r="J1767" s="37" t="n">
        <v>151.76</v>
      </c>
      <c r="K1767" s="160">
        <f>H1767*(I1767/J1767)</f>
        <v/>
      </c>
      <c r="L1767" s="159" t="n">
        <v>299791.7972</v>
      </c>
      <c r="M1767" s="159" t="n">
        <v>291060</v>
      </c>
      <c r="N1767" s="159" t="n">
        <v>314344.8</v>
      </c>
      <c r="O1767" s="162">
        <f>MIN(K1767,L1767,M1767,N1767)</f>
        <v/>
      </c>
      <c r="P1767" s="162">
        <f>MAX(K1767,L1767,M1767,N1767)</f>
        <v/>
      </c>
      <c r="Q1767" s="162">
        <f>MEDIAN(K1767,L1767,M1767,N1767)</f>
        <v/>
      </c>
      <c r="R1767" s="162">
        <f>AVERAGE(K1767,L1767,M1767,N1767)</f>
        <v/>
      </c>
      <c r="S1767" s="162">
        <f>AVERAGE(O1767,Q1767)</f>
        <v/>
      </c>
      <c r="T1767" s="162">
        <f>AVERAGE(P1767,Q1767)</f>
        <v/>
      </c>
      <c r="U1767" s="41">
        <f>STDEVA(K1767,L1767,M1767,N1767)</f>
        <v/>
      </c>
      <c r="V1767" s="42">
        <f>U1767/Q1767</f>
        <v/>
      </c>
      <c r="W1767" s="43">
        <f>IF(X1767=O1767,"MENOR",IF(X1767=S1767,"PROM[MEN-MED]","PROMEDIO"))</f>
        <v/>
      </c>
      <c r="X1767" s="163">
        <f>IF(V1767&lt;=300%,O1767,IF(AND(V1767&gt;100%,V1767&lt;=150%),S1767,R1767))</f>
        <v/>
      </c>
      <c r="Y1767" s="162">
        <f>ROUND(X1767,0)</f>
        <v/>
      </c>
    </row>
    <row r="1768" ht="15.75" customHeight="1">
      <c r="B1768" s="26" t="inlineStr">
        <is>
          <t>2.</t>
        </is>
      </c>
      <c r="C1768" s="142" t="inlineStr">
        <is>
          <t>SISTEMA DE SUSPENSIÓN</t>
        </is>
      </c>
      <c r="H1768" s="157" t="n"/>
      <c r="I1768" s="29" t="n"/>
      <c r="J1768" s="29" t="n"/>
      <c r="K1768" s="157" t="n"/>
      <c r="L1768" s="157" t="n"/>
      <c r="M1768" s="157" t="n"/>
      <c r="N1768" s="157" t="n"/>
      <c r="O1768" s="29" t="n"/>
      <c r="P1768" s="29" t="n"/>
      <c r="Q1768" s="29" t="n"/>
      <c r="R1768" s="29" t="n"/>
      <c r="S1768" s="29" t="n"/>
      <c r="T1768" s="29" t="n"/>
      <c r="U1768" s="29" t="n"/>
      <c r="V1768" s="75" t="n"/>
      <c r="W1768" s="29" t="n"/>
      <c r="X1768" s="29" t="n"/>
      <c r="Y1768" s="29" t="n"/>
    </row>
    <row r="1769" ht="27" customHeight="1">
      <c r="B1769" s="32" t="inlineStr">
        <is>
          <t>2.1</t>
        </is>
      </c>
      <c r="C1769" s="32" t="n">
        <v>4912</v>
      </c>
      <c r="D1769" s="59" t="inlineStr">
        <is>
          <t xml:space="preserve">JUEGO DE AMORTIGUADORES DELANTEROS </t>
        </is>
      </c>
      <c r="E1769" s="56" t="inlineStr">
        <is>
          <t>Un juego de amortiguadores delanteros para toyota  se refiere a un conjunto de amortiguadores diseñados para la suspensión delantera de un vehículo toyota . Los amortiguadores son componentes esenciales del sistema de suspensión que absorben impactos y vibraciones, mejorando la estabilidad, el confort de conducción y el control del vehículo.</t>
        </is>
      </c>
      <c r="F1769" s="32" t="inlineStr">
        <is>
          <t>Unidad</t>
        </is>
      </c>
      <c r="G1769" s="35" t="inlineStr">
        <is>
          <t>suministro</t>
        </is>
      </c>
      <c r="H1769" s="159" t="n">
        <v>1185651</v>
      </c>
      <c r="I1769" s="37" t="n">
        <v>158.91</v>
      </c>
      <c r="J1769" s="37" t="n">
        <v>151.76</v>
      </c>
      <c r="K1769" s="160">
        <f>H1769*(I1769/J1769)</f>
        <v/>
      </c>
      <c r="L1769" s="159" t="n">
        <v>1528483.9451</v>
      </c>
      <c r="M1769" s="159" t="n">
        <v>1483965</v>
      </c>
      <c r="N1769" s="159" t="n">
        <v>1602682.2</v>
      </c>
      <c r="O1769" s="162">
        <f>MIN(K1769,L1769,M1769,N1769)</f>
        <v/>
      </c>
      <c r="P1769" s="162">
        <f>MAX(K1769,L1769,M1769,N1769)</f>
        <v/>
      </c>
      <c r="Q1769" s="162">
        <f>MEDIAN(K1769,L1769,M1769,N1769)</f>
        <v/>
      </c>
      <c r="R1769" s="162">
        <f>AVERAGE(K1769,L1769,M1769,N1769)</f>
        <v/>
      </c>
      <c r="S1769" s="162">
        <f>AVERAGE(O1769,Q1769)</f>
        <v/>
      </c>
      <c r="T1769" s="162">
        <f>AVERAGE(P1769,Q1769)</f>
        <v/>
      </c>
      <c r="U1769" s="41">
        <f>STDEVA(K1769,L1769,M1769,N1769)</f>
        <v/>
      </c>
      <c r="V1769" s="42">
        <f>U1769/Q1769</f>
        <v/>
      </c>
      <c r="W1769" s="43">
        <f>IF(X1769=O1769,"MENOR",IF(X1769=S1769,"PROM[MEN-MED]","PROMEDIO"))</f>
        <v/>
      </c>
      <c r="X1769" s="163">
        <f>IF(V1769&lt;=300%,O1769,IF(AND(V1769&gt;100%,V1769&lt;=150%),S1769,R1769))</f>
        <v/>
      </c>
      <c r="Y1769" s="162">
        <f>ROUND(X1769,0)</f>
        <v/>
      </c>
    </row>
    <row r="1770" ht="27" customHeight="1">
      <c r="B1770" s="32" t="inlineStr">
        <is>
          <t>2.2</t>
        </is>
      </c>
      <c r="C1770" s="32" t="n">
        <v>4912</v>
      </c>
      <c r="D1770" s="59" t="inlineStr">
        <is>
          <t xml:space="preserve">MUELLE ESPIRARAL DELANTERO IZQUIEREDO </t>
        </is>
      </c>
      <c r="E1770"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1770" s="32" t="inlineStr">
        <is>
          <t>Unidad</t>
        </is>
      </c>
      <c r="G1770" s="35" t="inlineStr">
        <is>
          <t>suministro</t>
        </is>
      </c>
      <c r="H1770" s="159" t="n">
        <v>1080514</v>
      </c>
      <c r="I1770" s="37" t="n">
        <v>158.91</v>
      </c>
      <c r="J1770" s="37" t="n">
        <v>151.76</v>
      </c>
      <c r="K1770" s="160">
        <f>H1770*(I1770/J1770)</f>
        <v/>
      </c>
      <c r="L1770" s="159" t="n">
        <v>1318348.4972</v>
      </c>
      <c r="M1770" s="159" t="n">
        <v>1279950</v>
      </c>
      <c r="N1770" s="159" t="n">
        <v>1382346</v>
      </c>
      <c r="O1770" s="162">
        <f>MIN(K1770,L1770,M1770,N1770)</f>
        <v/>
      </c>
      <c r="P1770" s="162">
        <f>MAX(K1770,L1770,M1770,N1770)</f>
        <v/>
      </c>
      <c r="Q1770" s="162">
        <f>MEDIAN(K1770,L1770,M1770,N1770)</f>
        <v/>
      </c>
      <c r="R1770" s="162">
        <f>AVERAGE(K1770,L1770,M1770,N1770)</f>
        <v/>
      </c>
      <c r="S1770" s="162">
        <f>AVERAGE(O1770,Q1770)</f>
        <v/>
      </c>
      <c r="T1770" s="162">
        <f>AVERAGE(P1770,Q1770)</f>
        <v/>
      </c>
      <c r="U1770" s="41">
        <f>STDEVA(K1770,L1770,M1770,N1770)</f>
        <v/>
      </c>
      <c r="V1770" s="42">
        <f>U1770/Q1770</f>
        <v/>
      </c>
      <c r="W1770" s="43">
        <f>IF(X1770=O1770,"MENOR",IF(X1770=S1770,"PROM[MEN-MED]","PROMEDIO"))</f>
        <v/>
      </c>
      <c r="X1770" s="163">
        <f>IF(V1770&lt;=300%,O1770,IF(AND(V1770&gt;100%,V1770&lt;=150%),S1770,R1770))</f>
        <v/>
      </c>
      <c r="Y1770" s="162">
        <f>ROUND(X1770,0)</f>
        <v/>
      </c>
    </row>
    <row r="1771" ht="27" customHeight="1">
      <c r="B1771" s="32" t="inlineStr">
        <is>
          <t>2.3</t>
        </is>
      </c>
      <c r="C1771" s="32" t="n">
        <v>4912</v>
      </c>
      <c r="D1771" s="59" t="inlineStr">
        <is>
          <t>MUELLE ESPIRARAL DELANTERO DERECHO</t>
        </is>
      </c>
      <c r="E1771"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1771" s="32" t="inlineStr">
        <is>
          <t>Juego</t>
        </is>
      </c>
      <c r="G1771" s="35" t="inlineStr">
        <is>
          <t>suministro</t>
        </is>
      </c>
      <c r="H1771" s="159" t="n">
        <v>1080514</v>
      </c>
      <c r="I1771" s="37" t="n">
        <v>158.91</v>
      </c>
      <c r="J1771" s="37" t="n">
        <v>151.76</v>
      </c>
      <c r="K1771" s="160">
        <f>H1771*(I1771/J1771)</f>
        <v/>
      </c>
      <c r="L1771" s="159" t="n">
        <v>1330785.7465</v>
      </c>
      <c r="M1771" s="159" t="n">
        <v>1292025</v>
      </c>
      <c r="N1771" s="159" t="n">
        <v>1395387</v>
      </c>
      <c r="O1771" s="162">
        <f>MIN(K1771,L1771,M1771,N1771)</f>
        <v/>
      </c>
      <c r="P1771" s="162">
        <f>MAX(K1771,L1771,M1771,N1771)</f>
        <v/>
      </c>
      <c r="Q1771" s="162">
        <f>MEDIAN(K1771,L1771,M1771,N1771)</f>
        <v/>
      </c>
      <c r="R1771" s="162">
        <f>AVERAGE(K1771,L1771,M1771,N1771)</f>
        <v/>
      </c>
      <c r="S1771" s="162">
        <f>AVERAGE(O1771,Q1771)</f>
        <v/>
      </c>
      <c r="T1771" s="162">
        <f>AVERAGE(P1771,Q1771)</f>
        <v/>
      </c>
      <c r="U1771" s="41">
        <f>STDEVA(K1771,L1771,M1771,N1771)</f>
        <v/>
      </c>
      <c r="V1771" s="42">
        <f>U1771/Q1771</f>
        <v/>
      </c>
      <c r="W1771" s="43">
        <f>IF(X1771=O1771,"MENOR",IF(X1771=S1771,"PROM[MEN-MED]","PROMEDIO"))</f>
        <v/>
      </c>
      <c r="X1771" s="163">
        <f>IF(V1771&lt;=300%,O1771,IF(AND(V1771&gt;100%,V1771&lt;=150%),S1771,R1771))</f>
        <v/>
      </c>
      <c r="Y1771" s="162">
        <f>ROUND(X1771,0)</f>
        <v/>
      </c>
    </row>
    <row r="1772" ht="27" customHeight="1">
      <c r="B1772" s="32" t="inlineStr">
        <is>
          <t>2.4</t>
        </is>
      </c>
      <c r="C1772" s="32" t="n">
        <v>4912</v>
      </c>
      <c r="D1772" s="59" t="inlineStr">
        <is>
          <t xml:space="preserve">RETEN DEL ELEMENTO DE AMORTIGUACION DEL AMORTIGIADOR DELANTERO </t>
        </is>
      </c>
      <c r="E1772" s="56" t="inlineStr">
        <is>
          <t>El retén del elemento de amortiguación del amortiguador delantero para toyota  es un componente sellador que evita la fuga de aceite o gas dentro del amortiguador, asegurando su correcto funcionamiento.</t>
        </is>
      </c>
      <c r="F1772" s="32" t="inlineStr">
        <is>
          <t>Juego</t>
        </is>
      </c>
      <c r="G1772" s="35" t="inlineStr">
        <is>
          <t>suministro</t>
        </is>
      </c>
      <c r="H1772" s="159" t="n">
        <v>191733</v>
      </c>
      <c r="I1772" s="37" t="n">
        <v>158.91</v>
      </c>
      <c r="J1772" s="37" t="n">
        <v>151.76</v>
      </c>
      <c r="K1772" s="160">
        <f>H1772*(I1772/J1772)</f>
        <v/>
      </c>
      <c r="L1772" s="159" t="n">
        <v>233551.4706</v>
      </c>
      <c r="M1772" s="159" t="n">
        <v>226749</v>
      </c>
      <c r="N1772" s="159" t="n">
        <v>244888.92</v>
      </c>
      <c r="O1772" s="162">
        <f>MIN(K1772,L1772,M1772,N1772)</f>
        <v/>
      </c>
      <c r="P1772" s="162">
        <f>MAX(K1772,L1772,M1772,N1772)</f>
        <v/>
      </c>
      <c r="Q1772" s="162">
        <f>MEDIAN(K1772,L1772,M1772,N1772)</f>
        <v/>
      </c>
      <c r="R1772" s="162">
        <f>AVERAGE(K1772,L1772,M1772,N1772)</f>
        <v/>
      </c>
      <c r="S1772" s="162">
        <f>AVERAGE(O1772,Q1772)</f>
        <v/>
      </c>
      <c r="T1772" s="162">
        <f>AVERAGE(P1772,Q1772)</f>
        <v/>
      </c>
      <c r="U1772" s="41">
        <f>STDEVA(K1772,L1772,M1772,N1772)</f>
        <v/>
      </c>
      <c r="V1772" s="42">
        <f>U1772/Q1772</f>
        <v/>
      </c>
      <c r="W1772" s="43">
        <f>IF(X1772=O1772,"MENOR",IF(X1772=S1772,"PROM[MEN-MED]","PROMEDIO"))</f>
        <v/>
      </c>
      <c r="X1772" s="163">
        <f>IF(V1772&lt;=300%,O1772,IF(AND(V1772&gt;100%,V1772&lt;=150%),S1772,R1772))</f>
        <v/>
      </c>
      <c r="Y1772" s="162">
        <f>ROUND(X1772,0)</f>
        <v/>
      </c>
    </row>
    <row r="1773" ht="27" customHeight="1">
      <c r="B1773" s="32" t="inlineStr">
        <is>
          <t>2.5</t>
        </is>
      </c>
      <c r="C1773" s="32" t="n">
        <v>4912</v>
      </c>
      <c r="D1773" s="59" t="inlineStr">
        <is>
          <t xml:space="preserve">SUBCONJUNTO DEL SOPORTE DE LA SUSPENSION DELANTERA IZQUIERDA </t>
        </is>
      </c>
      <c r="E1773"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1773" s="32" t="inlineStr">
        <is>
          <t>Juego</t>
        </is>
      </c>
      <c r="G1773" s="35" t="inlineStr">
        <is>
          <t>suministro</t>
        </is>
      </c>
      <c r="H1773" s="159" t="n">
        <v>378100</v>
      </c>
      <c r="I1773" s="37" t="n">
        <v>158.91</v>
      </c>
      <c r="J1773" s="37" t="n">
        <v>151.76</v>
      </c>
      <c r="K1773" s="160">
        <f>H1773*(I1773/J1773)</f>
        <v/>
      </c>
      <c r="L1773" s="159" t="n">
        <v>443351.1362</v>
      </c>
      <c r="M1773" s="159" t="n">
        <v>430438</v>
      </c>
      <c r="N1773" s="159" t="n">
        <v>464873.04</v>
      </c>
      <c r="O1773" s="162">
        <f>MIN(K1773,L1773,M1773,N1773)</f>
        <v/>
      </c>
      <c r="P1773" s="162">
        <f>MAX(K1773,L1773,M1773,N1773)</f>
        <v/>
      </c>
      <c r="Q1773" s="162">
        <f>MEDIAN(K1773,L1773,M1773,N1773)</f>
        <v/>
      </c>
      <c r="R1773" s="162">
        <f>AVERAGE(K1773,L1773,M1773,N1773)</f>
        <v/>
      </c>
      <c r="S1773" s="162">
        <f>AVERAGE(O1773,Q1773)</f>
        <v/>
      </c>
      <c r="T1773" s="162">
        <f>AVERAGE(P1773,Q1773)</f>
        <v/>
      </c>
      <c r="U1773" s="41">
        <f>STDEVA(K1773,L1773,M1773,N1773)</f>
        <v/>
      </c>
      <c r="V1773" s="42">
        <f>U1773/Q1773</f>
        <v/>
      </c>
      <c r="W1773" s="43">
        <f>IF(X1773=O1773,"MENOR",IF(X1773=S1773,"PROM[MEN-MED]","PROMEDIO"))</f>
        <v/>
      </c>
      <c r="X1773" s="163">
        <f>IF(V1773&lt;=300%,O1773,IF(AND(V1773&gt;100%,V1773&lt;=150%),S1773,R1773))</f>
        <v/>
      </c>
      <c r="Y1773" s="162">
        <f>ROUND(X1773,0)</f>
        <v/>
      </c>
    </row>
    <row r="1774" ht="27" customHeight="1">
      <c r="B1774" s="32" t="inlineStr">
        <is>
          <t>2.6</t>
        </is>
      </c>
      <c r="C1774" s="32" t="n">
        <v>4912</v>
      </c>
      <c r="D1774" s="59" t="inlineStr">
        <is>
          <t>SUBCONJUNTO DEL SOPORTE DE LA SUSPENSION DELANTERA DERECHA</t>
        </is>
      </c>
      <c r="E1774"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1774" s="32" t="inlineStr">
        <is>
          <t>Juego</t>
        </is>
      </c>
      <c r="G1774" s="35" t="inlineStr">
        <is>
          <t>suministro</t>
        </is>
      </c>
      <c r="H1774" s="159" t="n">
        <v>378100</v>
      </c>
      <c r="I1774" s="37" t="n">
        <v>158.91</v>
      </c>
      <c r="J1774" s="37" t="n">
        <v>151.76</v>
      </c>
      <c r="K1774" s="160">
        <f>H1774*(I1774/J1774)</f>
        <v/>
      </c>
      <c r="L1774" s="159" t="n">
        <v>456264.2546</v>
      </c>
      <c r="M1774" s="159" t="n">
        <v>442975</v>
      </c>
      <c r="N1774" s="159" t="n">
        <v>478413</v>
      </c>
      <c r="O1774" s="162">
        <f>MIN(K1774,L1774,M1774,N1774)</f>
        <v/>
      </c>
      <c r="P1774" s="162">
        <f>MAX(K1774,L1774,M1774,N1774)</f>
        <v/>
      </c>
      <c r="Q1774" s="162">
        <f>MEDIAN(K1774,L1774,M1774,N1774)</f>
        <v/>
      </c>
      <c r="R1774" s="162">
        <f>AVERAGE(K1774,L1774,M1774,N1774)</f>
        <v/>
      </c>
      <c r="S1774" s="162">
        <f>AVERAGE(O1774,Q1774)</f>
        <v/>
      </c>
      <c r="T1774" s="162">
        <f>AVERAGE(P1774,Q1774)</f>
        <v/>
      </c>
      <c r="U1774" s="41">
        <f>STDEVA(K1774,L1774,M1774,N1774)</f>
        <v/>
      </c>
      <c r="V1774" s="42">
        <f>U1774/Q1774</f>
        <v/>
      </c>
      <c r="W1774" s="43">
        <f>IF(X1774=O1774,"MENOR",IF(X1774=S1774,"PROM[MEN-MED]","PROMEDIO"))</f>
        <v/>
      </c>
      <c r="X1774" s="163">
        <f>IF(V1774&lt;=300%,O1774,IF(AND(V1774&gt;100%,V1774&lt;=150%),S1774,R1774))</f>
        <v/>
      </c>
      <c r="Y1774" s="162">
        <f>ROUND(X1774,0)</f>
        <v/>
      </c>
    </row>
    <row r="1775" ht="27" customHeight="1">
      <c r="B1775" s="32" t="inlineStr">
        <is>
          <t>2.7</t>
        </is>
      </c>
      <c r="C1775" s="32" t="n">
        <v>4912</v>
      </c>
      <c r="D1775" s="59" t="inlineStr">
        <is>
          <t>ELEMENTO DE AMORTIGUACION DEL AMORTIGUADOR DELANTERO NO.1</t>
        </is>
      </c>
      <c r="E1775" s="56" t="inlineStr">
        <is>
          <t>El Elemento de Amortiguación del Amortiguador Delantero No.1 en un toyota se refiere a un componente clave dentro del sistema de suspensión que ayuda a absorber impactos y vibraciones para mejorar la estabilidad y el confort de conducción.</t>
        </is>
      </c>
      <c r="F1775" s="32" t="inlineStr">
        <is>
          <t>Juego</t>
        </is>
      </c>
      <c r="G1775" s="35" t="inlineStr">
        <is>
          <t>suministro</t>
        </is>
      </c>
      <c r="H1775" s="159" t="n">
        <v>1278699</v>
      </c>
      <c r="I1775" s="37" t="n">
        <v>158.91</v>
      </c>
      <c r="J1775" s="37" t="n">
        <v>151.76</v>
      </c>
      <c r="K1775" s="160">
        <f>H1775*(I1775/J1775)</f>
        <v/>
      </c>
      <c r="L1775" s="159" t="n">
        <v>1528483.9451</v>
      </c>
      <c r="M1775" s="159" t="n">
        <v>1483965</v>
      </c>
      <c r="N1775" s="159" t="n">
        <v>1602682.2</v>
      </c>
      <c r="O1775" s="162">
        <f>MIN(K1775,L1775,M1775,N1775)</f>
        <v/>
      </c>
      <c r="P1775" s="162">
        <f>MAX(K1775,L1775,M1775,N1775)</f>
        <v/>
      </c>
      <c r="Q1775" s="162">
        <f>MEDIAN(K1775,L1775,M1775,N1775)</f>
        <v/>
      </c>
      <c r="R1775" s="162">
        <f>AVERAGE(K1775,L1775,M1775,N1775)</f>
        <v/>
      </c>
      <c r="S1775" s="162">
        <f>AVERAGE(O1775,Q1775)</f>
        <v/>
      </c>
      <c r="T1775" s="162">
        <f>AVERAGE(P1775,Q1775)</f>
        <v/>
      </c>
      <c r="U1775" s="41">
        <f>STDEVA(K1775,L1775,M1775,N1775)</f>
        <v/>
      </c>
      <c r="V1775" s="42">
        <f>U1775/Q1775</f>
        <v/>
      </c>
      <c r="W1775" s="43">
        <f>IF(X1775=O1775,"MENOR",IF(X1775=S1775,"PROM[MEN-MED]","PROMEDIO"))</f>
        <v/>
      </c>
      <c r="X1775" s="163">
        <f>IF(V1775&lt;=300%,O1775,IF(AND(V1775&gt;100%,V1775&lt;=150%),S1775,R1775))</f>
        <v/>
      </c>
      <c r="Y1775" s="162">
        <f>ROUND(X1775,0)</f>
        <v/>
      </c>
    </row>
    <row r="1776" ht="27" customHeight="1">
      <c r="B1776" s="32" t="inlineStr">
        <is>
          <t>2.8</t>
        </is>
      </c>
      <c r="C1776" s="32" t="n">
        <v>4912</v>
      </c>
      <c r="D1776" s="59" t="inlineStr">
        <is>
          <t xml:space="preserve">RETEN DEL ELEMENTO DE AMORTIGUACION DEL AMORTIGIADOR DELANTERO </t>
        </is>
      </c>
      <c r="E1776" s="56" t="inlineStr">
        <is>
          <t>El retén del elemento de amortiguación del amortiguador delantero es un componente clave en el sistema de suspensión del toyota , cuya función principal es sellar y proteger el interior del amortiguador.</t>
        </is>
      </c>
      <c r="F1776" s="32" t="inlineStr">
        <is>
          <t>Juego</t>
        </is>
      </c>
      <c r="G1776" s="35" t="inlineStr">
        <is>
          <t>suministro</t>
        </is>
      </c>
      <c r="H1776" s="159" t="n">
        <v>198290</v>
      </c>
      <c r="I1776" s="37" t="n">
        <v>158.91</v>
      </c>
      <c r="J1776" s="37" t="n">
        <v>151.76</v>
      </c>
      <c r="K1776" s="160">
        <f>H1776*(I1776/J1776)</f>
        <v/>
      </c>
      <c r="L1776" s="159" t="n">
        <v>240595.6399</v>
      </c>
      <c r="M1776" s="159" t="n">
        <v>233588</v>
      </c>
      <c r="N1776" s="159" t="n">
        <v>252275.04</v>
      </c>
      <c r="O1776" s="162">
        <f>MIN(K1776,L1776,M1776,N1776)</f>
        <v/>
      </c>
      <c r="P1776" s="162">
        <f>MAX(K1776,L1776,M1776,N1776)</f>
        <v/>
      </c>
      <c r="Q1776" s="162">
        <f>MEDIAN(K1776,L1776,M1776,N1776)</f>
        <v/>
      </c>
      <c r="R1776" s="162">
        <f>AVERAGE(K1776,L1776,M1776,N1776)</f>
        <v/>
      </c>
      <c r="S1776" s="162">
        <f>AVERAGE(O1776,Q1776)</f>
        <v/>
      </c>
      <c r="T1776" s="162">
        <f>AVERAGE(P1776,Q1776)</f>
        <v/>
      </c>
      <c r="U1776" s="41">
        <f>STDEVA(K1776,L1776,M1776,N1776)</f>
        <v/>
      </c>
      <c r="V1776" s="42">
        <f>U1776/Q1776</f>
        <v/>
      </c>
      <c r="W1776" s="43">
        <f>IF(X1776=O1776,"MENOR",IF(X1776=S1776,"PROM[MEN-MED]","PROMEDIO"))</f>
        <v/>
      </c>
      <c r="X1776" s="163">
        <f>IF(V1776&lt;=300%,O1776,IF(AND(V1776&gt;100%,V1776&lt;=150%),S1776,R1776))</f>
        <v/>
      </c>
      <c r="Y1776" s="162">
        <f>ROUND(X1776,0)</f>
        <v/>
      </c>
    </row>
    <row r="1777" ht="27" customHeight="1">
      <c r="B1777" s="32" t="inlineStr">
        <is>
          <t>2.9</t>
        </is>
      </c>
      <c r="C1777" s="32" t="n">
        <v>4912</v>
      </c>
      <c r="D1777" s="59" t="inlineStr">
        <is>
          <t xml:space="preserve">CASQUILLOS DEL AMORTIGUADOR DELANTERO </t>
        </is>
      </c>
      <c r="E1777" s="56" t="inlineStr">
        <is>
          <t>Los casquillos del amortiguador delantero en un toyota son componentes esenciales dentro del sistema de suspensión, diseñados para reducir la fricción y absorber vibraciones entre el amortiguador y el chasis del vehículo.</t>
        </is>
      </c>
      <c r="F1777" s="32" t="inlineStr">
        <is>
          <t>Juego</t>
        </is>
      </c>
      <c r="G1777" s="35" t="inlineStr">
        <is>
          <t>suministro</t>
        </is>
      </c>
      <c r="H1777" s="159" t="n">
        <v>198290</v>
      </c>
      <c r="I1777" s="37" t="n">
        <v>158.91</v>
      </c>
      <c r="J1777" s="37" t="n">
        <v>151.76</v>
      </c>
      <c r="K1777" s="160">
        <f>H1777*(I1777/J1777)</f>
        <v/>
      </c>
      <c r="L1777" s="159" t="n">
        <v>284185.2447</v>
      </c>
      <c r="M1777" s="159" t="n">
        <v>275908</v>
      </c>
      <c r="N1777" s="159" t="n">
        <v>297980.64</v>
      </c>
      <c r="O1777" s="162">
        <f>MIN(K1777,L1777,M1777,N1777)</f>
        <v/>
      </c>
      <c r="P1777" s="162">
        <f>MAX(K1777,L1777,M1777,N1777)</f>
        <v/>
      </c>
      <c r="Q1777" s="162">
        <f>MEDIAN(K1777,L1777,M1777,N1777)</f>
        <v/>
      </c>
      <c r="R1777" s="162">
        <f>AVERAGE(K1777,L1777,M1777,N1777)</f>
        <v/>
      </c>
      <c r="S1777" s="162">
        <f>AVERAGE(O1777,Q1777)</f>
        <v/>
      </c>
      <c r="T1777" s="162">
        <f>AVERAGE(P1777,Q1777)</f>
        <v/>
      </c>
      <c r="U1777" s="41">
        <f>STDEVA(K1777,L1777,M1777,N1777)</f>
        <v/>
      </c>
      <c r="V1777" s="42">
        <f>U1777/Q1777</f>
        <v/>
      </c>
      <c r="W1777" s="43">
        <f>IF(X1777=O1777,"MENOR",IF(X1777=S1777,"PROM[MEN-MED]","PROMEDIO"))</f>
        <v/>
      </c>
      <c r="X1777" s="163">
        <f>IF(V1777&lt;=300%,O1777,IF(AND(V1777&gt;100%,V1777&lt;=150%),S1777,R1777))</f>
        <v/>
      </c>
      <c r="Y1777" s="162">
        <f>ROUND(X1777,0)</f>
        <v/>
      </c>
    </row>
    <row r="1778" ht="27" customHeight="1">
      <c r="B1778" s="32" t="inlineStr">
        <is>
          <t>2.10</t>
        </is>
      </c>
      <c r="C1778" s="32" t="n">
        <v>4912</v>
      </c>
      <c r="D1778" s="59" t="inlineStr">
        <is>
          <t xml:space="preserve">CASQUILLO DEL BRAZO SUPERIOR DE LA SUSPENSION DELANTERA IZQUIERDA </t>
        </is>
      </c>
      <c r="E1778" s="56" t="inlineStr">
        <is>
          <t>El casquillo del brazo superior de la suspensión delantera izquierda en un toyota es un componente clave del sistema de suspensión que permite la conexión flexible entre el brazo de control superior y el chasis del vehículo.</t>
        </is>
      </c>
      <c r="F1778" s="32" t="inlineStr">
        <is>
          <t>Juego</t>
        </is>
      </c>
      <c r="G1778" s="35" t="inlineStr">
        <is>
          <t>suministro</t>
        </is>
      </c>
      <c r="H1778" s="159" t="n">
        <v>174800</v>
      </c>
      <c r="I1778" s="37" t="n">
        <v>158.91</v>
      </c>
      <c r="J1778" s="37" t="n">
        <v>151.76</v>
      </c>
      <c r="K1778" s="160">
        <f>H1778*(I1778/J1778)</f>
        <v/>
      </c>
      <c r="L1778" s="159" t="n">
        <v>208945.8049</v>
      </c>
      <c r="M1778" s="159" t="n">
        <v>202860</v>
      </c>
      <c r="N1778" s="159" t="n">
        <v>219088.8</v>
      </c>
      <c r="O1778" s="162">
        <f>MIN(K1778,L1778,M1778,N1778)</f>
        <v/>
      </c>
      <c r="P1778" s="162">
        <f>MAX(K1778,L1778,M1778,N1778)</f>
        <v/>
      </c>
      <c r="Q1778" s="162">
        <f>MEDIAN(K1778,L1778,M1778,N1778)</f>
        <v/>
      </c>
      <c r="R1778" s="162">
        <f>AVERAGE(K1778,L1778,M1778,N1778)</f>
        <v/>
      </c>
      <c r="S1778" s="162">
        <f>AVERAGE(O1778,Q1778)</f>
        <v/>
      </c>
      <c r="T1778" s="162">
        <f>AVERAGE(P1778,Q1778)</f>
        <v/>
      </c>
      <c r="U1778" s="41">
        <f>STDEVA(K1778,L1778,M1778,N1778)</f>
        <v/>
      </c>
      <c r="V1778" s="42">
        <f>U1778/Q1778</f>
        <v/>
      </c>
      <c r="W1778" s="43">
        <f>IF(X1778=O1778,"MENOR",IF(X1778=S1778,"PROM[MEN-MED]","PROMEDIO"))</f>
        <v/>
      </c>
      <c r="X1778" s="163">
        <f>IF(V1778&lt;=300%,O1778,IF(AND(V1778&gt;100%,V1778&lt;=150%),S1778,R1778))</f>
        <v/>
      </c>
      <c r="Y1778" s="162">
        <f>ROUND(X1778,0)</f>
        <v/>
      </c>
    </row>
    <row r="1779" ht="27" customHeight="1">
      <c r="B1779" s="32" t="inlineStr">
        <is>
          <t>2.11</t>
        </is>
      </c>
      <c r="C1779" s="32" t="n">
        <v>4912</v>
      </c>
      <c r="D1779" s="59" t="inlineStr">
        <is>
          <t xml:space="preserve">CASQUILLO DEL BRAZO SUPERIOR DE LA SUSPENSION DELANTERA DERECHA </t>
        </is>
      </c>
      <c r="E1779" s="56" t="inlineStr">
        <is>
          <t>El casquillo del brazo superior de la suspensión delantera izquierda en un toyota es un componente clave del sistema de suspensión que permite la conexión flexible entre el brazo de control superior y el chasis del vehículo.</t>
        </is>
      </c>
      <c r="F1779" s="32" t="inlineStr">
        <is>
          <t>Unidad</t>
        </is>
      </c>
      <c r="G1779" s="35" t="inlineStr">
        <is>
          <t>suministro</t>
        </is>
      </c>
      <c r="H1779" s="159" t="n">
        <v>174800</v>
      </c>
      <c r="I1779" s="37" t="n">
        <v>158.91</v>
      </c>
      <c r="J1779" s="37" t="n">
        <v>151.76</v>
      </c>
      <c r="K1779" s="160">
        <f>H1779*(I1779/J1779)</f>
        <v/>
      </c>
      <c r="L1779" s="159" t="n">
        <v>212925.7242</v>
      </c>
      <c r="M1779" s="159" t="n">
        <v>206724</v>
      </c>
      <c r="N1779" s="159" t="n">
        <v>223261.92</v>
      </c>
      <c r="O1779" s="162">
        <f>MIN(K1779,L1779,M1779,N1779)</f>
        <v/>
      </c>
      <c r="P1779" s="162">
        <f>MAX(K1779,L1779,M1779,N1779)</f>
        <v/>
      </c>
      <c r="Q1779" s="162">
        <f>MEDIAN(K1779,L1779,M1779,N1779)</f>
        <v/>
      </c>
      <c r="R1779" s="162">
        <f>AVERAGE(K1779,L1779,M1779,N1779)</f>
        <v/>
      </c>
      <c r="S1779" s="162">
        <f>AVERAGE(O1779,Q1779)</f>
        <v/>
      </c>
      <c r="T1779" s="162">
        <f>AVERAGE(P1779,Q1779)</f>
        <v/>
      </c>
      <c r="U1779" s="41">
        <f>STDEVA(K1779,L1779,M1779,N1779)</f>
        <v/>
      </c>
      <c r="V1779" s="42">
        <f>U1779/Q1779</f>
        <v/>
      </c>
      <c r="W1779" s="43">
        <f>IF(X1779=O1779,"MENOR",IF(X1779=S1779,"PROM[MEN-MED]","PROMEDIO"))</f>
        <v/>
      </c>
      <c r="X1779" s="163">
        <f>IF(V1779&lt;=300%,O1779,IF(AND(V1779&gt;100%,V1779&lt;=150%),S1779,R1779))</f>
        <v/>
      </c>
      <c r="Y1779" s="162">
        <f>ROUND(X1779,0)</f>
        <v/>
      </c>
    </row>
    <row r="1780" ht="27" customHeight="1">
      <c r="B1780" s="32" t="inlineStr">
        <is>
          <t>2.12</t>
        </is>
      </c>
      <c r="C1780" s="32" t="n">
        <v>4912</v>
      </c>
      <c r="D1780" s="59" t="inlineStr">
        <is>
          <t xml:space="preserve">CONJUNTO DEL BRAZO SUPERIOR DE LA SUSPENSION DELANTERA IZQUIERDA </t>
        </is>
      </c>
      <c r="E1780" s="56" t="inlineStr">
        <is>
          <t>El conjunto del brazo superior de la suspensión delantera izquierda en un toyota es un componente fundamental del sistema de suspensión, encargado de conectar la rueda con el chasis y permitir el movimiento controlado de la suspensión.</t>
        </is>
      </c>
      <c r="F1780" s="32" t="inlineStr">
        <is>
          <t>Unidad</t>
        </is>
      </c>
      <c r="G1780" s="35" t="inlineStr">
        <is>
          <t>suministro</t>
        </is>
      </c>
      <c r="H1780" s="159" t="n">
        <v>174800</v>
      </c>
      <c r="I1780" s="37" t="n">
        <v>158.91</v>
      </c>
      <c r="J1780" s="37" t="n">
        <v>151.76</v>
      </c>
      <c r="K1780" s="160">
        <f>H1780*(I1780/J1780)</f>
        <v/>
      </c>
      <c r="L1780" s="159" t="n">
        <v>206955.8393</v>
      </c>
      <c r="M1780" s="159" t="n">
        <v>200928</v>
      </c>
      <c r="N1780" s="159" t="n">
        <v>217002.24</v>
      </c>
      <c r="O1780" s="162">
        <f>MIN(K1780,L1780,M1780,N1780)</f>
        <v/>
      </c>
      <c r="P1780" s="162">
        <f>MAX(K1780,L1780,M1780,N1780)</f>
        <v/>
      </c>
      <c r="Q1780" s="162">
        <f>MEDIAN(K1780,L1780,M1780,N1780)</f>
        <v/>
      </c>
      <c r="R1780" s="162">
        <f>AVERAGE(K1780,L1780,M1780,N1780)</f>
        <v/>
      </c>
      <c r="S1780" s="162">
        <f>AVERAGE(O1780,Q1780)</f>
        <v/>
      </c>
      <c r="T1780" s="162">
        <f>AVERAGE(P1780,Q1780)</f>
        <v/>
      </c>
      <c r="U1780" s="41">
        <f>STDEVA(K1780,L1780,M1780,N1780)</f>
        <v/>
      </c>
      <c r="V1780" s="42">
        <f>U1780/Q1780</f>
        <v/>
      </c>
      <c r="W1780" s="43">
        <f>IF(X1780=O1780,"MENOR",IF(X1780=S1780,"PROM[MEN-MED]","PROMEDIO"))</f>
        <v/>
      </c>
      <c r="X1780" s="163">
        <f>IF(V1780&lt;=300%,O1780,IF(AND(V1780&gt;100%,V1780&lt;=150%),S1780,R1780))</f>
        <v/>
      </c>
      <c r="Y1780" s="162">
        <f>ROUND(X1780,0)</f>
        <v/>
      </c>
    </row>
    <row r="1781" ht="27" customHeight="1">
      <c r="B1781" s="32" t="inlineStr">
        <is>
          <t>2.13</t>
        </is>
      </c>
      <c r="C1781" s="32" t="n">
        <v>4912</v>
      </c>
      <c r="D1781" s="59" t="inlineStr">
        <is>
          <t>CONJUNTO DEL BRAZO SUPERIOR DE LA SUSPENSION DELANTERA DERECHA</t>
        </is>
      </c>
      <c r="E1781" s="56" t="inlineStr">
        <is>
          <t>El conjunto del brazo superior de la suspensión delantera izquierda en un toyota es un componente fundamental del sistema de suspensión, encargado de conectar la rueda con el chasis y permitir el movimiento controlado de la suspensión.</t>
        </is>
      </c>
      <c r="F1781" s="32" t="inlineStr">
        <is>
          <t>Unidad</t>
        </is>
      </c>
      <c r="G1781" s="35" t="inlineStr">
        <is>
          <t>suministro</t>
        </is>
      </c>
      <c r="H1781" s="159" t="n">
        <v>174800</v>
      </c>
      <c r="I1781" s="37" t="n">
        <v>158.91</v>
      </c>
      <c r="J1781" s="37" t="n">
        <v>151.76</v>
      </c>
      <c r="K1781" s="160">
        <f>H1781*(I1781/J1781)</f>
        <v/>
      </c>
      <c r="L1781" s="159" t="n">
        <v>210935.7586</v>
      </c>
      <c r="M1781" s="159" t="n">
        <v>204792</v>
      </c>
      <c r="N1781" s="159" t="n">
        <v>221175.36</v>
      </c>
      <c r="O1781" s="162">
        <f>MIN(K1781,L1781,M1781,N1781)</f>
        <v/>
      </c>
      <c r="P1781" s="162">
        <f>MAX(K1781,L1781,M1781,N1781)</f>
        <v/>
      </c>
      <c r="Q1781" s="162">
        <f>MEDIAN(K1781,L1781,M1781,N1781)</f>
        <v/>
      </c>
      <c r="R1781" s="162">
        <f>AVERAGE(K1781,L1781,M1781,N1781)</f>
        <v/>
      </c>
      <c r="S1781" s="162">
        <f>AVERAGE(O1781,Q1781)</f>
        <v/>
      </c>
      <c r="T1781" s="162">
        <f>AVERAGE(P1781,Q1781)</f>
        <v/>
      </c>
      <c r="U1781" s="41">
        <f>STDEVA(K1781,L1781,M1781,N1781)</f>
        <v/>
      </c>
      <c r="V1781" s="42">
        <f>U1781/Q1781</f>
        <v/>
      </c>
      <c r="W1781" s="43">
        <f>IF(X1781=O1781,"MENOR",IF(X1781=S1781,"PROM[MEN-MED]","PROMEDIO"))</f>
        <v/>
      </c>
      <c r="X1781" s="163">
        <f>IF(V1781&lt;=300%,O1781,IF(AND(V1781&gt;100%,V1781&lt;=150%),S1781,R1781))</f>
        <v/>
      </c>
      <c r="Y1781" s="162">
        <f>ROUND(X1781,0)</f>
        <v/>
      </c>
    </row>
    <row r="1782" ht="15.75" customHeight="1">
      <c r="B1782" s="32" t="inlineStr">
        <is>
          <t>2.14</t>
        </is>
      </c>
      <c r="C1782" s="32" t="n">
        <v>4912</v>
      </c>
      <c r="D1782" s="59" t="inlineStr">
        <is>
          <t xml:space="preserve">ANILLO DE FIJACION DEL GUARDAPLVOS </t>
        </is>
      </c>
      <c r="E1782" s="56" t="inlineStr">
        <is>
          <t>El anillo de fijación del guardapolvos es un componente utilizado para sujetar firmemente el guardapolvos en su posición dentro del sistema de suspensión o frenos de un toyota .</t>
        </is>
      </c>
      <c r="F1782" s="32" t="inlineStr">
        <is>
          <t>Unidad</t>
        </is>
      </c>
      <c r="G1782" s="35" t="inlineStr">
        <is>
          <t>suministro</t>
        </is>
      </c>
      <c r="H1782" s="159" t="n">
        <v>50350</v>
      </c>
      <c r="I1782" s="37" t="n">
        <v>158.91</v>
      </c>
      <c r="J1782" s="37" t="n">
        <v>151.76</v>
      </c>
      <c r="K1782" s="160">
        <f>H1782*(I1782/J1782)</f>
        <v/>
      </c>
      <c r="L1782" s="159" t="n">
        <v>59039.6009</v>
      </c>
      <c r="M1782" s="159" t="n">
        <v>57320</v>
      </c>
      <c r="N1782" s="159" t="n">
        <v>61905.6</v>
      </c>
      <c r="O1782" s="162">
        <f>MIN(K1782,L1782,M1782,N1782)</f>
        <v/>
      </c>
      <c r="P1782" s="162">
        <f>MAX(K1782,L1782,M1782,N1782)</f>
        <v/>
      </c>
      <c r="Q1782" s="162">
        <f>MEDIAN(K1782,L1782,M1782,N1782)</f>
        <v/>
      </c>
      <c r="R1782" s="162">
        <f>AVERAGE(K1782,L1782,M1782,N1782)</f>
        <v/>
      </c>
      <c r="S1782" s="162">
        <f>AVERAGE(O1782,Q1782)</f>
        <v/>
      </c>
      <c r="T1782" s="162">
        <f>AVERAGE(P1782,Q1782)</f>
        <v/>
      </c>
      <c r="U1782" s="41">
        <f>STDEVA(K1782,L1782,M1782,N1782)</f>
        <v/>
      </c>
      <c r="V1782" s="42">
        <f>U1782/Q1782</f>
        <v/>
      </c>
      <c r="W1782" s="43">
        <f>IF(X1782=O1782,"MENOR",IF(X1782=S1782,"PROM[MEN-MED]","PROMEDIO"))</f>
        <v/>
      </c>
      <c r="X1782" s="163">
        <f>IF(V1782&lt;=300%,O1782,IF(AND(V1782&gt;100%,V1782&lt;=150%),S1782,R1782))</f>
        <v/>
      </c>
      <c r="Y1782" s="162">
        <f>ROUND(X1782,0)</f>
        <v/>
      </c>
    </row>
    <row r="1783" ht="27" customHeight="1">
      <c r="B1783" s="32" t="inlineStr">
        <is>
          <t>2.15</t>
        </is>
      </c>
      <c r="C1783" s="32" t="n">
        <v>4912</v>
      </c>
      <c r="D1783" s="59" t="inlineStr">
        <is>
          <t xml:space="preserve">CUBIERTA ANTIPOLVO DE LA JUNTA ESFERICA SUPERIOR DELANTERA IZQUIERDA </t>
        </is>
      </c>
      <c r="E1783"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1783" s="32" t="inlineStr">
        <is>
          <t>Unidad</t>
        </is>
      </c>
      <c r="G1783" s="35" t="inlineStr">
        <is>
          <t>suministro</t>
        </is>
      </c>
      <c r="H1783" s="159" t="n">
        <v>50350</v>
      </c>
      <c r="I1783" s="37" t="n">
        <v>158.91</v>
      </c>
      <c r="J1783" s="37" t="n">
        <v>151.76</v>
      </c>
      <c r="K1783" s="160">
        <f>H1783*(I1783/J1783)</f>
        <v/>
      </c>
      <c r="L1783" s="159" t="n">
        <v>60185.9874</v>
      </c>
      <c r="M1783" s="159" t="n">
        <v>58433</v>
      </c>
      <c r="N1783" s="159" t="n">
        <v>63107.64</v>
      </c>
      <c r="O1783" s="162">
        <f>MIN(K1783,L1783,M1783,N1783)</f>
        <v/>
      </c>
      <c r="P1783" s="162">
        <f>MAX(K1783,L1783,M1783,N1783)</f>
        <v/>
      </c>
      <c r="Q1783" s="162">
        <f>MEDIAN(K1783,L1783,M1783,N1783)</f>
        <v/>
      </c>
      <c r="R1783" s="162">
        <f>AVERAGE(K1783,L1783,M1783,N1783)</f>
        <v/>
      </c>
      <c r="S1783" s="162">
        <f>AVERAGE(O1783,Q1783)</f>
        <v/>
      </c>
      <c r="T1783" s="162">
        <f>AVERAGE(P1783,Q1783)</f>
        <v/>
      </c>
      <c r="U1783" s="41">
        <f>STDEVA(K1783,L1783,M1783,N1783)</f>
        <v/>
      </c>
      <c r="V1783" s="42">
        <f>U1783/Q1783</f>
        <v/>
      </c>
      <c r="W1783" s="43">
        <f>IF(X1783=O1783,"MENOR",IF(X1783=S1783,"PROM[MEN-MED]","PROMEDIO"))</f>
        <v/>
      </c>
      <c r="X1783" s="163">
        <f>IF(V1783&lt;=300%,O1783,IF(AND(V1783&gt;100%,V1783&lt;=150%),S1783,R1783))</f>
        <v/>
      </c>
      <c r="Y1783" s="162">
        <f>ROUND(X1783,0)</f>
        <v/>
      </c>
    </row>
    <row r="1784" ht="27" customHeight="1">
      <c r="B1784" s="32" t="inlineStr">
        <is>
          <t>2.16</t>
        </is>
      </c>
      <c r="C1784" s="32" t="n">
        <v>4912</v>
      </c>
      <c r="D1784" s="59" t="inlineStr">
        <is>
          <t xml:space="preserve">CUBIERTA ANTIPOLVO DE LA JUNTA ESFERICA SUPERIOR DELANTERA DERECHA </t>
        </is>
      </c>
      <c r="E1784"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1784" s="32" t="inlineStr">
        <is>
          <t>Unidad</t>
        </is>
      </c>
      <c r="G1784" s="35" t="inlineStr">
        <is>
          <t>suministro</t>
        </is>
      </c>
      <c r="H1784" s="159" t="n">
        <v>50350</v>
      </c>
      <c r="I1784" s="37" t="n">
        <v>158.91</v>
      </c>
      <c r="J1784" s="37" t="n">
        <v>151.76</v>
      </c>
      <c r="K1784" s="160">
        <f>H1784*(I1784/J1784)</f>
        <v/>
      </c>
      <c r="L1784" s="159" t="n">
        <v>60185.9874</v>
      </c>
      <c r="M1784" s="159" t="n">
        <v>58433</v>
      </c>
      <c r="N1784" s="159" t="n">
        <v>63107.64</v>
      </c>
      <c r="O1784" s="162">
        <f>MIN(K1784,L1784,M1784,N1784)</f>
        <v/>
      </c>
      <c r="P1784" s="162">
        <f>MAX(K1784,L1784,M1784,N1784)</f>
        <v/>
      </c>
      <c r="Q1784" s="162">
        <f>MEDIAN(K1784,L1784,M1784,N1784)</f>
        <v/>
      </c>
      <c r="R1784" s="162">
        <f>AVERAGE(K1784,L1784,M1784,N1784)</f>
        <v/>
      </c>
      <c r="S1784" s="162">
        <f>AVERAGE(O1784,Q1784)</f>
        <v/>
      </c>
      <c r="T1784" s="162">
        <f>AVERAGE(P1784,Q1784)</f>
        <v/>
      </c>
      <c r="U1784" s="41">
        <f>STDEVA(K1784,L1784,M1784,N1784)</f>
        <v/>
      </c>
      <c r="V1784" s="42">
        <f>U1784/Q1784</f>
        <v/>
      </c>
      <c r="W1784" s="43">
        <f>IF(X1784=O1784,"MENOR",IF(X1784=S1784,"PROM[MEN-MED]","PROMEDIO"))</f>
        <v/>
      </c>
      <c r="X1784" s="163">
        <f>IF(V1784&lt;=300%,O1784,IF(AND(V1784&gt;100%,V1784&lt;=150%),S1784,R1784))</f>
        <v/>
      </c>
      <c r="Y1784" s="162">
        <f>ROUND(X1784,0)</f>
        <v/>
      </c>
    </row>
    <row r="1785" ht="27" customHeight="1">
      <c r="B1785" s="32" t="inlineStr">
        <is>
          <t>2.17</t>
        </is>
      </c>
      <c r="C1785" s="32" t="n">
        <v>4912</v>
      </c>
      <c r="D1785" s="59" t="inlineStr">
        <is>
          <t xml:space="preserve">CABLE DEL SENSOR DE CONTROL DE DERRAPE </t>
        </is>
      </c>
      <c r="E1785" s="56" t="inlineStr">
        <is>
          <t>El cable del sensor de control de derrape en un toyota es un componente del sistema de estabilidad del vehículo (VSC - Vehicle Stability Control) que transmite la señal del sensor de derrape a la unidad de control electrónico (ECU).</t>
        </is>
      </c>
      <c r="F1785" s="32" t="inlineStr">
        <is>
          <t>Unidad</t>
        </is>
      </c>
      <c r="G1785" s="35" t="inlineStr">
        <is>
          <t>suministro</t>
        </is>
      </c>
      <c r="H1785" s="159" t="n">
        <v>464319</v>
      </c>
      <c r="I1785" s="37" t="n">
        <v>158.91</v>
      </c>
      <c r="J1785" s="37" t="n">
        <v>151.76</v>
      </c>
      <c r="K1785" s="160">
        <f>H1785*(I1785/J1785)</f>
        <v/>
      </c>
      <c r="L1785" s="159" t="n">
        <v>560313.8205</v>
      </c>
      <c r="M1785" s="159" t="n">
        <v>543994</v>
      </c>
      <c r="N1785" s="159" t="n">
        <v>587513.52</v>
      </c>
      <c r="O1785" s="162">
        <f>MIN(K1785,L1785,M1785,N1785)</f>
        <v/>
      </c>
      <c r="P1785" s="162">
        <f>MAX(K1785,L1785,M1785,N1785)</f>
        <v/>
      </c>
      <c r="Q1785" s="162">
        <f>MEDIAN(K1785,L1785,M1785,N1785)</f>
        <v/>
      </c>
      <c r="R1785" s="162">
        <f>AVERAGE(K1785,L1785,M1785,N1785)</f>
        <v/>
      </c>
      <c r="S1785" s="162">
        <f>AVERAGE(O1785,Q1785)</f>
        <v/>
      </c>
      <c r="T1785" s="162">
        <f>AVERAGE(P1785,Q1785)</f>
        <v/>
      </c>
      <c r="U1785" s="41">
        <f>STDEVA(K1785,L1785,M1785,N1785)</f>
        <v/>
      </c>
      <c r="V1785" s="42">
        <f>U1785/Q1785</f>
        <v/>
      </c>
      <c r="W1785" s="43">
        <f>IF(X1785=O1785,"MENOR",IF(X1785=S1785,"PROM[MEN-MED]","PROMEDIO"))</f>
        <v/>
      </c>
      <c r="X1785" s="163">
        <f>IF(V1785&lt;=300%,O1785,IF(AND(V1785&gt;100%,V1785&lt;=150%),S1785,R1785))</f>
        <v/>
      </c>
      <c r="Y1785" s="162">
        <f>ROUND(X1785,0)</f>
        <v/>
      </c>
    </row>
    <row r="1786" ht="27" customHeight="1">
      <c r="B1786" s="32" t="inlineStr">
        <is>
          <t>2.18</t>
        </is>
      </c>
      <c r="C1786" s="32" t="n">
        <v>4912</v>
      </c>
      <c r="D1786" s="59" t="inlineStr">
        <is>
          <t xml:space="preserve">SUBCONJUNTO IZQUIERDO DEL BRAZO INFERIOR NO.1 DE LA SUSPENSION DELANTERA </t>
        </is>
      </c>
      <c r="E1786" s="56" t="inlineStr">
        <is>
          <t>El subconjunto izquierdo del brazo inferior No.1 de la suspensión delantera en un toyota es un componente estructural clave que forma parte del sistema de suspensión del lado delantero izquierdo del vehículo.</t>
        </is>
      </c>
      <c r="F1786" s="32" t="inlineStr">
        <is>
          <t>Unidad</t>
        </is>
      </c>
      <c r="G1786" s="35" t="inlineStr">
        <is>
          <t>suministro</t>
        </is>
      </c>
      <c r="H1786" s="159" t="n">
        <v>2823562</v>
      </c>
      <c r="I1786" s="37" t="n">
        <v>158.91</v>
      </c>
      <c r="J1786" s="37" t="n">
        <v>151.76</v>
      </c>
      <c r="K1786" s="160">
        <f>H1786*(I1786/J1786)</f>
        <v/>
      </c>
      <c r="L1786" s="159" t="n">
        <v>3421973.1154</v>
      </c>
      <c r="M1786" s="159" t="n">
        <v>3322304</v>
      </c>
      <c r="N1786" s="159" t="n">
        <v>3588088.32</v>
      </c>
      <c r="O1786" s="162">
        <f>MIN(K1786,L1786,M1786,N1786)</f>
        <v/>
      </c>
      <c r="P1786" s="162">
        <f>MAX(K1786,L1786,M1786,N1786)</f>
        <v/>
      </c>
      <c r="Q1786" s="162">
        <f>MEDIAN(K1786,L1786,M1786,N1786)</f>
        <v/>
      </c>
      <c r="R1786" s="162">
        <f>AVERAGE(K1786,L1786,M1786,N1786)</f>
        <v/>
      </c>
      <c r="S1786" s="162">
        <f>AVERAGE(O1786,Q1786)</f>
        <v/>
      </c>
      <c r="T1786" s="162">
        <f>AVERAGE(P1786,Q1786)</f>
        <v/>
      </c>
      <c r="U1786" s="41">
        <f>STDEVA(K1786,L1786,M1786,N1786)</f>
        <v/>
      </c>
      <c r="V1786" s="42">
        <f>U1786/Q1786</f>
        <v/>
      </c>
      <c r="W1786" s="43">
        <f>IF(X1786=O1786,"MENOR",IF(X1786=S1786,"PROM[MEN-MED]","PROMEDIO"))</f>
        <v/>
      </c>
      <c r="X1786" s="163">
        <f>IF(V1786&lt;=300%,O1786,IF(AND(V1786&gt;100%,V1786&lt;=150%),S1786,R1786))</f>
        <v/>
      </c>
      <c r="Y1786" s="162">
        <f>ROUND(X1786,0)</f>
        <v/>
      </c>
    </row>
    <row r="1787" ht="27" customHeight="1">
      <c r="B1787" s="32" t="inlineStr">
        <is>
          <t>2.19</t>
        </is>
      </c>
      <c r="C1787" s="32" t="n">
        <v>4912</v>
      </c>
      <c r="D1787" s="59" t="inlineStr">
        <is>
          <t xml:space="preserve">SUBCONJUNTODERECHO DEL BRAZO INFERIOR NO.1 DE LA SUSPENSION DELANTERA </t>
        </is>
      </c>
      <c r="E1787" s="56" t="inlineStr">
        <is>
          <t>El subconjunto izquierdo del brazo inferior No.1 de la suspensión delantera en un toyota es un componente estructural clave que forma parte del sistema de suspensión del lado delantero izquierdo del vehículo.</t>
        </is>
      </c>
      <c r="F1787" s="32" t="inlineStr">
        <is>
          <t>Unidad</t>
        </is>
      </c>
      <c r="G1787" s="35" t="inlineStr">
        <is>
          <t>suministro</t>
        </is>
      </c>
      <c r="H1787" s="159" t="n">
        <v>2821573</v>
      </c>
      <c r="I1787" s="37" t="n">
        <v>158.91</v>
      </c>
      <c r="J1787" s="37" t="n">
        <v>151.76</v>
      </c>
      <c r="K1787" s="160">
        <f>H1787*(I1787/J1787)</f>
        <v/>
      </c>
      <c r="L1787" s="159" t="n">
        <v>3376063.9626</v>
      </c>
      <c r="M1787" s="159" t="n">
        <v>3277732</v>
      </c>
      <c r="N1787" s="159" t="n">
        <v>3539950.56</v>
      </c>
      <c r="O1787" s="162">
        <f>MIN(K1787,L1787,M1787,N1787)</f>
        <v/>
      </c>
      <c r="P1787" s="162">
        <f>MAX(K1787,L1787,M1787,N1787)</f>
        <v/>
      </c>
      <c r="Q1787" s="162">
        <f>MEDIAN(K1787,L1787,M1787,N1787)</f>
        <v/>
      </c>
      <c r="R1787" s="162">
        <f>AVERAGE(K1787,L1787,M1787,N1787)</f>
        <v/>
      </c>
      <c r="S1787" s="162">
        <f>AVERAGE(O1787,Q1787)</f>
        <v/>
      </c>
      <c r="T1787" s="162">
        <f>AVERAGE(P1787,Q1787)</f>
        <v/>
      </c>
      <c r="U1787" s="41">
        <f>STDEVA(K1787,L1787,M1787,N1787)</f>
        <v/>
      </c>
      <c r="V1787" s="42">
        <f>U1787/Q1787</f>
        <v/>
      </c>
      <c r="W1787" s="43">
        <f>IF(X1787=O1787,"MENOR",IF(X1787=S1787,"PROM[MEN-MED]","PROMEDIO"))</f>
        <v/>
      </c>
      <c r="X1787" s="163">
        <f>IF(V1787&lt;=300%,O1787,IF(AND(V1787&gt;100%,V1787&lt;=150%),S1787,R1787))</f>
        <v/>
      </c>
      <c r="Y1787" s="162">
        <f>ROUND(X1787,0)</f>
        <v/>
      </c>
    </row>
    <row r="1788" ht="27" customHeight="1">
      <c r="B1788" s="32" t="inlineStr">
        <is>
          <t>2.20</t>
        </is>
      </c>
      <c r="C1788" s="32" t="n">
        <v>4912</v>
      </c>
      <c r="D1788" s="59" t="inlineStr">
        <is>
          <t xml:space="preserve">CONJUNTO DE LEVA DE AJUSTE DE CONVERGENCIA </t>
        </is>
      </c>
      <c r="E1788" s="56" t="inlineStr">
        <is>
          <t>El conjunto de leva de ajuste de convergencia en un toyota es un mecanismo que permite la regulación del ángulo de convergencia de las ruedas delanteras o traseras, asegurando un alineamiento correcto para mejorar la estabilidad y el desgaste uniforme de los neumáticos.</t>
        </is>
      </c>
      <c r="F1788" s="32" t="inlineStr">
        <is>
          <t>Unidad</t>
        </is>
      </c>
      <c r="G1788" s="35" t="inlineStr">
        <is>
          <t>suministro</t>
        </is>
      </c>
      <c r="H1788" s="159" t="n">
        <v>76950</v>
      </c>
      <c r="I1788" s="37" t="n">
        <v>158.91</v>
      </c>
      <c r="J1788" s="37" t="n">
        <v>151.76</v>
      </c>
      <c r="K1788" s="160">
        <f>H1788*(I1788/J1788)</f>
        <v/>
      </c>
      <c r="L1788" s="159" t="n">
        <v>92856.55680000001</v>
      </c>
      <c r="M1788" s="159" t="n">
        <v>90152</v>
      </c>
      <c r="N1788" s="159" t="n">
        <v>97364.16</v>
      </c>
      <c r="O1788" s="162">
        <f>MIN(K1788,L1788,M1788,N1788)</f>
        <v/>
      </c>
      <c r="P1788" s="162">
        <f>MAX(K1788,L1788,M1788,N1788)</f>
        <v/>
      </c>
      <c r="Q1788" s="162">
        <f>MEDIAN(K1788,L1788,M1788,N1788)</f>
        <v/>
      </c>
      <c r="R1788" s="162">
        <f>AVERAGE(K1788,L1788,M1788,N1788)</f>
        <v/>
      </c>
      <c r="S1788" s="162">
        <f>AVERAGE(O1788,Q1788)</f>
        <v/>
      </c>
      <c r="T1788" s="162">
        <f>AVERAGE(P1788,Q1788)</f>
        <v/>
      </c>
      <c r="U1788" s="41">
        <f>STDEVA(K1788,L1788,M1788,N1788)</f>
        <v/>
      </c>
      <c r="V1788" s="42">
        <f>U1788/Q1788</f>
        <v/>
      </c>
      <c r="W1788" s="43">
        <f>IF(X1788=O1788,"MENOR",IF(X1788=S1788,"PROM[MEN-MED]","PROMEDIO"))</f>
        <v/>
      </c>
      <c r="X1788" s="163">
        <f>IF(V1788&lt;=300%,O1788,IF(AND(V1788&gt;100%,V1788&lt;=150%),S1788,R1788))</f>
        <v/>
      </c>
      <c r="Y1788" s="162">
        <f>ROUND(X1788,0)</f>
        <v/>
      </c>
    </row>
    <row r="1789" ht="27" customHeight="1">
      <c r="B1789" s="32" t="inlineStr">
        <is>
          <t>2.21</t>
        </is>
      </c>
      <c r="C1789" s="32" t="n">
        <v>4912</v>
      </c>
      <c r="D1789" s="59" t="inlineStr">
        <is>
          <t xml:space="preserve">CASQUILLO IZQUIERDO DEL BRAZO INFERIOR DELANTERO </t>
        </is>
      </c>
      <c r="E1789" s="56" t="inlineStr">
        <is>
          <t>El casquillo izquierdo del brazo inferior delantero en un toyota es un componente esencial de la suspensión que permite la conexión flexible entre el brazo de control inferior y el chasis del vehículo.</t>
        </is>
      </c>
      <c r="F1789" s="32" t="inlineStr">
        <is>
          <t>Unidad</t>
        </is>
      </c>
      <c r="G1789" s="35" t="inlineStr">
        <is>
          <t>suministro</t>
        </is>
      </c>
      <c r="H1789" s="159" t="n">
        <v>322758</v>
      </c>
      <c r="I1789" s="37" t="n">
        <v>158.91</v>
      </c>
      <c r="J1789" s="37" t="n">
        <v>151.76</v>
      </c>
      <c r="K1789" s="160">
        <f>H1789*(I1789/J1789)</f>
        <v/>
      </c>
      <c r="L1789" s="159" t="n">
        <v>390638.8248</v>
      </c>
      <c r="M1789" s="159" t="n">
        <v>379261</v>
      </c>
      <c r="N1789" s="159" t="n">
        <v>409601.88</v>
      </c>
      <c r="O1789" s="162">
        <f>MIN(K1789,L1789,M1789,N1789)</f>
        <v/>
      </c>
      <c r="P1789" s="162">
        <f>MAX(K1789,L1789,M1789,N1789)</f>
        <v/>
      </c>
      <c r="Q1789" s="162">
        <f>MEDIAN(K1789,L1789,M1789,N1789)</f>
        <v/>
      </c>
      <c r="R1789" s="162">
        <f>AVERAGE(K1789,L1789,M1789,N1789)</f>
        <v/>
      </c>
      <c r="S1789" s="162">
        <f>AVERAGE(O1789,Q1789)</f>
        <v/>
      </c>
      <c r="T1789" s="162">
        <f>AVERAGE(P1789,Q1789)</f>
        <v/>
      </c>
      <c r="U1789" s="41">
        <f>STDEVA(K1789,L1789,M1789,N1789)</f>
        <v/>
      </c>
      <c r="V1789" s="42">
        <f>U1789/Q1789</f>
        <v/>
      </c>
      <c r="W1789" s="43">
        <f>IF(X1789=O1789,"MENOR",IF(X1789=S1789,"PROM[MEN-MED]","PROMEDIO"))</f>
        <v/>
      </c>
      <c r="X1789" s="163">
        <f>IF(V1789&lt;=300%,O1789,IF(AND(V1789&gt;100%,V1789&lt;=150%),S1789,R1789))</f>
        <v/>
      </c>
      <c r="Y1789" s="162">
        <f>ROUND(X1789,0)</f>
        <v/>
      </c>
    </row>
    <row r="1790" ht="27" customHeight="1">
      <c r="B1790" s="32" t="inlineStr">
        <is>
          <t>2.22</t>
        </is>
      </c>
      <c r="C1790" s="32" t="n">
        <v>4912</v>
      </c>
      <c r="D1790" s="59" t="inlineStr">
        <is>
          <t xml:space="preserve">CASQUILLODERECHO  DEL BRAZO INFERIOR DELANTERO </t>
        </is>
      </c>
      <c r="E1790" s="56" t="inlineStr">
        <is>
          <t>componente clave del sistema de suspensión que conecta el brazo de control inferior derecho con el chasis del vehículo, permitiendo un movimiento controlado y reduciendo vibraciones.</t>
        </is>
      </c>
      <c r="F1790" s="32" t="inlineStr">
        <is>
          <t>Unidad</t>
        </is>
      </c>
      <c r="G1790" s="35" t="inlineStr">
        <is>
          <t>suministro</t>
        </is>
      </c>
      <c r="H1790" s="159" t="n">
        <v>322758</v>
      </c>
      <c r="I1790" s="37" t="n">
        <v>158.91</v>
      </c>
      <c r="J1790" s="37" t="n">
        <v>151.76</v>
      </c>
      <c r="K1790" s="160">
        <f>H1790*(I1790/J1790)</f>
        <v/>
      </c>
      <c r="L1790" s="159" t="n">
        <v>383198.1118</v>
      </c>
      <c r="M1790" s="159" t="n">
        <v>372037</v>
      </c>
      <c r="N1790" s="159" t="n">
        <v>401799.96</v>
      </c>
      <c r="O1790" s="162">
        <f>MIN(K1790,L1790,M1790,N1790)</f>
        <v/>
      </c>
      <c r="P1790" s="162">
        <f>MAX(K1790,L1790,M1790,N1790)</f>
        <v/>
      </c>
      <c r="Q1790" s="162">
        <f>MEDIAN(K1790,L1790,M1790,N1790)</f>
        <v/>
      </c>
      <c r="R1790" s="162">
        <f>AVERAGE(K1790,L1790,M1790,N1790)</f>
        <v/>
      </c>
      <c r="S1790" s="162">
        <f>AVERAGE(O1790,Q1790)</f>
        <v/>
      </c>
      <c r="T1790" s="162">
        <f>AVERAGE(P1790,Q1790)</f>
        <v/>
      </c>
      <c r="U1790" s="41">
        <f>STDEVA(K1790,L1790,M1790,N1790)</f>
        <v/>
      </c>
      <c r="V1790" s="42">
        <f>U1790/Q1790</f>
        <v/>
      </c>
      <c r="W1790" s="43">
        <f>IF(X1790=O1790,"MENOR",IF(X1790=S1790,"PROM[MEN-MED]","PROMEDIO"))</f>
        <v/>
      </c>
      <c r="X1790" s="163">
        <f>IF(V1790&lt;=300%,O1790,IF(AND(V1790&gt;100%,V1790&lt;=150%),S1790,R1790))</f>
        <v/>
      </c>
      <c r="Y1790" s="162">
        <f>ROUND(X1790,0)</f>
        <v/>
      </c>
    </row>
    <row r="1791" ht="27" customHeight="1">
      <c r="B1791" s="32" t="inlineStr">
        <is>
          <t>2.23</t>
        </is>
      </c>
      <c r="C1791" s="32" t="n">
        <v>4912</v>
      </c>
      <c r="D1791" s="59" t="inlineStr">
        <is>
          <t xml:space="preserve">CUBIERTA ANTIPOLVO IZQUIERDA DE LA JUNTA ESFERICA INFERIOR </t>
        </is>
      </c>
      <c r="E1791" s="56" t="inlineStr">
        <is>
          <t>componente de goma o poliuretano que protege la rótula de suspensión inferior izquierda contra suciedad, polvo y humedad, evitando el desgaste prematuro y asegurando un funcionamiento adecuado.</t>
        </is>
      </c>
      <c r="F1791" s="32" t="inlineStr">
        <is>
          <t>Unidad</t>
        </is>
      </c>
      <c r="G1791" s="35" t="inlineStr">
        <is>
          <t>suministro</t>
        </is>
      </c>
      <c r="H1791" s="159" t="n">
        <v>846292</v>
      </c>
      <c r="I1791" s="37" t="n">
        <v>158.91</v>
      </c>
      <c r="J1791" s="37" t="n">
        <v>151.76</v>
      </c>
      <c r="K1791" s="160">
        <f>H1791*(I1791/J1791)</f>
        <v/>
      </c>
      <c r="L1791" s="159" t="n">
        <v>1040326.7742</v>
      </c>
      <c r="M1791" s="159" t="n">
        <v>1010026</v>
      </c>
      <c r="N1791" s="159" t="n">
        <v>1090828.08</v>
      </c>
      <c r="O1791" s="162">
        <f>MIN(K1791,L1791,M1791,N1791)</f>
        <v/>
      </c>
      <c r="P1791" s="162">
        <f>MAX(K1791,L1791,M1791,N1791)</f>
        <v/>
      </c>
      <c r="Q1791" s="162">
        <f>MEDIAN(K1791,L1791,M1791,N1791)</f>
        <v/>
      </c>
      <c r="R1791" s="162">
        <f>AVERAGE(K1791,L1791,M1791,N1791)</f>
        <v/>
      </c>
      <c r="S1791" s="162">
        <f>AVERAGE(O1791,Q1791)</f>
        <v/>
      </c>
      <c r="T1791" s="162">
        <f>AVERAGE(P1791,Q1791)</f>
        <v/>
      </c>
      <c r="U1791" s="41">
        <f>STDEVA(K1791,L1791,M1791,N1791)</f>
        <v/>
      </c>
      <c r="V1791" s="42">
        <f>U1791/Q1791</f>
        <v/>
      </c>
      <c r="W1791" s="43">
        <f>IF(X1791=O1791,"MENOR",IF(X1791=S1791,"PROM[MEN-MED]","PROMEDIO"))</f>
        <v/>
      </c>
      <c r="X1791" s="163">
        <f>IF(V1791&lt;=300%,O1791,IF(AND(V1791&gt;100%,V1791&lt;=150%),S1791,R1791))</f>
        <v/>
      </c>
      <c r="Y1791" s="162">
        <f>ROUND(X1791,0)</f>
        <v/>
      </c>
    </row>
    <row r="1792" ht="27" customHeight="1">
      <c r="B1792" s="32" t="inlineStr">
        <is>
          <t>2.24</t>
        </is>
      </c>
      <c r="C1792" s="32" t="n">
        <v>4912</v>
      </c>
      <c r="D1792" s="59" t="inlineStr">
        <is>
          <t xml:space="preserve">CUBIERTA ANTIPOLVODERECHA  DE LA JUNTA ESFERICA INFERIOR </t>
        </is>
      </c>
      <c r="E1792" s="56" t="inlineStr">
        <is>
          <t>componente de goma o poliuretano que protege la rótula de suspensión inferior izquierda contra suciedad, polvo y humedad, evitando el desgaste prematuro y asegurando un funcionamiento adecuado.</t>
        </is>
      </c>
      <c r="F1792" s="32" t="inlineStr">
        <is>
          <t>Unidad</t>
        </is>
      </c>
      <c r="G1792" s="35" t="inlineStr">
        <is>
          <t>suministro</t>
        </is>
      </c>
      <c r="H1792" s="159" t="n">
        <v>846292</v>
      </c>
      <c r="I1792" s="37" t="n">
        <v>158.91</v>
      </c>
      <c r="J1792" s="37" t="n">
        <v>151.76</v>
      </c>
      <c r="K1792" s="160">
        <f>H1792*(I1792/J1792)</f>
        <v/>
      </c>
      <c r="L1792" s="159" t="n">
        <v>1020881.4126</v>
      </c>
      <c r="M1792" s="159" t="n">
        <v>991147</v>
      </c>
      <c r="N1792" s="159" t="n">
        <v>1070438.76</v>
      </c>
      <c r="O1792" s="162">
        <f>MIN(K1792,L1792,M1792,N1792)</f>
        <v/>
      </c>
      <c r="P1792" s="162">
        <f>MAX(K1792,L1792,M1792,N1792)</f>
        <v/>
      </c>
      <c r="Q1792" s="162">
        <f>MEDIAN(K1792,L1792,M1792,N1792)</f>
        <v/>
      </c>
      <c r="R1792" s="162">
        <f>AVERAGE(K1792,L1792,M1792,N1792)</f>
        <v/>
      </c>
      <c r="S1792" s="162">
        <f>AVERAGE(O1792,Q1792)</f>
        <v/>
      </c>
      <c r="T1792" s="162">
        <f>AVERAGE(P1792,Q1792)</f>
        <v/>
      </c>
      <c r="U1792" s="41">
        <f>STDEVA(K1792,L1792,M1792,N1792)</f>
        <v/>
      </c>
      <c r="V1792" s="42">
        <f>U1792/Q1792</f>
        <v/>
      </c>
      <c r="W1792" s="43">
        <f>IF(X1792=O1792,"MENOR",IF(X1792=S1792,"PROM[MEN-MED]","PROMEDIO"))</f>
        <v/>
      </c>
      <c r="X1792" s="163">
        <f>IF(V1792&lt;=300%,O1792,IF(AND(V1792&gt;100%,V1792&lt;=150%),S1792,R1792))</f>
        <v/>
      </c>
      <c r="Y1792" s="162">
        <f>ROUND(X1792,0)</f>
        <v/>
      </c>
    </row>
    <row r="1793" ht="27" customHeight="1">
      <c r="B1793" s="32" t="inlineStr">
        <is>
          <t>2.25</t>
        </is>
      </c>
      <c r="C1793" s="32" t="n">
        <v>4912</v>
      </c>
      <c r="D1793" s="59" t="inlineStr">
        <is>
          <t xml:space="preserve">FIJACION DE LA JUNTA ESFERICA INFERIOR DELANTERA IZQUIERDA </t>
        </is>
      </c>
      <c r="E1793" s="56" t="inlineStr">
        <is>
          <t>conjunto de elementos que aseguran la rótula de suspensión inferior al brazo de control inferior y la mangueta de dirección, garantizando estabilidad y un movimiento controlado de la suspensión.</t>
        </is>
      </c>
      <c r="F1793" s="32" t="inlineStr">
        <is>
          <t>Unidad</t>
        </is>
      </c>
      <c r="G1793" s="35" t="inlineStr">
        <is>
          <t>suministro</t>
        </is>
      </c>
      <c r="H1793" s="159" t="n">
        <v>73709</v>
      </c>
      <c r="I1793" s="37" t="n">
        <v>158.91</v>
      </c>
      <c r="J1793" s="37" t="n">
        <v>151.76</v>
      </c>
      <c r="K1793" s="160">
        <f>H1793*(I1793/J1793)</f>
        <v/>
      </c>
      <c r="L1793" s="159" t="n">
        <v>92791.6661</v>
      </c>
      <c r="M1793" s="159" t="n">
        <v>90089</v>
      </c>
      <c r="N1793" s="159" t="n">
        <v>97296.12</v>
      </c>
      <c r="O1793" s="162">
        <f>MIN(K1793,L1793,M1793,N1793)</f>
        <v/>
      </c>
      <c r="P1793" s="162">
        <f>MAX(K1793,L1793,M1793,N1793)</f>
        <v/>
      </c>
      <c r="Q1793" s="162">
        <f>MEDIAN(K1793,L1793,M1793,N1793)</f>
        <v/>
      </c>
      <c r="R1793" s="162">
        <f>AVERAGE(K1793,L1793,M1793,N1793)</f>
        <v/>
      </c>
      <c r="S1793" s="162">
        <f>AVERAGE(O1793,Q1793)</f>
        <v/>
      </c>
      <c r="T1793" s="162">
        <f>AVERAGE(P1793,Q1793)</f>
        <v/>
      </c>
      <c r="U1793" s="41">
        <f>STDEVA(K1793,L1793,M1793,N1793)</f>
        <v/>
      </c>
      <c r="V1793" s="42">
        <f>U1793/Q1793</f>
        <v/>
      </c>
      <c r="W1793" s="43">
        <f>IF(X1793=O1793,"MENOR",IF(X1793=S1793,"PROM[MEN-MED]","PROMEDIO"))</f>
        <v/>
      </c>
      <c r="X1793" s="163">
        <f>IF(V1793&lt;=300%,O1793,IF(AND(V1793&gt;100%,V1793&lt;=150%),S1793,R1793))</f>
        <v/>
      </c>
      <c r="Y1793" s="162">
        <f>ROUND(X1793,0)</f>
        <v/>
      </c>
    </row>
    <row r="1794" ht="27" customHeight="1">
      <c r="B1794" s="32" t="inlineStr">
        <is>
          <t>2.26</t>
        </is>
      </c>
      <c r="C1794" s="32" t="n">
        <v>4912</v>
      </c>
      <c r="D1794" s="59" t="inlineStr">
        <is>
          <t xml:space="preserve">FIJACION DE LA JUNTA ESFERICA INFERIOR DELANTERA DERECHA </t>
        </is>
      </c>
      <c r="E1794" s="56" t="inlineStr">
        <is>
          <t>conjunto de elementos que aseguran la rótula de suspensión inferior al brazo de control inferior y la mangueta de dirección, garantizando estabilidad y un movimiento controlado de la suspensión.</t>
        </is>
      </c>
      <c r="F1794" s="32" t="inlineStr">
        <is>
          <t>Unidad</t>
        </is>
      </c>
      <c r="G1794" s="35" t="inlineStr">
        <is>
          <t>suministro</t>
        </is>
      </c>
      <c r="H1794" s="159" t="n">
        <v>73709</v>
      </c>
      <c r="I1794" s="37" t="n">
        <v>158.91</v>
      </c>
      <c r="J1794" s="37" t="n">
        <v>151.76</v>
      </c>
      <c r="K1794" s="160">
        <f>H1794*(I1794/J1794)</f>
        <v/>
      </c>
      <c r="L1794" s="159" t="n">
        <v>96105.1854</v>
      </c>
      <c r="M1794" s="159" t="n">
        <v>93306</v>
      </c>
      <c r="N1794" s="159" t="n">
        <v>100770.48</v>
      </c>
      <c r="O1794" s="162">
        <f>MIN(K1794,L1794,M1794,N1794)</f>
        <v/>
      </c>
      <c r="P1794" s="162">
        <f>MAX(K1794,L1794,M1794,N1794)</f>
        <v/>
      </c>
      <c r="Q1794" s="162">
        <f>MEDIAN(K1794,L1794,M1794,N1794)</f>
        <v/>
      </c>
      <c r="R1794" s="162">
        <f>AVERAGE(K1794,L1794,M1794,N1794)</f>
        <v/>
      </c>
      <c r="S1794" s="162">
        <f>AVERAGE(O1794,Q1794)</f>
        <v/>
      </c>
      <c r="T1794" s="162">
        <f>AVERAGE(P1794,Q1794)</f>
        <v/>
      </c>
      <c r="U1794" s="41">
        <f>STDEVA(K1794,L1794,M1794,N1794)</f>
        <v/>
      </c>
      <c r="V1794" s="42">
        <f>U1794/Q1794</f>
        <v/>
      </c>
      <c r="W1794" s="43">
        <f>IF(X1794=O1794,"MENOR",IF(X1794=S1794,"PROM[MEN-MED]","PROMEDIO"))</f>
        <v/>
      </c>
      <c r="X1794" s="163">
        <f>IF(V1794&lt;=300%,O1794,IF(AND(V1794&gt;100%,V1794&lt;=150%),S1794,R1794))</f>
        <v/>
      </c>
      <c r="Y1794" s="162">
        <f>ROUND(X1794,0)</f>
        <v/>
      </c>
    </row>
    <row r="1795" ht="27" customHeight="1">
      <c r="B1795" s="32" t="inlineStr">
        <is>
          <t>2.27</t>
        </is>
      </c>
      <c r="C1795" s="32" t="n">
        <v>4912</v>
      </c>
      <c r="D1795" s="59" t="inlineStr">
        <is>
          <t>CASQUILLO DE LA BARRA ESTABILIZADORA DELANTERA N° 1</t>
        </is>
      </c>
      <c r="E1795" s="56" t="inlineStr">
        <is>
          <t>componente de goma o poliuretano que permite la fijación y el movimiento controlado de la barra estabilizadora, reduciendo la inclinación del vehículo en las curvas y mejorando la estabilidad.</t>
        </is>
      </c>
      <c r="F1795" s="32" t="inlineStr">
        <is>
          <t>Unidad</t>
        </is>
      </c>
      <c r="G1795" s="35" t="inlineStr">
        <is>
          <t>suministro</t>
        </is>
      </c>
      <c r="H1795" s="159" t="n">
        <v>98800</v>
      </c>
      <c r="I1795" s="37" t="n">
        <v>158.91</v>
      </c>
      <c r="J1795" s="37" t="n">
        <v>151.76</v>
      </c>
      <c r="K1795" s="160">
        <f>H1795*(I1795/J1795)</f>
        <v/>
      </c>
      <c r="L1795" s="159" t="n">
        <v>116975.0365</v>
      </c>
      <c r="M1795" s="159" t="n">
        <v>113568</v>
      </c>
      <c r="N1795" s="159" t="n">
        <v>122653.44</v>
      </c>
      <c r="O1795" s="162">
        <f>MIN(K1795,L1795,M1795,N1795)</f>
        <v/>
      </c>
      <c r="P1795" s="162">
        <f>MAX(K1795,L1795,M1795,N1795)</f>
        <v/>
      </c>
      <c r="Q1795" s="162">
        <f>MEDIAN(K1795,L1795,M1795,N1795)</f>
        <v/>
      </c>
      <c r="R1795" s="162">
        <f>AVERAGE(K1795,L1795,M1795,N1795)</f>
        <v/>
      </c>
      <c r="S1795" s="162">
        <f>AVERAGE(O1795,Q1795)</f>
        <v/>
      </c>
      <c r="T1795" s="162">
        <f>AVERAGE(P1795,Q1795)</f>
        <v/>
      </c>
      <c r="U1795" s="41">
        <f>STDEVA(K1795,L1795,M1795,N1795)</f>
        <v/>
      </c>
      <c r="V1795" s="42">
        <f>U1795/Q1795</f>
        <v/>
      </c>
      <c r="W1795" s="43">
        <f>IF(X1795=O1795,"MENOR",IF(X1795=S1795,"PROM[MEN-MED]","PROMEDIO"))</f>
        <v/>
      </c>
      <c r="X1795" s="163">
        <f>IF(V1795&lt;=300%,O1795,IF(AND(V1795&gt;100%,V1795&lt;=150%),S1795,R1795))</f>
        <v/>
      </c>
      <c r="Y1795" s="162">
        <f>ROUND(X1795,0)</f>
        <v/>
      </c>
    </row>
    <row r="1796" ht="15.75" customHeight="1">
      <c r="B1796" s="32" t="inlineStr">
        <is>
          <t>2.28</t>
        </is>
      </c>
      <c r="C1796" s="32" t="n">
        <v>4912</v>
      </c>
      <c r="D1796" s="59" t="inlineStr">
        <is>
          <t>CONJUNTO DERECHO DEL ESTABILIZADOR DELANTERO</t>
        </is>
      </c>
      <c r="E1796" s="56" t="inlineStr">
        <is>
          <t>sistema de suspensión que ayuda a reducir el balanceo de la carrocería al tomar curvas y mejora la estabilidad del vehículo.</t>
        </is>
      </c>
      <c r="F1796" s="32" t="inlineStr">
        <is>
          <t>Unidad</t>
        </is>
      </c>
      <c r="G1796" s="35" t="inlineStr">
        <is>
          <t>suministro</t>
        </is>
      </c>
      <c r="H1796" s="159" t="n">
        <v>358482</v>
      </c>
      <c r="I1796" s="37" t="n">
        <v>158.91</v>
      </c>
      <c r="J1796" s="37" t="n">
        <v>151.76</v>
      </c>
      <c r="K1796" s="160">
        <f>H1796*(I1796/J1796)</f>
        <v/>
      </c>
      <c r="L1796" s="159" t="n">
        <v>442874.2556</v>
      </c>
      <c r="M1796" s="159" t="n">
        <v>429975</v>
      </c>
      <c r="N1796" s="159" t="n">
        <v>464373</v>
      </c>
      <c r="O1796" s="162">
        <f>MIN(K1796,L1796,M1796,N1796)</f>
        <v/>
      </c>
      <c r="P1796" s="162">
        <f>MAX(K1796,L1796,M1796,N1796)</f>
        <v/>
      </c>
      <c r="Q1796" s="162">
        <f>MEDIAN(K1796,L1796,M1796,N1796)</f>
        <v/>
      </c>
      <c r="R1796" s="162">
        <f>AVERAGE(K1796,L1796,M1796,N1796)</f>
        <v/>
      </c>
      <c r="S1796" s="162">
        <f>AVERAGE(O1796,Q1796)</f>
        <v/>
      </c>
      <c r="T1796" s="162">
        <f>AVERAGE(P1796,Q1796)</f>
        <v/>
      </c>
      <c r="U1796" s="41">
        <f>STDEVA(K1796,L1796,M1796,N1796)</f>
        <v/>
      </c>
      <c r="V1796" s="42">
        <f>U1796/Q1796</f>
        <v/>
      </c>
      <c r="W1796" s="43">
        <f>IF(X1796=O1796,"MENOR",IF(X1796=S1796,"PROM[MEN-MED]","PROMEDIO"))</f>
        <v/>
      </c>
      <c r="X1796" s="163">
        <f>IF(V1796&lt;=300%,O1796,IF(AND(V1796&gt;100%,V1796&lt;=150%),S1796,R1796))</f>
        <v/>
      </c>
      <c r="Y1796" s="162">
        <f>ROUND(X1796,0)</f>
        <v/>
      </c>
    </row>
    <row r="1797" ht="15.75" customHeight="1">
      <c r="B1797" s="32" t="inlineStr">
        <is>
          <t>2.29</t>
        </is>
      </c>
      <c r="C1797" s="32" t="n">
        <v>4912</v>
      </c>
      <c r="D1797" s="59" t="inlineStr">
        <is>
          <t>BARRA ESTABILIZADORA DELANTERA</t>
        </is>
      </c>
      <c r="E1797" s="56" t="inlineStr">
        <is>
          <t>componente esencial del sistema de suspensión que ayuda a reducir el balanceo de la carrocería al tomar curvas, mejorando la estabilidad y el control del vehículo.</t>
        </is>
      </c>
      <c r="F1797" s="32" t="inlineStr">
        <is>
          <t>Unidad</t>
        </is>
      </c>
      <c r="G1797" s="35" t="inlineStr">
        <is>
          <t>suministro</t>
        </is>
      </c>
      <c r="H1797" s="159" t="n">
        <v>1229380</v>
      </c>
      <c r="I1797" s="37" t="n">
        <v>158.91</v>
      </c>
      <c r="J1797" s="37" t="n">
        <v>151.76</v>
      </c>
      <c r="K1797" s="160">
        <f>H1797*(I1797/J1797)</f>
        <v/>
      </c>
      <c r="L1797" s="159" t="n">
        <v>1880338.1352</v>
      </c>
      <c r="M1797" s="159" t="n">
        <v>1825571</v>
      </c>
      <c r="N1797" s="159" t="n">
        <v>1971616.68</v>
      </c>
      <c r="O1797" s="162">
        <f>MIN(K1797,L1797,M1797,N1797)</f>
        <v/>
      </c>
      <c r="P1797" s="162">
        <f>MAX(K1797,L1797,M1797,N1797)</f>
        <v/>
      </c>
      <c r="Q1797" s="162">
        <f>MEDIAN(K1797,L1797,M1797,N1797)</f>
        <v/>
      </c>
      <c r="R1797" s="162">
        <f>AVERAGE(K1797,L1797,M1797,N1797)</f>
        <v/>
      </c>
      <c r="S1797" s="162">
        <f>AVERAGE(O1797,Q1797)</f>
        <v/>
      </c>
      <c r="T1797" s="162">
        <f>AVERAGE(P1797,Q1797)</f>
        <v/>
      </c>
      <c r="U1797" s="41">
        <f>STDEVA(K1797,L1797,M1797,N1797)</f>
        <v/>
      </c>
      <c r="V1797" s="42">
        <f>U1797/Q1797</f>
        <v/>
      </c>
      <c r="W1797" s="43">
        <f>IF(X1797=O1797,"MENOR",IF(X1797=S1797,"PROM[MEN-MED]","PROMEDIO"))</f>
        <v/>
      </c>
      <c r="X1797" s="163">
        <f>IF(V1797&lt;=300%,O1797,IF(AND(V1797&gt;100%,V1797&lt;=150%),S1797,R1797))</f>
        <v/>
      </c>
      <c r="Y1797" s="162">
        <f>ROUND(X1797,0)</f>
        <v/>
      </c>
    </row>
    <row r="1798" ht="15.75" customHeight="1">
      <c r="B1798" s="32" t="inlineStr">
        <is>
          <t>2.30</t>
        </is>
      </c>
      <c r="C1798" s="32" t="n">
        <v>4912</v>
      </c>
      <c r="D1798" s="82" t="inlineStr">
        <is>
          <t>CONJUNTO IZQUIERDO DEL ESTABILIZADOR DELANTERO</t>
        </is>
      </c>
      <c r="E1798" s="56" t="inlineStr">
        <is>
          <t>parte del sistema de suspensión que ayuda a reducir el balanceo lateral del vehículo al tomar curvas, mejorando la estabilidad y el control.</t>
        </is>
      </c>
      <c r="F1798" s="32" t="inlineStr">
        <is>
          <t>Unidad</t>
        </is>
      </c>
      <c r="G1798" s="35" t="inlineStr">
        <is>
          <t>suministro</t>
        </is>
      </c>
      <c r="H1798" s="159" t="n">
        <v>412859</v>
      </c>
      <c r="I1798" s="37" t="n">
        <v>158.91</v>
      </c>
      <c r="J1798" s="37" t="n">
        <v>151.76</v>
      </c>
      <c r="K1798" s="160">
        <f>H1798*(I1798/J1798)</f>
        <v/>
      </c>
      <c r="L1798" s="159" t="n">
        <v>519585.5588</v>
      </c>
      <c r="M1798" s="159" t="n">
        <v>504452</v>
      </c>
      <c r="N1798" s="159" t="n">
        <v>544808.16</v>
      </c>
      <c r="O1798" s="162">
        <f>MIN(K1798,L1798,M1798,N1798)</f>
        <v/>
      </c>
      <c r="P1798" s="162">
        <f>MAX(K1798,L1798,M1798,N1798)</f>
        <v/>
      </c>
      <c r="Q1798" s="162">
        <f>MEDIAN(K1798,L1798,M1798,N1798)</f>
        <v/>
      </c>
      <c r="R1798" s="162">
        <f>AVERAGE(K1798,L1798,M1798,N1798)</f>
        <v/>
      </c>
      <c r="S1798" s="162">
        <f>AVERAGE(O1798,Q1798)</f>
        <v/>
      </c>
      <c r="T1798" s="162">
        <f>AVERAGE(P1798,Q1798)</f>
        <v/>
      </c>
      <c r="U1798" s="41">
        <f>STDEVA(K1798,L1798,M1798,N1798)</f>
        <v/>
      </c>
      <c r="V1798" s="42">
        <f>U1798/Q1798</f>
        <v/>
      </c>
      <c r="W1798" s="43">
        <f>IF(X1798=O1798,"MENOR",IF(X1798=S1798,"PROM[MEN-MED]","PROMEDIO"))</f>
        <v/>
      </c>
      <c r="X1798" s="163">
        <f>IF(V1798&lt;=300%,O1798,IF(AND(V1798&gt;100%,V1798&lt;=150%),S1798,R1798))</f>
        <v/>
      </c>
      <c r="Y1798" s="162">
        <f>ROUND(X1798,0)</f>
        <v/>
      </c>
    </row>
    <row r="1799" ht="15.75" customHeight="1">
      <c r="B1799" s="32" t="inlineStr">
        <is>
          <t>2.31</t>
        </is>
      </c>
      <c r="C1799" s="32" t="n">
        <v>4912</v>
      </c>
      <c r="D1799" s="70" t="inlineStr">
        <is>
          <t>SOPORTE DERECHO DEL ESTABILIZADOR DELANTERO N° 1</t>
        </is>
      </c>
      <c r="E1799" s="56" t="inlineStr">
        <is>
          <t>componente que fija la barra estabilizadora delantera al chasis del vehículo, permitiendo su correcto funcionamiento al reducir el balanceo de la carrocería.</t>
        </is>
      </c>
      <c r="F1799" s="32" t="inlineStr">
        <is>
          <t>Unidad</t>
        </is>
      </c>
      <c r="G1799" s="35" t="inlineStr">
        <is>
          <t>suministro</t>
        </is>
      </c>
      <c r="H1799" s="159" t="n">
        <v>58900</v>
      </c>
      <c r="I1799" s="37" t="n">
        <v>158.91</v>
      </c>
      <c r="J1799" s="37" t="n">
        <v>151.76</v>
      </c>
      <c r="K1799" s="160">
        <f>H1799*(I1799/J1799)</f>
        <v/>
      </c>
      <c r="L1799" s="159" t="n">
        <v>71746.7065</v>
      </c>
      <c r="M1799" s="159" t="n">
        <v>69657</v>
      </c>
      <c r="N1799" s="159" t="n">
        <v>75229.56</v>
      </c>
      <c r="O1799" s="162">
        <f>MIN(K1799,L1799,M1799,N1799)</f>
        <v/>
      </c>
      <c r="P1799" s="162">
        <f>MAX(K1799,L1799,M1799,N1799)</f>
        <v/>
      </c>
      <c r="Q1799" s="162">
        <f>MEDIAN(K1799,L1799,M1799,N1799)</f>
        <v/>
      </c>
      <c r="R1799" s="162">
        <f>AVERAGE(K1799,L1799,M1799,N1799)</f>
        <v/>
      </c>
      <c r="S1799" s="162">
        <f>AVERAGE(O1799,Q1799)</f>
        <v/>
      </c>
      <c r="T1799" s="162">
        <f>AVERAGE(P1799,Q1799)</f>
        <v/>
      </c>
      <c r="U1799" s="41">
        <f>STDEVA(K1799,L1799,M1799,N1799)</f>
        <v/>
      </c>
      <c r="V1799" s="42">
        <f>U1799/Q1799</f>
        <v/>
      </c>
      <c r="W1799" s="43">
        <f>IF(X1799=O1799,"MENOR",IF(X1799=S1799,"PROM[MEN-MED]","PROMEDIO"))</f>
        <v/>
      </c>
      <c r="X1799" s="163">
        <f>IF(V1799&lt;=300%,O1799,IF(AND(V1799&gt;100%,V1799&lt;=150%),S1799,R1799))</f>
        <v/>
      </c>
      <c r="Y1799" s="162">
        <f>ROUND(X1799,0)</f>
        <v/>
      </c>
    </row>
    <row r="1800" ht="15.75" customHeight="1">
      <c r="B1800" s="32" t="inlineStr">
        <is>
          <t>2.32</t>
        </is>
      </c>
      <c r="C1800" s="32" t="n">
        <v>4912</v>
      </c>
      <c r="D1800" s="59" t="inlineStr">
        <is>
          <t>SOPORTE IZQUIERDO DEL ESTABILIZADOR DELANTERO N° 1</t>
        </is>
      </c>
      <c r="E1800" s="56" t="inlineStr">
        <is>
          <t>componente que fija la barra estabilizadora delantera al chasis del vehículo, permitiendo su correcto funcionamiento al reducir el balanceo de la carrocería.</t>
        </is>
      </c>
      <c r="F1800" s="32" t="inlineStr">
        <is>
          <t>Unidad</t>
        </is>
      </c>
      <c r="G1800" s="35" t="inlineStr">
        <is>
          <t>suministro</t>
        </is>
      </c>
      <c r="H1800" s="159" t="n">
        <v>58900</v>
      </c>
      <c r="I1800" s="37" t="n">
        <v>158.91</v>
      </c>
      <c r="J1800" s="37" t="n">
        <v>151.76</v>
      </c>
      <c r="K1800" s="160">
        <f>H1800*(I1800/J1800)</f>
        <v/>
      </c>
      <c r="L1800" s="159" t="n">
        <v>71746.7065</v>
      </c>
      <c r="M1800" s="159" t="n">
        <v>69657</v>
      </c>
      <c r="N1800" s="159" t="n">
        <v>75229.56</v>
      </c>
      <c r="O1800" s="162">
        <f>MIN(K1800,L1800,M1800,N1800)</f>
        <v/>
      </c>
      <c r="P1800" s="162">
        <f>MAX(K1800,L1800,M1800,N1800)</f>
        <v/>
      </c>
      <c r="Q1800" s="162">
        <f>MEDIAN(K1800,L1800,M1800,N1800)</f>
        <v/>
      </c>
      <c r="R1800" s="162">
        <f>AVERAGE(K1800,L1800,M1800,N1800)</f>
        <v/>
      </c>
      <c r="S1800" s="162">
        <f>AVERAGE(O1800,Q1800)</f>
        <v/>
      </c>
      <c r="T1800" s="162">
        <f>AVERAGE(P1800,Q1800)</f>
        <v/>
      </c>
      <c r="U1800" s="41">
        <f>STDEVA(K1800,L1800,M1800,N1800)</f>
        <v/>
      </c>
      <c r="V1800" s="42">
        <f>U1800/Q1800</f>
        <v/>
      </c>
      <c r="W1800" s="43">
        <f>IF(X1800=O1800,"MENOR",IF(X1800=S1800,"PROM[MEN-MED]","PROMEDIO"))</f>
        <v/>
      </c>
      <c r="X1800" s="163">
        <f>IF(V1800&lt;=300%,O1800,IF(AND(V1800&gt;100%,V1800&lt;=150%),S1800,R1800))</f>
        <v/>
      </c>
      <c r="Y1800" s="162">
        <f>ROUND(X1800,0)</f>
        <v/>
      </c>
    </row>
    <row r="1801" ht="15.75" customHeight="1">
      <c r="B1801" s="32" t="inlineStr">
        <is>
          <t>2.33</t>
        </is>
      </c>
      <c r="C1801" s="32" t="n">
        <v>4912</v>
      </c>
      <c r="D1801" s="59" t="inlineStr">
        <is>
          <t>SUBCONJUNTO DE REFUERZO DEL ELEMENTO DE SUSPENSIÓN DELANTERO DERECHO</t>
        </is>
      </c>
      <c r="E1801" s="56" t="inlineStr">
        <is>
          <t>es una estructura que fortalece y proporciona mayor rigidez a los componentes de la suspensión delantera en el lado derecho del vehículo.</t>
        </is>
      </c>
      <c r="F1801" s="32" t="inlineStr">
        <is>
          <t>Unidad</t>
        </is>
      </c>
      <c r="G1801" s="35" t="inlineStr">
        <is>
          <t>suministro</t>
        </is>
      </c>
      <c r="H1801" s="159" t="n">
        <v>1866438</v>
      </c>
      <c r="I1801" s="37" t="n">
        <v>158.91</v>
      </c>
      <c r="J1801" s="37" t="n">
        <v>151.76</v>
      </c>
      <c r="K1801" s="160">
        <f>H1801*(I1801/J1801)</f>
        <v/>
      </c>
      <c r="L1801" s="159" t="n">
        <v>2241625.0507</v>
      </c>
      <c r="M1801" s="159" t="n">
        <v>2176335</v>
      </c>
      <c r="N1801" s="159" t="n">
        <v>2350441.8</v>
      </c>
      <c r="O1801" s="162">
        <f>MIN(K1801,L1801,M1801,N1801)</f>
        <v/>
      </c>
      <c r="P1801" s="162">
        <f>MAX(K1801,L1801,M1801,N1801)</f>
        <v/>
      </c>
      <c r="Q1801" s="162">
        <f>MEDIAN(K1801,L1801,M1801,N1801)</f>
        <v/>
      </c>
      <c r="R1801" s="162">
        <f>AVERAGE(K1801,L1801,M1801,N1801)</f>
        <v/>
      </c>
      <c r="S1801" s="162">
        <f>AVERAGE(O1801,Q1801)</f>
        <v/>
      </c>
      <c r="T1801" s="162">
        <f>AVERAGE(P1801,Q1801)</f>
        <v/>
      </c>
      <c r="U1801" s="41">
        <f>STDEVA(K1801,L1801,M1801,N1801)</f>
        <v/>
      </c>
      <c r="V1801" s="42">
        <f>U1801/Q1801</f>
        <v/>
      </c>
      <c r="W1801" s="43">
        <f>IF(X1801=O1801,"MENOR",IF(X1801=S1801,"PROM[MEN-MED]","PROMEDIO"))</f>
        <v/>
      </c>
      <c r="X1801" s="163">
        <f>IF(V1801&lt;=300%,O1801,IF(AND(V1801&gt;100%,V1801&lt;=150%),S1801,R1801))</f>
        <v/>
      </c>
      <c r="Y1801" s="162">
        <f>ROUND(X1801,0)</f>
        <v/>
      </c>
    </row>
    <row r="1802" ht="15.75" customHeight="1">
      <c r="B1802" s="32" t="inlineStr">
        <is>
          <t>2.34</t>
        </is>
      </c>
      <c r="C1802" s="32" t="n">
        <v>4912</v>
      </c>
      <c r="D1802" s="59" t="inlineStr">
        <is>
          <t>SUBCONJUNTO DEL REFUERZO DEL ELEMENTO DE SUSPENSIÓN DELANTERO IZQUIERDO</t>
        </is>
      </c>
      <c r="E1802" s="56" t="inlineStr">
        <is>
          <t xml:space="preserve"> es una estructura diseñada para fortalecer y mejorar la rigidez del sistema de suspensión en el lado delantero izquierdo del vehículo.</t>
        </is>
      </c>
      <c r="F1802" s="32" t="inlineStr">
        <is>
          <t>Unidad</t>
        </is>
      </c>
      <c r="G1802" s="35" t="inlineStr">
        <is>
          <t>suministro</t>
        </is>
      </c>
      <c r="H1802" s="159" t="n">
        <v>2932630</v>
      </c>
      <c r="I1802" s="37" t="n">
        <v>158.91</v>
      </c>
      <c r="J1802" s="37" t="n">
        <v>151.76</v>
      </c>
      <c r="K1802" s="160">
        <f>H1802*(I1802/J1802)</f>
        <v/>
      </c>
      <c r="L1802" s="159" t="n">
        <v>3581548.9619</v>
      </c>
      <c r="M1802" s="159" t="n">
        <v>3477232</v>
      </c>
      <c r="N1802" s="159" t="n">
        <v>3755410.56</v>
      </c>
      <c r="O1802" s="162">
        <f>MIN(K1802,L1802,M1802,N1802)</f>
        <v/>
      </c>
      <c r="P1802" s="162">
        <f>MAX(K1802,L1802,M1802,N1802)</f>
        <v/>
      </c>
      <c r="Q1802" s="162">
        <f>MEDIAN(K1802,L1802,M1802,N1802)</f>
        <v/>
      </c>
      <c r="R1802" s="162">
        <f>AVERAGE(K1802,L1802,M1802,N1802)</f>
        <v/>
      </c>
      <c r="S1802" s="162">
        <f>AVERAGE(O1802,Q1802)</f>
        <v/>
      </c>
      <c r="T1802" s="162">
        <f>AVERAGE(P1802,Q1802)</f>
        <v/>
      </c>
      <c r="U1802" s="41">
        <f>STDEVA(K1802,L1802,M1802,N1802)</f>
        <v/>
      </c>
      <c r="V1802" s="42">
        <f>U1802/Q1802</f>
        <v/>
      </c>
      <c r="W1802" s="43">
        <f>IF(X1802=O1802,"MENOR",IF(X1802=S1802,"PROM[MEN-MED]","PROMEDIO"))</f>
        <v/>
      </c>
      <c r="X1802" s="163">
        <f>IF(V1802&lt;=300%,O1802,IF(AND(V1802&gt;100%,V1802&lt;=150%),S1802,R1802))</f>
        <v/>
      </c>
      <c r="Y1802" s="162">
        <f>ROUND(X1802,0)</f>
        <v/>
      </c>
    </row>
    <row r="1803" ht="15.75" customHeight="1">
      <c r="B1803" s="32" t="inlineStr">
        <is>
          <t>2.35</t>
        </is>
      </c>
      <c r="C1803" s="32" t="n">
        <v>4912</v>
      </c>
      <c r="D1803" s="59" t="inlineStr">
        <is>
          <t xml:space="preserve">JUEGO DE AMORTIGUADORES TRASEROS </t>
        </is>
      </c>
      <c r="E1803" s="56" t="inlineStr">
        <is>
          <t>onjunto de dos amortiguadores diseñados para absorber impactos, reducir vibraciones y mejorar la estabilidad y comodidad de conducción en la parte trasera del vehículo.</t>
        </is>
      </c>
      <c r="F1803" s="32" t="inlineStr">
        <is>
          <t>Unidad</t>
        </is>
      </c>
      <c r="G1803" s="35" t="inlineStr">
        <is>
          <t>suministro</t>
        </is>
      </c>
      <c r="H1803" s="159" t="n">
        <v>322645</v>
      </c>
      <c r="I1803" s="37" t="n">
        <v>158.91</v>
      </c>
      <c r="J1803" s="37" t="n">
        <v>151.76</v>
      </c>
      <c r="K1803" s="160">
        <f>H1803*(I1803/J1803)</f>
        <v/>
      </c>
      <c r="L1803" s="159" t="n">
        <v>396650.9428</v>
      </c>
      <c r="M1803" s="159" t="n">
        <v>385098</v>
      </c>
      <c r="N1803" s="159" t="n">
        <v>415905.84</v>
      </c>
      <c r="O1803" s="162">
        <f>MIN(K1803,L1803,M1803,N1803)</f>
        <v/>
      </c>
      <c r="P1803" s="162">
        <f>MAX(K1803,L1803,M1803,N1803)</f>
        <v/>
      </c>
      <c r="Q1803" s="162">
        <f>MEDIAN(K1803,L1803,M1803,N1803)</f>
        <v/>
      </c>
      <c r="R1803" s="162">
        <f>AVERAGE(K1803,L1803,M1803,N1803)</f>
        <v/>
      </c>
      <c r="S1803" s="162">
        <f>AVERAGE(O1803,Q1803)</f>
        <v/>
      </c>
      <c r="T1803" s="162">
        <f>AVERAGE(P1803,Q1803)</f>
        <v/>
      </c>
      <c r="U1803" s="41">
        <f>STDEVA(K1803,L1803,M1803,N1803)</f>
        <v/>
      </c>
      <c r="V1803" s="42">
        <f>U1803/Q1803</f>
        <v/>
      </c>
      <c r="W1803" s="43">
        <f>IF(X1803=O1803,"MENOR",IF(X1803=S1803,"PROM[MEN-MED]","PROMEDIO"))</f>
        <v/>
      </c>
      <c r="X1803" s="163">
        <f>IF(V1803&lt;=300%,O1803,IF(AND(V1803&gt;100%,V1803&lt;=150%),S1803,R1803))</f>
        <v/>
      </c>
      <c r="Y1803" s="162">
        <f>ROUND(X1803,0)</f>
        <v/>
      </c>
    </row>
    <row r="1804" ht="15.75" customHeight="1">
      <c r="B1804" s="32" t="inlineStr">
        <is>
          <t>2.36</t>
        </is>
      </c>
      <c r="C1804" s="32" t="n">
        <v>4912</v>
      </c>
      <c r="D1804" s="59" t="inlineStr">
        <is>
          <t>ELEMENTO AMORTIGUADOR DEL AMORTIGUADOR TRASERO NO.1</t>
        </is>
      </c>
      <c r="E1804" s="56" t="inlineStr">
        <is>
          <t>pieza que complementa el funcionamiento del amortiguador trasero, ayudando a absorber impactos y reducir vibraciones en la suspensión trasera del vehículo.</t>
        </is>
      </c>
      <c r="F1804" s="32" t="inlineStr">
        <is>
          <t>Unidad</t>
        </is>
      </c>
      <c r="G1804" s="35" t="inlineStr">
        <is>
          <t>suministro</t>
        </is>
      </c>
      <c r="H1804" s="159" t="n">
        <v>322645</v>
      </c>
      <c r="I1804" s="37" t="n">
        <v>158.91</v>
      </c>
      <c r="J1804" s="37" t="n">
        <v>151.76</v>
      </c>
      <c r="K1804" s="160">
        <f>H1804*(I1804/J1804)</f>
        <v/>
      </c>
      <c r="L1804" s="159" t="n">
        <v>385424.9707</v>
      </c>
      <c r="M1804" s="159" t="n">
        <v>374199</v>
      </c>
      <c r="N1804" s="159" t="n">
        <v>404134.92</v>
      </c>
      <c r="O1804" s="162">
        <f>MIN(K1804,L1804,M1804,N1804)</f>
        <v/>
      </c>
      <c r="P1804" s="162">
        <f>MAX(K1804,L1804,M1804,N1804)</f>
        <v/>
      </c>
      <c r="Q1804" s="162">
        <f>MEDIAN(K1804,L1804,M1804,N1804)</f>
        <v/>
      </c>
      <c r="R1804" s="162">
        <f>AVERAGE(K1804,L1804,M1804,N1804)</f>
        <v/>
      </c>
      <c r="S1804" s="162">
        <f>AVERAGE(O1804,Q1804)</f>
        <v/>
      </c>
      <c r="T1804" s="162">
        <f>AVERAGE(P1804,Q1804)</f>
        <v/>
      </c>
      <c r="U1804" s="41">
        <f>STDEVA(K1804,L1804,M1804,N1804)</f>
        <v/>
      </c>
      <c r="V1804" s="42">
        <f>U1804/Q1804</f>
        <v/>
      </c>
      <c r="W1804" s="43">
        <f>IF(X1804=O1804,"MENOR",IF(X1804=S1804,"PROM[MEN-MED]","PROMEDIO"))</f>
        <v/>
      </c>
      <c r="X1804" s="163">
        <f>IF(V1804&lt;=300%,O1804,IF(AND(V1804&gt;100%,V1804&lt;=150%),S1804,R1804))</f>
        <v/>
      </c>
      <c r="Y1804" s="162">
        <f>ROUND(X1804,0)</f>
        <v/>
      </c>
    </row>
    <row r="1805" ht="15.75" customHeight="1">
      <c r="B1805" s="32" t="inlineStr">
        <is>
          <t>2.37</t>
        </is>
      </c>
      <c r="C1805" s="32" t="n">
        <v>4912</v>
      </c>
      <c r="D1805" s="59" t="inlineStr">
        <is>
          <t>ELEMENTO AMORTIGUADOR DEL AMORTIGUADOR TRASERO NO.2</t>
        </is>
      </c>
      <c r="E1805" s="56" t="inlineStr">
        <is>
          <t>pieza que complementa el funcionamiento del amortiguador trasero, ayudando a absorber impactos y reducir vibraciones en la suspensión trasera del vehículo.</t>
        </is>
      </c>
      <c r="F1805" s="32" t="inlineStr">
        <is>
          <t>Unidad</t>
        </is>
      </c>
      <c r="G1805" s="35" t="inlineStr">
        <is>
          <t>suministro</t>
        </is>
      </c>
      <c r="H1805" s="159" t="n">
        <v>322645</v>
      </c>
      <c r="I1805" s="37" t="n">
        <v>158.91</v>
      </c>
      <c r="J1805" s="37" t="n">
        <v>151.76</v>
      </c>
      <c r="K1805" s="160">
        <f>H1805*(I1805/J1805)</f>
        <v/>
      </c>
      <c r="L1805" s="159" t="n">
        <v>400392.9335</v>
      </c>
      <c r="M1805" s="159" t="n">
        <v>388731</v>
      </c>
      <c r="N1805" s="159" t="n">
        <v>419829.48</v>
      </c>
      <c r="O1805" s="162">
        <f>MIN(K1805,L1805,M1805,N1805)</f>
        <v/>
      </c>
      <c r="P1805" s="162">
        <f>MAX(K1805,L1805,M1805,N1805)</f>
        <v/>
      </c>
      <c r="Q1805" s="162">
        <f>MEDIAN(K1805,L1805,M1805,N1805)</f>
        <v/>
      </c>
      <c r="R1805" s="162">
        <f>AVERAGE(K1805,L1805,M1805,N1805)</f>
        <v/>
      </c>
      <c r="S1805" s="162">
        <f>AVERAGE(O1805,Q1805)</f>
        <v/>
      </c>
      <c r="T1805" s="162">
        <f>AVERAGE(P1805,Q1805)</f>
        <v/>
      </c>
      <c r="U1805" s="41">
        <f>STDEVA(K1805,L1805,M1805,N1805)</f>
        <v/>
      </c>
      <c r="V1805" s="42">
        <f>U1805/Q1805</f>
        <v/>
      </c>
      <c r="W1805" s="43">
        <f>IF(X1805=O1805,"MENOR",IF(X1805=S1805,"PROM[MEN-MED]","PROMEDIO"))</f>
        <v/>
      </c>
      <c r="X1805" s="163">
        <f>IF(V1805&lt;=300%,O1805,IF(AND(V1805&gt;100%,V1805&lt;=150%),S1805,R1805))</f>
        <v/>
      </c>
      <c r="Y1805" s="162">
        <f>ROUND(X1805,0)</f>
        <v/>
      </c>
    </row>
    <row r="1806" ht="15.75" customHeight="1">
      <c r="B1806" s="32" t="inlineStr">
        <is>
          <t>2.38</t>
        </is>
      </c>
      <c r="C1806" s="32" t="n">
        <v>4912</v>
      </c>
      <c r="D1806" s="59" t="inlineStr">
        <is>
          <t xml:space="preserve">SUBCONJUNTO DEL MUELLE HUECO </t>
        </is>
      </c>
      <c r="E1806" s="56" t="inlineStr">
        <is>
          <t>componente de la suspensión diseñado para absorber impactos y soportar la carga del vehículo, proporcionando estabilidad y confort en la conducción.</t>
        </is>
      </c>
      <c r="F1806" s="32" t="inlineStr">
        <is>
          <t>Unidad</t>
        </is>
      </c>
      <c r="G1806" s="35" t="inlineStr">
        <is>
          <t>suministro</t>
        </is>
      </c>
      <c r="H1806" s="159" t="n">
        <v>312131</v>
      </c>
      <c r="I1806" s="37" t="n">
        <v>158.91</v>
      </c>
      <c r="J1806" s="37" t="n">
        <v>151.76</v>
      </c>
      <c r="K1806" s="160">
        <f>H1806*(I1806/J1806)</f>
        <v/>
      </c>
      <c r="L1806" s="159" t="n">
        <v>380169.9069</v>
      </c>
      <c r="M1806" s="159" t="n">
        <v>369097</v>
      </c>
      <c r="N1806" s="159" t="n">
        <v>398624.76</v>
      </c>
      <c r="O1806" s="162">
        <f>MIN(K1806,L1806,M1806,N1806)</f>
        <v/>
      </c>
      <c r="P1806" s="162">
        <f>MAX(K1806,L1806,M1806,N1806)</f>
        <v/>
      </c>
      <c r="Q1806" s="162">
        <f>MEDIAN(K1806,L1806,M1806,N1806)</f>
        <v/>
      </c>
      <c r="R1806" s="162">
        <f>AVERAGE(K1806,L1806,M1806,N1806)</f>
        <v/>
      </c>
      <c r="S1806" s="162">
        <f>AVERAGE(O1806,Q1806)</f>
        <v/>
      </c>
      <c r="T1806" s="162">
        <f>AVERAGE(P1806,Q1806)</f>
        <v/>
      </c>
      <c r="U1806" s="41">
        <f>STDEVA(K1806,L1806,M1806,N1806)</f>
        <v/>
      </c>
      <c r="V1806" s="42">
        <f>U1806/Q1806</f>
        <v/>
      </c>
      <c r="W1806" s="43">
        <f>IF(X1806=O1806,"MENOR",IF(X1806=S1806,"PROM[MEN-MED]","PROMEDIO"))</f>
        <v/>
      </c>
      <c r="X1806" s="163">
        <f>IF(V1806&lt;=300%,O1806,IF(AND(V1806&gt;100%,V1806&lt;=150%),S1806,R1806))</f>
        <v/>
      </c>
      <c r="Y1806" s="162">
        <f>ROUND(X1806,0)</f>
        <v/>
      </c>
    </row>
    <row r="1807" ht="15.75" customHeight="1">
      <c r="B1807" s="32" t="inlineStr">
        <is>
          <t>2.39</t>
        </is>
      </c>
      <c r="C1807" s="32" t="n">
        <v>4912</v>
      </c>
      <c r="D1807" s="59" t="inlineStr">
        <is>
          <t xml:space="preserve">MUELLE ESPIRAL TRASERO IZQUIERDO </t>
        </is>
      </c>
      <c r="E1807" s="56" t="inlineStr">
        <is>
          <t>componente de la suspensión trasera encargado de absorber impactos, soportar la carga del vehículo y mantener la estabilidad en la conducción.</t>
        </is>
      </c>
      <c r="F1807" s="32" t="inlineStr">
        <is>
          <t>Unidad</t>
        </is>
      </c>
      <c r="G1807" s="35" t="inlineStr">
        <is>
          <t>suministro</t>
        </is>
      </c>
      <c r="H1807" s="159" t="n">
        <v>412300</v>
      </c>
      <c r="I1807" s="37" t="n">
        <v>158.91</v>
      </c>
      <c r="J1807" s="37" t="n">
        <v>151.76</v>
      </c>
      <c r="K1807" s="160">
        <f>H1807*(I1807/J1807)</f>
        <v/>
      </c>
      <c r="L1807" s="159" t="n">
        <v>497533.2642</v>
      </c>
      <c r="M1807" s="159" t="n">
        <v>483042</v>
      </c>
      <c r="N1807" s="159" t="n">
        <v>521685.36</v>
      </c>
      <c r="O1807" s="162">
        <f>MIN(K1807,L1807,M1807,N1807)</f>
        <v/>
      </c>
      <c r="P1807" s="162">
        <f>MAX(K1807,L1807,M1807,N1807)</f>
        <v/>
      </c>
      <c r="Q1807" s="162">
        <f>MEDIAN(K1807,L1807,M1807,N1807)</f>
        <v/>
      </c>
      <c r="R1807" s="162">
        <f>AVERAGE(K1807,L1807,M1807,N1807)</f>
        <v/>
      </c>
      <c r="S1807" s="162">
        <f>AVERAGE(O1807,Q1807)</f>
        <v/>
      </c>
      <c r="T1807" s="162">
        <f>AVERAGE(P1807,Q1807)</f>
        <v/>
      </c>
      <c r="U1807" s="41">
        <f>STDEVA(K1807,L1807,M1807,N1807)</f>
        <v/>
      </c>
      <c r="V1807" s="42">
        <f>U1807/Q1807</f>
        <v/>
      </c>
      <c r="W1807" s="43">
        <f>IF(X1807=O1807,"MENOR",IF(X1807=S1807,"PROM[MEN-MED]","PROMEDIO"))</f>
        <v/>
      </c>
      <c r="X1807" s="163">
        <f>IF(V1807&lt;=300%,O1807,IF(AND(V1807&gt;100%,V1807&lt;=150%),S1807,R1807))</f>
        <v/>
      </c>
      <c r="Y1807" s="162">
        <f>ROUND(X1807,0)</f>
        <v/>
      </c>
    </row>
    <row r="1808" ht="15.75" customHeight="1">
      <c r="B1808" s="32" t="inlineStr">
        <is>
          <t>2.40</t>
        </is>
      </c>
      <c r="C1808" s="32" t="n">
        <v>4912</v>
      </c>
      <c r="D1808" s="59" t="inlineStr">
        <is>
          <t xml:space="preserve">MUELLE ESPIRAL TRASERO DERECHO </t>
        </is>
      </c>
      <c r="E1808" s="56" t="inlineStr">
        <is>
          <t>componente de la suspensión trasera encargado de absorber impactos, soportar la carga del vehículo y mantener la estabilidad en la conducción.</t>
        </is>
      </c>
      <c r="F1808" s="32" t="inlineStr">
        <is>
          <t>Unidad</t>
        </is>
      </c>
      <c r="G1808" s="35" t="inlineStr">
        <is>
          <t>suministro</t>
        </is>
      </c>
      <c r="H1808" s="159" t="n">
        <v>412300</v>
      </c>
      <c r="I1808" s="37" t="n">
        <v>158.91</v>
      </c>
      <c r="J1808" s="37" t="n">
        <v>151.76</v>
      </c>
      <c r="K1808" s="160">
        <f>H1808*(I1808/J1808)</f>
        <v/>
      </c>
      <c r="L1808" s="159" t="n">
        <v>483452.1251</v>
      </c>
      <c r="M1808" s="159" t="n">
        <v>469371</v>
      </c>
      <c r="N1808" s="159" t="n">
        <v>506920.68</v>
      </c>
      <c r="O1808" s="162">
        <f>MIN(K1808,L1808,M1808,N1808)</f>
        <v/>
      </c>
      <c r="P1808" s="162">
        <f>MAX(K1808,L1808,M1808,N1808)</f>
        <v/>
      </c>
      <c r="Q1808" s="162">
        <f>MEDIAN(K1808,L1808,M1808,N1808)</f>
        <v/>
      </c>
      <c r="R1808" s="162">
        <f>AVERAGE(K1808,L1808,M1808,N1808)</f>
        <v/>
      </c>
      <c r="S1808" s="162">
        <f>AVERAGE(O1808,Q1808)</f>
        <v/>
      </c>
      <c r="T1808" s="162">
        <f>AVERAGE(P1808,Q1808)</f>
        <v/>
      </c>
      <c r="U1808" s="41">
        <f>STDEVA(K1808,L1808,M1808,N1808)</f>
        <v/>
      </c>
      <c r="V1808" s="42">
        <f>U1808/Q1808</f>
        <v/>
      </c>
      <c r="W1808" s="43">
        <f>IF(X1808=O1808,"MENOR",IF(X1808=S1808,"PROM[MEN-MED]","PROMEDIO"))</f>
        <v/>
      </c>
      <c r="X1808" s="163">
        <f>IF(V1808&lt;=300%,O1808,IF(AND(V1808&gt;100%,V1808&lt;=150%),S1808,R1808))</f>
        <v/>
      </c>
      <c r="Y1808" s="162">
        <f>ROUND(X1808,0)</f>
        <v/>
      </c>
    </row>
    <row r="1809" ht="15.75" customHeight="1">
      <c r="B1809" s="32" t="inlineStr">
        <is>
          <t>2.41</t>
        </is>
      </c>
      <c r="C1809" s="32" t="n">
        <v>4912</v>
      </c>
      <c r="D1809" s="59" t="inlineStr">
        <is>
          <t xml:space="preserve">CONJUNTO DEL BRAZO DE CONTROL SUPERIOR TRASERO </t>
        </is>
      </c>
      <c r="E1809" s="56" t="inlineStr">
        <is>
          <t>componente esencial de la suspensión trasera, diseñado para controlar el movimiento del eje trasero y mantener la estabilidad del vehículo en diferentes condiciones de conducción.</t>
        </is>
      </c>
      <c r="F1809" s="32" t="inlineStr">
        <is>
          <t>Unidad</t>
        </is>
      </c>
      <c r="G1809" s="35" t="inlineStr">
        <is>
          <t>suministro</t>
        </is>
      </c>
      <c r="H1809" s="159" t="n">
        <v>560841</v>
      </c>
      <c r="I1809" s="37" t="n">
        <v>158.91</v>
      </c>
      <c r="J1809" s="37" t="n">
        <v>151.76</v>
      </c>
      <c r="K1809" s="160">
        <f>H1809*(I1809/J1809)</f>
        <v/>
      </c>
      <c r="L1809" s="159" t="n">
        <v>660568.8691</v>
      </c>
      <c r="M1809" s="159" t="n">
        <v>641329</v>
      </c>
      <c r="N1809" s="159" t="n">
        <v>692635.3199999999</v>
      </c>
      <c r="O1809" s="162">
        <f>MIN(K1809,L1809,M1809,N1809)</f>
        <v/>
      </c>
      <c r="P1809" s="162">
        <f>MAX(K1809,L1809,M1809,N1809)</f>
        <v/>
      </c>
      <c r="Q1809" s="162">
        <f>MEDIAN(K1809,L1809,M1809,N1809)</f>
        <v/>
      </c>
      <c r="R1809" s="162">
        <f>AVERAGE(K1809,L1809,M1809,N1809)</f>
        <v/>
      </c>
      <c r="S1809" s="162">
        <f>AVERAGE(O1809,Q1809)</f>
        <v/>
      </c>
      <c r="T1809" s="162">
        <f>AVERAGE(P1809,Q1809)</f>
        <v/>
      </c>
      <c r="U1809" s="41">
        <f>STDEVA(K1809,L1809,M1809,N1809)</f>
        <v/>
      </c>
      <c r="V1809" s="42">
        <f>U1809/Q1809</f>
        <v/>
      </c>
      <c r="W1809" s="43">
        <f>IF(X1809=O1809,"MENOR",IF(X1809=S1809,"PROM[MEN-MED]","PROMEDIO"))</f>
        <v/>
      </c>
      <c r="X1809" s="163">
        <f>IF(V1809&lt;=300%,O1809,IF(AND(V1809&gt;100%,V1809&lt;=150%),S1809,R1809))</f>
        <v/>
      </c>
      <c r="Y1809" s="162">
        <f>ROUND(X1809,0)</f>
        <v/>
      </c>
    </row>
    <row r="1810" ht="15.75" customHeight="1">
      <c r="B1810" s="32" t="inlineStr">
        <is>
          <t>2.42</t>
        </is>
      </c>
      <c r="C1810" s="32" t="n">
        <v>4912</v>
      </c>
      <c r="D1810" s="59" t="inlineStr">
        <is>
          <t xml:space="preserve">CONJUNTO DEL BRAZO DE CONTROL INFERIOR  TRASERO </t>
        </is>
      </c>
      <c r="E1810" s="56" t="inlineStr">
        <is>
          <t>componente esencial de la suspensión trasera, diseñado para controlar el movimiento del eje trasero y mantener la estabilidad del vehículo en diferentes condiciones de conducción.</t>
        </is>
      </c>
      <c r="F1810" s="32" t="inlineStr">
        <is>
          <t>Unidad</t>
        </is>
      </c>
      <c r="G1810" s="35" t="inlineStr">
        <is>
          <t>suministro</t>
        </is>
      </c>
      <c r="H1810" s="159" t="n">
        <v>845874</v>
      </c>
      <c r="I1810" s="37" t="n">
        <v>158.91</v>
      </c>
      <c r="J1810" s="37" t="n">
        <v>151.76</v>
      </c>
      <c r="K1810" s="160">
        <f>H1810*(I1810/J1810)</f>
        <v/>
      </c>
      <c r="L1810" s="159" t="n">
        <v>1023726.2742</v>
      </c>
      <c r="M1810" s="159" t="n">
        <v>993909</v>
      </c>
      <c r="N1810" s="159" t="n">
        <v>1073421.72</v>
      </c>
      <c r="O1810" s="162">
        <f>MIN(K1810,L1810,M1810,N1810)</f>
        <v/>
      </c>
      <c r="P1810" s="162">
        <f>MAX(K1810,L1810,M1810,N1810)</f>
        <v/>
      </c>
      <c r="Q1810" s="162">
        <f>MEDIAN(K1810,L1810,M1810,N1810)</f>
        <v/>
      </c>
      <c r="R1810" s="162">
        <f>AVERAGE(K1810,L1810,M1810,N1810)</f>
        <v/>
      </c>
      <c r="S1810" s="162">
        <f>AVERAGE(O1810,Q1810)</f>
        <v/>
      </c>
      <c r="T1810" s="162">
        <f>AVERAGE(P1810,Q1810)</f>
        <v/>
      </c>
      <c r="U1810" s="41">
        <f>STDEVA(K1810,L1810,M1810,N1810)</f>
        <v/>
      </c>
      <c r="V1810" s="42">
        <f>U1810/Q1810</f>
        <v/>
      </c>
      <c r="W1810" s="43">
        <f>IF(X1810=O1810,"MENOR",IF(X1810=S1810,"PROM[MEN-MED]","PROMEDIO"))</f>
        <v/>
      </c>
      <c r="X1810" s="163">
        <f>IF(V1810&lt;=300%,O1810,IF(AND(V1810&gt;100%,V1810&lt;=150%),S1810,R1810))</f>
        <v/>
      </c>
      <c r="Y1810" s="162">
        <f>ROUND(X1810,0)</f>
        <v/>
      </c>
    </row>
    <row r="1811" ht="15.75" customHeight="1">
      <c r="B1811" s="32" t="inlineStr">
        <is>
          <t>2.43</t>
        </is>
      </c>
      <c r="C1811" s="32" t="n">
        <v>4912</v>
      </c>
      <c r="D1811" s="59" t="inlineStr">
        <is>
          <t xml:space="preserve">CONJUNTO DEL  VASTAGO DE CONTROL LATERAL TRASERO </t>
        </is>
      </c>
      <c r="E1811" s="56" t="inlineStr">
        <is>
          <t>componente clave de la suspensión trasera que ayuda a controlar el movimiento lateral del eje trasero, mejorando la estabilidad y el manejo del vehículo.</t>
        </is>
      </c>
      <c r="F1811" s="32" t="inlineStr">
        <is>
          <t>Unidad</t>
        </is>
      </c>
      <c r="G1811" s="35" t="inlineStr">
        <is>
          <t>suministro</t>
        </is>
      </c>
      <c r="H1811" s="159" t="n">
        <v>710632</v>
      </c>
      <c r="I1811" s="37" t="n">
        <v>158.91</v>
      </c>
      <c r="J1811" s="37" t="n">
        <v>151.76</v>
      </c>
      <c r="K1811" s="160">
        <f>H1811*(I1811/J1811)</f>
        <v/>
      </c>
      <c r="L1811" s="159" t="n">
        <v>873690.2888</v>
      </c>
      <c r="M1811" s="159" t="n">
        <v>848243</v>
      </c>
      <c r="N1811" s="159" t="n">
        <v>916102.4399999999</v>
      </c>
      <c r="O1811" s="162">
        <f>MIN(K1811,L1811,M1811,N1811)</f>
        <v/>
      </c>
      <c r="P1811" s="162">
        <f>MAX(K1811,L1811,M1811,N1811)</f>
        <v/>
      </c>
      <c r="Q1811" s="162">
        <f>MEDIAN(K1811,L1811,M1811,N1811)</f>
        <v/>
      </c>
      <c r="R1811" s="162">
        <f>AVERAGE(K1811,L1811,M1811,N1811)</f>
        <v/>
      </c>
      <c r="S1811" s="162">
        <f>AVERAGE(O1811,Q1811)</f>
        <v/>
      </c>
      <c r="T1811" s="162">
        <f>AVERAGE(P1811,Q1811)</f>
        <v/>
      </c>
      <c r="U1811" s="41">
        <f>STDEVA(K1811,L1811,M1811,N1811)</f>
        <v/>
      </c>
      <c r="V1811" s="42">
        <f>U1811/Q1811</f>
        <v/>
      </c>
      <c r="W1811" s="43">
        <f>IF(X1811=O1811,"MENOR",IF(X1811=S1811,"PROM[MEN-MED]","PROMEDIO"))</f>
        <v/>
      </c>
      <c r="X1811" s="163">
        <f>IF(V1811&lt;=300%,O1811,IF(AND(V1811&gt;100%,V1811&lt;=150%),S1811,R1811))</f>
        <v/>
      </c>
      <c r="Y1811" s="162">
        <f>ROUND(X1811,0)</f>
        <v/>
      </c>
    </row>
    <row r="1812" ht="15.75" customHeight="1">
      <c r="B1812" s="32" t="inlineStr">
        <is>
          <t>2.44</t>
        </is>
      </c>
      <c r="C1812" s="32" t="n">
        <v>4912</v>
      </c>
      <c r="D1812" s="59" t="inlineStr">
        <is>
          <t xml:space="preserve">BARRA ESTABILIZADORA TRASERA </t>
        </is>
      </c>
      <c r="E1812" s="56" t="inlineStr">
        <is>
          <t>componente de la suspensión diseñado para reducir el balanceo de la carrocería y mejorar la estabilidad del vehículo, especialmente en curvas y maniobras bruscas.</t>
        </is>
      </c>
      <c r="F1812" s="32" t="inlineStr">
        <is>
          <t>Unidad</t>
        </is>
      </c>
      <c r="G1812" s="35" t="inlineStr">
        <is>
          <t>suministro</t>
        </is>
      </c>
      <c r="H1812" s="159" t="n">
        <v>763540</v>
      </c>
      <c r="I1812" s="37" t="n">
        <v>158.91</v>
      </c>
      <c r="J1812" s="37" t="n">
        <v>151.76</v>
      </c>
      <c r="K1812" s="160">
        <f>H1812*(I1812/J1812)</f>
        <v/>
      </c>
      <c r="L1812" s="159" t="n">
        <v>901182.0257999999</v>
      </c>
      <c r="M1812" s="159" t="n">
        <v>874934</v>
      </c>
      <c r="N1812" s="159" t="n">
        <v>944928.72</v>
      </c>
      <c r="O1812" s="162">
        <f>MIN(K1812,L1812,M1812,N1812)</f>
        <v/>
      </c>
      <c r="P1812" s="162">
        <f>MAX(K1812,L1812,M1812,N1812)</f>
        <v/>
      </c>
      <c r="Q1812" s="162">
        <f>MEDIAN(K1812,L1812,M1812,N1812)</f>
        <v/>
      </c>
      <c r="R1812" s="162">
        <f>AVERAGE(K1812,L1812,M1812,N1812)</f>
        <v/>
      </c>
      <c r="S1812" s="162">
        <f>AVERAGE(O1812,Q1812)</f>
        <v/>
      </c>
      <c r="T1812" s="162">
        <f>AVERAGE(P1812,Q1812)</f>
        <v/>
      </c>
      <c r="U1812" s="41">
        <f>STDEVA(K1812,L1812,M1812,N1812)</f>
        <v/>
      </c>
      <c r="V1812" s="42">
        <f>U1812/Q1812</f>
        <v/>
      </c>
      <c r="W1812" s="43">
        <f>IF(X1812=O1812,"MENOR",IF(X1812=S1812,"PROM[MEN-MED]","PROMEDIO"))</f>
        <v/>
      </c>
      <c r="X1812" s="163">
        <f>IF(V1812&lt;=300%,O1812,IF(AND(V1812&gt;100%,V1812&lt;=150%),S1812,R1812))</f>
        <v/>
      </c>
      <c r="Y1812" s="162">
        <f>ROUND(X1812,0)</f>
        <v/>
      </c>
    </row>
    <row r="1813" ht="15.75" customHeight="1">
      <c r="B1813" s="32" t="inlineStr">
        <is>
          <t>2.45</t>
        </is>
      </c>
      <c r="C1813" s="32" t="n">
        <v>4912</v>
      </c>
      <c r="D1813" s="59" t="inlineStr">
        <is>
          <t xml:space="preserve">CONJUNTO DEL ESTABILIZADOR TRASERO DERECHO </t>
        </is>
      </c>
      <c r="E1813" s="56" t="inlineStr">
        <is>
          <t xml:space="preserve"> parte del sistema de suspensión trasera que ayuda a reducir el balanceo del vehículo y mejorar la estabilidad en curvas o terrenos irregulares.</t>
        </is>
      </c>
      <c r="F1813" s="32" t="inlineStr">
        <is>
          <t>Unidad</t>
        </is>
      </c>
      <c r="G1813" s="35" t="inlineStr">
        <is>
          <t>suministro</t>
        </is>
      </c>
      <c r="H1813" s="159" t="n">
        <v>88350</v>
      </c>
      <c r="I1813" s="37" t="n">
        <v>158.91</v>
      </c>
      <c r="J1813" s="37" t="n">
        <v>151.76</v>
      </c>
      <c r="K1813" s="160">
        <f>H1813*(I1813/J1813)</f>
        <v/>
      </c>
      <c r="L1813" s="159" t="n">
        <v>104602.6779</v>
      </c>
      <c r="M1813" s="159" t="n">
        <v>101556</v>
      </c>
      <c r="N1813" s="159" t="n">
        <v>109680.48</v>
      </c>
      <c r="O1813" s="162">
        <f>MIN(K1813,L1813,M1813,N1813)</f>
        <v/>
      </c>
      <c r="P1813" s="162">
        <f>MAX(K1813,L1813,M1813,N1813)</f>
        <v/>
      </c>
      <c r="Q1813" s="162">
        <f>MEDIAN(K1813,L1813,M1813,N1813)</f>
        <v/>
      </c>
      <c r="R1813" s="162">
        <f>AVERAGE(K1813,L1813,M1813,N1813)</f>
        <v/>
      </c>
      <c r="S1813" s="162">
        <f>AVERAGE(O1813,Q1813)</f>
        <v/>
      </c>
      <c r="T1813" s="162">
        <f>AVERAGE(P1813,Q1813)</f>
        <v/>
      </c>
      <c r="U1813" s="41">
        <f>STDEVA(K1813,L1813,M1813,N1813)</f>
        <v/>
      </c>
      <c r="V1813" s="42">
        <f>U1813/Q1813</f>
        <v/>
      </c>
      <c r="W1813" s="43">
        <f>IF(X1813=O1813,"MENOR",IF(X1813=S1813,"PROM[MEN-MED]","PROMEDIO"))</f>
        <v/>
      </c>
      <c r="X1813" s="163">
        <f>IF(V1813&lt;=300%,O1813,IF(AND(V1813&gt;100%,V1813&lt;=150%),S1813,R1813))</f>
        <v/>
      </c>
      <c r="Y1813" s="162">
        <f>ROUND(X1813,0)</f>
        <v/>
      </c>
    </row>
    <row r="1814" ht="27" customHeight="1">
      <c r="B1814" s="32" t="inlineStr">
        <is>
          <t>2.46</t>
        </is>
      </c>
      <c r="C1814" s="32" t="n">
        <v>4912</v>
      </c>
      <c r="D1814" s="59" t="inlineStr">
        <is>
          <t xml:space="preserve">CONJUNTO DEL ESTABILIZADOR TRASERO IZQUIERDO </t>
        </is>
      </c>
      <c r="E1814" s="56" t="inlineStr">
        <is>
          <t>componente del sistema de suspensión trasera que trabaja junto con la barra estabilizadora para reducir el balanceo del vehículo y mejorar la estabilidad en curvas y terrenos irregulares.</t>
        </is>
      </c>
      <c r="F1814" s="32" t="inlineStr">
        <is>
          <t>Unidad</t>
        </is>
      </c>
      <c r="G1814" s="35" t="inlineStr">
        <is>
          <t>suministro</t>
        </is>
      </c>
      <c r="H1814" s="159" t="n">
        <v>88350</v>
      </c>
      <c r="I1814" s="37" t="n">
        <v>158.91</v>
      </c>
      <c r="J1814" s="37" t="n">
        <v>151.76</v>
      </c>
      <c r="K1814" s="160">
        <f>H1814*(I1814/J1814)</f>
        <v/>
      </c>
      <c r="L1814" s="159" t="n">
        <v>103597.4016</v>
      </c>
      <c r="M1814" s="159" t="n">
        <v>100580</v>
      </c>
      <c r="N1814" s="159" t="n">
        <v>108626.4</v>
      </c>
      <c r="O1814" s="162">
        <f>MIN(K1814,L1814,M1814,N1814)</f>
        <v/>
      </c>
      <c r="P1814" s="162">
        <f>MAX(K1814,L1814,M1814,N1814)</f>
        <v/>
      </c>
      <c r="Q1814" s="162">
        <f>MEDIAN(K1814,L1814,M1814,N1814)</f>
        <v/>
      </c>
      <c r="R1814" s="162">
        <f>AVERAGE(K1814,L1814,M1814,N1814)</f>
        <v/>
      </c>
      <c r="S1814" s="162">
        <f>AVERAGE(O1814,Q1814)</f>
        <v/>
      </c>
      <c r="T1814" s="162">
        <f>AVERAGE(P1814,Q1814)</f>
        <v/>
      </c>
      <c r="U1814" s="41">
        <f>STDEVA(K1814,L1814,M1814,N1814)</f>
        <v/>
      </c>
      <c r="V1814" s="42">
        <f>U1814/Q1814</f>
        <v/>
      </c>
      <c r="W1814" s="43">
        <f>IF(X1814=O1814,"MENOR",IF(X1814=S1814,"PROM[MEN-MED]","PROMEDIO"))</f>
        <v/>
      </c>
      <c r="X1814" s="163">
        <f>IF(V1814&lt;=300%,O1814,IF(AND(V1814&gt;100%,V1814&lt;=150%),S1814,R1814))</f>
        <v/>
      </c>
      <c r="Y1814" s="162">
        <f>ROUND(X1814,0)</f>
        <v/>
      </c>
    </row>
    <row r="1815" ht="15.75" customHeight="1">
      <c r="B1815" s="32" t="inlineStr">
        <is>
          <t>2.47</t>
        </is>
      </c>
      <c r="C1815" s="32" t="n">
        <v>4912</v>
      </c>
      <c r="D1815" s="59" t="inlineStr">
        <is>
          <t xml:space="preserve">CASQUILLOS DEL ESTABILIZADOR TRASERO </t>
        </is>
      </c>
      <c r="E1815" s="56" t="inlineStr">
        <is>
          <t>componentes esenciales que fijan la barra estabilizadora trasera al chasis del vehículo, permitiendo su movimiento controlado y absorbiendo vibraciones.</t>
        </is>
      </c>
      <c r="F1815" s="32" t="inlineStr">
        <is>
          <t>Unidad</t>
        </is>
      </c>
      <c r="G1815" s="35" t="inlineStr">
        <is>
          <t>suministro</t>
        </is>
      </c>
      <c r="H1815" s="159" t="n">
        <v>79192</v>
      </c>
      <c r="I1815" s="37" t="n">
        <v>158.91</v>
      </c>
      <c r="J1815" s="37" t="n">
        <v>151.76</v>
      </c>
      <c r="K1815" s="160">
        <f>H1815*(I1815/J1815)</f>
        <v/>
      </c>
      <c r="L1815" s="159" t="n">
        <v>97659.44439999999</v>
      </c>
      <c r="M1815" s="159" t="n">
        <v>94815</v>
      </c>
      <c r="N1815" s="159" t="n">
        <v>102400.2</v>
      </c>
      <c r="O1815" s="162">
        <f>MIN(K1815,L1815,M1815,N1815)</f>
        <v/>
      </c>
      <c r="P1815" s="162">
        <f>MAX(K1815,L1815,M1815,N1815)</f>
        <v/>
      </c>
      <c r="Q1815" s="162">
        <f>MEDIAN(K1815,L1815,M1815,N1815)</f>
        <v/>
      </c>
      <c r="R1815" s="162">
        <f>AVERAGE(K1815,L1815,M1815,N1815)</f>
        <v/>
      </c>
      <c r="S1815" s="162">
        <f>AVERAGE(O1815,Q1815)</f>
        <v/>
      </c>
      <c r="T1815" s="162">
        <f>AVERAGE(P1815,Q1815)</f>
        <v/>
      </c>
      <c r="U1815" s="41">
        <f>STDEVA(K1815,L1815,M1815,N1815)</f>
        <v/>
      </c>
      <c r="V1815" s="42">
        <f>U1815/Q1815</f>
        <v/>
      </c>
      <c r="W1815" s="43">
        <f>IF(X1815=O1815,"MENOR",IF(X1815=S1815,"PROM[MEN-MED]","PROMEDIO"))</f>
        <v/>
      </c>
      <c r="X1815" s="163">
        <f>IF(V1815&lt;=300%,O1815,IF(AND(V1815&gt;100%,V1815&lt;=150%),S1815,R1815))</f>
        <v/>
      </c>
      <c r="Y1815" s="162">
        <f>ROUND(X1815,0)</f>
        <v/>
      </c>
    </row>
    <row r="1816" ht="15.75" customHeight="1">
      <c r="B1816" s="32" t="inlineStr">
        <is>
          <t>2.48</t>
        </is>
      </c>
      <c r="C1816" s="32" t="n">
        <v>4912</v>
      </c>
      <c r="D1816" s="59" t="inlineStr">
        <is>
          <t xml:space="preserve">SOPORTE DEL ESTABILIZADOR TRASERO </t>
        </is>
      </c>
      <c r="E1816" s="56" t="inlineStr">
        <is>
          <t>pieza metálica que fija la barra estabilizadora trasera al chasis del vehículo, asegurando su correcto funcionamiento y estabilidad.</t>
        </is>
      </c>
      <c r="F1816" s="32" t="inlineStr">
        <is>
          <t>Unidad</t>
        </is>
      </c>
      <c r="G1816" s="35" t="inlineStr">
        <is>
          <t>suministro</t>
        </is>
      </c>
      <c r="H1816" s="159" t="n">
        <v>203335</v>
      </c>
      <c r="I1816" s="37" t="n">
        <v>158.91</v>
      </c>
      <c r="J1816" s="37" t="n">
        <v>151.76</v>
      </c>
      <c r="K1816" s="160">
        <f>H1816*(I1816/J1816)</f>
        <v/>
      </c>
      <c r="L1816" s="159" t="n">
        <v>245067.8979</v>
      </c>
      <c r="M1816" s="159" t="n">
        <v>237930</v>
      </c>
      <c r="N1816" s="159" t="n">
        <v>256964.4</v>
      </c>
      <c r="O1816" s="162">
        <f>MIN(K1816,L1816,M1816,N1816)</f>
        <v/>
      </c>
      <c r="P1816" s="162">
        <f>MAX(K1816,L1816,M1816,N1816)</f>
        <v/>
      </c>
      <c r="Q1816" s="162">
        <f>MEDIAN(K1816,L1816,M1816,N1816)</f>
        <v/>
      </c>
      <c r="R1816" s="162">
        <f>AVERAGE(K1816,L1816,M1816,N1816)</f>
        <v/>
      </c>
      <c r="S1816" s="162">
        <f>AVERAGE(O1816,Q1816)</f>
        <v/>
      </c>
      <c r="T1816" s="162">
        <f>AVERAGE(P1816,Q1816)</f>
        <v/>
      </c>
      <c r="U1816" s="41">
        <f>STDEVA(K1816,L1816,M1816,N1816)</f>
        <v/>
      </c>
      <c r="V1816" s="42">
        <f>U1816/Q1816</f>
        <v/>
      </c>
      <c r="W1816" s="43">
        <f>IF(X1816=O1816,"MENOR",IF(X1816=S1816,"PROM[MEN-MED]","PROMEDIO"))</f>
        <v/>
      </c>
      <c r="X1816" s="163">
        <f>IF(V1816&lt;=300%,O1816,IF(AND(V1816&gt;100%,V1816&lt;=150%),S1816,R1816))</f>
        <v/>
      </c>
      <c r="Y1816" s="162">
        <f>ROUND(X1816,0)</f>
        <v/>
      </c>
    </row>
    <row r="1817" ht="15.75" customHeight="1">
      <c r="B1817" s="26" t="inlineStr">
        <is>
          <t>3.</t>
        </is>
      </c>
      <c r="C1817" s="142" t="inlineStr">
        <is>
          <t>SISTEMA DE DIRECCIÓN</t>
        </is>
      </c>
      <c r="H1817" s="157" t="n"/>
      <c r="I1817" s="29" t="n"/>
      <c r="J1817" s="29" t="n"/>
      <c r="K1817" s="157" t="n"/>
      <c r="L1817" s="157" t="n"/>
      <c r="M1817" s="157" t="n"/>
      <c r="N1817" s="157" t="n"/>
      <c r="O1817" s="29" t="n"/>
      <c r="P1817" s="29" t="n"/>
      <c r="Q1817" s="29" t="n"/>
      <c r="R1817" s="29" t="n"/>
      <c r="S1817" s="29" t="n"/>
      <c r="T1817" s="29" t="n"/>
      <c r="U1817" s="29" t="n"/>
      <c r="V1817" s="75" t="n"/>
      <c r="W1817" s="29" t="n"/>
      <c r="X1817" s="29" t="n"/>
      <c r="Y1817" s="29" t="n"/>
    </row>
    <row r="1818" ht="15.75" customHeight="1">
      <c r="B1818" s="32" t="inlineStr">
        <is>
          <t>3.1</t>
        </is>
      </c>
      <c r="C1818" s="32" t="n">
        <v>4912</v>
      </c>
      <c r="D1818" s="58" t="inlineStr">
        <is>
          <t xml:space="preserve">CONJUNTO DE LA BOMBA DE PALETAS </t>
        </is>
      </c>
      <c r="E1818" s="56" t="inlineStr">
        <is>
          <t>componente clave del sistema de dirección asistida, encargado de generar la presión hidráulica necesaria para facilitar el giro del volante con menor esfuerzo.</t>
        </is>
      </c>
      <c r="F1818" s="32" t="inlineStr">
        <is>
          <t>Unidad</t>
        </is>
      </c>
      <c r="G1818" s="35" t="inlineStr">
        <is>
          <t>suministro</t>
        </is>
      </c>
      <c r="H1818" s="159" t="n">
        <v>3823755</v>
      </c>
      <c r="I1818" s="37" t="n">
        <v>158.91</v>
      </c>
      <c r="J1818" s="37" t="n">
        <v>151.76</v>
      </c>
      <c r="K1818" s="160">
        <f>H1818*(I1818/J1818)</f>
        <v/>
      </c>
      <c r="L1818" s="159" t="n">
        <v>4584316.7895</v>
      </c>
      <c r="M1818" s="159" t="n">
        <v>4450793</v>
      </c>
      <c r="N1818" s="159" t="n">
        <v>4806856.44</v>
      </c>
      <c r="O1818" s="162">
        <f>MIN(K1818,L1818,M1818,N1818)</f>
        <v/>
      </c>
      <c r="P1818" s="162">
        <f>MAX(K1818,L1818,M1818,N1818)</f>
        <v/>
      </c>
      <c r="Q1818" s="162">
        <f>MEDIAN(K1818,L1818,M1818,N1818)</f>
        <v/>
      </c>
      <c r="R1818" s="162">
        <f>AVERAGE(K1818,L1818,M1818,N1818)</f>
        <v/>
      </c>
      <c r="S1818" s="162">
        <f>AVERAGE(O1818,Q1818)</f>
        <v/>
      </c>
      <c r="T1818" s="162">
        <f>AVERAGE(P1818,Q1818)</f>
        <v/>
      </c>
      <c r="U1818" s="41">
        <f>STDEVA(K1818,L1818,M1818,N1818)</f>
        <v/>
      </c>
      <c r="V1818" s="42">
        <f>U1818/Q1818</f>
        <v/>
      </c>
      <c r="W1818" s="43">
        <f>IF(X1818=O1818,"MENOR",IF(X1818=S1818,"PROM[MEN-MED]","PROMEDIO"))</f>
        <v/>
      </c>
      <c r="X1818" s="163">
        <f>IF(V1818&lt;=300%,O1818,IF(AND(V1818&gt;100%,V1818&lt;=150%),S1818,R1818))</f>
        <v/>
      </c>
      <c r="Y1818" s="162">
        <f>ROUND(X1818,0)</f>
        <v/>
      </c>
    </row>
    <row r="1819" ht="27" customHeight="1">
      <c r="B1819" s="32" t="inlineStr">
        <is>
          <t>3.2</t>
        </is>
      </c>
      <c r="C1819" s="32" t="n">
        <v>4912</v>
      </c>
      <c r="D1819" s="59" t="inlineStr">
        <is>
          <t xml:space="preserve">TUBO DE ALIMENTACION DE PRESION DE LA BOMBA </t>
        </is>
      </c>
      <c r="E1819" s="56" t="inlineStr">
        <is>
          <t>línea de alta presión que transporta el fluido hidráulico desde la bomba de dirección asistida hacia la caja de dirección o el rack de dirección, permitiendo el funcionamiento del sistema de asistencia hidráulica.</t>
        </is>
      </c>
      <c r="F1819" s="32" t="inlineStr">
        <is>
          <t>Juego</t>
        </is>
      </c>
      <c r="G1819" s="35" t="inlineStr">
        <is>
          <t>suministro</t>
        </is>
      </c>
      <c r="H1819" s="159" t="n">
        <v>1283512</v>
      </c>
      <c r="I1819" s="37" t="n">
        <v>158.91</v>
      </c>
      <c r="J1819" s="37" t="n">
        <v>151.76</v>
      </c>
      <c r="K1819" s="160">
        <f>H1819*(I1819/J1819)</f>
        <v/>
      </c>
      <c r="L1819" s="159" t="n">
        <v>1569171.009</v>
      </c>
      <c r="M1819" s="159" t="n">
        <v>1523467</v>
      </c>
      <c r="N1819" s="159" t="n">
        <v>1645344.36</v>
      </c>
      <c r="O1819" s="162">
        <f>MIN(K1819,L1819,M1819,N1819)</f>
        <v/>
      </c>
      <c r="P1819" s="162">
        <f>MAX(K1819,L1819,M1819,N1819)</f>
        <v/>
      </c>
      <c r="Q1819" s="162">
        <f>MEDIAN(K1819,L1819,M1819,N1819)</f>
        <v/>
      </c>
      <c r="R1819" s="162">
        <f>AVERAGE(K1819,L1819,M1819,N1819)</f>
        <v/>
      </c>
      <c r="S1819" s="162">
        <f>AVERAGE(O1819,Q1819)</f>
        <v/>
      </c>
      <c r="T1819" s="162">
        <f>AVERAGE(P1819,Q1819)</f>
        <v/>
      </c>
      <c r="U1819" s="41">
        <f>STDEVA(K1819,L1819,M1819,N1819)</f>
        <v/>
      </c>
      <c r="V1819" s="42">
        <f>U1819/Q1819</f>
        <v/>
      </c>
      <c r="W1819" s="43">
        <f>IF(X1819=O1819,"MENOR",IF(X1819=S1819,"PROM[MEN-MED]","PROMEDIO"))</f>
        <v/>
      </c>
      <c r="X1819" s="163">
        <f>IF(V1819&lt;=300%,O1819,IF(AND(V1819&gt;100%,V1819&lt;=150%),S1819,R1819))</f>
        <v/>
      </c>
      <c r="Y1819" s="162">
        <f>ROUND(X1819,0)</f>
        <v/>
      </c>
    </row>
    <row r="1820" ht="27" customHeight="1">
      <c r="B1820" s="32" t="inlineStr">
        <is>
          <t>3.3</t>
        </is>
      </c>
      <c r="C1820" s="32" t="n">
        <v>4912</v>
      </c>
      <c r="D1820" s="58" t="inlineStr">
        <is>
          <t xml:space="preserve">MANGUERA DEL DEPOSITO DE ACEITE A LA BOMBA </t>
        </is>
      </c>
      <c r="E1820" s="56" t="inlineStr">
        <is>
          <t>conducto de baja presión que transporta el fluido hidráulico desde el depósito de la dirección asistida hacia la bomba de dirección asistida, permitiendo que el sistema funcione correctamente.</t>
        </is>
      </c>
      <c r="F1820" s="32" t="inlineStr">
        <is>
          <t>Unidad</t>
        </is>
      </c>
      <c r="G1820" s="35" t="inlineStr">
        <is>
          <t>suministro</t>
        </is>
      </c>
      <c r="H1820" s="159" t="n">
        <v>100700</v>
      </c>
      <c r="I1820" s="37" t="n">
        <v>158.91</v>
      </c>
      <c r="J1820" s="37" t="n">
        <v>151.76</v>
      </c>
      <c r="K1820" s="160">
        <f>H1820*(I1820/J1820)</f>
        <v/>
      </c>
      <c r="L1820" s="159" t="n">
        <v>118079.2018</v>
      </c>
      <c r="M1820" s="159" t="n">
        <v>114640</v>
      </c>
      <c r="N1820" s="159" t="n">
        <v>123811.2</v>
      </c>
      <c r="O1820" s="162">
        <f>MIN(K1820,L1820,M1820,N1820)</f>
        <v/>
      </c>
      <c r="P1820" s="162">
        <f>MAX(K1820,L1820,M1820,N1820)</f>
        <v/>
      </c>
      <c r="Q1820" s="162">
        <f>MEDIAN(K1820,L1820,M1820,N1820)</f>
        <v/>
      </c>
      <c r="R1820" s="162">
        <f>AVERAGE(K1820,L1820,M1820,N1820)</f>
        <v/>
      </c>
      <c r="S1820" s="162">
        <f>AVERAGE(O1820,Q1820)</f>
        <v/>
      </c>
      <c r="T1820" s="162">
        <f>AVERAGE(P1820,Q1820)</f>
        <v/>
      </c>
      <c r="U1820" s="41">
        <f>STDEVA(K1820,L1820,M1820,N1820)</f>
        <v/>
      </c>
      <c r="V1820" s="42">
        <f>U1820/Q1820</f>
        <v/>
      </c>
      <c r="W1820" s="43">
        <f>IF(X1820=O1820,"MENOR",IF(X1820=S1820,"PROM[MEN-MED]","PROMEDIO"))</f>
        <v/>
      </c>
      <c r="X1820" s="163">
        <f>IF(V1820&lt;=300%,O1820,IF(AND(V1820&gt;100%,V1820&lt;=150%),S1820,R1820))</f>
        <v/>
      </c>
      <c r="Y1820" s="162">
        <f>ROUND(X1820,0)</f>
        <v/>
      </c>
    </row>
    <row r="1821" ht="15.75" customHeight="1">
      <c r="B1821" s="32" t="inlineStr">
        <is>
          <t>3.4</t>
        </is>
      </c>
      <c r="C1821" s="32" t="n">
        <v>4912</v>
      </c>
      <c r="D1821" s="59" t="inlineStr">
        <is>
          <t xml:space="preserve">CONJUNTO DE LA COLUMNA DE DIRECCION </t>
        </is>
      </c>
      <c r="E1821" s="56" t="inlineStr">
        <is>
          <t>componente clave que conecta el volante con la caja de dirección o el rack de dirección, permitiendo que el conductor controle la dirección del vehículo.</t>
        </is>
      </c>
      <c r="F1821" s="32" t="inlineStr">
        <is>
          <t>Unidad</t>
        </is>
      </c>
      <c r="G1821" s="35" t="inlineStr">
        <is>
          <t>suministro</t>
        </is>
      </c>
      <c r="H1821" s="159" t="n">
        <v>5330986</v>
      </c>
      <c r="I1821" s="37" t="n">
        <v>158.91</v>
      </c>
      <c r="J1821" s="37" t="n">
        <v>151.76</v>
      </c>
      <c r="K1821" s="160">
        <f>H1821*(I1821/J1821)</f>
        <v/>
      </c>
      <c r="L1821" s="159" t="n">
        <v>7441151.5745</v>
      </c>
      <c r="M1821" s="159" t="n">
        <v>7224419</v>
      </c>
      <c r="N1821" s="159" t="n">
        <v>7802372.52</v>
      </c>
      <c r="O1821" s="162">
        <f>MIN(K1821,L1821,M1821,N1821)</f>
        <v/>
      </c>
      <c r="P1821" s="162">
        <f>MAX(K1821,L1821,M1821,N1821)</f>
        <v/>
      </c>
      <c r="Q1821" s="162">
        <f>MEDIAN(K1821,L1821,M1821,N1821)</f>
        <v/>
      </c>
      <c r="R1821" s="162">
        <f>AVERAGE(K1821,L1821,M1821,N1821)</f>
        <v/>
      </c>
      <c r="S1821" s="162">
        <f>AVERAGE(O1821,Q1821)</f>
        <v/>
      </c>
      <c r="T1821" s="162">
        <f>AVERAGE(P1821,Q1821)</f>
        <v/>
      </c>
      <c r="U1821" s="41">
        <f>STDEVA(K1821,L1821,M1821,N1821)</f>
        <v/>
      </c>
      <c r="V1821" s="42">
        <f>U1821/Q1821</f>
        <v/>
      </c>
      <c r="W1821" s="43">
        <f>IF(X1821=O1821,"MENOR",IF(X1821=S1821,"PROM[MEN-MED]","PROMEDIO"))</f>
        <v/>
      </c>
      <c r="X1821" s="163">
        <f>IF(V1821&lt;=300%,O1821,IF(AND(V1821&gt;100%,V1821&lt;=150%),S1821,R1821))</f>
        <v/>
      </c>
      <c r="Y1821" s="162">
        <f>ROUND(X1821,0)</f>
        <v/>
      </c>
    </row>
    <row r="1822" ht="27" customHeight="1">
      <c r="B1822" s="32" t="inlineStr">
        <is>
          <t>3.5</t>
        </is>
      </c>
      <c r="C1822" s="32" t="n">
        <v>4912</v>
      </c>
      <c r="D1822" s="59" t="inlineStr">
        <is>
          <t>CONJUNTO DEL JUEGO DE INTERRUPTORES CON SUBCONJUNTO DEL CABLE ESPIRAL</t>
        </is>
      </c>
      <c r="E1822" s="56" t="inlineStr">
        <is>
          <t>componente clave del sistema de dirección que permite la conexión eléctrica entre el volante y otros sistemas del vehículo, garantizando el funcionamiento de los controles sin interferir con el giro del volante</t>
        </is>
      </c>
      <c r="F1822" s="32" t="inlineStr">
        <is>
          <t>Juego</t>
        </is>
      </c>
      <c r="G1822" s="35" t="inlineStr">
        <is>
          <t>suministro</t>
        </is>
      </c>
      <c r="H1822" s="159" t="n">
        <v>1634477</v>
      </c>
      <c r="I1822" s="37" t="n">
        <v>158.91</v>
      </c>
      <c r="J1822" s="37" t="n">
        <v>151.76</v>
      </c>
      <c r="K1822" s="160">
        <f>H1822*(I1822/J1822)</f>
        <v/>
      </c>
      <c r="L1822" s="159" t="n">
        <v>2041415.7141</v>
      </c>
      <c r="M1822" s="159" t="n">
        <v>1981957</v>
      </c>
      <c r="N1822" s="159" t="n">
        <v>2140513.56</v>
      </c>
      <c r="O1822" s="162">
        <f>MIN(K1822,L1822,M1822,N1822)</f>
        <v/>
      </c>
      <c r="P1822" s="162">
        <f>MAX(K1822,L1822,M1822,N1822)</f>
        <v/>
      </c>
      <c r="Q1822" s="162">
        <f>MEDIAN(K1822,L1822,M1822,N1822)</f>
        <v/>
      </c>
      <c r="R1822" s="162">
        <f>AVERAGE(K1822,L1822,M1822,N1822)</f>
        <v/>
      </c>
      <c r="S1822" s="162">
        <f>AVERAGE(O1822,Q1822)</f>
        <v/>
      </c>
      <c r="T1822" s="162">
        <f>AVERAGE(P1822,Q1822)</f>
        <v/>
      </c>
      <c r="U1822" s="41">
        <f>STDEVA(K1822,L1822,M1822,N1822)</f>
        <v/>
      </c>
      <c r="V1822" s="42">
        <f>U1822/Q1822</f>
        <v/>
      </c>
      <c r="W1822" s="43">
        <f>IF(X1822=O1822,"MENOR",IF(X1822=S1822,"PROM[MEN-MED]","PROMEDIO"))</f>
        <v/>
      </c>
      <c r="X1822" s="163">
        <f>IF(V1822&lt;=300%,O1822,IF(AND(V1822&gt;100%,V1822&lt;=150%),S1822,R1822))</f>
        <v/>
      </c>
      <c r="Y1822" s="162">
        <f>ROUND(X1822,0)</f>
        <v/>
      </c>
    </row>
    <row r="1823" ht="27" customHeight="1">
      <c r="B1823" s="32" t="inlineStr">
        <is>
          <t>3.6</t>
        </is>
      </c>
      <c r="C1823" s="32" t="n">
        <v>4912</v>
      </c>
      <c r="D1823" s="59" t="inlineStr">
        <is>
          <t xml:space="preserve">CONJUNTO DEL EJE INTERMEDIO DE DIRECCION </t>
        </is>
      </c>
      <c r="E1823" s="56" t="inlineStr">
        <is>
          <t>componente esencial del sistema de dirección que conecta la columna de dirección con la caja de dirección o el rack de dirección, permitiendo la transmisión del movimiento del volante hacia las ruedas.</t>
        </is>
      </c>
      <c r="F1823" s="32" t="inlineStr">
        <is>
          <t>Unidad</t>
        </is>
      </c>
      <c r="G1823" s="35" t="inlineStr">
        <is>
          <t>suministro</t>
        </is>
      </c>
      <c r="H1823" s="159" t="n">
        <v>755787</v>
      </c>
      <c r="I1823" s="37" t="n">
        <v>158.91</v>
      </c>
      <c r="J1823" s="37" t="n">
        <v>151.76</v>
      </c>
      <c r="K1823" s="160">
        <f>H1823*(I1823/J1823)</f>
        <v/>
      </c>
      <c r="L1823" s="159" t="n">
        <v>902295.4493</v>
      </c>
      <c r="M1823" s="159" t="n">
        <v>876015</v>
      </c>
      <c r="N1823" s="159" t="n">
        <v>946096.2</v>
      </c>
      <c r="O1823" s="162">
        <f>MIN(K1823,L1823,M1823,N1823)</f>
        <v/>
      </c>
      <c r="P1823" s="162">
        <f>MAX(K1823,L1823,M1823,N1823)</f>
        <v/>
      </c>
      <c r="Q1823" s="162">
        <f>MEDIAN(K1823,L1823,M1823,N1823)</f>
        <v/>
      </c>
      <c r="R1823" s="162">
        <f>AVERAGE(K1823,L1823,M1823,N1823)</f>
        <v/>
      </c>
      <c r="S1823" s="162">
        <f>AVERAGE(O1823,Q1823)</f>
        <v/>
      </c>
      <c r="T1823" s="162">
        <f>AVERAGE(P1823,Q1823)</f>
        <v/>
      </c>
      <c r="U1823" s="41">
        <f>STDEVA(K1823,L1823,M1823,N1823)</f>
        <v/>
      </c>
      <c r="V1823" s="42">
        <f>U1823/Q1823</f>
        <v/>
      </c>
      <c r="W1823" s="43">
        <f>IF(X1823=O1823,"MENOR",IF(X1823=S1823,"PROM[MEN-MED]","PROMEDIO"))</f>
        <v/>
      </c>
      <c r="X1823" s="163">
        <f>IF(V1823&lt;=300%,O1823,IF(AND(V1823&gt;100%,V1823&lt;=150%),S1823,R1823))</f>
        <v/>
      </c>
      <c r="Y1823" s="162">
        <f>ROUND(X1823,0)</f>
        <v/>
      </c>
    </row>
    <row r="1824" ht="15.75" customHeight="1">
      <c r="B1824" s="32" t="inlineStr">
        <is>
          <t>3.7</t>
        </is>
      </c>
      <c r="C1824" s="32" t="n">
        <v>4912</v>
      </c>
      <c r="D1824" s="59" t="inlineStr">
        <is>
          <t xml:space="preserve">SUBCONJUNTO DE LA CUBIERTA DEL ORIFICIO DE LA COLUMNA DE DIRECCION </t>
        </is>
      </c>
      <c r="E1824" s="56" t="inlineStr">
        <is>
          <t>componente diseñado para sellar y proteger la abertura por donde pasa la columna de dirección a través del cortafuegos (mamparo) del vehículo.</t>
        </is>
      </c>
      <c r="F1824" s="32" t="inlineStr">
        <is>
          <t>Unidad</t>
        </is>
      </c>
      <c r="G1824" s="35" t="inlineStr">
        <is>
          <t>suministro</t>
        </is>
      </c>
      <c r="H1824" s="159" t="n">
        <v>327750</v>
      </c>
      <c r="I1824" s="37" t="n">
        <v>158.91</v>
      </c>
      <c r="J1824" s="37" t="n">
        <v>151.76</v>
      </c>
      <c r="K1824" s="160">
        <f>H1824*(I1824/J1824)</f>
        <v/>
      </c>
      <c r="L1824" s="159" t="n">
        <v>391773.8944</v>
      </c>
      <c r="M1824" s="159" t="n">
        <v>380363</v>
      </c>
      <c r="N1824" s="159" t="n">
        <v>410792.04</v>
      </c>
      <c r="O1824" s="162">
        <f>MIN(K1824,L1824,M1824,N1824)</f>
        <v/>
      </c>
      <c r="P1824" s="162">
        <f>MAX(K1824,L1824,M1824,N1824)</f>
        <v/>
      </c>
      <c r="Q1824" s="162">
        <f>MEDIAN(K1824,L1824,M1824,N1824)</f>
        <v/>
      </c>
      <c r="R1824" s="162">
        <f>AVERAGE(K1824,L1824,M1824,N1824)</f>
        <v/>
      </c>
      <c r="S1824" s="162">
        <f>AVERAGE(O1824,Q1824)</f>
        <v/>
      </c>
      <c r="T1824" s="162">
        <f>AVERAGE(P1824,Q1824)</f>
        <v/>
      </c>
      <c r="U1824" s="41">
        <f>STDEVA(K1824,L1824,M1824,N1824)</f>
        <v/>
      </c>
      <c r="V1824" s="42">
        <f>U1824/Q1824</f>
        <v/>
      </c>
      <c r="W1824" s="43">
        <f>IF(X1824=O1824,"MENOR",IF(X1824=S1824,"PROM[MEN-MED]","PROMEDIO"))</f>
        <v/>
      </c>
      <c r="X1824" s="163">
        <f>IF(V1824&lt;=300%,O1824,IF(AND(V1824&gt;100%,V1824&lt;=150%),S1824,R1824))</f>
        <v/>
      </c>
      <c r="Y1824" s="162">
        <f>ROUND(X1824,0)</f>
        <v/>
      </c>
    </row>
    <row r="1825" ht="27" customHeight="1">
      <c r="B1825" s="32" t="inlineStr">
        <is>
          <t>3.8</t>
        </is>
      </c>
      <c r="C1825" s="32" t="n">
        <v>4912</v>
      </c>
      <c r="D1825" s="59" t="inlineStr">
        <is>
          <t>SUBCONJUNTO DEL EJE INTERMEDIO DE DIRECCION NO.2</t>
        </is>
      </c>
      <c r="E1825" s="56" t="inlineStr">
        <is>
          <t>sección adicional dentro del sistema de dirección, que complementa el eje intermedio principal, permitiendo una conexión más estable y flexible entre la columna de dirección y la caja de dirección.</t>
        </is>
      </c>
      <c r="F1825" s="32" t="inlineStr">
        <is>
          <t>Unidad</t>
        </is>
      </c>
      <c r="G1825" s="35" t="inlineStr">
        <is>
          <t>suministro</t>
        </is>
      </c>
      <c r="H1825" s="159" t="n">
        <v>808450</v>
      </c>
      <c r="I1825" s="37" t="n">
        <v>158.91</v>
      </c>
      <c r="J1825" s="37" t="n">
        <v>151.76</v>
      </c>
      <c r="K1825" s="160">
        <f>H1825*(I1825/J1825)</f>
        <v/>
      </c>
      <c r="L1825" s="159" t="n">
        <v>975577.8865</v>
      </c>
      <c r="M1825" s="159" t="n">
        <v>947163</v>
      </c>
      <c r="N1825" s="159" t="n">
        <v>1022936.04</v>
      </c>
      <c r="O1825" s="162">
        <f>MIN(K1825,L1825,M1825,N1825)</f>
        <v/>
      </c>
      <c r="P1825" s="162">
        <f>MAX(K1825,L1825,M1825,N1825)</f>
        <v/>
      </c>
      <c r="Q1825" s="162">
        <f>MEDIAN(K1825,L1825,M1825,N1825)</f>
        <v/>
      </c>
      <c r="R1825" s="162">
        <f>AVERAGE(K1825,L1825,M1825,N1825)</f>
        <v/>
      </c>
      <c r="S1825" s="162">
        <f>AVERAGE(O1825,Q1825)</f>
        <v/>
      </c>
      <c r="T1825" s="162">
        <f>AVERAGE(P1825,Q1825)</f>
        <v/>
      </c>
      <c r="U1825" s="41">
        <f>STDEVA(K1825,L1825,M1825,N1825)</f>
        <v/>
      </c>
      <c r="V1825" s="42">
        <f>U1825/Q1825</f>
        <v/>
      </c>
      <c r="W1825" s="43">
        <f>IF(X1825=O1825,"MENOR",IF(X1825=S1825,"PROM[MEN-MED]","PROMEDIO"))</f>
        <v/>
      </c>
      <c r="X1825" s="163">
        <f>IF(V1825&lt;=300%,O1825,IF(AND(V1825&gt;100%,V1825&lt;=150%),S1825,R1825))</f>
        <v/>
      </c>
      <c r="Y1825" s="162">
        <f>ROUND(X1825,0)</f>
        <v/>
      </c>
    </row>
    <row r="1826" ht="27" customHeight="1">
      <c r="B1826" s="32" t="inlineStr">
        <is>
          <t>3.9</t>
        </is>
      </c>
      <c r="C1826" s="32" t="n">
        <v>4912</v>
      </c>
      <c r="D1826" s="59" t="inlineStr">
        <is>
          <t>SELENOIDE DE INTERBLOQUEO DE LA LLAVE</t>
        </is>
      </c>
      <c r="E1826" s="56"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826" s="32" t="inlineStr">
        <is>
          <t>Unidad</t>
        </is>
      </c>
      <c r="G1826" s="35" t="inlineStr">
        <is>
          <t>suministro</t>
        </is>
      </c>
      <c r="H1826" s="159" t="n">
        <v>842901</v>
      </c>
      <c r="I1826" s="37" t="n">
        <v>158.91</v>
      </c>
      <c r="J1826" s="37" t="n">
        <v>151.76</v>
      </c>
      <c r="K1826" s="160">
        <f>H1826*(I1826/J1826)</f>
        <v/>
      </c>
      <c r="L1826" s="159" t="n">
        <v>1091383.8789</v>
      </c>
      <c r="M1826" s="159" t="n">
        <v>1059596</v>
      </c>
      <c r="N1826" s="159" t="n">
        <v>1144363.68</v>
      </c>
      <c r="O1826" s="162">
        <f>MIN(K1826,L1826,M1826,N1826)</f>
        <v/>
      </c>
      <c r="P1826" s="162">
        <f>MAX(K1826,L1826,M1826,N1826)</f>
        <v/>
      </c>
      <c r="Q1826" s="162">
        <f>MEDIAN(K1826,L1826,M1826,N1826)</f>
        <v/>
      </c>
      <c r="R1826" s="162">
        <f>AVERAGE(K1826,L1826,M1826,N1826)</f>
        <v/>
      </c>
      <c r="S1826" s="162">
        <f>AVERAGE(O1826,Q1826)</f>
        <v/>
      </c>
      <c r="T1826" s="162">
        <f>AVERAGE(P1826,Q1826)</f>
        <v/>
      </c>
      <c r="U1826" s="41">
        <f>STDEVA(K1826,L1826,M1826,N1826)</f>
        <v/>
      </c>
      <c r="V1826" s="42">
        <f>U1826/Q1826</f>
        <v/>
      </c>
      <c r="W1826" s="43">
        <f>IF(X1826=O1826,"MENOR",IF(X1826=S1826,"PROM[MEN-MED]","PROMEDIO"))</f>
        <v/>
      </c>
      <c r="X1826" s="163">
        <f>IF(V1826&lt;=300%,O1826,IF(AND(V1826&gt;100%,V1826&lt;=150%),S1826,R1826))</f>
        <v/>
      </c>
      <c r="Y1826" s="162">
        <f>ROUND(X1826,0)</f>
        <v/>
      </c>
    </row>
    <row r="1827" ht="27" customHeight="1">
      <c r="B1827" s="32" t="inlineStr">
        <is>
          <t>3.10</t>
        </is>
      </c>
      <c r="C1827" s="32" t="n">
        <v>4912</v>
      </c>
      <c r="D1827" s="59" t="inlineStr">
        <is>
          <t xml:space="preserve">CABLE DEL SELENOIDE DE INTERBLOQUEO DE LA LLAVE </t>
        </is>
      </c>
      <c r="E1827" s="56" t="inlineStr">
        <is>
          <t xml:space="preserve"> componente eléctrico que suministra la señal y la energía necesarias para el funcionamiento del solenoide de interbloqueo de la llave, permitiendo su activación y desactivación en función de la posición de la transmisión.</t>
        </is>
      </c>
      <c r="F1827" s="32" t="inlineStr">
        <is>
          <t>Unidad</t>
        </is>
      </c>
      <c r="G1827" s="35" t="inlineStr">
        <is>
          <t>suministro</t>
        </is>
      </c>
      <c r="H1827" s="159" t="n">
        <v>209821</v>
      </c>
      <c r="I1827" s="37" t="n">
        <v>158.91</v>
      </c>
      <c r="J1827" s="37" t="n">
        <v>151.76</v>
      </c>
      <c r="K1827" s="160">
        <f>H1827*(I1827/J1827)</f>
        <v/>
      </c>
      <c r="L1827" s="159" t="n">
        <v>287028.0357</v>
      </c>
      <c r="M1827" s="159" t="n">
        <v>278668</v>
      </c>
      <c r="N1827" s="159" t="n">
        <v>300961.44</v>
      </c>
      <c r="O1827" s="162">
        <f>MIN(K1827,L1827,M1827,N1827)</f>
        <v/>
      </c>
      <c r="P1827" s="162">
        <f>MAX(K1827,L1827,M1827,N1827)</f>
        <v/>
      </c>
      <c r="Q1827" s="162">
        <f>MEDIAN(K1827,L1827,M1827,N1827)</f>
        <v/>
      </c>
      <c r="R1827" s="162">
        <f>AVERAGE(K1827,L1827,M1827,N1827)</f>
        <v/>
      </c>
      <c r="S1827" s="162">
        <f>AVERAGE(O1827,Q1827)</f>
        <v/>
      </c>
      <c r="T1827" s="162">
        <f>AVERAGE(P1827,Q1827)</f>
        <v/>
      </c>
      <c r="U1827" s="41">
        <f>STDEVA(K1827,L1827,M1827,N1827)</f>
        <v/>
      </c>
      <c r="V1827" s="42">
        <f>U1827/Q1827</f>
        <v/>
      </c>
      <c r="W1827" s="43">
        <f>IF(X1827=O1827,"MENOR",IF(X1827=S1827,"PROM[MEN-MED]","PROMEDIO"))</f>
        <v/>
      </c>
      <c r="X1827" s="163">
        <f>IF(V1827&lt;=300%,O1827,IF(AND(V1827&gt;100%,V1827&lt;=150%),S1827,R1827))</f>
        <v/>
      </c>
      <c r="Y1827" s="162">
        <f>ROUND(X1827,0)</f>
        <v/>
      </c>
    </row>
    <row r="1828" ht="15.75" customHeight="1">
      <c r="B1828" s="32" t="inlineStr">
        <is>
          <t>3.11</t>
        </is>
      </c>
      <c r="C1828" s="32" t="n">
        <v>4912</v>
      </c>
      <c r="D1828" s="59" t="inlineStr">
        <is>
          <t xml:space="preserve">CONJUNTO DL INTERRUPTOR DE ENCENDIDO </t>
        </is>
      </c>
      <c r="E1828" s="56" t="inlineStr">
        <is>
          <t>componente principal que permite arrancar o apagar el motor del vehículo al girar la llave o presionar un botón en modelos con encendido electrónico.</t>
        </is>
      </c>
      <c r="F1828" s="32" t="inlineStr">
        <is>
          <t>Unidad</t>
        </is>
      </c>
      <c r="G1828" s="35" t="inlineStr">
        <is>
          <t>suministro</t>
        </is>
      </c>
      <c r="H1828" s="159" t="n">
        <v>3165400</v>
      </c>
      <c r="I1828" s="37" t="n">
        <v>158.91</v>
      </c>
      <c r="J1828" s="37" t="n">
        <v>151.76</v>
      </c>
      <c r="K1828" s="160">
        <f>H1828*(I1828/J1828)</f>
        <v/>
      </c>
      <c r="L1828" s="159" t="n">
        <v>3819771.48</v>
      </c>
      <c r="M1828" s="159" t="n">
        <v>3708516</v>
      </c>
      <c r="N1828" s="159" t="n">
        <v>4005197.28</v>
      </c>
      <c r="O1828" s="162">
        <f>MIN(K1828,L1828,M1828,N1828)</f>
        <v/>
      </c>
      <c r="P1828" s="162">
        <f>MAX(K1828,L1828,M1828,N1828)</f>
        <v/>
      </c>
      <c r="Q1828" s="162">
        <f>MEDIAN(K1828,L1828,M1828,N1828)</f>
        <v/>
      </c>
      <c r="R1828" s="162">
        <f>AVERAGE(K1828,L1828,M1828,N1828)</f>
        <v/>
      </c>
      <c r="S1828" s="162">
        <f>AVERAGE(O1828,Q1828)</f>
        <v/>
      </c>
      <c r="T1828" s="162">
        <f>AVERAGE(P1828,Q1828)</f>
        <v/>
      </c>
      <c r="U1828" s="41">
        <f>STDEVA(K1828,L1828,M1828,N1828)</f>
        <v/>
      </c>
      <c r="V1828" s="42">
        <f>U1828/Q1828</f>
        <v/>
      </c>
      <c r="W1828" s="43">
        <f>IF(X1828=O1828,"MENOR",IF(X1828=S1828,"PROM[MEN-MED]","PROMEDIO"))</f>
        <v/>
      </c>
      <c r="X1828" s="163">
        <f>IF(V1828&lt;=300%,O1828,IF(AND(V1828&gt;100%,V1828&lt;=150%),S1828,R1828))</f>
        <v/>
      </c>
      <c r="Y1828" s="162">
        <f>ROUND(X1828,0)</f>
        <v/>
      </c>
    </row>
    <row r="1829" ht="15.75" customHeight="1">
      <c r="B1829" s="32" t="inlineStr">
        <is>
          <t>3.12</t>
        </is>
      </c>
      <c r="C1829" s="32" t="n">
        <v>4912</v>
      </c>
      <c r="D1829" s="59" t="inlineStr">
        <is>
          <t xml:space="preserve">CONJUNTO DEL INTERRUPTOR DE ADVERTENCIA DE DESBLOQUEO </t>
        </is>
      </c>
      <c r="E1829" s="56" t="inlineStr">
        <is>
          <t>componente del sistema de seguridad que detecta y envía una señal cuando una puerta, el maletero o la columna de dirección han sido desbloqueados.</t>
        </is>
      </c>
      <c r="F1829" s="32" t="inlineStr">
        <is>
          <t>Unidad</t>
        </is>
      </c>
      <c r="G1829" s="35" t="inlineStr">
        <is>
          <t>suministro</t>
        </is>
      </c>
      <c r="H1829" s="159" t="n">
        <v>1243776</v>
      </c>
      <c r="I1829" s="37" t="n">
        <v>158.91</v>
      </c>
      <c r="J1829" s="37" t="n">
        <v>151.76</v>
      </c>
      <c r="K1829" s="160">
        <f>H1829*(I1829/J1829)</f>
        <v/>
      </c>
      <c r="L1829" s="159" t="n">
        <v>1500897.4603</v>
      </c>
      <c r="M1829" s="159" t="n">
        <v>1457182</v>
      </c>
      <c r="N1829" s="159" t="n">
        <v>1573756.56</v>
      </c>
      <c r="O1829" s="162">
        <f>MIN(K1829,L1829,M1829,N1829)</f>
        <v/>
      </c>
      <c r="P1829" s="162">
        <f>MAX(K1829,L1829,M1829,N1829)</f>
        <v/>
      </c>
      <c r="Q1829" s="162">
        <f>MEDIAN(K1829,L1829,M1829,N1829)</f>
        <v/>
      </c>
      <c r="R1829" s="162">
        <f>AVERAGE(K1829,L1829,M1829,N1829)</f>
        <v/>
      </c>
      <c r="S1829" s="162">
        <f>AVERAGE(O1829,Q1829)</f>
        <v/>
      </c>
      <c r="T1829" s="162">
        <f>AVERAGE(P1829,Q1829)</f>
        <v/>
      </c>
      <c r="U1829" s="41">
        <f>STDEVA(K1829,L1829,M1829,N1829)</f>
        <v/>
      </c>
      <c r="V1829" s="42">
        <f>U1829/Q1829</f>
        <v/>
      </c>
      <c r="W1829" s="43">
        <f>IF(X1829=O1829,"MENOR",IF(X1829=S1829,"PROM[MEN-MED]","PROMEDIO"))</f>
        <v/>
      </c>
      <c r="X1829" s="163">
        <f>IF(V1829&lt;=300%,O1829,IF(AND(V1829&gt;100%,V1829&lt;=150%),S1829,R1829))</f>
        <v/>
      </c>
      <c r="Y1829" s="162">
        <f>ROUND(X1829,0)</f>
        <v/>
      </c>
    </row>
    <row r="1830" ht="26.25" customHeight="1">
      <c r="B1830" s="32" t="inlineStr">
        <is>
          <t>3.13</t>
        </is>
      </c>
      <c r="C1830" s="32" t="n">
        <v>4912</v>
      </c>
      <c r="D1830" s="59" t="inlineStr">
        <is>
          <t xml:space="preserve">CONJUNTO DEL SOPORTE SUPERIOR DE LA COLUMNA DE DIRECCION </t>
        </is>
      </c>
      <c r="E1830" s="56" t="inlineStr">
        <is>
          <t>estructura que sostiene y fija la columna de dirección al chasis del vehículo, proporcionando estabilidad y alineación adecuada para el sistema de dirección.</t>
        </is>
      </c>
      <c r="F1830" s="32" t="inlineStr">
        <is>
          <t>Unidad</t>
        </is>
      </c>
      <c r="G1830" s="35" t="inlineStr">
        <is>
          <t>suministro</t>
        </is>
      </c>
      <c r="H1830" s="159" t="n">
        <v>5456469</v>
      </c>
      <c r="I1830" s="37" t="n">
        <v>158.91</v>
      </c>
      <c r="J1830" s="37" t="n">
        <v>151.76</v>
      </c>
      <c r="K1830" s="160">
        <f>H1830*(I1830/J1830)</f>
        <v/>
      </c>
      <c r="L1830" s="159" t="n">
        <v>7657884.1682</v>
      </c>
      <c r="M1830" s="159" t="n">
        <v>7434839</v>
      </c>
      <c r="N1830" s="159" t="n">
        <v>8029626.12</v>
      </c>
      <c r="O1830" s="162">
        <f>MIN(K1830,L1830,M1830,N1830)</f>
        <v/>
      </c>
      <c r="P1830" s="162">
        <f>MAX(K1830,L1830,M1830,N1830)</f>
        <v/>
      </c>
      <c r="Q1830" s="162">
        <f>MEDIAN(K1830,L1830,M1830,N1830)</f>
        <v/>
      </c>
      <c r="R1830" s="162">
        <f>AVERAGE(K1830,L1830,M1830,N1830)</f>
        <v/>
      </c>
      <c r="S1830" s="162">
        <f>AVERAGE(O1830,Q1830)</f>
        <v/>
      </c>
      <c r="T1830" s="162">
        <f>AVERAGE(P1830,Q1830)</f>
        <v/>
      </c>
      <c r="U1830" s="41">
        <f>STDEVA(K1830,L1830,M1830,N1830)</f>
        <v/>
      </c>
      <c r="V1830" s="42">
        <f>U1830/Q1830</f>
        <v/>
      </c>
      <c r="W1830" s="43">
        <f>IF(X1830=O1830,"MENOR",IF(X1830=S1830,"PROM[MEN-MED]","PROMEDIO"))</f>
        <v/>
      </c>
      <c r="X1830" s="163">
        <f>IF(V1830&lt;=300%,O1830,IF(AND(V1830&gt;100%,V1830&lt;=150%),S1830,R1830))</f>
        <v/>
      </c>
      <c r="Y1830" s="162">
        <f>ROUND(X1830,0)</f>
        <v/>
      </c>
    </row>
    <row r="1831" ht="15.75" customHeight="1">
      <c r="B1831" s="32" t="inlineStr">
        <is>
          <t>3.14</t>
        </is>
      </c>
      <c r="C1831" s="32" t="n">
        <v>4912</v>
      </c>
      <c r="D1831" s="59" t="inlineStr">
        <is>
          <t>CONJUNTO DEL CILINDRO DE LA CERRADURA DEL INTERRUPTOR DE ENCENDIDO</t>
        </is>
      </c>
      <c r="E1831" s="56" t="inlineStr">
        <is>
          <t>mecanismo donde se inserta y gira la llave para arrancar, apagar el motor y bloquear la dirección del vehículo.</t>
        </is>
      </c>
      <c r="F1831" s="32" t="inlineStr">
        <is>
          <t>Unidad</t>
        </is>
      </c>
      <c r="G1831" s="35" t="inlineStr">
        <is>
          <t>suministro</t>
        </is>
      </c>
      <c r="H1831" s="159" t="n">
        <v>729399</v>
      </c>
      <c r="I1831" s="37" t="n">
        <v>158.91</v>
      </c>
      <c r="J1831" s="37" t="n">
        <v>151.76</v>
      </c>
      <c r="K1831" s="160">
        <f>H1831*(I1831/J1831)</f>
        <v/>
      </c>
      <c r="L1831" s="159" t="n">
        <v>959717.9473</v>
      </c>
      <c r="M1831" s="159" t="n">
        <v>931765</v>
      </c>
      <c r="N1831" s="159" t="n">
        <v>1006306.2</v>
      </c>
      <c r="O1831" s="162">
        <f>MIN(K1831,L1831,M1831,N1831)</f>
        <v/>
      </c>
      <c r="P1831" s="162">
        <f>MAX(K1831,L1831,M1831,N1831)</f>
        <v/>
      </c>
      <c r="Q1831" s="162">
        <f>MEDIAN(K1831,L1831,M1831,N1831)</f>
        <v/>
      </c>
      <c r="R1831" s="162">
        <f>AVERAGE(K1831,L1831,M1831,N1831)</f>
        <v/>
      </c>
      <c r="S1831" s="162">
        <f>AVERAGE(O1831,Q1831)</f>
        <v/>
      </c>
      <c r="T1831" s="162">
        <f>AVERAGE(P1831,Q1831)</f>
        <v/>
      </c>
      <c r="U1831" s="41">
        <f>STDEVA(K1831,L1831,M1831,N1831)</f>
        <v/>
      </c>
      <c r="V1831" s="42">
        <f>U1831/Q1831</f>
        <v/>
      </c>
      <c r="W1831" s="43">
        <f>IF(X1831=O1831,"MENOR",IF(X1831=S1831,"PROM[MEN-MED]","PROMEDIO"))</f>
        <v/>
      </c>
      <c r="X1831" s="163">
        <f>IF(V1831&lt;=300%,O1831,IF(AND(V1831&gt;100%,V1831&lt;=150%),S1831,R1831))</f>
        <v/>
      </c>
      <c r="Y1831" s="162">
        <f>ROUND(X1831,0)</f>
        <v/>
      </c>
    </row>
    <row r="1832" ht="15.75" customHeight="1">
      <c r="B1832" s="32" t="inlineStr">
        <is>
          <t>3.15</t>
        </is>
      </c>
      <c r="C1832" s="32" t="n">
        <v>4912</v>
      </c>
      <c r="D1832" s="59" t="inlineStr">
        <is>
          <t xml:space="preserve">CONJUNTO DEL VOLANTE </t>
        </is>
      </c>
      <c r="E1832" s="56" t="inlineStr">
        <is>
          <t>componente principal del sistema de dirección, permitiendo al conductor controlar la trayectoria del vehículo al girarlo.</t>
        </is>
      </c>
      <c r="F1832" s="32" t="inlineStr">
        <is>
          <t>Unidad</t>
        </is>
      </c>
      <c r="G1832" s="35" t="inlineStr">
        <is>
          <t>suministro</t>
        </is>
      </c>
      <c r="H1832" s="159" t="n">
        <v>7177051</v>
      </c>
      <c r="I1832" s="37" t="n">
        <v>158.91</v>
      </c>
      <c r="J1832" s="37" t="n">
        <v>151.76</v>
      </c>
      <c r="K1832" s="160">
        <f>H1832*(I1832/J1832)</f>
        <v/>
      </c>
      <c r="L1832" s="159" t="n">
        <v>8500937.1097</v>
      </c>
      <c r="M1832" s="159" t="n">
        <v>8253337</v>
      </c>
      <c r="N1832" s="159" t="n">
        <v>8913603.960000001</v>
      </c>
      <c r="O1832" s="162">
        <f>MIN(K1832,L1832,M1832,N1832)</f>
        <v/>
      </c>
      <c r="P1832" s="162">
        <f>MAX(K1832,L1832,M1832,N1832)</f>
        <v/>
      </c>
      <c r="Q1832" s="162">
        <f>MEDIAN(K1832,L1832,M1832,N1832)</f>
        <v/>
      </c>
      <c r="R1832" s="162">
        <f>AVERAGE(K1832,L1832,M1832,N1832)</f>
        <v/>
      </c>
      <c r="S1832" s="162">
        <f>AVERAGE(O1832,Q1832)</f>
        <v/>
      </c>
      <c r="T1832" s="162">
        <f>AVERAGE(P1832,Q1832)</f>
        <v/>
      </c>
      <c r="U1832" s="41">
        <f>STDEVA(K1832,L1832,M1832,N1832)</f>
        <v/>
      </c>
      <c r="V1832" s="42">
        <f>U1832/Q1832</f>
        <v/>
      </c>
      <c r="W1832" s="43">
        <f>IF(X1832=O1832,"MENOR",IF(X1832=S1832,"PROM[MEN-MED]","PROMEDIO"))</f>
        <v/>
      </c>
      <c r="X1832" s="163">
        <f>IF(V1832&lt;=300%,O1832,IF(AND(V1832&gt;100%,V1832&lt;=150%),S1832,R1832))</f>
        <v/>
      </c>
      <c r="Y1832" s="162">
        <f>ROUND(X1832,0)</f>
        <v/>
      </c>
    </row>
    <row r="1833" ht="27" customHeight="1">
      <c r="B1833" s="32" t="inlineStr">
        <is>
          <t>3.16</t>
        </is>
      </c>
      <c r="C1833" s="32" t="n">
        <v>4912</v>
      </c>
      <c r="D1833" s="59" t="inlineStr">
        <is>
          <t xml:space="preserve">INTERRUPTOR PRINCIPAL DE CONTROL DE LA VELOCIDAD DE CRUCERO </t>
        </is>
      </c>
      <c r="E1833" s="56" t="inlineStr">
        <is>
          <t>componente que permite activar, ajustar y desactivar el sistema de cruise control o control de velocidad de crucero, facilitando la conducción en carretera sin necesidad de mantener el pie en el acelerador.</t>
        </is>
      </c>
      <c r="F1833" s="32" t="inlineStr">
        <is>
          <t>Unidad</t>
        </is>
      </c>
      <c r="G1833" s="35" t="inlineStr">
        <is>
          <t>suministro</t>
        </is>
      </c>
      <c r="H1833" s="159" t="n">
        <v>2549743</v>
      </c>
      <c r="I1833" s="37" t="n">
        <v>158.91</v>
      </c>
      <c r="J1833" s="37" t="n">
        <v>151.76</v>
      </c>
      <c r="K1833" s="160">
        <f>H1833*(I1833/J1833)</f>
        <v/>
      </c>
      <c r="L1833" s="159" t="n">
        <v>3056967.9021</v>
      </c>
      <c r="M1833" s="159" t="n">
        <v>2967930</v>
      </c>
      <c r="N1833" s="159" t="n">
        <v>3205364.4</v>
      </c>
      <c r="O1833" s="162">
        <f>MIN(K1833,L1833,M1833,N1833)</f>
        <v/>
      </c>
      <c r="P1833" s="162">
        <f>MAX(K1833,L1833,M1833,N1833)</f>
        <v/>
      </c>
      <c r="Q1833" s="162">
        <f>MEDIAN(K1833,L1833,M1833,N1833)</f>
        <v/>
      </c>
      <c r="R1833" s="162">
        <f>AVERAGE(K1833,L1833,M1833,N1833)</f>
        <v/>
      </c>
      <c r="S1833" s="162">
        <f>AVERAGE(O1833,Q1833)</f>
        <v/>
      </c>
      <c r="T1833" s="162">
        <f>AVERAGE(P1833,Q1833)</f>
        <v/>
      </c>
      <c r="U1833" s="41">
        <f>STDEVA(K1833,L1833,M1833,N1833)</f>
        <v/>
      </c>
      <c r="V1833" s="42">
        <f>U1833/Q1833</f>
        <v/>
      </c>
      <c r="W1833" s="43">
        <f>IF(X1833=O1833,"MENOR",IF(X1833=S1833,"PROM[MEN-MED]","PROMEDIO"))</f>
        <v/>
      </c>
      <c r="X1833" s="163">
        <f>IF(V1833&lt;=300%,O1833,IF(AND(V1833&gt;100%,V1833&lt;=150%),S1833,R1833))</f>
        <v/>
      </c>
      <c r="Y1833" s="162">
        <f>ROUND(X1833,0)</f>
        <v/>
      </c>
    </row>
    <row r="1834" ht="27" customHeight="1">
      <c r="B1834" s="32" t="inlineStr">
        <is>
          <t>3.17</t>
        </is>
      </c>
      <c r="C1834" s="32" t="n">
        <v>4912</v>
      </c>
      <c r="D1834" s="59" t="inlineStr">
        <is>
          <t xml:space="preserve">CONJUNTO DEL TUBO DE ALIMENTACION DE PRESION DE LA DIRECCION </t>
        </is>
      </c>
      <c r="E1834" s="56" t="inlineStr">
        <is>
          <t>tubería de alta presión que transporta el fluido hidráulico desde la bomba de dirección asistida hasta la caja o cremallera de dirección, permitiendo el funcionamiento del sistema de asistencia hidráulica.</t>
        </is>
      </c>
      <c r="F1834" s="32" t="inlineStr">
        <is>
          <t>Unidad</t>
        </is>
      </c>
      <c r="G1834" s="35" t="inlineStr">
        <is>
          <t>suministro</t>
        </is>
      </c>
      <c r="H1834" s="159" t="n">
        <v>2203069</v>
      </c>
      <c r="I1834" s="37" t="n">
        <v>158.91</v>
      </c>
      <c r="J1834" s="37" t="n">
        <v>151.76</v>
      </c>
      <c r="K1834" s="160">
        <f>H1834*(I1834/J1834)</f>
        <v/>
      </c>
      <c r="L1834" s="159" t="n">
        <v>2629688.8821</v>
      </c>
      <c r="M1834" s="159" t="n">
        <v>2553096</v>
      </c>
      <c r="N1834" s="159" t="n">
        <v>2757343.68</v>
      </c>
      <c r="O1834" s="162">
        <f>MIN(K1834,L1834,M1834,N1834)</f>
        <v/>
      </c>
      <c r="P1834" s="162">
        <f>MAX(K1834,L1834,M1834,N1834)</f>
        <v/>
      </c>
      <c r="Q1834" s="162">
        <f>MEDIAN(K1834,L1834,M1834,N1834)</f>
        <v/>
      </c>
      <c r="R1834" s="162">
        <f>AVERAGE(K1834,L1834,M1834,N1834)</f>
        <v/>
      </c>
      <c r="S1834" s="162">
        <f>AVERAGE(O1834,Q1834)</f>
        <v/>
      </c>
      <c r="T1834" s="162">
        <f>AVERAGE(P1834,Q1834)</f>
        <v/>
      </c>
      <c r="U1834" s="41">
        <f>STDEVA(K1834,L1834,M1834,N1834)</f>
        <v/>
      </c>
      <c r="V1834" s="42">
        <f>U1834/Q1834</f>
        <v/>
      </c>
      <c r="W1834" s="43">
        <f>IF(X1834=O1834,"MENOR",IF(X1834=S1834,"PROM[MEN-MED]","PROMEDIO"))</f>
        <v/>
      </c>
      <c r="X1834" s="163">
        <f>IF(V1834&lt;=300%,O1834,IF(AND(V1834&gt;100%,V1834&lt;=150%),S1834,R1834))</f>
        <v/>
      </c>
      <c r="Y1834" s="162">
        <f>ROUND(X1834,0)</f>
        <v/>
      </c>
    </row>
    <row r="1835" ht="15.75" customHeight="1">
      <c r="B1835" s="32" t="inlineStr">
        <is>
          <t>3.18</t>
        </is>
      </c>
      <c r="C1835" s="32" t="n">
        <v>4912</v>
      </c>
      <c r="D1835" s="59" t="inlineStr">
        <is>
          <t>EJE INTERMEDIO DE LA DIRECCION NO.2</t>
        </is>
      </c>
      <c r="E1835" s="56" t="inlineStr">
        <is>
          <t>componente del sistema de dirección que conecta la columna de dirección con la caja de dirección, transmitiendo el movimiento del volante hacia las ruedas delanteras.</t>
        </is>
      </c>
      <c r="F1835" s="32" t="inlineStr">
        <is>
          <t>Unidad</t>
        </is>
      </c>
      <c r="G1835" s="35" t="inlineStr">
        <is>
          <t>suministro</t>
        </is>
      </c>
      <c r="H1835" s="159" t="n">
        <v>1062100</v>
      </c>
      <c r="I1835" s="37" t="n">
        <v>158.91</v>
      </c>
      <c r="J1835" s="37" t="n">
        <v>151.76</v>
      </c>
      <c r="K1835" s="160">
        <f>H1835*(I1835/J1835)</f>
        <v/>
      </c>
      <c r="L1835" s="159" t="n">
        <v>1245391.5369</v>
      </c>
      <c r="M1835" s="159" t="n">
        <v>1209118</v>
      </c>
      <c r="N1835" s="159" t="n">
        <v>1305847.44</v>
      </c>
      <c r="O1835" s="162">
        <f>MIN(K1835,L1835,M1835,N1835)</f>
        <v/>
      </c>
      <c r="P1835" s="162">
        <f>MAX(K1835,L1835,M1835,N1835)</f>
        <v/>
      </c>
      <c r="Q1835" s="162">
        <f>MEDIAN(K1835,L1835,M1835,N1835)</f>
        <v/>
      </c>
      <c r="R1835" s="162">
        <f>AVERAGE(K1835,L1835,M1835,N1835)</f>
        <v/>
      </c>
      <c r="S1835" s="162">
        <f>AVERAGE(O1835,Q1835)</f>
        <v/>
      </c>
      <c r="T1835" s="162">
        <f>AVERAGE(P1835,Q1835)</f>
        <v/>
      </c>
      <c r="U1835" s="41">
        <f>STDEVA(K1835,L1835,M1835,N1835)</f>
        <v/>
      </c>
      <c r="V1835" s="42">
        <f>U1835/Q1835</f>
        <v/>
      </c>
      <c r="W1835" s="43">
        <f>IF(X1835=O1835,"MENOR",IF(X1835=S1835,"PROM[MEN-MED]","PROMEDIO"))</f>
        <v/>
      </c>
      <c r="X1835" s="163">
        <f>IF(V1835&lt;=300%,O1835,IF(AND(V1835&gt;100%,V1835&lt;=150%),S1835,R1835))</f>
        <v/>
      </c>
      <c r="Y1835" s="162">
        <f>ROUND(X1835,0)</f>
        <v/>
      </c>
    </row>
    <row r="1836" ht="15.75" customHeight="1">
      <c r="B1836" s="32" t="inlineStr">
        <is>
          <t>3.19</t>
        </is>
      </c>
      <c r="C1836" s="32" t="n">
        <v>4912</v>
      </c>
      <c r="D1836" s="59" t="inlineStr">
        <is>
          <t xml:space="preserve">CONJUNTO DEL ENGRANAJE DE LA SERVODIRECCION DE CREMALLERA Y PIÑON </t>
        </is>
      </c>
      <c r="E1836" s="56" t="inlineStr">
        <is>
          <t>mecanismo principal del sistema de dirección asistida, encargado de convertir el movimiento del volante en un desplazamiento lateral de las ruedas delanteras.</t>
        </is>
      </c>
      <c r="F1836" s="32" t="inlineStr">
        <is>
          <t>Unidad</t>
        </is>
      </c>
      <c r="G1836" s="35" t="inlineStr">
        <is>
          <t>suministro</t>
        </is>
      </c>
      <c r="H1836" s="159" t="n">
        <v>6495828</v>
      </c>
      <c r="I1836" s="37" t="n">
        <v>158.91</v>
      </c>
      <c r="J1836" s="37" t="n">
        <v>151.76</v>
      </c>
      <c r="K1836" s="160">
        <f>H1836*(I1836/J1836)</f>
        <v/>
      </c>
      <c r="L1836" s="159" t="n">
        <v>7705730.76</v>
      </c>
      <c r="M1836" s="159" t="n">
        <v>7481292</v>
      </c>
      <c r="N1836" s="159" t="n">
        <v>8079795.36</v>
      </c>
      <c r="O1836" s="162">
        <f>MIN(K1836,L1836,M1836,N1836)</f>
        <v/>
      </c>
      <c r="P1836" s="162">
        <f>MAX(K1836,L1836,M1836,N1836)</f>
        <v/>
      </c>
      <c r="Q1836" s="162">
        <f>MEDIAN(K1836,L1836,M1836,N1836)</f>
        <v/>
      </c>
      <c r="R1836" s="162">
        <f>AVERAGE(K1836,L1836,M1836,N1836)</f>
        <v/>
      </c>
      <c r="S1836" s="162">
        <f>AVERAGE(O1836,Q1836)</f>
        <v/>
      </c>
      <c r="T1836" s="162">
        <f>AVERAGE(P1836,Q1836)</f>
        <v/>
      </c>
      <c r="U1836" s="41">
        <f>STDEVA(K1836,L1836,M1836,N1836)</f>
        <v/>
      </c>
      <c r="V1836" s="42">
        <f>U1836/Q1836</f>
        <v/>
      </c>
      <c r="W1836" s="43">
        <f>IF(X1836=O1836,"MENOR",IF(X1836=S1836,"PROM[MEN-MED]","PROMEDIO"))</f>
        <v/>
      </c>
      <c r="X1836" s="163">
        <f>IF(V1836&lt;=300%,O1836,IF(AND(V1836&gt;100%,V1836&lt;=150%),S1836,R1836))</f>
        <v/>
      </c>
      <c r="Y1836" s="162">
        <f>ROUND(X1836,0)</f>
        <v/>
      </c>
    </row>
    <row r="1837" ht="27" customHeight="1">
      <c r="B1837" s="32" t="inlineStr">
        <is>
          <t>3.20</t>
        </is>
      </c>
      <c r="C1837" s="32" t="n">
        <v>4912</v>
      </c>
      <c r="D1837" s="59" t="inlineStr">
        <is>
          <t xml:space="preserve">SUBCONJUNTO DEL EXTREMO DERECHO DE LA BARRA DE ACOPLAMIENTO </t>
        </is>
      </c>
      <c r="E1837" s="56" t="inlineStr">
        <is>
          <t>pieza clave del sistema de dirección que conecta la barra de acoplamiento con la rueda delantera derecha, permitiendo el movimiento de las ruedas en respuesta a los giros del volante.</t>
        </is>
      </c>
      <c r="F1837" s="32" t="inlineStr">
        <is>
          <t>Unidad</t>
        </is>
      </c>
      <c r="G1837" s="35" t="inlineStr">
        <is>
          <t>suministro</t>
        </is>
      </c>
      <c r="H1837" s="159" t="n">
        <v>276450</v>
      </c>
      <c r="I1837" s="37" t="n">
        <v>158.91</v>
      </c>
      <c r="J1837" s="37" t="n">
        <v>151.76</v>
      </c>
      <c r="K1837" s="160">
        <f>H1837*(I1837/J1837)</f>
        <v/>
      </c>
      <c r="L1837" s="159" t="n">
        <v>330452.8374</v>
      </c>
      <c r="M1837" s="159" t="n">
        <v>320828</v>
      </c>
      <c r="N1837" s="159" t="n">
        <v>346494.24</v>
      </c>
      <c r="O1837" s="162">
        <f>MIN(K1837,L1837,M1837,N1837)</f>
        <v/>
      </c>
      <c r="P1837" s="162">
        <f>MAX(K1837,L1837,M1837,N1837)</f>
        <v/>
      </c>
      <c r="Q1837" s="162">
        <f>MEDIAN(K1837,L1837,M1837,N1837)</f>
        <v/>
      </c>
      <c r="R1837" s="162">
        <f>AVERAGE(K1837,L1837,M1837,N1837)</f>
        <v/>
      </c>
      <c r="S1837" s="162">
        <f>AVERAGE(O1837,Q1837)</f>
        <v/>
      </c>
      <c r="T1837" s="162">
        <f>AVERAGE(P1837,Q1837)</f>
        <v/>
      </c>
      <c r="U1837" s="41">
        <f>STDEVA(K1837,L1837,M1837,N1837)</f>
        <v/>
      </c>
      <c r="V1837" s="42">
        <f>U1837/Q1837</f>
        <v/>
      </c>
      <c r="W1837" s="43">
        <f>IF(X1837=O1837,"MENOR",IF(X1837=S1837,"PROM[MEN-MED]","PROMEDIO"))</f>
        <v/>
      </c>
      <c r="X1837" s="163">
        <f>IF(V1837&lt;=300%,O1837,IF(AND(V1837&gt;100%,V1837&lt;=150%),S1837,R1837))</f>
        <v/>
      </c>
      <c r="Y1837" s="162">
        <f>ROUND(X1837,0)</f>
        <v/>
      </c>
    </row>
    <row r="1838" ht="27" customHeight="1">
      <c r="B1838" s="32" t="inlineStr">
        <is>
          <t>3.21</t>
        </is>
      </c>
      <c r="C1838" s="32" t="n">
        <v>4912</v>
      </c>
      <c r="D1838" s="59" t="inlineStr">
        <is>
          <t xml:space="preserve">SUBCONJUNTO DEL EXTREMO IZQUIERDO DE LA BARRA DE ACOPLAMIENTO </t>
        </is>
      </c>
      <c r="E1838" s="56" t="inlineStr">
        <is>
          <t>componente fundamental del sistema de dirección, que conecta la barra de acoplamiento con la rueda delantera izquierda, permitiendo la transmisión del movimiento del volante a la rueda.</t>
        </is>
      </c>
      <c r="F1838" s="32" t="inlineStr">
        <is>
          <t>Unidad</t>
        </is>
      </c>
      <c r="G1838" s="35" t="inlineStr">
        <is>
          <t>suministro</t>
        </is>
      </c>
      <c r="H1838" s="159" t="n">
        <v>276450</v>
      </c>
      <c r="I1838" s="37" t="n">
        <v>158.91</v>
      </c>
      <c r="J1838" s="37" t="n">
        <v>151.76</v>
      </c>
      <c r="K1838" s="160">
        <f>H1838*(I1838/J1838)</f>
        <v/>
      </c>
      <c r="L1838" s="159" t="n">
        <v>333599.4949</v>
      </c>
      <c r="M1838" s="159" t="n">
        <v>323883</v>
      </c>
      <c r="N1838" s="159" t="n">
        <v>349793.64</v>
      </c>
      <c r="O1838" s="162">
        <f>MIN(K1838,L1838,M1838,N1838)</f>
        <v/>
      </c>
      <c r="P1838" s="162">
        <f>MAX(K1838,L1838,M1838,N1838)</f>
        <v/>
      </c>
      <c r="Q1838" s="162">
        <f>MEDIAN(K1838,L1838,M1838,N1838)</f>
        <v/>
      </c>
      <c r="R1838" s="162">
        <f>AVERAGE(K1838,L1838,M1838,N1838)</f>
        <v/>
      </c>
      <c r="S1838" s="162">
        <f>AVERAGE(O1838,Q1838)</f>
        <v/>
      </c>
      <c r="T1838" s="162">
        <f>AVERAGE(P1838,Q1838)</f>
        <v/>
      </c>
      <c r="U1838" s="41">
        <f>STDEVA(K1838,L1838,M1838,N1838)</f>
        <v/>
      </c>
      <c r="V1838" s="42">
        <f>U1838/Q1838</f>
        <v/>
      </c>
      <c r="W1838" s="43">
        <f>IF(X1838=O1838,"MENOR",IF(X1838=S1838,"PROM[MEN-MED]","PROMEDIO"))</f>
        <v/>
      </c>
      <c r="X1838" s="163">
        <f>IF(V1838&lt;=300%,O1838,IF(AND(V1838&gt;100%,V1838&lt;=150%),S1838,R1838))</f>
        <v/>
      </c>
      <c r="Y1838" s="162">
        <f>ROUND(X1838,0)</f>
        <v/>
      </c>
    </row>
    <row r="1839" ht="69" customHeight="1">
      <c r="B1839" s="32" t="inlineStr">
        <is>
          <t>3.22</t>
        </is>
      </c>
      <c r="C1839" s="32" t="n">
        <v>4912</v>
      </c>
      <c r="D1839" s="59" t="inlineStr">
        <is>
          <t xml:space="preserve">FUNDA DE LA CREMALLERA DE LA DIRECCION </t>
        </is>
      </c>
      <c r="E1839" s="56"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839" s="32" t="inlineStr">
        <is>
          <t>Unidad</t>
        </is>
      </c>
      <c r="G1839" s="35" t="inlineStr">
        <is>
          <t>suministro</t>
        </is>
      </c>
      <c r="H1839" s="159" t="n">
        <v>111150</v>
      </c>
      <c r="I1839" s="37" t="n">
        <v>158.91</v>
      </c>
      <c r="J1839" s="37" t="n">
        <v>151.76</v>
      </c>
      <c r="K1839" s="160">
        <f>H1839*(I1839/J1839)</f>
        <v/>
      </c>
      <c r="L1839" s="159" t="n">
        <v>132861.7626</v>
      </c>
      <c r="M1839" s="159" t="n">
        <v>128992</v>
      </c>
      <c r="N1839" s="159" t="n">
        <v>139311.36</v>
      </c>
      <c r="O1839" s="162">
        <f>MIN(K1839,L1839,M1839,N1839)</f>
        <v/>
      </c>
      <c r="P1839" s="162">
        <f>MAX(K1839,L1839,M1839,N1839)</f>
        <v/>
      </c>
      <c r="Q1839" s="162">
        <f>MEDIAN(K1839,L1839,M1839,N1839)</f>
        <v/>
      </c>
      <c r="R1839" s="162">
        <f>AVERAGE(K1839,L1839,M1839,N1839)</f>
        <v/>
      </c>
      <c r="S1839" s="162">
        <f>AVERAGE(O1839,Q1839)</f>
        <v/>
      </c>
      <c r="T1839" s="162">
        <f>AVERAGE(P1839,Q1839)</f>
        <v/>
      </c>
      <c r="U1839" s="41">
        <f>STDEVA(K1839,L1839,M1839,N1839)</f>
        <v/>
      </c>
      <c r="V1839" s="42">
        <f>U1839/Q1839</f>
        <v/>
      </c>
      <c r="W1839" s="43">
        <f>IF(X1839=O1839,"MENOR",IF(X1839=S1839,"PROM[MEN-MED]","PROMEDIO"))</f>
        <v/>
      </c>
      <c r="X1839" s="163">
        <f>IF(V1839&lt;=300%,O1839,IF(AND(V1839&gt;100%,V1839&lt;=150%),S1839,R1839))</f>
        <v/>
      </c>
      <c r="Y1839" s="162">
        <f>ROUND(X1839,0)</f>
        <v/>
      </c>
    </row>
    <row r="1840" ht="27" customHeight="1">
      <c r="B1840" s="32" t="inlineStr">
        <is>
          <t>3.23</t>
        </is>
      </c>
      <c r="C1840" s="32" t="n">
        <v>4912</v>
      </c>
      <c r="D1840" s="59" t="inlineStr">
        <is>
          <t xml:space="preserve">SUBCONJUNTO DEL EXTREMO DE LA CREMALLERA DE DIRECCION </t>
        </is>
      </c>
      <c r="E1840" s="56" t="inlineStr">
        <is>
          <t>pieza clave del sistema de dirección que conecta la cremallera de dirección con la barra de acoplamiento, permitiendo la transmisión del movimiento del volante hacia las ruedas delanteras.</t>
        </is>
      </c>
      <c r="F1840" s="32" t="inlineStr">
        <is>
          <t>Unidad</t>
        </is>
      </c>
      <c r="G1840" s="35" t="inlineStr">
        <is>
          <t>suministro</t>
        </is>
      </c>
      <c r="H1840" s="159" t="n">
        <v>269760</v>
      </c>
      <c r="I1840" s="37" t="n">
        <v>158.91</v>
      </c>
      <c r="J1840" s="37" t="n">
        <v>151.76</v>
      </c>
      <c r="K1840" s="160">
        <f>H1840*(I1840/J1840)</f>
        <v/>
      </c>
      <c r="L1840" s="159" t="n">
        <v>336747.1758</v>
      </c>
      <c r="M1840" s="159" t="n">
        <v>326939</v>
      </c>
      <c r="N1840" s="159" t="n">
        <v>353094.12</v>
      </c>
      <c r="O1840" s="162">
        <f>MIN(K1840,L1840,M1840,N1840)</f>
        <v/>
      </c>
      <c r="P1840" s="162">
        <f>MAX(K1840,L1840,M1840,N1840)</f>
        <v/>
      </c>
      <c r="Q1840" s="162">
        <f>MEDIAN(K1840,L1840,M1840,N1840)</f>
        <v/>
      </c>
      <c r="R1840" s="162">
        <f>AVERAGE(K1840,L1840,M1840,N1840)</f>
        <v/>
      </c>
      <c r="S1840" s="162">
        <f>AVERAGE(O1840,Q1840)</f>
        <v/>
      </c>
      <c r="T1840" s="162">
        <f>AVERAGE(P1840,Q1840)</f>
        <v/>
      </c>
      <c r="U1840" s="41">
        <f>STDEVA(K1840,L1840,M1840,N1840)</f>
        <v/>
      </c>
      <c r="V1840" s="42">
        <f>U1840/Q1840</f>
        <v/>
      </c>
      <c r="W1840" s="43">
        <f>IF(X1840=O1840,"MENOR",IF(X1840=S1840,"PROM[MEN-MED]","PROMEDIO"))</f>
        <v/>
      </c>
      <c r="X1840" s="163">
        <f>IF(V1840&lt;=300%,O1840,IF(AND(V1840&gt;100%,V1840&lt;=150%),S1840,R1840))</f>
        <v/>
      </c>
      <c r="Y1840" s="162">
        <f>ROUND(X1840,0)</f>
        <v/>
      </c>
    </row>
    <row r="1841" ht="15.75" customHeight="1">
      <c r="B1841" s="32" t="inlineStr">
        <is>
          <t>3.24</t>
        </is>
      </c>
      <c r="C1841" s="32" t="n">
        <v>4912</v>
      </c>
      <c r="D1841" s="59" t="inlineStr">
        <is>
          <t xml:space="preserve">CONJUNTO DE ALOJAMIENTO DE LA CREMALLERA DE LA DIRECCION </t>
        </is>
      </c>
      <c r="E1841" s="56" t="inlineStr">
        <is>
          <t>componente que sostiene y protege la cremallera de dirección, asegurando su correcto funcionamiento dentro del sistema de dirección asistida.</t>
        </is>
      </c>
      <c r="F1841" s="32" t="inlineStr">
        <is>
          <t>Unidad</t>
        </is>
      </c>
      <c r="G1841" s="35" t="inlineStr">
        <is>
          <t>suministro</t>
        </is>
      </c>
      <c r="H1841" s="159" t="n">
        <v>486115</v>
      </c>
      <c r="I1841" s="37" t="n">
        <v>158.91</v>
      </c>
      <c r="J1841" s="37" t="n">
        <v>151.76</v>
      </c>
      <c r="K1841" s="160">
        <f>H1841*(I1841/J1841)</f>
        <v/>
      </c>
      <c r="L1841" s="159" t="n">
        <v>575539.2755</v>
      </c>
      <c r="M1841" s="159" t="n">
        <v>558776</v>
      </c>
      <c r="N1841" s="159" t="n">
        <v>603478.08</v>
      </c>
      <c r="O1841" s="162">
        <f>MIN(K1841,L1841,M1841,N1841)</f>
        <v/>
      </c>
      <c r="P1841" s="162">
        <f>MAX(K1841,L1841,M1841,N1841)</f>
        <v/>
      </c>
      <c r="Q1841" s="162">
        <f>MEDIAN(K1841,L1841,M1841,N1841)</f>
        <v/>
      </c>
      <c r="R1841" s="162">
        <f>AVERAGE(K1841,L1841,M1841,N1841)</f>
        <v/>
      </c>
      <c r="S1841" s="162">
        <f>AVERAGE(O1841,Q1841)</f>
        <v/>
      </c>
      <c r="T1841" s="162">
        <f>AVERAGE(P1841,Q1841)</f>
        <v/>
      </c>
      <c r="U1841" s="41">
        <f>STDEVA(K1841,L1841,M1841,N1841)</f>
        <v/>
      </c>
      <c r="V1841" s="42">
        <f>U1841/Q1841</f>
        <v/>
      </c>
      <c r="W1841" s="43">
        <f>IF(X1841=O1841,"MENOR",IF(X1841=S1841,"PROM[MEN-MED]","PROMEDIO"))</f>
        <v/>
      </c>
      <c r="X1841" s="163">
        <f>IF(V1841&lt;=300%,O1841,IF(AND(V1841&gt;100%,V1841&lt;=150%),S1841,R1841))</f>
        <v/>
      </c>
      <c r="Y1841" s="162">
        <f>ROUND(X1841,0)</f>
        <v/>
      </c>
    </row>
    <row r="1842" ht="15.75" customHeight="1">
      <c r="B1842" s="26" t="inlineStr">
        <is>
          <t>4.</t>
        </is>
      </c>
      <c r="C1842" s="142" t="inlineStr">
        <is>
          <t>SISTEMA DE TRANSMISIÓN</t>
        </is>
      </c>
      <c r="H1842" s="157" t="n"/>
      <c r="I1842" s="29" t="n"/>
      <c r="J1842" s="29" t="n"/>
      <c r="K1842" s="157" t="n"/>
      <c r="L1842" s="157" t="n"/>
      <c r="M1842" s="157" t="n"/>
      <c r="N1842" s="157" t="n"/>
      <c r="O1842" s="29" t="n"/>
      <c r="P1842" s="29" t="n"/>
      <c r="Q1842" s="29" t="n"/>
      <c r="R1842" s="29" t="n"/>
      <c r="S1842" s="29" t="n"/>
      <c r="T1842" s="29" t="n"/>
      <c r="U1842" s="29" t="n"/>
      <c r="V1842" s="75" t="n"/>
      <c r="W1842" s="29" t="n"/>
      <c r="X1842" s="29" t="n"/>
      <c r="Y1842" s="29" t="n"/>
    </row>
    <row r="1843" ht="27" customHeight="1">
      <c r="B1843" s="32" t="inlineStr">
        <is>
          <t>4.1</t>
        </is>
      </c>
      <c r="C1843" s="32" t="n">
        <v>4912</v>
      </c>
      <c r="D1843" s="71" t="inlineStr">
        <is>
          <t>CONJUNTO IZQUIERDO DEL EJE PROPULSOR DELANTERO</t>
        </is>
      </c>
      <c r="E1843" s="56" t="inlineStr">
        <is>
          <t>Su propósito es transferir el movimiento generado por el motor y la caja de transferencia hacia la rueda izquierda, permitiendo el desplazamiento del vehículo con tracción delantera cuando está activado el modo 4WD.</t>
        </is>
      </c>
      <c r="F1843" s="32" t="inlineStr">
        <is>
          <t>Unidad</t>
        </is>
      </c>
      <c r="G1843" s="35" t="inlineStr">
        <is>
          <t>suministro</t>
        </is>
      </c>
      <c r="H1843" s="159" t="n">
        <v>3611387</v>
      </c>
      <c r="I1843" s="37" t="n">
        <v>158.91</v>
      </c>
      <c r="J1843" s="37" t="n">
        <v>151.76</v>
      </c>
      <c r="K1843" s="160">
        <f>H1843*(I1843/J1843)</f>
        <v/>
      </c>
      <c r="L1843" s="159" t="n">
        <v>4292084.1579</v>
      </c>
      <c r="M1843" s="159" t="n">
        <v>4167072</v>
      </c>
      <c r="N1843" s="159" t="n">
        <v>4500437.76</v>
      </c>
      <c r="O1843" s="162">
        <f>MIN(K1843,L1843,M1843,N1843)</f>
        <v/>
      </c>
      <c r="P1843" s="162">
        <f>MAX(K1843,L1843,M1843,N1843)</f>
        <v/>
      </c>
      <c r="Q1843" s="162">
        <f>MEDIAN(K1843,L1843,M1843,N1843)</f>
        <v/>
      </c>
      <c r="R1843" s="162">
        <f>AVERAGE(K1843,L1843,M1843,N1843)</f>
        <v/>
      </c>
      <c r="S1843" s="162">
        <f>AVERAGE(O1843,Q1843)</f>
        <v/>
      </c>
      <c r="T1843" s="162">
        <f>AVERAGE(P1843,Q1843)</f>
        <v/>
      </c>
      <c r="U1843" s="41">
        <f>STDEVA(K1843,L1843,M1843,N1843)</f>
        <v/>
      </c>
      <c r="V1843" s="42">
        <f>U1843/Q1843</f>
        <v/>
      </c>
      <c r="W1843" s="43">
        <f>IF(X1843=O1843,"MENOR",IF(X1843=S1843,"PROM[MEN-MED]","PROMEDIO"))</f>
        <v/>
      </c>
      <c r="X1843" s="163">
        <f>IF(V1843&lt;=300%,O1843,IF(AND(V1843&gt;100%,V1843&lt;=150%),S1843,R1843))</f>
        <v/>
      </c>
      <c r="Y1843" s="162">
        <f>ROUND(X1843,0)</f>
        <v/>
      </c>
    </row>
    <row r="1844" ht="27" customHeight="1">
      <c r="B1844" s="32" t="inlineStr">
        <is>
          <t>4.2</t>
        </is>
      </c>
      <c r="C1844" s="32" t="n">
        <v>4912</v>
      </c>
      <c r="D1844" s="71" t="inlineStr">
        <is>
          <t>CONJUNTO DERECHO DEL EJE PROPULSOR DELANTERO</t>
        </is>
      </c>
      <c r="E1844" s="56" t="inlineStr">
        <is>
          <t>Su propósito es transferir el movimiento generado por el motor y la caja de transferencia hacia la rueda izquierda, permitiendo el desplazamiento del vehículo con tracción delantera cuando está activado el modo 4WD.</t>
        </is>
      </c>
      <c r="F1844" s="32" t="inlineStr">
        <is>
          <t>Unidad</t>
        </is>
      </c>
      <c r="G1844" s="35" t="inlineStr">
        <is>
          <t>suministro</t>
        </is>
      </c>
      <c r="H1844" s="159" t="n">
        <v>3611387</v>
      </c>
      <c r="I1844" s="37" t="n">
        <v>158.91</v>
      </c>
      <c r="J1844" s="37" t="n">
        <v>151.76</v>
      </c>
      <c r="K1844" s="160">
        <f>H1844*(I1844/J1844)</f>
        <v/>
      </c>
      <c r="L1844" s="159" t="n">
        <v>4374624.2358</v>
      </c>
      <c r="M1844" s="159" t="n">
        <v>4247208</v>
      </c>
      <c r="N1844" s="159" t="n">
        <v>4586984.64</v>
      </c>
      <c r="O1844" s="162">
        <f>MIN(K1844,L1844,M1844,N1844)</f>
        <v/>
      </c>
      <c r="P1844" s="162">
        <f>MAX(K1844,L1844,M1844,N1844)</f>
        <v/>
      </c>
      <c r="Q1844" s="162">
        <f>MEDIAN(K1844,L1844,M1844,N1844)</f>
        <v/>
      </c>
      <c r="R1844" s="162">
        <f>AVERAGE(K1844,L1844,M1844,N1844)</f>
        <v/>
      </c>
      <c r="S1844" s="162">
        <f>AVERAGE(O1844,Q1844)</f>
        <v/>
      </c>
      <c r="T1844" s="162">
        <f>AVERAGE(P1844,Q1844)</f>
        <v/>
      </c>
      <c r="U1844" s="41">
        <f>STDEVA(K1844,L1844,M1844,N1844)</f>
        <v/>
      </c>
      <c r="V1844" s="42">
        <f>U1844/Q1844</f>
        <v/>
      </c>
      <c r="W1844" s="43">
        <f>IF(X1844=O1844,"MENOR",IF(X1844=S1844,"PROM[MEN-MED]","PROMEDIO"))</f>
        <v/>
      </c>
      <c r="X1844" s="163">
        <f>IF(V1844&lt;=300%,O1844,IF(AND(V1844&gt;100%,V1844&lt;=150%),S1844,R1844))</f>
        <v/>
      </c>
      <c r="Y1844" s="162">
        <f>ROUND(X1844,0)</f>
        <v/>
      </c>
    </row>
    <row r="1845" ht="27" customHeight="1">
      <c r="B1845" s="32" t="inlineStr">
        <is>
          <t>4.3</t>
        </is>
      </c>
      <c r="C1845" s="32" t="n">
        <v>4912</v>
      </c>
      <c r="D1845" s="71" t="inlineStr">
        <is>
          <t>CONJUNTO DE LA JUNTA INTERIOR DEL EJE DELANTERO</t>
        </is>
      </c>
      <c r="E1845"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845" s="32" t="inlineStr">
        <is>
          <t>Unidad</t>
        </is>
      </c>
      <c r="G1845" s="35" t="inlineStr">
        <is>
          <t>suministro</t>
        </is>
      </c>
      <c r="H1845" s="159" t="n">
        <v>277651</v>
      </c>
      <c r="I1845" s="37" t="n">
        <v>158.91</v>
      </c>
      <c r="J1845" s="37" t="n">
        <v>151.76</v>
      </c>
      <c r="K1845" s="160">
        <f>H1845*(I1845/J1845)</f>
        <v/>
      </c>
      <c r="L1845" s="159" t="n">
        <v>372223.4558</v>
      </c>
      <c r="M1845" s="159" t="n">
        <v>361382</v>
      </c>
      <c r="N1845" s="159" t="n">
        <v>390292.56</v>
      </c>
      <c r="O1845" s="162">
        <f>MIN(K1845,L1845,M1845,N1845)</f>
        <v/>
      </c>
      <c r="P1845" s="162">
        <f>MAX(K1845,L1845,M1845,N1845)</f>
        <v/>
      </c>
      <c r="Q1845" s="162">
        <f>MEDIAN(K1845,L1845,M1845,N1845)</f>
        <v/>
      </c>
      <c r="R1845" s="162">
        <f>AVERAGE(K1845,L1845,M1845,N1845)</f>
        <v/>
      </c>
      <c r="S1845" s="162">
        <f>AVERAGE(O1845,Q1845)</f>
        <v/>
      </c>
      <c r="T1845" s="162">
        <f>AVERAGE(P1845,Q1845)</f>
        <v/>
      </c>
      <c r="U1845" s="41">
        <f>STDEVA(K1845,L1845,M1845,N1845)</f>
        <v/>
      </c>
      <c r="V1845" s="42">
        <f>U1845/Q1845</f>
        <v/>
      </c>
      <c r="W1845" s="43">
        <f>IF(X1845=O1845,"MENOR",IF(X1845=S1845,"PROM[MEN-MED]","PROMEDIO"))</f>
        <v/>
      </c>
      <c r="X1845" s="163">
        <f>IF(V1845&lt;=300%,O1845,IF(AND(V1845&gt;100%,V1845&lt;=150%),S1845,R1845))</f>
        <v/>
      </c>
      <c r="Y1845" s="162">
        <f>ROUND(X1845,0)</f>
        <v/>
      </c>
    </row>
    <row r="1846" ht="27" customHeight="1">
      <c r="B1846" s="32" t="inlineStr">
        <is>
          <t>4.4</t>
        </is>
      </c>
      <c r="C1846" s="32" t="n">
        <v>4912</v>
      </c>
      <c r="D1846" s="71" t="inlineStr">
        <is>
          <t>CONJUNTO DE LA JUNTAEXTERIOR DEL EJE DELANTERO</t>
        </is>
      </c>
      <c r="E1846"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846" s="32" t="inlineStr">
        <is>
          <t>Unidad</t>
        </is>
      </c>
      <c r="G1846" s="35" t="inlineStr">
        <is>
          <t>suministro</t>
        </is>
      </c>
      <c r="H1846" s="159" t="n">
        <v>277651</v>
      </c>
      <c r="I1846" s="37" t="n">
        <v>158.91</v>
      </c>
      <c r="J1846" s="37" t="n">
        <v>151.76</v>
      </c>
      <c r="K1846" s="160">
        <f>H1846*(I1846/J1846)</f>
        <v/>
      </c>
      <c r="L1846" s="159" t="n">
        <v>344268.2257</v>
      </c>
      <c r="M1846" s="159" t="n">
        <v>334241</v>
      </c>
      <c r="N1846" s="159" t="n">
        <v>360980.28</v>
      </c>
      <c r="O1846" s="162">
        <f>MIN(K1846,L1846,M1846,N1846)</f>
        <v/>
      </c>
      <c r="P1846" s="162">
        <f>MAX(K1846,L1846,M1846,N1846)</f>
        <v/>
      </c>
      <c r="Q1846" s="162">
        <f>MEDIAN(K1846,L1846,M1846,N1846)</f>
        <v/>
      </c>
      <c r="R1846" s="162">
        <f>AVERAGE(K1846,L1846,M1846,N1846)</f>
        <v/>
      </c>
      <c r="S1846" s="162">
        <f>AVERAGE(O1846,Q1846)</f>
        <v/>
      </c>
      <c r="T1846" s="162">
        <f>AVERAGE(P1846,Q1846)</f>
        <v/>
      </c>
      <c r="U1846" s="41">
        <f>STDEVA(K1846,L1846,M1846,N1846)</f>
        <v/>
      </c>
      <c r="V1846" s="42">
        <f>U1846/Q1846</f>
        <v/>
      </c>
      <c r="W1846" s="43">
        <f>IF(X1846=O1846,"MENOR",IF(X1846=S1846,"PROM[MEN-MED]","PROMEDIO"))</f>
        <v/>
      </c>
      <c r="X1846" s="163">
        <f>IF(V1846&lt;=300%,O1846,IF(AND(V1846&gt;100%,V1846&lt;=150%),S1846,R1846))</f>
        <v/>
      </c>
      <c r="Y1846" s="162">
        <f>ROUND(X1846,0)</f>
        <v/>
      </c>
    </row>
    <row r="1847" ht="69" customHeight="1">
      <c r="B1847" s="32" t="inlineStr">
        <is>
          <t>4.5</t>
        </is>
      </c>
      <c r="C1847" s="32" t="n">
        <v>4912</v>
      </c>
      <c r="D1847" s="72" t="inlineStr">
        <is>
          <t>FUNDA DE LA JUNTA EXTERIOR</t>
        </is>
      </c>
      <c r="E1847"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847" s="32" t="inlineStr">
        <is>
          <t>Unidad</t>
        </is>
      </c>
      <c r="G1847" s="35" t="inlineStr">
        <is>
          <t>suministro</t>
        </is>
      </c>
      <c r="H1847" s="159" t="n">
        <v>843235</v>
      </c>
      <c r="I1847" s="37" t="n">
        <v>158.91</v>
      </c>
      <c r="J1847" s="37" t="n">
        <v>151.76</v>
      </c>
      <c r="K1847" s="160">
        <f>H1847*(I1847/J1847)</f>
        <v/>
      </c>
      <c r="L1847" s="159" t="n">
        <v>1011159.2435</v>
      </c>
      <c r="M1847" s="159" t="n">
        <v>981708</v>
      </c>
      <c r="N1847" s="159" t="n">
        <v>1060244.64</v>
      </c>
      <c r="O1847" s="162">
        <f>MIN(K1847,L1847,M1847,N1847)</f>
        <v/>
      </c>
      <c r="P1847" s="162">
        <f>MAX(K1847,L1847,M1847,N1847)</f>
        <v/>
      </c>
      <c r="Q1847" s="162">
        <f>MEDIAN(K1847,L1847,M1847,N1847)</f>
        <v/>
      </c>
      <c r="R1847" s="162">
        <f>AVERAGE(K1847,L1847,M1847,N1847)</f>
        <v/>
      </c>
      <c r="S1847" s="162">
        <f>AVERAGE(O1847,Q1847)</f>
        <v/>
      </c>
      <c r="T1847" s="162">
        <f>AVERAGE(P1847,Q1847)</f>
        <v/>
      </c>
      <c r="U1847" s="41">
        <f>STDEVA(K1847,L1847,M1847,N1847)</f>
        <v/>
      </c>
      <c r="V1847" s="42">
        <f>U1847/Q1847</f>
        <v/>
      </c>
      <c r="W1847" s="43">
        <f>IF(X1847=O1847,"MENOR",IF(X1847=S1847,"PROM[MEN-MED]","PROMEDIO"))</f>
        <v/>
      </c>
      <c r="X1847" s="163">
        <f>IF(V1847&lt;=300%,O1847,IF(AND(V1847&gt;100%,V1847&lt;=150%),S1847,R1847))</f>
        <v/>
      </c>
      <c r="Y1847" s="162">
        <f>ROUND(X1847,0)</f>
        <v/>
      </c>
    </row>
    <row r="1848" ht="69" customHeight="1">
      <c r="B1848" s="32" t="inlineStr">
        <is>
          <t>4.6</t>
        </is>
      </c>
      <c r="C1848" s="32" t="n">
        <v>4912</v>
      </c>
      <c r="D1848" s="72" t="inlineStr">
        <is>
          <t>FUNDA DE LA JUNTA INTERIOR</t>
        </is>
      </c>
      <c r="E1848"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848" s="32" t="inlineStr">
        <is>
          <t>Juego</t>
        </is>
      </c>
      <c r="G1848" s="35" t="inlineStr">
        <is>
          <t>suministro</t>
        </is>
      </c>
      <c r="H1848" s="159" t="n">
        <v>843235</v>
      </c>
      <c r="I1848" s="37" t="n">
        <v>158.91</v>
      </c>
      <c r="J1848" s="37" t="n">
        <v>151.76</v>
      </c>
      <c r="K1848" s="160">
        <f>H1848*(I1848/J1848)</f>
        <v/>
      </c>
      <c r="L1848" s="159" t="n">
        <v>1001436.0391</v>
      </c>
      <c r="M1848" s="159" t="n">
        <v>972268</v>
      </c>
      <c r="N1848" s="159" t="n">
        <v>1050049.44</v>
      </c>
      <c r="O1848" s="162">
        <f>MIN(K1848,L1848,M1848,N1848)</f>
        <v/>
      </c>
      <c r="P1848" s="162">
        <f>MAX(K1848,L1848,M1848,N1848)</f>
        <v/>
      </c>
      <c r="Q1848" s="162">
        <f>MEDIAN(K1848,L1848,M1848,N1848)</f>
        <v/>
      </c>
      <c r="R1848" s="162">
        <f>AVERAGE(K1848,L1848,M1848,N1848)</f>
        <v/>
      </c>
      <c r="S1848" s="162">
        <f>AVERAGE(O1848,Q1848)</f>
        <v/>
      </c>
      <c r="T1848" s="162">
        <f>AVERAGE(P1848,Q1848)</f>
        <v/>
      </c>
      <c r="U1848" s="41">
        <f>STDEVA(K1848,L1848,M1848,N1848)</f>
        <v/>
      </c>
      <c r="V1848" s="42">
        <f>U1848/Q1848</f>
        <v/>
      </c>
      <c r="W1848" s="43">
        <f>IF(X1848=O1848,"MENOR",IF(X1848=S1848,"PROM[MEN-MED]","PROMEDIO"))</f>
        <v/>
      </c>
      <c r="X1848" s="163">
        <f>IF(V1848&lt;=300%,O1848,IF(AND(V1848&gt;100%,V1848&lt;=150%),S1848,R1848))</f>
        <v/>
      </c>
      <c r="Y1848" s="162">
        <f>ROUND(X1848,0)</f>
        <v/>
      </c>
    </row>
    <row r="1849" ht="15.75" customHeight="1">
      <c r="B1849" s="32" t="inlineStr">
        <is>
          <t>4.7</t>
        </is>
      </c>
      <c r="C1849" s="32" t="n">
        <v>4912</v>
      </c>
      <c r="D1849" s="72" t="inlineStr">
        <is>
          <t>HORQUILLA DE BRIDA DE LA JUNTA UNIVERSAL</t>
        </is>
      </c>
      <c r="E1849" s="56" t="inlineStr">
        <is>
          <t>componente clave del eje de transmisión que conecta el árbol de transmisión con el diferencial o la caja de transferencia.</t>
        </is>
      </c>
      <c r="F1849" s="32" t="inlineStr">
        <is>
          <t>Unidad</t>
        </is>
      </c>
      <c r="G1849" s="35" t="inlineStr">
        <is>
          <t>suministro</t>
        </is>
      </c>
      <c r="H1849" s="159" t="n">
        <v>141991</v>
      </c>
      <c r="I1849" s="37" t="n">
        <v>158.91</v>
      </c>
      <c r="J1849" s="37" t="n">
        <v>151.76</v>
      </c>
      <c r="K1849" s="160">
        <f>H1849*(I1849/J1849)</f>
        <v/>
      </c>
      <c r="L1849" s="159" t="n">
        <v>172327.2439</v>
      </c>
      <c r="M1849" s="159" t="n">
        <v>167308</v>
      </c>
      <c r="N1849" s="159" t="n">
        <v>180692.64</v>
      </c>
      <c r="O1849" s="162">
        <f>MIN(K1849,L1849,M1849,N1849)</f>
        <v/>
      </c>
      <c r="P1849" s="162">
        <f>MAX(K1849,L1849,M1849,N1849)</f>
        <v/>
      </c>
      <c r="Q1849" s="162">
        <f>MEDIAN(K1849,L1849,M1849,N1849)</f>
        <v/>
      </c>
      <c r="R1849" s="162">
        <f>AVERAGE(K1849,L1849,M1849,N1849)</f>
        <v/>
      </c>
      <c r="S1849" s="162">
        <f>AVERAGE(O1849,Q1849)</f>
        <v/>
      </c>
      <c r="T1849" s="162">
        <f>AVERAGE(P1849,Q1849)</f>
        <v/>
      </c>
      <c r="U1849" s="41">
        <f>STDEVA(K1849,L1849,M1849,N1849)</f>
        <v/>
      </c>
      <c r="V1849" s="42">
        <f>U1849/Q1849</f>
        <v/>
      </c>
      <c r="W1849" s="43">
        <f>IF(X1849=O1849,"MENOR",IF(X1849=S1849,"PROM[MEN-MED]","PROMEDIO"))</f>
        <v/>
      </c>
      <c r="X1849" s="163">
        <f>IF(V1849&lt;=300%,O1849,IF(AND(V1849&gt;100%,V1849&lt;=150%),S1849,R1849))</f>
        <v/>
      </c>
      <c r="Y1849" s="162">
        <f>ROUND(X1849,0)</f>
        <v/>
      </c>
    </row>
    <row r="1850" ht="15.75" customHeight="1">
      <c r="B1850" s="32" t="inlineStr">
        <is>
          <t>4.8</t>
        </is>
      </c>
      <c r="C1850" s="32" t="n">
        <v>4912</v>
      </c>
      <c r="D1850" s="72" t="inlineStr">
        <is>
          <t>CRUCETA DE LA JUNTA UNIVERSAL</t>
        </is>
      </c>
      <c r="E1850" s="56" t="inlineStr">
        <is>
          <t>componente esencial del eje de transmisión, permitiendo la transferencia de torque entre el árbol de transmisión y el diferencial o la caja de transferencia.</t>
        </is>
      </c>
      <c r="F1850" s="32" t="inlineStr">
        <is>
          <t>Unidad</t>
        </is>
      </c>
      <c r="G1850" s="35" t="inlineStr">
        <is>
          <t>suministro</t>
        </is>
      </c>
      <c r="H1850" s="159" t="n">
        <v>400780</v>
      </c>
      <c r="I1850" s="37" t="n">
        <v>158.91</v>
      </c>
      <c r="J1850" s="37" t="n">
        <v>151.76</v>
      </c>
      <c r="K1850" s="160">
        <f>H1850*(I1850/J1850)</f>
        <v/>
      </c>
      <c r="L1850" s="159" t="n">
        <v>503383.6612</v>
      </c>
      <c r="M1850" s="159" t="n">
        <v>488722</v>
      </c>
      <c r="N1850" s="159" t="n">
        <v>527819.76</v>
      </c>
      <c r="O1850" s="162">
        <f>MIN(K1850,L1850,M1850,N1850)</f>
        <v/>
      </c>
      <c r="P1850" s="162">
        <f>MAX(K1850,L1850,M1850,N1850)</f>
        <v/>
      </c>
      <c r="Q1850" s="162">
        <f>MEDIAN(K1850,L1850,M1850,N1850)</f>
        <v/>
      </c>
      <c r="R1850" s="162">
        <f>AVERAGE(K1850,L1850,M1850,N1850)</f>
        <v/>
      </c>
      <c r="S1850" s="162">
        <f>AVERAGE(O1850,Q1850)</f>
        <v/>
      </c>
      <c r="T1850" s="162">
        <f>AVERAGE(P1850,Q1850)</f>
        <v/>
      </c>
      <c r="U1850" s="41">
        <f>STDEVA(K1850,L1850,M1850,N1850)</f>
        <v/>
      </c>
      <c r="V1850" s="42">
        <f>U1850/Q1850</f>
        <v/>
      </c>
      <c r="W1850" s="43">
        <f>IF(X1850=O1850,"MENOR",IF(X1850=S1850,"PROM[MEN-MED]","PROMEDIO"))</f>
        <v/>
      </c>
      <c r="X1850" s="163">
        <f>IF(V1850&lt;=300%,O1850,IF(AND(V1850&gt;100%,V1850&lt;=150%),S1850,R1850))</f>
        <v/>
      </c>
      <c r="Y1850" s="162">
        <f>ROUND(X1850,0)</f>
        <v/>
      </c>
    </row>
    <row r="1851" ht="27" customHeight="1">
      <c r="B1851" s="32" t="inlineStr">
        <is>
          <t>4.9</t>
        </is>
      </c>
      <c r="C1851" s="32" t="n">
        <v>4912</v>
      </c>
      <c r="D1851" s="72" t="inlineStr">
        <is>
          <t xml:space="preserve">CONJUNTO DEL ARBOL DE TRANSMISION DELANTERO </t>
        </is>
      </c>
      <c r="E1851" s="56" t="inlineStr">
        <is>
          <t>componente fundamental en los vehículos 4x4, encargado de transferir la potencia del diferencial central (caja de transferencia) al diferencial delantero, permitiendo la tracción en las ruedas delanteras cuando el sistema 4WD está activado.</t>
        </is>
      </c>
      <c r="F1851" s="32" t="inlineStr">
        <is>
          <t>Unidad</t>
        </is>
      </c>
      <c r="G1851" s="35" t="inlineStr">
        <is>
          <t>suministro</t>
        </is>
      </c>
      <c r="H1851" s="159" t="n">
        <v>4177673</v>
      </c>
      <c r="I1851" s="37" t="n">
        <v>158.91</v>
      </c>
      <c r="J1851" s="37" t="n">
        <v>151.76</v>
      </c>
      <c r="K1851" s="160">
        <f>H1851*(I1851/J1851)</f>
        <v/>
      </c>
      <c r="L1851" s="159" t="n">
        <v>5015835.2916</v>
      </c>
      <c r="M1851" s="159" t="n">
        <v>4869743</v>
      </c>
      <c r="N1851" s="159" t="n">
        <v>5259322.44</v>
      </c>
      <c r="O1851" s="162">
        <f>MIN(K1851,L1851,M1851,N1851)</f>
        <v/>
      </c>
      <c r="P1851" s="162">
        <f>MAX(K1851,L1851,M1851,N1851)</f>
        <v/>
      </c>
      <c r="Q1851" s="162">
        <f>MEDIAN(K1851,L1851,M1851,N1851)</f>
        <v/>
      </c>
      <c r="R1851" s="162">
        <f>AVERAGE(K1851,L1851,M1851,N1851)</f>
        <v/>
      </c>
      <c r="S1851" s="162">
        <f>AVERAGE(O1851,Q1851)</f>
        <v/>
      </c>
      <c r="T1851" s="162">
        <f>AVERAGE(P1851,Q1851)</f>
        <v/>
      </c>
      <c r="U1851" s="41">
        <f>STDEVA(K1851,L1851,M1851,N1851)</f>
        <v/>
      </c>
      <c r="V1851" s="42">
        <f>U1851/Q1851</f>
        <v/>
      </c>
      <c r="W1851" s="43">
        <f>IF(X1851=O1851,"MENOR",IF(X1851=S1851,"PROM[MEN-MED]","PROMEDIO"))</f>
        <v/>
      </c>
      <c r="X1851" s="163">
        <f>IF(V1851&lt;=300%,O1851,IF(AND(V1851&gt;100%,V1851&lt;=150%),S1851,R1851))</f>
        <v/>
      </c>
      <c r="Y1851" s="162">
        <f>ROUND(X1851,0)</f>
        <v/>
      </c>
    </row>
    <row r="1852" ht="15.75" customHeight="1">
      <c r="B1852" s="32" t="inlineStr">
        <is>
          <t>4.10</t>
        </is>
      </c>
      <c r="C1852" s="32" t="n">
        <v>4912</v>
      </c>
      <c r="D1852" s="72" t="inlineStr">
        <is>
          <t>CONJUNTO DEL COJINETE DEL ROTOR DEL ABS IZQUIERDO</t>
        </is>
      </c>
      <c r="E1852" s="56" t="inlineStr">
        <is>
          <t>Este conjunto integra el cojinete de rueda con el rotor o anillo reluctor del ABS, permitiendo el correcto funcionamiento del sistema antibloqueo de frenos.</t>
        </is>
      </c>
      <c r="F1852" s="32" t="inlineStr">
        <is>
          <t>Unidad</t>
        </is>
      </c>
      <c r="G1852" s="35" t="inlineStr">
        <is>
          <t>suministro</t>
        </is>
      </c>
      <c r="H1852" s="159" t="n">
        <v>785698</v>
      </c>
      <c r="I1852" s="37" t="n">
        <v>158.91</v>
      </c>
      <c r="J1852" s="37" t="n">
        <v>151.76</v>
      </c>
      <c r="K1852" s="160">
        <f>H1852*(I1852/J1852)</f>
        <v/>
      </c>
      <c r="L1852" s="159" t="n">
        <v>954942.87</v>
      </c>
      <c r="M1852" s="159" t="n">
        <v>927129</v>
      </c>
      <c r="N1852" s="159" t="n">
        <v>1001299.32</v>
      </c>
      <c r="O1852" s="162">
        <f>MIN(K1852,L1852,M1852,N1852)</f>
        <v/>
      </c>
      <c r="P1852" s="162">
        <f>MAX(K1852,L1852,M1852,N1852)</f>
        <v/>
      </c>
      <c r="Q1852" s="162">
        <f>MEDIAN(K1852,L1852,M1852,N1852)</f>
        <v/>
      </c>
      <c r="R1852" s="162">
        <f>AVERAGE(K1852,L1852,M1852,N1852)</f>
        <v/>
      </c>
      <c r="S1852" s="162">
        <f>AVERAGE(O1852,Q1852)</f>
        <v/>
      </c>
      <c r="T1852" s="162">
        <f>AVERAGE(P1852,Q1852)</f>
        <v/>
      </c>
      <c r="U1852" s="41">
        <f>STDEVA(K1852,L1852,M1852,N1852)</f>
        <v/>
      </c>
      <c r="V1852" s="42">
        <f>U1852/Q1852</f>
        <v/>
      </c>
      <c r="W1852" s="43">
        <f>IF(X1852=O1852,"MENOR",IF(X1852=S1852,"PROM[MEN-MED]","PROMEDIO"))</f>
        <v/>
      </c>
      <c r="X1852" s="163">
        <f>IF(V1852&lt;=300%,O1852,IF(AND(V1852&gt;100%,V1852&lt;=150%),S1852,R1852))</f>
        <v/>
      </c>
      <c r="Y1852" s="162">
        <f>ROUND(X1852,0)</f>
        <v/>
      </c>
    </row>
    <row r="1853" ht="15.75" customHeight="1">
      <c r="B1853" s="32" t="inlineStr">
        <is>
          <t>4.11</t>
        </is>
      </c>
      <c r="C1853" s="32" t="n">
        <v>4912</v>
      </c>
      <c r="D1853" s="72" t="inlineStr">
        <is>
          <t>CONJUNTO DEL COJINETE DEL ROTOR DEL ABS DERECHO</t>
        </is>
      </c>
      <c r="E1853" s="56" t="inlineStr">
        <is>
          <t>Este conjunto integra el cojinete de rueda con el rotor o anillo reluctor del ABS, permitiendo el correcto funcionamiento del sistema antibloqueo de frenos.</t>
        </is>
      </c>
      <c r="F1853" s="32" t="inlineStr">
        <is>
          <t>Unidad</t>
        </is>
      </c>
      <c r="G1853" s="35" t="inlineStr">
        <is>
          <t>suministro</t>
        </is>
      </c>
      <c r="H1853" s="159" t="n">
        <v>785698</v>
      </c>
      <c r="I1853" s="37" t="n">
        <v>158.91</v>
      </c>
      <c r="J1853" s="37" t="n">
        <v>151.76</v>
      </c>
      <c r="K1853" s="160">
        <f>H1853*(I1853/J1853)</f>
        <v/>
      </c>
      <c r="L1853" s="159" t="n">
        <v>945934.4867</v>
      </c>
      <c r="M1853" s="159" t="n">
        <v>918383</v>
      </c>
      <c r="N1853" s="159" t="n">
        <v>991853.64</v>
      </c>
      <c r="O1853" s="162">
        <f>MIN(K1853,L1853,M1853,N1853)</f>
        <v/>
      </c>
      <c r="P1853" s="162">
        <f>MAX(K1853,L1853,M1853,N1853)</f>
        <v/>
      </c>
      <c r="Q1853" s="162">
        <f>MEDIAN(K1853,L1853,M1853,N1853)</f>
        <v/>
      </c>
      <c r="R1853" s="162">
        <f>AVERAGE(K1853,L1853,M1853,N1853)</f>
        <v/>
      </c>
      <c r="S1853" s="162">
        <f>AVERAGE(O1853,Q1853)</f>
        <v/>
      </c>
      <c r="T1853" s="162">
        <f>AVERAGE(P1853,Q1853)</f>
        <v/>
      </c>
      <c r="U1853" s="41">
        <f>STDEVA(K1853,L1853,M1853,N1853)</f>
        <v/>
      </c>
      <c r="V1853" s="42">
        <f>U1853/Q1853</f>
        <v/>
      </c>
      <c r="W1853" s="43">
        <f>IF(X1853=O1853,"MENOR",IF(X1853=S1853,"PROM[MEN-MED]","PROMEDIO"))</f>
        <v/>
      </c>
      <c r="X1853" s="163">
        <f>IF(V1853&lt;=300%,O1853,IF(AND(V1853&gt;100%,V1853&lt;=150%),S1853,R1853))</f>
        <v/>
      </c>
      <c r="Y1853" s="162">
        <f>ROUND(X1853,0)</f>
        <v/>
      </c>
    </row>
    <row r="1854" ht="27" customHeight="1">
      <c r="B1854" s="32" t="inlineStr">
        <is>
          <t>4.12</t>
        </is>
      </c>
      <c r="C1854" s="32" t="n">
        <v>4912</v>
      </c>
      <c r="D1854" s="72" t="inlineStr">
        <is>
          <t xml:space="preserve">SUBCONJUNTO IZQUIERDO DEL CUBO DEL EJE DELANTERO </t>
        </is>
      </c>
      <c r="E1854" s="56" t="inlineStr">
        <is>
          <t>parte fundamental del sistema de suspensión y tracción delantera. Este componente permite el montaje de la rueda, la conexión con el semieje y la transmisión de torque en modelos con tracción 4x4.</t>
        </is>
      </c>
      <c r="F1854" s="32" t="inlineStr">
        <is>
          <t>Unidad</t>
        </is>
      </c>
      <c r="G1854" s="35" t="inlineStr">
        <is>
          <t>suministro</t>
        </is>
      </c>
      <c r="H1854" s="159" t="n">
        <v>3611471</v>
      </c>
      <c r="I1854" s="37" t="n">
        <v>158.91</v>
      </c>
      <c r="J1854" s="37" t="n">
        <v>151.76</v>
      </c>
      <c r="K1854" s="160">
        <f>H1854*(I1854/J1854)</f>
        <v/>
      </c>
      <c r="L1854" s="159" t="n">
        <v>4292084.1579</v>
      </c>
      <c r="M1854" s="159" t="n">
        <v>4167072</v>
      </c>
      <c r="N1854" s="159" t="n">
        <v>4500437.76</v>
      </c>
      <c r="O1854" s="162">
        <f>MIN(K1854,L1854,M1854,N1854)</f>
        <v/>
      </c>
      <c r="P1854" s="162">
        <f>MAX(K1854,L1854,M1854,N1854)</f>
        <v/>
      </c>
      <c r="Q1854" s="162">
        <f>MEDIAN(K1854,L1854,M1854,N1854)</f>
        <v/>
      </c>
      <c r="R1854" s="162">
        <f>AVERAGE(K1854,L1854,M1854,N1854)</f>
        <v/>
      </c>
      <c r="S1854" s="162">
        <f>AVERAGE(O1854,Q1854)</f>
        <v/>
      </c>
      <c r="T1854" s="162">
        <f>AVERAGE(P1854,Q1854)</f>
        <v/>
      </c>
      <c r="U1854" s="41">
        <f>STDEVA(K1854,L1854,M1854,N1854)</f>
        <v/>
      </c>
      <c r="V1854" s="42">
        <f>U1854/Q1854</f>
        <v/>
      </c>
      <c r="W1854" s="43">
        <f>IF(X1854=O1854,"MENOR",IF(X1854=S1854,"PROM[MEN-MED]","PROMEDIO"))</f>
        <v/>
      </c>
      <c r="X1854" s="163">
        <f>IF(V1854&lt;=300%,O1854,IF(AND(V1854&gt;100%,V1854&lt;=150%),S1854,R1854))</f>
        <v/>
      </c>
      <c r="Y1854" s="162">
        <f>ROUND(X1854,0)</f>
        <v/>
      </c>
    </row>
    <row r="1855" ht="27" customHeight="1">
      <c r="B1855" s="32" t="inlineStr">
        <is>
          <t>4.13</t>
        </is>
      </c>
      <c r="C1855" s="32" t="n">
        <v>4912</v>
      </c>
      <c r="D1855" s="72" t="inlineStr">
        <is>
          <t xml:space="preserve">SUBCONJUNTO DERECHO DEL CUBO DEL EJE DELANTERO </t>
        </is>
      </c>
      <c r="E1855" s="56" t="inlineStr">
        <is>
          <t>parte fundamental del sistema de suspensión y tracción delantera. Este componente permite el montaje de la rueda, la conexión con el semieje y la transmisión de torque en modelos con tracción 4x4.</t>
        </is>
      </c>
      <c r="F1855" s="32" t="inlineStr">
        <is>
          <t>Unidad</t>
        </is>
      </c>
      <c r="G1855" s="35" t="inlineStr">
        <is>
          <t>suministro</t>
        </is>
      </c>
      <c r="H1855" s="159" t="n">
        <v>3611471</v>
      </c>
      <c r="I1855" s="37" t="n">
        <v>158.91</v>
      </c>
      <c r="J1855" s="37" t="n">
        <v>151.76</v>
      </c>
      <c r="K1855" s="160">
        <f>H1855*(I1855/J1855)</f>
        <v/>
      </c>
      <c r="L1855" s="159" t="n">
        <v>4292084.1579</v>
      </c>
      <c r="M1855" s="159" t="n">
        <v>4167072</v>
      </c>
      <c r="N1855" s="159" t="n">
        <v>4500437.76</v>
      </c>
      <c r="O1855" s="162">
        <f>MIN(K1855,L1855,M1855,N1855)</f>
        <v/>
      </c>
      <c r="P1855" s="162">
        <f>MAX(K1855,L1855,M1855,N1855)</f>
        <v/>
      </c>
      <c r="Q1855" s="162">
        <f>MEDIAN(K1855,L1855,M1855,N1855)</f>
        <v/>
      </c>
      <c r="R1855" s="162">
        <f>AVERAGE(K1855,L1855,M1855,N1855)</f>
        <v/>
      </c>
      <c r="S1855" s="162">
        <f>AVERAGE(O1855,Q1855)</f>
        <v/>
      </c>
      <c r="T1855" s="162">
        <f>AVERAGE(P1855,Q1855)</f>
        <v/>
      </c>
      <c r="U1855" s="41">
        <f>STDEVA(K1855,L1855,M1855,N1855)</f>
        <v/>
      </c>
      <c r="V1855" s="42">
        <f>U1855/Q1855</f>
        <v/>
      </c>
      <c r="W1855" s="43">
        <f>IF(X1855=O1855,"MENOR",IF(X1855=S1855,"PROM[MEN-MED]","PROMEDIO"))</f>
        <v/>
      </c>
      <c r="X1855" s="163">
        <f>IF(V1855&lt;=300%,O1855,IF(AND(V1855&gt;100%,V1855&lt;=150%),S1855,R1855))</f>
        <v/>
      </c>
      <c r="Y1855" s="162">
        <f>ROUND(X1855,0)</f>
        <v/>
      </c>
    </row>
    <row r="1856" ht="15.75" customHeight="1">
      <c r="B1856" s="32" t="inlineStr">
        <is>
          <t>4.14</t>
        </is>
      </c>
      <c r="C1856" s="32" t="n">
        <v>4912</v>
      </c>
      <c r="D1856" s="72" t="inlineStr">
        <is>
          <t>EJE AXIAL TRASERO IZQUIERDO</t>
        </is>
      </c>
      <c r="E1856" s="56" t="inlineStr">
        <is>
          <t>función principal es transmitir la potencia desde el diferencial trasero hasta la rueda izquierda, permitiendo el movimiento del vehículo</t>
        </is>
      </c>
      <c r="F1856" s="32" t="inlineStr">
        <is>
          <t>Unidad</t>
        </is>
      </c>
      <c r="G1856" s="35" t="inlineStr">
        <is>
          <t>suministro</t>
        </is>
      </c>
      <c r="H1856" s="159" t="n">
        <v>2007041</v>
      </c>
      <c r="I1856" s="37" t="n">
        <v>158.91</v>
      </c>
      <c r="J1856" s="37" t="n">
        <v>151.76</v>
      </c>
      <c r="K1856" s="160">
        <f>H1856*(I1856/J1856)</f>
        <v/>
      </c>
      <c r="L1856" s="159" t="n">
        <v>2464846.6549</v>
      </c>
      <c r="M1856" s="159" t="n">
        <v>2393055</v>
      </c>
      <c r="N1856" s="159" t="n">
        <v>2584499.4</v>
      </c>
      <c r="O1856" s="162">
        <f>MIN(K1856,L1856,M1856,N1856)</f>
        <v/>
      </c>
      <c r="P1856" s="162">
        <f>MAX(K1856,L1856,M1856,N1856)</f>
        <v/>
      </c>
      <c r="Q1856" s="162">
        <f>MEDIAN(K1856,L1856,M1856,N1856)</f>
        <v/>
      </c>
      <c r="R1856" s="162">
        <f>AVERAGE(K1856,L1856,M1856,N1856)</f>
        <v/>
      </c>
      <c r="S1856" s="162">
        <f>AVERAGE(O1856,Q1856)</f>
        <v/>
      </c>
      <c r="T1856" s="162">
        <f>AVERAGE(P1856,Q1856)</f>
        <v/>
      </c>
      <c r="U1856" s="41">
        <f>STDEVA(K1856,L1856,M1856,N1856)</f>
        <v/>
      </c>
      <c r="V1856" s="42">
        <f>U1856/Q1856</f>
        <v/>
      </c>
      <c r="W1856" s="43">
        <f>IF(X1856=O1856,"MENOR",IF(X1856=S1856,"PROM[MEN-MED]","PROMEDIO"))</f>
        <v/>
      </c>
      <c r="X1856" s="163">
        <f>IF(V1856&lt;=300%,O1856,IF(AND(V1856&gt;100%,V1856&lt;=150%),S1856,R1856))</f>
        <v/>
      </c>
      <c r="Y1856" s="162">
        <f>ROUND(X1856,0)</f>
        <v/>
      </c>
    </row>
    <row r="1857" ht="15.75" customHeight="1">
      <c r="B1857" s="32" t="inlineStr">
        <is>
          <t>4.15</t>
        </is>
      </c>
      <c r="C1857" s="32" t="n">
        <v>4912</v>
      </c>
      <c r="D1857" s="72" t="inlineStr">
        <is>
          <t>EJE AXIAL TRASERO DERECHO</t>
        </is>
      </c>
      <c r="E1857" s="56" t="inlineStr">
        <is>
          <t>función principal es transmitir la potencia desde el diferencial trasero hasta la rueda izquierda, permitiendo el movimiento del vehículo</t>
        </is>
      </c>
      <c r="F1857" s="32" t="inlineStr">
        <is>
          <t>Unidad</t>
        </is>
      </c>
      <c r="G1857" s="35" t="inlineStr">
        <is>
          <t>suministro</t>
        </is>
      </c>
      <c r="H1857" s="159" t="n">
        <v>2007041</v>
      </c>
      <c r="I1857" s="37" t="n">
        <v>158.91</v>
      </c>
      <c r="J1857" s="37" t="n">
        <v>151.76</v>
      </c>
      <c r="K1857" s="160">
        <f>H1857*(I1857/J1857)</f>
        <v/>
      </c>
      <c r="L1857" s="159" t="n">
        <v>2395738.7972</v>
      </c>
      <c r="M1857" s="159" t="n">
        <v>2325960</v>
      </c>
      <c r="N1857" s="159" t="n">
        <v>2512036.8</v>
      </c>
      <c r="O1857" s="162">
        <f>MIN(K1857,L1857,M1857,N1857)</f>
        <v/>
      </c>
      <c r="P1857" s="162">
        <f>MAX(K1857,L1857,M1857,N1857)</f>
        <v/>
      </c>
      <c r="Q1857" s="162">
        <f>MEDIAN(K1857,L1857,M1857,N1857)</f>
        <v/>
      </c>
      <c r="R1857" s="162">
        <f>AVERAGE(K1857,L1857,M1857,N1857)</f>
        <v/>
      </c>
      <c r="S1857" s="162">
        <f>AVERAGE(O1857,Q1857)</f>
        <v/>
      </c>
      <c r="T1857" s="162">
        <f>AVERAGE(P1857,Q1857)</f>
        <v/>
      </c>
      <c r="U1857" s="41">
        <f>STDEVA(K1857,L1857,M1857,N1857)</f>
        <v/>
      </c>
      <c r="V1857" s="42">
        <f>U1857/Q1857</f>
        <v/>
      </c>
      <c r="W1857" s="43">
        <f>IF(X1857=O1857,"MENOR",IF(X1857=S1857,"PROM[MEN-MED]","PROMEDIO"))</f>
        <v/>
      </c>
      <c r="X1857" s="163">
        <f>IF(V1857&lt;=300%,O1857,IF(AND(V1857&gt;100%,V1857&lt;=150%),S1857,R1857))</f>
        <v/>
      </c>
      <c r="Y1857" s="162">
        <f>ROUND(X1857,0)</f>
        <v/>
      </c>
    </row>
    <row r="1858" ht="27" customHeight="1">
      <c r="B1858" s="32" t="inlineStr">
        <is>
          <t>4.16</t>
        </is>
      </c>
      <c r="C1858" s="32" t="n">
        <v>4912</v>
      </c>
      <c r="D1858" s="72" t="inlineStr">
        <is>
          <t>JUNTA DEL DEFLECTOR DE ACEITE DEL TAMBOR DEL FRENO IZQUIERDO</t>
        </is>
      </c>
      <c r="E1858" s="56" t="inlineStr">
        <is>
          <t>La junta del deflector de aceite del tambor de freno izquierdo es un componente diseñado para evitar que el aceite del diferencial trasero o la grasa del rodamiento contaminen el sistema de frenos</t>
        </is>
      </c>
      <c r="F1858" s="32" t="inlineStr">
        <is>
          <t>Unidad</t>
        </is>
      </c>
      <c r="G1858" s="35" t="inlineStr">
        <is>
          <t>suministro</t>
        </is>
      </c>
      <c r="H1858" s="159" t="n">
        <v>51300</v>
      </c>
      <c r="I1858" s="37" t="n">
        <v>158.91</v>
      </c>
      <c r="J1858" s="37" t="n">
        <v>151.76</v>
      </c>
      <c r="K1858" s="160">
        <f>H1858*(I1858/J1858)</f>
        <v/>
      </c>
      <c r="L1858" s="159" t="n">
        <v>60153.0244</v>
      </c>
      <c r="M1858" s="159" t="n">
        <v>58401</v>
      </c>
      <c r="N1858" s="159" t="n">
        <v>63073.08</v>
      </c>
      <c r="O1858" s="162">
        <f>MIN(K1858,L1858,M1858,N1858)</f>
        <v/>
      </c>
      <c r="P1858" s="162">
        <f>MAX(K1858,L1858,M1858,N1858)</f>
        <v/>
      </c>
      <c r="Q1858" s="162">
        <f>MEDIAN(K1858,L1858,M1858,N1858)</f>
        <v/>
      </c>
      <c r="R1858" s="162">
        <f>AVERAGE(K1858,L1858,M1858,N1858)</f>
        <v/>
      </c>
      <c r="S1858" s="162">
        <f>AVERAGE(O1858,Q1858)</f>
        <v/>
      </c>
      <c r="T1858" s="162">
        <f>AVERAGE(P1858,Q1858)</f>
        <v/>
      </c>
      <c r="U1858" s="41">
        <f>STDEVA(K1858,L1858,M1858,N1858)</f>
        <v/>
      </c>
      <c r="V1858" s="42">
        <f>U1858/Q1858</f>
        <v/>
      </c>
      <c r="W1858" s="43">
        <f>IF(X1858=O1858,"MENOR",IF(X1858=S1858,"PROM[MEN-MED]","PROMEDIO"))</f>
        <v/>
      </c>
      <c r="X1858" s="163">
        <f>IF(V1858&lt;=300%,O1858,IF(AND(V1858&gt;100%,V1858&lt;=150%),S1858,R1858))</f>
        <v/>
      </c>
      <c r="Y1858" s="162">
        <f>ROUND(X1858,0)</f>
        <v/>
      </c>
    </row>
    <row r="1859" ht="27" customHeight="1">
      <c r="B1859" s="32" t="inlineStr">
        <is>
          <t>4.17</t>
        </is>
      </c>
      <c r="C1859" s="32" t="n">
        <v>4912</v>
      </c>
      <c r="D1859" s="72" t="inlineStr">
        <is>
          <t>JUNTA DEL DEFLECTOR DE ACEITE DEL TAMBOR DEL FRENO DERECHO</t>
        </is>
      </c>
      <c r="E1859" s="56" t="inlineStr">
        <is>
          <t>La junta del deflector de aceite del tambor de freno izquierdo es un componente diseñado para evitar que el aceite del diferencial trasero o la grasa del rodamiento contaminen el sistema de frenos</t>
        </is>
      </c>
      <c r="F1859" s="32" t="inlineStr">
        <is>
          <t>Unidad</t>
        </is>
      </c>
      <c r="G1859" s="35" t="inlineStr">
        <is>
          <t>suministro</t>
        </is>
      </c>
      <c r="H1859" s="159" t="n">
        <v>51300</v>
      </c>
      <c r="I1859" s="37" t="n">
        <v>158.91</v>
      </c>
      <c r="J1859" s="37" t="n">
        <v>151.76</v>
      </c>
      <c r="K1859" s="160">
        <f>H1859*(I1859/J1859)</f>
        <v/>
      </c>
      <c r="L1859" s="159" t="n">
        <v>61321.0451</v>
      </c>
      <c r="M1859" s="159" t="n">
        <v>59535</v>
      </c>
      <c r="N1859" s="159" t="n">
        <v>64297.8</v>
      </c>
      <c r="O1859" s="162">
        <f>MIN(K1859,L1859,M1859,N1859)</f>
        <v/>
      </c>
      <c r="P1859" s="162">
        <f>MAX(K1859,L1859,M1859,N1859)</f>
        <v/>
      </c>
      <c r="Q1859" s="162">
        <f>MEDIAN(K1859,L1859,M1859,N1859)</f>
        <v/>
      </c>
      <c r="R1859" s="162">
        <f>AVERAGE(K1859,L1859,M1859,N1859)</f>
        <v/>
      </c>
      <c r="S1859" s="162">
        <f>AVERAGE(O1859,Q1859)</f>
        <v/>
      </c>
      <c r="T1859" s="162">
        <f>AVERAGE(P1859,Q1859)</f>
        <v/>
      </c>
      <c r="U1859" s="41">
        <f>STDEVA(K1859,L1859,M1859,N1859)</f>
        <v/>
      </c>
      <c r="V1859" s="42">
        <f>U1859/Q1859</f>
        <v/>
      </c>
      <c r="W1859" s="43">
        <f>IF(X1859=O1859,"MENOR",IF(X1859=S1859,"PROM[MEN-MED]","PROMEDIO"))</f>
        <v/>
      </c>
      <c r="X1859" s="163">
        <f>IF(V1859&lt;=300%,O1859,IF(AND(V1859&gt;100%,V1859&lt;=150%),S1859,R1859))</f>
        <v/>
      </c>
      <c r="Y1859" s="162">
        <f>ROUND(X1859,0)</f>
        <v/>
      </c>
    </row>
    <row r="1860" ht="15.75" customHeight="1">
      <c r="B1860" s="32" t="inlineStr">
        <is>
          <t>4.18</t>
        </is>
      </c>
      <c r="C1860" s="32" t="n">
        <v>4912</v>
      </c>
      <c r="D1860" s="72" t="inlineStr">
        <is>
          <t>SUBCONJUNTO IZQUIERDO DEL CUBO DEL EJE TRASERO</t>
        </is>
      </c>
      <c r="E1860" s="56" t="inlineStr">
        <is>
          <t>pieza clave del sistema de tracción trasera que conecta el eje con la rueda, permitiendo la transmisión de torque y el giro de la rueda trasera izquierda.</t>
        </is>
      </c>
      <c r="F1860" s="32" t="inlineStr">
        <is>
          <t>Unidad</t>
        </is>
      </c>
      <c r="G1860" s="35" t="inlineStr">
        <is>
          <t>suministro</t>
        </is>
      </c>
      <c r="H1860" s="159" t="n">
        <v>1720450</v>
      </c>
      <c r="I1860" s="37" t="n">
        <v>158.91</v>
      </c>
      <c r="J1860" s="37" t="n">
        <v>151.76</v>
      </c>
      <c r="K1860" s="160">
        <f>H1860*(I1860/J1860)</f>
        <v/>
      </c>
      <c r="L1860" s="159" t="n">
        <v>2036940.3621</v>
      </c>
      <c r="M1860" s="159" t="n">
        <v>1977612</v>
      </c>
      <c r="N1860" s="159" t="n">
        <v>2135820.96</v>
      </c>
      <c r="O1860" s="162">
        <f>MIN(K1860,L1860,M1860,N1860)</f>
        <v/>
      </c>
      <c r="P1860" s="162">
        <f>MAX(K1860,L1860,M1860,N1860)</f>
        <v/>
      </c>
      <c r="Q1860" s="162">
        <f>MEDIAN(K1860,L1860,M1860,N1860)</f>
        <v/>
      </c>
      <c r="R1860" s="162">
        <f>AVERAGE(K1860,L1860,M1860,N1860)</f>
        <v/>
      </c>
      <c r="S1860" s="162">
        <f>AVERAGE(O1860,Q1860)</f>
        <v/>
      </c>
      <c r="T1860" s="162">
        <f>AVERAGE(P1860,Q1860)</f>
        <v/>
      </c>
      <c r="U1860" s="41">
        <f>STDEVA(K1860,L1860,M1860,N1860)</f>
        <v/>
      </c>
      <c r="V1860" s="42">
        <f>U1860/Q1860</f>
        <v/>
      </c>
      <c r="W1860" s="43">
        <f>IF(X1860=O1860,"MENOR",IF(X1860=S1860,"PROM[MEN-MED]","PROMEDIO"))</f>
        <v/>
      </c>
      <c r="X1860" s="163">
        <f>IF(V1860&lt;=300%,O1860,IF(AND(V1860&gt;100%,V1860&lt;=150%),S1860,R1860))</f>
        <v/>
      </c>
      <c r="Y1860" s="162">
        <f>ROUND(X1860,0)</f>
        <v/>
      </c>
    </row>
    <row r="1861" ht="15.75" customHeight="1">
      <c r="B1861" s="32" t="inlineStr">
        <is>
          <t>4.19</t>
        </is>
      </c>
      <c r="C1861" s="32" t="n">
        <v>4912</v>
      </c>
      <c r="D1861" s="72" t="inlineStr">
        <is>
          <t>SUBCONJUNTO DERECHO DEL CUBO DEL EJE TRASERO</t>
        </is>
      </c>
      <c r="E1861" s="56" t="inlineStr">
        <is>
          <t>pieza clave del sistema de tracción trasera que conecta el eje con la rueda, permitiendo la transmisión de torque y el giro de la rueda trasera izquierda.</t>
        </is>
      </c>
      <c r="F1861" s="32" t="inlineStr">
        <is>
          <t>Unidad</t>
        </is>
      </c>
      <c r="G1861" s="35" t="inlineStr">
        <is>
          <t>suministro</t>
        </is>
      </c>
      <c r="H1861" s="159" t="n">
        <v>1754649</v>
      </c>
      <c r="I1861" s="37" t="n">
        <v>158.91</v>
      </c>
      <c r="J1861" s="37" t="n">
        <v>151.76</v>
      </c>
      <c r="K1861" s="160">
        <f>H1861*(I1861/J1861)</f>
        <v/>
      </c>
      <c r="L1861" s="159" t="n">
        <v>2131139.0128</v>
      </c>
      <c r="M1861" s="159" t="n">
        <v>2069067</v>
      </c>
      <c r="N1861" s="159" t="n">
        <v>2234592.36</v>
      </c>
      <c r="O1861" s="162">
        <f>MIN(K1861,L1861,M1861,N1861)</f>
        <v/>
      </c>
      <c r="P1861" s="162">
        <f>MAX(K1861,L1861,M1861,N1861)</f>
        <v/>
      </c>
      <c r="Q1861" s="162">
        <f>MEDIAN(K1861,L1861,M1861,N1861)</f>
        <v/>
      </c>
      <c r="R1861" s="162">
        <f>AVERAGE(K1861,L1861,M1861,N1861)</f>
        <v/>
      </c>
      <c r="S1861" s="162">
        <f>AVERAGE(O1861,Q1861)</f>
        <v/>
      </c>
      <c r="T1861" s="162">
        <f>AVERAGE(P1861,Q1861)</f>
        <v/>
      </c>
      <c r="U1861" s="41">
        <f>STDEVA(K1861,L1861,M1861,N1861)</f>
        <v/>
      </c>
      <c r="V1861" s="42">
        <f>U1861/Q1861</f>
        <v/>
      </c>
      <c r="W1861" s="43">
        <f>IF(X1861=O1861,"MENOR",IF(X1861=S1861,"PROM[MEN-MED]","PROMEDIO"))</f>
        <v/>
      </c>
      <c r="X1861" s="163">
        <f>IF(V1861&lt;=300%,O1861,IF(AND(V1861&gt;100%,V1861&lt;=150%),S1861,R1861))</f>
        <v/>
      </c>
      <c r="Y1861" s="162">
        <f>ROUND(X1861,0)</f>
        <v/>
      </c>
    </row>
    <row r="1862" ht="27" customHeight="1">
      <c r="B1862" s="32" t="inlineStr">
        <is>
          <t>4.20</t>
        </is>
      </c>
      <c r="C1862" s="32" t="n">
        <v>4912</v>
      </c>
      <c r="D1862" s="72" t="inlineStr">
        <is>
          <t>CONJUNTO DEL PORTADOR DEL DIFERENCIAL DELANTERO</t>
        </is>
      </c>
      <c r="E1862" s="56" t="inlineStr">
        <is>
          <t xml:space="preserve"> es una parte esencial del sistema de tracción 4x4. Este conjunto sostiene y alberga el diferencial delantero, permitiendo la transmisión de torque desde la caja de transferencia hacia las ruedas delanteras.</t>
        </is>
      </c>
      <c r="F1862" s="32" t="inlineStr">
        <is>
          <t>Unidad</t>
        </is>
      </c>
      <c r="G1862" s="35" t="inlineStr">
        <is>
          <t>suministro</t>
        </is>
      </c>
      <c r="H1862" s="159" t="n">
        <v>841700</v>
      </c>
      <c r="I1862" s="37" t="n">
        <v>158.91</v>
      </c>
      <c r="J1862" s="37" t="n">
        <v>151.76</v>
      </c>
      <c r="K1862" s="160">
        <f>H1862*(I1862/J1862)</f>
        <v/>
      </c>
      <c r="L1862" s="159" t="n">
        <v>1025283.6272</v>
      </c>
      <c r="M1862" s="159" t="n">
        <v>995421</v>
      </c>
      <c r="N1862" s="159" t="n">
        <v>1075054.68</v>
      </c>
      <c r="O1862" s="162">
        <f>MIN(K1862,L1862,M1862,N1862)</f>
        <v/>
      </c>
      <c r="P1862" s="162">
        <f>MAX(K1862,L1862,M1862,N1862)</f>
        <v/>
      </c>
      <c r="Q1862" s="162">
        <f>MEDIAN(K1862,L1862,M1862,N1862)</f>
        <v/>
      </c>
      <c r="R1862" s="162">
        <f>AVERAGE(K1862,L1862,M1862,N1862)</f>
        <v/>
      </c>
      <c r="S1862" s="162">
        <f>AVERAGE(O1862,Q1862)</f>
        <v/>
      </c>
      <c r="T1862" s="162">
        <f>AVERAGE(P1862,Q1862)</f>
        <v/>
      </c>
      <c r="U1862" s="41">
        <f>STDEVA(K1862,L1862,M1862,N1862)</f>
        <v/>
      </c>
      <c r="V1862" s="42">
        <f>U1862/Q1862</f>
        <v/>
      </c>
      <c r="W1862" s="43">
        <f>IF(X1862=O1862,"MENOR",IF(X1862=S1862,"PROM[MEN-MED]","PROMEDIO"))</f>
        <v/>
      </c>
      <c r="X1862" s="163">
        <f>IF(V1862&lt;=300%,O1862,IF(AND(V1862&gt;100%,V1862&lt;=150%),S1862,R1862))</f>
        <v/>
      </c>
      <c r="Y1862" s="162">
        <f>ROUND(X1862,0)</f>
        <v/>
      </c>
    </row>
    <row r="1863" ht="15.75" customHeight="1">
      <c r="B1863" s="32" t="inlineStr">
        <is>
          <t>4.21</t>
        </is>
      </c>
      <c r="C1863" s="32" t="n">
        <v>4912</v>
      </c>
      <c r="D1863" s="72" t="inlineStr">
        <is>
          <t>TUBO DE VENTILACION DIFERENCIAL DELANTERO</t>
        </is>
      </c>
      <c r="E1863" s="56" t="inlineStr">
        <is>
          <t>Su función principal es permitir la expansión y contracción del aire dentro del diferencial, evitando que la presión interna provoque fugas de aceite o daño en los retenes.</t>
        </is>
      </c>
      <c r="F1863" s="32" t="inlineStr">
        <is>
          <t>Unidad</t>
        </is>
      </c>
      <c r="G1863" s="35" t="inlineStr">
        <is>
          <t>suministro</t>
        </is>
      </c>
      <c r="H1863" s="159" t="n">
        <v>219450</v>
      </c>
      <c r="I1863" s="37" t="n">
        <v>158.91</v>
      </c>
      <c r="J1863" s="37" t="n">
        <v>151.76</v>
      </c>
      <c r="K1863" s="160">
        <f>H1863*(I1863/J1863)</f>
        <v/>
      </c>
      <c r="L1863" s="159" t="n">
        <v>257321.8158</v>
      </c>
      <c r="M1863" s="159" t="n">
        <v>249827</v>
      </c>
      <c r="N1863" s="159" t="n">
        <v>269813.16</v>
      </c>
      <c r="O1863" s="162">
        <f>MIN(K1863,L1863,M1863,N1863)</f>
        <v/>
      </c>
      <c r="P1863" s="162">
        <f>MAX(K1863,L1863,M1863,N1863)</f>
        <v/>
      </c>
      <c r="Q1863" s="162">
        <f>MEDIAN(K1863,L1863,M1863,N1863)</f>
        <v/>
      </c>
      <c r="R1863" s="162">
        <f>AVERAGE(K1863,L1863,M1863,N1863)</f>
        <v/>
      </c>
      <c r="S1863" s="162">
        <f>AVERAGE(O1863,Q1863)</f>
        <v/>
      </c>
      <c r="T1863" s="162">
        <f>AVERAGE(P1863,Q1863)</f>
        <v/>
      </c>
      <c r="U1863" s="41">
        <f>STDEVA(K1863,L1863,M1863,N1863)</f>
        <v/>
      </c>
      <c r="V1863" s="42">
        <f>U1863/Q1863</f>
        <v/>
      </c>
      <c r="W1863" s="43">
        <f>IF(X1863=O1863,"MENOR",IF(X1863=S1863,"PROM[MEN-MED]","PROMEDIO"))</f>
        <v/>
      </c>
      <c r="X1863" s="163">
        <f>IF(V1863&lt;=300%,O1863,IF(AND(V1863&gt;100%,V1863&lt;=150%),S1863,R1863))</f>
        <v/>
      </c>
      <c r="Y1863" s="162">
        <f>ROUND(X1863,0)</f>
        <v/>
      </c>
    </row>
    <row r="1864" ht="15.75" customHeight="1">
      <c r="B1864" s="32" t="inlineStr">
        <is>
          <t>4.22</t>
        </is>
      </c>
      <c r="C1864" s="32" t="n">
        <v>4912</v>
      </c>
      <c r="D1864" s="72" t="inlineStr">
        <is>
          <t>SOPORTE DE DIFERENCIAL DELANTERO NO.1</t>
        </is>
      </c>
      <c r="E1864" s="56" t="inlineStr">
        <is>
          <t>es una pieza de goma y metal que fija el diferencial delantero al chasis, absorbiendo vibraciones y reduciendo el impacto en la transmisión durante la conducción.</t>
        </is>
      </c>
      <c r="F1864" s="32" t="inlineStr">
        <is>
          <t>Unidad</t>
        </is>
      </c>
      <c r="G1864" s="35" t="inlineStr">
        <is>
          <t>suministro</t>
        </is>
      </c>
      <c r="H1864" s="159" t="n">
        <v>1061020</v>
      </c>
      <c r="I1864" s="37" t="n">
        <v>158.91</v>
      </c>
      <c r="J1864" s="37" t="n">
        <v>151.76</v>
      </c>
      <c r="K1864" s="160">
        <f>H1864*(I1864/J1864)</f>
        <v/>
      </c>
      <c r="L1864" s="159" t="n">
        <v>1250959.7254</v>
      </c>
      <c r="M1864" s="159" t="n">
        <v>1214524</v>
      </c>
      <c r="N1864" s="159" t="n">
        <v>1311685.92</v>
      </c>
      <c r="O1864" s="162">
        <f>MIN(K1864,L1864,M1864,N1864)</f>
        <v/>
      </c>
      <c r="P1864" s="162">
        <f>MAX(K1864,L1864,M1864,N1864)</f>
        <v/>
      </c>
      <c r="Q1864" s="162">
        <f>MEDIAN(K1864,L1864,M1864,N1864)</f>
        <v/>
      </c>
      <c r="R1864" s="162">
        <f>AVERAGE(K1864,L1864,M1864,N1864)</f>
        <v/>
      </c>
      <c r="S1864" s="162">
        <f>AVERAGE(O1864,Q1864)</f>
        <v/>
      </c>
      <c r="T1864" s="162">
        <f>AVERAGE(P1864,Q1864)</f>
        <v/>
      </c>
      <c r="U1864" s="41">
        <f>STDEVA(K1864,L1864,M1864,N1864)</f>
        <v/>
      </c>
      <c r="V1864" s="42">
        <f>U1864/Q1864</f>
        <v/>
      </c>
      <c r="W1864" s="43">
        <f>IF(X1864=O1864,"MENOR",IF(X1864=S1864,"PROM[MEN-MED]","PROMEDIO"))</f>
        <v/>
      </c>
      <c r="X1864" s="163">
        <f>IF(V1864&lt;=300%,O1864,IF(AND(V1864&gt;100%,V1864&lt;=150%),S1864,R1864))</f>
        <v/>
      </c>
      <c r="Y1864" s="162">
        <f>ROUND(X1864,0)</f>
        <v/>
      </c>
    </row>
    <row r="1865" ht="15.75" customHeight="1">
      <c r="B1865" s="32" t="inlineStr">
        <is>
          <t>4.23</t>
        </is>
      </c>
      <c r="C1865" s="32" t="n">
        <v>4912</v>
      </c>
      <c r="D1865" s="72" t="inlineStr">
        <is>
          <t>SOPORTE DE DIFERENCIAL DELANTERO NO.2</t>
        </is>
      </c>
      <c r="E1865" s="56" t="inlineStr">
        <is>
          <t>es una pieza de goma y metal que fija el diferencial delantero al chasis, absorbiendo vibraciones y reduciendo el impacto en la transmisión durante la conducción.</t>
        </is>
      </c>
      <c r="F1865" s="32" t="inlineStr">
        <is>
          <t>Unidad</t>
        </is>
      </c>
      <c r="G1865" s="35" t="inlineStr">
        <is>
          <t>suministro</t>
        </is>
      </c>
      <c r="H1865" s="159" t="n">
        <v>1061020</v>
      </c>
      <c r="I1865" s="37" t="n">
        <v>158.91</v>
      </c>
      <c r="J1865" s="37" t="n">
        <v>151.76</v>
      </c>
      <c r="K1865" s="160">
        <f>H1865*(I1865/J1865)</f>
        <v/>
      </c>
      <c r="L1865" s="159" t="n">
        <v>1275250.2077</v>
      </c>
      <c r="M1865" s="159" t="n">
        <v>1238107</v>
      </c>
      <c r="N1865" s="159" t="n">
        <v>1337155.56</v>
      </c>
      <c r="O1865" s="162">
        <f>MIN(K1865,L1865,M1865,N1865)</f>
        <v/>
      </c>
      <c r="P1865" s="162">
        <f>MAX(K1865,L1865,M1865,N1865)</f>
        <v/>
      </c>
      <c r="Q1865" s="162">
        <f>MEDIAN(K1865,L1865,M1865,N1865)</f>
        <v/>
      </c>
      <c r="R1865" s="162">
        <f>AVERAGE(K1865,L1865,M1865,N1865)</f>
        <v/>
      </c>
      <c r="S1865" s="162">
        <f>AVERAGE(O1865,Q1865)</f>
        <v/>
      </c>
      <c r="T1865" s="162">
        <f>AVERAGE(P1865,Q1865)</f>
        <v/>
      </c>
      <c r="U1865" s="41">
        <f>STDEVA(K1865,L1865,M1865,N1865)</f>
        <v/>
      </c>
      <c r="V1865" s="42">
        <f>U1865/Q1865</f>
        <v/>
      </c>
      <c r="W1865" s="43">
        <f>IF(X1865=O1865,"MENOR",IF(X1865=S1865,"PROM[MEN-MED]","PROMEDIO"))</f>
        <v/>
      </c>
      <c r="X1865" s="163">
        <f>IF(V1865&lt;=300%,O1865,IF(AND(V1865&gt;100%,V1865&lt;=150%),S1865,R1865))</f>
        <v/>
      </c>
      <c r="Y1865" s="162">
        <f>ROUND(X1865,0)</f>
        <v/>
      </c>
    </row>
    <row r="1866" ht="15.75" customHeight="1">
      <c r="B1866" s="32" t="inlineStr">
        <is>
          <t>4.24</t>
        </is>
      </c>
      <c r="C1866" s="32" t="n">
        <v>4912</v>
      </c>
      <c r="D1866" s="72" t="inlineStr">
        <is>
          <t>SOPORTE DE DIFERENCIAL DELANTERO NO.3</t>
        </is>
      </c>
      <c r="E1866" s="56" t="inlineStr">
        <is>
          <t>es una pieza de goma y metal que fija el diferencial delantero al chasis, absorbiendo vibraciones y reduciendo el impacto en la transmisión durante la conducción.</t>
        </is>
      </c>
      <c r="F1866" s="32" t="inlineStr">
        <is>
          <t>Unidad</t>
        </is>
      </c>
      <c r="G1866" s="35" t="inlineStr">
        <is>
          <t>suministro</t>
        </is>
      </c>
      <c r="H1866" s="159" t="n">
        <v>1061020</v>
      </c>
      <c r="I1866" s="37" t="n">
        <v>158.91</v>
      </c>
      <c r="J1866" s="37" t="n">
        <v>151.76</v>
      </c>
      <c r="K1866" s="160">
        <f>H1866*(I1866/J1866)</f>
        <v/>
      </c>
      <c r="L1866" s="159" t="n">
        <v>1275250.2077</v>
      </c>
      <c r="M1866" s="159" t="n">
        <v>1238107</v>
      </c>
      <c r="N1866" s="159" t="n">
        <v>1337155.56</v>
      </c>
      <c r="O1866" s="162">
        <f>MIN(K1866,L1866,M1866,N1866)</f>
        <v/>
      </c>
      <c r="P1866" s="162">
        <f>MAX(K1866,L1866,M1866,N1866)</f>
        <v/>
      </c>
      <c r="Q1866" s="162">
        <f>MEDIAN(K1866,L1866,M1866,N1866)</f>
        <v/>
      </c>
      <c r="R1866" s="162">
        <f>AVERAGE(K1866,L1866,M1866,N1866)</f>
        <v/>
      </c>
      <c r="S1866" s="162">
        <f>AVERAGE(O1866,Q1866)</f>
        <v/>
      </c>
      <c r="T1866" s="162">
        <f>AVERAGE(P1866,Q1866)</f>
        <v/>
      </c>
      <c r="U1866" s="41">
        <f>STDEVA(K1866,L1866,M1866,N1866)</f>
        <v/>
      </c>
      <c r="V1866" s="42">
        <f>U1866/Q1866</f>
        <v/>
      </c>
      <c r="W1866" s="43">
        <f>IF(X1866=O1866,"MENOR",IF(X1866=S1866,"PROM[MEN-MED]","PROMEDIO"))</f>
        <v/>
      </c>
      <c r="X1866" s="163">
        <f>IF(V1866&lt;=300%,O1866,IF(AND(V1866&gt;100%,V1866&lt;=150%),S1866,R1866))</f>
        <v/>
      </c>
      <c r="Y1866" s="162">
        <f>ROUND(X1866,0)</f>
        <v/>
      </c>
    </row>
    <row r="1867" ht="27" customHeight="1">
      <c r="B1867" s="32" t="inlineStr">
        <is>
          <t>4.25</t>
        </is>
      </c>
      <c r="C1867" s="32" t="n">
        <v>4912</v>
      </c>
      <c r="D1867" s="72" t="inlineStr">
        <is>
          <t>CONJUNTO DE LA CAJA DEL DIFERENCIAL</t>
        </is>
      </c>
      <c r="E1867" s="56"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867" s="32" t="inlineStr">
        <is>
          <t>Unidad</t>
        </is>
      </c>
      <c r="G1867" s="35" t="inlineStr">
        <is>
          <t>suministro</t>
        </is>
      </c>
      <c r="H1867" s="159" t="n">
        <v>14126500</v>
      </c>
      <c r="I1867" s="37" t="n">
        <v>158.91</v>
      </c>
      <c r="J1867" s="37" t="n">
        <v>151.76</v>
      </c>
      <c r="K1867" s="160">
        <f>H1867*(I1867/J1867)</f>
        <v/>
      </c>
      <c r="L1867" s="159" t="n">
        <v>16564362.1514</v>
      </c>
      <c r="M1867" s="159" t="n">
        <v>16081905</v>
      </c>
      <c r="N1867" s="159" t="n">
        <v>17368457.4</v>
      </c>
      <c r="O1867" s="162">
        <f>MIN(K1867,L1867,M1867,N1867)</f>
        <v/>
      </c>
      <c r="P1867" s="162">
        <f>MAX(K1867,L1867,M1867,N1867)</f>
        <v/>
      </c>
      <c r="Q1867" s="162">
        <f>MEDIAN(K1867,L1867,M1867,N1867)</f>
        <v/>
      </c>
      <c r="R1867" s="162">
        <f>AVERAGE(K1867,L1867,M1867,N1867)</f>
        <v/>
      </c>
      <c r="S1867" s="162">
        <f>AVERAGE(O1867,Q1867)</f>
        <v/>
      </c>
      <c r="T1867" s="162">
        <f>AVERAGE(P1867,Q1867)</f>
        <v/>
      </c>
      <c r="U1867" s="41">
        <f>STDEVA(K1867,L1867,M1867,N1867)</f>
        <v/>
      </c>
      <c r="V1867" s="42">
        <f>U1867/Q1867</f>
        <v/>
      </c>
      <c r="W1867" s="43">
        <f>IF(X1867=O1867,"MENOR",IF(X1867=S1867,"PROM[MEN-MED]","PROMEDIO"))</f>
        <v/>
      </c>
      <c r="X1867" s="163">
        <f>IF(V1867&lt;=300%,O1867,IF(AND(V1867&gt;100%,V1867&lt;=150%),S1867,R1867))</f>
        <v/>
      </c>
      <c r="Y1867" s="162">
        <f>ROUND(X1867,0)</f>
        <v/>
      </c>
    </row>
    <row r="1868" ht="15.75" customHeight="1">
      <c r="B1868" s="32" t="inlineStr">
        <is>
          <t>4.26</t>
        </is>
      </c>
      <c r="C1868" s="32" t="n">
        <v>4912</v>
      </c>
      <c r="D1868" s="72" t="inlineStr">
        <is>
          <t xml:space="preserve">RETEN DEL COJINETE LATERAL DEL DIFERENCIAL </t>
        </is>
      </c>
      <c r="E1868" s="56" t="inlineStr">
        <is>
          <t>Es una pieza fundamental que sella el aceite del diferencial y protege el cojinete lateral de contaminantes como agua, polvo y suciedad.</t>
        </is>
      </c>
      <c r="F1868" s="32" t="inlineStr">
        <is>
          <t>Unidad</t>
        </is>
      </c>
      <c r="G1868" s="35" t="inlineStr">
        <is>
          <t>suministro</t>
        </is>
      </c>
      <c r="H1868" s="159" t="n">
        <v>72201</v>
      </c>
      <c r="I1868" s="37" t="n">
        <v>158.91</v>
      </c>
      <c r="J1868" s="37" t="n">
        <v>151.76</v>
      </c>
      <c r="K1868" s="160">
        <f>H1868*(I1868/J1868)</f>
        <v/>
      </c>
      <c r="L1868" s="159" t="n">
        <v>84659.82490000001</v>
      </c>
      <c r="M1868" s="159" t="n">
        <v>82194</v>
      </c>
      <c r="N1868" s="159" t="n">
        <v>88769.52</v>
      </c>
      <c r="O1868" s="162">
        <f>MIN(K1868,L1868,M1868,N1868)</f>
        <v/>
      </c>
      <c r="P1868" s="162">
        <f>MAX(K1868,L1868,M1868,N1868)</f>
        <v/>
      </c>
      <c r="Q1868" s="162">
        <f>MEDIAN(K1868,L1868,M1868,N1868)</f>
        <v/>
      </c>
      <c r="R1868" s="162">
        <f>AVERAGE(K1868,L1868,M1868,N1868)</f>
        <v/>
      </c>
      <c r="S1868" s="162">
        <f>AVERAGE(O1868,Q1868)</f>
        <v/>
      </c>
      <c r="T1868" s="162">
        <f>AVERAGE(P1868,Q1868)</f>
        <v/>
      </c>
      <c r="U1868" s="41">
        <f>STDEVA(K1868,L1868,M1868,N1868)</f>
        <v/>
      </c>
      <c r="V1868" s="42">
        <f>U1868/Q1868</f>
        <v/>
      </c>
      <c r="W1868" s="43">
        <f>IF(X1868=O1868,"MENOR",IF(X1868=S1868,"PROM[MEN-MED]","PROMEDIO"))</f>
        <v/>
      </c>
      <c r="X1868" s="163">
        <f>IF(V1868&lt;=300%,O1868,IF(AND(V1868&gt;100%,V1868&lt;=150%),S1868,R1868))</f>
        <v/>
      </c>
      <c r="Y1868" s="162">
        <f>ROUND(X1868,0)</f>
        <v/>
      </c>
    </row>
    <row r="1869" ht="27" customHeight="1">
      <c r="B1869" s="32" t="inlineStr">
        <is>
          <t>4.27</t>
        </is>
      </c>
      <c r="C1869" s="32" t="n">
        <v>4912</v>
      </c>
      <c r="D1869" s="72" t="inlineStr">
        <is>
          <t>TAPON DE LLENADO DEL ALOJAMIENTO DEL EJE TRASERO</t>
        </is>
      </c>
      <c r="E1869" s="56" t="inlineStr">
        <is>
          <t>es una pieza metálica que sella la abertura utilizada para llenar el diferencial trasero con aceite lubricante. Es fundamental para mantener el nivel adecuado de lubricación en los engranajes internos del diferencial.</t>
        </is>
      </c>
      <c r="F1869" s="32" t="inlineStr">
        <is>
          <t>Unidad</t>
        </is>
      </c>
      <c r="G1869" s="35" t="inlineStr">
        <is>
          <t>suministro</t>
        </is>
      </c>
      <c r="H1869" s="159" t="n">
        <v>20900</v>
      </c>
      <c r="I1869" s="37" t="n">
        <v>158.91</v>
      </c>
      <c r="J1869" s="37" t="n">
        <v>151.76</v>
      </c>
      <c r="K1869" s="160">
        <f>H1869*(I1869/J1869)</f>
        <v/>
      </c>
      <c r="L1869" s="159" t="n">
        <v>24743.6938</v>
      </c>
      <c r="M1869" s="159" t="n">
        <v>24023</v>
      </c>
      <c r="N1869" s="159" t="n">
        <v>25944.84</v>
      </c>
      <c r="O1869" s="162">
        <f>MIN(K1869,L1869,M1869,N1869)</f>
        <v/>
      </c>
      <c r="P1869" s="162">
        <f>MAX(K1869,L1869,M1869,N1869)</f>
        <v/>
      </c>
      <c r="Q1869" s="162">
        <f>MEDIAN(K1869,L1869,M1869,N1869)</f>
        <v/>
      </c>
      <c r="R1869" s="162">
        <f>AVERAGE(K1869,L1869,M1869,N1869)</f>
        <v/>
      </c>
      <c r="S1869" s="162">
        <f>AVERAGE(O1869,Q1869)</f>
        <v/>
      </c>
      <c r="T1869" s="162">
        <f>AVERAGE(P1869,Q1869)</f>
        <v/>
      </c>
      <c r="U1869" s="41">
        <f>STDEVA(K1869,L1869,M1869,N1869)</f>
        <v/>
      </c>
      <c r="V1869" s="42">
        <f>U1869/Q1869</f>
        <v/>
      </c>
      <c r="W1869" s="43">
        <f>IF(X1869=O1869,"MENOR",IF(X1869=S1869,"PROM[MEN-MED]","PROMEDIO"))</f>
        <v/>
      </c>
      <c r="X1869" s="163">
        <f>IF(V1869&lt;=300%,O1869,IF(AND(V1869&gt;100%,V1869&lt;=150%),S1869,R1869))</f>
        <v/>
      </c>
      <c r="Y1869" s="162">
        <f>ROUND(X1869,0)</f>
        <v/>
      </c>
    </row>
    <row r="1870" ht="27" customHeight="1">
      <c r="B1870" s="32" t="inlineStr">
        <is>
          <t>4.28</t>
        </is>
      </c>
      <c r="C1870" s="32" t="n">
        <v>4912</v>
      </c>
      <c r="D1870" s="72" t="inlineStr">
        <is>
          <t>TAPON DE DRENAJE DEL ALOJAMIENTO DEL EJE TRASERO</t>
        </is>
      </c>
      <c r="E1870" s="56" t="inlineStr">
        <is>
          <t>es una pieza fundamental del sistema de lubricación del diferencial trasero. Su función principal es permitir el vaciado del aceite lubricante del diferencial cuando se realiza mantenimiento o cambio de aceite.</t>
        </is>
      </c>
      <c r="F1870" s="32" t="inlineStr">
        <is>
          <t>Unidad</t>
        </is>
      </c>
      <c r="G1870" s="35" t="inlineStr">
        <is>
          <t>suministro</t>
        </is>
      </c>
      <c r="H1870" s="159" t="n">
        <v>35149</v>
      </c>
      <c r="I1870" s="37" t="n">
        <v>158.91</v>
      </c>
      <c r="J1870" s="37" t="n">
        <v>151.76</v>
      </c>
      <c r="K1870" s="160">
        <f>H1870*(I1870/J1870)</f>
        <v/>
      </c>
      <c r="L1870" s="159" t="n">
        <v>42015.7584</v>
      </c>
      <c r="M1870" s="159" t="n">
        <v>40792</v>
      </c>
      <c r="N1870" s="159" t="n">
        <v>44055.36</v>
      </c>
      <c r="O1870" s="162">
        <f>MIN(K1870,L1870,M1870,N1870)</f>
        <v/>
      </c>
      <c r="P1870" s="162">
        <f>MAX(K1870,L1870,M1870,N1870)</f>
        <v/>
      </c>
      <c r="Q1870" s="162">
        <f>MEDIAN(K1870,L1870,M1870,N1870)</f>
        <v/>
      </c>
      <c r="R1870" s="162">
        <f>AVERAGE(K1870,L1870,M1870,N1870)</f>
        <v/>
      </c>
      <c r="S1870" s="162">
        <f>AVERAGE(O1870,Q1870)</f>
        <v/>
      </c>
      <c r="T1870" s="162">
        <f>AVERAGE(P1870,Q1870)</f>
        <v/>
      </c>
      <c r="U1870" s="41">
        <f>STDEVA(K1870,L1870,M1870,N1870)</f>
        <v/>
      </c>
      <c r="V1870" s="42">
        <f>U1870/Q1870</f>
        <v/>
      </c>
      <c r="W1870" s="43">
        <f>IF(X1870=O1870,"MENOR",IF(X1870=S1870,"PROM[MEN-MED]","PROMEDIO"))</f>
        <v/>
      </c>
      <c r="X1870" s="163">
        <f>IF(V1870&lt;=300%,O1870,IF(AND(V1870&gt;100%,V1870&lt;=150%),S1870,R1870))</f>
        <v/>
      </c>
      <c r="Y1870" s="162">
        <f>ROUND(X1870,0)</f>
        <v/>
      </c>
    </row>
    <row r="1871" ht="27" customHeight="1">
      <c r="B1871" s="32" t="inlineStr">
        <is>
          <t>4.29</t>
        </is>
      </c>
      <c r="C1871" s="32" t="n">
        <v>4912</v>
      </c>
      <c r="D1871" s="72" t="inlineStr">
        <is>
          <t>JUNTA DEL PORTADOR DEL DIFERENCIAL TRASERO</t>
        </is>
      </c>
      <c r="E1871" s="56" t="inlineStr">
        <is>
          <t>es un sellado de goma o material compuesto que se coloca entre la carcasa del diferencial y el portador del mismo. Su función es evitar fugas de aceite y garantizar que los engranajes del diferencial permanezcan correctamente lubricados.</t>
        </is>
      </c>
      <c r="F1871" s="32" t="inlineStr">
        <is>
          <t>Unidad</t>
        </is>
      </c>
      <c r="G1871" s="35" t="inlineStr">
        <is>
          <t>suministro</t>
        </is>
      </c>
      <c r="H1871" s="159" t="n">
        <v>36063</v>
      </c>
      <c r="I1871" s="37" t="n">
        <v>158.91</v>
      </c>
      <c r="J1871" s="37" t="n">
        <v>151.76</v>
      </c>
      <c r="K1871" s="160">
        <f>H1871*(I1871/J1871)</f>
        <v/>
      </c>
      <c r="L1871" s="159" t="n">
        <v>45855.6028</v>
      </c>
      <c r="M1871" s="159" t="n">
        <v>44520</v>
      </c>
      <c r="N1871" s="159" t="n">
        <v>48081.6</v>
      </c>
      <c r="O1871" s="162">
        <f>MIN(K1871,L1871,M1871,N1871)</f>
        <v/>
      </c>
      <c r="P1871" s="162">
        <f>MAX(K1871,L1871,M1871,N1871)</f>
        <v/>
      </c>
      <c r="Q1871" s="162">
        <f>MEDIAN(K1871,L1871,M1871,N1871)</f>
        <v/>
      </c>
      <c r="R1871" s="162">
        <f>AVERAGE(K1871,L1871,M1871,N1871)</f>
        <v/>
      </c>
      <c r="S1871" s="162">
        <f>AVERAGE(O1871,Q1871)</f>
        <v/>
      </c>
      <c r="T1871" s="162">
        <f>AVERAGE(P1871,Q1871)</f>
        <v/>
      </c>
      <c r="U1871" s="41">
        <f>STDEVA(K1871,L1871,M1871,N1871)</f>
        <v/>
      </c>
      <c r="V1871" s="42">
        <f>U1871/Q1871</f>
        <v/>
      </c>
      <c r="W1871" s="43">
        <f>IF(X1871=O1871,"MENOR",IF(X1871=S1871,"PROM[MEN-MED]","PROMEDIO"))</f>
        <v/>
      </c>
      <c r="X1871" s="163">
        <f>IF(V1871&lt;=300%,O1871,IF(AND(V1871&gt;100%,V1871&lt;=150%),S1871,R1871))</f>
        <v/>
      </c>
      <c r="Y1871" s="162">
        <f>ROUND(X1871,0)</f>
        <v/>
      </c>
    </row>
    <row r="1872" ht="27" customHeight="1">
      <c r="B1872" s="32" t="inlineStr">
        <is>
          <t>4.30</t>
        </is>
      </c>
      <c r="C1872" s="32" t="n">
        <v>4912</v>
      </c>
      <c r="D1872" s="72" t="inlineStr">
        <is>
          <t>CONJUNTO SOPORTE DEL DIFERENCIAL TRASERO</t>
        </is>
      </c>
      <c r="E1872" s="56" t="inlineStr">
        <is>
          <t>Es una pieza clave que fija y sostiene el diferencial trasero en su lugar dentro del chasis del vehículo. Está diseñado para absorber vibraciones, minimizar impactos y asegurar una alineación adecuada del sistema de transmisión.</t>
        </is>
      </c>
      <c r="F1872" s="32" t="inlineStr">
        <is>
          <t>Unidad</t>
        </is>
      </c>
      <c r="G1872" s="35" t="inlineStr">
        <is>
          <t>suministro</t>
        </is>
      </c>
      <c r="H1872" s="159" t="n">
        <v>649811</v>
      </c>
      <c r="I1872" s="37" t="n">
        <v>158.91</v>
      </c>
      <c r="J1872" s="37" t="n">
        <v>151.76</v>
      </c>
      <c r="K1872" s="160">
        <f>H1872*(I1872/J1872)</f>
        <v/>
      </c>
      <c r="L1872" s="159" t="n">
        <v>840015.4665</v>
      </c>
      <c r="M1872" s="159" t="n">
        <v>815549</v>
      </c>
      <c r="N1872" s="159" t="n">
        <v>880792.92</v>
      </c>
      <c r="O1872" s="162">
        <f>MIN(K1872,L1872,M1872,N1872)</f>
        <v/>
      </c>
      <c r="P1872" s="162">
        <f>MAX(K1872,L1872,M1872,N1872)</f>
        <v/>
      </c>
      <c r="Q1872" s="162">
        <f>MEDIAN(K1872,L1872,M1872,N1872)</f>
        <v/>
      </c>
      <c r="R1872" s="162">
        <f>AVERAGE(K1872,L1872,M1872,N1872)</f>
        <v/>
      </c>
      <c r="S1872" s="162">
        <f>AVERAGE(O1872,Q1872)</f>
        <v/>
      </c>
      <c r="T1872" s="162">
        <f>AVERAGE(P1872,Q1872)</f>
        <v/>
      </c>
      <c r="U1872" s="41">
        <f>STDEVA(K1872,L1872,M1872,N1872)</f>
        <v/>
      </c>
      <c r="V1872" s="42">
        <f>U1872/Q1872</f>
        <v/>
      </c>
      <c r="W1872" s="43">
        <f>IF(X1872=O1872,"MENOR",IF(X1872=S1872,"PROM[MEN-MED]","PROMEDIO"))</f>
        <v/>
      </c>
      <c r="X1872" s="163">
        <f>IF(V1872&lt;=300%,O1872,IF(AND(V1872&gt;100%,V1872&lt;=150%),S1872,R1872))</f>
        <v/>
      </c>
      <c r="Y1872" s="162">
        <f>ROUND(X1872,0)</f>
        <v/>
      </c>
    </row>
    <row r="1873" ht="27" customHeight="1">
      <c r="B1873" s="32" t="inlineStr">
        <is>
          <t>4.31</t>
        </is>
      </c>
      <c r="C1873" s="32" t="n">
        <v>4912</v>
      </c>
      <c r="D1873" s="72" t="inlineStr">
        <is>
          <t>SUBCONJUNTO DE LA BRIDA GEMELA DEL ENGRANAJE IMPULSOR TRASERO</t>
        </is>
      </c>
      <c r="E1873" s="56"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873" s="32" t="inlineStr">
        <is>
          <t>Unidad</t>
        </is>
      </c>
      <c r="G1873" s="35" t="inlineStr">
        <is>
          <t>suministro</t>
        </is>
      </c>
      <c r="H1873" s="159" t="n">
        <v>458850</v>
      </c>
      <c r="I1873" s="37" t="n">
        <v>158.91</v>
      </c>
      <c r="J1873" s="37" t="n">
        <v>151.76</v>
      </c>
      <c r="K1873" s="160">
        <f>H1873*(I1873/J1873)</f>
        <v/>
      </c>
      <c r="L1873" s="159" t="n">
        <v>548482.2098</v>
      </c>
      <c r="M1873" s="159" t="n">
        <v>532507</v>
      </c>
      <c r="N1873" s="159" t="n">
        <v>575107.5600000001</v>
      </c>
      <c r="O1873" s="162">
        <f>MIN(K1873,L1873,M1873,N1873)</f>
        <v/>
      </c>
      <c r="P1873" s="162">
        <f>MAX(K1873,L1873,M1873,N1873)</f>
        <v/>
      </c>
      <c r="Q1873" s="162">
        <f>MEDIAN(K1873,L1873,M1873,N1873)</f>
        <v/>
      </c>
      <c r="R1873" s="162">
        <f>AVERAGE(K1873,L1873,M1873,N1873)</f>
        <v/>
      </c>
      <c r="S1873" s="162">
        <f>AVERAGE(O1873,Q1873)</f>
        <v/>
      </c>
      <c r="T1873" s="162">
        <f>AVERAGE(P1873,Q1873)</f>
        <v/>
      </c>
      <c r="U1873" s="41">
        <f>STDEVA(K1873,L1873,M1873,N1873)</f>
        <v/>
      </c>
      <c r="V1873" s="42">
        <f>U1873/Q1873</f>
        <v/>
      </c>
      <c r="W1873" s="43">
        <f>IF(X1873=O1873,"MENOR",IF(X1873=S1873,"PROM[MEN-MED]","PROMEDIO"))</f>
        <v/>
      </c>
      <c r="X1873" s="163">
        <f>IF(V1873&lt;=300%,O1873,IF(AND(V1873&gt;100%,V1873&lt;=150%),S1873,R1873))</f>
        <v/>
      </c>
      <c r="Y1873" s="162">
        <f>ROUND(X1873,0)</f>
        <v/>
      </c>
    </row>
    <row r="1874" ht="33" customHeight="1">
      <c r="B1874" s="32" t="inlineStr">
        <is>
          <t>4.32</t>
        </is>
      </c>
      <c r="C1874" s="32" t="n">
        <v>4912</v>
      </c>
      <c r="D1874" s="72" t="inlineStr">
        <is>
          <t>COJINETE INTERFIOR DE LA CAJA DEL DIFERENCIAL TRASERO</t>
        </is>
      </c>
      <c r="E1874" s="56" t="inlineStr">
        <is>
          <t>componente fundamental dentro del sistema de transmisión, ya que permite la rotación suave y alineada del piñón de ataque y la corona dentro del diferencial.</t>
        </is>
      </c>
      <c r="F1874" s="32" t="inlineStr">
        <is>
          <t>Unidad</t>
        </is>
      </c>
      <c r="G1874" s="35" t="inlineStr">
        <is>
          <t>suministro</t>
        </is>
      </c>
      <c r="H1874" s="159" t="n">
        <v>367650</v>
      </c>
      <c r="I1874" s="37" t="n">
        <v>158.91</v>
      </c>
      <c r="J1874" s="37" t="n">
        <v>151.76</v>
      </c>
      <c r="K1874" s="160">
        <f>H1874*(I1874/J1874)</f>
        <v/>
      </c>
      <c r="L1874" s="159" t="n">
        <v>439468.0353</v>
      </c>
      <c r="M1874" s="159" t="n">
        <v>426668</v>
      </c>
      <c r="N1874" s="159" t="n">
        <v>460801.44</v>
      </c>
      <c r="O1874" s="162">
        <f>MIN(K1874,L1874,M1874,N1874)</f>
        <v/>
      </c>
      <c r="P1874" s="162">
        <f>MAX(K1874,L1874,M1874,N1874)</f>
        <v/>
      </c>
      <c r="Q1874" s="162">
        <f>MEDIAN(K1874,L1874,M1874,N1874)</f>
        <v/>
      </c>
      <c r="R1874" s="162">
        <f>AVERAGE(K1874,L1874,M1874,N1874)</f>
        <v/>
      </c>
      <c r="S1874" s="162">
        <f>AVERAGE(O1874,Q1874)</f>
        <v/>
      </c>
      <c r="T1874" s="162">
        <f>AVERAGE(P1874,Q1874)</f>
        <v/>
      </c>
      <c r="U1874" s="41">
        <f>STDEVA(K1874,L1874,M1874,N1874)</f>
        <v/>
      </c>
      <c r="V1874" s="42">
        <f>U1874/Q1874</f>
        <v/>
      </c>
      <c r="W1874" s="43">
        <f>IF(X1874=O1874,"MENOR",IF(X1874=S1874,"PROM[MEN-MED]","PROMEDIO"))</f>
        <v/>
      </c>
      <c r="X1874" s="163">
        <f>IF(V1874&lt;=300%,O1874,IF(AND(V1874&gt;100%,V1874&lt;=150%),S1874,R1874))</f>
        <v/>
      </c>
      <c r="Y1874" s="162">
        <f>ROUND(X1874,0)</f>
        <v/>
      </c>
    </row>
    <row r="1875" ht="15.75" customHeight="1">
      <c r="B1875" s="32" t="inlineStr">
        <is>
          <t>4.33</t>
        </is>
      </c>
      <c r="C1875" s="32" t="n">
        <v>4912</v>
      </c>
      <c r="D1875" s="72" t="inlineStr">
        <is>
          <t>ENGRANAJE IMPULSOR DEL DIFERENCIAL TRASERO</t>
        </is>
      </c>
      <c r="E1875" s="56" t="inlineStr">
        <is>
          <t>componente clave del sistema de transmisión que recibe la potencia del eje de transmisión y la transfiere a la corona del diferencial, permitiendo el movimiento de las ruedas traseras.</t>
        </is>
      </c>
      <c r="F1875" s="32" t="inlineStr">
        <is>
          <t>Unidad</t>
        </is>
      </c>
      <c r="G1875" s="35" t="inlineStr">
        <is>
          <t>suministro</t>
        </is>
      </c>
      <c r="H1875" s="159" t="n">
        <v>1922702</v>
      </c>
      <c r="I1875" s="37" t="n">
        <v>158.91</v>
      </c>
      <c r="J1875" s="37" t="n">
        <v>151.76</v>
      </c>
      <c r="K1875" s="160">
        <f>H1875*(I1875/J1875)</f>
        <v/>
      </c>
      <c r="L1875" s="159" t="n">
        <v>2364169.2991</v>
      </c>
      <c r="M1875" s="159" t="n">
        <v>2295310</v>
      </c>
      <c r="N1875" s="159" t="n">
        <v>2478934.8</v>
      </c>
      <c r="O1875" s="162">
        <f>MIN(K1875,L1875,M1875,N1875)</f>
        <v/>
      </c>
      <c r="P1875" s="162">
        <f>MAX(K1875,L1875,M1875,N1875)</f>
        <v/>
      </c>
      <c r="Q1875" s="162">
        <f>MEDIAN(K1875,L1875,M1875,N1875)</f>
        <v/>
      </c>
      <c r="R1875" s="162">
        <f>AVERAGE(K1875,L1875,M1875,N1875)</f>
        <v/>
      </c>
      <c r="S1875" s="162">
        <f>AVERAGE(O1875,Q1875)</f>
        <v/>
      </c>
      <c r="T1875" s="162">
        <f>AVERAGE(P1875,Q1875)</f>
        <v/>
      </c>
      <c r="U1875" s="41">
        <f>STDEVA(K1875,L1875,M1875,N1875)</f>
        <v/>
      </c>
      <c r="V1875" s="42">
        <f>U1875/Q1875</f>
        <v/>
      </c>
      <c r="W1875" s="43">
        <f>IF(X1875=O1875,"MENOR",IF(X1875=S1875,"PROM[MEN-MED]","PROMEDIO"))</f>
        <v/>
      </c>
      <c r="X1875" s="163">
        <f>IF(V1875&lt;=300%,O1875,IF(AND(V1875&gt;100%,V1875&lt;=150%),S1875,R1875))</f>
        <v/>
      </c>
      <c r="Y1875" s="162">
        <f>ROUND(X1875,0)</f>
        <v/>
      </c>
    </row>
    <row r="1876" ht="15.75" customHeight="1">
      <c r="B1876" s="32" t="inlineStr">
        <is>
          <t>4.34</t>
        </is>
      </c>
      <c r="C1876" s="32" t="n">
        <v>4912</v>
      </c>
      <c r="D1876" s="72" t="inlineStr">
        <is>
          <t>CORONA DENTADA DEL DIFERENCIAL TRASERO</t>
        </is>
      </c>
      <c r="E1876" s="56" t="inlineStr">
        <is>
          <t>es un engranaje de gran diámetro dentro del diferencial que trabaja en conjunto con el piñón de ataque para transferir el torque desde la transmisión hasta las ruedas traseras.</t>
        </is>
      </c>
      <c r="F1876" s="32" t="inlineStr">
        <is>
          <t>Unidad</t>
        </is>
      </c>
      <c r="G1876" s="35" t="inlineStr">
        <is>
          <t>suministro</t>
        </is>
      </c>
      <c r="H1876" s="159" t="n">
        <v>1922702</v>
      </c>
      <c r="I1876" s="37" t="n">
        <v>158.91</v>
      </c>
      <c r="J1876" s="37" t="n">
        <v>151.76</v>
      </c>
      <c r="K1876" s="160">
        <f>H1876*(I1876/J1876)</f>
        <v/>
      </c>
      <c r="L1876" s="159" t="n">
        <v>2319979.2084</v>
      </c>
      <c r="M1876" s="159" t="n">
        <v>2252407</v>
      </c>
      <c r="N1876" s="159" t="n">
        <v>2432599.56</v>
      </c>
      <c r="O1876" s="162">
        <f>MIN(K1876,L1876,M1876,N1876)</f>
        <v/>
      </c>
      <c r="P1876" s="162">
        <f>MAX(K1876,L1876,M1876,N1876)</f>
        <v/>
      </c>
      <c r="Q1876" s="162">
        <f>MEDIAN(K1876,L1876,M1876,N1876)</f>
        <v/>
      </c>
      <c r="R1876" s="162">
        <f>AVERAGE(K1876,L1876,M1876,N1876)</f>
        <v/>
      </c>
      <c r="S1876" s="162">
        <f>AVERAGE(O1876,Q1876)</f>
        <v/>
      </c>
      <c r="T1876" s="162">
        <f>AVERAGE(P1876,Q1876)</f>
        <v/>
      </c>
      <c r="U1876" s="41">
        <f>STDEVA(K1876,L1876,M1876,N1876)</f>
        <v/>
      </c>
      <c r="V1876" s="42">
        <f>U1876/Q1876</f>
        <v/>
      </c>
      <c r="W1876" s="43">
        <f>IF(X1876=O1876,"MENOR",IF(X1876=S1876,"PROM[MEN-MED]","PROMEDIO"))</f>
        <v/>
      </c>
      <c r="X1876" s="163">
        <f>IF(V1876&lt;=300%,O1876,IF(AND(V1876&gt;100%,V1876&lt;=150%),S1876,R1876))</f>
        <v/>
      </c>
      <c r="Y1876" s="162">
        <f>ROUND(X1876,0)</f>
        <v/>
      </c>
    </row>
    <row r="1877" ht="27" customHeight="1">
      <c r="B1877" s="32" t="inlineStr">
        <is>
          <t>4.35</t>
        </is>
      </c>
      <c r="C1877" s="32" t="n">
        <v>4912</v>
      </c>
      <c r="D1877" s="72" t="inlineStr">
        <is>
          <t>CAJA DERECHA DEL DIFERENCIAL TRASERO</t>
        </is>
      </c>
      <c r="E1877" s="56" t="inlineStr">
        <is>
          <t>es una de las mitades de la carcasa del diferencial que alberga los componentes internos del sistema de transmisión, como la corona, el piñón de ataque, los cojinetes y los engranajes satélites.</t>
        </is>
      </c>
      <c r="F1877" s="32" t="inlineStr">
        <is>
          <t>Unidad</t>
        </is>
      </c>
      <c r="G1877" s="35" t="inlineStr">
        <is>
          <t>suministro</t>
        </is>
      </c>
      <c r="H1877" s="159" t="n">
        <v>1978375</v>
      </c>
      <c r="I1877" s="37" t="n">
        <v>158.91</v>
      </c>
      <c r="J1877" s="37" t="n">
        <v>151.76</v>
      </c>
      <c r="K1877" s="160">
        <f>H1877*(I1877/J1877)</f>
        <v/>
      </c>
      <c r="L1877" s="159" t="n">
        <v>2452349.6557</v>
      </c>
      <c r="M1877" s="159" t="n">
        <v>2380922</v>
      </c>
      <c r="N1877" s="159" t="n">
        <v>2571395.76</v>
      </c>
      <c r="O1877" s="162">
        <f>MIN(K1877,L1877,M1877,N1877)</f>
        <v/>
      </c>
      <c r="P1877" s="162">
        <f>MAX(K1877,L1877,M1877,N1877)</f>
        <v/>
      </c>
      <c r="Q1877" s="162">
        <f>MEDIAN(K1877,L1877,M1877,N1877)</f>
        <v/>
      </c>
      <c r="R1877" s="162">
        <f>AVERAGE(K1877,L1877,M1877,N1877)</f>
        <v/>
      </c>
      <c r="S1877" s="162">
        <f>AVERAGE(O1877,Q1877)</f>
        <v/>
      </c>
      <c r="T1877" s="162">
        <f>AVERAGE(P1877,Q1877)</f>
        <v/>
      </c>
      <c r="U1877" s="41">
        <f>STDEVA(K1877,L1877,M1877,N1877)</f>
        <v/>
      </c>
      <c r="V1877" s="42">
        <f>U1877/Q1877</f>
        <v/>
      </c>
      <c r="W1877" s="43">
        <f>IF(X1877=O1877,"MENOR",IF(X1877=S1877,"PROM[MEN-MED]","PROMEDIO"))</f>
        <v/>
      </c>
      <c r="X1877" s="163">
        <f>IF(V1877&lt;=300%,O1877,IF(AND(V1877&gt;100%,V1877&lt;=150%),S1877,R1877))</f>
        <v/>
      </c>
      <c r="Y1877" s="162">
        <f>ROUND(X1877,0)</f>
        <v/>
      </c>
    </row>
    <row r="1878" ht="15.75" customHeight="1">
      <c r="B1878" s="32" t="inlineStr">
        <is>
          <t>4.36</t>
        </is>
      </c>
      <c r="C1878" s="32" t="n">
        <v>4912</v>
      </c>
      <c r="D1878" s="72" t="inlineStr">
        <is>
          <t>CAJA IZQUIERDA DEL DIFERENCIAL TRASERO</t>
        </is>
      </c>
      <c r="E1878" s="56" t="inlineStr">
        <is>
          <t>es una parte de la carcasa del diferencial que protege y aloja los componentes internos, como el piñón de ataque, la corona, los engranajes satélites y planetarios, y los cojinetes.</t>
        </is>
      </c>
      <c r="F1878" s="32" t="inlineStr">
        <is>
          <t>Unidad</t>
        </is>
      </c>
      <c r="G1878" s="35" t="inlineStr">
        <is>
          <t>suministro</t>
        </is>
      </c>
      <c r="H1878" s="159" t="n">
        <v>1978375</v>
      </c>
      <c r="I1878" s="37" t="n">
        <v>158.91</v>
      </c>
      <c r="J1878" s="37" t="n">
        <v>151.76</v>
      </c>
      <c r="K1878" s="160">
        <f>H1878*(I1878/J1878)</f>
        <v/>
      </c>
      <c r="L1878" s="159" t="n">
        <v>2476159.14</v>
      </c>
      <c r="M1878" s="159" t="n">
        <v>2404038</v>
      </c>
      <c r="N1878" s="159" t="n">
        <v>2596361.04</v>
      </c>
      <c r="O1878" s="162">
        <f>MIN(K1878,L1878,M1878,N1878)</f>
        <v/>
      </c>
      <c r="P1878" s="162">
        <f>MAX(K1878,L1878,M1878,N1878)</f>
        <v/>
      </c>
      <c r="Q1878" s="162">
        <f>MEDIAN(K1878,L1878,M1878,N1878)</f>
        <v/>
      </c>
      <c r="R1878" s="162">
        <f>AVERAGE(K1878,L1878,M1878,N1878)</f>
        <v/>
      </c>
      <c r="S1878" s="162">
        <f>AVERAGE(O1878,Q1878)</f>
        <v/>
      </c>
      <c r="T1878" s="162">
        <f>AVERAGE(P1878,Q1878)</f>
        <v/>
      </c>
      <c r="U1878" s="41">
        <f>STDEVA(K1878,L1878,M1878,N1878)</f>
        <v/>
      </c>
      <c r="V1878" s="42">
        <f>U1878/Q1878</f>
        <v/>
      </c>
      <c r="W1878" s="43">
        <f>IF(X1878=O1878,"MENOR",IF(X1878=S1878,"PROM[MEN-MED]","PROMEDIO"))</f>
        <v/>
      </c>
      <c r="X1878" s="163">
        <f>IF(V1878&lt;=300%,O1878,IF(AND(V1878&gt;100%,V1878&lt;=150%),S1878,R1878))</f>
        <v/>
      </c>
      <c r="Y1878" s="162">
        <f>ROUND(X1878,0)</f>
        <v/>
      </c>
    </row>
    <row r="1879" ht="15.75" customHeight="1">
      <c r="B1879" s="26" t="inlineStr">
        <is>
          <t>5.</t>
        </is>
      </c>
      <c r="C1879" s="142" t="inlineStr">
        <is>
          <t>SISTEMA ELÉCTRICO</t>
        </is>
      </c>
      <c r="H1879" s="157" t="n"/>
      <c r="I1879" s="29" t="n"/>
      <c r="J1879" s="29" t="n"/>
      <c r="K1879" s="157" t="n"/>
      <c r="L1879" s="157" t="n"/>
      <c r="M1879" s="157" t="n"/>
      <c r="N1879" s="157" t="n"/>
      <c r="O1879" s="29" t="n"/>
      <c r="P1879" s="29" t="n"/>
      <c r="Q1879" s="29" t="n"/>
      <c r="R1879" s="29" t="n"/>
      <c r="S1879" s="29" t="n"/>
      <c r="T1879" s="29" t="n"/>
      <c r="U1879" s="29" t="n"/>
      <c r="V1879" s="75" t="n"/>
      <c r="W1879" s="29" t="n"/>
      <c r="X1879" s="29" t="n"/>
      <c r="Y1879" s="29" t="n"/>
    </row>
    <row r="1880" ht="27" customHeight="1">
      <c r="B1880" s="32" t="inlineStr">
        <is>
          <t>5.1</t>
        </is>
      </c>
      <c r="C1880" s="32" t="n">
        <v>4912</v>
      </c>
      <c r="D1880" s="59" t="inlineStr">
        <is>
          <t>ALTERNADOR</t>
        </is>
      </c>
      <c r="E1880"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880" s="32" t="inlineStr">
        <is>
          <t>Unidad</t>
        </is>
      </c>
      <c r="G1880" s="35" t="inlineStr">
        <is>
          <t>suministro</t>
        </is>
      </c>
      <c r="H1880" s="159" t="n">
        <v>5048708</v>
      </c>
      <c r="I1880" s="37" t="n">
        <v>158.91</v>
      </c>
      <c r="J1880" s="37" t="n">
        <v>151.76</v>
      </c>
      <c r="K1880" s="160">
        <f>H1880*(I1880/J1880)</f>
        <v/>
      </c>
      <c r="L1880" s="159" t="n">
        <v>7292942.8103</v>
      </c>
      <c r="M1880" s="159" t="n">
        <v>7080527</v>
      </c>
      <c r="N1880" s="159" t="n">
        <v>7646969.16</v>
      </c>
      <c r="O1880" s="162">
        <f>MIN(K1880,L1880,M1880,N1880)</f>
        <v/>
      </c>
      <c r="P1880" s="162">
        <f>MAX(K1880,L1880,M1880,N1880)</f>
        <v/>
      </c>
      <c r="Q1880" s="162">
        <f>MEDIAN(K1880,L1880,M1880,N1880)</f>
        <v/>
      </c>
      <c r="R1880" s="162">
        <f>AVERAGE(K1880,L1880,M1880,N1880)</f>
        <v/>
      </c>
      <c r="S1880" s="162">
        <f>AVERAGE(O1880,Q1880)</f>
        <v/>
      </c>
      <c r="T1880" s="162">
        <f>AVERAGE(P1880,Q1880)</f>
        <v/>
      </c>
      <c r="U1880" s="41">
        <f>STDEVA(K1880,L1880,M1880,N1880)</f>
        <v/>
      </c>
      <c r="V1880" s="42">
        <f>U1880/Q1880</f>
        <v/>
      </c>
      <c r="W1880" s="43">
        <f>IF(X1880=O1880,"MENOR",IF(X1880=S1880,"PROM[MEN-MED]","PROMEDIO"))</f>
        <v/>
      </c>
      <c r="X1880" s="163">
        <f>IF(V1880&lt;=300%,O1880,IF(AND(V1880&gt;100%,V1880&lt;=150%),S1880,R1880))</f>
        <v/>
      </c>
      <c r="Y1880" s="162">
        <f>ROUND(X1880,0)</f>
        <v/>
      </c>
    </row>
    <row r="1881" ht="27" customHeight="1">
      <c r="B1881" s="32" t="inlineStr">
        <is>
          <t>5.2</t>
        </is>
      </c>
      <c r="C1881" s="32" t="n">
        <v>4912</v>
      </c>
      <c r="D1881" s="59" t="inlineStr">
        <is>
          <t>AUTOMÁTICO MOTOR DE ARRANQUE (SOLENOIDE)</t>
        </is>
      </c>
      <c r="E1881" s="56" t="inlineStr">
        <is>
          <t>Pieza metálica de forma cilíndrica compuesta por dos bobinas y un contacto: una bobina impulsora, una bobina de retención y un contacto para alimentar el motor de arranqueque. Diámetro establecido para este vehículo.</t>
        </is>
      </c>
      <c r="F1881" s="32" t="inlineStr">
        <is>
          <t>Unidad</t>
        </is>
      </c>
      <c r="G1881" s="35" t="inlineStr">
        <is>
          <t>suministro</t>
        </is>
      </c>
      <c r="H1881" s="159" t="n">
        <v>452907</v>
      </c>
      <c r="I1881" s="37" t="n">
        <v>158.91</v>
      </c>
      <c r="J1881" s="37" t="n">
        <v>151.76</v>
      </c>
      <c r="K1881" s="160">
        <f>H1881*(I1881/J1881)</f>
        <v/>
      </c>
      <c r="L1881" s="159" t="n">
        <v>565872.727</v>
      </c>
      <c r="M1881" s="159" t="n">
        <v>549391</v>
      </c>
      <c r="N1881" s="159" t="n">
        <v>593342.28</v>
      </c>
      <c r="O1881" s="162">
        <f>MIN(K1881,L1881,M1881,N1881)</f>
        <v/>
      </c>
      <c r="P1881" s="162">
        <f>MAX(K1881,L1881,M1881,N1881)</f>
        <v/>
      </c>
      <c r="Q1881" s="162">
        <f>MEDIAN(K1881,L1881,M1881,N1881)</f>
        <v/>
      </c>
      <c r="R1881" s="162">
        <f>AVERAGE(K1881,L1881,M1881,N1881)</f>
        <v/>
      </c>
      <c r="S1881" s="162">
        <f>AVERAGE(O1881,Q1881)</f>
        <v/>
      </c>
      <c r="T1881" s="162">
        <f>AVERAGE(P1881,Q1881)</f>
        <v/>
      </c>
      <c r="U1881" s="41">
        <f>STDEVA(K1881,L1881,M1881,N1881)</f>
        <v/>
      </c>
      <c r="V1881" s="42">
        <f>U1881/Q1881</f>
        <v/>
      </c>
      <c r="W1881" s="43">
        <f>IF(X1881=O1881,"MENOR",IF(X1881=S1881,"PROM[MEN-MED]","PROMEDIO"))</f>
        <v/>
      </c>
      <c r="X1881" s="163">
        <f>IF(V1881&lt;=300%,O1881,IF(AND(V1881&gt;100%,V1881&lt;=150%),S1881,R1881))</f>
        <v/>
      </c>
      <c r="Y1881" s="162">
        <f>ROUND(X1881,0)</f>
        <v/>
      </c>
    </row>
    <row r="1882" ht="27" customHeight="1">
      <c r="B1882" s="32" t="inlineStr">
        <is>
          <t>5.3</t>
        </is>
      </c>
      <c r="C1882" s="32" t="n">
        <v>4912</v>
      </c>
      <c r="D1882" s="59" t="inlineStr">
        <is>
          <t>BALINERA DEL ALTERNADOR</t>
        </is>
      </c>
      <c r="E1882"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882" s="32" t="inlineStr">
        <is>
          <t>Unidad</t>
        </is>
      </c>
      <c r="G1882" s="35" t="inlineStr">
        <is>
          <t>suministro</t>
        </is>
      </c>
      <c r="H1882" s="159" t="n">
        <v>61750</v>
      </c>
      <c r="I1882" s="37" t="n">
        <v>158.91</v>
      </c>
      <c r="J1882" s="37" t="n">
        <v>151.76</v>
      </c>
      <c r="K1882" s="160">
        <f>H1882*(I1882/J1882)</f>
        <v/>
      </c>
      <c r="L1882" s="159" t="n">
        <v>74515.3486</v>
      </c>
      <c r="M1882" s="159" t="n">
        <v>72345</v>
      </c>
      <c r="N1882" s="159" t="n">
        <v>78132.60000000001</v>
      </c>
      <c r="O1882" s="162">
        <f>MIN(K1882,L1882,M1882,N1882)</f>
        <v/>
      </c>
      <c r="P1882" s="162">
        <f>MAX(K1882,L1882,M1882,N1882)</f>
        <v/>
      </c>
      <c r="Q1882" s="162">
        <f>MEDIAN(K1882,L1882,M1882,N1882)</f>
        <v/>
      </c>
      <c r="R1882" s="162">
        <f>AVERAGE(K1882,L1882,M1882,N1882)</f>
        <v/>
      </c>
      <c r="S1882" s="162">
        <f>AVERAGE(O1882,Q1882)</f>
        <v/>
      </c>
      <c r="T1882" s="162">
        <f>AVERAGE(P1882,Q1882)</f>
        <v/>
      </c>
      <c r="U1882" s="41">
        <f>STDEVA(K1882,L1882,M1882,N1882)</f>
        <v/>
      </c>
      <c r="V1882" s="42">
        <f>U1882/Q1882</f>
        <v/>
      </c>
      <c r="W1882" s="43">
        <f>IF(X1882=O1882,"MENOR",IF(X1882=S1882,"PROM[MEN-MED]","PROMEDIO"))</f>
        <v/>
      </c>
      <c r="X1882" s="163">
        <f>IF(V1882&lt;=300%,O1882,IF(AND(V1882&gt;100%,V1882&lt;=150%),S1882,R1882))</f>
        <v/>
      </c>
      <c r="Y1882" s="162">
        <f>ROUND(X1882,0)</f>
        <v/>
      </c>
    </row>
    <row r="1883" ht="27" customHeight="1">
      <c r="B1883" s="32" t="inlineStr">
        <is>
          <t>5.4</t>
        </is>
      </c>
      <c r="C1883" s="32" t="n">
        <v>4912</v>
      </c>
      <c r="D1883" s="59" t="inlineStr">
        <is>
          <t>BOBINA DE ENCENDIDO</t>
        </is>
      </c>
      <c r="E1883" s="56"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883" s="32" t="inlineStr">
        <is>
          <t>Unidad</t>
        </is>
      </c>
      <c r="G1883" s="35" t="inlineStr">
        <is>
          <t>suministro</t>
        </is>
      </c>
      <c r="H1883" s="159" t="n">
        <v>1116256</v>
      </c>
      <c r="I1883" s="37" t="n">
        <v>158.91</v>
      </c>
      <c r="J1883" s="37" t="n">
        <v>151.76</v>
      </c>
      <c r="K1883" s="160">
        <f>H1883*(I1883/J1883)</f>
        <v/>
      </c>
      <c r="L1883" s="159" t="n">
        <v>1543149.0886</v>
      </c>
      <c r="M1883" s="159" t="n">
        <v>1498203</v>
      </c>
      <c r="N1883" s="159" t="n">
        <v>1618059.24</v>
      </c>
      <c r="O1883" s="162">
        <f>MIN(K1883,L1883,M1883,N1883)</f>
        <v/>
      </c>
      <c r="P1883" s="162">
        <f>MAX(K1883,L1883,M1883,N1883)</f>
        <v/>
      </c>
      <c r="Q1883" s="162">
        <f>MEDIAN(K1883,L1883,M1883,N1883)</f>
        <v/>
      </c>
      <c r="R1883" s="162">
        <f>AVERAGE(K1883,L1883,M1883,N1883)</f>
        <v/>
      </c>
      <c r="S1883" s="162">
        <f>AVERAGE(O1883,Q1883)</f>
        <v/>
      </c>
      <c r="T1883" s="162">
        <f>AVERAGE(P1883,Q1883)</f>
        <v/>
      </c>
      <c r="U1883" s="41">
        <f>STDEVA(K1883,L1883,M1883,N1883)</f>
        <v/>
      </c>
      <c r="V1883" s="42">
        <f>U1883/Q1883</f>
        <v/>
      </c>
      <c r="W1883" s="43">
        <f>IF(X1883=O1883,"MENOR",IF(X1883=S1883,"PROM[MEN-MED]","PROMEDIO"))</f>
        <v/>
      </c>
      <c r="X1883" s="163">
        <f>IF(V1883&lt;=300%,O1883,IF(AND(V1883&gt;100%,V1883&lt;=150%),S1883,R1883))</f>
        <v/>
      </c>
      <c r="Y1883" s="162">
        <f>ROUND(X1883,0)</f>
        <v/>
      </c>
    </row>
    <row r="1884" ht="27" customHeight="1">
      <c r="B1884" s="32" t="inlineStr">
        <is>
          <t>5.5</t>
        </is>
      </c>
      <c r="C1884" s="32" t="n">
        <v>4912</v>
      </c>
      <c r="D1884" s="59" t="inlineStr">
        <is>
          <t>BOMBA DE GASOLINA (PILA)</t>
        </is>
      </c>
      <c r="E1884" s="56"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884" s="32" t="inlineStr">
        <is>
          <t>Unidad</t>
        </is>
      </c>
      <c r="G1884" s="35" t="inlineStr">
        <is>
          <t>suministro</t>
        </is>
      </c>
      <c r="H1884" s="159" t="n">
        <v>4398210</v>
      </c>
      <c r="I1884" s="37" t="n">
        <v>158.91</v>
      </c>
      <c r="J1884" s="37" t="n">
        <v>151.76</v>
      </c>
      <c r="K1884" s="160">
        <f>H1884*(I1884/J1884)</f>
        <v/>
      </c>
      <c r="L1884" s="159" t="n">
        <v>5955149.9749</v>
      </c>
      <c r="M1884" s="159" t="n">
        <v>5781699</v>
      </c>
      <c r="N1884" s="159" t="n">
        <v>6244234.92</v>
      </c>
      <c r="O1884" s="162">
        <f>MIN(K1884,L1884,M1884,N1884)</f>
        <v/>
      </c>
      <c r="P1884" s="162">
        <f>MAX(K1884,L1884,M1884,N1884)</f>
        <v/>
      </c>
      <c r="Q1884" s="162">
        <f>MEDIAN(K1884,L1884,M1884,N1884)</f>
        <v/>
      </c>
      <c r="R1884" s="162">
        <f>AVERAGE(K1884,L1884,M1884,N1884)</f>
        <v/>
      </c>
      <c r="S1884" s="162">
        <f>AVERAGE(O1884,Q1884)</f>
        <v/>
      </c>
      <c r="T1884" s="162">
        <f>AVERAGE(P1884,Q1884)</f>
        <v/>
      </c>
      <c r="U1884" s="41">
        <f>STDEVA(K1884,L1884,M1884,N1884)</f>
        <v/>
      </c>
      <c r="V1884" s="42">
        <f>U1884/Q1884</f>
        <v/>
      </c>
      <c r="W1884" s="43">
        <f>IF(X1884=O1884,"MENOR",IF(X1884=S1884,"PROM[MEN-MED]","PROMEDIO"))</f>
        <v/>
      </c>
      <c r="X1884" s="163">
        <f>IF(V1884&lt;=300%,O1884,IF(AND(V1884&gt;100%,V1884&lt;=150%),S1884,R1884))</f>
        <v/>
      </c>
      <c r="Y1884" s="162">
        <f>ROUND(X1884,0)</f>
        <v/>
      </c>
    </row>
    <row r="1885" ht="15.75" customHeight="1">
      <c r="B1885" s="32" t="inlineStr">
        <is>
          <t>5.6</t>
        </is>
      </c>
      <c r="C1885" s="32" t="n">
        <v>4912</v>
      </c>
      <c r="D1885" s="59" t="inlineStr">
        <is>
          <t xml:space="preserve">BOMBILLOS DE DOBLE FILAMENTO </t>
        </is>
      </c>
      <c r="E1885" s="56" t="inlineStr">
        <is>
          <t>Objeto de cristal que, con un hilo de tungsteno, platino en su interior se vuelve incandescente con el paso de la corriente eléctrica. Diámetro establecido para este vehículo.</t>
        </is>
      </c>
      <c r="F1885" s="32" t="inlineStr">
        <is>
          <t>Unidad</t>
        </is>
      </c>
      <c r="G1885" s="35" t="inlineStr">
        <is>
          <t>suministro</t>
        </is>
      </c>
      <c r="H1885" s="159" t="n">
        <v>16896</v>
      </c>
      <c r="I1885" s="37" t="n">
        <v>158.91</v>
      </c>
      <c r="J1885" s="37" t="n">
        <v>151.76</v>
      </c>
      <c r="K1885" s="160">
        <f>H1885*(I1885/J1885)</f>
        <v/>
      </c>
      <c r="L1885" s="159" t="n">
        <v>20635.0165</v>
      </c>
      <c r="M1885" s="159" t="n">
        <v>20034</v>
      </c>
      <c r="N1885" s="159" t="n">
        <v>21636.72</v>
      </c>
      <c r="O1885" s="162">
        <f>MIN(K1885,L1885,M1885,N1885)</f>
        <v/>
      </c>
      <c r="P1885" s="162">
        <f>MAX(K1885,L1885,M1885,N1885)</f>
        <v/>
      </c>
      <c r="Q1885" s="162">
        <f>MEDIAN(K1885,L1885,M1885,N1885)</f>
        <v/>
      </c>
      <c r="R1885" s="162">
        <f>AVERAGE(K1885,L1885,M1885,N1885)</f>
        <v/>
      </c>
      <c r="S1885" s="162">
        <f>AVERAGE(O1885,Q1885)</f>
        <v/>
      </c>
      <c r="T1885" s="162">
        <f>AVERAGE(P1885,Q1885)</f>
        <v/>
      </c>
      <c r="U1885" s="41">
        <f>STDEVA(K1885,L1885,M1885,N1885)</f>
        <v/>
      </c>
      <c r="V1885" s="42">
        <f>U1885/Q1885</f>
        <v/>
      </c>
      <c r="W1885" s="43">
        <f>IF(X1885=O1885,"MENOR",IF(X1885=S1885,"PROM[MEN-MED]","PROMEDIO"))</f>
        <v/>
      </c>
      <c r="X1885" s="163">
        <f>IF(V1885&lt;=300%,O1885,IF(AND(V1885&gt;100%,V1885&lt;=150%),S1885,R1885))</f>
        <v/>
      </c>
      <c r="Y1885" s="162">
        <f>ROUND(X1885,0)</f>
        <v/>
      </c>
    </row>
    <row r="1886" ht="15.75" customHeight="1">
      <c r="B1886" s="32" t="inlineStr">
        <is>
          <t>5.7</t>
        </is>
      </c>
      <c r="C1886" s="32" t="n">
        <v>4912</v>
      </c>
      <c r="D1886" s="59" t="inlineStr">
        <is>
          <t xml:space="preserve">BOMBILLOS HALÓGENO </t>
        </is>
      </c>
      <c r="E1886" s="56" t="inlineStr">
        <is>
          <t>Objeto de cristal con un filamento de Wolframio, dentro de un gas inerte y una pequeña cantidad de halógeno (como yodo o bromo) . Diámetro establecido para este vehículo.</t>
        </is>
      </c>
      <c r="F1886" s="32" t="inlineStr">
        <is>
          <t>Unidad</t>
        </is>
      </c>
      <c r="G1886" s="35" t="inlineStr">
        <is>
          <t>suministro</t>
        </is>
      </c>
      <c r="H1886" s="159" t="n">
        <v>75532</v>
      </c>
      <c r="I1886" s="37" t="n">
        <v>158.91</v>
      </c>
      <c r="J1886" s="37" t="n">
        <v>151.76</v>
      </c>
      <c r="K1886" s="160">
        <f>H1886*(I1886/J1886)</f>
        <v/>
      </c>
      <c r="L1886" s="159" t="n">
        <v>210536.1209</v>
      </c>
      <c r="M1886" s="159" t="n">
        <v>204404</v>
      </c>
      <c r="N1886" s="159" t="n">
        <v>220756.32</v>
      </c>
      <c r="O1886" s="162">
        <f>MIN(K1886,L1886,M1886,N1886)</f>
        <v/>
      </c>
      <c r="P1886" s="162">
        <f>MAX(K1886,L1886,M1886,N1886)</f>
        <v/>
      </c>
      <c r="Q1886" s="162">
        <f>MEDIAN(K1886,L1886,M1886,N1886)</f>
        <v/>
      </c>
      <c r="R1886" s="162">
        <f>AVERAGE(K1886,L1886,M1886,N1886)</f>
        <v/>
      </c>
      <c r="S1886" s="162">
        <f>AVERAGE(O1886,Q1886)</f>
        <v/>
      </c>
      <c r="T1886" s="162">
        <f>AVERAGE(P1886,Q1886)</f>
        <v/>
      </c>
      <c r="U1886" s="41">
        <f>STDEVA(K1886,L1886,M1886,N1886)</f>
        <v/>
      </c>
      <c r="V1886" s="42">
        <f>U1886/Q1886</f>
        <v/>
      </c>
      <c r="W1886" s="43">
        <f>IF(X1886=O1886,"MENOR",IF(X1886=S1886,"PROM[MEN-MED]","PROMEDIO"))</f>
        <v/>
      </c>
      <c r="X1886" s="163">
        <f>IF(V1886&lt;=300%,O1886,IF(AND(V1886&gt;100%,V1886&lt;=150%),S1886,R1886))</f>
        <v/>
      </c>
      <c r="Y1886" s="162">
        <f>ROUND(X1886,0)</f>
        <v/>
      </c>
    </row>
    <row r="1887" ht="15.75" customHeight="1">
      <c r="B1887" s="32" t="inlineStr">
        <is>
          <t>5.8</t>
        </is>
      </c>
      <c r="C1887" s="32" t="n">
        <v>4912</v>
      </c>
      <c r="D1887" s="58" t="inlineStr">
        <is>
          <t>SENSOR FRENO (PERA)</t>
        </is>
      </c>
      <c r="E1887" s="56" t="inlineStr">
        <is>
          <t>Dispositivo eléctrico de material plástico en la mayoría de casos que desvía o interrumpe el curso de una corriente eléctrica. Diámetro establecido para este vehículo.</t>
        </is>
      </c>
      <c r="F1887" s="32" t="inlineStr">
        <is>
          <t>Unidad</t>
        </is>
      </c>
      <c r="G1887" s="35" t="inlineStr">
        <is>
          <t>suministro</t>
        </is>
      </c>
      <c r="H1887" s="159" t="n">
        <v>109319</v>
      </c>
      <c r="I1887" s="37" t="n">
        <v>158.91</v>
      </c>
      <c r="J1887" s="37" t="n">
        <v>151.76</v>
      </c>
      <c r="K1887" s="160">
        <f>H1887*(I1887/J1887)</f>
        <v/>
      </c>
      <c r="L1887" s="159" t="n">
        <v>136095.9565</v>
      </c>
      <c r="M1887" s="159" t="n">
        <v>132132</v>
      </c>
      <c r="N1887" s="159" t="n">
        <v>142702.56</v>
      </c>
      <c r="O1887" s="162">
        <f>MIN(K1887,L1887,M1887,N1887)</f>
        <v/>
      </c>
      <c r="P1887" s="162">
        <f>MAX(K1887,L1887,M1887,N1887)</f>
        <v/>
      </c>
      <c r="Q1887" s="162">
        <f>MEDIAN(K1887,L1887,M1887,N1887)</f>
        <v/>
      </c>
      <c r="R1887" s="162">
        <f>AVERAGE(K1887,L1887,M1887,N1887)</f>
        <v/>
      </c>
      <c r="S1887" s="162">
        <f>AVERAGE(O1887,Q1887)</f>
        <v/>
      </c>
      <c r="T1887" s="162">
        <f>AVERAGE(P1887,Q1887)</f>
        <v/>
      </c>
      <c r="U1887" s="41">
        <f>STDEVA(K1887,L1887,M1887,N1887)</f>
        <v/>
      </c>
      <c r="V1887" s="42">
        <f>U1887/Q1887</f>
        <v/>
      </c>
      <c r="W1887" s="43">
        <f>IF(X1887=O1887,"MENOR",IF(X1887=S1887,"PROM[MEN-MED]","PROMEDIO"))</f>
        <v/>
      </c>
      <c r="X1887" s="163">
        <f>IF(V1887&lt;=300%,O1887,IF(AND(V1887&gt;100%,V1887&lt;=150%),S1887,R1887))</f>
        <v/>
      </c>
      <c r="Y1887" s="162">
        <f>ROUND(X1887,0)</f>
        <v/>
      </c>
    </row>
    <row r="1888" ht="27" customHeight="1">
      <c r="B1888" s="32" t="inlineStr">
        <is>
          <t>5.9</t>
        </is>
      </c>
      <c r="C1888" s="32" t="n">
        <v>4912</v>
      </c>
      <c r="D1888" s="59" t="inlineStr">
        <is>
          <t>BOMBILLO LUZ DE CORTESIA (LUZ TECHO)</t>
        </is>
      </c>
      <c r="E1888" s="56" t="inlineStr">
        <is>
          <t>Objeto de cristal que, con un hilo de tungsteno, platino u otro material en su interior se vuelve incandescente con el paso de la corriente eléctrica. Diámetro establecido para este vehículo.</t>
        </is>
      </c>
      <c r="F1888" s="32" t="inlineStr">
        <is>
          <t>Unidad</t>
        </is>
      </c>
      <c r="G1888" s="35" t="inlineStr">
        <is>
          <t>suministro</t>
        </is>
      </c>
      <c r="H1888" s="159" t="n">
        <v>7600</v>
      </c>
      <c r="I1888" s="37" t="n">
        <v>158.91</v>
      </c>
      <c r="J1888" s="37" t="n">
        <v>151.76</v>
      </c>
      <c r="K1888" s="160">
        <f>H1888*(I1888/J1888)</f>
        <v/>
      </c>
      <c r="L1888" s="159" t="n">
        <v>9084.602800000001</v>
      </c>
      <c r="M1888" s="159" t="n">
        <v>8820</v>
      </c>
      <c r="N1888" s="159" t="n">
        <v>9525.6</v>
      </c>
      <c r="O1888" s="162">
        <f>MIN(K1888,L1888,M1888,N1888)</f>
        <v/>
      </c>
      <c r="P1888" s="162">
        <f>MAX(K1888,L1888,M1888,N1888)</f>
        <v/>
      </c>
      <c r="Q1888" s="162">
        <f>MEDIAN(K1888,L1888,M1888,N1888)</f>
        <v/>
      </c>
      <c r="R1888" s="162">
        <f>AVERAGE(K1888,L1888,M1888,N1888)</f>
        <v/>
      </c>
      <c r="S1888" s="162">
        <f>AVERAGE(O1888,Q1888)</f>
        <v/>
      </c>
      <c r="T1888" s="162">
        <f>AVERAGE(P1888,Q1888)</f>
        <v/>
      </c>
      <c r="U1888" s="41">
        <f>STDEVA(K1888,L1888,M1888,N1888)</f>
        <v/>
      </c>
      <c r="V1888" s="42">
        <f>U1888/Q1888</f>
        <v/>
      </c>
      <c r="W1888" s="43">
        <f>IF(X1888=O1888,"MENOR",IF(X1888=S1888,"PROM[MEN-MED]","PROMEDIO"))</f>
        <v/>
      </c>
      <c r="X1888" s="163">
        <f>IF(V1888&lt;=300%,O1888,IF(AND(V1888&gt;100%,V1888&lt;=150%),S1888,R1888))</f>
        <v/>
      </c>
      <c r="Y1888" s="162">
        <f>ROUND(X1888,0)</f>
        <v/>
      </c>
    </row>
    <row r="1889" ht="27" customHeight="1">
      <c r="B1889" s="32" t="inlineStr">
        <is>
          <t>5.10</t>
        </is>
      </c>
      <c r="C1889" s="32" t="n">
        <v>4912</v>
      </c>
      <c r="D1889" s="59" t="inlineStr">
        <is>
          <t>BOMBILLOS DIRECCIONALES</t>
        </is>
      </c>
      <c r="E1889" s="56" t="inlineStr">
        <is>
          <t>Objeto de cristal que, con un hilo de tungsteno, platino u otro material en su interior se vuelve incandescente con el paso de la corriente eléctrica. Diámetro establecido para este vehículo.</t>
        </is>
      </c>
      <c r="F1889" s="32" t="inlineStr">
        <is>
          <t>Unidad</t>
        </is>
      </c>
      <c r="G1889" s="35" t="inlineStr">
        <is>
          <t>suministro</t>
        </is>
      </c>
      <c r="H1889" s="159" t="n">
        <v>15901</v>
      </c>
      <c r="I1889" s="37" t="n">
        <v>158.91</v>
      </c>
      <c r="J1889" s="37" t="n">
        <v>151.76</v>
      </c>
      <c r="K1889" s="160">
        <f>H1889*(I1889/J1889)</f>
        <v/>
      </c>
      <c r="L1889" s="159" t="n">
        <v>440894.5954</v>
      </c>
      <c r="M1889" s="159" t="n">
        <v>428053</v>
      </c>
      <c r="N1889" s="159" t="n">
        <v>462297.24</v>
      </c>
      <c r="O1889" s="162">
        <f>MIN(K1889,L1889,M1889,N1889)</f>
        <v/>
      </c>
      <c r="P1889" s="162">
        <f>MAX(K1889,L1889,M1889,N1889)</f>
        <v/>
      </c>
      <c r="Q1889" s="162">
        <f>MEDIAN(K1889,L1889,M1889,N1889)</f>
        <v/>
      </c>
      <c r="R1889" s="162">
        <f>AVERAGE(K1889,L1889,M1889,N1889)</f>
        <v/>
      </c>
      <c r="S1889" s="162">
        <f>AVERAGE(O1889,Q1889)</f>
        <v/>
      </c>
      <c r="T1889" s="162">
        <f>AVERAGE(P1889,Q1889)</f>
        <v/>
      </c>
      <c r="U1889" s="41">
        <f>STDEVA(K1889,L1889,M1889,N1889)</f>
        <v/>
      </c>
      <c r="V1889" s="42">
        <f>U1889/Q1889</f>
        <v/>
      </c>
      <c r="W1889" s="43">
        <f>IF(X1889=O1889,"MENOR",IF(X1889=S1889,"PROM[MEN-MED]","PROMEDIO"))</f>
        <v/>
      </c>
      <c r="X1889" s="163">
        <f>IF(V1889&lt;=300%,O1889,IF(AND(V1889&gt;100%,V1889&lt;=150%),S1889,R1889))</f>
        <v/>
      </c>
      <c r="Y1889" s="162">
        <f>ROUND(X1889,0)</f>
        <v/>
      </c>
    </row>
    <row r="1890" ht="27" customHeight="1">
      <c r="B1890" s="32" t="inlineStr">
        <is>
          <t>5.11</t>
        </is>
      </c>
      <c r="C1890" s="32" t="n">
        <v>4912</v>
      </c>
      <c r="D1890" s="59" t="inlineStr">
        <is>
          <t>BORNE DE BATERÍA POSITIVO Y/O NEGATIVO</t>
        </is>
      </c>
      <c r="E1890"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1890" s="32" t="inlineStr">
        <is>
          <t>Unidad</t>
        </is>
      </c>
      <c r="G1890" s="35" t="inlineStr">
        <is>
          <t>suministro</t>
        </is>
      </c>
      <c r="H1890" s="159" t="n">
        <v>45717</v>
      </c>
      <c r="I1890" s="37" t="n">
        <v>158.91</v>
      </c>
      <c r="J1890" s="37" t="n">
        <v>151.76</v>
      </c>
      <c r="K1890" s="160">
        <f>H1890*(I1890/J1890)</f>
        <v/>
      </c>
      <c r="L1890" s="159" t="n">
        <v>60174.6586</v>
      </c>
      <c r="M1890" s="159" t="n">
        <v>58422</v>
      </c>
      <c r="N1890" s="159" t="n">
        <v>63095.76</v>
      </c>
      <c r="O1890" s="162">
        <f>MIN(K1890,L1890,M1890,N1890)</f>
        <v/>
      </c>
      <c r="P1890" s="162">
        <f>MAX(K1890,L1890,M1890,N1890)</f>
        <v/>
      </c>
      <c r="Q1890" s="162">
        <f>MEDIAN(K1890,L1890,M1890,N1890)</f>
        <v/>
      </c>
      <c r="R1890" s="162">
        <f>AVERAGE(K1890,L1890,M1890,N1890)</f>
        <v/>
      </c>
      <c r="S1890" s="162">
        <f>AVERAGE(O1890,Q1890)</f>
        <v/>
      </c>
      <c r="T1890" s="162">
        <f>AVERAGE(P1890,Q1890)</f>
        <v/>
      </c>
      <c r="U1890" s="41">
        <f>STDEVA(K1890,L1890,M1890,N1890)</f>
        <v/>
      </c>
      <c r="V1890" s="42">
        <f>U1890/Q1890</f>
        <v/>
      </c>
      <c r="W1890" s="43">
        <f>IF(X1890=O1890,"MENOR",IF(X1890=S1890,"PROM[MEN-MED]","PROMEDIO"))</f>
        <v/>
      </c>
      <c r="X1890" s="163">
        <f>IF(V1890&lt;=300%,O1890,IF(AND(V1890&gt;100%,V1890&lt;=150%),S1890,R1890))</f>
        <v/>
      </c>
      <c r="Y1890" s="162">
        <f>ROUND(X1890,0)</f>
        <v/>
      </c>
    </row>
    <row r="1891" ht="27" customHeight="1">
      <c r="B1891" s="32" t="inlineStr">
        <is>
          <t>5.12</t>
        </is>
      </c>
      <c r="C1891" s="32" t="n">
        <v>4912</v>
      </c>
      <c r="D1891" s="59" t="inlineStr">
        <is>
          <t>BUJÍAS DE ENCENDIDO (MOTOR GASOLINA)</t>
        </is>
      </c>
      <c r="E1891" s="56" t="inlineStr">
        <is>
          <t>Pieza metálica, cuyas piezas internas estan compuesta por electrodos, tobera islante, nucleo de cobre, resistencia supresora y se encuentra recubierto de un asilante ceramico. Diámetro establecido para este vehículo.</t>
        </is>
      </c>
      <c r="F1891" s="32" t="inlineStr">
        <is>
          <t>Unidad</t>
        </is>
      </c>
      <c r="G1891" s="35" t="inlineStr">
        <is>
          <t>suministro</t>
        </is>
      </c>
      <c r="H1891" s="159" t="n">
        <v>175750</v>
      </c>
      <c r="I1891" s="37" t="n">
        <v>158.91</v>
      </c>
      <c r="J1891" s="37" t="n">
        <v>151.76</v>
      </c>
      <c r="K1891" s="160">
        <f>H1891*(I1891/J1891)</f>
        <v/>
      </c>
      <c r="L1891" s="159" t="n">
        <v>206079.3091</v>
      </c>
      <c r="M1891" s="159" t="n">
        <v>200077</v>
      </c>
      <c r="N1891" s="159" t="n">
        <v>216083.16</v>
      </c>
      <c r="O1891" s="162">
        <f>MIN(K1891,L1891,M1891,N1891)</f>
        <v/>
      </c>
      <c r="P1891" s="162">
        <f>MAX(K1891,L1891,M1891,N1891)</f>
        <v/>
      </c>
      <c r="Q1891" s="162">
        <f>MEDIAN(K1891,L1891,M1891,N1891)</f>
        <v/>
      </c>
      <c r="R1891" s="162">
        <f>AVERAGE(K1891,L1891,M1891,N1891)</f>
        <v/>
      </c>
      <c r="S1891" s="162">
        <f>AVERAGE(O1891,Q1891)</f>
        <v/>
      </c>
      <c r="T1891" s="162">
        <f>AVERAGE(P1891,Q1891)</f>
        <v/>
      </c>
      <c r="U1891" s="41">
        <f>STDEVA(K1891,L1891,M1891,N1891)</f>
        <v/>
      </c>
      <c r="V1891" s="42">
        <f>U1891/Q1891</f>
        <v/>
      </c>
      <c r="W1891" s="43">
        <f>IF(X1891=O1891,"MENOR",IF(X1891=S1891,"PROM[MEN-MED]","PROMEDIO"))</f>
        <v/>
      </c>
      <c r="X1891" s="163">
        <f>IF(V1891&lt;=300%,O1891,IF(AND(V1891&gt;100%,V1891&lt;=150%),S1891,R1891))</f>
        <v/>
      </c>
      <c r="Y1891" s="162">
        <f>ROUND(X1891,0)</f>
        <v/>
      </c>
    </row>
    <row r="1892" ht="54.75" customHeight="1">
      <c r="B1892" s="32" t="inlineStr">
        <is>
          <t>5.13</t>
        </is>
      </c>
      <c r="C1892" s="32" t="n">
        <v>4912</v>
      </c>
      <c r="D1892" s="59" t="inlineStr">
        <is>
          <t>CLAXON (PITO)</t>
        </is>
      </c>
      <c r="E1892"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892" s="32" t="inlineStr">
        <is>
          <t>Unidad</t>
        </is>
      </c>
      <c r="G1892" s="35" t="inlineStr">
        <is>
          <t>suministro</t>
        </is>
      </c>
      <c r="H1892" s="159" t="n">
        <v>130531</v>
      </c>
      <c r="I1892" s="37" t="n">
        <v>158.91</v>
      </c>
      <c r="J1892" s="37" t="n">
        <v>151.76</v>
      </c>
      <c r="K1892" s="160">
        <f>H1892*(I1892/J1892)</f>
        <v/>
      </c>
      <c r="L1892" s="159" t="n">
        <v>303186.6768</v>
      </c>
      <c r="M1892" s="159" t="n">
        <v>294356</v>
      </c>
      <c r="N1892" s="159" t="n">
        <v>317904.48</v>
      </c>
      <c r="O1892" s="162">
        <f>MIN(K1892,L1892,M1892,N1892)</f>
        <v/>
      </c>
      <c r="P1892" s="162">
        <f>MAX(K1892,L1892,M1892,N1892)</f>
        <v/>
      </c>
      <c r="Q1892" s="162">
        <f>MEDIAN(K1892,L1892,M1892,N1892)</f>
        <v/>
      </c>
      <c r="R1892" s="162">
        <f>AVERAGE(K1892,L1892,M1892,N1892)</f>
        <v/>
      </c>
      <c r="S1892" s="162">
        <f>AVERAGE(O1892,Q1892)</f>
        <v/>
      </c>
      <c r="T1892" s="162">
        <f>AVERAGE(P1892,Q1892)</f>
        <v/>
      </c>
      <c r="U1892" s="41">
        <f>STDEVA(K1892,L1892,M1892,N1892)</f>
        <v/>
      </c>
      <c r="V1892" s="42">
        <f>U1892/Q1892</f>
        <v/>
      </c>
      <c r="W1892" s="43">
        <f>IF(X1892=O1892,"MENOR",IF(X1892=S1892,"PROM[MEN-MED]","PROMEDIO"))</f>
        <v/>
      </c>
      <c r="X1892" s="163">
        <f>IF(V1892&lt;=300%,O1892,IF(AND(V1892&gt;100%,V1892&lt;=150%),S1892,R1892))</f>
        <v/>
      </c>
      <c r="Y1892" s="162">
        <f>ROUND(X1892,0)</f>
        <v/>
      </c>
    </row>
    <row r="1893" ht="27" customHeight="1">
      <c r="B1893" s="32" t="inlineStr">
        <is>
          <t>5.14</t>
        </is>
      </c>
      <c r="C1893" s="32" t="n">
        <v>4912</v>
      </c>
      <c r="D1893" s="59" t="inlineStr">
        <is>
          <t>SENSOR DETONADOR AIRBAG</t>
        </is>
      </c>
      <c r="E1893"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893" s="32" t="inlineStr">
        <is>
          <t>Unidad</t>
        </is>
      </c>
      <c r="G1893" s="35" t="inlineStr">
        <is>
          <t>suministro</t>
        </is>
      </c>
      <c r="H1893" s="159" t="n">
        <v>515494</v>
      </c>
      <c r="I1893" s="37" t="n">
        <v>158.91</v>
      </c>
      <c r="J1893" s="37" t="n">
        <v>151.76</v>
      </c>
      <c r="K1893" s="160">
        <f>H1893*(I1893/J1893)</f>
        <v/>
      </c>
      <c r="L1893" s="159" t="n">
        <v>643405.9751</v>
      </c>
      <c r="M1893" s="159" t="n">
        <v>624666</v>
      </c>
      <c r="N1893" s="159" t="n">
        <v>674639.28</v>
      </c>
      <c r="O1893" s="162">
        <f>MIN(K1893,L1893,M1893,N1893)</f>
        <v/>
      </c>
      <c r="P1893" s="162">
        <f>MAX(K1893,L1893,M1893,N1893)</f>
        <v/>
      </c>
      <c r="Q1893" s="162">
        <f>MEDIAN(K1893,L1893,M1893,N1893)</f>
        <v/>
      </c>
      <c r="R1893" s="162">
        <f>AVERAGE(K1893,L1893,M1893,N1893)</f>
        <v/>
      </c>
      <c r="S1893" s="162">
        <f>AVERAGE(O1893,Q1893)</f>
        <v/>
      </c>
      <c r="T1893" s="162">
        <f>AVERAGE(P1893,Q1893)</f>
        <v/>
      </c>
      <c r="U1893" s="41">
        <f>STDEVA(K1893,L1893,M1893,N1893)</f>
        <v/>
      </c>
      <c r="V1893" s="42">
        <f>U1893/Q1893</f>
        <v/>
      </c>
      <c r="W1893" s="43">
        <f>IF(X1893=O1893,"MENOR",IF(X1893=S1893,"PROM[MEN-MED]","PROMEDIO"))</f>
        <v/>
      </c>
      <c r="X1893" s="163">
        <f>IF(V1893&lt;=300%,O1893,IF(AND(V1893&gt;100%,V1893&lt;=150%),S1893,R1893))</f>
        <v/>
      </c>
      <c r="Y1893" s="162">
        <f>ROUND(X1893,0)</f>
        <v/>
      </c>
    </row>
    <row r="1894" ht="27" customHeight="1">
      <c r="B1894" s="32" t="inlineStr">
        <is>
          <t>5.15</t>
        </is>
      </c>
      <c r="C1894" s="32" t="n">
        <v>4912</v>
      </c>
      <c r="D1894" s="59" t="inlineStr">
        <is>
          <t>PORTA ESCOBILLAS DEL MOTOR DE ARRANQUE</t>
        </is>
      </c>
      <c r="E1894" s="56" t="inlineStr">
        <is>
          <t>Elemento o piezas combinadas entre metal y fibras electromecánicos de solides los cuales a través de anillos rozantes se usan para la transmisión de corriente,  Diámetro establecido para este vehículo.</t>
        </is>
      </c>
      <c r="F1894" s="32" t="inlineStr">
        <is>
          <t>Unidad</t>
        </is>
      </c>
      <c r="G1894" s="35" t="inlineStr">
        <is>
          <t>suministro</t>
        </is>
      </c>
      <c r="H1894" s="159" t="n">
        <v>34784</v>
      </c>
      <c r="I1894" s="37" t="n">
        <v>158.91</v>
      </c>
      <c r="J1894" s="37" t="n">
        <v>151.76</v>
      </c>
      <c r="K1894" s="160">
        <f>H1894*(I1894/J1894)</f>
        <v/>
      </c>
      <c r="L1894" s="159" t="n">
        <v>170813.1355</v>
      </c>
      <c r="M1894" s="159" t="n">
        <v>165838</v>
      </c>
      <c r="N1894" s="159" t="n">
        <v>179105.04</v>
      </c>
      <c r="O1894" s="162">
        <f>MIN(K1894,L1894,M1894,N1894)</f>
        <v/>
      </c>
      <c r="P1894" s="162">
        <f>MAX(K1894,L1894,M1894,N1894)</f>
        <v/>
      </c>
      <c r="Q1894" s="162">
        <f>MEDIAN(K1894,L1894,M1894,N1894)</f>
        <v/>
      </c>
      <c r="R1894" s="162">
        <f>AVERAGE(K1894,L1894,M1894,N1894)</f>
        <v/>
      </c>
      <c r="S1894" s="162">
        <f>AVERAGE(O1894,Q1894)</f>
        <v/>
      </c>
      <c r="T1894" s="162">
        <f>AVERAGE(P1894,Q1894)</f>
        <v/>
      </c>
      <c r="U1894" s="41">
        <f>STDEVA(K1894,L1894,M1894,N1894)</f>
        <v/>
      </c>
      <c r="V1894" s="42">
        <f>U1894/Q1894</f>
        <v/>
      </c>
      <c r="W1894" s="43">
        <f>IF(X1894=O1894,"MENOR",IF(X1894=S1894,"PROM[MEN-MED]","PROMEDIO"))</f>
        <v/>
      </c>
      <c r="X1894" s="163">
        <f>IF(V1894&lt;=300%,O1894,IF(AND(V1894&gt;100%,V1894&lt;=150%),S1894,R1894))</f>
        <v/>
      </c>
      <c r="Y1894" s="162">
        <f>ROUND(X1894,0)</f>
        <v/>
      </c>
    </row>
    <row r="1895" ht="54.75" customHeight="1">
      <c r="B1895" s="32" t="inlineStr">
        <is>
          <t>5.16</t>
        </is>
      </c>
      <c r="C1895" s="32" t="n">
        <v>4912</v>
      </c>
      <c r="D1895" s="59" t="inlineStr">
        <is>
          <t>FUSIBLES 10-15-20-25-30 AMP</t>
        </is>
      </c>
      <c r="E1895"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895" s="32" t="inlineStr">
        <is>
          <t>Unidad</t>
        </is>
      </c>
      <c r="G1895" s="35" t="inlineStr">
        <is>
          <t>suministro</t>
        </is>
      </c>
      <c r="H1895" s="159" t="n">
        <v>3976</v>
      </c>
      <c r="I1895" s="37" t="n">
        <v>158.91</v>
      </c>
      <c r="J1895" s="37" t="n">
        <v>151.76</v>
      </c>
      <c r="K1895" s="160">
        <f>H1895*(I1895/J1895)</f>
        <v/>
      </c>
      <c r="L1895" s="159" t="n">
        <v>5678.3944</v>
      </c>
      <c r="M1895" s="159" t="n">
        <v>5513</v>
      </c>
      <c r="N1895" s="159" t="n">
        <v>5954.04</v>
      </c>
      <c r="O1895" s="162">
        <f>MIN(K1895,L1895,M1895,N1895)</f>
        <v/>
      </c>
      <c r="P1895" s="162">
        <f>MAX(K1895,L1895,M1895,N1895)</f>
        <v/>
      </c>
      <c r="Q1895" s="162">
        <f>MEDIAN(K1895,L1895,M1895,N1895)</f>
        <v/>
      </c>
      <c r="R1895" s="162">
        <f>AVERAGE(K1895,L1895,M1895,N1895)</f>
        <v/>
      </c>
      <c r="S1895" s="162">
        <f>AVERAGE(O1895,Q1895)</f>
        <v/>
      </c>
      <c r="T1895" s="162">
        <f>AVERAGE(P1895,Q1895)</f>
        <v/>
      </c>
      <c r="U1895" s="41">
        <f>STDEVA(K1895,L1895,M1895,N1895)</f>
        <v/>
      </c>
      <c r="V1895" s="42">
        <f>U1895/Q1895</f>
        <v/>
      </c>
      <c r="W1895" s="43">
        <f>IF(X1895=O1895,"MENOR",IF(X1895=S1895,"PROM[MEN-MED]","PROMEDIO"))</f>
        <v/>
      </c>
      <c r="X1895" s="163">
        <f>IF(V1895&lt;=300%,O1895,IF(AND(V1895&gt;100%,V1895&lt;=150%),S1895,R1895))</f>
        <v/>
      </c>
      <c r="Y1895" s="162">
        <f>ROUND(X1895,0)</f>
        <v/>
      </c>
    </row>
    <row r="1896" ht="54.75" customHeight="1">
      <c r="B1896" s="32" t="inlineStr">
        <is>
          <t>5.17</t>
        </is>
      </c>
      <c r="C1896" s="32" t="n">
        <v>4912</v>
      </c>
      <c r="D1896" s="59" t="inlineStr">
        <is>
          <t>FUSIBLES 60-80-100 AMP</t>
        </is>
      </c>
      <c r="E1896"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896" s="32" t="inlineStr">
        <is>
          <t>Unidad</t>
        </is>
      </c>
      <c r="G1896" s="35" t="inlineStr">
        <is>
          <t>suministro</t>
        </is>
      </c>
      <c r="H1896" s="159" t="n">
        <v>141125</v>
      </c>
      <c r="I1896" s="37" t="n">
        <v>158.91</v>
      </c>
      <c r="J1896" s="37" t="n">
        <v>151.76</v>
      </c>
      <c r="K1896" s="160">
        <f>H1896*(I1896/J1896)</f>
        <v/>
      </c>
      <c r="L1896" s="159" t="n">
        <v>339330.4159</v>
      </c>
      <c r="M1896" s="159" t="n">
        <v>329447</v>
      </c>
      <c r="N1896" s="159" t="n">
        <v>355802.76</v>
      </c>
      <c r="O1896" s="162">
        <f>MIN(K1896,L1896,M1896,N1896)</f>
        <v/>
      </c>
      <c r="P1896" s="162">
        <f>MAX(K1896,L1896,M1896,N1896)</f>
        <v/>
      </c>
      <c r="Q1896" s="162">
        <f>MEDIAN(K1896,L1896,M1896,N1896)</f>
        <v/>
      </c>
      <c r="R1896" s="162">
        <f>AVERAGE(K1896,L1896,M1896,N1896)</f>
        <v/>
      </c>
      <c r="S1896" s="162">
        <f>AVERAGE(O1896,Q1896)</f>
        <v/>
      </c>
      <c r="T1896" s="162">
        <f>AVERAGE(P1896,Q1896)</f>
        <v/>
      </c>
      <c r="U1896" s="41">
        <f>STDEVA(K1896,L1896,M1896,N1896)</f>
        <v/>
      </c>
      <c r="V1896" s="42">
        <f>U1896/Q1896</f>
        <v/>
      </c>
      <c r="W1896" s="43">
        <f>IF(X1896=O1896,"MENOR",IF(X1896=S1896,"PROM[MEN-MED]","PROMEDIO"))</f>
        <v/>
      </c>
      <c r="X1896" s="163">
        <f>IF(V1896&lt;=300%,O1896,IF(AND(V1896&gt;100%,V1896&lt;=150%),S1896,R1896))</f>
        <v/>
      </c>
      <c r="Y1896" s="162">
        <f>ROUND(X1896,0)</f>
        <v/>
      </c>
    </row>
    <row r="1897" ht="41.25" customHeight="1">
      <c r="B1897" s="32" t="inlineStr">
        <is>
          <t>5.18</t>
        </is>
      </c>
      <c r="C1897" s="32" t="n">
        <v>4912</v>
      </c>
      <c r="D1897" s="59" t="inlineStr">
        <is>
          <t>INYECTORES (MOTOR DIÉSEL Y GASOLINA)</t>
        </is>
      </c>
      <c r="E1897" s="56" t="inlineStr">
        <is>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is>
      </c>
      <c r="F1897" s="32" t="inlineStr">
        <is>
          <t>Unidad</t>
        </is>
      </c>
      <c r="G1897" s="35" t="inlineStr">
        <is>
          <t>suministro</t>
        </is>
      </c>
      <c r="H1897" s="159" t="n">
        <v>2084082</v>
      </c>
      <c r="I1897" s="37" t="n">
        <v>158.91</v>
      </c>
      <c r="J1897" s="37" t="n">
        <v>151.76</v>
      </c>
      <c r="K1897" s="160">
        <f>H1897*(I1897/J1897)</f>
        <v/>
      </c>
      <c r="L1897" s="159" t="n">
        <v>4974878.3714</v>
      </c>
      <c r="M1897" s="159" t="n">
        <v>4829979</v>
      </c>
      <c r="N1897" s="159" t="n">
        <v>5216377.32</v>
      </c>
      <c r="O1897" s="162">
        <f>MIN(K1897,L1897,M1897,N1897)</f>
        <v/>
      </c>
      <c r="P1897" s="162">
        <f>MAX(K1897,L1897,M1897,N1897)</f>
        <v/>
      </c>
      <c r="Q1897" s="162">
        <f>MEDIAN(K1897,L1897,M1897,N1897)</f>
        <v/>
      </c>
      <c r="R1897" s="162">
        <f>AVERAGE(K1897,L1897,M1897,N1897)</f>
        <v/>
      </c>
      <c r="S1897" s="162">
        <f>AVERAGE(O1897,Q1897)</f>
        <v/>
      </c>
      <c r="T1897" s="162">
        <f>AVERAGE(P1897,Q1897)</f>
        <v/>
      </c>
      <c r="U1897" s="41">
        <f>STDEVA(K1897,L1897,M1897,N1897)</f>
        <v/>
      </c>
      <c r="V1897" s="42">
        <f>U1897/Q1897</f>
        <v/>
      </c>
      <c r="W1897" s="43">
        <f>IF(X1897=O1897,"MENOR",IF(X1897=S1897,"PROM[MEN-MED]","PROMEDIO"))</f>
        <v/>
      </c>
      <c r="X1897" s="163">
        <f>IF(V1897&lt;=300%,O1897,IF(AND(V1897&gt;100%,V1897&lt;=150%),S1897,R1897))</f>
        <v/>
      </c>
      <c r="Y1897" s="162">
        <f>ROUND(X1897,0)</f>
        <v/>
      </c>
    </row>
    <row r="1898" ht="27" customHeight="1">
      <c r="B1898" s="32" t="inlineStr">
        <is>
          <t>5.19</t>
        </is>
      </c>
      <c r="C1898" s="32" t="n">
        <v>4912</v>
      </c>
      <c r="D1898" s="59" t="inlineStr">
        <is>
          <t>MOTOR DE LIMPIABRISAS</t>
        </is>
      </c>
      <c r="E1898" s="56" t="inlineStr">
        <is>
          <t>Elemento metálico está formado por un motor eléctrico con un sistema de reducción incorporado, que transforma la velocidad del motor a la velocidad necesaria, para obtener un desplazamiento de vaivén. Diámetro establecido para este vehículo.</t>
        </is>
      </c>
      <c r="F1898" s="32" t="inlineStr">
        <is>
          <t xml:space="preserve">Unidad </t>
        </is>
      </c>
      <c r="G1898" s="35" t="inlineStr">
        <is>
          <t>suministro</t>
        </is>
      </c>
      <c r="H1898" s="159" t="n">
        <v>762850</v>
      </c>
      <c r="I1898" s="37" t="n">
        <v>158.91</v>
      </c>
      <c r="J1898" s="37" t="n">
        <v>151.76</v>
      </c>
      <c r="K1898" s="160">
        <f>H1898*(I1898/J1898)</f>
        <v/>
      </c>
      <c r="L1898" s="159" t="n">
        <v>920552.2032</v>
      </c>
      <c r="M1898" s="159" t="n">
        <v>893740</v>
      </c>
      <c r="N1898" s="159" t="n">
        <v>965239.2</v>
      </c>
      <c r="O1898" s="162">
        <f>MIN(K1898,L1898,M1898,N1898)</f>
        <v/>
      </c>
      <c r="P1898" s="162">
        <f>MAX(K1898,L1898,M1898,N1898)</f>
        <v/>
      </c>
      <c r="Q1898" s="162">
        <f>MEDIAN(K1898,L1898,M1898,N1898)</f>
        <v/>
      </c>
      <c r="R1898" s="162">
        <f>AVERAGE(K1898,L1898,M1898,N1898)</f>
        <v/>
      </c>
      <c r="S1898" s="162">
        <f>AVERAGE(O1898,Q1898)</f>
        <v/>
      </c>
      <c r="T1898" s="162">
        <f>AVERAGE(P1898,Q1898)</f>
        <v/>
      </c>
      <c r="U1898" s="41">
        <f>STDEVA(K1898,L1898,M1898,N1898)</f>
        <v/>
      </c>
      <c r="V1898" s="42">
        <f>U1898/Q1898</f>
        <v/>
      </c>
      <c r="W1898" s="43">
        <f>IF(X1898=O1898,"MENOR",IF(X1898=S1898,"PROM[MEN-MED]","PROMEDIO"))</f>
        <v/>
      </c>
      <c r="X1898" s="163">
        <f>IF(V1898&lt;=300%,O1898,IF(AND(V1898&gt;100%,V1898&lt;=150%),S1898,R1898))</f>
        <v/>
      </c>
      <c r="Y1898" s="162">
        <f>ROUND(X1898,0)</f>
        <v/>
      </c>
    </row>
    <row r="1899" ht="27" customHeight="1">
      <c r="B1899" s="32" t="inlineStr">
        <is>
          <t>5.20</t>
        </is>
      </c>
      <c r="C1899" s="32" t="n">
        <v>4912</v>
      </c>
      <c r="D1899" s="59" t="inlineStr">
        <is>
          <t>PORTAFUSIBLES</t>
        </is>
      </c>
      <c r="E1899" s="56" t="inlineStr">
        <is>
          <t>Elemento de plastico y metal forma de caja con su respetiva tapa que ofrecen un medio seguro y organizado para la instalación y protección grupal en elementos eléctricos. Diámetro establecido para este vehículo.</t>
        </is>
      </c>
      <c r="F1899" s="32" t="inlineStr">
        <is>
          <t>Unidad</t>
        </is>
      </c>
      <c r="G1899" s="35" t="inlineStr">
        <is>
          <t>suministro</t>
        </is>
      </c>
      <c r="H1899" s="159" t="n">
        <v>607554</v>
      </c>
      <c r="I1899" s="37" t="n">
        <v>158.91</v>
      </c>
      <c r="J1899" s="37" t="n">
        <v>151.76</v>
      </c>
      <c r="K1899" s="160">
        <f>H1899*(I1899/J1899)</f>
        <v/>
      </c>
      <c r="L1899" s="159" t="n">
        <v>728844.4765</v>
      </c>
      <c r="M1899" s="159" t="n">
        <v>707616</v>
      </c>
      <c r="N1899" s="159" t="n">
        <v>764225.28</v>
      </c>
      <c r="O1899" s="162">
        <f>MIN(K1899,L1899,M1899,N1899)</f>
        <v/>
      </c>
      <c r="P1899" s="162">
        <f>MAX(K1899,L1899,M1899,N1899)</f>
        <v/>
      </c>
      <c r="Q1899" s="162">
        <f>MEDIAN(K1899,L1899,M1899,N1899)</f>
        <v/>
      </c>
      <c r="R1899" s="162">
        <f>AVERAGE(K1899,L1899,M1899,N1899)</f>
        <v/>
      </c>
      <c r="S1899" s="162">
        <f>AVERAGE(O1899,Q1899)</f>
        <v/>
      </c>
      <c r="T1899" s="162">
        <f>AVERAGE(P1899,Q1899)</f>
        <v/>
      </c>
      <c r="U1899" s="41">
        <f>STDEVA(K1899,L1899,M1899,N1899)</f>
        <v/>
      </c>
      <c r="V1899" s="42">
        <f>U1899/Q1899</f>
        <v/>
      </c>
      <c r="W1899" s="43">
        <f>IF(X1899=O1899,"MENOR",IF(X1899=S1899,"PROM[MEN-MED]","PROMEDIO"))</f>
        <v/>
      </c>
      <c r="X1899" s="163">
        <f>IF(V1899&lt;=300%,O1899,IF(AND(V1899&gt;100%,V1899&lt;=150%),S1899,R1899))</f>
        <v/>
      </c>
      <c r="Y1899" s="162">
        <f>ROUND(X1899,0)</f>
        <v/>
      </c>
    </row>
    <row r="1900" ht="27" customHeight="1">
      <c r="B1900" s="32" t="inlineStr">
        <is>
          <t>5.21</t>
        </is>
      </c>
      <c r="C1900" s="32" t="n">
        <v>4912</v>
      </c>
      <c r="D1900" s="59" t="inlineStr">
        <is>
          <t xml:space="preserve">REGULADOR ALTERNADOR </t>
        </is>
      </c>
      <c r="E1900" s="56" t="inlineStr">
        <is>
          <t>Dispositivo de plastico y metal electrónico que de forma irregular, poseen en su interior una compenentes electronicos, manteniendo la tensión suministrada por el generador corriente (alternador). Diámetro establecido para este vehículo.</t>
        </is>
      </c>
      <c r="F1900" s="32" t="inlineStr">
        <is>
          <t>Unidad</t>
        </is>
      </c>
      <c r="G1900" s="35" t="inlineStr">
        <is>
          <t>suministro</t>
        </is>
      </c>
      <c r="H1900" s="159" t="n">
        <v>825265</v>
      </c>
      <c r="I1900" s="37" t="n">
        <v>158.91</v>
      </c>
      <c r="J1900" s="37" t="n">
        <v>151.76</v>
      </c>
      <c r="K1900" s="160">
        <f>H1900*(I1900/J1900)</f>
        <v/>
      </c>
      <c r="L1900" s="159" t="n">
        <v>986474.2643</v>
      </c>
      <c r="M1900" s="159" t="n">
        <v>957742</v>
      </c>
      <c r="N1900" s="159" t="n">
        <v>1034361.36</v>
      </c>
      <c r="O1900" s="162">
        <f>MIN(K1900,L1900,M1900,N1900)</f>
        <v/>
      </c>
      <c r="P1900" s="162">
        <f>MAX(K1900,L1900,M1900,N1900)</f>
        <v/>
      </c>
      <c r="Q1900" s="162">
        <f>MEDIAN(K1900,L1900,M1900,N1900)</f>
        <v/>
      </c>
      <c r="R1900" s="162">
        <f>AVERAGE(K1900,L1900,M1900,N1900)</f>
        <v/>
      </c>
      <c r="S1900" s="162">
        <f>AVERAGE(O1900,Q1900)</f>
        <v/>
      </c>
      <c r="T1900" s="162">
        <f>AVERAGE(P1900,Q1900)</f>
        <v/>
      </c>
      <c r="U1900" s="41">
        <f>STDEVA(K1900,L1900,M1900,N1900)</f>
        <v/>
      </c>
      <c r="V1900" s="42">
        <f>U1900/Q1900</f>
        <v/>
      </c>
      <c r="W1900" s="43">
        <f>IF(X1900=O1900,"MENOR",IF(X1900=S1900,"PROM[MEN-MED]","PROMEDIO"))</f>
        <v/>
      </c>
      <c r="X1900" s="163">
        <f>IF(V1900&lt;=300%,O1900,IF(AND(V1900&gt;100%,V1900&lt;=150%),S1900,R1900))</f>
        <v/>
      </c>
      <c r="Y1900" s="162">
        <f>ROUND(X1900,0)</f>
        <v/>
      </c>
    </row>
    <row r="1901" ht="27" customHeight="1">
      <c r="B1901" s="32" t="inlineStr">
        <is>
          <t>5.22</t>
        </is>
      </c>
      <c r="C1901" s="32" t="n">
        <v>4912</v>
      </c>
      <c r="D1901" s="59" t="inlineStr">
        <is>
          <t>RELÉ (ELEVADOR DE CORRIENTE)</t>
        </is>
      </c>
      <c r="E1901" s="56"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901" s="32" t="inlineStr">
        <is>
          <t>Unidad</t>
        </is>
      </c>
      <c r="G1901" s="35" t="inlineStr">
        <is>
          <t>suministro</t>
        </is>
      </c>
      <c r="H1901" s="159" t="n">
        <v>281199</v>
      </c>
      <c r="I1901" s="37" t="n">
        <v>158.91</v>
      </c>
      <c r="J1901" s="37" t="n">
        <v>151.76</v>
      </c>
      <c r="K1901" s="160">
        <f>H1901*(I1901/J1901)</f>
        <v/>
      </c>
      <c r="L1901" s="159" t="n">
        <v>342531.6468</v>
      </c>
      <c r="M1901" s="159" t="n">
        <v>332555</v>
      </c>
      <c r="N1901" s="159" t="n">
        <v>359159.4</v>
      </c>
      <c r="O1901" s="162">
        <f>MIN(K1901,L1901,M1901,N1901)</f>
        <v/>
      </c>
      <c r="P1901" s="162">
        <f>MAX(K1901,L1901,M1901,N1901)</f>
        <v/>
      </c>
      <c r="Q1901" s="162">
        <f>MEDIAN(K1901,L1901,M1901,N1901)</f>
        <v/>
      </c>
      <c r="R1901" s="162">
        <f>AVERAGE(K1901,L1901,M1901,N1901)</f>
        <v/>
      </c>
      <c r="S1901" s="162">
        <f>AVERAGE(O1901,Q1901)</f>
        <v/>
      </c>
      <c r="T1901" s="162">
        <f>AVERAGE(P1901,Q1901)</f>
        <v/>
      </c>
      <c r="U1901" s="41">
        <f>STDEVA(K1901,L1901,M1901,N1901)</f>
        <v/>
      </c>
      <c r="V1901" s="42">
        <f>U1901/Q1901</f>
        <v/>
      </c>
      <c r="W1901" s="43">
        <f>IF(X1901=O1901,"MENOR",IF(X1901=S1901,"PROM[MEN-MED]","PROMEDIO"))</f>
        <v/>
      </c>
      <c r="X1901" s="163">
        <f>IF(V1901&lt;=300%,O1901,IF(AND(V1901&gt;100%,V1901&lt;=150%),S1901,R1901))</f>
        <v/>
      </c>
      <c r="Y1901" s="162">
        <f>ROUND(X1901,0)</f>
        <v/>
      </c>
    </row>
    <row r="1902" ht="27" customHeight="1">
      <c r="B1902" s="32" t="inlineStr">
        <is>
          <t>5.23</t>
        </is>
      </c>
      <c r="C1902" s="32" t="n">
        <v>4912</v>
      </c>
      <c r="D1902" s="59" t="inlineStr">
        <is>
          <t xml:space="preserve">SENSOR ABS DE LAS RUEDAS </t>
        </is>
      </c>
      <c r="E1902" s="56"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902" s="32" t="inlineStr">
        <is>
          <t>Unidad</t>
        </is>
      </c>
      <c r="G1902" s="35" t="inlineStr">
        <is>
          <t>suministro</t>
        </is>
      </c>
      <c r="H1902" s="159" t="n">
        <v>302100</v>
      </c>
      <c r="I1902" s="37" t="n">
        <v>158.91</v>
      </c>
      <c r="J1902" s="37" t="n">
        <v>151.76</v>
      </c>
      <c r="K1902" s="160">
        <f>H1902*(I1902/J1902)</f>
        <v/>
      </c>
      <c r="L1902" s="159" t="n">
        <v>364552.0256</v>
      </c>
      <c r="M1902" s="159" t="n">
        <v>353934</v>
      </c>
      <c r="N1902" s="159" t="n">
        <v>382248.72</v>
      </c>
      <c r="O1902" s="162">
        <f>MIN(K1902,L1902,M1902,N1902)</f>
        <v/>
      </c>
      <c r="P1902" s="162">
        <f>MAX(K1902,L1902,M1902,N1902)</f>
        <v/>
      </c>
      <c r="Q1902" s="162">
        <f>MEDIAN(K1902,L1902,M1902,N1902)</f>
        <v/>
      </c>
      <c r="R1902" s="162">
        <f>AVERAGE(K1902,L1902,M1902,N1902)</f>
        <v/>
      </c>
      <c r="S1902" s="162">
        <f>AVERAGE(O1902,Q1902)</f>
        <v/>
      </c>
      <c r="T1902" s="162">
        <f>AVERAGE(P1902,Q1902)</f>
        <v/>
      </c>
      <c r="U1902" s="41">
        <f>STDEVA(K1902,L1902,M1902,N1902)</f>
        <v/>
      </c>
      <c r="V1902" s="42">
        <f>U1902/Q1902</f>
        <v/>
      </c>
      <c r="W1902" s="43">
        <f>IF(X1902=O1902,"MENOR",IF(X1902=S1902,"PROM[MEN-MED]","PROMEDIO"))</f>
        <v/>
      </c>
      <c r="X1902" s="163">
        <f>IF(V1902&lt;=300%,O1902,IF(AND(V1902&gt;100%,V1902&lt;=150%),S1902,R1902))</f>
        <v/>
      </c>
      <c r="Y1902" s="162">
        <f>ROUND(X1902,0)</f>
        <v/>
      </c>
    </row>
    <row r="1903" ht="41.25" customHeight="1">
      <c r="B1903" s="32" t="inlineStr">
        <is>
          <t>5.24</t>
        </is>
      </c>
      <c r="C1903" s="32" t="n">
        <v>4912</v>
      </c>
      <c r="D1903" s="59" t="inlineStr">
        <is>
          <t>SENSOR APERTURA MARIPOSA (TPS)</t>
        </is>
      </c>
      <c r="E1903" s="56"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903" s="32" t="inlineStr">
        <is>
          <t>Unidad</t>
        </is>
      </c>
      <c r="G1903" s="35" t="inlineStr">
        <is>
          <t>suministro</t>
        </is>
      </c>
      <c r="H1903" s="159" t="n">
        <v>1526175</v>
      </c>
      <c r="I1903" s="37" t="n">
        <v>158.91</v>
      </c>
      <c r="J1903" s="37" t="n">
        <v>151.76</v>
      </c>
      <c r="K1903" s="160">
        <f>H1903*(I1903/J1903)</f>
        <v/>
      </c>
      <c r="L1903" s="159" t="n">
        <v>1806926.94</v>
      </c>
      <c r="M1903" s="159" t="n">
        <v>1754298</v>
      </c>
      <c r="N1903" s="159" t="n">
        <v>1894641.84</v>
      </c>
      <c r="O1903" s="162">
        <f>MIN(K1903,L1903,M1903,N1903)</f>
        <v/>
      </c>
      <c r="P1903" s="162">
        <f>MAX(K1903,L1903,M1903,N1903)</f>
        <v/>
      </c>
      <c r="Q1903" s="162">
        <f>MEDIAN(K1903,L1903,M1903,N1903)</f>
        <v/>
      </c>
      <c r="R1903" s="162">
        <f>AVERAGE(K1903,L1903,M1903,N1903)</f>
        <v/>
      </c>
      <c r="S1903" s="162">
        <f>AVERAGE(O1903,Q1903)</f>
        <v/>
      </c>
      <c r="T1903" s="162">
        <f>AVERAGE(P1903,Q1903)</f>
        <v/>
      </c>
      <c r="U1903" s="41">
        <f>STDEVA(K1903,L1903,M1903,N1903)</f>
        <v/>
      </c>
      <c r="V1903" s="42">
        <f>U1903/Q1903</f>
        <v/>
      </c>
      <c r="W1903" s="43">
        <f>IF(X1903=O1903,"MENOR",IF(X1903=S1903,"PROM[MEN-MED]","PROMEDIO"))</f>
        <v/>
      </c>
      <c r="X1903" s="163">
        <f>IF(V1903&lt;=300%,O1903,IF(AND(V1903&gt;100%,V1903&lt;=150%),S1903,R1903))</f>
        <v/>
      </c>
      <c r="Y1903" s="162">
        <f>ROUND(X1903,0)</f>
        <v/>
      </c>
    </row>
    <row r="1904" ht="41.25" customHeight="1">
      <c r="B1904" s="32" t="inlineStr">
        <is>
          <t>5.25</t>
        </is>
      </c>
      <c r="C1904" s="32" t="n">
        <v>4912</v>
      </c>
      <c r="D1904" s="59" t="inlineStr">
        <is>
          <t>SENSOR DE DETONACIÓN (KS)</t>
        </is>
      </c>
      <c r="E1904" s="56"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904" s="32" t="inlineStr">
        <is>
          <t>Unidad</t>
        </is>
      </c>
      <c r="G1904" s="35" t="inlineStr">
        <is>
          <t>suministro</t>
        </is>
      </c>
      <c r="H1904" s="159" t="n">
        <v>1108794</v>
      </c>
      <c r="I1904" s="37" t="n">
        <v>158.91</v>
      </c>
      <c r="J1904" s="37" t="n">
        <v>151.76</v>
      </c>
      <c r="K1904" s="160">
        <f>H1904*(I1904/J1904)</f>
        <v/>
      </c>
      <c r="L1904" s="159" t="n">
        <v>1350633.8517</v>
      </c>
      <c r="M1904" s="159" t="n">
        <v>1311295</v>
      </c>
      <c r="N1904" s="159" t="n">
        <v>1416198.6</v>
      </c>
      <c r="O1904" s="162">
        <f>MIN(K1904,L1904,M1904,N1904)</f>
        <v/>
      </c>
      <c r="P1904" s="162">
        <f>MAX(K1904,L1904,M1904,N1904)</f>
        <v/>
      </c>
      <c r="Q1904" s="162">
        <f>MEDIAN(K1904,L1904,M1904,N1904)</f>
        <v/>
      </c>
      <c r="R1904" s="162">
        <f>AVERAGE(K1904,L1904,M1904,N1904)</f>
        <v/>
      </c>
      <c r="S1904" s="162">
        <f>AVERAGE(O1904,Q1904)</f>
        <v/>
      </c>
      <c r="T1904" s="162">
        <f>AVERAGE(P1904,Q1904)</f>
        <v/>
      </c>
      <c r="U1904" s="41">
        <f>STDEVA(K1904,L1904,M1904,N1904)</f>
        <v/>
      </c>
      <c r="V1904" s="42">
        <f>U1904/Q1904</f>
        <v/>
      </c>
      <c r="W1904" s="43">
        <f>IF(X1904=O1904,"MENOR",IF(X1904=S1904,"PROM[MEN-MED]","PROMEDIO"))</f>
        <v/>
      </c>
      <c r="X1904" s="163">
        <f>IF(V1904&lt;=300%,O1904,IF(AND(V1904&gt;100%,V1904&lt;=150%),S1904,R1904))</f>
        <v/>
      </c>
      <c r="Y1904" s="162">
        <f>ROUND(X1904,0)</f>
        <v/>
      </c>
    </row>
    <row r="1905" ht="27" customHeight="1">
      <c r="B1905" s="32" t="inlineStr">
        <is>
          <t>5.26</t>
        </is>
      </c>
      <c r="C1905" s="32" t="n">
        <v>4912</v>
      </c>
      <c r="D1905" s="59" t="inlineStr">
        <is>
          <t>SENSOR DE OXIGENO (O2)</t>
        </is>
      </c>
      <c r="E1905"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905" s="32" t="inlineStr">
        <is>
          <t>Unidad</t>
        </is>
      </c>
      <c r="G1905" s="35" t="inlineStr">
        <is>
          <t>suministro</t>
        </is>
      </c>
      <c r="H1905" s="159" t="n">
        <v>1978375</v>
      </c>
      <c r="I1905" s="37" t="n">
        <v>158.91</v>
      </c>
      <c r="J1905" s="37" t="n">
        <v>151.76</v>
      </c>
      <c r="K1905" s="160">
        <f>H1905*(I1905/J1905)</f>
        <v/>
      </c>
      <c r="L1905" s="159" t="n">
        <v>2364834.6757</v>
      </c>
      <c r="M1905" s="159" t="n">
        <v>2295956</v>
      </c>
      <c r="N1905" s="159" t="n">
        <v>2479632.48</v>
      </c>
      <c r="O1905" s="162">
        <f>MIN(K1905,L1905,M1905,N1905)</f>
        <v/>
      </c>
      <c r="P1905" s="162">
        <f>MAX(K1905,L1905,M1905,N1905)</f>
        <v/>
      </c>
      <c r="Q1905" s="162">
        <f>MEDIAN(K1905,L1905,M1905,N1905)</f>
        <v/>
      </c>
      <c r="R1905" s="162">
        <f>AVERAGE(K1905,L1905,M1905,N1905)</f>
        <v/>
      </c>
      <c r="S1905" s="162">
        <f>AVERAGE(O1905,Q1905)</f>
        <v/>
      </c>
      <c r="T1905" s="162">
        <f>AVERAGE(P1905,Q1905)</f>
        <v/>
      </c>
      <c r="U1905" s="41">
        <f>STDEVA(K1905,L1905,M1905,N1905)</f>
        <v/>
      </c>
      <c r="V1905" s="42">
        <f>U1905/Q1905</f>
        <v/>
      </c>
      <c r="W1905" s="43">
        <f>IF(X1905=O1905,"MENOR",IF(X1905=S1905,"PROM[MEN-MED]","PROMEDIO"))</f>
        <v/>
      </c>
      <c r="X1905" s="163">
        <f>IF(V1905&lt;=300%,O1905,IF(AND(V1905&gt;100%,V1905&lt;=150%),S1905,R1905))</f>
        <v/>
      </c>
      <c r="Y1905" s="162">
        <f>ROUND(X1905,0)</f>
        <v/>
      </c>
    </row>
    <row r="1906" ht="41.25" customHeight="1">
      <c r="B1906" s="32" t="inlineStr">
        <is>
          <t>5.27</t>
        </is>
      </c>
      <c r="C1906" s="32" t="n">
        <v>4912</v>
      </c>
      <c r="D1906" s="59" t="inlineStr">
        <is>
          <t>SENSOR DE PRESIÓN DE COMBUSTIBLE</t>
        </is>
      </c>
      <c r="E1906" s="56"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906" s="32" t="inlineStr">
        <is>
          <t>Unidad</t>
        </is>
      </c>
      <c r="G1906" s="35" t="inlineStr">
        <is>
          <t>suministro</t>
        </is>
      </c>
      <c r="H1906" s="159" t="n">
        <v>907376</v>
      </c>
      <c r="I1906" s="37" t="n">
        <v>158.91</v>
      </c>
      <c r="J1906" s="37" t="n">
        <v>151.76</v>
      </c>
      <c r="K1906" s="160">
        <f>H1906*(I1906/J1906)</f>
        <v/>
      </c>
      <c r="L1906" s="159" t="n">
        <v>2500779.2285</v>
      </c>
      <c r="M1906" s="159" t="n">
        <v>2427941</v>
      </c>
      <c r="N1906" s="159" t="n">
        <v>2622176.28</v>
      </c>
      <c r="O1906" s="162">
        <f>MIN(K1906,L1906,M1906,N1906)</f>
        <v/>
      </c>
      <c r="P1906" s="162">
        <f>MAX(K1906,L1906,M1906,N1906)</f>
        <v/>
      </c>
      <c r="Q1906" s="162">
        <f>MEDIAN(K1906,L1906,M1906,N1906)</f>
        <v/>
      </c>
      <c r="R1906" s="162">
        <f>AVERAGE(K1906,L1906,M1906,N1906)</f>
        <v/>
      </c>
      <c r="S1906" s="162">
        <f>AVERAGE(O1906,Q1906)</f>
        <v/>
      </c>
      <c r="T1906" s="162">
        <f>AVERAGE(P1906,Q1906)</f>
        <v/>
      </c>
      <c r="U1906" s="41">
        <f>STDEVA(K1906,L1906,M1906,N1906)</f>
        <v/>
      </c>
      <c r="V1906" s="42">
        <f>U1906/Q1906</f>
        <v/>
      </c>
      <c r="W1906" s="43">
        <f>IF(X1906=O1906,"MENOR",IF(X1906=S1906,"PROM[MEN-MED]","PROMEDIO"))</f>
        <v/>
      </c>
      <c r="X1906" s="163">
        <f>IF(V1906&lt;=300%,O1906,IF(AND(V1906&gt;100%,V1906&lt;=150%),S1906,R1906))</f>
        <v/>
      </c>
      <c r="Y1906" s="162">
        <f>ROUND(X1906,0)</f>
        <v/>
      </c>
    </row>
    <row r="1907" ht="27" customHeight="1">
      <c r="B1907" s="32" t="inlineStr">
        <is>
          <t>5.28</t>
        </is>
      </c>
      <c r="C1907" s="32" t="n">
        <v>4912</v>
      </c>
      <c r="D1907" s="59" t="inlineStr">
        <is>
          <t>SENSOR DE REVERSO (LUZ TRASERA)</t>
        </is>
      </c>
      <c r="E1907"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907" s="32" t="inlineStr">
        <is>
          <t>Unidad</t>
        </is>
      </c>
      <c r="G1907" s="35" t="inlineStr">
        <is>
          <t>suministro</t>
        </is>
      </c>
      <c r="H1907" s="159" t="n">
        <v>187836</v>
      </c>
      <c r="I1907" s="37" t="n">
        <v>158.91</v>
      </c>
      <c r="J1907" s="37" t="n">
        <v>151.76</v>
      </c>
      <c r="K1907" s="160">
        <f>H1907*(I1907/J1907)</f>
        <v/>
      </c>
      <c r="L1907" s="159" t="n">
        <v>239574.9055</v>
      </c>
      <c r="M1907" s="159" t="n">
        <v>232597</v>
      </c>
      <c r="N1907" s="159" t="n">
        <v>251204.76</v>
      </c>
      <c r="O1907" s="162">
        <f>MIN(K1907,L1907,M1907,N1907)</f>
        <v/>
      </c>
      <c r="P1907" s="162">
        <f>MAX(K1907,L1907,M1907,N1907)</f>
        <v/>
      </c>
      <c r="Q1907" s="162">
        <f>MEDIAN(K1907,L1907,M1907,N1907)</f>
        <v/>
      </c>
      <c r="R1907" s="162">
        <f>AVERAGE(K1907,L1907,M1907,N1907)</f>
        <v/>
      </c>
      <c r="S1907" s="162">
        <f>AVERAGE(O1907,Q1907)</f>
        <v/>
      </c>
      <c r="T1907" s="162">
        <f>AVERAGE(P1907,Q1907)</f>
        <v/>
      </c>
      <c r="U1907" s="41">
        <f>STDEVA(K1907,L1907,M1907,N1907)</f>
        <v/>
      </c>
      <c r="V1907" s="42">
        <f>U1907/Q1907</f>
        <v/>
      </c>
      <c r="W1907" s="43">
        <f>IF(X1907=O1907,"MENOR",IF(X1907=S1907,"PROM[MEN-MED]","PROMEDIO"))</f>
        <v/>
      </c>
      <c r="X1907" s="163">
        <f>IF(V1907&lt;=300%,O1907,IF(AND(V1907&gt;100%,V1907&lt;=150%),S1907,R1907))</f>
        <v/>
      </c>
      <c r="Y1907" s="162">
        <f>ROUND(X1907,0)</f>
        <v/>
      </c>
    </row>
    <row r="1908" ht="34.5" customHeight="1">
      <c r="B1908" s="32" t="inlineStr">
        <is>
          <t>5.29</t>
        </is>
      </c>
      <c r="C1908" s="32" t="n">
        <v>4912</v>
      </c>
      <c r="D1908" s="59" t="inlineStr">
        <is>
          <t>SENSOR DE TEMPERATURA DEL REFRIGERANTE (CTS - ECT)</t>
        </is>
      </c>
      <c r="E1908"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908" s="32" t="inlineStr">
        <is>
          <t>Unidad</t>
        </is>
      </c>
      <c r="G1908" s="35" t="inlineStr">
        <is>
          <t>suministro</t>
        </is>
      </c>
      <c r="H1908" s="159" t="n">
        <v>221626</v>
      </c>
      <c r="I1908" s="37" t="n">
        <v>158.91</v>
      </c>
      <c r="J1908" s="37" t="n">
        <v>151.76</v>
      </c>
      <c r="K1908" s="160">
        <f>H1908*(I1908/J1908)</f>
        <v/>
      </c>
      <c r="L1908" s="159" t="n">
        <v>286164.9049</v>
      </c>
      <c r="M1908" s="159" t="n">
        <v>277830</v>
      </c>
      <c r="N1908" s="159" t="n">
        <v>300056.4</v>
      </c>
      <c r="O1908" s="162">
        <f>MIN(K1908,L1908,M1908,N1908)</f>
        <v/>
      </c>
      <c r="P1908" s="162">
        <f>MAX(K1908,L1908,M1908,N1908)</f>
        <v/>
      </c>
      <c r="Q1908" s="162">
        <f>MEDIAN(K1908,L1908,M1908,N1908)</f>
        <v/>
      </c>
      <c r="R1908" s="162">
        <f>AVERAGE(K1908,L1908,M1908,N1908)</f>
        <v/>
      </c>
      <c r="S1908" s="162">
        <f>AVERAGE(O1908,Q1908)</f>
        <v/>
      </c>
      <c r="T1908" s="162">
        <f>AVERAGE(P1908,Q1908)</f>
        <v/>
      </c>
      <c r="U1908" s="41">
        <f>STDEVA(K1908,L1908,M1908,N1908)</f>
        <v/>
      </c>
      <c r="V1908" s="42">
        <f>U1908/Q1908</f>
        <v/>
      </c>
      <c r="W1908" s="43">
        <f>IF(X1908=O1908,"MENOR",IF(X1908=S1908,"PROM[MEN-MED]","PROMEDIO"))</f>
        <v/>
      </c>
      <c r="X1908" s="163">
        <f>IF(V1908&lt;=300%,O1908,IF(AND(V1908&gt;100%,V1908&lt;=150%),S1908,R1908))</f>
        <v/>
      </c>
      <c r="Y1908" s="162">
        <f>ROUND(X1908,0)</f>
        <v/>
      </c>
    </row>
    <row r="1909" ht="27" customHeight="1">
      <c r="B1909" s="32" t="inlineStr">
        <is>
          <t>5.30</t>
        </is>
      </c>
      <c r="C1909" s="32" t="n">
        <v>4912</v>
      </c>
      <c r="D1909" s="59" t="inlineStr">
        <is>
          <t>SENSOR DE VELOCIDAD (VSS)</t>
        </is>
      </c>
      <c r="E1909" s="56" t="inlineStr">
        <is>
          <t>Elemento metálico plastico de engranajes formados en un extremo por una ruedas dentadas y en el otro un conector que  transmite potencia mecánica de un componente a otro enviando una señal de movimiento.​  Diámetro establecido para este vehículo.</t>
        </is>
      </c>
      <c r="F1909" s="32" t="inlineStr">
        <is>
          <t>Unidad</t>
        </is>
      </c>
      <c r="G1909" s="35" t="inlineStr">
        <is>
          <t>suministro</t>
        </is>
      </c>
      <c r="H1909" s="159" t="n">
        <v>440271</v>
      </c>
      <c r="I1909" s="37" t="n">
        <v>158.91</v>
      </c>
      <c r="J1909" s="37" t="n">
        <v>151.76</v>
      </c>
      <c r="K1909" s="160">
        <f>H1909*(I1909/J1909)</f>
        <v/>
      </c>
      <c r="L1909" s="159" t="n">
        <v>2651030.4849</v>
      </c>
      <c r="M1909" s="159" t="n">
        <v>2573816</v>
      </c>
      <c r="N1909" s="159" t="n">
        <v>2779721.28</v>
      </c>
      <c r="O1909" s="162">
        <f>MIN(K1909,L1909,M1909,N1909)</f>
        <v/>
      </c>
      <c r="P1909" s="162">
        <f>MAX(K1909,L1909,M1909,N1909)</f>
        <v/>
      </c>
      <c r="Q1909" s="162">
        <f>MEDIAN(K1909,L1909,M1909,N1909)</f>
        <v/>
      </c>
      <c r="R1909" s="162">
        <f>AVERAGE(K1909,L1909,M1909,N1909)</f>
        <v/>
      </c>
      <c r="S1909" s="162">
        <f>AVERAGE(O1909,Q1909)</f>
        <v/>
      </c>
      <c r="T1909" s="162">
        <f>AVERAGE(P1909,Q1909)</f>
        <v/>
      </c>
      <c r="U1909" s="41">
        <f>STDEVA(K1909,L1909,M1909,N1909)</f>
        <v/>
      </c>
      <c r="V1909" s="42">
        <f>U1909/Q1909</f>
        <v/>
      </c>
      <c r="W1909" s="43">
        <f>IF(X1909=O1909,"MENOR",IF(X1909=S1909,"PROM[MEN-MED]","PROMEDIO"))</f>
        <v/>
      </c>
      <c r="X1909" s="163">
        <f>IF(V1909&lt;=300%,O1909,IF(AND(V1909&gt;100%,V1909&lt;=150%),S1909,R1909))</f>
        <v/>
      </c>
      <c r="Y1909" s="162">
        <f>ROUND(X1909,0)</f>
        <v/>
      </c>
    </row>
    <row r="1910" ht="27" customHeight="1">
      <c r="B1910" s="32" t="inlineStr">
        <is>
          <t>5.31</t>
        </is>
      </c>
      <c r="C1910" s="32" t="n">
        <v>4912</v>
      </c>
      <c r="D1910" s="59" t="inlineStr">
        <is>
          <t>SENSOR FLUJO DE AIRE (MAF)</t>
        </is>
      </c>
      <c r="E1910"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910" s="32" t="inlineStr">
        <is>
          <t>Unidad</t>
        </is>
      </c>
      <c r="G1910" s="35" t="inlineStr">
        <is>
          <t>suministro</t>
        </is>
      </c>
      <c r="H1910" s="159" t="n">
        <v>562513</v>
      </c>
      <c r="I1910" s="37" t="n">
        <v>158.91</v>
      </c>
      <c r="J1910" s="37" t="n">
        <v>151.76</v>
      </c>
      <c r="K1910" s="160">
        <f>H1910*(I1910/J1910)</f>
        <v/>
      </c>
      <c r="L1910" s="159" t="n">
        <v>738296.7892999999</v>
      </c>
      <c r="M1910" s="159" t="n">
        <v>716793</v>
      </c>
      <c r="N1910" s="159" t="n">
        <v>774136.4399999999</v>
      </c>
      <c r="O1910" s="162">
        <f>MIN(K1910,L1910,M1910,N1910)</f>
        <v/>
      </c>
      <c r="P1910" s="162">
        <f>MAX(K1910,L1910,M1910,N1910)</f>
        <v/>
      </c>
      <c r="Q1910" s="162">
        <f>MEDIAN(K1910,L1910,M1910,N1910)</f>
        <v/>
      </c>
      <c r="R1910" s="162">
        <f>AVERAGE(K1910,L1910,M1910,N1910)</f>
        <v/>
      </c>
      <c r="S1910" s="162">
        <f>AVERAGE(O1910,Q1910)</f>
        <v/>
      </c>
      <c r="T1910" s="162">
        <f>AVERAGE(P1910,Q1910)</f>
        <v/>
      </c>
      <c r="U1910" s="41">
        <f>STDEVA(K1910,L1910,M1910,N1910)</f>
        <v/>
      </c>
      <c r="V1910" s="42">
        <f>U1910/Q1910</f>
        <v/>
      </c>
      <c r="W1910" s="43">
        <f>IF(X1910=O1910,"MENOR",IF(X1910=S1910,"PROM[MEN-MED]","PROMEDIO"))</f>
        <v/>
      </c>
      <c r="X1910" s="163">
        <f>IF(V1910&lt;=300%,O1910,IF(AND(V1910&gt;100%,V1910&lt;=150%),S1910,R1910))</f>
        <v/>
      </c>
      <c r="Y1910" s="162">
        <f>ROUND(X1910,0)</f>
        <v/>
      </c>
    </row>
    <row r="1911" ht="27" customHeight="1">
      <c r="B1911" s="32" t="inlineStr">
        <is>
          <t>5.32</t>
        </is>
      </c>
      <c r="C1911" s="32" t="n">
        <v>4912</v>
      </c>
      <c r="D1911" s="59" t="inlineStr">
        <is>
          <t>SENSOR NIVEL DE COMBUSTIBLE (FLOTADOR)</t>
        </is>
      </c>
      <c r="E1911"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911" s="32" t="inlineStr">
        <is>
          <t>Unidad</t>
        </is>
      </c>
      <c r="G1911" s="35" t="inlineStr">
        <is>
          <t>suministro</t>
        </is>
      </c>
      <c r="H1911" s="159" t="n">
        <v>290201</v>
      </c>
      <c r="I1911" s="37" t="n">
        <v>158.91</v>
      </c>
      <c r="J1911" s="37" t="n">
        <v>151.76</v>
      </c>
      <c r="K1911" s="160">
        <f>H1911*(I1911/J1911)</f>
        <v/>
      </c>
      <c r="L1911" s="159" t="n">
        <v>381878.6755</v>
      </c>
      <c r="M1911" s="159" t="n">
        <v>370756</v>
      </c>
      <c r="N1911" s="159" t="n">
        <v>400416.48</v>
      </c>
      <c r="O1911" s="162">
        <f>MIN(K1911,L1911,M1911,N1911)</f>
        <v/>
      </c>
      <c r="P1911" s="162">
        <f>MAX(K1911,L1911,M1911,N1911)</f>
        <v/>
      </c>
      <c r="Q1911" s="162">
        <f>MEDIAN(K1911,L1911,M1911,N1911)</f>
        <v/>
      </c>
      <c r="R1911" s="162">
        <f>AVERAGE(K1911,L1911,M1911,N1911)</f>
        <v/>
      </c>
      <c r="S1911" s="162">
        <f>AVERAGE(O1911,Q1911)</f>
        <v/>
      </c>
      <c r="T1911" s="162">
        <f>AVERAGE(P1911,Q1911)</f>
        <v/>
      </c>
      <c r="U1911" s="41">
        <f>STDEVA(K1911,L1911,M1911,N1911)</f>
        <v/>
      </c>
      <c r="V1911" s="42">
        <f>U1911/Q1911</f>
        <v/>
      </c>
      <c r="W1911" s="43">
        <f>IF(X1911=O1911,"MENOR",IF(X1911=S1911,"PROM[MEN-MED]","PROMEDIO"))</f>
        <v/>
      </c>
      <c r="X1911" s="163">
        <f>IF(V1911&lt;=300%,O1911,IF(AND(V1911&gt;100%,V1911&lt;=150%),S1911,R1911))</f>
        <v/>
      </c>
      <c r="Y1911" s="162">
        <f>ROUND(X1911,0)</f>
        <v/>
      </c>
    </row>
    <row r="1912" ht="27" customHeight="1">
      <c r="B1912" s="32" t="inlineStr">
        <is>
          <t>5.33</t>
        </is>
      </c>
      <c r="C1912" s="32" t="n">
        <v>4912</v>
      </c>
      <c r="D1912" s="59" t="inlineStr">
        <is>
          <t>SENSOR POSICIÓN DE ÁRBOL DE LEVAS (CMP)</t>
        </is>
      </c>
      <c r="E1912" s="56" t="inlineStr">
        <is>
          <t>Elemento electromagnético que define la posición del primer cilindro. Esta información se utiliza, para calcular el momento de encendido y el momento de la inyección. Elemento requerido para este vehiculo.</t>
        </is>
      </c>
      <c r="F1912" s="32" t="inlineStr">
        <is>
          <t>Unidad</t>
        </is>
      </c>
      <c r="G1912" s="35" t="inlineStr">
        <is>
          <t>suministro</t>
        </is>
      </c>
      <c r="H1912" s="159" t="n">
        <v>258391</v>
      </c>
      <c r="I1912" s="37" t="n">
        <v>158.91</v>
      </c>
      <c r="J1912" s="37" t="n">
        <v>151.76</v>
      </c>
      <c r="K1912" s="160">
        <f>H1912*(I1912/J1912)</f>
        <v/>
      </c>
      <c r="L1912" s="159" t="n">
        <v>319389.6097</v>
      </c>
      <c r="M1912" s="159" t="n">
        <v>310087</v>
      </c>
      <c r="N1912" s="159" t="n">
        <v>334893.96</v>
      </c>
      <c r="O1912" s="162">
        <f>MIN(K1912,L1912,M1912,N1912)</f>
        <v/>
      </c>
      <c r="P1912" s="162">
        <f>MAX(K1912,L1912,M1912,N1912)</f>
        <v/>
      </c>
      <c r="Q1912" s="162">
        <f>MEDIAN(K1912,L1912,M1912,N1912)</f>
        <v/>
      </c>
      <c r="R1912" s="162">
        <f>AVERAGE(K1912,L1912,M1912,N1912)</f>
        <v/>
      </c>
      <c r="S1912" s="162">
        <f>AVERAGE(O1912,Q1912)</f>
        <v/>
      </c>
      <c r="T1912" s="162">
        <f>AVERAGE(P1912,Q1912)</f>
        <v/>
      </c>
      <c r="U1912" s="41">
        <f>STDEVA(K1912,L1912,M1912,N1912)</f>
        <v/>
      </c>
      <c r="V1912" s="42">
        <f>U1912/Q1912</f>
        <v/>
      </c>
      <c r="W1912" s="43">
        <f>IF(X1912=O1912,"MENOR",IF(X1912=S1912,"PROM[MEN-MED]","PROMEDIO"))</f>
        <v/>
      </c>
      <c r="X1912" s="163">
        <f>IF(V1912&lt;=300%,O1912,IF(AND(V1912&gt;100%,V1912&lt;=150%),S1912,R1912))</f>
        <v/>
      </c>
      <c r="Y1912" s="162">
        <f>ROUND(X1912,0)</f>
        <v/>
      </c>
    </row>
    <row r="1913" ht="41.25" customHeight="1">
      <c r="B1913" s="32" t="inlineStr">
        <is>
          <t>5.34</t>
        </is>
      </c>
      <c r="C1913" s="32" t="n">
        <v>4912</v>
      </c>
      <c r="D1913" s="59" t="inlineStr">
        <is>
          <t>SENSOR POSICIÓN DE CIGÜEÑAL (CKP)</t>
        </is>
      </c>
      <c r="E1913"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913" s="32" t="inlineStr">
        <is>
          <t>Unidad</t>
        </is>
      </c>
      <c r="G1913" s="35" t="inlineStr">
        <is>
          <t>suministro</t>
        </is>
      </c>
      <c r="H1913" s="159" t="n">
        <v>270750</v>
      </c>
      <c r="I1913" s="37" t="n">
        <v>158.91</v>
      </c>
      <c r="J1913" s="37" t="n">
        <v>151.76</v>
      </c>
      <c r="K1913" s="160">
        <f>H1913*(I1913/J1913)</f>
        <v/>
      </c>
      <c r="L1913" s="159" t="n">
        <v>317474.8402</v>
      </c>
      <c r="M1913" s="159" t="n">
        <v>308228</v>
      </c>
      <c r="N1913" s="159" t="n">
        <v>332886.24</v>
      </c>
      <c r="O1913" s="162">
        <f>MIN(K1913,L1913,M1913,N1913)</f>
        <v/>
      </c>
      <c r="P1913" s="162">
        <f>MAX(K1913,L1913,M1913,N1913)</f>
        <v/>
      </c>
      <c r="Q1913" s="162">
        <f>MEDIAN(K1913,L1913,M1913,N1913)</f>
        <v/>
      </c>
      <c r="R1913" s="162">
        <f>AVERAGE(K1913,L1913,M1913,N1913)</f>
        <v/>
      </c>
      <c r="S1913" s="162">
        <f>AVERAGE(O1913,Q1913)</f>
        <v/>
      </c>
      <c r="T1913" s="162">
        <f>AVERAGE(P1913,Q1913)</f>
        <v/>
      </c>
      <c r="U1913" s="41">
        <f>STDEVA(K1913,L1913,M1913,N1913)</f>
        <v/>
      </c>
      <c r="V1913" s="42">
        <f>U1913/Q1913</f>
        <v/>
      </c>
      <c r="W1913" s="43">
        <f>IF(X1913=O1913,"MENOR",IF(X1913=S1913,"PROM[MEN-MED]","PROMEDIO"))</f>
        <v/>
      </c>
      <c r="X1913" s="163">
        <f>IF(V1913&lt;=300%,O1913,IF(AND(V1913&gt;100%,V1913&lt;=150%),S1913,R1913))</f>
        <v/>
      </c>
      <c r="Y1913" s="162">
        <f>ROUND(X1913,0)</f>
        <v/>
      </c>
    </row>
    <row r="1914" ht="27" customHeight="1">
      <c r="B1914" s="32" t="inlineStr">
        <is>
          <t>5.35</t>
        </is>
      </c>
      <c r="C1914" s="32" t="n">
        <v>4912</v>
      </c>
      <c r="D1914" s="59" t="inlineStr">
        <is>
          <t>SENSOR POSICIÓN DEL PEDAL DEL ACELERADOR (APP)</t>
        </is>
      </c>
      <c r="E1914"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914" s="32" t="inlineStr">
        <is>
          <t>Unidad</t>
        </is>
      </c>
      <c r="G1914" s="35" t="inlineStr">
        <is>
          <t>suministro</t>
        </is>
      </c>
      <c r="H1914" s="159" t="n">
        <v>552575</v>
      </c>
      <c r="I1914" s="37" t="n">
        <v>158.91</v>
      </c>
      <c r="J1914" s="37" t="n">
        <v>151.76</v>
      </c>
      <c r="K1914" s="160">
        <f>H1914*(I1914/J1914)</f>
        <v/>
      </c>
      <c r="L1914" s="159" t="n">
        <v>834345.3188</v>
      </c>
      <c r="M1914" s="159" t="n">
        <v>810044</v>
      </c>
      <c r="N1914" s="159" t="n">
        <v>874847.52</v>
      </c>
      <c r="O1914" s="162">
        <f>MIN(K1914,L1914,M1914,N1914)</f>
        <v/>
      </c>
      <c r="P1914" s="162">
        <f>MAX(K1914,L1914,M1914,N1914)</f>
        <v/>
      </c>
      <c r="Q1914" s="162">
        <f>MEDIAN(K1914,L1914,M1914,N1914)</f>
        <v/>
      </c>
      <c r="R1914" s="162">
        <f>AVERAGE(K1914,L1914,M1914,N1914)</f>
        <v/>
      </c>
      <c r="S1914" s="162">
        <f>AVERAGE(O1914,Q1914)</f>
        <v/>
      </c>
      <c r="T1914" s="162">
        <f>AVERAGE(P1914,Q1914)</f>
        <v/>
      </c>
      <c r="U1914" s="41">
        <f>STDEVA(K1914,L1914,M1914,N1914)</f>
        <v/>
      </c>
      <c r="V1914" s="42">
        <f>U1914/Q1914</f>
        <v/>
      </c>
      <c r="W1914" s="43">
        <f>IF(X1914=O1914,"MENOR",IF(X1914=S1914,"PROM[MEN-MED]","PROMEDIO"))</f>
        <v/>
      </c>
      <c r="X1914" s="163">
        <f>IF(V1914&lt;=300%,O1914,IF(AND(V1914&gt;100%,V1914&lt;=150%),S1914,R1914))</f>
        <v/>
      </c>
      <c r="Y1914" s="162">
        <f>ROUND(X1914,0)</f>
        <v/>
      </c>
    </row>
    <row r="1915" ht="41.25" customHeight="1">
      <c r="B1915" s="32" t="inlineStr">
        <is>
          <t>5.36</t>
        </is>
      </c>
      <c r="C1915" s="32" t="n">
        <v>4912</v>
      </c>
      <c r="D1915" s="59" t="inlineStr">
        <is>
          <t>SENSOR PRESIÓN DE ACEITE MOTOR</t>
        </is>
      </c>
      <c r="E1915"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915" s="32" t="inlineStr">
        <is>
          <t>Unidad</t>
        </is>
      </c>
      <c r="G1915" s="35" t="inlineStr">
        <is>
          <t>suministro</t>
        </is>
      </c>
      <c r="H1915" s="159" t="n">
        <v>278275</v>
      </c>
      <c r="I1915" s="37" t="n">
        <v>158.91</v>
      </c>
      <c r="J1915" s="37" t="n">
        <v>151.76</v>
      </c>
      <c r="K1915" s="160">
        <f>H1915*(I1915/J1915)</f>
        <v/>
      </c>
      <c r="L1915" s="159" t="n">
        <v>362258.2054</v>
      </c>
      <c r="M1915" s="159" t="n">
        <v>351707</v>
      </c>
      <c r="N1915" s="159" t="n">
        <v>379843.56</v>
      </c>
      <c r="O1915" s="162">
        <f>MIN(K1915,L1915,M1915,N1915)</f>
        <v/>
      </c>
      <c r="P1915" s="162">
        <f>MAX(K1915,L1915,M1915,N1915)</f>
        <v/>
      </c>
      <c r="Q1915" s="162">
        <f>MEDIAN(K1915,L1915,M1915,N1915)</f>
        <v/>
      </c>
      <c r="R1915" s="162">
        <f>AVERAGE(K1915,L1915,M1915,N1915)</f>
        <v/>
      </c>
      <c r="S1915" s="162">
        <f>AVERAGE(O1915,Q1915)</f>
        <v/>
      </c>
      <c r="T1915" s="162">
        <f>AVERAGE(P1915,Q1915)</f>
        <v/>
      </c>
      <c r="U1915" s="41">
        <f>STDEVA(K1915,L1915,M1915,N1915)</f>
        <v/>
      </c>
      <c r="V1915" s="42">
        <f>U1915/Q1915</f>
        <v/>
      </c>
      <c r="W1915" s="43">
        <f>IF(X1915=O1915,"MENOR",IF(X1915=S1915,"PROM[MEN-MED]","PROMEDIO"))</f>
        <v/>
      </c>
      <c r="X1915" s="163">
        <f>IF(V1915&lt;=300%,O1915,IF(AND(V1915&gt;100%,V1915&lt;=150%),S1915,R1915))</f>
        <v/>
      </c>
      <c r="Y1915" s="162">
        <f>ROUND(X1915,0)</f>
        <v/>
      </c>
    </row>
    <row r="1916" ht="27" customHeight="1">
      <c r="B1916" s="32" t="inlineStr">
        <is>
          <t>5.37</t>
        </is>
      </c>
      <c r="C1916" s="32" t="n">
        <v>4912</v>
      </c>
      <c r="D1916" s="59" t="inlineStr">
        <is>
          <t>SENSOR SERVODIRECCIÓN</t>
        </is>
      </c>
      <c r="E1916" s="56"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916" s="32" t="inlineStr">
        <is>
          <t>Unidad</t>
        </is>
      </c>
      <c r="G1916" s="35" t="inlineStr">
        <is>
          <t>suministro</t>
        </is>
      </c>
      <c r="H1916" s="159" t="n">
        <v>415326</v>
      </c>
      <c r="I1916" s="37" t="n">
        <v>158.91</v>
      </c>
      <c r="J1916" s="37" t="n">
        <v>151.76</v>
      </c>
      <c r="K1916" s="160">
        <f>H1916*(I1916/J1916)</f>
        <v/>
      </c>
      <c r="L1916" s="159" t="n">
        <v>175895.1614</v>
      </c>
      <c r="M1916" s="159" t="n">
        <v>170772</v>
      </c>
      <c r="N1916" s="159" t="n">
        <v>184433.76</v>
      </c>
      <c r="O1916" s="162">
        <f>MIN(K1916,L1916,M1916,N1916)</f>
        <v/>
      </c>
      <c r="P1916" s="162">
        <f>MAX(K1916,L1916,M1916,N1916)</f>
        <v/>
      </c>
      <c r="Q1916" s="162">
        <f>MEDIAN(K1916,L1916,M1916,N1916)</f>
        <v/>
      </c>
      <c r="R1916" s="162">
        <f>AVERAGE(K1916,L1916,M1916,N1916)</f>
        <v/>
      </c>
      <c r="S1916" s="162">
        <f>AVERAGE(O1916,Q1916)</f>
        <v/>
      </c>
      <c r="T1916" s="162">
        <f>AVERAGE(P1916,Q1916)</f>
        <v/>
      </c>
      <c r="U1916" s="41">
        <f>STDEVA(K1916,L1916,M1916,N1916)</f>
        <v/>
      </c>
      <c r="V1916" s="42">
        <f>U1916/Q1916</f>
        <v/>
      </c>
      <c r="W1916" s="43">
        <f>IF(X1916=O1916,"MENOR",IF(X1916=S1916,"PROM[MEN-MED]","PROMEDIO"))</f>
        <v/>
      </c>
      <c r="X1916" s="163">
        <f>IF(V1916&lt;=300%,O1916,IF(AND(V1916&gt;100%,V1916&lt;=150%),S1916,R1916))</f>
        <v/>
      </c>
      <c r="Y1916" s="162">
        <f>ROUND(X1916,0)</f>
        <v/>
      </c>
    </row>
    <row r="1917" ht="27" customHeight="1">
      <c r="B1917" s="32" t="inlineStr">
        <is>
          <t>5.38</t>
        </is>
      </c>
      <c r="C1917" s="32" t="n">
        <v>4912</v>
      </c>
      <c r="D1917" s="59" t="inlineStr">
        <is>
          <t>SWITCH DE ENCENDIDO</t>
        </is>
      </c>
      <c r="E1917"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917" s="32" t="inlineStr">
        <is>
          <t>Unidad</t>
        </is>
      </c>
      <c r="G1917" s="35" t="inlineStr">
        <is>
          <t>suministro</t>
        </is>
      </c>
      <c r="H1917" s="159" t="n">
        <v>306102</v>
      </c>
      <c r="I1917" s="37" t="n">
        <v>158.91</v>
      </c>
      <c r="J1917" s="37" t="n">
        <v>151.76</v>
      </c>
      <c r="K1917" s="160">
        <f>H1917*(I1917/J1917)</f>
        <v/>
      </c>
      <c r="L1917" s="159" t="n">
        <v>3314782.0447</v>
      </c>
      <c r="M1917" s="159" t="n">
        <v>3218235</v>
      </c>
      <c r="N1917" s="159" t="n">
        <v>3475693.8</v>
      </c>
      <c r="O1917" s="162">
        <f>MIN(K1917,L1917,M1917,N1917)</f>
        <v/>
      </c>
      <c r="P1917" s="162">
        <f>MAX(K1917,L1917,M1917,N1917)</f>
        <v/>
      </c>
      <c r="Q1917" s="162">
        <f>MEDIAN(K1917,L1917,M1917,N1917)</f>
        <v/>
      </c>
      <c r="R1917" s="162">
        <f>AVERAGE(K1917,L1917,M1917,N1917)</f>
        <v/>
      </c>
      <c r="S1917" s="162">
        <f>AVERAGE(O1917,Q1917)</f>
        <v/>
      </c>
      <c r="T1917" s="162">
        <f>AVERAGE(P1917,Q1917)</f>
        <v/>
      </c>
      <c r="U1917" s="41">
        <f>STDEVA(K1917,L1917,M1917,N1917)</f>
        <v/>
      </c>
      <c r="V1917" s="42">
        <f>U1917/Q1917</f>
        <v/>
      </c>
      <c r="W1917" s="43">
        <f>IF(X1917=O1917,"MENOR",IF(X1917=S1917,"PROM[MEN-MED]","PROMEDIO"))</f>
        <v/>
      </c>
      <c r="X1917" s="163">
        <f>IF(V1917&lt;=300%,O1917,IF(AND(V1917&gt;100%,V1917&lt;=150%),S1917,R1917))</f>
        <v/>
      </c>
      <c r="Y1917" s="162">
        <f>ROUND(X1917,0)</f>
        <v/>
      </c>
    </row>
    <row r="1918" ht="41.25" customHeight="1">
      <c r="B1918" s="32" t="inlineStr">
        <is>
          <t>5.39</t>
        </is>
      </c>
      <c r="C1918" s="32" t="n">
        <v>4912</v>
      </c>
      <c r="D1918" s="59" t="inlineStr">
        <is>
          <t>VÁLVULA RECIRCULACION DE GASES (EGR)</t>
        </is>
      </c>
      <c r="E1918" s="56"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918" s="32" t="inlineStr">
        <is>
          <t>Unidad</t>
        </is>
      </c>
      <c r="G1918" s="35" t="inlineStr">
        <is>
          <t>suministro</t>
        </is>
      </c>
      <c r="H1918" s="159" t="n">
        <v>1454982</v>
      </c>
      <c r="I1918" s="37" t="n">
        <v>158.91</v>
      </c>
      <c r="J1918" s="37" t="n">
        <v>151.76</v>
      </c>
      <c r="K1918" s="160">
        <f>H1918*(I1918/J1918)</f>
        <v/>
      </c>
      <c r="L1918" s="159" t="n">
        <v>5867169.4312</v>
      </c>
      <c r="M1918" s="159" t="n">
        <v>5696281</v>
      </c>
      <c r="N1918" s="159" t="n">
        <v>6151983.48</v>
      </c>
      <c r="O1918" s="162">
        <f>MIN(K1918,L1918,M1918,N1918)</f>
        <v/>
      </c>
      <c r="P1918" s="162">
        <f>MAX(K1918,L1918,M1918,N1918)</f>
        <v/>
      </c>
      <c r="Q1918" s="162">
        <f>MEDIAN(K1918,L1918,M1918,N1918)</f>
        <v/>
      </c>
      <c r="R1918" s="162">
        <f>AVERAGE(K1918,L1918,M1918,N1918)</f>
        <v/>
      </c>
      <c r="S1918" s="162">
        <f>AVERAGE(O1918,Q1918)</f>
        <v/>
      </c>
      <c r="T1918" s="162">
        <f>AVERAGE(P1918,Q1918)</f>
        <v/>
      </c>
      <c r="U1918" s="41">
        <f>STDEVA(K1918,L1918,M1918,N1918)</f>
        <v/>
      </c>
      <c r="V1918" s="42">
        <f>U1918/Q1918</f>
        <v/>
      </c>
      <c r="W1918" s="43">
        <f>IF(X1918=O1918,"MENOR",IF(X1918=S1918,"PROM[MEN-MED]","PROMEDIO"))</f>
        <v/>
      </c>
      <c r="X1918" s="163">
        <f>IF(V1918&lt;=300%,O1918,IF(AND(V1918&gt;100%,V1918&lt;=150%),S1918,R1918))</f>
        <v/>
      </c>
      <c r="Y1918" s="162">
        <f>ROUND(X1918,0)</f>
        <v/>
      </c>
    </row>
    <row r="1919" ht="15.75" customHeight="1">
      <c r="B1919" s="32" t="inlineStr">
        <is>
          <t>5.40</t>
        </is>
      </c>
      <c r="C1919" s="32" t="n">
        <v>4912</v>
      </c>
      <c r="D1919" s="59" t="inlineStr">
        <is>
          <t xml:space="preserve">ECU DE LA RED MULTIPLEX DE LA CARROCERIA </t>
        </is>
      </c>
      <c r="E1919" s="56" t="inlineStr">
        <is>
          <t>La ECU de la red multiplex de la carrocería es un módulo de control que gestiona la comunicación entre diversos sistemas eléctricos del vehículo</t>
        </is>
      </c>
      <c r="F1919" s="32" t="inlineStr">
        <is>
          <t>Unidad</t>
        </is>
      </c>
      <c r="G1919" s="35" t="inlineStr">
        <is>
          <t>suministro</t>
        </is>
      </c>
      <c r="H1919" s="159" t="n">
        <v>2374745</v>
      </c>
      <c r="I1919" s="37" t="n">
        <v>158.91</v>
      </c>
      <c r="J1919" s="37" t="n">
        <v>151.76</v>
      </c>
      <c r="K1919" s="160">
        <f>H1919*(I1919/J1919)</f>
        <v/>
      </c>
      <c r="L1919" s="159" t="n">
        <v>2825396.0917</v>
      </c>
      <c r="M1919" s="159" t="n">
        <v>2743103</v>
      </c>
      <c r="N1919" s="159" t="n">
        <v>2962551.24</v>
      </c>
      <c r="O1919" s="162">
        <f>MIN(K1919,L1919,M1919,N1919)</f>
        <v/>
      </c>
      <c r="P1919" s="162">
        <f>MAX(K1919,L1919,M1919,N1919)</f>
        <v/>
      </c>
      <c r="Q1919" s="162">
        <f>MEDIAN(K1919,L1919,M1919,N1919)</f>
        <v/>
      </c>
      <c r="R1919" s="162">
        <f>AVERAGE(K1919,L1919,M1919,N1919)</f>
        <v/>
      </c>
      <c r="S1919" s="162">
        <f>AVERAGE(O1919,Q1919)</f>
        <v/>
      </c>
      <c r="T1919" s="162">
        <f>AVERAGE(P1919,Q1919)</f>
        <v/>
      </c>
      <c r="U1919" s="41">
        <f>STDEVA(K1919,L1919,M1919,N1919)</f>
        <v/>
      </c>
      <c r="V1919" s="42">
        <f>U1919/Q1919</f>
        <v/>
      </c>
      <c r="W1919" s="43">
        <f>IF(X1919=O1919,"MENOR",IF(X1919=S1919,"PROM[MEN-MED]","PROMEDIO"))</f>
        <v/>
      </c>
      <c r="X1919" s="163">
        <f>IF(V1919&lt;=300%,O1919,IF(AND(V1919&gt;100%,V1919&lt;=150%),S1919,R1919))</f>
        <v/>
      </c>
      <c r="Y1919" s="162">
        <f>ROUND(X1919,0)</f>
        <v/>
      </c>
    </row>
    <row r="1920" ht="69" customHeight="1">
      <c r="B1920" s="32" t="inlineStr">
        <is>
          <t>5.41</t>
        </is>
      </c>
      <c r="C1920" s="32" t="n">
        <v>4912</v>
      </c>
      <c r="D1920" s="59" t="inlineStr">
        <is>
          <t>ECU CONTROL DE DERRAPE (SELENOIDE DEL CILINDRO MAESTRO)</t>
        </is>
      </c>
      <c r="E1920" s="56" t="inlineStr">
        <is>
          <t>Esta ECU es la encargada de gestionar funciones como:
✅ ABS (Sistema de frenos antibloqueo)
✅ VSC (Control de estabilidad del vehículo)
✅ TRAC (Control de tracción)
✅ EBD (Distribución electrónica de frenado)</t>
        </is>
      </c>
      <c r="F1920" s="32" t="inlineStr">
        <is>
          <t>Unidad</t>
        </is>
      </c>
      <c r="G1920" s="35" t="inlineStr">
        <is>
          <t>suministro</t>
        </is>
      </c>
      <c r="H1920" s="159" t="n">
        <v>8088823</v>
      </c>
      <c r="I1920" s="37" t="n">
        <v>158.91</v>
      </c>
      <c r="J1920" s="37" t="n">
        <v>151.76</v>
      </c>
      <c r="K1920" s="160">
        <f>H1920*(I1920/J1920)</f>
        <v/>
      </c>
      <c r="L1920" s="159" t="n">
        <v>9789024.204399999</v>
      </c>
      <c r="M1920" s="159" t="n">
        <v>9503907</v>
      </c>
      <c r="N1920" s="159" t="n">
        <v>10264219.56</v>
      </c>
      <c r="O1920" s="162">
        <f>MIN(K1920,L1920,M1920,N1920)</f>
        <v/>
      </c>
      <c r="P1920" s="162">
        <f>MAX(K1920,L1920,M1920,N1920)</f>
        <v/>
      </c>
      <c r="Q1920" s="162">
        <f>MEDIAN(K1920,L1920,M1920,N1920)</f>
        <v/>
      </c>
      <c r="R1920" s="162">
        <f>AVERAGE(K1920,L1920,M1920,N1920)</f>
        <v/>
      </c>
      <c r="S1920" s="162">
        <f>AVERAGE(O1920,Q1920)</f>
        <v/>
      </c>
      <c r="T1920" s="162">
        <f>AVERAGE(P1920,Q1920)</f>
        <v/>
      </c>
      <c r="U1920" s="41">
        <f>STDEVA(K1920,L1920,M1920,N1920)</f>
        <v/>
      </c>
      <c r="V1920" s="42">
        <f>U1920/Q1920</f>
        <v/>
      </c>
      <c r="W1920" s="43">
        <f>IF(X1920=O1920,"MENOR",IF(X1920=S1920,"PROM[MEN-MED]","PROMEDIO"))</f>
        <v/>
      </c>
      <c r="X1920" s="163">
        <f>IF(V1920&lt;=300%,O1920,IF(AND(V1920&gt;100%,V1920&lt;=150%),S1920,R1920))</f>
        <v/>
      </c>
      <c r="Y1920" s="162">
        <f>ROUND(X1920,0)</f>
        <v/>
      </c>
    </row>
    <row r="1921" ht="110.25" customHeight="1">
      <c r="B1921" s="32" t="inlineStr">
        <is>
          <t>5.42</t>
        </is>
      </c>
      <c r="C1921" s="32" t="n">
        <v>4912</v>
      </c>
      <c r="D1921" s="59" t="inlineStr">
        <is>
          <t xml:space="preserve">CONJUNTO DEL JUEGO DE INSTRUMENTOS </t>
        </is>
      </c>
      <c r="E1921" s="56" t="inlineStr">
        <is>
          <t>es el panel de instrumentos que muestra información clave para el conductor, como:
✅ Velocímetro
✅ Tacómetro (RPM)
✅ Indicador de combustible
✅ Temperatura del motor
✅ Luces de advertencia (ABS, Check Engine, VSC, etc.)
✅ Odómetro y computadora de viaje</t>
        </is>
      </c>
      <c r="F1921" s="32" t="inlineStr">
        <is>
          <t>Unidad</t>
        </is>
      </c>
      <c r="G1921" s="35" t="inlineStr">
        <is>
          <t>suministro</t>
        </is>
      </c>
      <c r="H1921" s="159" t="n">
        <v>10160482</v>
      </c>
      <c r="I1921" s="37" t="n">
        <v>158.91</v>
      </c>
      <c r="J1921" s="37" t="n">
        <v>151.76</v>
      </c>
      <c r="K1921" s="160">
        <f>H1921*(I1921/J1921)</f>
        <v/>
      </c>
      <c r="L1921" s="159" t="n">
        <v>12278972.993</v>
      </c>
      <c r="M1921" s="159" t="n">
        <v>11921333</v>
      </c>
      <c r="N1921" s="159" t="n">
        <v>12875039.64</v>
      </c>
      <c r="O1921" s="162">
        <f>MIN(K1921,L1921,M1921,N1921)</f>
        <v/>
      </c>
      <c r="P1921" s="162">
        <f>MAX(K1921,L1921,M1921,N1921)</f>
        <v/>
      </c>
      <c r="Q1921" s="162">
        <f>MEDIAN(K1921,L1921,M1921,N1921)</f>
        <v/>
      </c>
      <c r="R1921" s="162">
        <f>AVERAGE(K1921,L1921,M1921,N1921)</f>
        <v/>
      </c>
      <c r="S1921" s="162">
        <f>AVERAGE(O1921,Q1921)</f>
        <v/>
      </c>
      <c r="T1921" s="162">
        <f>AVERAGE(P1921,Q1921)</f>
        <v/>
      </c>
      <c r="U1921" s="41">
        <f>STDEVA(K1921,L1921,M1921,N1921)</f>
        <v/>
      </c>
      <c r="V1921" s="42">
        <f>U1921/Q1921</f>
        <v/>
      </c>
      <c r="W1921" s="43">
        <f>IF(X1921=O1921,"MENOR",IF(X1921=S1921,"PROM[MEN-MED]","PROMEDIO"))</f>
        <v/>
      </c>
      <c r="X1921" s="163">
        <f>IF(V1921&lt;=300%,O1921,IF(AND(V1921&gt;100%,V1921&lt;=150%),S1921,R1921))</f>
        <v/>
      </c>
      <c r="Y1921" s="162">
        <f>ROUND(X1921,0)</f>
        <v/>
      </c>
    </row>
    <row r="1922" ht="54.75" customHeight="1">
      <c r="B1922" s="32" t="inlineStr">
        <is>
          <t>5.43</t>
        </is>
      </c>
      <c r="C1922" s="32" t="n">
        <v>4912</v>
      </c>
      <c r="D1922" s="59" t="inlineStr">
        <is>
          <t>SENSOR DEL ANGULO DE DIRECCION (SUBCONJUNTO DELCABLE ESPIRAL)</t>
        </is>
      </c>
      <c r="E1922" s="56" t="inlineStr">
        <is>
          <t>Este sensor mide la posición y el giro del volante y envía la información a la ECU de control de derrape (Skid Control ECU) para los sistemas:
✅ VSC (Control de estabilidad)
✅ TRAC (Control de tracción)
✅ EPS (Dirección asistida eléctrica, si aplica)</t>
        </is>
      </c>
      <c r="F1922" s="32" t="inlineStr">
        <is>
          <t>Unidad</t>
        </is>
      </c>
      <c r="G1922" s="35" t="inlineStr">
        <is>
          <t>suministro</t>
        </is>
      </c>
      <c r="H1922" s="159" t="n">
        <v>1172300</v>
      </c>
      <c r="I1922" s="37" t="n">
        <v>158.91</v>
      </c>
      <c r="J1922" s="37" t="n">
        <v>151.76</v>
      </c>
      <c r="K1922" s="160">
        <f>H1922*(I1922/J1922)</f>
        <v/>
      </c>
      <c r="L1922" s="159" t="n">
        <v>1414646.2841</v>
      </c>
      <c r="M1922" s="159" t="n">
        <v>1373443</v>
      </c>
      <c r="N1922" s="159" t="n">
        <v>1483318.44</v>
      </c>
      <c r="O1922" s="162">
        <f>MIN(K1922,L1922,M1922,N1922)</f>
        <v/>
      </c>
      <c r="P1922" s="162">
        <f>MAX(K1922,L1922,M1922,N1922)</f>
        <v/>
      </c>
      <c r="Q1922" s="162">
        <f>MEDIAN(K1922,L1922,M1922,N1922)</f>
        <v/>
      </c>
      <c r="R1922" s="162">
        <f>AVERAGE(K1922,L1922,M1922,N1922)</f>
        <v/>
      </c>
      <c r="S1922" s="162">
        <f>AVERAGE(O1922,Q1922)</f>
        <v/>
      </c>
      <c r="T1922" s="162">
        <f>AVERAGE(P1922,Q1922)</f>
        <v/>
      </c>
      <c r="U1922" s="41">
        <f>STDEVA(K1922,L1922,M1922,N1922)</f>
        <v/>
      </c>
      <c r="V1922" s="42">
        <f>U1922/Q1922</f>
        <v/>
      </c>
      <c r="W1922" s="43">
        <f>IF(X1922=O1922,"MENOR",IF(X1922=S1922,"PROM[MEN-MED]","PROMEDIO"))</f>
        <v/>
      </c>
      <c r="X1922" s="163">
        <f>IF(V1922&lt;=300%,O1922,IF(AND(V1922&gt;100%,V1922&lt;=150%),S1922,R1922))</f>
        <v/>
      </c>
      <c r="Y1922" s="162">
        <f>ROUND(X1922,0)</f>
        <v/>
      </c>
    </row>
    <row r="1923" ht="15.75" customHeight="1">
      <c r="B1923" s="32" t="inlineStr">
        <is>
          <t>5.44</t>
        </is>
      </c>
      <c r="C1923" s="32" t="n">
        <v>4912</v>
      </c>
      <c r="D1923" s="59" t="inlineStr">
        <is>
          <t>CONJUNTO DEL RECEPTOR DE RADIO Y PANTALLA</t>
        </is>
      </c>
      <c r="E1923" s="56" t="inlineStr">
        <is>
          <t>unidad multimedia que controla el sistema de audio, navegación (si aplica) y conectividad del vehículo.</t>
        </is>
      </c>
      <c r="F1923" s="32" t="inlineStr">
        <is>
          <t>Unidad</t>
        </is>
      </c>
      <c r="G1923" s="35" t="inlineStr">
        <is>
          <t>suministro</t>
        </is>
      </c>
      <c r="H1923" s="159" t="n">
        <v>15809764</v>
      </c>
      <c r="I1923" s="37" t="n">
        <v>158.91</v>
      </c>
      <c r="J1923" s="37" t="n">
        <v>151.76</v>
      </c>
      <c r="K1923" s="160">
        <f>H1923*(I1923/J1923)</f>
        <v/>
      </c>
      <c r="L1923" s="159" t="n">
        <v>19183267.9556</v>
      </c>
      <c r="M1923" s="159" t="n">
        <v>18624532</v>
      </c>
      <c r="N1923" s="159" t="n">
        <v>20114494.56</v>
      </c>
      <c r="O1923" s="162">
        <f>MIN(K1923,L1923,M1923,N1923)</f>
        <v/>
      </c>
      <c r="P1923" s="162">
        <f>MAX(K1923,L1923,M1923,N1923)</f>
        <v/>
      </c>
      <c r="Q1923" s="162">
        <f>MEDIAN(K1923,L1923,M1923,N1923)</f>
        <v/>
      </c>
      <c r="R1923" s="162">
        <f>AVERAGE(K1923,L1923,M1923,N1923)</f>
        <v/>
      </c>
      <c r="S1923" s="162">
        <f>AVERAGE(O1923,Q1923)</f>
        <v/>
      </c>
      <c r="T1923" s="162">
        <f>AVERAGE(P1923,Q1923)</f>
        <v/>
      </c>
      <c r="U1923" s="41">
        <f>STDEVA(K1923,L1923,M1923,N1923)</f>
        <v/>
      </c>
      <c r="V1923" s="42">
        <f>U1923/Q1923</f>
        <v/>
      </c>
      <c r="W1923" s="43">
        <f>IF(X1923=O1923,"MENOR",IF(X1923=S1923,"PROM[MEN-MED]","PROMEDIO"))</f>
        <v/>
      </c>
      <c r="X1923" s="163">
        <f>IF(V1923&lt;=300%,O1923,IF(AND(V1923&gt;100%,V1923&lt;=150%),S1923,R1923))</f>
        <v/>
      </c>
      <c r="Y1923" s="162">
        <f>ROUND(X1923,0)</f>
        <v/>
      </c>
    </row>
    <row r="1924" ht="36.75" customHeight="1">
      <c r="B1924" s="32" t="inlineStr">
        <is>
          <t>5.45</t>
        </is>
      </c>
      <c r="C1924" s="32" t="n">
        <v>4912</v>
      </c>
      <c r="D1924" s="59" t="inlineStr">
        <is>
          <t>ECU DE CONTROL DE LA TRACCION DE LAS CUATRO RUEDAS *2</t>
        </is>
      </c>
      <c r="E1924" s="56" t="inlineStr">
        <is>
          <t>es la encargada de gestionar el sistema 4WD o ATRAC (Active Traction Control)</t>
        </is>
      </c>
      <c r="F1924" s="32" t="inlineStr">
        <is>
          <t>Unidad</t>
        </is>
      </c>
      <c r="G1924" s="35" t="inlineStr">
        <is>
          <t>suministro</t>
        </is>
      </c>
      <c r="H1924" s="159" t="n">
        <v>1549373</v>
      </c>
      <c r="I1924" s="37" t="n">
        <v>158.91</v>
      </c>
      <c r="J1924" s="37" t="n">
        <v>151.76</v>
      </c>
      <c r="K1924" s="160">
        <f>H1924*(I1924/J1924)</f>
        <v/>
      </c>
      <c r="L1924" s="159" t="n">
        <v>1863480.1192</v>
      </c>
      <c r="M1924" s="159" t="n">
        <v>1809204</v>
      </c>
      <c r="N1924" s="159" t="n">
        <v>1953940.32</v>
      </c>
      <c r="O1924" s="162">
        <f>MIN(K1924,L1924,M1924,N1924)</f>
        <v/>
      </c>
      <c r="P1924" s="162">
        <f>MAX(K1924,L1924,M1924,N1924)</f>
        <v/>
      </c>
      <c r="Q1924" s="162">
        <f>MEDIAN(K1924,L1924,M1924,N1924)</f>
        <v/>
      </c>
      <c r="R1924" s="162">
        <f>AVERAGE(K1924,L1924,M1924,N1924)</f>
        <v/>
      </c>
      <c r="S1924" s="162">
        <f>AVERAGE(O1924,Q1924)</f>
        <v/>
      </c>
      <c r="T1924" s="162">
        <f>AVERAGE(P1924,Q1924)</f>
        <v/>
      </c>
      <c r="U1924" s="41">
        <f>STDEVA(K1924,L1924,M1924,N1924)</f>
        <v/>
      </c>
      <c r="V1924" s="42">
        <f>U1924/Q1924</f>
        <v/>
      </c>
      <c r="W1924" s="43">
        <f>IF(X1924=O1924,"MENOR",IF(X1924=S1924,"PROM[MEN-MED]","PROMEDIO"))</f>
        <v/>
      </c>
      <c r="X1924" s="163">
        <f>IF(V1924&lt;=300%,O1924,IF(AND(V1924&gt;100%,V1924&lt;=150%),S1924,R1924))</f>
        <v/>
      </c>
      <c r="Y1924" s="162">
        <f>ROUND(X1924,0)</f>
        <v/>
      </c>
    </row>
    <row r="1925" ht="15.75" customHeight="1">
      <c r="B1925" s="32" t="inlineStr">
        <is>
          <t>5.46</t>
        </is>
      </c>
      <c r="C1925" s="32" t="n">
        <v>4912</v>
      </c>
      <c r="D1925" s="59" t="inlineStr">
        <is>
          <t>ECM</t>
        </is>
      </c>
      <c r="E1925" s="56" t="inlineStr">
        <is>
          <t>es la unidad de control electrónico del motor. Su función es gestionar el rendimiento del motor y la eficiencia del combustible, controlando varios sistemas del vehículo.</t>
        </is>
      </c>
      <c r="F1925" s="32" t="inlineStr">
        <is>
          <t>Unidad</t>
        </is>
      </c>
      <c r="G1925" s="35" t="inlineStr">
        <is>
          <t>suministro</t>
        </is>
      </c>
      <c r="H1925" s="159" t="n">
        <v>9145293</v>
      </c>
      <c r="I1925" s="37" t="n">
        <v>158.91</v>
      </c>
      <c r="J1925" s="37" t="n">
        <v>151.76</v>
      </c>
      <c r="K1925" s="160">
        <f>H1925*(I1925/J1925)</f>
        <v/>
      </c>
      <c r="L1925" s="159" t="n">
        <v>11164713.8393</v>
      </c>
      <c r="M1925" s="159" t="n">
        <v>10839528</v>
      </c>
      <c r="N1925" s="159" t="n">
        <v>11706690.24</v>
      </c>
      <c r="O1925" s="162">
        <f>MIN(K1925,L1925,M1925,N1925)</f>
        <v/>
      </c>
      <c r="P1925" s="162">
        <f>MAX(K1925,L1925,M1925,N1925)</f>
        <v/>
      </c>
      <c r="Q1925" s="162">
        <f>MEDIAN(K1925,L1925,M1925,N1925)</f>
        <v/>
      </c>
      <c r="R1925" s="162">
        <f>AVERAGE(K1925,L1925,M1925,N1925)</f>
        <v/>
      </c>
      <c r="S1925" s="162">
        <f>AVERAGE(O1925,Q1925)</f>
        <v/>
      </c>
      <c r="T1925" s="162">
        <f>AVERAGE(P1925,Q1925)</f>
        <v/>
      </c>
      <c r="U1925" s="41">
        <f>STDEVA(K1925,L1925,M1925,N1925)</f>
        <v/>
      </c>
      <c r="V1925" s="42">
        <f>U1925/Q1925</f>
        <v/>
      </c>
      <c r="W1925" s="43">
        <f>IF(X1925=O1925,"MENOR",IF(X1925=S1925,"PROM[MEN-MED]","PROMEDIO"))</f>
        <v/>
      </c>
      <c r="X1925" s="163">
        <f>IF(V1925&lt;=300%,O1925,IF(AND(V1925&gt;100%,V1925&lt;=150%),S1925,R1925))</f>
        <v/>
      </c>
      <c r="Y1925" s="162">
        <f>ROUND(X1925,0)</f>
        <v/>
      </c>
    </row>
    <row r="1926" ht="27" customHeight="1">
      <c r="B1926" s="32" t="inlineStr">
        <is>
          <t>5.47</t>
        </is>
      </c>
      <c r="C1926" s="32" t="n">
        <v>4912</v>
      </c>
      <c r="D1926" s="59" t="inlineStr">
        <is>
          <t xml:space="preserve">CONJUNTO DE LA ECU DE LA SERVODIRECCION </t>
        </is>
      </c>
      <c r="E1926" s="56" t="inlineStr">
        <is>
          <t>controla el sistema de dirección asistida eléctrica (EPS), si el modelo lo equipa. Sin embargo, en la mayoría de las 4toyota , la dirección asistida sigue siendo hidráulica, con una bomba de dirección impulsada por correa</t>
        </is>
      </c>
      <c r="F1926" s="32" t="inlineStr">
        <is>
          <t>Unidad</t>
        </is>
      </c>
      <c r="G1926" s="35" t="inlineStr">
        <is>
          <t>suministro</t>
        </is>
      </c>
      <c r="H1926" s="159" t="n">
        <v>4358541</v>
      </c>
      <c r="I1926" s="37" t="n">
        <v>158.91</v>
      </c>
      <c r="J1926" s="37" t="n">
        <v>151.76</v>
      </c>
      <c r="K1926" s="160">
        <f>H1926*(I1926/J1926)</f>
        <v/>
      </c>
      <c r="L1926" s="159" t="n">
        <v>5179519.8035</v>
      </c>
      <c r="M1926" s="159" t="n">
        <v>5028660</v>
      </c>
      <c r="N1926" s="159" t="n">
        <v>5430952.8</v>
      </c>
      <c r="O1926" s="162">
        <f>MIN(K1926,L1926,M1926,N1926)</f>
        <v/>
      </c>
      <c r="P1926" s="162">
        <f>MAX(K1926,L1926,M1926,N1926)</f>
        <v/>
      </c>
      <c r="Q1926" s="162">
        <f>MEDIAN(K1926,L1926,M1926,N1926)</f>
        <v/>
      </c>
      <c r="R1926" s="162">
        <f>AVERAGE(K1926,L1926,M1926,N1926)</f>
        <v/>
      </c>
      <c r="S1926" s="162">
        <f>AVERAGE(O1926,Q1926)</f>
        <v/>
      </c>
      <c r="T1926" s="162">
        <f>AVERAGE(P1926,Q1926)</f>
        <v/>
      </c>
      <c r="U1926" s="41">
        <f>STDEVA(K1926,L1926,M1926,N1926)</f>
        <v/>
      </c>
      <c r="V1926" s="42">
        <f>U1926/Q1926</f>
        <v/>
      </c>
      <c r="W1926" s="43">
        <f>IF(X1926=O1926,"MENOR",IF(X1926=S1926,"PROM[MEN-MED]","PROMEDIO"))</f>
        <v/>
      </c>
      <c r="X1926" s="163">
        <f>IF(V1926&lt;=300%,O1926,IF(AND(V1926&gt;100%,V1926&lt;=150%),S1926,R1926))</f>
        <v/>
      </c>
      <c r="Y1926" s="162">
        <f>ROUND(X1926,0)</f>
        <v/>
      </c>
    </row>
    <row r="1927" ht="15.75" customHeight="1">
      <c r="B1927" s="32" t="inlineStr">
        <is>
          <t>5.48</t>
        </is>
      </c>
      <c r="C1927" s="32" t="n">
        <v>4912</v>
      </c>
      <c r="D1927" s="59" t="inlineStr">
        <is>
          <t>CONJUNTO DEL AMPLIFICADOR DEL AIRE ACONDICIONADO</t>
        </is>
      </c>
      <c r="E1927" s="56" t="inlineStr">
        <is>
          <t>es la ECU de control del sistema de climatización. Su función es regular y coordinar los diferentes componentes del aire acondicionado y calefacción.</t>
        </is>
      </c>
      <c r="F1927" s="32" t="inlineStr">
        <is>
          <t>Unidad</t>
        </is>
      </c>
      <c r="G1927" s="35" t="inlineStr">
        <is>
          <t>suministro</t>
        </is>
      </c>
      <c r="H1927" s="159" t="n">
        <v>3496000</v>
      </c>
      <c r="I1927" s="37" t="n">
        <v>158.91</v>
      </c>
      <c r="J1927" s="37" t="n">
        <v>151.76</v>
      </c>
      <c r="K1927" s="160">
        <f>H1927*(I1927/J1927)</f>
        <v/>
      </c>
      <c r="L1927" s="159" t="n">
        <v>4178916.0028</v>
      </c>
      <c r="M1927" s="159" t="n">
        <v>4057200</v>
      </c>
      <c r="N1927" s="159" t="n">
        <v>4381776</v>
      </c>
      <c r="O1927" s="162">
        <f>MIN(K1927,L1927,M1927,N1927)</f>
        <v/>
      </c>
      <c r="P1927" s="162">
        <f>MAX(K1927,L1927,M1927,N1927)</f>
        <v/>
      </c>
      <c r="Q1927" s="162">
        <f>MEDIAN(K1927,L1927,M1927,N1927)</f>
        <v/>
      </c>
      <c r="R1927" s="162">
        <f>AVERAGE(K1927,L1927,M1927,N1927)</f>
        <v/>
      </c>
      <c r="S1927" s="162">
        <f>AVERAGE(O1927,Q1927)</f>
        <v/>
      </c>
      <c r="T1927" s="162">
        <f>AVERAGE(P1927,Q1927)</f>
        <v/>
      </c>
      <c r="U1927" s="41">
        <f>STDEVA(K1927,L1927,M1927,N1927)</f>
        <v/>
      </c>
      <c r="V1927" s="42">
        <f>U1927/Q1927</f>
        <v/>
      </c>
      <c r="W1927" s="43">
        <f>IF(X1927=O1927,"MENOR",IF(X1927=S1927,"PROM[MEN-MED]","PROMEDIO"))</f>
        <v/>
      </c>
      <c r="X1927" s="163">
        <f>IF(V1927&lt;=300%,O1927,IF(AND(V1927&gt;100%,V1927&lt;=150%),S1927,R1927))</f>
        <v/>
      </c>
      <c r="Y1927" s="162">
        <f>ROUND(X1927,0)</f>
        <v/>
      </c>
    </row>
    <row r="1928" ht="27" customHeight="1">
      <c r="B1928" s="32" t="inlineStr">
        <is>
          <t>5.49</t>
        </is>
      </c>
      <c r="C1928" s="32" t="n">
        <v>4912</v>
      </c>
      <c r="D1928" s="59" t="inlineStr">
        <is>
          <t xml:space="preserve">CONJUNTO DEL SENSOR DE VELOCIDAD DE DERRAPE </t>
        </is>
      </c>
      <c r="E1928" s="56"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1928" s="32" t="inlineStr">
        <is>
          <t>Unidad</t>
        </is>
      </c>
      <c r="G1928" s="35" t="inlineStr">
        <is>
          <t>suministro</t>
        </is>
      </c>
      <c r="H1928" s="159" t="n">
        <v>302100</v>
      </c>
      <c r="I1928" s="37" t="n">
        <v>158.91</v>
      </c>
      <c r="J1928" s="37" t="n">
        <v>151.76</v>
      </c>
      <c r="K1928" s="160">
        <f>H1928*(I1928/J1928)</f>
        <v/>
      </c>
      <c r="L1928" s="159" t="n">
        <v>361112.8542</v>
      </c>
      <c r="M1928" s="159" t="n">
        <v>350595</v>
      </c>
      <c r="N1928" s="159" t="n">
        <v>378642.6</v>
      </c>
      <c r="O1928" s="162">
        <f>MIN(K1928,L1928,M1928,N1928)</f>
        <v/>
      </c>
      <c r="P1928" s="162">
        <f>MAX(K1928,L1928,M1928,N1928)</f>
        <v/>
      </c>
      <c r="Q1928" s="162">
        <f>MEDIAN(K1928,L1928,M1928,N1928)</f>
        <v/>
      </c>
      <c r="R1928" s="162">
        <f>AVERAGE(K1928,L1928,M1928,N1928)</f>
        <v/>
      </c>
      <c r="S1928" s="162">
        <f>AVERAGE(O1928,Q1928)</f>
        <v/>
      </c>
      <c r="T1928" s="162">
        <f>AVERAGE(P1928,Q1928)</f>
        <v/>
      </c>
      <c r="U1928" s="41">
        <f>STDEVA(K1928,L1928,M1928,N1928)</f>
        <v/>
      </c>
      <c r="V1928" s="42">
        <f>U1928/Q1928</f>
        <v/>
      </c>
      <c r="W1928" s="43">
        <f>IF(X1928=O1928,"MENOR",IF(X1928=S1928,"PROM[MEN-MED]","PROMEDIO"))</f>
        <v/>
      </c>
      <c r="X1928" s="163">
        <f>IF(V1928&lt;=300%,O1928,IF(AND(V1928&gt;100%,V1928&lt;=150%),S1928,R1928))</f>
        <v/>
      </c>
      <c r="Y1928" s="162">
        <f>ROUND(X1928,0)</f>
        <v/>
      </c>
    </row>
    <row r="1929" ht="27" customHeight="1">
      <c r="B1929" s="32" t="inlineStr">
        <is>
          <t>5.50</t>
        </is>
      </c>
      <c r="C1929" s="32" t="n">
        <v>4912</v>
      </c>
      <c r="D1929" s="59" t="inlineStr">
        <is>
          <t xml:space="preserve">CONJUNTO DEL SENSOR DE AIR BAG </t>
        </is>
      </c>
      <c r="E1929" s="56"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1929" s="32" t="inlineStr">
        <is>
          <t>Unidad</t>
        </is>
      </c>
      <c r="G1929" s="35" t="inlineStr">
        <is>
          <t>suministro</t>
        </is>
      </c>
      <c r="H1929" s="159" t="n">
        <v>528200</v>
      </c>
      <c r="I1929" s="37" t="n">
        <v>158.91</v>
      </c>
      <c r="J1929" s="37" t="n">
        <v>151.76</v>
      </c>
      <c r="K1929" s="160">
        <f>H1929*(I1929/J1929)</f>
        <v/>
      </c>
      <c r="L1929" s="159" t="n">
        <v>637392.8456</v>
      </c>
      <c r="M1929" s="159" t="n">
        <v>618828</v>
      </c>
      <c r="N1929" s="159" t="n">
        <v>668334.24</v>
      </c>
      <c r="O1929" s="162">
        <f>MIN(K1929,L1929,M1929,N1929)</f>
        <v/>
      </c>
      <c r="P1929" s="162">
        <f>MAX(K1929,L1929,M1929,N1929)</f>
        <v/>
      </c>
      <c r="Q1929" s="162">
        <f>MEDIAN(K1929,L1929,M1929,N1929)</f>
        <v/>
      </c>
      <c r="R1929" s="162">
        <f>AVERAGE(K1929,L1929,M1929,N1929)</f>
        <v/>
      </c>
      <c r="S1929" s="162">
        <f>AVERAGE(O1929,Q1929)</f>
        <v/>
      </c>
      <c r="T1929" s="162">
        <f>AVERAGE(P1929,Q1929)</f>
        <v/>
      </c>
      <c r="U1929" s="41">
        <f>STDEVA(K1929,L1929,M1929,N1929)</f>
        <v/>
      </c>
      <c r="V1929" s="42">
        <f>U1929/Q1929</f>
        <v/>
      </c>
      <c r="W1929" s="43">
        <f>IF(X1929=O1929,"MENOR",IF(X1929=S1929,"PROM[MEN-MED]","PROMEDIO"))</f>
        <v/>
      </c>
      <c r="X1929" s="163">
        <f>IF(V1929&lt;=300%,O1929,IF(AND(V1929&gt;100%,V1929&lt;=150%),S1929,R1929))</f>
        <v/>
      </c>
      <c r="Y1929" s="162">
        <f>ROUND(X1929,0)</f>
        <v/>
      </c>
    </row>
    <row r="1930" ht="27" customHeight="1">
      <c r="B1930" s="32" t="inlineStr">
        <is>
          <t>5.51</t>
        </is>
      </c>
      <c r="C1930" s="32" t="n">
        <v>4912</v>
      </c>
      <c r="D1930" s="59" t="inlineStr">
        <is>
          <t xml:space="preserve">CONJUNTO DEL BLOQUE DE EMPALMES DEL LADO DEL CONDUCTOR </t>
        </is>
      </c>
      <c r="E1930" s="56"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1930" s="32" t="inlineStr">
        <is>
          <t>Unidad</t>
        </is>
      </c>
      <c r="G1930" s="35" t="inlineStr">
        <is>
          <t>suministro</t>
        </is>
      </c>
      <c r="H1930" s="159" t="n">
        <v>14505549</v>
      </c>
      <c r="I1930" s="37" t="n">
        <v>158.91</v>
      </c>
      <c r="J1930" s="37" t="n">
        <v>151.76</v>
      </c>
      <c r="K1930" s="160">
        <f>H1930*(I1930/J1930)</f>
        <v/>
      </c>
      <c r="L1930" s="159" t="n">
        <v>17504228.9114</v>
      </c>
      <c r="M1930" s="159" t="n">
        <v>16994397</v>
      </c>
      <c r="N1930" s="159" t="n">
        <v>18353948.76</v>
      </c>
      <c r="O1930" s="162">
        <f>MIN(K1930,L1930,M1930,N1930)</f>
        <v/>
      </c>
      <c r="P1930" s="162">
        <f>MAX(K1930,L1930,M1930,N1930)</f>
        <v/>
      </c>
      <c r="Q1930" s="162">
        <f>MEDIAN(K1930,L1930,M1930,N1930)</f>
        <v/>
      </c>
      <c r="R1930" s="162">
        <f>AVERAGE(K1930,L1930,M1930,N1930)</f>
        <v/>
      </c>
      <c r="S1930" s="162">
        <f>AVERAGE(O1930,Q1930)</f>
        <v/>
      </c>
      <c r="T1930" s="162">
        <f>AVERAGE(P1930,Q1930)</f>
        <v/>
      </c>
      <c r="U1930" s="41">
        <f>STDEVA(K1930,L1930,M1930,N1930)</f>
        <v/>
      </c>
      <c r="V1930" s="42">
        <f>U1930/Q1930</f>
        <v/>
      </c>
      <c r="W1930" s="43">
        <f>IF(X1930=O1930,"MENOR",IF(X1930=S1930,"PROM[MEN-MED]","PROMEDIO"))</f>
        <v/>
      </c>
      <c r="X1930" s="163">
        <f>IF(V1930&lt;=300%,O1930,IF(AND(V1930&gt;100%,V1930&lt;=150%),S1930,R1930))</f>
        <v/>
      </c>
      <c r="Y1930" s="162">
        <f>ROUND(X1930,0)</f>
        <v/>
      </c>
    </row>
    <row r="1931" ht="33" customHeight="1">
      <c r="B1931" s="32" t="inlineStr">
        <is>
          <t>5.52</t>
        </is>
      </c>
      <c r="C1931" s="32" t="n">
        <v>4912</v>
      </c>
      <c r="D1931" s="59" t="inlineStr">
        <is>
          <t>CONJUNTO INTERRUPTOR MAESTRO DE LA RED MULTIPLEX</t>
        </is>
      </c>
      <c r="E1931" s="56" t="inlineStr">
        <is>
          <t>es un componente clave dentro del sistema multiplexado del vehículo, que permite el control y la gestión de múltiples funciones eléctricas a través de un solo circuito o red de comunicación.</t>
        </is>
      </c>
      <c r="F1931" s="32" t="inlineStr">
        <is>
          <t>Unidad</t>
        </is>
      </c>
      <c r="G1931" s="35" t="inlineStr">
        <is>
          <t>suministro</t>
        </is>
      </c>
      <c r="H1931" s="159" t="n">
        <v>2374192</v>
      </c>
      <c r="I1931" s="37" t="n">
        <v>158.91</v>
      </c>
      <c r="J1931" s="37" t="n">
        <v>151.76</v>
      </c>
      <c r="K1931" s="160">
        <f>H1931*(I1931/J1931)</f>
        <v/>
      </c>
      <c r="L1931" s="159" t="n">
        <v>2825396.0917</v>
      </c>
      <c r="M1931" s="159" t="n">
        <v>2743103</v>
      </c>
      <c r="N1931" s="159" t="n">
        <v>2962551.24</v>
      </c>
      <c r="O1931" s="162">
        <f>MIN(K1931,L1931,M1931,N1931)</f>
        <v/>
      </c>
      <c r="P1931" s="162">
        <f>MAX(K1931,L1931,M1931,N1931)</f>
        <v/>
      </c>
      <c r="Q1931" s="162">
        <f>MEDIAN(K1931,L1931,M1931,N1931)</f>
        <v/>
      </c>
      <c r="R1931" s="162">
        <f>AVERAGE(K1931,L1931,M1931,N1931)</f>
        <v/>
      </c>
      <c r="S1931" s="162">
        <f>AVERAGE(O1931,Q1931)</f>
        <v/>
      </c>
      <c r="T1931" s="162">
        <f>AVERAGE(P1931,Q1931)</f>
        <v/>
      </c>
      <c r="U1931" s="41">
        <f>STDEVA(K1931,L1931,M1931,N1931)</f>
        <v/>
      </c>
      <c r="V1931" s="42">
        <f>U1931/Q1931</f>
        <v/>
      </c>
      <c r="W1931" s="43">
        <f>IF(X1931=O1931,"MENOR",IF(X1931=S1931,"PROM[MEN-MED]","PROMEDIO"))</f>
        <v/>
      </c>
      <c r="X1931" s="163">
        <f>IF(V1931&lt;=300%,O1931,IF(AND(V1931&gt;100%,V1931&lt;=150%),S1931,R1931))</f>
        <v/>
      </c>
      <c r="Y1931" s="162">
        <f>ROUND(X1931,0)</f>
        <v/>
      </c>
    </row>
    <row r="1932" ht="27" customHeight="1">
      <c r="B1932" s="32" t="inlineStr">
        <is>
          <t>5.53</t>
        </is>
      </c>
      <c r="C1932" s="32" t="n">
        <v>4912</v>
      </c>
      <c r="D1932" s="59" t="inlineStr">
        <is>
          <t xml:space="preserve">ECU DEL TECHO DESLIZANTE </t>
        </is>
      </c>
      <c r="E1932" s="56"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1932" s="32" t="inlineStr">
        <is>
          <t>Unidad</t>
        </is>
      </c>
      <c r="G1932" s="35" t="inlineStr">
        <is>
          <t>suministro</t>
        </is>
      </c>
      <c r="H1932" s="159" t="n">
        <v>7891455</v>
      </c>
      <c r="I1932" s="37" t="n">
        <v>158.91</v>
      </c>
      <c r="J1932" s="37" t="n">
        <v>151.76</v>
      </c>
      <c r="K1932" s="160">
        <f>H1932*(I1932/J1932)</f>
        <v/>
      </c>
      <c r="L1932" s="159" t="n">
        <v>9343150.601399999</v>
      </c>
      <c r="M1932" s="159" t="n">
        <v>9071020</v>
      </c>
      <c r="N1932" s="159" t="n">
        <v>9796701.6</v>
      </c>
      <c r="O1932" s="162">
        <f>MIN(K1932,L1932,M1932,N1932)</f>
        <v/>
      </c>
      <c r="P1932" s="162">
        <f>MAX(K1932,L1932,M1932,N1932)</f>
        <v/>
      </c>
      <c r="Q1932" s="162">
        <f>MEDIAN(K1932,L1932,M1932,N1932)</f>
        <v/>
      </c>
      <c r="R1932" s="162">
        <f>AVERAGE(K1932,L1932,M1932,N1932)</f>
        <v/>
      </c>
      <c r="S1932" s="162">
        <f>AVERAGE(O1932,Q1932)</f>
        <v/>
      </c>
      <c r="T1932" s="162">
        <f>AVERAGE(P1932,Q1932)</f>
        <v/>
      </c>
      <c r="U1932" s="41">
        <f>STDEVA(K1932,L1932,M1932,N1932)</f>
        <v/>
      </c>
      <c r="V1932" s="42">
        <f>U1932/Q1932</f>
        <v/>
      </c>
      <c r="W1932" s="43">
        <f>IF(X1932=O1932,"MENOR",IF(X1932=S1932,"PROM[MEN-MED]","PROMEDIO"))</f>
        <v/>
      </c>
      <c r="X1932" s="163">
        <f>IF(V1932&lt;=300%,O1932,IF(AND(V1932&gt;100%,V1932&lt;=150%),S1932,R1932))</f>
        <v/>
      </c>
      <c r="Y1932" s="162">
        <f>ROUND(X1932,0)</f>
        <v/>
      </c>
    </row>
    <row r="1933" ht="27" customHeight="1">
      <c r="B1933" s="32" t="inlineStr">
        <is>
          <t>5.54</t>
        </is>
      </c>
      <c r="C1933" s="32" t="n">
        <v>4912</v>
      </c>
      <c r="D1933" s="59" t="inlineStr">
        <is>
          <t xml:space="preserve">CONJUNTO CONTROL DE LA CALEFACCION </t>
        </is>
      </c>
      <c r="E1933" s="56" t="inlineStr">
        <is>
          <t>compone de varios componentes clave que regulan y dirigen el flujo de aire caliente dentro del vehículo. Entre estos componentes se encuentran el actuador de la compuerta de calefacción y la válvula de control del calentador</t>
        </is>
      </c>
      <c r="F1933" s="32" t="inlineStr">
        <is>
          <t>Unidad</t>
        </is>
      </c>
      <c r="G1933" s="35" t="inlineStr">
        <is>
          <t>suministro</t>
        </is>
      </c>
      <c r="H1933" s="159" t="n">
        <v>316350</v>
      </c>
      <c r="I1933" s="37" t="n">
        <v>158.91</v>
      </c>
      <c r="J1933" s="37" t="n">
        <v>151.76</v>
      </c>
      <c r="K1933" s="160">
        <f>H1933*(I1933/J1933)</f>
        <v/>
      </c>
      <c r="L1933" s="159" t="n">
        <v>381748.8941</v>
      </c>
      <c r="M1933" s="159" t="n">
        <v>370630</v>
      </c>
      <c r="N1933" s="159" t="n">
        <v>400280.4</v>
      </c>
      <c r="O1933" s="162">
        <f>MIN(K1933,L1933,M1933,N1933)</f>
        <v/>
      </c>
      <c r="P1933" s="162">
        <f>MAX(K1933,L1933,M1933,N1933)</f>
        <v/>
      </c>
      <c r="Q1933" s="162">
        <f>MEDIAN(K1933,L1933,M1933,N1933)</f>
        <v/>
      </c>
      <c r="R1933" s="162">
        <f>AVERAGE(K1933,L1933,M1933,N1933)</f>
        <v/>
      </c>
      <c r="S1933" s="162">
        <f>AVERAGE(O1933,Q1933)</f>
        <v/>
      </c>
      <c r="T1933" s="162">
        <f>AVERAGE(P1933,Q1933)</f>
        <v/>
      </c>
      <c r="U1933" s="41">
        <f>STDEVA(K1933,L1933,M1933,N1933)</f>
        <v/>
      </c>
      <c r="V1933" s="42">
        <f>U1933/Q1933</f>
        <v/>
      </c>
      <c r="W1933" s="43">
        <f>IF(X1933=O1933,"MENOR",IF(X1933=S1933,"PROM[MEN-MED]","PROMEDIO"))</f>
        <v/>
      </c>
      <c r="X1933" s="163">
        <f>IF(V1933&lt;=300%,O1933,IF(AND(V1933&gt;100%,V1933&lt;=150%),S1933,R1933))</f>
        <v/>
      </c>
      <c r="Y1933" s="162">
        <f>ROUND(X1933,0)</f>
        <v/>
      </c>
    </row>
    <row r="1934" ht="15.75" customHeight="1">
      <c r="B1934" s="32" t="inlineStr">
        <is>
          <t>5.55</t>
        </is>
      </c>
      <c r="C1934" s="32" t="n">
        <v>4912</v>
      </c>
      <c r="D1934" s="59" t="inlineStr">
        <is>
          <t>ECU DE LA RED MULTIPLEX DE LA PUERTA DEL MALETERO</t>
        </is>
      </c>
      <c r="E1934" s="56" t="inlineStr">
        <is>
          <t>componente esencial que gestiona las funciones eléctricas y electrónicas de la puerta trasera, como el cierre centralizado y la operación de la ventana</t>
        </is>
      </c>
      <c r="F1934" s="32" t="inlineStr">
        <is>
          <t>Unidad</t>
        </is>
      </c>
      <c r="G1934" s="35" t="inlineStr">
        <is>
          <t>suministro</t>
        </is>
      </c>
      <c r="H1934" s="159" t="n">
        <v>2578058</v>
      </c>
      <c r="I1934" s="37" t="n">
        <v>158.91</v>
      </c>
      <c r="J1934" s="37" t="n">
        <v>151.76</v>
      </c>
      <c r="K1934" s="160">
        <f>H1934*(I1934/J1934)</f>
        <v/>
      </c>
      <c r="L1934" s="159" t="n">
        <v>3038841.9649</v>
      </c>
      <c r="M1934" s="159" t="n">
        <v>2950332</v>
      </c>
      <c r="N1934" s="159" t="n">
        <v>3186358.56</v>
      </c>
      <c r="O1934" s="162">
        <f>MIN(K1934,L1934,M1934,N1934)</f>
        <v/>
      </c>
      <c r="P1934" s="162">
        <f>MAX(K1934,L1934,M1934,N1934)</f>
        <v/>
      </c>
      <c r="Q1934" s="162">
        <f>MEDIAN(K1934,L1934,M1934,N1934)</f>
        <v/>
      </c>
      <c r="R1934" s="162">
        <f>AVERAGE(K1934,L1934,M1934,N1934)</f>
        <v/>
      </c>
      <c r="S1934" s="162">
        <f>AVERAGE(O1934,Q1934)</f>
        <v/>
      </c>
      <c r="T1934" s="162">
        <f>AVERAGE(P1934,Q1934)</f>
        <v/>
      </c>
      <c r="U1934" s="41">
        <f>STDEVA(K1934,L1934,M1934,N1934)</f>
        <v/>
      </c>
      <c r="V1934" s="42">
        <f>U1934/Q1934</f>
        <v/>
      </c>
      <c r="W1934" s="43">
        <f>IF(X1934=O1934,"MENOR",IF(X1934=S1934,"PROM[MEN-MED]","PROMEDIO"))</f>
        <v/>
      </c>
      <c r="X1934" s="163">
        <f>IF(V1934&lt;=300%,O1934,IF(AND(V1934&gt;100%,V1934&lt;=150%),S1934,R1934))</f>
        <v/>
      </c>
      <c r="Y1934" s="162">
        <f>ROUND(X1934,0)</f>
        <v/>
      </c>
    </row>
    <row r="1935" ht="27" customHeight="1">
      <c r="B1935" s="32" t="inlineStr">
        <is>
          <t>5.56</t>
        </is>
      </c>
      <c r="C1935" s="32" t="n">
        <v>4912</v>
      </c>
      <c r="D1935" s="59" t="inlineStr">
        <is>
          <t>CONJUNTO DEL INTERRUPTOR DEL CIERRE CENTRALIZADO DE PUERTAS</t>
        </is>
      </c>
      <c r="E1935" s="56"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1935" s="32" t="inlineStr">
        <is>
          <t>Unidad</t>
        </is>
      </c>
      <c r="G1935" s="35" t="inlineStr">
        <is>
          <t>suministro</t>
        </is>
      </c>
      <c r="H1935" s="159" t="n">
        <v>1545650</v>
      </c>
      <c r="I1935" s="37" t="n">
        <v>158.91</v>
      </c>
      <c r="J1935" s="37" t="n">
        <v>151.76</v>
      </c>
      <c r="K1935" s="160">
        <f>H1935*(I1935/J1935)</f>
        <v/>
      </c>
      <c r="L1935" s="159" t="n">
        <v>1829984.5228</v>
      </c>
      <c r="M1935" s="159" t="n">
        <v>1776684</v>
      </c>
      <c r="N1935" s="159" t="n">
        <v>1918818.72</v>
      </c>
      <c r="O1935" s="162">
        <f>MIN(K1935,L1935,M1935,N1935)</f>
        <v/>
      </c>
      <c r="P1935" s="162">
        <f>MAX(K1935,L1935,M1935,N1935)</f>
        <v/>
      </c>
      <c r="Q1935" s="162">
        <f>MEDIAN(K1935,L1935,M1935,N1935)</f>
        <v/>
      </c>
      <c r="R1935" s="162">
        <f>AVERAGE(K1935,L1935,M1935,N1935)</f>
        <v/>
      </c>
      <c r="S1935" s="162">
        <f>AVERAGE(O1935,Q1935)</f>
        <v/>
      </c>
      <c r="T1935" s="162">
        <f>AVERAGE(P1935,Q1935)</f>
        <v/>
      </c>
      <c r="U1935" s="41">
        <f>STDEVA(K1935,L1935,M1935,N1935)</f>
        <v/>
      </c>
      <c r="V1935" s="42">
        <f>U1935/Q1935</f>
        <v/>
      </c>
      <c r="W1935" s="43">
        <f>IF(X1935=O1935,"MENOR",IF(X1935=S1935,"PROM[MEN-MED]","PROMEDIO"))</f>
        <v/>
      </c>
      <c r="X1935" s="163">
        <f>IF(V1935&lt;=300%,O1935,IF(AND(V1935&gt;100%,V1935&lt;=150%),S1935,R1935))</f>
        <v/>
      </c>
      <c r="Y1935" s="162">
        <f>ROUND(X1935,0)</f>
        <v/>
      </c>
    </row>
    <row r="1936" ht="27" customHeight="1">
      <c r="B1936" s="32" t="inlineStr">
        <is>
          <t>5.57</t>
        </is>
      </c>
      <c r="C1936" s="32" t="n">
        <v>4912</v>
      </c>
      <c r="D1936" s="59" t="inlineStr">
        <is>
          <t>CONJUNTO DEL INTERRUPTOR DE APERTURA DE LA PUERTA DEL MALETERO</t>
        </is>
      </c>
      <c r="E1936" s="56" t="inlineStr">
        <is>
          <t>esencial para controlar electrónicamente la apertura y cierre del portón trasero. Este interruptor, ubicado generalmente en el exterior de la puerta del maletero, permite al usuario acceder al área de carga de manera conveniente.</t>
        </is>
      </c>
      <c r="F1936" s="32" t="inlineStr">
        <is>
          <t>Unidad</t>
        </is>
      </c>
      <c r="G1936" s="35" t="inlineStr">
        <is>
          <t>suministro</t>
        </is>
      </c>
      <c r="H1936" s="159" t="n">
        <v>41800</v>
      </c>
      <c r="I1936" s="37" t="n">
        <v>158.91</v>
      </c>
      <c r="J1936" s="37" t="n">
        <v>151.76</v>
      </c>
      <c r="K1936" s="160">
        <f>H1936*(I1936/J1936)</f>
        <v/>
      </c>
      <c r="L1936" s="159" t="n">
        <v>49014.6125</v>
      </c>
      <c r="M1936" s="159" t="n">
        <v>47587</v>
      </c>
      <c r="N1936" s="159" t="n">
        <v>51393.96</v>
      </c>
      <c r="O1936" s="162">
        <f>MIN(K1936,L1936,M1936,N1936)</f>
        <v/>
      </c>
      <c r="P1936" s="162">
        <f>MAX(K1936,L1936,M1936,N1936)</f>
        <v/>
      </c>
      <c r="Q1936" s="162">
        <f>MEDIAN(K1936,L1936,M1936,N1936)</f>
        <v/>
      </c>
      <c r="R1936" s="162">
        <f>AVERAGE(K1936,L1936,M1936,N1936)</f>
        <v/>
      </c>
      <c r="S1936" s="162">
        <f>AVERAGE(O1936,Q1936)</f>
        <v/>
      </c>
      <c r="T1936" s="162">
        <f>AVERAGE(P1936,Q1936)</f>
        <v/>
      </c>
      <c r="U1936" s="41">
        <f>STDEVA(K1936,L1936,M1936,N1936)</f>
        <v/>
      </c>
      <c r="V1936" s="42">
        <f>U1936/Q1936</f>
        <v/>
      </c>
      <c r="W1936" s="43">
        <f>IF(X1936=O1936,"MENOR",IF(X1936=S1936,"PROM[MEN-MED]","PROMEDIO"))</f>
        <v/>
      </c>
      <c r="X1936" s="163">
        <f>IF(V1936&lt;=300%,O1936,IF(AND(V1936&gt;100%,V1936&lt;=150%),S1936,R1936))</f>
        <v/>
      </c>
      <c r="Y1936" s="162">
        <f>ROUND(X1936,0)</f>
        <v/>
      </c>
    </row>
    <row r="1937" ht="15.75" customHeight="1">
      <c r="B1937" s="32" t="inlineStr">
        <is>
          <t>5.58</t>
        </is>
      </c>
      <c r="C1937" s="32" t="n">
        <v>4912</v>
      </c>
      <c r="D1937" s="59" t="inlineStr">
        <is>
          <t>CONJUNTO DE LA LUZ DE LECTURA DE MAPAS</t>
        </is>
      </c>
      <c r="E1937" s="56" t="inlineStr">
        <is>
          <t>componente esencial que proporciona iluminación localizada para el conductor y el pasajero delantero, facilitando la lectura y otras actividades en condiciones de poca luz</t>
        </is>
      </c>
      <c r="F1937" s="32" t="inlineStr">
        <is>
          <t>Unidad</t>
        </is>
      </c>
      <c r="G1937" s="35" t="inlineStr">
        <is>
          <t>suministro</t>
        </is>
      </c>
      <c r="H1937" s="159" t="n">
        <v>428912</v>
      </c>
      <c r="I1937" s="37" t="n">
        <v>158.91</v>
      </c>
      <c r="J1937" s="37" t="n">
        <v>151.76</v>
      </c>
      <c r="K1937" s="160">
        <f>H1937*(I1937/J1937)</f>
        <v/>
      </c>
      <c r="L1937" s="159" t="n">
        <v>526528.7923</v>
      </c>
      <c r="M1937" s="159" t="n">
        <v>511193</v>
      </c>
      <c r="N1937" s="159" t="n">
        <v>552088.4399999999</v>
      </c>
      <c r="O1937" s="162">
        <f>MIN(K1937,L1937,M1937,N1937)</f>
        <v/>
      </c>
      <c r="P1937" s="162">
        <f>MAX(K1937,L1937,M1937,N1937)</f>
        <v/>
      </c>
      <c r="Q1937" s="162">
        <f>MEDIAN(K1937,L1937,M1937,N1937)</f>
        <v/>
      </c>
      <c r="R1937" s="162">
        <f>AVERAGE(K1937,L1937,M1937,N1937)</f>
        <v/>
      </c>
      <c r="S1937" s="162">
        <f>AVERAGE(O1937,Q1937)</f>
        <v/>
      </c>
      <c r="T1937" s="162">
        <f>AVERAGE(P1937,Q1937)</f>
        <v/>
      </c>
      <c r="U1937" s="41">
        <f>STDEVA(K1937,L1937,M1937,N1937)</f>
        <v/>
      </c>
      <c r="V1937" s="42">
        <f>U1937/Q1937</f>
        <v/>
      </c>
      <c r="W1937" s="43">
        <f>IF(X1937=O1937,"MENOR",IF(X1937=S1937,"PROM[MEN-MED]","PROMEDIO"))</f>
        <v/>
      </c>
      <c r="X1937" s="163">
        <f>IF(V1937&lt;=300%,O1937,IF(AND(V1937&gt;100%,V1937&lt;=150%),S1937,R1937))</f>
        <v/>
      </c>
      <c r="Y1937" s="162">
        <f>ROUND(X1937,0)</f>
        <v/>
      </c>
    </row>
    <row r="1938" ht="15.75" customHeight="1">
      <c r="B1938" s="32" t="inlineStr">
        <is>
          <t>5.59</t>
        </is>
      </c>
      <c r="C1938" s="32" t="n">
        <v>4912</v>
      </c>
      <c r="D1938" s="59" t="inlineStr">
        <is>
          <t xml:space="preserve">CONJUNTO DEL INTERRUPTOR DE LA LUZ DE CORTESIA DE LA PUERTA </t>
        </is>
      </c>
      <c r="E1938" s="56" t="inlineStr">
        <is>
          <t>​El conjunto del interruptor de la luz de cortesía de la puerta es esencial para activar la iluminación interior al abrir las puertas, mejorando la visibilidad y comodidad dentro del vehículo</t>
        </is>
      </c>
      <c r="F1938" s="32" t="inlineStr">
        <is>
          <t>Unidad</t>
        </is>
      </c>
      <c r="G1938" s="35" t="inlineStr">
        <is>
          <t>suministro</t>
        </is>
      </c>
      <c r="H1938" s="159" t="n">
        <v>73150</v>
      </c>
      <c r="I1938" s="37" t="n">
        <v>158.91</v>
      </c>
      <c r="J1938" s="37" t="n">
        <v>151.76</v>
      </c>
      <c r="K1938" s="160">
        <f>H1938*(I1938/J1938)</f>
        <v/>
      </c>
      <c r="L1938" s="159" t="n">
        <v>87438.7605</v>
      </c>
      <c r="M1938" s="159" t="n">
        <v>84892</v>
      </c>
      <c r="N1938" s="159" t="n">
        <v>91683.36</v>
      </c>
      <c r="O1938" s="162">
        <f>MIN(K1938,L1938,M1938,N1938)</f>
        <v/>
      </c>
      <c r="P1938" s="162">
        <f>MAX(K1938,L1938,M1938,N1938)</f>
        <v/>
      </c>
      <c r="Q1938" s="162">
        <f>MEDIAN(K1938,L1938,M1938,N1938)</f>
        <v/>
      </c>
      <c r="R1938" s="162">
        <f>AVERAGE(K1938,L1938,M1938,N1938)</f>
        <v/>
      </c>
      <c r="S1938" s="162">
        <f>AVERAGE(O1938,Q1938)</f>
        <v/>
      </c>
      <c r="T1938" s="162">
        <f>AVERAGE(P1938,Q1938)</f>
        <v/>
      </c>
      <c r="U1938" s="41">
        <f>STDEVA(K1938,L1938,M1938,N1938)</f>
        <v/>
      </c>
      <c r="V1938" s="42">
        <f>U1938/Q1938</f>
        <v/>
      </c>
      <c r="W1938" s="43">
        <f>IF(X1938=O1938,"MENOR",IF(X1938=S1938,"PROM[MEN-MED]","PROMEDIO"))</f>
        <v/>
      </c>
      <c r="X1938" s="163">
        <f>IF(V1938&lt;=300%,O1938,IF(AND(V1938&gt;100%,V1938&lt;=150%),S1938,R1938))</f>
        <v/>
      </c>
      <c r="Y1938" s="162">
        <f>ROUND(X1938,0)</f>
        <v/>
      </c>
    </row>
    <row r="1939" ht="27" customHeight="1">
      <c r="B1939" s="32" t="inlineStr">
        <is>
          <t>5.60</t>
        </is>
      </c>
      <c r="C1939" s="32" t="n">
        <v>4912</v>
      </c>
      <c r="D1939" s="59" t="inlineStr">
        <is>
          <t>CONJUNTO DEL INTERRUPTOR DEL LIMPIAPARABRISAS</t>
        </is>
      </c>
      <c r="E1939" s="56"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1939" s="32" t="inlineStr">
        <is>
          <t>Unidad</t>
        </is>
      </c>
      <c r="G1939" s="35" t="inlineStr">
        <is>
          <t>suministro</t>
        </is>
      </c>
      <c r="H1939" s="159" t="n">
        <v>643198</v>
      </c>
      <c r="I1939" s="37" t="n">
        <v>158.91</v>
      </c>
      <c r="J1939" s="37" t="n">
        <v>151.76</v>
      </c>
      <c r="K1939" s="160">
        <f>H1939*(I1939/J1939)</f>
        <v/>
      </c>
      <c r="L1939" s="159" t="n">
        <v>784816.7453</v>
      </c>
      <c r="M1939" s="159" t="n">
        <v>761958</v>
      </c>
      <c r="N1939" s="159" t="n">
        <v>822914.64</v>
      </c>
      <c r="O1939" s="162">
        <f>MIN(K1939,L1939,M1939,N1939)</f>
        <v/>
      </c>
      <c r="P1939" s="162">
        <f>MAX(K1939,L1939,M1939,N1939)</f>
        <v/>
      </c>
      <c r="Q1939" s="162">
        <f>MEDIAN(K1939,L1939,M1939,N1939)</f>
        <v/>
      </c>
      <c r="R1939" s="162">
        <f>AVERAGE(K1939,L1939,M1939,N1939)</f>
        <v/>
      </c>
      <c r="S1939" s="162">
        <f>AVERAGE(O1939,Q1939)</f>
        <v/>
      </c>
      <c r="T1939" s="162">
        <f>AVERAGE(P1939,Q1939)</f>
        <v/>
      </c>
      <c r="U1939" s="41">
        <f>STDEVA(K1939,L1939,M1939,N1939)</f>
        <v/>
      </c>
      <c r="V1939" s="42">
        <f>U1939/Q1939</f>
        <v/>
      </c>
      <c r="W1939" s="43">
        <f>IF(X1939=O1939,"MENOR",IF(X1939=S1939,"PROM[MEN-MED]","PROMEDIO"))</f>
        <v/>
      </c>
      <c r="X1939" s="163">
        <f>IF(V1939&lt;=300%,O1939,IF(AND(V1939&gt;100%,V1939&lt;=150%),S1939,R1939))</f>
        <v/>
      </c>
      <c r="Y1939" s="162">
        <f>ROUND(X1939,0)</f>
        <v/>
      </c>
    </row>
    <row r="1940" ht="15.75" customHeight="1">
      <c r="B1940" s="32" t="inlineStr">
        <is>
          <t>5.61</t>
        </is>
      </c>
      <c r="C1940" s="32" t="n">
        <v>4912</v>
      </c>
      <c r="D1940" s="59" t="inlineStr">
        <is>
          <t>RECEPTOR CONTROL DE LAS PUERTAS</t>
        </is>
      </c>
      <c r="E1940" s="56" t="inlineStr">
        <is>
          <t>componente clave del sistema de cierre centralizado, ya que permite la comunicación entre el control remoto y el vehículo para bloquear y desbloquear las puertas de manera remota.</t>
        </is>
      </c>
      <c r="F1940" s="32" t="inlineStr">
        <is>
          <t>Unidad</t>
        </is>
      </c>
      <c r="G1940" s="35" t="inlineStr">
        <is>
          <t>suministro</t>
        </is>
      </c>
      <c r="H1940" s="159" t="n">
        <v>1018063</v>
      </c>
      <c r="I1940" s="37" t="n">
        <v>158.91</v>
      </c>
      <c r="J1940" s="37" t="n">
        <v>151.76</v>
      </c>
      <c r="K1940" s="160">
        <f>H1940*(I1940/J1940)</f>
        <v/>
      </c>
      <c r="L1940" s="159" t="n">
        <v>1248418.7065</v>
      </c>
      <c r="M1940" s="159" t="n">
        <v>1212057</v>
      </c>
      <c r="N1940" s="159" t="n">
        <v>1309021.56</v>
      </c>
      <c r="O1940" s="162">
        <f>MIN(K1940,L1940,M1940,N1940)</f>
        <v/>
      </c>
      <c r="P1940" s="162">
        <f>MAX(K1940,L1940,M1940,N1940)</f>
        <v/>
      </c>
      <c r="Q1940" s="162">
        <f>MEDIAN(K1940,L1940,M1940,N1940)</f>
        <v/>
      </c>
      <c r="R1940" s="162">
        <f>AVERAGE(K1940,L1940,M1940,N1940)</f>
        <v/>
      </c>
      <c r="S1940" s="162">
        <f>AVERAGE(O1940,Q1940)</f>
        <v/>
      </c>
      <c r="T1940" s="162">
        <f>AVERAGE(P1940,Q1940)</f>
        <v/>
      </c>
      <c r="U1940" s="41">
        <f>STDEVA(K1940,L1940,M1940,N1940)</f>
        <v/>
      </c>
      <c r="V1940" s="42">
        <f>U1940/Q1940</f>
        <v/>
      </c>
      <c r="W1940" s="43">
        <f>IF(X1940=O1940,"MENOR",IF(X1940=S1940,"PROM[MEN-MED]","PROMEDIO"))</f>
        <v/>
      </c>
      <c r="X1940" s="163">
        <f>IF(V1940&lt;=300%,O1940,IF(AND(V1940&gt;100%,V1940&lt;=150%),S1940,R1940))</f>
        <v/>
      </c>
      <c r="Y1940" s="162">
        <f>ROUND(X1940,0)</f>
        <v/>
      </c>
    </row>
    <row r="1941" ht="41.25" customHeight="1">
      <c r="B1941" s="32" t="inlineStr">
        <is>
          <t>5.62</t>
        </is>
      </c>
      <c r="C1941" s="32" t="n">
        <v>4912</v>
      </c>
      <c r="D1941" s="59" t="inlineStr">
        <is>
          <t>CONJUNTO DE LOS INSTRUMENTOS AUXILIARES</t>
        </is>
      </c>
      <c r="E1941" s="56" t="inlineStr">
        <is>
          <t>El conjunto de instrumentos auxiliares en un toyota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1941" s="32" t="inlineStr">
        <is>
          <t>Unidad</t>
        </is>
      </c>
      <c r="G1941" s="35" t="inlineStr">
        <is>
          <t>suministro</t>
        </is>
      </c>
      <c r="H1941" s="159" t="n">
        <v>4126563</v>
      </c>
      <c r="I1941" s="37" t="n">
        <v>158.91</v>
      </c>
      <c r="J1941" s="37" t="n">
        <v>151.76</v>
      </c>
      <c r="K1941" s="160">
        <f>H1941*(I1941/J1941)</f>
        <v/>
      </c>
      <c r="L1941" s="159" t="n">
        <v>4986796.4951</v>
      </c>
      <c r="M1941" s="159" t="n">
        <v>4841550</v>
      </c>
      <c r="N1941" s="159" t="n">
        <v>5228874</v>
      </c>
      <c r="O1941" s="162">
        <f>MIN(K1941,L1941,M1941,N1941)</f>
        <v/>
      </c>
      <c r="P1941" s="162">
        <f>MAX(K1941,L1941,M1941,N1941)</f>
        <v/>
      </c>
      <c r="Q1941" s="162">
        <f>MEDIAN(K1941,L1941,M1941,N1941)</f>
        <v/>
      </c>
      <c r="R1941" s="162">
        <f>AVERAGE(K1941,L1941,M1941,N1941)</f>
        <v/>
      </c>
      <c r="S1941" s="162">
        <f>AVERAGE(O1941,Q1941)</f>
        <v/>
      </c>
      <c r="T1941" s="162">
        <f>AVERAGE(P1941,Q1941)</f>
        <v/>
      </c>
      <c r="U1941" s="41">
        <f>STDEVA(K1941,L1941,M1941,N1941)</f>
        <v/>
      </c>
      <c r="V1941" s="42">
        <f>U1941/Q1941</f>
        <v/>
      </c>
      <c r="W1941" s="43">
        <f>IF(X1941=O1941,"MENOR",IF(X1941=S1941,"PROM[MEN-MED]","PROMEDIO"))</f>
        <v/>
      </c>
      <c r="X1941" s="163">
        <f>IF(V1941&lt;=300%,O1941,IF(AND(V1941&gt;100%,V1941&lt;=150%),S1941,R1941))</f>
        <v/>
      </c>
      <c r="Y1941" s="162">
        <f>ROUND(X1941,0)</f>
        <v/>
      </c>
    </row>
    <row r="1942" ht="27" customHeight="1">
      <c r="B1942" s="32" t="inlineStr">
        <is>
          <t>5.63</t>
        </is>
      </c>
      <c r="C1942" s="32" t="n">
        <v>4912</v>
      </c>
      <c r="D1942" s="59" t="inlineStr">
        <is>
          <t>REOSTATO CONTROL DE LUCES</t>
        </is>
      </c>
      <c r="E1942" s="56" t="inlineStr">
        <is>
          <t>componente que permite ajustar la intensidad de la iluminación del tablero y otros elementos del interior del vehículo, mejorando la visibilidad y comodidad durante la conducción nocturna.</t>
        </is>
      </c>
      <c r="F1942" s="32" t="inlineStr">
        <is>
          <t>Unidad</t>
        </is>
      </c>
      <c r="G1942" s="35" t="inlineStr">
        <is>
          <t>suministro</t>
        </is>
      </c>
      <c r="H1942" s="159" t="n">
        <v>164714</v>
      </c>
      <c r="I1942" s="37" t="n">
        <v>158.91</v>
      </c>
      <c r="J1942" s="37" t="n">
        <v>151.76</v>
      </c>
      <c r="K1942" s="160">
        <f>H1942*(I1942/J1942)</f>
        <v/>
      </c>
      <c r="L1942" s="159" t="n">
        <v>206079.3091</v>
      </c>
      <c r="M1942" s="159" t="n">
        <v>200077</v>
      </c>
      <c r="N1942" s="159" t="n">
        <v>216083.16</v>
      </c>
      <c r="O1942" s="162">
        <f>MIN(K1942,L1942,M1942,N1942)</f>
        <v/>
      </c>
      <c r="P1942" s="162">
        <f>MAX(K1942,L1942,M1942,N1942)</f>
        <v/>
      </c>
      <c r="Q1942" s="162">
        <f>MEDIAN(K1942,L1942,M1942,N1942)</f>
        <v/>
      </c>
      <c r="R1942" s="162">
        <f>AVERAGE(K1942,L1942,M1942,N1942)</f>
        <v/>
      </c>
      <c r="S1942" s="162">
        <f>AVERAGE(O1942,Q1942)</f>
        <v/>
      </c>
      <c r="T1942" s="162">
        <f>AVERAGE(P1942,Q1942)</f>
        <v/>
      </c>
      <c r="U1942" s="41">
        <f>STDEVA(K1942,L1942,M1942,N1942)</f>
        <v/>
      </c>
      <c r="V1942" s="42">
        <f>U1942/Q1942</f>
        <v/>
      </c>
      <c r="W1942" s="43">
        <f>IF(X1942=O1942,"MENOR",IF(X1942=S1942,"PROM[MEN-MED]","PROMEDIO"))</f>
        <v/>
      </c>
      <c r="X1942" s="163">
        <f>IF(V1942&lt;=300%,O1942,IF(AND(V1942&gt;100%,V1942&lt;=150%),S1942,R1942))</f>
        <v/>
      </c>
      <c r="Y1942" s="162">
        <f>ROUND(X1942,0)</f>
        <v/>
      </c>
    </row>
    <row r="1943" ht="15.75" customHeight="1">
      <c r="B1943" s="26" t="inlineStr">
        <is>
          <t>6.</t>
        </is>
      </c>
      <c r="C1943" s="142" t="inlineStr">
        <is>
          <t>SISTEMA DE REFRIGERACIÓN</t>
        </is>
      </c>
      <c r="H1943" s="157" t="n"/>
      <c r="I1943" s="29" t="n"/>
      <c r="J1943" s="29" t="n"/>
      <c r="K1943" s="157" t="n"/>
      <c r="L1943" s="157" t="n"/>
      <c r="M1943" s="157" t="n"/>
      <c r="N1943" s="157" t="n"/>
      <c r="O1943" s="29" t="n"/>
      <c r="P1943" s="29" t="n"/>
      <c r="Q1943" s="29" t="n"/>
      <c r="R1943" s="29" t="n"/>
      <c r="S1943" s="29" t="n"/>
      <c r="T1943" s="29" t="n"/>
      <c r="U1943" s="29" t="n"/>
      <c r="V1943" s="75" t="n"/>
      <c r="W1943" s="29" t="n"/>
      <c r="X1943" s="29" t="n"/>
      <c r="Y1943" s="29" t="n"/>
    </row>
    <row r="1944" ht="27" customHeight="1">
      <c r="B1944" s="32" t="inlineStr">
        <is>
          <t>6.1</t>
        </is>
      </c>
      <c r="C1944" s="32" t="n">
        <v>4912</v>
      </c>
      <c r="D1944" s="59" t="inlineStr">
        <is>
          <t>CONJUNTO DE ADMISION DE AIRE FRIO</t>
        </is>
      </c>
      <c r="E1944" s="56" t="inlineStr">
        <is>
          <t>sistema diseñado para reemplazar la admisión de aire de fábrica con un conducto más eficiente que permite la entrada de aire más frío y denso al motor. Esto mejora la combustión y, en consecuencia, el rendimiento del motor.</t>
        </is>
      </c>
      <c r="F1944" s="32" t="inlineStr">
        <is>
          <t>Unidad</t>
        </is>
      </c>
      <c r="G1944" s="35" t="inlineStr">
        <is>
          <t>suministro</t>
        </is>
      </c>
      <c r="H1944" s="159" t="n">
        <v>3909269</v>
      </c>
      <c r="I1944" s="37" t="n">
        <v>158.91</v>
      </c>
      <c r="J1944" s="37" t="n">
        <v>151.76</v>
      </c>
      <c r="K1944" s="160">
        <f>H1944*(I1944/J1944)</f>
        <v/>
      </c>
      <c r="L1944" s="159" t="n">
        <v>5095862.1728</v>
      </c>
      <c r="M1944" s="159" t="n">
        <v>4947439</v>
      </c>
      <c r="N1944" s="159" t="n">
        <v>5343234.12</v>
      </c>
      <c r="O1944" s="162">
        <f>MIN(K1944,L1944,M1944,N1944)</f>
        <v/>
      </c>
      <c r="P1944" s="162">
        <f>MAX(K1944,L1944,M1944,N1944)</f>
        <v/>
      </c>
      <c r="Q1944" s="162">
        <f>MEDIAN(K1944,L1944,M1944,N1944)</f>
        <v/>
      </c>
      <c r="R1944" s="162">
        <f>AVERAGE(K1944,L1944,M1944,N1944)</f>
        <v/>
      </c>
      <c r="S1944" s="162">
        <f>AVERAGE(O1944,Q1944)</f>
        <v/>
      </c>
      <c r="T1944" s="162">
        <f>AVERAGE(P1944,Q1944)</f>
        <v/>
      </c>
      <c r="U1944" s="41">
        <f>STDEVA(K1944,L1944,M1944,N1944)</f>
        <v/>
      </c>
      <c r="V1944" s="42">
        <f>U1944/Q1944</f>
        <v/>
      </c>
      <c r="W1944" s="43">
        <f>IF(X1944=O1944,"MENOR",IF(X1944=S1944,"PROM[MEN-MED]","PROMEDIO"))</f>
        <v/>
      </c>
      <c r="X1944" s="163">
        <f>IF(V1944&lt;=300%,O1944,IF(AND(V1944&gt;100%,V1944&lt;=150%),S1944,R1944))</f>
        <v/>
      </c>
      <c r="Y1944" s="162">
        <f>ROUND(X1944,0)</f>
        <v/>
      </c>
    </row>
    <row r="1945" ht="15.75" customHeight="1">
      <c r="B1945" s="32" t="inlineStr">
        <is>
          <t>6.2</t>
        </is>
      </c>
      <c r="C1945" s="32" t="n">
        <v>4912</v>
      </c>
      <c r="D1945" s="59" t="inlineStr">
        <is>
          <t>MAGUERA DEL RADIADOR NO.1</t>
        </is>
      </c>
      <c r="E1945" s="56" t="inlineStr">
        <is>
          <t>manguera superior del sistema de enfriamiento. Esta transporta el refrigerante caliente desde el motor hacia el radiador para su enfriamiento</t>
        </is>
      </c>
      <c r="F1945" s="32" t="inlineStr">
        <is>
          <t>Unidad</t>
        </is>
      </c>
      <c r="G1945" s="35" t="inlineStr">
        <is>
          <t>suministro</t>
        </is>
      </c>
      <c r="H1945" s="159" t="n">
        <v>74161</v>
      </c>
      <c r="I1945" s="37" t="n">
        <v>158.91</v>
      </c>
      <c r="J1945" s="37" t="n">
        <v>151.76</v>
      </c>
      <c r="K1945" s="160">
        <f>H1945*(I1945/J1945)</f>
        <v/>
      </c>
      <c r="L1945" s="159" t="n">
        <v>96295.7282</v>
      </c>
      <c r="M1945" s="159" t="n">
        <v>93491</v>
      </c>
      <c r="N1945" s="159" t="n">
        <v>100970.28</v>
      </c>
      <c r="O1945" s="162">
        <f>MIN(K1945,L1945,M1945,N1945)</f>
        <v/>
      </c>
      <c r="P1945" s="162">
        <f>MAX(K1945,L1945,M1945,N1945)</f>
        <v/>
      </c>
      <c r="Q1945" s="162">
        <f>MEDIAN(K1945,L1945,M1945,N1945)</f>
        <v/>
      </c>
      <c r="R1945" s="162">
        <f>AVERAGE(K1945,L1945,M1945,N1945)</f>
        <v/>
      </c>
      <c r="S1945" s="162">
        <f>AVERAGE(O1945,Q1945)</f>
        <v/>
      </c>
      <c r="T1945" s="162">
        <f>AVERAGE(P1945,Q1945)</f>
        <v/>
      </c>
      <c r="U1945" s="41">
        <f>STDEVA(K1945,L1945,M1945,N1945)</f>
        <v/>
      </c>
      <c r="V1945" s="42">
        <f>U1945/Q1945</f>
        <v/>
      </c>
      <c r="W1945" s="43">
        <f>IF(X1945=O1945,"MENOR",IF(X1945=S1945,"PROM[MEN-MED]","PROMEDIO"))</f>
        <v/>
      </c>
      <c r="X1945" s="163">
        <f>IF(V1945&lt;=300%,O1945,IF(AND(V1945&gt;100%,V1945&lt;=150%),S1945,R1945))</f>
        <v/>
      </c>
      <c r="Y1945" s="162">
        <f>ROUND(X1945,0)</f>
        <v/>
      </c>
    </row>
    <row r="1946" ht="27" customHeight="1">
      <c r="B1946" s="32" t="inlineStr">
        <is>
          <t>6.3</t>
        </is>
      </c>
      <c r="C1946" s="32" t="n">
        <v>4912</v>
      </c>
      <c r="D1946" s="59" t="inlineStr">
        <is>
          <t>MANGUERA DEL RADIADOR NO.2</t>
        </is>
      </c>
      <c r="E1946" s="56" t="inlineStr">
        <is>
          <t>es la manguera inferior del sistema de enfriamiento. Su función principal es transportar el refrigerante enfriado desde el radiador de regreso al motor para mantener la temperatura de operación óptima.</t>
        </is>
      </c>
      <c r="F1946" s="32" t="inlineStr">
        <is>
          <t>Unidad</t>
        </is>
      </c>
      <c r="G1946" s="35" t="inlineStr">
        <is>
          <t>suministro</t>
        </is>
      </c>
      <c r="H1946" s="159" t="n">
        <v>122550</v>
      </c>
      <c r="I1946" s="37" t="n">
        <v>158.91</v>
      </c>
      <c r="J1946" s="37" t="n">
        <v>151.76</v>
      </c>
      <c r="K1946" s="160">
        <f>H1946*(I1946/J1946)</f>
        <v/>
      </c>
      <c r="L1946" s="159" t="n">
        <v>146488.6549</v>
      </c>
      <c r="M1946" s="159" t="n">
        <v>142222</v>
      </c>
      <c r="N1946" s="159" t="n">
        <v>153599.76</v>
      </c>
      <c r="O1946" s="162">
        <f>MIN(K1946,L1946,M1946,N1946)</f>
        <v/>
      </c>
      <c r="P1946" s="162">
        <f>MAX(K1946,L1946,M1946,N1946)</f>
        <v/>
      </c>
      <c r="Q1946" s="162">
        <f>MEDIAN(K1946,L1946,M1946,N1946)</f>
        <v/>
      </c>
      <c r="R1946" s="162">
        <f>AVERAGE(K1946,L1946,M1946,N1946)</f>
        <v/>
      </c>
      <c r="S1946" s="162">
        <f>AVERAGE(O1946,Q1946)</f>
        <v/>
      </c>
      <c r="T1946" s="162">
        <f>AVERAGE(P1946,Q1946)</f>
        <v/>
      </c>
      <c r="U1946" s="41">
        <f>STDEVA(K1946,L1946,M1946,N1946)</f>
        <v/>
      </c>
      <c r="V1946" s="42">
        <f>U1946/Q1946</f>
        <v/>
      </c>
      <c r="W1946" s="43">
        <f>IF(X1946=O1946,"MENOR",IF(X1946=S1946,"PROM[MEN-MED]","PROMEDIO"))</f>
        <v/>
      </c>
      <c r="X1946" s="163">
        <f>IF(V1946&lt;=300%,O1946,IF(AND(V1946&gt;100%,V1946&lt;=150%),S1946,R1946))</f>
        <v/>
      </c>
      <c r="Y1946" s="162">
        <f>ROUND(X1946,0)</f>
        <v/>
      </c>
    </row>
    <row r="1947" ht="27" customHeight="1">
      <c r="B1947" s="32" t="inlineStr">
        <is>
          <t>6.4</t>
        </is>
      </c>
      <c r="C1947" s="32" t="n">
        <v>4912</v>
      </c>
      <c r="D1947" s="59" t="inlineStr">
        <is>
          <t xml:space="preserve">DEPOSITO DEL RADIADOR </t>
        </is>
      </c>
      <c r="E1947" s="56" t="inlineStr">
        <is>
          <t>componente esencial del sistema de enfriamiento. Su función principal es almacenar el refrigerante de reserva y permitir la expansión y contracción del líquido a medida que el motor se calienta y se enfría.</t>
        </is>
      </c>
      <c r="F1947" s="32" t="inlineStr">
        <is>
          <t>Unidad</t>
        </is>
      </c>
      <c r="G1947" s="35" t="inlineStr">
        <is>
          <t>suministro</t>
        </is>
      </c>
      <c r="H1947" s="159" t="n">
        <v>1184650</v>
      </c>
      <c r="I1947" s="37" t="n">
        <v>158.91</v>
      </c>
      <c r="J1947" s="37" t="n">
        <v>151.76</v>
      </c>
      <c r="K1947" s="160">
        <f>H1947*(I1947/J1947)</f>
        <v/>
      </c>
      <c r="L1947" s="159" t="n">
        <v>1402575.7214</v>
      </c>
      <c r="M1947" s="159" t="n">
        <v>1361724</v>
      </c>
      <c r="N1947" s="159" t="n">
        <v>1470661.92</v>
      </c>
      <c r="O1947" s="162">
        <f>MIN(K1947,L1947,M1947,N1947)</f>
        <v/>
      </c>
      <c r="P1947" s="162">
        <f>MAX(K1947,L1947,M1947,N1947)</f>
        <v/>
      </c>
      <c r="Q1947" s="162">
        <f>MEDIAN(K1947,L1947,M1947,N1947)</f>
        <v/>
      </c>
      <c r="R1947" s="162">
        <f>AVERAGE(K1947,L1947,M1947,N1947)</f>
        <v/>
      </c>
      <c r="S1947" s="162">
        <f>AVERAGE(O1947,Q1947)</f>
        <v/>
      </c>
      <c r="T1947" s="162">
        <f>AVERAGE(P1947,Q1947)</f>
        <v/>
      </c>
      <c r="U1947" s="41">
        <f>STDEVA(K1947,L1947,M1947,N1947)</f>
        <v/>
      </c>
      <c r="V1947" s="42">
        <f>U1947/Q1947</f>
        <v/>
      </c>
      <c r="W1947" s="43">
        <f>IF(X1947=O1947,"MENOR",IF(X1947=S1947,"PROM[MEN-MED]","PROMEDIO"))</f>
        <v/>
      </c>
      <c r="X1947" s="163">
        <f>IF(V1947&lt;=300%,O1947,IF(AND(V1947&gt;100%,V1947&lt;=150%),S1947,R1947))</f>
        <v/>
      </c>
      <c r="Y1947" s="162">
        <f>ROUND(X1947,0)</f>
        <v/>
      </c>
    </row>
    <row r="1948" ht="27" customHeight="1">
      <c r="B1948" s="32" t="inlineStr">
        <is>
          <t>6.5</t>
        </is>
      </c>
      <c r="C1948" s="32" t="n">
        <v>4912</v>
      </c>
      <c r="D1948" s="59" t="inlineStr">
        <is>
          <t>VENTILADOR CON ACOPLE HIDRAULICO</t>
        </is>
      </c>
      <c r="E1948" s="56" t="inlineStr">
        <is>
          <t xml:space="preserve"> parte clave del sistema de enfriamiento del motor. Este ventilador es impulsado por el motor y utiliza un acople viscoso (hidráulico) que regula su velocidad en función de la temperatura del motor</t>
        </is>
      </c>
      <c r="F1948" s="32" t="inlineStr">
        <is>
          <t>Unidad</t>
        </is>
      </c>
      <c r="G1948" s="35" t="inlineStr">
        <is>
          <t>suministro</t>
        </is>
      </c>
      <c r="H1948" s="159" t="n">
        <v>674343</v>
      </c>
      <c r="I1948" s="37" t="n">
        <v>158.91</v>
      </c>
      <c r="J1948" s="37" t="n">
        <v>151.76</v>
      </c>
      <c r="K1948" s="160">
        <f>H1948*(I1948/J1948)</f>
        <v/>
      </c>
      <c r="L1948" s="159" t="n">
        <v>822155.2682</v>
      </c>
      <c r="M1948" s="159" t="n">
        <v>798209</v>
      </c>
      <c r="N1948" s="159" t="n">
        <v>862065.72</v>
      </c>
      <c r="O1948" s="162">
        <f>MIN(K1948,L1948,M1948,N1948)</f>
        <v/>
      </c>
      <c r="P1948" s="162">
        <f>MAX(K1948,L1948,M1948,N1948)</f>
        <v/>
      </c>
      <c r="Q1948" s="162">
        <f>MEDIAN(K1948,L1948,M1948,N1948)</f>
        <v/>
      </c>
      <c r="R1948" s="162">
        <f>AVERAGE(K1948,L1948,M1948,N1948)</f>
        <v/>
      </c>
      <c r="S1948" s="162">
        <f>AVERAGE(O1948,Q1948)</f>
        <v/>
      </c>
      <c r="T1948" s="162">
        <f>AVERAGE(P1948,Q1948)</f>
        <v/>
      </c>
      <c r="U1948" s="41">
        <f>STDEVA(K1948,L1948,M1948,N1948)</f>
        <v/>
      </c>
      <c r="V1948" s="42">
        <f>U1948/Q1948</f>
        <v/>
      </c>
      <c r="W1948" s="43">
        <f>IF(X1948=O1948,"MENOR",IF(X1948=S1948,"PROM[MEN-MED]","PROMEDIO"))</f>
        <v/>
      </c>
      <c r="X1948" s="163">
        <f>IF(V1948&lt;=300%,O1948,IF(AND(V1948&gt;100%,V1948&lt;=150%),S1948,R1948))</f>
        <v/>
      </c>
      <c r="Y1948" s="162">
        <f>ROUND(X1948,0)</f>
        <v/>
      </c>
    </row>
    <row r="1949" ht="27" customHeight="1">
      <c r="B1949" s="32" t="inlineStr">
        <is>
          <t>6.6</t>
        </is>
      </c>
      <c r="C1949" s="32" t="n">
        <v>4912</v>
      </c>
      <c r="D1949" s="59" t="inlineStr">
        <is>
          <t>POLEA DEL VENTILADOR</t>
        </is>
      </c>
      <c r="E1949" s="56"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949" s="32" t="inlineStr">
        <is>
          <t>Unidad</t>
        </is>
      </c>
      <c r="G1949" s="35" t="inlineStr">
        <is>
          <t>suministro</t>
        </is>
      </c>
      <c r="H1949" s="159" t="n">
        <v>79904</v>
      </c>
      <c r="I1949" s="37" t="n">
        <v>158.91</v>
      </c>
      <c r="J1949" s="37" t="n">
        <v>151.76</v>
      </c>
      <c r="K1949" s="160">
        <f>H1949*(I1949/J1949)</f>
        <v/>
      </c>
      <c r="L1949" s="159" t="n">
        <v>99141.6251</v>
      </c>
      <c r="M1949" s="159" t="n">
        <v>96254</v>
      </c>
      <c r="N1949" s="159" t="n">
        <v>103954.32</v>
      </c>
      <c r="O1949" s="162">
        <f>MIN(K1949,L1949,M1949,N1949)</f>
        <v/>
      </c>
      <c r="P1949" s="162">
        <f>MAX(K1949,L1949,M1949,N1949)</f>
        <v/>
      </c>
      <c r="Q1949" s="162">
        <f>MEDIAN(K1949,L1949,M1949,N1949)</f>
        <v/>
      </c>
      <c r="R1949" s="162">
        <f>AVERAGE(K1949,L1949,M1949,N1949)</f>
        <v/>
      </c>
      <c r="S1949" s="162">
        <f>AVERAGE(O1949,Q1949)</f>
        <v/>
      </c>
      <c r="T1949" s="162">
        <f>AVERAGE(P1949,Q1949)</f>
        <v/>
      </c>
      <c r="U1949" s="41">
        <f>STDEVA(K1949,L1949,M1949,N1949)</f>
        <v/>
      </c>
      <c r="V1949" s="42">
        <f>U1949/Q1949</f>
        <v/>
      </c>
      <c r="W1949" s="43">
        <f>IF(X1949=O1949,"MENOR",IF(X1949=S1949,"PROM[MEN-MED]","PROMEDIO"))</f>
        <v/>
      </c>
      <c r="X1949" s="163">
        <f>IF(V1949&lt;=300%,O1949,IF(AND(V1949&gt;100%,V1949&lt;=150%),S1949,R1949))</f>
        <v/>
      </c>
      <c r="Y1949" s="162">
        <f>ROUND(X1949,0)</f>
        <v/>
      </c>
    </row>
    <row r="1950" ht="27" customHeight="1">
      <c r="B1950" s="32" t="inlineStr">
        <is>
          <t>6.7</t>
        </is>
      </c>
      <c r="C1950" s="32" t="n">
        <v>4912</v>
      </c>
      <c r="D1950" s="59" t="inlineStr">
        <is>
          <t xml:space="preserve">CORREA TRAPESOIDAL  DEL VENTILADOR Y DEL GENERADOR </t>
        </is>
      </c>
      <c r="E1950" s="56" t="inlineStr">
        <is>
          <t>pieza clave del sistema de accesorios del motor. Su función principal es transmitir la energía del cigüeñal a componentes como el ventilador del radiador, el alternador (generador) y, en algunos modelos, la bomba de agua.</t>
        </is>
      </c>
      <c r="F1950" s="32" t="inlineStr">
        <is>
          <t>Unidad</t>
        </is>
      </c>
      <c r="G1950" s="35" t="inlineStr">
        <is>
          <t>suministro</t>
        </is>
      </c>
      <c r="H1950" s="159" t="n">
        <v>868789</v>
      </c>
      <c r="I1950" s="37" t="n">
        <v>158.91</v>
      </c>
      <c r="J1950" s="37" t="n">
        <v>151.76</v>
      </c>
      <c r="K1950" s="160">
        <f>H1950*(I1950/J1950)</f>
        <v/>
      </c>
      <c r="L1950" s="159" t="n">
        <v>1046027.8262</v>
      </c>
      <c r="M1950" s="159" t="n">
        <v>1015561</v>
      </c>
      <c r="N1950" s="159" t="n">
        <v>1096805.88</v>
      </c>
      <c r="O1950" s="162">
        <f>MIN(K1950,L1950,M1950,N1950)</f>
        <v/>
      </c>
      <c r="P1950" s="162">
        <f>MAX(K1950,L1950,M1950,N1950)</f>
        <v/>
      </c>
      <c r="Q1950" s="162">
        <f>MEDIAN(K1950,L1950,M1950,N1950)</f>
        <v/>
      </c>
      <c r="R1950" s="162">
        <f>AVERAGE(K1950,L1950,M1950,N1950)</f>
        <v/>
      </c>
      <c r="S1950" s="162">
        <f>AVERAGE(O1950,Q1950)</f>
        <v/>
      </c>
      <c r="T1950" s="162">
        <f>AVERAGE(P1950,Q1950)</f>
        <v/>
      </c>
      <c r="U1950" s="41">
        <f>STDEVA(K1950,L1950,M1950,N1950)</f>
        <v/>
      </c>
      <c r="V1950" s="42">
        <f>U1950/Q1950</f>
        <v/>
      </c>
      <c r="W1950" s="43">
        <f>IF(X1950=O1950,"MENOR",IF(X1950=S1950,"PROM[MEN-MED]","PROMEDIO"))</f>
        <v/>
      </c>
      <c r="X1950" s="163">
        <f>IF(V1950&lt;=300%,O1950,IF(AND(V1950&gt;100%,V1950&lt;=150%),S1950,R1950))</f>
        <v/>
      </c>
      <c r="Y1950" s="162">
        <f>ROUND(X1950,0)</f>
        <v/>
      </c>
    </row>
    <row r="1951" ht="27" customHeight="1">
      <c r="B1951" s="32" t="inlineStr">
        <is>
          <t>6.8</t>
        </is>
      </c>
      <c r="C1951" s="32" t="n">
        <v>4912</v>
      </c>
      <c r="D1951" s="59" t="inlineStr">
        <is>
          <t>TUBO DEL ENFRIADOR DE ACEITE</t>
        </is>
      </c>
      <c r="E1951" s="56"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951" s="32" t="inlineStr">
        <is>
          <t>Unidad</t>
        </is>
      </c>
      <c r="G1951" s="35" t="inlineStr">
        <is>
          <t>suministro</t>
        </is>
      </c>
      <c r="H1951" s="159" t="n">
        <v>86450</v>
      </c>
      <c r="I1951" s="37" t="n">
        <v>158.91</v>
      </c>
      <c r="J1951" s="37" t="n">
        <v>151.76</v>
      </c>
      <c r="K1951" s="160">
        <f>H1951*(I1951/J1951)</f>
        <v/>
      </c>
      <c r="L1951" s="159" t="n">
        <v>105307.2055</v>
      </c>
      <c r="M1951" s="159" t="n">
        <v>102240</v>
      </c>
      <c r="N1951" s="159" t="n">
        <v>110419.2</v>
      </c>
      <c r="O1951" s="162">
        <f>MIN(K1951,L1951,M1951,N1951)</f>
        <v/>
      </c>
      <c r="P1951" s="162">
        <f>MAX(K1951,L1951,M1951,N1951)</f>
        <v/>
      </c>
      <c r="Q1951" s="162">
        <f>MEDIAN(K1951,L1951,M1951,N1951)</f>
        <v/>
      </c>
      <c r="R1951" s="162">
        <f>AVERAGE(K1951,L1951,M1951,N1951)</f>
        <v/>
      </c>
      <c r="S1951" s="162">
        <f>AVERAGE(O1951,Q1951)</f>
        <v/>
      </c>
      <c r="T1951" s="162">
        <f>AVERAGE(P1951,Q1951)</f>
        <v/>
      </c>
      <c r="U1951" s="41">
        <f>STDEVA(K1951,L1951,M1951,N1951)</f>
        <v/>
      </c>
      <c r="V1951" s="42">
        <f>U1951/Q1951</f>
        <v/>
      </c>
      <c r="W1951" s="43">
        <f>IF(X1951=O1951,"MENOR",IF(X1951=S1951,"PROM[MEN-MED]","PROMEDIO"))</f>
        <v/>
      </c>
      <c r="X1951" s="163">
        <f>IF(V1951&lt;=300%,O1951,IF(AND(V1951&gt;100%,V1951&lt;=150%),S1951,R1951))</f>
        <v/>
      </c>
      <c r="Y1951" s="162">
        <f>ROUND(X1951,0)</f>
        <v/>
      </c>
    </row>
    <row r="1952" ht="27" customHeight="1">
      <c r="B1952" s="32" t="inlineStr">
        <is>
          <t>6.9</t>
        </is>
      </c>
      <c r="C1952" s="32" t="n">
        <v>4912</v>
      </c>
      <c r="D1952" s="59" t="inlineStr">
        <is>
          <t>MANGUERA DE DERIVACION DE AGUA NO.1</t>
        </is>
      </c>
      <c r="E1952" s="56" t="inlineStr">
        <is>
          <t>parte del sistema de enfriamiento del motor. Su función principal es redirigir el refrigerante entre distintos componentes del sistema, como el radiador, la bomba de agua y el termostato, para mantener la temperatura óptima del motor.</t>
        </is>
      </c>
      <c r="F1952" s="32" t="inlineStr">
        <is>
          <t>Unidad</t>
        </is>
      </c>
      <c r="G1952" s="35" t="inlineStr">
        <is>
          <t>suministro</t>
        </is>
      </c>
      <c r="H1952" s="159" t="n">
        <v>30400</v>
      </c>
      <c r="I1952" s="37" t="n">
        <v>158.91</v>
      </c>
      <c r="J1952" s="37" t="n">
        <v>151.76</v>
      </c>
      <c r="K1952" s="160">
        <f>H1952*(I1952/J1952)</f>
        <v/>
      </c>
      <c r="L1952" s="159" t="n">
        <v>35647.2711</v>
      </c>
      <c r="M1952" s="159" t="n">
        <v>34609</v>
      </c>
      <c r="N1952" s="159" t="n">
        <v>37377.72</v>
      </c>
      <c r="O1952" s="162">
        <f>MIN(K1952,L1952,M1952,N1952)</f>
        <v/>
      </c>
      <c r="P1952" s="162">
        <f>MAX(K1952,L1952,M1952,N1952)</f>
        <v/>
      </c>
      <c r="Q1952" s="162">
        <f>MEDIAN(K1952,L1952,M1952,N1952)</f>
        <v/>
      </c>
      <c r="R1952" s="162">
        <f>AVERAGE(K1952,L1952,M1952,N1952)</f>
        <v/>
      </c>
      <c r="S1952" s="162">
        <f>AVERAGE(O1952,Q1952)</f>
        <v/>
      </c>
      <c r="T1952" s="162">
        <f>AVERAGE(P1952,Q1952)</f>
        <v/>
      </c>
      <c r="U1952" s="41">
        <f>STDEVA(K1952,L1952,M1952,N1952)</f>
        <v/>
      </c>
      <c r="V1952" s="42">
        <f>U1952/Q1952</f>
        <v/>
      </c>
      <c r="W1952" s="43">
        <f>IF(X1952=O1952,"MENOR",IF(X1952=S1952,"PROM[MEN-MED]","PROMEDIO"))</f>
        <v/>
      </c>
      <c r="X1952" s="163">
        <f>IF(V1952&lt;=300%,O1952,IF(AND(V1952&gt;100%,V1952&lt;=150%),S1952,R1952))</f>
        <v/>
      </c>
      <c r="Y1952" s="162">
        <f>ROUND(X1952,0)</f>
        <v/>
      </c>
    </row>
    <row r="1953" ht="27" customHeight="1">
      <c r="B1953" s="32" t="inlineStr">
        <is>
          <t>6.10</t>
        </is>
      </c>
      <c r="C1953" s="32" t="n">
        <v>4912</v>
      </c>
      <c r="D1953" s="59" t="inlineStr">
        <is>
          <t>MANGUERA DE DERIVACION DE AGUA NO.2</t>
        </is>
      </c>
      <c r="E1953" s="56" t="inlineStr">
        <is>
          <t>parte del sistema de enfriamiento del motor. Su función principal es redirigir el refrigerante entre distintos componentes del sistema, como el radiador, la bomba de agua y el termostato, para mantener la temperatura óptima del motor.</t>
        </is>
      </c>
      <c r="F1953" s="32" t="inlineStr">
        <is>
          <t>Unidad</t>
        </is>
      </c>
      <c r="G1953" s="35" t="inlineStr">
        <is>
          <t>suministro</t>
        </is>
      </c>
      <c r="H1953" s="159" t="n">
        <v>57000</v>
      </c>
      <c r="I1953" s="37" t="n">
        <v>158.91</v>
      </c>
      <c r="J1953" s="37" t="n">
        <v>151.76</v>
      </c>
      <c r="K1953" s="160">
        <f>H1953*(I1953/J1953)</f>
        <v/>
      </c>
      <c r="L1953" s="159" t="n">
        <v>66836.6951</v>
      </c>
      <c r="M1953" s="159" t="n">
        <v>64890</v>
      </c>
      <c r="N1953" s="159" t="n">
        <v>70081.2</v>
      </c>
      <c r="O1953" s="162">
        <f>MIN(K1953,L1953,M1953,N1953)</f>
        <v/>
      </c>
      <c r="P1953" s="162">
        <f>MAX(K1953,L1953,M1953,N1953)</f>
        <v/>
      </c>
      <c r="Q1953" s="162">
        <f>MEDIAN(K1953,L1953,M1953,N1953)</f>
        <v/>
      </c>
      <c r="R1953" s="162">
        <f>AVERAGE(K1953,L1953,M1953,N1953)</f>
        <v/>
      </c>
      <c r="S1953" s="162">
        <f>AVERAGE(O1953,Q1953)</f>
        <v/>
      </c>
      <c r="T1953" s="162">
        <f>AVERAGE(P1953,Q1953)</f>
        <v/>
      </c>
      <c r="U1953" s="41">
        <f>STDEVA(K1953,L1953,M1953,N1953)</f>
        <v/>
      </c>
      <c r="V1953" s="42">
        <f>U1953/Q1953</f>
        <v/>
      </c>
      <c r="W1953" s="43">
        <f>IF(X1953=O1953,"MENOR",IF(X1953=S1953,"PROM[MEN-MED]","PROMEDIO"))</f>
        <v/>
      </c>
      <c r="X1953" s="163">
        <f>IF(V1953&lt;=300%,O1953,IF(AND(V1953&gt;100%,V1953&lt;=150%),S1953,R1953))</f>
        <v/>
      </c>
      <c r="Y1953" s="162">
        <f>ROUND(X1953,0)</f>
        <v/>
      </c>
    </row>
    <row r="1954" ht="27" customHeight="1">
      <c r="B1954" s="32" t="inlineStr">
        <is>
          <t>6.11</t>
        </is>
      </c>
      <c r="C1954" s="32" t="n">
        <v>4912</v>
      </c>
      <c r="D1954" s="59" t="inlineStr">
        <is>
          <t>MANGUERA DE DERIVACION DE AGUA NO.3</t>
        </is>
      </c>
      <c r="E1954" s="56" t="inlineStr">
        <is>
          <t>parte del sistema de enfriamiento del motor. Su función principal es redirigir el refrigerante entre distintos componentes del sistema, como el radiador, la bomba de agua y el termostato, para mantener la temperatura óptima del motor.</t>
        </is>
      </c>
      <c r="F1954" s="32" t="inlineStr">
        <is>
          <t>Unidad</t>
        </is>
      </c>
      <c r="G1954" s="35" t="inlineStr">
        <is>
          <t>suministro</t>
        </is>
      </c>
      <c r="H1954" s="159" t="n">
        <v>37999</v>
      </c>
      <c r="I1954" s="37" t="n">
        <v>158.91</v>
      </c>
      <c r="J1954" s="37" t="n">
        <v>151.76</v>
      </c>
      <c r="K1954" s="160">
        <f>H1954*(I1954/J1954)</f>
        <v/>
      </c>
      <c r="L1954" s="159" t="n">
        <v>44557.8007</v>
      </c>
      <c r="M1954" s="159" t="n">
        <v>43260</v>
      </c>
      <c r="N1954" s="159" t="n">
        <v>46720.8</v>
      </c>
      <c r="O1954" s="162">
        <f>MIN(K1954,L1954,M1954,N1954)</f>
        <v/>
      </c>
      <c r="P1954" s="162">
        <f>MAX(K1954,L1954,M1954,N1954)</f>
        <v/>
      </c>
      <c r="Q1954" s="162">
        <f>MEDIAN(K1954,L1954,M1954,N1954)</f>
        <v/>
      </c>
      <c r="R1954" s="162">
        <f>AVERAGE(K1954,L1954,M1954,N1954)</f>
        <v/>
      </c>
      <c r="S1954" s="162">
        <f>AVERAGE(O1954,Q1954)</f>
        <v/>
      </c>
      <c r="T1954" s="162">
        <f>AVERAGE(P1954,Q1954)</f>
        <v/>
      </c>
      <c r="U1954" s="41">
        <f>STDEVA(K1954,L1954,M1954,N1954)</f>
        <v/>
      </c>
      <c r="V1954" s="42">
        <f>U1954/Q1954</f>
        <v/>
      </c>
      <c r="W1954" s="43">
        <f>IF(X1954=O1954,"MENOR",IF(X1954=S1954,"PROM[MEN-MED]","PROMEDIO"))</f>
        <v/>
      </c>
      <c r="X1954" s="163">
        <f>IF(V1954&lt;=300%,O1954,IF(AND(V1954&gt;100%,V1954&lt;=150%),S1954,R1954))</f>
        <v/>
      </c>
      <c r="Y1954" s="162">
        <f>ROUND(X1954,0)</f>
        <v/>
      </c>
    </row>
    <row r="1955" ht="27" customHeight="1">
      <c r="B1955" s="32" t="inlineStr">
        <is>
          <t>6.12</t>
        </is>
      </c>
      <c r="C1955" s="32" t="n">
        <v>4912</v>
      </c>
      <c r="D1955" s="59" t="inlineStr">
        <is>
          <t>MANGUERA DE DERIVACION DE AGUA NO.4</t>
        </is>
      </c>
      <c r="E1955" s="56" t="inlineStr">
        <is>
          <t>parte del sistema de enfriamiento del motor. Su función principal es redirigir el refrigerante entre distintos componentes del sistema, como el radiador, la bomba de agua y el termostato, para mantener la temperatura óptima del motor.</t>
        </is>
      </c>
      <c r="F1955" s="32" t="inlineStr">
        <is>
          <t>Unidad</t>
        </is>
      </c>
      <c r="G1955" s="35" t="inlineStr">
        <is>
          <t>suministro</t>
        </is>
      </c>
      <c r="H1955" s="159" t="n">
        <v>30400</v>
      </c>
      <c r="I1955" s="37" t="n">
        <v>158.91</v>
      </c>
      <c r="J1955" s="37" t="n">
        <v>151.76</v>
      </c>
      <c r="K1955" s="160">
        <f>H1955*(I1955/J1955)</f>
        <v/>
      </c>
      <c r="L1955" s="159" t="n">
        <v>35993.3469</v>
      </c>
      <c r="M1955" s="159" t="n">
        <v>34945</v>
      </c>
      <c r="N1955" s="159" t="n">
        <v>37740.6</v>
      </c>
      <c r="O1955" s="162">
        <f>MIN(K1955,L1955,M1955,N1955)</f>
        <v/>
      </c>
      <c r="P1955" s="162">
        <f>MAX(K1955,L1955,M1955,N1955)</f>
        <v/>
      </c>
      <c r="Q1955" s="162">
        <f>MEDIAN(K1955,L1955,M1955,N1955)</f>
        <v/>
      </c>
      <c r="R1955" s="162">
        <f>AVERAGE(K1955,L1955,M1955,N1955)</f>
        <v/>
      </c>
      <c r="S1955" s="162">
        <f>AVERAGE(O1955,Q1955)</f>
        <v/>
      </c>
      <c r="T1955" s="162">
        <f>AVERAGE(P1955,Q1955)</f>
        <v/>
      </c>
      <c r="U1955" s="41">
        <f>STDEVA(K1955,L1955,M1955,N1955)</f>
        <v/>
      </c>
      <c r="V1955" s="42">
        <f>U1955/Q1955</f>
        <v/>
      </c>
      <c r="W1955" s="43">
        <f>IF(X1955=O1955,"MENOR",IF(X1955=S1955,"PROM[MEN-MED]","PROMEDIO"))</f>
        <v/>
      </c>
      <c r="X1955" s="163">
        <f>IF(V1955&lt;=300%,O1955,IF(AND(V1955&gt;100%,V1955&lt;=150%),S1955,R1955))</f>
        <v/>
      </c>
      <c r="Y1955" s="162">
        <f>ROUND(X1955,0)</f>
        <v/>
      </c>
    </row>
    <row r="1956" ht="27" customHeight="1">
      <c r="B1956" s="32" t="inlineStr">
        <is>
          <t>6.13</t>
        </is>
      </c>
      <c r="C1956" s="32" t="n">
        <v>4912</v>
      </c>
      <c r="D1956" s="59" t="inlineStr">
        <is>
          <t>MANGUERA DE DERIVACION DE AGUA NO.5</t>
        </is>
      </c>
      <c r="E1956" s="56" t="inlineStr">
        <is>
          <t>parte del sistema de enfriamiento del motor. Su función principal es redirigir el refrigerante entre distintos componentes del sistema, como el radiador, la bomba de agua y el termostato, para mantener la temperatura óptima del motor.</t>
        </is>
      </c>
      <c r="F1956" s="32" t="inlineStr">
        <is>
          <t>Unidad</t>
        </is>
      </c>
      <c r="G1956" s="35" t="inlineStr">
        <is>
          <t>suministro</t>
        </is>
      </c>
      <c r="H1956" s="159" t="n">
        <v>46549</v>
      </c>
      <c r="I1956" s="37" t="n">
        <v>158.91</v>
      </c>
      <c r="J1956" s="37" t="n">
        <v>151.76</v>
      </c>
      <c r="K1956" s="160">
        <f>H1956*(I1956/J1956)</f>
        <v/>
      </c>
      <c r="L1956" s="159" t="n">
        <v>55642.6626</v>
      </c>
      <c r="M1956" s="159" t="n">
        <v>54022</v>
      </c>
      <c r="N1956" s="159" t="n">
        <v>58343.76</v>
      </c>
      <c r="O1956" s="162">
        <f>MIN(K1956,L1956,M1956,N1956)</f>
        <v/>
      </c>
      <c r="P1956" s="162">
        <f>MAX(K1956,L1956,M1956,N1956)</f>
        <v/>
      </c>
      <c r="Q1956" s="162">
        <f>MEDIAN(K1956,L1956,M1956,N1956)</f>
        <v/>
      </c>
      <c r="R1956" s="162">
        <f>AVERAGE(K1956,L1956,M1956,N1956)</f>
        <v/>
      </c>
      <c r="S1956" s="162">
        <f>AVERAGE(O1956,Q1956)</f>
        <v/>
      </c>
      <c r="T1956" s="162">
        <f>AVERAGE(P1956,Q1956)</f>
        <v/>
      </c>
      <c r="U1956" s="41">
        <f>STDEVA(K1956,L1956,M1956,N1956)</f>
        <v/>
      </c>
      <c r="V1956" s="42">
        <f>U1956/Q1956</f>
        <v/>
      </c>
      <c r="W1956" s="43">
        <f>IF(X1956=O1956,"MENOR",IF(X1956=S1956,"PROM[MEN-MED]","PROMEDIO"))</f>
        <v/>
      </c>
      <c r="X1956" s="163">
        <f>IF(V1956&lt;=300%,O1956,IF(AND(V1956&gt;100%,V1956&lt;=150%),S1956,R1956))</f>
        <v/>
      </c>
      <c r="Y1956" s="162">
        <f>ROUND(X1956,0)</f>
        <v/>
      </c>
    </row>
    <row r="1957" ht="27" customHeight="1">
      <c r="B1957" s="32" t="inlineStr">
        <is>
          <t>6.14</t>
        </is>
      </c>
      <c r="C1957" s="32" t="n">
        <v>4912</v>
      </c>
      <c r="D1957" s="59" t="inlineStr">
        <is>
          <t>MANGUERA DEL ENFRIADOR DE ACEITE</t>
        </is>
      </c>
      <c r="E1957" s="56" t="inlineStr">
        <is>
          <t>parte esencial del sistema de enfriamiento del aceite del motor o la transmisión. Su función principal es transportar el aceite caliente hacia el enfriador de aceite, donde se reduce su temperatura antes de volver al sistema de lubricación.</t>
        </is>
      </c>
      <c r="F1957" s="32" t="inlineStr">
        <is>
          <t>Unidad</t>
        </is>
      </c>
      <c r="G1957" s="35" t="inlineStr">
        <is>
          <t>suministro</t>
        </is>
      </c>
      <c r="H1957" s="159" t="n">
        <v>271433</v>
      </c>
      <c r="I1957" s="37" t="n">
        <v>158.91</v>
      </c>
      <c r="J1957" s="37" t="n">
        <v>151.76</v>
      </c>
      <c r="K1957" s="160">
        <f>H1957*(I1957/J1957)</f>
        <v/>
      </c>
      <c r="L1957" s="159" t="n">
        <v>340218.2749</v>
      </c>
      <c r="M1957" s="159" t="n">
        <v>330309</v>
      </c>
      <c r="N1957" s="159" t="n">
        <v>356733.72</v>
      </c>
      <c r="O1957" s="162">
        <f>MIN(K1957,L1957,M1957,N1957)</f>
        <v/>
      </c>
      <c r="P1957" s="162">
        <f>MAX(K1957,L1957,M1957,N1957)</f>
        <v/>
      </c>
      <c r="Q1957" s="162">
        <f>MEDIAN(K1957,L1957,M1957,N1957)</f>
        <v/>
      </c>
      <c r="R1957" s="162">
        <f>AVERAGE(K1957,L1957,M1957,N1957)</f>
        <v/>
      </c>
      <c r="S1957" s="162">
        <f>AVERAGE(O1957,Q1957)</f>
        <v/>
      </c>
      <c r="T1957" s="162">
        <f>AVERAGE(P1957,Q1957)</f>
        <v/>
      </c>
      <c r="U1957" s="41">
        <f>STDEVA(K1957,L1957,M1957,N1957)</f>
        <v/>
      </c>
      <c r="V1957" s="42">
        <f>U1957/Q1957</f>
        <v/>
      </c>
      <c r="W1957" s="43">
        <f>IF(X1957=O1957,"MENOR",IF(X1957=S1957,"PROM[MEN-MED]","PROMEDIO"))</f>
        <v/>
      </c>
      <c r="X1957" s="163">
        <f>IF(V1957&lt;=300%,O1957,IF(AND(V1957&gt;100%,V1957&lt;=150%),S1957,R1957))</f>
        <v/>
      </c>
      <c r="Y1957" s="162">
        <f>ROUND(X1957,0)</f>
        <v/>
      </c>
    </row>
    <row r="1958" ht="27" customHeight="1">
      <c r="B1958" s="32" t="inlineStr">
        <is>
          <t>6.15</t>
        </is>
      </c>
      <c r="C1958" s="32" t="n">
        <v>4912</v>
      </c>
      <c r="D1958" s="59" t="inlineStr">
        <is>
          <t>MANGUERA DEL ENFRIADOR DE ACEITE NO.2</t>
        </is>
      </c>
      <c r="E1958" s="56" t="inlineStr">
        <is>
          <t>parte esencial del sistema de enfriamiento del aceite del motor o la transmisión. Su función principal es transportar el aceite caliente hacia el enfriador de aceite, donde se reduce su temperatura antes de volver al sistema de lubricación.</t>
        </is>
      </c>
      <c r="F1958" s="32" t="inlineStr">
        <is>
          <t>Unidad</t>
        </is>
      </c>
      <c r="G1958" s="35" t="inlineStr">
        <is>
          <t>suministro</t>
        </is>
      </c>
      <c r="H1958" s="159" t="n">
        <v>280479</v>
      </c>
      <c r="I1958" s="37" t="n">
        <v>158.91</v>
      </c>
      <c r="J1958" s="37" t="n">
        <v>151.76</v>
      </c>
      <c r="K1958" s="160">
        <f>H1958*(I1958/J1958)</f>
        <v/>
      </c>
      <c r="L1958" s="159" t="n">
        <v>346349.857</v>
      </c>
      <c r="M1958" s="159" t="n">
        <v>336262</v>
      </c>
      <c r="N1958" s="159" t="n">
        <v>363162.96</v>
      </c>
      <c r="O1958" s="162">
        <f>MIN(K1958,L1958,M1958,N1958)</f>
        <v/>
      </c>
      <c r="P1958" s="162">
        <f>MAX(K1958,L1958,M1958,N1958)</f>
        <v/>
      </c>
      <c r="Q1958" s="162">
        <f>MEDIAN(K1958,L1958,M1958,N1958)</f>
        <v/>
      </c>
      <c r="R1958" s="162">
        <f>AVERAGE(K1958,L1958,M1958,N1958)</f>
        <v/>
      </c>
      <c r="S1958" s="162">
        <f>AVERAGE(O1958,Q1958)</f>
        <v/>
      </c>
      <c r="T1958" s="162">
        <f>AVERAGE(P1958,Q1958)</f>
        <v/>
      </c>
      <c r="U1958" s="41">
        <f>STDEVA(K1958,L1958,M1958,N1958)</f>
        <v/>
      </c>
      <c r="V1958" s="42">
        <f>U1958/Q1958</f>
        <v/>
      </c>
      <c r="W1958" s="43">
        <f>IF(X1958=O1958,"MENOR",IF(X1958=S1958,"PROM[MEN-MED]","PROMEDIO"))</f>
        <v/>
      </c>
      <c r="X1958" s="163">
        <f>IF(V1958&lt;=300%,O1958,IF(AND(V1958&gt;100%,V1958&lt;=150%),S1958,R1958))</f>
        <v/>
      </c>
      <c r="Y1958" s="162">
        <f>ROUND(X1958,0)</f>
        <v/>
      </c>
    </row>
    <row r="1959" ht="27" customHeight="1">
      <c r="B1959" s="32" t="inlineStr">
        <is>
          <t>6.16</t>
        </is>
      </c>
      <c r="C1959" s="32" t="n">
        <v>4912</v>
      </c>
      <c r="D1959" s="59" t="inlineStr">
        <is>
          <t xml:space="preserve">CONJUNTO DE LA BOMBA DE AGUA </t>
        </is>
      </c>
      <c r="E1959" s="56"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1959" s="32" t="inlineStr">
        <is>
          <t>Unidad</t>
        </is>
      </c>
      <c r="G1959" s="35" t="inlineStr">
        <is>
          <t>suministro</t>
        </is>
      </c>
      <c r="H1959" s="159" t="n">
        <v>1186008</v>
      </c>
      <c r="I1959" s="37" t="n">
        <v>158.91</v>
      </c>
      <c r="J1959" s="37" t="n">
        <v>151.76</v>
      </c>
      <c r="K1959" s="160">
        <f>H1959*(I1959/J1959)</f>
        <v/>
      </c>
      <c r="L1959" s="159" t="n">
        <v>1404684.1277</v>
      </c>
      <c r="M1959" s="159" t="n">
        <v>1363771</v>
      </c>
      <c r="N1959" s="159" t="n">
        <v>1472872.68</v>
      </c>
      <c r="O1959" s="162">
        <f>MIN(K1959,L1959,M1959,N1959)</f>
        <v/>
      </c>
      <c r="P1959" s="162">
        <f>MAX(K1959,L1959,M1959,N1959)</f>
        <v/>
      </c>
      <c r="Q1959" s="162">
        <f>MEDIAN(K1959,L1959,M1959,N1959)</f>
        <v/>
      </c>
      <c r="R1959" s="162">
        <f>AVERAGE(K1959,L1959,M1959,N1959)</f>
        <v/>
      </c>
      <c r="S1959" s="162">
        <f>AVERAGE(O1959,Q1959)</f>
        <v/>
      </c>
      <c r="T1959" s="162">
        <f>AVERAGE(P1959,Q1959)</f>
        <v/>
      </c>
      <c r="U1959" s="41">
        <f>STDEVA(K1959,L1959,M1959,N1959)</f>
        <v/>
      </c>
      <c r="V1959" s="42">
        <f>U1959/Q1959</f>
        <v/>
      </c>
      <c r="W1959" s="43">
        <f>IF(X1959=O1959,"MENOR",IF(X1959=S1959,"PROM[MEN-MED]","PROMEDIO"))</f>
        <v/>
      </c>
      <c r="X1959" s="163">
        <f>IF(V1959&lt;=300%,O1959,IF(AND(V1959&gt;100%,V1959&lt;=150%),S1959,R1959))</f>
        <v/>
      </c>
      <c r="Y1959" s="162">
        <f>ROUND(X1959,0)</f>
        <v/>
      </c>
    </row>
    <row r="1960" ht="27" customHeight="1">
      <c r="B1960" s="32" t="inlineStr">
        <is>
          <t>6.17</t>
        </is>
      </c>
      <c r="C1960" s="32" t="n">
        <v>4912</v>
      </c>
      <c r="D1960" s="59" t="inlineStr">
        <is>
          <t xml:space="preserve">JUNTA DE LA BOMBA DE AGUA </t>
        </is>
      </c>
      <c r="E1960" s="56"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1960" s="32" t="inlineStr">
        <is>
          <t>Unidad</t>
        </is>
      </c>
      <c r="G1960" s="35" t="inlineStr">
        <is>
          <t>suministro</t>
        </is>
      </c>
      <c r="H1960" s="159" t="n">
        <v>77891</v>
      </c>
      <c r="I1960" s="37" t="n">
        <v>158.91</v>
      </c>
      <c r="J1960" s="37" t="n">
        <v>151.76</v>
      </c>
      <c r="K1960" s="160">
        <f>H1960*(I1960/J1960)</f>
        <v/>
      </c>
      <c r="L1960" s="159" t="n">
        <v>97853.0931</v>
      </c>
      <c r="M1960" s="159" t="n">
        <v>95003</v>
      </c>
      <c r="N1960" s="159" t="n">
        <v>102603.24</v>
      </c>
      <c r="O1960" s="162">
        <f>MIN(K1960,L1960,M1960,N1960)</f>
        <v/>
      </c>
      <c r="P1960" s="162">
        <f>MAX(K1960,L1960,M1960,N1960)</f>
        <v/>
      </c>
      <c r="Q1960" s="162">
        <f>MEDIAN(K1960,L1960,M1960,N1960)</f>
        <v/>
      </c>
      <c r="R1960" s="162">
        <f>AVERAGE(K1960,L1960,M1960,N1960)</f>
        <v/>
      </c>
      <c r="S1960" s="162">
        <f>AVERAGE(O1960,Q1960)</f>
        <v/>
      </c>
      <c r="T1960" s="162">
        <f>AVERAGE(P1960,Q1960)</f>
        <v/>
      </c>
      <c r="U1960" s="41">
        <f>STDEVA(K1960,L1960,M1960,N1960)</f>
        <v/>
      </c>
      <c r="V1960" s="42">
        <f>U1960/Q1960</f>
        <v/>
      </c>
      <c r="W1960" s="43">
        <f>IF(X1960=O1960,"MENOR",IF(X1960=S1960,"PROM[MEN-MED]","PROMEDIO"))</f>
        <v/>
      </c>
      <c r="X1960" s="163">
        <f>IF(V1960&lt;=300%,O1960,IF(AND(V1960&gt;100%,V1960&lt;=150%),S1960,R1960))</f>
        <v/>
      </c>
      <c r="Y1960" s="162">
        <f>ROUND(X1960,0)</f>
        <v/>
      </c>
    </row>
    <row r="1961" ht="27" customHeight="1">
      <c r="B1961" s="32" t="inlineStr">
        <is>
          <t>6.18</t>
        </is>
      </c>
      <c r="C1961" s="32" t="n">
        <v>4912</v>
      </c>
      <c r="D1961" s="59" t="inlineStr">
        <is>
          <t>CONJUNTO DEL TENSOR DE LA CORREA TRAPEZOIDAL RANURADA</t>
        </is>
      </c>
      <c r="E1961" s="56"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1961" s="32" t="inlineStr">
        <is>
          <t>Unidad</t>
        </is>
      </c>
      <c r="G1961" s="35" t="inlineStr">
        <is>
          <t>suministro</t>
        </is>
      </c>
      <c r="H1961" s="159" t="n">
        <v>732916</v>
      </c>
      <c r="I1961" s="37" t="n">
        <v>158.91</v>
      </c>
      <c r="J1961" s="37" t="n">
        <v>151.76</v>
      </c>
      <c r="K1961" s="160">
        <f>H1961*(I1961/J1961)</f>
        <v/>
      </c>
      <c r="L1961" s="159" t="n">
        <v>877312.8035</v>
      </c>
      <c r="M1961" s="159" t="n">
        <v>851760</v>
      </c>
      <c r="N1961" s="159" t="n">
        <v>919900.8</v>
      </c>
      <c r="O1961" s="162">
        <f>MIN(K1961,L1961,M1961,N1961)</f>
        <v/>
      </c>
      <c r="P1961" s="162">
        <f>MAX(K1961,L1961,M1961,N1961)</f>
        <v/>
      </c>
      <c r="Q1961" s="162">
        <f>MEDIAN(K1961,L1961,M1961,N1961)</f>
        <v/>
      </c>
      <c r="R1961" s="162">
        <f>AVERAGE(K1961,L1961,M1961,N1961)</f>
        <v/>
      </c>
      <c r="S1961" s="162">
        <f>AVERAGE(O1961,Q1961)</f>
        <v/>
      </c>
      <c r="T1961" s="162">
        <f>AVERAGE(P1961,Q1961)</f>
        <v/>
      </c>
      <c r="U1961" s="41">
        <f>STDEVA(K1961,L1961,M1961,N1961)</f>
        <v/>
      </c>
      <c r="V1961" s="42">
        <f>U1961/Q1961</f>
        <v/>
      </c>
      <c r="W1961" s="43">
        <f>IF(X1961=O1961,"MENOR",IF(X1961=S1961,"PROM[MEN-MED]","PROMEDIO"))</f>
        <v/>
      </c>
      <c r="X1961" s="163">
        <f>IF(V1961&lt;=300%,O1961,IF(AND(V1961&gt;100%,V1961&lt;=150%),S1961,R1961))</f>
        <v/>
      </c>
      <c r="Y1961" s="162">
        <f>ROUND(X1961,0)</f>
        <v/>
      </c>
    </row>
    <row r="1962" ht="27" customHeight="1">
      <c r="B1962" s="32" t="inlineStr">
        <is>
          <t>6.19</t>
        </is>
      </c>
      <c r="C1962" s="32" t="n">
        <v>4912</v>
      </c>
      <c r="D1962" s="59" t="inlineStr">
        <is>
          <t>ENTRADA DE AGUA CON TERMOSTATO</t>
        </is>
      </c>
      <c r="E1962" s="56"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1962" s="32" t="inlineStr">
        <is>
          <t>Unidad</t>
        </is>
      </c>
      <c r="G1962" s="35" t="inlineStr">
        <is>
          <t>suministro</t>
        </is>
      </c>
      <c r="H1962" s="159" t="n">
        <v>112948</v>
      </c>
      <c r="I1962" s="37" t="n">
        <v>158.91</v>
      </c>
      <c r="J1962" s="37" t="n">
        <v>151.76</v>
      </c>
      <c r="K1962" s="160">
        <f>H1962*(I1962/J1962)</f>
        <v/>
      </c>
      <c r="L1962" s="159" t="n">
        <v>151322.4468</v>
      </c>
      <c r="M1962" s="159" t="n">
        <v>146915</v>
      </c>
      <c r="N1962" s="159" t="n">
        <v>158668.2</v>
      </c>
      <c r="O1962" s="162">
        <f>MIN(K1962,L1962,M1962,N1962)</f>
        <v/>
      </c>
      <c r="P1962" s="162">
        <f>MAX(K1962,L1962,M1962,N1962)</f>
        <v/>
      </c>
      <c r="Q1962" s="162">
        <f>MEDIAN(K1962,L1962,M1962,N1962)</f>
        <v/>
      </c>
      <c r="R1962" s="162">
        <f>AVERAGE(K1962,L1962,M1962,N1962)</f>
        <v/>
      </c>
      <c r="S1962" s="162">
        <f>AVERAGE(O1962,Q1962)</f>
        <v/>
      </c>
      <c r="T1962" s="162">
        <f>AVERAGE(P1962,Q1962)</f>
        <v/>
      </c>
      <c r="U1962" s="41">
        <f>STDEVA(K1962,L1962,M1962,N1962)</f>
        <v/>
      </c>
      <c r="V1962" s="42">
        <f>U1962/Q1962</f>
        <v/>
      </c>
      <c r="W1962" s="43">
        <f>IF(X1962=O1962,"MENOR",IF(X1962=S1962,"PROM[MEN-MED]","PROMEDIO"))</f>
        <v/>
      </c>
      <c r="X1962" s="163">
        <f>IF(V1962&lt;=300%,O1962,IF(AND(V1962&gt;100%,V1962&lt;=150%),S1962,R1962))</f>
        <v/>
      </c>
      <c r="Y1962" s="162">
        <f>ROUND(X1962,0)</f>
        <v/>
      </c>
    </row>
    <row r="1963" ht="41.25" customHeight="1">
      <c r="B1963" s="32" t="inlineStr">
        <is>
          <t>6.20</t>
        </is>
      </c>
      <c r="C1963" s="32" t="n">
        <v>4912</v>
      </c>
      <c r="D1963" s="59" t="inlineStr">
        <is>
          <t xml:space="preserve">CONJUNTO DEL RADIADOR </t>
        </is>
      </c>
      <c r="E1963" s="56"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1963" s="32" t="inlineStr">
        <is>
          <t>Unidad</t>
        </is>
      </c>
      <c r="G1963" s="35" t="inlineStr">
        <is>
          <t>suministro</t>
        </is>
      </c>
      <c r="H1963" s="159" t="n">
        <v>5358100</v>
      </c>
      <c r="I1963" s="37" t="n">
        <v>158.91</v>
      </c>
      <c r="J1963" s="37" t="n">
        <v>151.76</v>
      </c>
      <c r="K1963" s="160">
        <f>H1963*(I1963/J1963)</f>
        <v/>
      </c>
      <c r="L1963" s="159" t="n">
        <v>6309384.4744</v>
      </c>
      <c r="M1963" s="159" t="n">
        <v>6125616</v>
      </c>
      <c r="N1963" s="159" t="n">
        <v>6615665.28</v>
      </c>
      <c r="O1963" s="162">
        <f>MIN(K1963,L1963,M1963,N1963)</f>
        <v/>
      </c>
      <c r="P1963" s="162">
        <f>MAX(K1963,L1963,M1963,N1963)</f>
        <v/>
      </c>
      <c r="Q1963" s="162">
        <f>MEDIAN(K1963,L1963,M1963,N1963)</f>
        <v/>
      </c>
      <c r="R1963" s="162">
        <f>AVERAGE(K1963,L1963,M1963,N1963)</f>
        <v/>
      </c>
      <c r="S1963" s="162">
        <f>AVERAGE(O1963,Q1963)</f>
        <v/>
      </c>
      <c r="T1963" s="162">
        <f>AVERAGE(P1963,Q1963)</f>
        <v/>
      </c>
      <c r="U1963" s="41">
        <f>STDEVA(K1963,L1963,M1963,N1963)</f>
        <v/>
      </c>
      <c r="V1963" s="42">
        <f>U1963/Q1963</f>
        <v/>
      </c>
      <c r="W1963" s="43">
        <f>IF(X1963=O1963,"MENOR",IF(X1963=S1963,"PROM[MEN-MED]","PROMEDIO"))</f>
        <v/>
      </c>
      <c r="X1963" s="163">
        <f>IF(V1963&lt;=300%,O1963,IF(AND(V1963&gt;100%,V1963&lt;=150%),S1963,R1963))</f>
        <v/>
      </c>
      <c r="Y1963" s="162">
        <f>ROUND(X1963,0)</f>
        <v/>
      </c>
    </row>
    <row r="1964" ht="27" customHeight="1">
      <c r="B1964" s="32" t="inlineStr">
        <is>
          <t>6.21</t>
        </is>
      </c>
      <c r="C1964" s="32" t="n">
        <v>4912</v>
      </c>
      <c r="D1964" s="59" t="inlineStr">
        <is>
          <t>TAPON DE LA LLAVE DE PURGA DEL RADIADOR</t>
        </is>
      </c>
      <c r="E1964" s="56" t="inlineStr">
        <is>
          <t>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1964" s="32" t="inlineStr">
        <is>
          <t>Unidad</t>
        </is>
      </c>
      <c r="G1964" s="35" t="inlineStr">
        <is>
          <t>suministro</t>
        </is>
      </c>
      <c r="H1964" s="159" t="n">
        <v>29450</v>
      </c>
      <c r="I1964" s="37" t="n">
        <v>158.91</v>
      </c>
      <c r="J1964" s="37" t="n">
        <v>151.76</v>
      </c>
      <c r="K1964" s="160">
        <f>H1964*(I1964/J1964)</f>
        <v/>
      </c>
      <c r="L1964" s="159" t="n">
        <v>35538.0886</v>
      </c>
      <c r="M1964" s="159" t="n">
        <v>34503</v>
      </c>
      <c r="N1964" s="159" t="n">
        <v>37263.24</v>
      </c>
      <c r="O1964" s="162">
        <f>MIN(K1964,L1964,M1964,N1964)</f>
        <v/>
      </c>
      <c r="P1964" s="162">
        <f>MAX(K1964,L1964,M1964,N1964)</f>
        <v/>
      </c>
      <c r="Q1964" s="162">
        <f>MEDIAN(K1964,L1964,M1964,N1964)</f>
        <v/>
      </c>
      <c r="R1964" s="162">
        <f>AVERAGE(K1964,L1964,M1964,N1964)</f>
        <v/>
      </c>
      <c r="S1964" s="162">
        <f>AVERAGE(O1964,Q1964)</f>
        <v/>
      </c>
      <c r="T1964" s="162">
        <f>AVERAGE(P1964,Q1964)</f>
        <v/>
      </c>
      <c r="U1964" s="41">
        <f>STDEVA(K1964,L1964,M1964,N1964)</f>
        <v/>
      </c>
      <c r="V1964" s="42">
        <f>U1964/Q1964</f>
        <v/>
      </c>
      <c r="W1964" s="43">
        <f>IF(X1964=O1964,"MENOR",IF(X1964=S1964,"PROM[MEN-MED]","PROMEDIO"))</f>
        <v/>
      </c>
      <c r="X1964" s="163">
        <f>IF(V1964&lt;=300%,O1964,IF(AND(V1964&gt;100%,V1964&lt;=150%),S1964,R1964))</f>
        <v/>
      </c>
      <c r="Y1964" s="162">
        <f>ROUND(X1964,0)</f>
        <v/>
      </c>
    </row>
    <row r="1965" ht="27" customHeight="1">
      <c r="B1965" s="32" t="inlineStr">
        <is>
          <t>6.22</t>
        </is>
      </c>
      <c r="C1965" s="32" t="n">
        <v>4912</v>
      </c>
      <c r="D1965" s="59" t="inlineStr">
        <is>
          <t>CUBIERTA DEL VENTILADOR</t>
        </is>
      </c>
      <c r="E1965" s="56" t="inlineStr">
        <is>
          <t>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1965" s="32" t="inlineStr">
        <is>
          <t>Unidad</t>
        </is>
      </c>
      <c r="G1965" s="35" t="inlineStr">
        <is>
          <t>suministro</t>
        </is>
      </c>
      <c r="H1965" s="159" t="n">
        <v>466734</v>
      </c>
      <c r="I1965" s="37" t="n">
        <v>158.91</v>
      </c>
      <c r="J1965" s="37" t="n">
        <v>151.76</v>
      </c>
      <c r="K1965" s="160">
        <f>H1965*(I1965/J1965)</f>
        <v/>
      </c>
      <c r="L1965" s="159" t="n">
        <v>579758.1587</v>
      </c>
      <c r="M1965" s="159" t="n">
        <v>562872</v>
      </c>
      <c r="N1965" s="159" t="n">
        <v>607901.76</v>
      </c>
      <c r="O1965" s="162">
        <f>MIN(K1965,L1965,M1965,N1965)</f>
        <v/>
      </c>
      <c r="P1965" s="162">
        <f>MAX(K1965,L1965,M1965,N1965)</f>
        <v/>
      </c>
      <c r="Q1965" s="162">
        <f>MEDIAN(K1965,L1965,M1965,N1965)</f>
        <v/>
      </c>
      <c r="R1965" s="162">
        <f>AVERAGE(K1965,L1965,M1965,N1965)</f>
        <v/>
      </c>
      <c r="S1965" s="162">
        <f>AVERAGE(O1965,Q1965)</f>
        <v/>
      </c>
      <c r="T1965" s="162">
        <f>AVERAGE(P1965,Q1965)</f>
        <v/>
      </c>
      <c r="U1965" s="41">
        <f>STDEVA(K1965,L1965,M1965,N1965)</f>
        <v/>
      </c>
      <c r="V1965" s="42">
        <f>U1965/Q1965</f>
        <v/>
      </c>
      <c r="W1965" s="43">
        <f>IF(X1965=O1965,"MENOR",IF(X1965=S1965,"PROM[MEN-MED]","PROMEDIO"))</f>
        <v/>
      </c>
      <c r="X1965" s="163">
        <f>IF(V1965&lt;=300%,O1965,IF(AND(V1965&gt;100%,V1965&lt;=150%),S1965,R1965))</f>
        <v/>
      </c>
      <c r="Y1965" s="162">
        <f>ROUND(X1965,0)</f>
        <v/>
      </c>
    </row>
    <row r="1966" ht="41.25" customHeight="1">
      <c r="B1966" s="32" t="inlineStr">
        <is>
          <t>6.23</t>
        </is>
      </c>
      <c r="C1966" s="32" t="n">
        <v>4912</v>
      </c>
      <c r="D1966" s="59" t="inlineStr">
        <is>
          <t>TAPON DEL RADIADOR</t>
        </is>
      </c>
      <c r="E1966" s="56"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1966" s="32" t="inlineStr">
        <is>
          <t>Unidad</t>
        </is>
      </c>
      <c r="G1966" s="35" t="inlineStr">
        <is>
          <t>suministro</t>
        </is>
      </c>
      <c r="H1966" s="159" t="n">
        <v>110789</v>
      </c>
      <c r="I1966" s="37" t="n">
        <v>158.91</v>
      </c>
      <c r="J1966" s="37" t="n">
        <v>151.76</v>
      </c>
      <c r="K1966" s="160">
        <f>H1966*(I1966/J1966)</f>
        <v/>
      </c>
      <c r="L1966" s="159" t="n">
        <v>147632.9946</v>
      </c>
      <c r="M1966" s="159" t="n">
        <v>143333</v>
      </c>
      <c r="N1966" s="159" t="n">
        <v>154799.64</v>
      </c>
      <c r="O1966" s="162">
        <f>MIN(K1966,L1966,M1966,N1966)</f>
        <v/>
      </c>
      <c r="P1966" s="162">
        <f>MAX(K1966,L1966,M1966,N1966)</f>
        <v/>
      </c>
      <c r="Q1966" s="162">
        <f>MEDIAN(K1966,L1966,M1966,N1966)</f>
        <v/>
      </c>
      <c r="R1966" s="162">
        <f>AVERAGE(K1966,L1966,M1966,N1966)</f>
        <v/>
      </c>
      <c r="S1966" s="162">
        <f>AVERAGE(O1966,Q1966)</f>
        <v/>
      </c>
      <c r="T1966" s="162">
        <f>AVERAGE(P1966,Q1966)</f>
        <v/>
      </c>
      <c r="U1966" s="41">
        <f>STDEVA(K1966,L1966,M1966,N1966)</f>
        <v/>
      </c>
      <c r="V1966" s="42">
        <f>U1966/Q1966</f>
        <v/>
      </c>
      <c r="W1966" s="43">
        <f>IF(X1966=O1966,"MENOR",IF(X1966=S1966,"PROM[MEN-MED]","PROMEDIO"))</f>
        <v/>
      </c>
      <c r="X1966" s="163">
        <f>IF(V1966&lt;=300%,O1966,IF(AND(V1966&gt;100%,V1966&lt;=150%),S1966,R1966))</f>
        <v/>
      </c>
      <c r="Y1966" s="162">
        <f>ROUND(X1966,0)</f>
        <v/>
      </c>
    </row>
    <row r="1967" ht="27" customHeight="1">
      <c r="B1967" s="32" t="inlineStr">
        <is>
          <t>6.24</t>
        </is>
      </c>
      <c r="C1967" s="32" t="n">
        <v>4912</v>
      </c>
      <c r="D1967" s="59" t="inlineStr">
        <is>
          <t>SELLO DEL SOPORTE DEL RADIADOR NO.1</t>
        </is>
      </c>
      <c r="E1967" s="56"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967" s="32" t="inlineStr">
        <is>
          <t>Unidad</t>
        </is>
      </c>
      <c r="G1967" s="35" t="inlineStr">
        <is>
          <t>suministro</t>
        </is>
      </c>
      <c r="H1967" s="159" t="n">
        <v>140747</v>
      </c>
      <c r="I1967" s="37" t="n">
        <v>158.91</v>
      </c>
      <c r="J1967" s="37" t="n">
        <v>151.76</v>
      </c>
      <c r="K1967" s="160">
        <f>H1967*(I1967/J1967)</f>
        <v/>
      </c>
      <c r="L1967" s="159" t="n">
        <v>205448.9542</v>
      </c>
      <c r="M1967" s="159" t="n">
        <v>199465</v>
      </c>
      <c r="N1967" s="159" t="n">
        <v>215422.2</v>
      </c>
      <c r="O1967" s="162">
        <f>MIN(K1967,L1967,M1967,N1967)</f>
        <v/>
      </c>
      <c r="P1967" s="162">
        <f>MAX(K1967,L1967,M1967,N1967)</f>
        <v/>
      </c>
      <c r="Q1967" s="162">
        <f>MEDIAN(K1967,L1967,M1967,N1967)</f>
        <v/>
      </c>
      <c r="R1967" s="162">
        <f>AVERAGE(K1967,L1967,M1967,N1967)</f>
        <v/>
      </c>
      <c r="S1967" s="162">
        <f>AVERAGE(O1967,Q1967)</f>
        <v/>
      </c>
      <c r="T1967" s="162">
        <f>AVERAGE(P1967,Q1967)</f>
        <v/>
      </c>
      <c r="U1967" s="41">
        <f>STDEVA(K1967,L1967,M1967,N1967)</f>
        <v/>
      </c>
      <c r="V1967" s="42">
        <f>U1967/Q1967</f>
        <v/>
      </c>
      <c r="W1967" s="43">
        <f>IF(X1967=O1967,"MENOR",IF(X1967=S1967,"PROM[MEN-MED]","PROMEDIO"))</f>
        <v/>
      </c>
      <c r="X1967" s="163">
        <f>IF(V1967&lt;=300%,O1967,IF(AND(V1967&gt;100%,V1967&lt;=150%),S1967,R1967))</f>
        <v/>
      </c>
      <c r="Y1967" s="162">
        <f>ROUND(X1967,0)</f>
        <v/>
      </c>
    </row>
    <row r="1968" ht="27" customHeight="1">
      <c r="B1968" s="32" t="inlineStr">
        <is>
          <t>6.25</t>
        </is>
      </c>
      <c r="C1968" s="32" t="n">
        <v>4912</v>
      </c>
      <c r="D1968" s="59" t="inlineStr">
        <is>
          <t>SELLO DEL SOPORTE DEL RADIADOR NO.2</t>
        </is>
      </c>
      <c r="E1968" s="56"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968" s="32" t="inlineStr">
        <is>
          <t>Unidad</t>
        </is>
      </c>
      <c r="G1968" s="35" t="inlineStr">
        <is>
          <t>suministro</t>
        </is>
      </c>
      <c r="H1968" s="159" t="n">
        <v>1108907</v>
      </c>
      <c r="I1968" s="37" t="n">
        <v>158.91</v>
      </c>
      <c r="J1968" s="37" t="n">
        <v>151.76</v>
      </c>
      <c r="K1968" s="160">
        <f>H1968*(I1968/J1968)</f>
        <v/>
      </c>
      <c r="L1968" s="159" t="n">
        <v>1325523.4832</v>
      </c>
      <c r="M1968" s="159" t="n">
        <v>1286916</v>
      </c>
      <c r="N1968" s="159" t="n">
        <v>1389869.28</v>
      </c>
      <c r="O1968" s="162">
        <f>MIN(K1968,L1968,M1968,N1968)</f>
        <v/>
      </c>
      <c r="P1968" s="162">
        <f>MAX(K1968,L1968,M1968,N1968)</f>
        <v/>
      </c>
      <c r="Q1968" s="162">
        <f>MEDIAN(K1968,L1968,M1968,N1968)</f>
        <v/>
      </c>
      <c r="R1968" s="162">
        <f>AVERAGE(K1968,L1968,M1968,N1968)</f>
        <v/>
      </c>
      <c r="S1968" s="162">
        <f>AVERAGE(O1968,Q1968)</f>
        <v/>
      </c>
      <c r="T1968" s="162">
        <f>AVERAGE(P1968,Q1968)</f>
        <v/>
      </c>
      <c r="U1968" s="41">
        <f>STDEVA(K1968,L1968,M1968,N1968)</f>
        <v/>
      </c>
      <c r="V1968" s="42">
        <f>U1968/Q1968</f>
        <v/>
      </c>
      <c r="W1968" s="43">
        <f>IF(X1968=O1968,"MENOR",IF(X1968=S1968,"PROM[MEN-MED]","PROMEDIO"))</f>
        <v/>
      </c>
      <c r="X1968" s="163">
        <f>IF(V1968&lt;=300%,O1968,IF(AND(V1968&gt;100%,V1968&lt;=150%),S1968,R1968))</f>
        <v/>
      </c>
      <c r="Y1968" s="162">
        <f>ROUND(X1968,0)</f>
        <v/>
      </c>
    </row>
    <row r="1969" ht="41.25" customHeight="1">
      <c r="B1969" s="32" t="inlineStr">
        <is>
          <t>6.26</t>
        </is>
      </c>
      <c r="C1969" s="32" t="n">
        <v>4912</v>
      </c>
      <c r="D1969" s="59" t="inlineStr">
        <is>
          <t xml:space="preserve">DEFLECTOR LATERAL DERECHO DEL RADIADOR </t>
        </is>
      </c>
      <c r="E1969" s="56"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969" s="32" t="inlineStr">
        <is>
          <t>Unidad</t>
        </is>
      </c>
      <c r="G1969" s="35" t="inlineStr">
        <is>
          <t>suministro</t>
        </is>
      </c>
      <c r="H1969" s="159" t="n">
        <v>317151</v>
      </c>
      <c r="I1969" s="37" t="n">
        <v>158.91</v>
      </c>
      <c r="J1969" s="37" t="n">
        <v>151.76</v>
      </c>
      <c r="K1969" s="160">
        <f>H1969*(I1969/J1969)</f>
        <v/>
      </c>
      <c r="L1969" s="159" t="n">
        <v>394359.1932</v>
      </c>
      <c r="M1969" s="159" t="n">
        <v>382873</v>
      </c>
      <c r="N1969" s="159" t="n">
        <v>413502.84</v>
      </c>
      <c r="O1969" s="162">
        <f>MIN(K1969,L1969,M1969,N1969)</f>
        <v/>
      </c>
      <c r="P1969" s="162">
        <f>MAX(K1969,L1969,M1969,N1969)</f>
        <v/>
      </c>
      <c r="Q1969" s="162">
        <f>MEDIAN(K1969,L1969,M1969,N1969)</f>
        <v/>
      </c>
      <c r="R1969" s="162">
        <f>AVERAGE(K1969,L1969,M1969,N1969)</f>
        <v/>
      </c>
      <c r="S1969" s="162">
        <f>AVERAGE(O1969,Q1969)</f>
        <v/>
      </c>
      <c r="T1969" s="162">
        <f>AVERAGE(P1969,Q1969)</f>
        <v/>
      </c>
      <c r="U1969" s="41">
        <f>STDEVA(K1969,L1969,M1969,N1969)</f>
        <v/>
      </c>
      <c r="V1969" s="42">
        <f>U1969/Q1969</f>
        <v/>
      </c>
      <c r="W1969" s="43">
        <f>IF(X1969=O1969,"MENOR",IF(X1969=S1969,"PROM[MEN-MED]","PROMEDIO"))</f>
        <v/>
      </c>
      <c r="X1969" s="163">
        <f>IF(V1969&lt;=300%,O1969,IF(AND(V1969&gt;100%,V1969&lt;=150%),S1969,R1969))</f>
        <v/>
      </c>
      <c r="Y1969" s="162">
        <f>ROUND(X1969,0)</f>
        <v/>
      </c>
    </row>
    <row r="1970" ht="41.25" customHeight="1">
      <c r="B1970" s="32" t="inlineStr">
        <is>
          <t>6.27</t>
        </is>
      </c>
      <c r="C1970" s="32" t="n">
        <v>4912</v>
      </c>
      <c r="D1970" s="59" t="inlineStr">
        <is>
          <t xml:space="preserve">DEFLECTOR LATERAL IZQUIERDO DEL RADIADOR </t>
        </is>
      </c>
      <c r="E1970" s="56"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970" s="32" t="inlineStr">
        <is>
          <t>Unidad</t>
        </is>
      </c>
      <c r="G1970" s="35" t="inlineStr">
        <is>
          <t>suministro</t>
        </is>
      </c>
      <c r="H1970" s="159" t="n">
        <v>368299</v>
      </c>
      <c r="I1970" s="37" t="n">
        <v>158.91</v>
      </c>
      <c r="J1970" s="37" t="n">
        <v>151.76</v>
      </c>
      <c r="K1970" s="160">
        <f>H1970*(I1970/J1970)</f>
        <v/>
      </c>
      <c r="L1970" s="159" t="n">
        <v>450531.2749</v>
      </c>
      <c r="M1970" s="159" t="n">
        <v>437409</v>
      </c>
      <c r="N1970" s="159" t="n">
        <v>472401.72</v>
      </c>
      <c r="O1970" s="162">
        <f>MIN(K1970,L1970,M1970,N1970)</f>
        <v/>
      </c>
      <c r="P1970" s="162">
        <f>MAX(K1970,L1970,M1970,N1970)</f>
        <v/>
      </c>
      <c r="Q1970" s="162">
        <f>MEDIAN(K1970,L1970,M1970,N1970)</f>
        <v/>
      </c>
      <c r="R1970" s="162">
        <f>AVERAGE(K1970,L1970,M1970,N1970)</f>
        <v/>
      </c>
      <c r="S1970" s="162">
        <f>AVERAGE(O1970,Q1970)</f>
        <v/>
      </c>
      <c r="T1970" s="162">
        <f>AVERAGE(P1970,Q1970)</f>
        <v/>
      </c>
      <c r="U1970" s="41">
        <f>STDEVA(K1970,L1970,M1970,N1970)</f>
        <v/>
      </c>
      <c r="V1970" s="42">
        <f>U1970/Q1970</f>
        <v/>
      </c>
      <c r="W1970" s="43">
        <f>IF(X1970=O1970,"MENOR",IF(X1970=S1970,"PROM[MEN-MED]","PROMEDIO"))</f>
        <v/>
      </c>
      <c r="X1970" s="163">
        <f>IF(V1970&lt;=300%,O1970,IF(AND(V1970&gt;100%,V1970&lt;=150%),S1970,R1970))</f>
        <v/>
      </c>
      <c r="Y1970" s="162">
        <f>ROUND(X1970,0)</f>
        <v/>
      </c>
    </row>
    <row r="1971" ht="27" customHeight="1">
      <c r="B1971" s="32" t="inlineStr">
        <is>
          <t>6.28</t>
        </is>
      </c>
      <c r="C1971" s="32" t="n">
        <v>4912</v>
      </c>
      <c r="D1971" s="59" t="inlineStr">
        <is>
          <t>CONJUNTO ENFRIADOR DE ACEITE</t>
        </is>
      </c>
      <c r="E1971" s="56" t="inlineStr">
        <is>
          <t>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1971" s="32" t="inlineStr">
        <is>
          <t>Unidad</t>
        </is>
      </c>
      <c r="G1971" s="35" t="inlineStr">
        <is>
          <t>suministro</t>
        </is>
      </c>
      <c r="H1971" s="159" t="n">
        <v>2141280</v>
      </c>
      <c r="I1971" s="37" t="n">
        <v>158.91</v>
      </c>
      <c r="J1971" s="37" t="n">
        <v>151.76</v>
      </c>
      <c r="K1971" s="160">
        <f>H1971*(I1971/J1971)</f>
        <v/>
      </c>
      <c r="L1971" s="159" t="n">
        <v>2527541.7216</v>
      </c>
      <c r="M1971" s="159" t="n">
        <v>2453924</v>
      </c>
      <c r="N1971" s="159" t="n">
        <v>2650237.92</v>
      </c>
      <c r="O1971" s="162">
        <f>MIN(K1971,L1971,M1971,N1971)</f>
        <v/>
      </c>
      <c r="P1971" s="162">
        <f>MAX(K1971,L1971,M1971,N1971)</f>
        <v/>
      </c>
      <c r="Q1971" s="162">
        <f>MEDIAN(K1971,L1971,M1971,N1971)</f>
        <v/>
      </c>
      <c r="R1971" s="162">
        <f>AVERAGE(K1971,L1971,M1971,N1971)</f>
        <v/>
      </c>
      <c r="S1971" s="162">
        <f>AVERAGE(O1971,Q1971)</f>
        <v/>
      </c>
      <c r="T1971" s="162">
        <f>AVERAGE(P1971,Q1971)</f>
        <v/>
      </c>
      <c r="U1971" s="41">
        <f>STDEVA(K1971,L1971,M1971,N1971)</f>
        <v/>
      </c>
      <c r="V1971" s="42">
        <f>U1971/Q1971</f>
        <v/>
      </c>
      <c r="W1971" s="43">
        <f>IF(X1971=O1971,"MENOR",IF(X1971=S1971,"PROM[MEN-MED]","PROMEDIO"))</f>
        <v/>
      </c>
      <c r="X1971" s="163">
        <f>IF(V1971&lt;=300%,O1971,IF(AND(V1971&gt;100%,V1971&lt;=150%),S1971,R1971))</f>
        <v/>
      </c>
      <c r="Y1971" s="162">
        <f>ROUND(X1971,0)</f>
        <v/>
      </c>
    </row>
    <row r="1972" ht="27" customHeight="1">
      <c r="B1972" s="32" t="inlineStr">
        <is>
          <t>6.29</t>
        </is>
      </c>
      <c r="C1972" s="32" t="n">
        <v>4912</v>
      </c>
      <c r="D1972" s="59" t="inlineStr">
        <is>
          <t>TAPA Y MANGUERA DEL DEPURADOR DE AIRE</t>
        </is>
      </c>
      <c r="E1972" s="56"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1972" s="32" t="inlineStr">
        <is>
          <t>Unidad</t>
        </is>
      </c>
      <c r="G1972" s="35" t="inlineStr">
        <is>
          <t>suministro</t>
        </is>
      </c>
      <c r="H1972" s="159" t="n">
        <v>169100</v>
      </c>
      <c r="I1972" s="37" t="n">
        <v>158.91</v>
      </c>
      <c r="J1972" s="37" t="n">
        <v>151.76</v>
      </c>
      <c r="K1972" s="160">
        <f>H1972*(I1972/J1972)</f>
        <v/>
      </c>
      <c r="L1972" s="159" t="n">
        <v>200207.2779</v>
      </c>
      <c r="M1972" s="159" t="n">
        <v>194376</v>
      </c>
      <c r="N1972" s="159" t="n">
        <v>209926.08</v>
      </c>
      <c r="O1972" s="162">
        <f>MIN(K1972,L1972,M1972,N1972)</f>
        <v/>
      </c>
      <c r="P1972" s="162">
        <f>MAX(K1972,L1972,M1972,N1972)</f>
        <v/>
      </c>
      <c r="Q1972" s="162">
        <f>MEDIAN(K1972,L1972,M1972,N1972)</f>
        <v/>
      </c>
      <c r="R1972" s="162">
        <f>AVERAGE(K1972,L1972,M1972,N1972)</f>
        <v/>
      </c>
      <c r="S1972" s="162">
        <f>AVERAGE(O1972,Q1972)</f>
        <v/>
      </c>
      <c r="T1972" s="162">
        <f>AVERAGE(P1972,Q1972)</f>
        <v/>
      </c>
      <c r="U1972" s="41">
        <f>STDEVA(K1972,L1972,M1972,N1972)</f>
        <v/>
      </c>
      <c r="V1972" s="42">
        <f>U1972/Q1972</f>
        <v/>
      </c>
      <c r="W1972" s="43">
        <f>IF(X1972=O1972,"MENOR",IF(X1972=S1972,"PROM[MEN-MED]","PROMEDIO"))</f>
        <v/>
      </c>
      <c r="X1972" s="163">
        <f>IF(V1972&lt;=300%,O1972,IF(AND(V1972&gt;100%,V1972&lt;=150%),S1972,R1972))</f>
        <v/>
      </c>
      <c r="Y1972" s="162">
        <f>ROUND(X1972,0)</f>
        <v/>
      </c>
    </row>
    <row r="1973" ht="15.75" customHeight="1">
      <c r="B1973" s="32" t="inlineStr">
        <is>
          <t>6.30</t>
        </is>
      </c>
      <c r="C1973" s="32" t="n">
        <v>4912</v>
      </c>
      <c r="D1973" s="59" t="inlineStr">
        <is>
          <t>SUBCONJUNTO DE LA CAJA DEL DEPURADOR DE AIRE</t>
        </is>
      </c>
      <c r="E1973" s="56" t="inlineStr">
        <is>
          <t>parte del sistema de admisión de aire que alberga el filtro de aire y otros componentes relacionados con la entrada de aire al motor.</t>
        </is>
      </c>
      <c r="F1973" s="32" t="inlineStr">
        <is>
          <t>Unidad</t>
        </is>
      </c>
      <c r="G1973" s="35" t="inlineStr">
        <is>
          <t>suministro</t>
        </is>
      </c>
      <c r="H1973" s="159" t="n">
        <v>153070</v>
      </c>
      <c r="I1973" s="37" t="n">
        <v>158.91</v>
      </c>
      <c r="J1973" s="37" t="n">
        <v>151.76</v>
      </c>
      <c r="K1973" s="160">
        <f>H1973*(I1973/J1973)</f>
        <v/>
      </c>
      <c r="L1973" s="159" t="n">
        <v>198282.2149</v>
      </c>
      <c r="M1973" s="159" t="n">
        <v>192507</v>
      </c>
      <c r="N1973" s="159" t="n">
        <v>207907.56</v>
      </c>
      <c r="O1973" s="162">
        <f>MIN(K1973,L1973,M1973,N1973)</f>
        <v/>
      </c>
      <c r="P1973" s="162">
        <f>MAX(K1973,L1973,M1973,N1973)</f>
        <v/>
      </c>
      <c r="Q1973" s="162">
        <f>MEDIAN(K1973,L1973,M1973,N1973)</f>
        <v/>
      </c>
      <c r="R1973" s="162">
        <f>AVERAGE(K1973,L1973,M1973,N1973)</f>
        <v/>
      </c>
      <c r="S1973" s="162">
        <f>AVERAGE(O1973,Q1973)</f>
        <v/>
      </c>
      <c r="T1973" s="162">
        <f>AVERAGE(P1973,Q1973)</f>
        <v/>
      </c>
      <c r="U1973" s="41">
        <f>STDEVA(K1973,L1973,M1973,N1973)</f>
        <v/>
      </c>
      <c r="V1973" s="42">
        <f>U1973/Q1973</f>
        <v/>
      </c>
      <c r="W1973" s="43">
        <f>IF(X1973=O1973,"MENOR",IF(X1973=S1973,"PROM[MEN-MED]","PROMEDIO"))</f>
        <v/>
      </c>
      <c r="X1973" s="163">
        <f>IF(V1973&lt;=300%,O1973,IF(AND(V1973&gt;100%,V1973&lt;=150%),S1973,R1973))</f>
        <v/>
      </c>
      <c r="Y1973" s="162">
        <f>ROUND(X1973,0)</f>
        <v/>
      </c>
    </row>
    <row r="1974" ht="15.75" customHeight="1">
      <c r="B1974" s="32" t="inlineStr">
        <is>
          <t>6.31</t>
        </is>
      </c>
      <c r="C1974" s="32" t="n">
        <v>4912</v>
      </c>
      <c r="D1974" s="59" t="inlineStr">
        <is>
          <t>FILTRO DEL DEPURADOR DE AIRE</t>
        </is>
      </c>
      <c r="E1974" s="56" t="inlineStr">
        <is>
          <t>parte esencial del sistema de admisión de aire, encargado de limpiar el aire antes de que ingrese al motor.</t>
        </is>
      </c>
      <c r="F1974" s="32" t="inlineStr">
        <is>
          <t>Unidad</t>
        </is>
      </c>
      <c r="G1974" s="35" t="inlineStr">
        <is>
          <t>suministro</t>
        </is>
      </c>
      <c r="H1974" s="159" t="n">
        <v>2706982</v>
      </c>
      <c r="I1974" s="37" t="n">
        <v>158.91</v>
      </c>
      <c r="J1974" s="37" t="n">
        <v>151.76</v>
      </c>
      <c r="K1974" s="160">
        <f>H1974*(I1974/J1974)</f>
        <v/>
      </c>
      <c r="L1974" s="159" t="n">
        <v>3396397.1951</v>
      </c>
      <c r="M1974" s="159" t="n">
        <v>3297473</v>
      </c>
      <c r="N1974" s="159" t="n">
        <v>3561270.84</v>
      </c>
      <c r="O1974" s="162">
        <f>MIN(K1974,L1974,M1974,N1974)</f>
        <v/>
      </c>
      <c r="P1974" s="162">
        <f>MAX(K1974,L1974,M1974,N1974)</f>
        <v/>
      </c>
      <c r="Q1974" s="162">
        <f>MEDIAN(K1974,L1974,M1974,N1974)</f>
        <v/>
      </c>
      <c r="R1974" s="162">
        <f>AVERAGE(K1974,L1974,M1974,N1974)</f>
        <v/>
      </c>
      <c r="S1974" s="162">
        <f>AVERAGE(O1974,Q1974)</f>
        <v/>
      </c>
      <c r="T1974" s="162">
        <f>AVERAGE(P1974,Q1974)</f>
        <v/>
      </c>
      <c r="U1974" s="41">
        <f>STDEVA(K1974,L1974,M1974,N1974)</f>
        <v/>
      </c>
      <c r="V1974" s="42">
        <f>U1974/Q1974</f>
        <v/>
      </c>
      <c r="W1974" s="43">
        <f>IF(X1974=O1974,"MENOR",IF(X1974=S1974,"PROM[MEN-MED]","PROMEDIO"))</f>
        <v/>
      </c>
      <c r="X1974" s="163">
        <f>IF(V1974&lt;=300%,O1974,IF(AND(V1974&gt;100%,V1974&lt;=150%),S1974,R1974))</f>
        <v/>
      </c>
      <c r="Y1974" s="162">
        <f>ROUND(X1974,0)</f>
        <v/>
      </c>
    </row>
    <row r="1975" ht="15.75" customHeight="1">
      <c r="B1975" s="26" t="inlineStr">
        <is>
          <t>7.</t>
        </is>
      </c>
      <c r="C1975" s="142" t="inlineStr">
        <is>
          <t>MOTOR  Y SISTEMA DE ALIMENTACIÓN</t>
        </is>
      </c>
      <c r="H1975" s="157" t="n"/>
      <c r="I1975" s="29" t="n"/>
      <c r="J1975" s="29" t="n"/>
      <c r="K1975" s="157" t="n"/>
      <c r="L1975" s="157" t="n"/>
      <c r="M1975" s="157" t="n"/>
      <c r="N1975" s="157" t="n"/>
      <c r="O1975" s="29" t="n"/>
      <c r="P1975" s="29" t="n"/>
      <c r="Q1975" s="29" t="n"/>
      <c r="R1975" s="29" t="n"/>
      <c r="S1975" s="29" t="n"/>
      <c r="T1975" s="29" t="n"/>
      <c r="U1975" s="29" t="n"/>
      <c r="V1975" s="75" t="n"/>
      <c r="W1975" s="29" t="n"/>
      <c r="X1975" s="29" t="n"/>
      <c r="Y1975" s="29" t="n"/>
    </row>
    <row r="1976" ht="15.75" customHeight="1">
      <c r="B1976" s="57" t="inlineStr">
        <is>
          <t>7.1</t>
        </is>
      </c>
      <c r="C1976" s="32" t="n">
        <v>4912</v>
      </c>
      <c r="D1976" s="59" t="inlineStr">
        <is>
          <t xml:space="preserve"> FILTRO DE ACEITE </t>
        </is>
      </c>
      <c r="E1976" s="56" t="inlineStr">
        <is>
          <t>parte fundamental del sistema de lubricación del motor, ya que ayuda a eliminar impurezas del aceite antes de que recircule</t>
        </is>
      </c>
      <c r="F1976" s="32" t="inlineStr">
        <is>
          <t>Unidad</t>
        </is>
      </c>
      <c r="G1976" s="35" t="inlineStr">
        <is>
          <t>suministro</t>
        </is>
      </c>
      <c r="H1976" s="159" t="n">
        <v>84477</v>
      </c>
      <c r="I1976" s="37" t="n">
        <v>158.91</v>
      </c>
      <c r="J1976" s="37" t="n">
        <v>151.76</v>
      </c>
      <c r="K1976" s="160">
        <f>H1976*(I1976/J1976)</f>
        <v/>
      </c>
      <c r="L1976" s="159" t="n">
        <v>124957.5446</v>
      </c>
      <c r="M1976" s="159" t="n">
        <v>121318</v>
      </c>
      <c r="N1976" s="159" t="n">
        <v>131023.44</v>
      </c>
      <c r="O1976" s="162">
        <f>MIN(K1976,L1976,M1976,N1976)</f>
        <v/>
      </c>
      <c r="P1976" s="162">
        <f>MAX(K1976,L1976,M1976,N1976)</f>
        <v/>
      </c>
      <c r="Q1976" s="162">
        <f>MEDIAN(K1976,L1976,M1976,N1976)</f>
        <v/>
      </c>
      <c r="R1976" s="162">
        <f>AVERAGE(K1976,L1976,M1976,N1976)</f>
        <v/>
      </c>
      <c r="S1976" s="162">
        <f>AVERAGE(O1976,Q1976)</f>
        <v/>
      </c>
      <c r="T1976" s="162">
        <f>AVERAGE(P1976,Q1976)</f>
        <v/>
      </c>
      <c r="U1976" s="41">
        <f>STDEVA(K1976,L1976,M1976,N1976)</f>
        <v/>
      </c>
      <c r="V1976" s="42">
        <f>U1976/Q1976</f>
        <v/>
      </c>
      <c r="W1976" s="43">
        <f>IF(X1976=O1976,"MENOR",IF(X1976=S1976,"PROM[MEN-MED]","PROMEDIO"))</f>
        <v/>
      </c>
      <c r="X1976" s="163">
        <f>IF(V1976&lt;=300%,O1976,IF(AND(V1976&gt;100%,V1976&lt;=150%),S1976,R1976))</f>
        <v/>
      </c>
      <c r="Y1976" s="162">
        <f>ROUND(X1976,0)</f>
        <v/>
      </c>
    </row>
    <row r="1977" ht="27" customHeight="1">
      <c r="B1977" s="57" t="inlineStr">
        <is>
          <t>7.2</t>
        </is>
      </c>
      <c r="C1977" s="32" t="n">
        <v>4912</v>
      </c>
      <c r="D1977" s="59" t="inlineStr">
        <is>
          <t xml:space="preserve">CONJUNTO DEL CUERPO DE LA MARIPOSA  CON MOTOR </t>
        </is>
      </c>
      <c r="E1977" s="56" t="inlineStr">
        <is>
          <t>parte fundamental del sistema de admisión del motor. Este componente regula la cantidad de aire que ingresa al motor en función de la posición del acelerador, lo que influye en la potencia, el consumo de combustible y las emisiones del vehículo.</t>
        </is>
      </c>
      <c r="F1977" s="32" t="inlineStr">
        <is>
          <t>Unidad</t>
        </is>
      </c>
      <c r="G1977" s="35" t="inlineStr">
        <is>
          <t>suministro</t>
        </is>
      </c>
      <c r="H1977" s="159" t="n">
        <v>1124456</v>
      </c>
      <c r="I1977" s="37" t="n">
        <v>158.91</v>
      </c>
      <c r="J1977" s="37" t="n">
        <v>151.76</v>
      </c>
      <c r="K1977" s="160">
        <f>H1977*(I1977/J1977)</f>
        <v/>
      </c>
      <c r="L1977" s="159" t="n">
        <v>1353085.2517</v>
      </c>
      <c r="M1977" s="159" t="n">
        <v>1313675</v>
      </c>
      <c r="N1977" s="159" t="n">
        <v>1418769</v>
      </c>
      <c r="O1977" s="162">
        <f>MIN(K1977,L1977,M1977,N1977)</f>
        <v/>
      </c>
      <c r="P1977" s="162">
        <f>MAX(K1977,L1977,M1977,N1977)</f>
        <v/>
      </c>
      <c r="Q1977" s="162">
        <f>MEDIAN(K1977,L1977,M1977,N1977)</f>
        <v/>
      </c>
      <c r="R1977" s="162">
        <f>AVERAGE(K1977,L1977,M1977,N1977)</f>
        <v/>
      </c>
      <c r="S1977" s="162">
        <f>AVERAGE(O1977,Q1977)</f>
        <v/>
      </c>
      <c r="T1977" s="162">
        <f>AVERAGE(P1977,Q1977)</f>
        <v/>
      </c>
      <c r="U1977" s="41">
        <f>STDEVA(K1977,L1977,M1977,N1977)</f>
        <v/>
      </c>
      <c r="V1977" s="42">
        <f>U1977/Q1977</f>
        <v/>
      </c>
      <c r="W1977" s="43">
        <f>IF(X1977=O1977,"MENOR",IF(X1977=S1977,"PROM[MEN-MED]","PROMEDIO"))</f>
        <v/>
      </c>
      <c r="X1977" s="163">
        <f>IF(V1977&lt;=300%,O1977,IF(AND(V1977&gt;100%,V1977&lt;=150%),S1977,R1977))</f>
        <v/>
      </c>
      <c r="Y1977" s="162">
        <f>ROUND(X1977,0)</f>
        <v/>
      </c>
    </row>
    <row r="1978" ht="27" customHeight="1">
      <c r="B1978" s="57" t="inlineStr">
        <is>
          <t>7.3</t>
        </is>
      </c>
      <c r="C1978" s="32" t="n">
        <v>4912</v>
      </c>
      <c r="D1978" s="59" t="inlineStr">
        <is>
          <t>MEDIDOR DEL CAUDAL  DE MASA DE AIRE</t>
        </is>
      </c>
      <c r="E1978" s="56"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1978" s="32" t="inlineStr">
        <is>
          <t>Unidad</t>
        </is>
      </c>
      <c r="G1978" s="35" t="inlineStr">
        <is>
          <t>suministro</t>
        </is>
      </c>
      <c r="H1978" s="159" t="n">
        <v>597756</v>
      </c>
      <c r="I1978" s="37" t="n">
        <v>158.91</v>
      </c>
      <c r="J1978" s="37" t="n">
        <v>151.76</v>
      </c>
      <c r="K1978" s="160">
        <f>H1978*(I1978/J1978)</f>
        <v/>
      </c>
      <c r="L1978" s="159" t="n">
        <v>731396.8242</v>
      </c>
      <c r="M1978" s="159" t="n">
        <v>710094</v>
      </c>
      <c r="N1978" s="159" t="n">
        <v>766901.52</v>
      </c>
      <c r="O1978" s="162">
        <f>MIN(K1978,L1978,M1978,N1978)</f>
        <v/>
      </c>
      <c r="P1978" s="162">
        <f>MAX(K1978,L1978,M1978,N1978)</f>
        <v/>
      </c>
      <c r="Q1978" s="162">
        <f>MEDIAN(K1978,L1978,M1978,N1978)</f>
        <v/>
      </c>
      <c r="R1978" s="162">
        <f>AVERAGE(K1978,L1978,M1978,N1978)</f>
        <v/>
      </c>
      <c r="S1978" s="162">
        <f>AVERAGE(O1978,Q1978)</f>
        <v/>
      </c>
      <c r="T1978" s="162">
        <f>AVERAGE(P1978,Q1978)</f>
        <v/>
      </c>
      <c r="U1978" s="41">
        <f>STDEVA(K1978,L1978,M1978,N1978)</f>
        <v/>
      </c>
      <c r="V1978" s="42">
        <f>U1978/Q1978</f>
        <v/>
      </c>
      <c r="W1978" s="43">
        <f>IF(X1978=O1978,"MENOR",IF(X1978=S1978,"PROM[MEN-MED]","PROMEDIO"))</f>
        <v/>
      </c>
      <c r="X1978" s="163">
        <f>IF(V1978&lt;=300%,O1978,IF(AND(V1978&gt;100%,V1978&lt;=150%),S1978,R1978))</f>
        <v/>
      </c>
      <c r="Y1978" s="162">
        <f>ROUND(X1978,0)</f>
        <v/>
      </c>
    </row>
    <row r="1979" ht="27" customHeight="1">
      <c r="B1979" s="57" t="inlineStr">
        <is>
          <t>7.4</t>
        </is>
      </c>
      <c r="C1979" s="32" t="n">
        <v>4912</v>
      </c>
      <c r="D1979" s="59" t="inlineStr">
        <is>
          <t>JUEGO DE VALVULAS PARA CONTROL DE EMISIONES NO.1</t>
        </is>
      </c>
      <c r="E1979" s="56" t="inlineStr">
        <is>
          <t>Esta válvula es esencial en el sistema de inyección de aire secundario (A.I.R.), ayudando a reducir las emisiones al introducir aire adicional en el sistema de escape para completar la combustión de gases residuales</t>
        </is>
      </c>
      <c r="F1979" s="32" t="inlineStr">
        <is>
          <t>Unidad</t>
        </is>
      </c>
      <c r="G1979" s="35" t="inlineStr">
        <is>
          <t>suministro</t>
        </is>
      </c>
      <c r="H1979" s="159" t="n">
        <v>2091425</v>
      </c>
      <c r="I1979" s="37" t="n">
        <v>158.91</v>
      </c>
      <c r="J1979" s="37" t="n">
        <v>151.76</v>
      </c>
      <c r="K1979" s="160">
        <f>H1979*(I1979/J1979)</f>
        <v/>
      </c>
      <c r="L1979" s="159" t="n">
        <v>2810775.24</v>
      </c>
      <c r="M1979" s="159" t="n">
        <v>2728908</v>
      </c>
      <c r="N1979" s="159" t="n">
        <v>2947220.64</v>
      </c>
      <c r="O1979" s="162">
        <f>MIN(K1979,L1979,M1979,N1979)</f>
        <v/>
      </c>
      <c r="P1979" s="162">
        <f>MAX(K1979,L1979,M1979,N1979)</f>
        <v/>
      </c>
      <c r="Q1979" s="162">
        <f>MEDIAN(K1979,L1979,M1979,N1979)</f>
        <v/>
      </c>
      <c r="R1979" s="162">
        <f>AVERAGE(K1979,L1979,M1979,N1979)</f>
        <v/>
      </c>
      <c r="S1979" s="162">
        <f>AVERAGE(O1979,Q1979)</f>
        <v/>
      </c>
      <c r="T1979" s="162">
        <f>AVERAGE(P1979,Q1979)</f>
        <v/>
      </c>
      <c r="U1979" s="41">
        <f>STDEVA(K1979,L1979,M1979,N1979)</f>
        <v/>
      </c>
      <c r="V1979" s="42">
        <f>U1979/Q1979</f>
        <v/>
      </c>
      <c r="W1979" s="43">
        <f>IF(X1979=O1979,"MENOR",IF(X1979=S1979,"PROM[MEN-MED]","PROMEDIO"))</f>
        <v/>
      </c>
      <c r="X1979" s="163">
        <f>IF(V1979&lt;=300%,O1979,IF(AND(V1979&gt;100%,V1979&lt;=150%),S1979,R1979))</f>
        <v/>
      </c>
      <c r="Y1979" s="162">
        <f>ROUND(X1979,0)</f>
        <v/>
      </c>
    </row>
    <row r="1980" ht="27" customHeight="1">
      <c r="B1980" s="57" t="inlineStr">
        <is>
          <t>7.5</t>
        </is>
      </c>
      <c r="C1980" s="32" t="n">
        <v>4912</v>
      </c>
      <c r="D1980" s="59" t="inlineStr">
        <is>
          <t>JUEGO DE VALVULAS PARA CONTROL DE EMISIONES NO.2</t>
        </is>
      </c>
      <c r="E1980" s="56" t="inlineStr">
        <is>
          <t>Esta válvula es esencial en el sistema de inyección de aire secundario (A.I.R.), ayudando a reducir las emisiones al introducir aire adicional en el sistema de escape para completar la combustión de gases residuales</t>
        </is>
      </c>
      <c r="F1980" s="32" t="inlineStr">
        <is>
          <t>Unidad</t>
        </is>
      </c>
      <c r="G1980" s="35" t="inlineStr">
        <is>
          <t>suministro</t>
        </is>
      </c>
      <c r="H1980" s="159" t="n">
        <v>2091425</v>
      </c>
      <c r="I1980" s="37" t="n">
        <v>158.91</v>
      </c>
      <c r="J1980" s="37" t="n">
        <v>151.76</v>
      </c>
      <c r="K1980" s="160">
        <f>H1980*(I1980/J1980)</f>
        <v/>
      </c>
      <c r="L1980" s="159" t="n">
        <v>2864828.61</v>
      </c>
      <c r="M1980" s="159" t="n">
        <v>2781387</v>
      </c>
      <c r="N1980" s="159" t="n">
        <v>3003897.96</v>
      </c>
      <c r="O1980" s="162">
        <f>MIN(K1980,L1980,M1980,N1980)</f>
        <v/>
      </c>
      <c r="P1980" s="162">
        <f>MAX(K1980,L1980,M1980,N1980)</f>
        <v/>
      </c>
      <c r="Q1980" s="162">
        <f>MEDIAN(K1980,L1980,M1980,N1980)</f>
        <v/>
      </c>
      <c r="R1980" s="162">
        <f>AVERAGE(K1980,L1980,M1980,N1980)</f>
        <v/>
      </c>
      <c r="S1980" s="162">
        <f>AVERAGE(O1980,Q1980)</f>
        <v/>
      </c>
      <c r="T1980" s="162">
        <f>AVERAGE(P1980,Q1980)</f>
        <v/>
      </c>
      <c r="U1980" s="41">
        <f>STDEVA(K1980,L1980,M1980,N1980)</f>
        <v/>
      </c>
      <c r="V1980" s="42">
        <f>U1980/Q1980</f>
        <v/>
      </c>
      <c r="W1980" s="43">
        <f>IF(X1980=O1980,"MENOR",IF(X1980=S1980,"PROM[MEN-MED]","PROMEDIO"))</f>
        <v/>
      </c>
      <c r="X1980" s="163">
        <f>IF(V1980&lt;=300%,O1980,IF(AND(V1980&gt;100%,V1980&lt;=150%),S1980,R1980))</f>
        <v/>
      </c>
      <c r="Y1980" s="162">
        <f>ROUND(X1980,0)</f>
        <v/>
      </c>
    </row>
    <row r="1981" ht="27" customHeight="1">
      <c r="B1981" s="57" t="inlineStr">
        <is>
          <t>7.6</t>
        </is>
      </c>
      <c r="C1981" s="32" t="n">
        <v>4912</v>
      </c>
      <c r="D1981" s="59" t="inlineStr">
        <is>
          <t xml:space="preserve">CAMARA DE COMPENSACION DEL AIRE DE ADMISION </t>
        </is>
      </c>
      <c r="E1981" s="56" t="inlineStr">
        <is>
          <t>componente del sistema de admisión que ayuda a regular y distribuir el flujo de aire hacia el motor, optimizando la mezcla aire-combustible para mejorar el rendimiento y la eficiencia del motor.</t>
        </is>
      </c>
      <c r="F1981" s="32" t="inlineStr">
        <is>
          <t>Unidad</t>
        </is>
      </c>
      <c r="G1981" s="35" t="inlineStr">
        <is>
          <t>suministro</t>
        </is>
      </c>
      <c r="H1981" s="159" t="n">
        <v>3909269</v>
      </c>
      <c r="I1981" s="37" t="n">
        <v>158.91</v>
      </c>
      <c r="J1981" s="37" t="n">
        <v>151.76</v>
      </c>
      <c r="K1981" s="160">
        <f>H1981*(I1981/J1981)</f>
        <v/>
      </c>
      <c r="L1981" s="159" t="n">
        <v>4864803.3</v>
      </c>
      <c r="M1981" s="159" t="n">
        <v>4723110</v>
      </c>
      <c r="N1981" s="159" t="n">
        <v>5100958.8</v>
      </c>
      <c r="O1981" s="162">
        <f>MIN(K1981,L1981,M1981,N1981)</f>
        <v/>
      </c>
      <c r="P1981" s="162">
        <f>MAX(K1981,L1981,M1981,N1981)</f>
        <v/>
      </c>
      <c r="Q1981" s="162">
        <f>MEDIAN(K1981,L1981,M1981,N1981)</f>
        <v/>
      </c>
      <c r="R1981" s="162">
        <f>AVERAGE(K1981,L1981,M1981,N1981)</f>
        <v/>
      </c>
      <c r="S1981" s="162">
        <f>AVERAGE(O1981,Q1981)</f>
        <v/>
      </c>
      <c r="T1981" s="162">
        <f>AVERAGE(P1981,Q1981)</f>
        <v/>
      </c>
      <c r="U1981" s="41">
        <f>STDEVA(K1981,L1981,M1981,N1981)</f>
        <v/>
      </c>
      <c r="V1981" s="42">
        <f>U1981/Q1981</f>
        <v/>
      </c>
      <c r="W1981" s="43">
        <f>IF(X1981=O1981,"MENOR",IF(X1981=S1981,"PROM[MEN-MED]","PROMEDIO"))</f>
        <v/>
      </c>
      <c r="X1981" s="163">
        <f>IF(V1981&lt;=300%,O1981,IF(AND(V1981&gt;100%,V1981&lt;=150%),S1981,R1981))</f>
        <v/>
      </c>
      <c r="Y1981" s="162">
        <f>ROUND(X1981,0)</f>
        <v/>
      </c>
    </row>
    <row r="1982" ht="15.75" customHeight="1">
      <c r="B1982" s="57" t="inlineStr">
        <is>
          <t>7.7</t>
        </is>
      </c>
      <c r="C1982" s="32" t="n">
        <v>4912</v>
      </c>
      <c r="D1982" s="59" t="inlineStr">
        <is>
          <t>JUNTA DE LA TAPA DE CULATAS</t>
        </is>
      </c>
      <c r="E1982" s="56" t="inlineStr">
        <is>
          <t>sella la unión entre la culata y el bloque del motor, evitando fugas de aceite y asegurando un funcionamiento óptimo.</t>
        </is>
      </c>
      <c r="F1982" s="32" t="inlineStr">
        <is>
          <t>Unidad</t>
        </is>
      </c>
      <c r="G1982" s="35" t="inlineStr">
        <is>
          <t>suministro</t>
        </is>
      </c>
      <c r="H1982" s="159" t="n">
        <v>221804</v>
      </c>
      <c r="I1982" s="37" t="n">
        <v>158.91</v>
      </c>
      <c r="J1982" s="37" t="n">
        <v>151.76</v>
      </c>
      <c r="K1982" s="160">
        <f>H1982*(I1982/J1982)</f>
        <v/>
      </c>
      <c r="L1982" s="159" t="n">
        <v>286813.8</v>
      </c>
      <c r="M1982" s="159" t="n">
        <v>278460</v>
      </c>
      <c r="N1982" s="159" t="n">
        <v>300736.8</v>
      </c>
      <c r="O1982" s="162">
        <f>MIN(K1982,L1982,M1982,N1982)</f>
        <v/>
      </c>
      <c r="P1982" s="162">
        <f>MAX(K1982,L1982,M1982,N1982)</f>
        <v/>
      </c>
      <c r="Q1982" s="162">
        <f>MEDIAN(K1982,L1982,M1982,N1982)</f>
        <v/>
      </c>
      <c r="R1982" s="162">
        <f>AVERAGE(K1982,L1982,M1982,N1982)</f>
        <v/>
      </c>
      <c r="S1982" s="162">
        <f>AVERAGE(O1982,Q1982)</f>
        <v/>
      </c>
      <c r="T1982" s="162">
        <f>AVERAGE(P1982,Q1982)</f>
        <v/>
      </c>
      <c r="U1982" s="41">
        <f>STDEVA(K1982,L1982,M1982,N1982)</f>
        <v/>
      </c>
      <c r="V1982" s="42">
        <f>U1982/Q1982</f>
        <v/>
      </c>
      <c r="W1982" s="43">
        <f>IF(X1982=O1982,"MENOR",IF(X1982=S1982,"PROM[MEN-MED]","PROMEDIO"))</f>
        <v/>
      </c>
      <c r="X1982" s="163">
        <f>IF(V1982&lt;=300%,O1982,IF(AND(V1982&gt;100%,V1982&lt;=150%),S1982,R1982))</f>
        <v/>
      </c>
      <c r="Y1982" s="162">
        <f>ROUND(X1982,0)</f>
        <v/>
      </c>
    </row>
    <row r="1983" ht="15.75" customHeight="1">
      <c r="B1983" s="57" t="inlineStr">
        <is>
          <t>7.8</t>
        </is>
      </c>
      <c r="C1983" s="32" t="n">
        <v>4912</v>
      </c>
      <c r="D1983" s="59" t="inlineStr">
        <is>
          <t xml:space="preserve">SUBCONJUNTO DE LA CADENA </t>
        </is>
      </c>
      <c r="E1983" s="56" t="inlineStr">
        <is>
          <t>sincroniza el movimiento del cigüeñal y los árboles de levas, garantizando una correcta apertura y cierre de las válvulas durante el ciclo de combustión.</t>
        </is>
      </c>
      <c r="F1983" s="32" t="inlineStr">
        <is>
          <t>Unidad</t>
        </is>
      </c>
      <c r="G1983" s="35" t="inlineStr">
        <is>
          <t>suministro</t>
        </is>
      </c>
      <c r="H1983" s="159" t="n">
        <v>407545</v>
      </c>
      <c r="I1983" s="37" t="n">
        <v>158.91</v>
      </c>
      <c r="J1983" s="37" t="n">
        <v>151.76</v>
      </c>
      <c r="K1983" s="160">
        <f>H1983*(I1983/J1983)</f>
        <v/>
      </c>
      <c r="L1983" s="159" t="n">
        <v>506704.38</v>
      </c>
      <c r="M1983" s="159" t="n">
        <v>491946</v>
      </c>
      <c r="N1983" s="159" t="n">
        <v>531301.6800000001</v>
      </c>
      <c r="O1983" s="162">
        <f>MIN(K1983,L1983,M1983,N1983)</f>
        <v/>
      </c>
      <c r="P1983" s="162">
        <f>MAX(K1983,L1983,M1983,N1983)</f>
        <v/>
      </c>
      <c r="Q1983" s="162">
        <f>MEDIAN(K1983,L1983,M1983,N1983)</f>
        <v/>
      </c>
      <c r="R1983" s="162">
        <f>AVERAGE(K1983,L1983,M1983,N1983)</f>
        <v/>
      </c>
      <c r="S1983" s="162">
        <f>AVERAGE(O1983,Q1983)</f>
        <v/>
      </c>
      <c r="T1983" s="162">
        <f>AVERAGE(P1983,Q1983)</f>
        <v/>
      </c>
      <c r="U1983" s="41">
        <f>STDEVA(K1983,L1983,M1983,N1983)</f>
        <v/>
      </c>
      <c r="V1983" s="42">
        <f>U1983/Q1983</f>
        <v/>
      </c>
      <c r="W1983" s="43">
        <f>IF(X1983=O1983,"MENOR",IF(X1983=S1983,"PROM[MEN-MED]","PROMEDIO"))</f>
        <v/>
      </c>
      <c r="X1983" s="163">
        <f>IF(V1983&lt;=300%,O1983,IF(AND(V1983&gt;100%,V1983&lt;=150%),S1983,R1983))</f>
        <v/>
      </c>
      <c r="Y1983" s="162">
        <f>ROUND(X1983,0)</f>
        <v/>
      </c>
    </row>
    <row r="1984" ht="15.75" customHeight="1">
      <c r="B1984" s="57" t="inlineStr">
        <is>
          <t>7.9</t>
        </is>
      </c>
      <c r="C1984" s="32" t="n">
        <v>4912</v>
      </c>
      <c r="D1984" s="59" t="inlineStr">
        <is>
          <t xml:space="preserve">CONJUNTO DEL TENSOR DE LA CADENA </t>
        </is>
      </c>
      <c r="E1984" s="56" t="inlineStr">
        <is>
          <t>mantener la tensión adecuada de la cadena, asegurando la sincronización precisa entre el cigüeñal y los árboles de levas.</t>
        </is>
      </c>
      <c r="F1984" s="32" t="inlineStr">
        <is>
          <t>Unidad</t>
        </is>
      </c>
      <c r="G1984" s="35" t="inlineStr">
        <is>
          <t>suministro</t>
        </is>
      </c>
      <c r="H1984" s="159" t="n">
        <v>156746</v>
      </c>
      <c r="I1984" s="37" t="n">
        <v>158.91</v>
      </c>
      <c r="J1984" s="37" t="n">
        <v>151.76</v>
      </c>
      <c r="K1984" s="160">
        <f>H1984*(I1984/J1984)</f>
        <v/>
      </c>
      <c r="L1984" s="159" t="n">
        <v>205982.4907</v>
      </c>
      <c r="M1984" s="159" t="n">
        <v>199983</v>
      </c>
      <c r="N1984" s="159" t="n">
        <v>215981.64</v>
      </c>
      <c r="O1984" s="162">
        <f>MIN(K1984,L1984,M1984,N1984)</f>
        <v/>
      </c>
      <c r="P1984" s="162">
        <f>MAX(K1984,L1984,M1984,N1984)</f>
        <v/>
      </c>
      <c r="Q1984" s="162">
        <f>MEDIAN(K1984,L1984,M1984,N1984)</f>
        <v/>
      </c>
      <c r="R1984" s="162">
        <f>AVERAGE(K1984,L1984,M1984,N1984)</f>
        <v/>
      </c>
      <c r="S1984" s="162">
        <f>AVERAGE(O1984,Q1984)</f>
        <v/>
      </c>
      <c r="T1984" s="162">
        <f>AVERAGE(P1984,Q1984)</f>
        <v/>
      </c>
      <c r="U1984" s="41">
        <f>STDEVA(K1984,L1984,M1984,N1984)</f>
        <v/>
      </c>
      <c r="V1984" s="42">
        <f>U1984/Q1984</f>
        <v/>
      </c>
      <c r="W1984" s="43">
        <f>IF(X1984=O1984,"MENOR",IF(X1984=S1984,"PROM[MEN-MED]","PROMEDIO"))</f>
        <v/>
      </c>
      <c r="X1984" s="163">
        <f>IF(V1984&lt;=300%,O1984,IF(AND(V1984&gt;100%,V1984&lt;=150%),S1984,R1984))</f>
        <v/>
      </c>
      <c r="Y1984" s="162">
        <f>ROUND(X1984,0)</f>
        <v/>
      </c>
    </row>
    <row r="1985" ht="15.75" customHeight="1">
      <c r="B1985" s="57" t="inlineStr">
        <is>
          <t>7.10</t>
        </is>
      </c>
      <c r="C1985" s="32" t="n">
        <v>4912</v>
      </c>
      <c r="D1985" s="59" t="inlineStr">
        <is>
          <t>PATIN DEL TENSOR DE LA CADENA</t>
        </is>
      </c>
      <c r="E1985" s="56" t="inlineStr">
        <is>
          <t>componente esencial que guía y mantiene la tensión adecuada de la cadena de distribución, asegurando la sincronización precisa entre el cigüeñal y los árboles de levas.</t>
        </is>
      </c>
      <c r="F1985" s="32" t="inlineStr">
        <is>
          <t>Unidad</t>
        </is>
      </c>
      <c r="G1985" s="35" t="inlineStr">
        <is>
          <t>suministro</t>
        </is>
      </c>
      <c r="H1985" s="159" t="n">
        <v>58900</v>
      </c>
      <c r="I1985" s="37" t="n">
        <v>158.91</v>
      </c>
      <c r="J1985" s="37" t="n">
        <v>151.76</v>
      </c>
      <c r="K1985" s="160">
        <f>H1985*(I1985/J1985)</f>
        <v/>
      </c>
      <c r="L1985" s="159" t="n">
        <v>71076.17720000001</v>
      </c>
      <c r="M1985" s="159" t="n">
        <v>69006</v>
      </c>
      <c r="N1985" s="159" t="n">
        <v>74526.48</v>
      </c>
      <c r="O1985" s="162">
        <f>MIN(K1985,L1985,M1985,N1985)</f>
        <v/>
      </c>
      <c r="P1985" s="162">
        <f>MAX(K1985,L1985,M1985,N1985)</f>
        <v/>
      </c>
      <c r="Q1985" s="162">
        <f>MEDIAN(K1985,L1985,M1985,N1985)</f>
        <v/>
      </c>
      <c r="R1985" s="162">
        <f>AVERAGE(K1985,L1985,M1985,N1985)</f>
        <v/>
      </c>
      <c r="S1985" s="162">
        <f>AVERAGE(O1985,Q1985)</f>
        <v/>
      </c>
      <c r="T1985" s="162">
        <f>AVERAGE(P1985,Q1985)</f>
        <v/>
      </c>
      <c r="U1985" s="41">
        <f>STDEVA(K1985,L1985,M1985,N1985)</f>
        <v/>
      </c>
      <c r="V1985" s="42">
        <f>U1985/Q1985</f>
        <v/>
      </c>
      <c r="W1985" s="43">
        <f>IF(X1985=O1985,"MENOR",IF(X1985=S1985,"PROM[MEN-MED]","PROMEDIO"))</f>
        <v/>
      </c>
      <c r="X1985" s="163">
        <f>IF(V1985&lt;=300%,O1985,IF(AND(V1985&gt;100%,V1985&lt;=150%),S1985,R1985))</f>
        <v/>
      </c>
      <c r="Y1985" s="162">
        <f>ROUND(X1985,0)</f>
        <v/>
      </c>
    </row>
    <row r="1986" ht="15.75" customHeight="1">
      <c r="B1986" s="57" t="inlineStr">
        <is>
          <t>7.11</t>
        </is>
      </c>
      <c r="C1986" s="32" t="n">
        <v>4912</v>
      </c>
      <c r="D1986" s="59" t="inlineStr">
        <is>
          <t>AMORTIGUADOR DE VIBRACIONES DE LA CADENA</t>
        </is>
      </c>
      <c r="E1986" s="56" t="inlineStr">
        <is>
          <t>componente crucial que ayuda a minimizar las vibraciones y el ruido generados por la cadena de distribución, contribuyendo a un funcionamiento más suave y eficiente del motor.​</t>
        </is>
      </c>
      <c r="F1986" s="32" t="inlineStr">
        <is>
          <t>Unidad</t>
        </is>
      </c>
      <c r="G1986" s="35" t="inlineStr">
        <is>
          <t>suministro</t>
        </is>
      </c>
      <c r="H1986" s="159" t="n">
        <v>109366</v>
      </c>
      <c r="I1986" s="37" t="n">
        <v>158.91</v>
      </c>
      <c r="J1986" s="37" t="n">
        <v>151.76</v>
      </c>
      <c r="K1986" s="160">
        <f>H1986*(I1986/J1986)</f>
        <v/>
      </c>
      <c r="L1986" s="159" t="n">
        <v>148122.2393</v>
      </c>
      <c r="M1986" s="159" t="n">
        <v>143808</v>
      </c>
      <c r="N1986" s="159" t="n">
        <v>155312.64</v>
      </c>
      <c r="O1986" s="162">
        <f>MIN(K1986,L1986,M1986,N1986)</f>
        <v/>
      </c>
      <c r="P1986" s="162">
        <f>MAX(K1986,L1986,M1986,N1986)</f>
        <v/>
      </c>
      <c r="Q1986" s="162">
        <f>MEDIAN(K1986,L1986,M1986,N1986)</f>
        <v/>
      </c>
      <c r="R1986" s="162">
        <f>AVERAGE(K1986,L1986,M1986,N1986)</f>
        <v/>
      </c>
      <c r="S1986" s="162">
        <f>AVERAGE(O1986,Q1986)</f>
        <v/>
      </c>
      <c r="T1986" s="162">
        <f>AVERAGE(P1986,Q1986)</f>
        <v/>
      </c>
      <c r="U1986" s="41">
        <f>STDEVA(K1986,L1986,M1986,N1986)</f>
        <v/>
      </c>
      <c r="V1986" s="42">
        <f>U1986/Q1986</f>
        <v/>
      </c>
      <c r="W1986" s="43">
        <f>IF(X1986=O1986,"MENOR",IF(X1986=S1986,"PROM[MEN-MED]","PROMEDIO"))</f>
        <v/>
      </c>
      <c r="X1986" s="163">
        <f>IF(V1986&lt;=300%,O1986,IF(AND(V1986&gt;100%,V1986&lt;=150%),S1986,R1986))</f>
        <v/>
      </c>
      <c r="Y1986" s="162">
        <f>ROUND(X1986,0)</f>
        <v/>
      </c>
    </row>
    <row r="1987" ht="15.75" customHeight="1">
      <c r="B1987" s="57" t="inlineStr">
        <is>
          <t>7.12</t>
        </is>
      </c>
      <c r="C1987" s="32" t="n">
        <v>4912</v>
      </c>
      <c r="D1987" s="59" t="inlineStr">
        <is>
          <t>CULATA DERECHA</t>
        </is>
      </c>
      <c r="E1987" s="56" t="inlineStr">
        <is>
          <t>alberga las válvulas y facilita la combustión eficiente del motor.</t>
        </is>
      </c>
      <c r="F1987" s="32" t="inlineStr">
        <is>
          <t>Unidad</t>
        </is>
      </c>
      <c r="G1987" s="35" t="inlineStr">
        <is>
          <t>suministro</t>
        </is>
      </c>
      <c r="H1987" s="159" t="n">
        <v>7910222</v>
      </c>
      <c r="I1987" s="37" t="n">
        <v>158.91</v>
      </c>
      <c r="J1987" s="37" t="n">
        <v>151.76</v>
      </c>
      <c r="K1987" s="160">
        <f>H1987*(I1987/J1987)</f>
        <v/>
      </c>
      <c r="L1987" s="159" t="n">
        <v>10513412.9044</v>
      </c>
      <c r="M1987" s="159" t="n">
        <v>10207197</v>
      </c>
      <c r="N1987" s="159" t="n">
        <v>11023772.76</v>
      </c>
      <c r="O1987" s="162">
        <f>MIN(K1987,L1987,M1987,N1987)</f>
        <v/>
      </c>
      <c r="P1987" s="162">
        <f>MAX(K1987,L1987,M1987,N1987)</f>
        <v/>
      </c>
      <c r="Q1987" s="162">
        <f>MEDIAN(K1987,L1987,M1987,N1987)</f>
        <v/>
      </c>
      <c r="R1987" s="162">
        <f>AVERAGE(K1987,L1987,M1987,N1987)</f>
        <v/>
      </c>
      <c r="S1987" s="162">
        <f>AVERAGE(O1987,Q1987)</f>
        <v/>
      </c>
      <c r="T1987" s="162">
        <f>AVERAGE(P1987,Q1987)</f>
        <v/>
      </c>
      <c r="U1987" s="41">
        <f>STDEVA(K1987,L1987,M1987,N1987)</f>
        <v/>
      </c>
      <c r="V1987" s="42">
        <f>U1987/Q1987</f>
        <v/>
      </c>
      <c r="W1987" s="43">
        <f>IF(X1987=O1987,"MENOR",IF(X1987=S1987,"PROM[MEN-MED]","PROMEDIO"))</f>
        <v/>
      </c>
      <c r="X1987" s="163">
        <f>IF(V1987&lt;=300%,O1987,IF(AND(V1987&gt;100%,V1987&lt;=150%),S1987,R1987))</f>
        <v/>
      </c>
      <c r="Y1987" s="162">
        <f>ROUND(X1987,0)</f>
        <v/>
      </c>
    </row>
    <row r="1988" ht="15.75" customHeight="1">
      <c r="B1988" s="57" t="inlineStr">
        <is>
          <t>7.13</t>
        </is>
      </c>
      <c r="C1988" s="32" t="n">
        <v>4912</v>
      </c>
      <c r="D1988" s="59" t="inlineStr">
        <is>
          <t xml:space="preserve">CULATA IZQUIERDA </t>
        </is>
      </c>
      <c r="E1988" s="56" t="inlineStr">
        <is>
          <t>alberga las válvulas y facilita la combustión eficiente del motor.</t>
        </is>
      </c>
      <c r="F1988" s="32" t="inlineStr">
        <is>
          <t>Unidad</t>
        </is>
      </c>
      <c r="G1988" s="35" t="inlineStr">
        <is>
          <t>suministro</t>
        </is>
      </c>
      <c r="H1988" s="159" t="n">
        <v>7910222</v>
      </c>
      <c r="I1988" s="37" t="n">
        <v>158.91</v>
      </c>
      <c r="J1988" s="37" t="n">
        <v>151.76</v>
      </c>
      <c r="K1988" s="160">
        <f>H1988*(I1988/J1988)</f>
        <v/>
      </c>
      <c r="L1988" s="159" t="n">
        <v>10717556.8451</v>
      </c>
      <c r="M1988" s="159" t="n">
        <v>10405395</v>
      </c>
      <c r="N1988" s="159" t="n">
        <v>11237826.6</v>
      </c>
      <c r="O1988" s="162">
        <f>MIN(K1988,L1988,M1988,N1988)</f>
        <v/>
      </c>
      <c r="P1988" s="162">
        <f>MAX(K1988,L1988,M1988,N1988)</f>
        <v/>
      </c>
      <c r="Q1988" s="162">
        <f>MEDIAN(K1988,L1988,M1988,N1988)</f>
        <v/>
      </c>
      <c r="R1988" s="162">
        <f>AVERAGE(K1988,L1988,M1988,N1988)</f>
        <v/>
      </c>
      <c r="S1988" s="162">
        <f>AVERAGE(O1988,Q1988)</f>
        <v/>
      </c>
      <c r="T1988" s="162">
        <f>AVERAGE(P1988,Q1988)</f>
        <v/>
      </c>
      <c r="U1988" s="41">
        <f>STDEVA(K1988,L1988,M1988,N1988)</f>
        <v/>
      </c>
      <c r="V1988" s="42">
        <f>U1988/Q1988</f>
        <v/>
      </c>
      <c r="W1988" s="43">
        <f>IF(X1988=O1988,"MENOR",IF(X1988=S1988,"PROM[MEN-MED]","PROMEDIO"))</f>
        <v/>
      </c>
      <c r="X1988" s="163">
        <f>IF(V1988&lt;=300%,O1988,IF(AND(V1988&gt;100%,V1988&lt;=150%),S1988,R1988))</f>
        <v/>
      </c>
      <c r="Y1988" s="162">
        <f>ROUND(X1988,0)</f>
        <v/>
      </c>
    </row>
    <row r="1989" ht="27" customHeight="1">
      <c r="B1989" s="57" t="inlineStr">
        <is>
          <t>7.14</t>
        </is>
      </c>
      <c r="C1989" s="32" t="n">
        <v>4912</v>
      </c>
      <c r="D1989" s="59" t="inlineStr">
        <is>
          <t xml:space="preserve">JUNTA CULATA DERECHA </t>
        </is>
      </c>
      <c r="E1989" s="56" t="inlineStr">
        <is>
          <t>La junta de culata es una lámina, que puede estar compuesta de diferentes materiales; y que sigue a cabalidad el patrón de agujeros que coincide con los perfiles del bloque. Sirve como cierre hermético entre ambas partes.</t>
        </is>
      </c>
      <c r="F1989" s="32" t="inlineStr">
        <is>
          <t>Unidad</t>
        </is>
      </c>
      <c r="G1989" s="35" t="inlineStr">
        <is>
          <t>suministro</t>
        </is>
      </c>
      <c r="H1989" s="159" t="n">
        <v>242250</v>
      </c>
      <c r="I1989" s="37" t="n">
        <v>158.91</v>
      </c>
      <c r="J1989" s="37" t="n">
        <v>151.76</v>
      </c>
      <c r="K1989" s="160">
        <f>H1989*(I1989/J1989)</f>
        <v/>
      </c>
      <c r="L1989" s="159" t="n">
        <v>295087.7867</v>
      </c>
      <c r="M1989" s="159" t="n">
        <v>286493</v>
      </c>
      <c r="N1989" s="159" t="n">
        <v>309412.44</v>
      </c>
      <c r="O1989" s="162">
        <f>MIN(K1989,L1989,M1989,N1989)</f>
        <v/>
      </c>
      <c r="P1989" s="162">
        <f>MAX(K1989,L1989,M1989,N1989)</f>
        <v/>
      </c>
      <c r="Q1989" s="162">
        <f>MEDIAN(K1989,L1989,M1989,N1989)</f>
        <v/>
      </c>
      <c r="R1989" s="162">
        <f>AVERAGE(K1989,L1989,M1989,N1989)</f>
        <v/>
      </c>
      <c r="S1989" s="162">
        <f>AVERAGE(O1989,Q1989)</f>
        <v/>
      </c>
      <c r="T1989" s="162">
        <f>AVERAGE(P1989,Q1989)</f>
        <v/>
      </c>
      <c r="U1989" s="41">
        <f>STDEVA(K1989,L1989,M1989,N1989)</f>
        <v/>
      </c>
      <c r="V1989" s="42">
        <f>U1989/Q1989</f>
        <v/>
      </c>
      <c r="W1989" s="43">
        <f>IF(X1989=O1989,"MENOR",IF(X1989=S1989,"PROM[MEN-MED]","PROMEDIO"))</f>
        <v/>
      </c>
      <c r="X1989" s="163">
        <f>IF(V1989&lt;=300%,O1989,IF(AND(V1989&gt;100%,V1989&lt;=150%),S1989,R1989))</f>
        <v/>
      </c>
      <c r="Y1989" s="162">
        <f>ROUND(X1989,0)</f>
        <v/>
      </c>
    </row>
    <row r="1990" ht="27" customHeight="1">
      <c r="B1990" s="57" t="inlineStr">
        <is>
          <t>7.15</t>
        </is>
      </c>
      <c r="C1990" s="32" t="n">
        <v>4912</v>
      </c>
      <c r="D1990" s="59" t="inlineStr">
        <is>
          <t>JUNTA CULATA IZQUIERDA</t>
        </is>
      </c>
      <c r="E1990" s="56" t="inlineStr">
        <is>
          <t>La junta de culata es una lámina, que puede estar compuesta de diferentes materiales; y que sigue a cabalidad el patrón de agujeros que coincide con los perfiles del bloque. Sirve como cierre hermético entre ambas partes.</t>
        </is>
      </c>
      <c r="F1990" s="32" t="inlineStr">
        <is>
          <t>Unidad</t>
        </is>
      </c>
      <c r="G1990" s="35" t="inlineStr">
        <is>
          <t>suministro</t>
        </is>
      </c>
      <c r="H1990" s="159" t="n">
        <v>242250</v>
      </c>
      <c r="I1990" s="37" t="n">
        <v>158.91</v>
      </c>
      <c r="J1990" s="37" t="n">
        <v>151.76</v>
      </c>
      <c r="K1990" s="160">
        <f>H1990*(I1990/J1990)</f>
        <v/>
      </c>
      <c r="L1990" s="159" t="n">
        <v>289572.1367</v>
      </c>
      <c r="M1990" s="159" t="n">
        <v>281138</v>
      </c>
      <c r="N1990" s="159" t="n">
        <v>303629.04</v>
      </c>
      <c r="O1990" s="162">
        <f>MIN(K1990,L1990,M1990,N1990)</f>
        <v/>
      </c>
      <c r="P1990" s="162">
        <f>MAX(K1990,L1990,M1990,N1990)</f>
        <v/>
      </c>
      <c r="Q1990" s="162">
        <f>MEDIAN(K1990,L1990,M1990,N1990)</f>
        <v/>
      </c>
      <c r="R1990" s="162">
        <f>AVERAGE(K1990,L1990,M1990,N1990)</f>
        <v/>
      </c>
      <c r="S1990" s="162">
        <f>AVERAGE(O1990,Q1990)</f>
        <v/>
      </c>
      <c r="T1990" s="162">
        <f>AVERAGE(P1990,Q1990)</f>
        <v/>
      </c>
      <c r="U1990" s="41">
        <f>STDEVA(K1990,L1990,M1990,N1990)</f>
        <v/>
      </c>
      <c r="V1990" s="42">
        <f>U1990/Q1990</f>
        <v/>
      </c>
      <c r="W1990" s="43">
        <f>IF(X1990=O1990,"MENOR",IF(X1990=S1990,"PROM[MEN-MED]","PROMEDIO"))</f>
        <v/>
      </c>
      <c r="X1990" s="163">
        <f>IF(V1990&lt;=300%,O1990,IF(AND(V1990&gt;100%,V1990&lt;=150%),S1990,R1990))</f>
        <v/>
      </c>
      <c r="Y1990" s="162">
        <f>ROUND(X1990,0)</f>
        <v/>
      </c>
    </row>
    <row r="1991" ht="15.75" customHeight="1">
      <c r="B1991" s="57" t="inlineStr">
        <is>
          <t>7.16</t>
        </is>
      </c>
      <c r="C1991" s="32" t="n">
        <v>4912</v>
      </c>
      <c r="D1991" s="59" t="inlineStr">
        <is>
          <t xml:space="preserve">AISLANTE DE MONTAJE DELANTERO DERECHO DEL MOTOR </t>
        </is>
      </c>
      <c r="E1991" s="56" t="inlineStr">
        <is>
          <t>componente del sistema de montaje del motor diseñado para absorber vibraciones y reducir el impacto del motor en el chasis del vehículo.</t>
        </is>
      </c>
      <c r="F1991" s="32" t="inlineStr">
        <is>
          <t>Unidad</t>
        </is>
      </c>
      <c r="G1991" s="35" t="inlineStr">
        <is>
          <t>suministro</t>
        </is>
      </c>
      <c r="H1991" s="159" t="n">
        <v>823697</v>
      </c>
      <c r="I1991" s="37" t="n">
        <v>158.91</v>
      </c>
      <c r="J1991" s="37" t="n">
        <v>151.76</v>
      </c>
      <c r="K1991" s="160">
        <f>H1991*(I1991/J1991)</f>
        <v/>
      </c>
      <c r="L1991" s="159" t="n">
        <v>990221.3958000001</v>
      </c>
      <c r="M1991" s="159" t="n">
        <v>961380</v>
      </c>
      <c r="N1991" s="159" t="n">
        <v>1038290.4</v>
      </c>
      <c r="O1991" s="162">
        <f>MIN(K1991,L1991,M1991,N1991)</f>
        <v/>
      </c>
      <c r="P1991" s="162">
        <f>MAX(K1991,L1991,M1991,N1991)</f>
        <v/>
      </c>
      <c r="Q1991" s="162">
        <f>MEDIAN(K1991,L1991,M1991,N1991)</f>
        <v/>
      </c>
      <c r="R1991" s="162">
        <f>AVERAGE(K1991,L1991,M1991,N1991)</f>
        <v/>
      </c>
      <c r="S1991" s="162">
        <f>AVERAGE(O1991,Q1991)</f>
        <v/>
      </c>
      <c r="T1991" s="162">
        <f>AVERAGE(P1991,Q1991)</f>
        <v/>
      </c>
      <c r="U1991" s="41">
        <f>STDEVA(K1991,L1991,M1991,N1991)</f>
        <v/>
      </c>
      <c r="V1991" s="42">
        <f>U1991/Q1991</f>
        <v/>
      </c>
      <c r="W1991" s="43">
        <f>IF(X1991=O1991,"MENOR",IF(X1991=S1991,"PROM[MEN-MED]","PROMEDIO"))</f>
        <v/>
      </c>
      <c r="X1991" s="163">
        <f>IF(V1991&lt;=300%,O1991,IF(AND(V1991&gt;100%,V1991&lt;=150%),S1991,R1991))</f>
        <v/>
      </c>
      <c r="Y1991" s="162">
        <f>ROUND(X1991,0)</f>
        <v/>
      </c>
    </row>
    <row r="1992" ht="15.75" customHeight="1">
      <c r="B1992" s="57" t="inlineStr">
        <is>
          <t>7.17</t>
        </is>
      </c>
      <c r="C1992" s="32" t="n">
        <v>4912</v>
      </c>
      <c r="D1992" s="59" t="inlineStr">
        <is>
          <t xml:space="preserve">AISLANTE DE MONTAJE DELANTERO IZQUIERDO DEL MOTOR </t>
        </is>
      </c>
      <c r="E1992" s="56" t="inlineStr">
        <is>
          <t>componente del sistema de montaje del motor diseñado para absorber vibraciones y reducir el impacto del motor en el chasis del vehículo.</t>
        </is>
      </c>
      <c r="F1992" s="32" t="inlineStr">
        <is>
          <t>Unidad</t>
        </is>
      </c>
      <c r="G1992" s="35" t="inlineStr">
        <is>
          <t>suministro</t>
        </is>
      </c>
      <c r="H1992" s="159" t="n">
        <v>805481</v>
      </c>
      <c r="I1992" s="37" t="n">
        <v>158.91</v>
      </c>
      <c r="J1992" s="37" t="n">
        <v>151.76</v>
      </c>
      <c r="K1992" s="160">
        <f>H1992*(I1992/J1992)</f>
        <v/>
      </c>
      <c r="L1992" s="159" t="n">
        <v>1074944.0527</v>
      </c>
      <c r="M1992" s="159" t="n">
        <v>1043635</v>
      </c>
      <c r="N1992" s="159" t="n">
        <v>1127125.8</v>
      </c>
      <c r="O1992" s="162">
        <f>MIN(K1992,L1992,M1992,N1992)</f>
        <v/>
      </c>
      <c r="P1992" s="162">
        <f>MAX(K1992,L1992,M1992,N1992)</f>
        <v/>
      </c>
      <c r="Q1992" s="162">
        <f>MEDIAN(K1992,L1992,M1992,N1992)</f>
        <v/>
      </c>
      <c r="R1992" s="162">
        <f>AVERAGE(K1992,L1992,M1992,N1992)</f>
        <v/>
      </c>
      <c r="S1992" s="162">
        <f>AVERAGE(O1992,Q1992)</f>
        <v/>
      </c>
      <c r="T1992" s="162">
        <f>AVERAGE(P1992,Q1992)</f>
        <v/>
      </c>
      <c r="U1992" s="41">
        <f>STDEVA(K1992,L1992,M1992,N1992)</f>
        <v/>
      </c>
      <c r="V1992" s="42">
        <f>U1992/Q1992</f>
        <v/>
      </c>
      <c r="W1992" s="43">
        <f>IF(X1992=O1992,"MENOR",IF(X1992=S1992,"PROM[MEN-MED]","PROMEDIO"))</f>
        <v/>
      </c>
      <c r="X1992" s="163">
        <f>IF(V1992&lt;=300%,O1992,IF(AND(V1992&gt;100%,V1992&lt;=150%),S1992,R1992))</f>
        <v/>
      </c>
      <c r="Y1992" s="162">
        <f>ROUND(X1992,0)</f>
        <v/>
      </c>
    </row>
    <row r="1993" ht="15.75" customHeight="1">
      <c r="B1993" s="57" t="inlineStr">
        <is>
          <t>7.18</t>
        </is>
      </c>
      <c r="C1993" s="32" t="n">
        <v>4912</v>
      </c>
      <c r="D1993" s="59" t="inlineStr">
        <is>
          <t>COLECTOR DE ADMISION</t>
        </is>
      </c>
      <c r="E1993" s="56" t="inlineStr">
        <is>
          <t>componente del sistema de admisión del motor que distribuye de manera uniforme la mezcla de aire (o aire-combustible en algunos casos) a los cilindros del motor.</t>
        </is>
      </c>
      <c r="F1993" s="32" t="inlineStr">
        <is>
          <t>Unidad</t>
        </is>
      </c>
      <c r="G1993" s="35" t="inlineStr">
        <is>
          <t>suministro</t>
        </is>
      </c>
      <c r="H1993" s="159" t="n">
        <v>3245172</v>
      </c>
      <c r="I1993" s="37" t="n">
        <v>158.91</v>
      </c>
      <c r="J1993" s="37" t="n">
        <v>151.76</v>
      </c>
      <c r="K1993" s="160">
        <f>H1993*(I1993/J1993)</f>
        <v/>
      </c>
      <c r="L1993" s="159" t="n">
        <v>3927533.1676</v>
      </c>
      <c r="M1993" s="159" t="n">
        <v>3813139</v>
      </c>
      <c r="N1993" s="159" t="n">
        <v>4118190.12</v>
      </c>
      <c r="O1993" s="162">
        <f>MIN(K1993,L1993,M1993,N1993)</f>
        <v/>
      </c>
      <c r="P1993" s="162">
        <f>MAX(K1993,L1993,M1993,N1993)</f>
        <v/>
      </c>
      <c r="Q1993" s="162">
        <f>MEDIAN(K1993,L1993,M1993,N1993)</f>
        <v/>
      </c>
      <c r="R1993" s="162">
        <f>AVERAGE(K1993,L1993,M1993,N1993)</f>
        <v/>
      </c>
      <c r="S1993" s="162">
        <f>AVERAGE(O1993,Q1993)</f>
        <v/>
      </c>
      <c r="T1993" s="162">
        <f>AVERAGE(P1993,Q1993)</f>
        <v/>
      </c>
      <c r="U1993" s="41">
        <f>STDEVA(K1993,L1993,M1993,N1993)</f>
        <v/>
      </c>
      <c r="V1993" s="42">
        <f>U1993/Q1993</f>
        <v/>
      </c>
      <c r="W1993" s="43">
        <f>IF(X1993=O1993,"MENOR",IF(X1993=S1993,"PROM[MEN-MED]","PROMEDIO"))</f>
        <v/>
      </c>
      <c r="X1993" s="163">
        <f>IF(V1993&lt;=300%,O1993,IF(AND(V1993&gt;100%,V1993&lt;=150%),S1993,R1993))</f>
        <v/>
      </c>
      <c r="Y1993" s="162">
        <f>ROUND(X1993,0)</f>
        <v/>
      </c>
    </row>
    <row r="1994" ht="27" customHeight="1">
      <c r="B1994" s="57" t="inlineStr">
        <is>
          <t>7.19</t>
        </is>
      </c>
      <c r="C1994" s="32" t="n">
        <v>4912</v>
      </c>
      <c r="D1994" s="59" t="inlineStr">
        <is>
          <t>JUNTA COLECTOR DE ADMISION</t>
        </is>
      </c>
      <c r="E1994" s="56" t="inlineStr">
        <is>
          <t>s un sello que se encuentra entre el colector de admisión y la culata del motor, cuya función principal es evitar fugas de aire y garantizar un sellado hermético en el sistema de admisión.</t>
        </is>
      </c>
      <c r="F1994" s="32" t="inlineStr">
        <is>
          <t>Unidad</t>
        </is>
      </c>
      <c r="G1994" s="35" t="inlineStr">
        <is>
          <t>suministro</t>
        </is>
      </c>
      <c r="H1994" s="159" t="n">
        <v>54150</v>
      </c>
      <c r="I1994" s="37" t="n">
        <v>158.91</v>
      </c>
      <c r="J1994" s="37" t="n">
        <v>151.76</v>
      </c>
      <c r="K1994" s="160">
        <f>H1994*(I1994/J1994)</f>
        <v/>
      </c>
      <c r="L1994" s="159" t="n">
        <v>64111.3214</v>
      </c>
      <c r="M1994" s="159" t="n">
        <v>62244</v>
      </c>
      <c r="N1994" s="159" t="n">
        <v>67223.52</v>
      </c>
      <c r="O1994" s="162">
        <f>MIN(K1994,L1994,M1994,N1994)</f>
        <v/>
      </c>
      <c r="P1994" s="162">
        <f>MAX(K1994,L1994,M1994,N1994)</f>
        <v/>
      </c>
      <c r="Q1994" s="162">
        <f>MEDIAN(K1994,L1994,M1994,N1994)</f>
        <v/>
      </c>
      <c r="R1994" s="162">
        <f>AVERAGE(K1994,L1994,M1994,N1994)</f>
        <v/>
      </c>
      <c r="S1994" s="162">
        <f>AVERAGE(O1994,Q1994)</f>
        <v/>
      </c>
      <c r="T1994" s="162">
        <f>AVERAGE(P1994,Q1994)</f>
        <v/>
      </c>
      <c r="U1994" s="41">
        <f>STDEVA(K1994,L1994,M1994,N1994)</f>
        <v/>
      </c>
      <c r="V1994" s="42">
        <f>U1994/Q1994</f>
        <v/>
      </c>
      <c r="W1994" s="43">
        <f>IF(X1994=O1994,"MENOR",IF(X1994=S1994,"PROM[MEN-MED]","PROMEDIO"))</f>
        <v/>
      </c>
      <c r="X1994" s="163">
        <f>IF(V1994&lt;=300%,O1994,IF(AND(V1994&gt;100%,V1994&lt;=150%),S1994,R1994))</f>
        <v/>
      </c>
      <c r="Y1994" s="162">
        <f>ROUND(X1994,0)</f>
        <v/>
      </c>
    </row>
    <row r="1995" ht="27" customHeight="1">
      <c r="B1995" s="57" t="inlineStr">
        <is>
          <t>7.20</t>
        </is>
      </c>
      <c r="C1995" s="32" t="n">
        <v>4912</v>
      </c>
      <c r="D1995" s="59" t="inlineStr">
        <is>
          <t xml:space="preserve">SUBCONJUNTO DEL COLADOR DE ACEITE </t>
        </is>
      </c>
      <c r="E1995" s="56" t="inlineStr">
        <is>
          <t>componente del sistema de lubricación del motor que se encuentra en la base del cárter y tiene la función de filtrar impurezas y partículas del aceite antes de que este sea bombeado al motor.</t>
        </is>
      </c>
      <c r="F1995" s="32" t="inlineStr">
        <is>
          <t>Unidad</t>
        </is>
      </c>
      <c r="G1995" s="35" t="inlineStr">
        <is>
          <t>suministro</t>
        </is>
      </c>
      <c r="H1995" s="159" t="n">
        <v>148199</v>
      </c>
      <c r="I1995" s="37" t="n">
        <v>158.91</v>
      </c>
      <c r="J1995" s="37" t="n">
        <v>151.76</v>
      </c>
      <c r="K1995" s="160">
        <f>H1995*(I1995/J1995)</f>
        <v/>
      </c>
      <c r="L1995" s="159" t="n">
        <v>177149.6951</v>
      </c>
      <c r="M1995" s="159" t="n">
        <v>171990</v>
      </c>
      <c r="N1995" s="159" t="n">
        <v>185749.2</v>
      </c>
      <c r="O1995" s="162">
        <f>MIN(K1995,L1995,M1995,N1995)</f>
        <v/>
      </c>
      <c r="P1995" s="162">
        <f>MAX(K1995,L1995,M1995,N1995)</f>
        <v/>
      </c>
      <c r="Q1995" s="162">
        <f>MEDIAN(K1995,L1995,M1995,N1995)</f>
        <v/>
      </c>
      <c r="R1995" s="162">
        <f>AVERAGE(K1995,L1995,M1995,N1995)</f>
        <v/>
      </c>
      <c r="S1995" s="162">
        <f>AVERAGE(O1995,Q1995)</f>
        <v/>
      </c>
      <c r="T1995" s="162">
        <f>AVERAGE(P1995,Q1995)</f>
        <v/>
      </c>
      <c r="U1995" s="41">
        <f>STDEVA(K1995,L1995,M1995,N1995)</f>
        <v/>
      </c>
      <c r="V1995" s="42">
        <f>U1995/Q1995</f>
        <v/>
      </c>
      <c r="W1995" s="43">
        <f>IF(X1995=O1995,"MENOR",IF(X1995=S1995,"PROM[MEN-MED]","PROMEDIO"))</f>
        <v/>
      </c>
      <c r="X1995" s="163">
        <f>IF(V1995&lt;=300%,O1995,IF(AND(V1995&gt;100%,V1995&lt;=150%),S1995,R1995))</f>
        <v/>
      </c>
      <c r="Y1995" s="162">
        <f>ROUND(X1995,0)</f>
        <v/>
      </c>
    </row>
    <row r="1996" ht="15.75" customHeight="1">
      <c r="B1996" s="57" t="inlineStr">
        <is>
          <t>7.21</t>
        </is>
      </c>
      <c r="C1996" s="32" t="n">
        <v>4912</v>
      </c>
      <c r="D1996" s="59" t="inlineStr">
        <is>
          <t xml:space="preserve">SEPARAVDOR DE LA CAMISA DE AGUA DEL BLOQUE DE CILINDROS </t>
        </is>
      </c>
      <c r="E1996" s="56" t="inlineStr">
        <is>
          <t>componente del sistema de enfriamiento del motor que ayuda a dirigir y optimizar el flujo del refrigerante dentro del bloque de cilindros.</t>
        </is>
      </c>
      <c r="F1996" s="32" t="inlineStr">
        <is>
          <t>Unidad</t>
        </is>
      </c>
      <c r="G1996" s="35" t="inlineStr">
        <is>
          <t>suministro</t>
        </is>
      </c>
      <c r="H1996" s="159" t="n">
        <v>662360</v>
      </c>
      <c r="I1996" s="37" t="n">
        <v>158.91</v>
      </c>
      <c r="J1996" s="37" t="n">
        <v>151.76</v>
      </c>
      <c r="K1996" s="160">
        <f>H1996*(I1996/J1996)</f>
        <v/>
      </c>
      <c r="L1996" s="159" t="n">
        <v>832164.8104</v>
      </c>
      <c r="M1996" s="159" t="n">
        <v>807927</v>
      </c>
      <c r="N1996" s="159" t="n">
        <v>872561.16</v>
      </c>
      <c r="O1996" s="162">
        <f>MIN(K1996,L1996,M1996,N1996)</f>
        <v/>
      </c>
      <c r="P1996" s="162">
        <f>MAX(K1996,L1996,M1996,N1996)</f>
        <v/>
      </c>
      <c r="Q1996" s="162">
        <f>MEDIAN(K1996,L1996,M1996,N1996)</f>
        <v/>
      </c>
      <c r="R1996" s="162">
        <f>AVERAGE(K1996,L1996,M1996,N1996)</f>
        <v/>
      </c>
      <c r="S1996" s="162">
        <f>AVERAGE(O1996,Q1996)</f>
        <v/>
      </c>
      <c r="T1996" s="162">
        <f>AVERAGE(P1996,Q1996)</f>
        <v/>
      </c>
      <c r="U1996" s="41">
        <f>STDEVA(K1996,L1996,M1996,N1996)</f>
        <v/>
      </c>
      <c r="V1996" s="42">
        <f>U1996/Q1996</f>
        <v/>
      </c>
      <c r="W1996" s="43">
        <f>IF(X1996=O1996,"MENOR",IF(X1996=S1996,"PROM[MEN-MED]","PROMEDIO"))</f>
        <v/>
      </c>
      <c r="X1996" s="163">
        <f>IF(V1996&lt;=300%,O1996,IF(AND(V1996&gt;100%,V1996&lt;=150%),S1996,R1996))</f>
        <v/>
      </c>
      <c r="Y1996" s="162">
        <f>ROUND(X1996,0)</f>
        <v/>
      </c>
    </row>
    <row r="1997" ht="15.75" customHeight="1">
      <c r="B1997" s="57" t="inlineStr">
        <is>
          <t>7.22</t>
        </is>
      </c>
      <c r="C1997" s="32" t="n">
        <v>4912</v>
      </c>
      <c r="D1997" s="59" t="inlineStr">
        <is>
          <t xml:space="preserve">VALVULA DE ESCAPE </t>
        </is>
      </c>
      <c r="E1997" s="56" t="inlineStr">
        <is>
          <t>componente del tren de válvulas del motor que permite la expulsión de los gases quemados de la combustión desde la cámara de combustión hacia el sistema de escape.</t>
        </is>
      </c>
      <c r="F1997" s="32" t="inlineStr">
        <is>
          <t>Unidad</t>
        </is>
      </c>
      <c r="G1997" s="35" t="inlineStr">
        <is>
          <t>suministro</t>
        </is>
      </c>
      <c r="H1997" s="159" t="n">
        <v>131100</v>
      </c>
      <c r="I1997" s="37" t="n">
        <v>158.91</v>
      </c>
      <c r="J1997" s="37" t="n">
        <v>151.76</v>
      </c>
      <c r="K1997" s="160">
        <f>H1997*(I1997/J1997)</f>
        <v/>
      </c>
      <c r="L1997" s="159" t="n">
        <v>155215.8531</v>
      </c>
      <c r="M1997" s="159" t="n">
        <v>150695</v>
      </c>
      <c r="N1997" s="159" t="n">
        <v>162750.6</v>
      </c>
      <c r="O1997" s="162">
        <f>MIN(K1997,L1997,M1997,N1997)</f>
        <v/>
      </c>
      <c r="P1997" s="162">
        <f>MAX(K1997,L1997,M1997,N1997)</f>
        <v/>
      </c>
      <c r="Q1997" s="162">
        <f>MEDIAN(K1997,L1997,M1997,N1997)</f>
        <v/>
      </c>
      <c r="R1997" s="162">
        <f>AVERAGE(K1997,L1997,M1997,N1997)</f>
        <v/>
      </c>
      <c r="S1997" s="162">
        <f>AVERAGE(O1997,Q1997)</f>
        <v/>
      </c>
      <c r="T1997" s="162">
        <f>AVERAGE(P1997,Q1997)</f>
        <v/>
      </c>
      <c r="U1997" s="41">
        <f>STDEVA(K1997,L1997,M1997,N1997)</f>
        <v/>
      </c>
      <c r="V1997" s="42">
        <f>U1997/Q1997</f>
        <v/>
      </c>
      <c r="W1997" s="43">
        <f>IF(X1997=O1997,"MENOR",IF(X1997=S1997,"PROM[MEN-MED]","PROMEDIO"))</f>
        <v/>
      </c>
      <c r="X1997" s="163">
        <f>IF(V1997&lt;=300%,O1997,IF(AND(V1997&gt;100%,V1997&lt;=150%),S1997,R1997))</f>
        <v/>
      </c>
      <c r="Y1997" s="162">
        <f>ROUND(X1997,0)</f>
        <v/>
      </c>
    </row>
    <row r="1998" ht="27" customHeight="1">
      <c r="B1998" s="57" t="inlineStr">
        <is>
          <t>7.23</t>
        </is>
      </c>
      <c r="C1998" s="32" t="n">
        <v>4912</v>
      </c>
      <c r="D1998" s="59" t="inlineStr">
        <is>
          <t>VALVULA DE ADMISION</t>
        </is>
      </c>
      <c r="E1998" s="56" t="inlineStr">
        <is>
          <t>componente del tren de válvulas del motor que permite la entrada de la mezcla de aire y combustible (en motores de inyección indirecta) o solo aire (en motores de inyección directa) a la cámara de combustión</t>
        </is>
      </c>
      <c r="F1998" s="32" t="inlineStr">
        <is>
          <t>Unidad</t>
        </is>
      </c>
      <c r="G1998" s="35" t="inlineStr">
        <is>
          <t>suministro</t>
        </is>
      </c>
      <c r="H1998" s="159" t="n">
        <v>91200</v>
      </c>
      <c r="I1998" s="37" t="n">
        <v>158.91</v>
      </c>
      <c r="J1998" s="37" t="n">
        <v>151.76</v>
      </c>
      <c r="K1998" s="160">
        <f>H1998*(I1998/J1998)</f>
        <v/>
      </c>
      <c r="L1998" s="159" t="n">
        <v>110053.4372</v>
      </c>
      <c r="M1998" s="159" t="n">
        <v>106848</v>
      </c>
      <c r="N1998" s="159" t="n">
        <v>115395.84</v>
      </c>
      <c r="O1998" s="162">
        <f>MIN(K1998,L1998,M1998,N1998)</f>
        <v/>
      </c>
      <c r="P1998" s="162">
        <f>MAX(K1998,L1998,M1998,N1998)</f>
        <v/>
      </c>
      <c r="Q1998" s="162">
        <f>MEDIAN(K1998,L1998,M1998,N1998)</f>
        <v/>
      </c>
      <c r="R1998" s="162">
        <f>AVERAGE(K1998,L1998,M1998,N1998)</f>
        <v/>
      </c>
      <c r="S1998" s="162">
        <f>AVERAGE(O1998,Q1998)</f>
        <v/>
      </c>
      <c r="T1998" s="162">
        <f>AVERAGE(P1998,Q1998)</f>
        <v/>
      </c>
      <c r="U1998" s="41">
        <f>STDEVA(K1998,L1998,M1998,N1998)</f>
        <v/>
      </c>
      <c r="V1998" s="42">
        <f>U1998/Q1998</f>
        <v/>
      </c>
      <c r="W1998" s="43">
        <f>IF(X1998=O1998,"MENOR",IF(X1998=S1998,"PROM[MEN-MED]","PROMEDIO"))</f>
        <v/>
      </c>
      <c r="X1998" s="163">
        <f>IF(V1998&lt;=300%,O1998,IF(AND(V1998&gt;100%,V1998&lt;=150%),S1998,R1998))</f>
        <v/>
      </c>
      <c r="Y1998" s="162">
        <f>ROUND(X1998,0)</f>
        <v/>
      </c>
    </row>
    <row r="1999" ht="15.75" customHeight="1">
      <c r="B1999" s="57" t="inlineStr">
        <is>
          <t>7.24</t>
        </is>
      </c>
      <c r="C1999" s="32" t="n">
        <v>4912</v>
      </c>
      <c r="D1999" s="59" t="inlineStr">
        <is>
          <t>CASQUILLO DE LA GUIA DE LA VALVULA DE ESCAPE</t>
        </is>
      </c>
      <c r="E1999" s="56" t="inlineStr">
        <is>
          <t xml:space="preserve">componente cilíndrico que se encuentra en la culata del motor y sirve como guía para el movimiento de las válvulas de admisión y escape </t>
        </is>
      </c>
      <c r="F1999" s="32" t="inlineStr">
        <is>
          <t>Unidad</t>
        </is>
      </c>
      <c r="G1999" s="35" t="inlineStr">
        <is>
          <t>suministro</t>
        </is>
      </c>
      <c r="H1999" s="159" t="n">
        <v>40849</v>
      </c>
      <c r="I1999" s="37" t="n">
        <v>158.91</v>
      </c>
      <c r="J1999" s="37" t="n">
        <v>151.76</v>
      </c>
      <c r="K1999" s="160">
        <f>H1999*(I1999/J1999)</f>
        <v/>
      </c>
      <c r="L1999" s="159" t="n">
        <v>49294.7742</v>
      </c>
      <c r="M1999" s="159" t="n">
        <v>47859</v>
      </c>
      <c r="N1999" s="159" t="n">
        <v>51687.72</v>
      </c>
      <c r="O1999" s="162">
        <f>MIN(K1999,L1999,M1999,N1999)</f>
        <v/>
      </c>
      <c r="P1999" s="162">
        <f>MAX(K1999,L1999,M1999,N1999)</f>
        <v/>
      </c>
      <c r="Q1999" s="162">
        <f>MEDIAN(K1999,L1999,M1999,N1999)</f>
        <v/>
      </c>
      <c r="R1999" s="162">
        <f>AVERAGE(K1999,L1999,M1999,N1999)</f>
        <v/>
      </c>
      <c r="S1999" s="162">
        <f>AVERAGE(O1999,Q1999)</f>
        <v/>
      </c>
      <c r="T1999" s="162">
        <f>AVERAGE(P1999,Q1999)</f>
        <v/>
      </c>
      <c r="U1999" s="41">
        <f>STDEVA(K1999,L1999,M1999,N1999)</f>
        <v/>
      </c>
      <c r="V1999" s="42">
        <f>U1999/Q1999</f>
        <v/>
      </c>
      <c r="W1999" s="43">
        <f>IF(X1999=O1999,"MENOR",IF(X1999=S1999,"PROM[MEN-MED]","PROMEDIO"))</f>
        <v/>
      </c>
      <c r="X1999" s="163">
        <f>IF(V1999&lt;=300%,O1999,IF(AND(V1999&gt;100%,V1999&lt;=150%),S1999,R1999))</f>
        <v/>
      </c>
      <c r="Y1999" s="162">
        <f>ROUND(X1999,0)</f>
        <v/>
      </c>
    </row>
    <row r="2000" ht="27" customHeight="1">
      <c r="B2000" s="57" t="inlineStr">
        <is>
          <t>7.25</t>
        </is>
      </c>
      <c r="C2000" s="32" t="n">
        <v>4912</v>
      </c>
      <c r="D2000" s="59" t="inlineStr">
        <is>
          <t xml:space="preserve">ASIENTO DEL MUELLE DE LA VALVULA </t>
        </is>
      </c>
      <c r="E2000" s="56" t="inlineStr">
        <is>
          <t>componente del sistema de válvulas del motor que proporciona una base estable para el muelle de la válvula, ayudando a mantener la válvula en su posición correcta y asegurando su correcto funcionamiento</t>
        </is>
      </c>
      <c r="F2000" s="32" t="inlineStr">
        <is>
          <t>Unidad</t>
        </is>
      </c>
      <c r="G2000" s="35" t="inlineStr">
        <is>
          <t>suministro</t>
        </is>
      </c>
      <c r="H2000" s="159" t="n">
        <v>1900</v>
      </c>
      <c r="I2000" s="37" t="n">
        <v>158.91</v>
      </c>
      <c r="J2000" s="37" t="n">
        <v>151.76</v>
      </c>
      <c r="K2000" s="160">
        <f>H2000*(I2000/J2000)</f>
        <v/>
      </c>
      <c r="L2000" s="159" t="n">
        <v>2249.5165</v>
      </c>
      <c r="M2000" s="159" t="n">
        <v>2184</v>
      </c>
      <c r="N2000" s="159" t="n">
        <v>2358.72</v>
      </c>
      <c r="O2000" s="162">
        <f>MIN(K2000,L2000,M2000,N2000)</f>
        <v/>
      </c>
      <c r="P2000" s="162">
        <f>MAX(K2000,L2000,M2000,N2000)</f>
        <v/>
      </c>
      <c r="Q2000" s="162">
        <f>MEDIAN(K2000,L2000,M2000,N2000)</f>
        <v/>
      </c>
      <c r="R2000" s="162">
        <f>AVERAGE(K2000,L2000,M2000,N2000)</f>
        <v/>
      </c>
      <c r="S2000" s="162">
        <f>AVERAGE(O2000,Q2000)</f>
        <v/>
      </c>
      <c r="T2000" s="162">
        <f>AVERAGE(P2000,Q2000)</f>
        <v/>
      </c>
      <c r="U2000" s="41">
        <f>STDEVA(K2000,L2000,M2000,N2000)</f>
        <v/>
      </c>
      <c r="V2000" s="42">
        <f>U2000/Q2000</f>
        <v/>
      </c>
      <c r="W2000" s="43">
        <f>IF(X2000=O2000,"MENOR",IF(X2000=S2000,"PROM[MEN-MED]","PROMEDIO"))</f>
        <v/>
      </c>
      <c r="X2000" s="163">
        <f>IF(V2000&lt;=300%,O2000,IF(AND(V2000&gt;100%,V2000&lt;=150%),S2000,R2000))</f>
        <v/>
      </c>
      <c r="Y2000" s="162">
        <f>ROUND(X2000,0)</f>
        <v/>
      </c>
    </row>
    <row r="2001" ht="27" customHeight="1">
      <c r="B2001" s="57" t="inlineStr">
        <is>
          <t>7.26</t>
        </is>
      </c>
      <c r="C2001" s="32" t="n">
        <v>4912</v>
      </c>
      <c r="D2001" s="59" t="inlineStr">
        <is>
          <t>SELLO DE ACEITE DEL VAASTAGO DE LA VALVULA</t>
        </is>
      </c>
      <c r="E2001" s="56" t="inlineStr">
        <is>
          <t>componente del sistema de válvulas del motor que controla la cantidad de aceite que lubrica el vástago de la válvula, evitando que el exceso de aceite ingrese a la cámara de combustión.</t>
        </is>
      </c>
      <c r="F2001" s="32" t="inlineStr">
        <is>
          <t>Unidad</t>
        </is>
      </c>
      <c r="G2001" s="35" t="inlineStr">
        <is>
          <t>suministro</t>
        </is>
      </c>
      <c r="H2001" s="159" t="n">
        <v>40849</v>
      </c>
      <c r="I2001" s="37" t="n">
        <v>158.91</v>
      </c>
      <c r="J2001" s="37" t="n">
        <v>151.76</v>
      </c>
      <c r="K2001" s="160">
        <f>H2001*(I2001/J2001)</f>
        <v/>
      </c>
      <c r="L2001" s="159" t="n">
        <v>48829.2105</v>
      </c>
      <c r="M2001" s="159" t="n">
        <v>47407</v>
      </c>
      <c r="N2001" s="159" t="n">
        <v>51199.56</v>
      </c>
      <c r="O2001" s="162">
        <f>MIN(K2001,L2001,M2001,N2001)</f>
        <v/>
      </c>
      <c r="P2001" s="162">
        <f>MAX(K2001,L2001,M2001,N2001)</f>
        <v/>
      </c>
      <c r="Q2001" s="162">
        <f>MEDIAN(K2001,L2001,M2001,N2001)</f>
        <v/>
      </c>
      <c r="R2001" s="162">
        <f>AVERAGE(K2001,L2001,M2001,N2001)</f>
        <v/>
      </c>
      <c r="S2001" s="162">
        <f>AVERAGE(O2001,Q2001)</f>
        <v/>
      </c>
      <c r="T2001" s="162">
        <f>AVERAGE(P2001,Q2001)</f>
        <v/>
      </c>
      <c r="U2001" s="41">
        <f>STDEVA(K2001,L2001,M2001,N2001)</f>
        <v/>
      </c>
      <c r="V2001" s="42">
        <f>U2001/Q2001</f>
        <v/>
      </c>
      <c r="W2001" s="43">
        <f>IF(X2001=O2001,"MENOR",IF(X2001=S2001,"PROM[MEN-MED]","PROMEDIO"))</f>
        <v/>
      </c>
      <c r="X2001" s="163">
        <f>IF(V2001&lt;=300%,O2001,IF(AND(V2001&gt;100%,V2001&lt;=150%),S2001,R2001))</f>
        <v/>
      </c>
      <c r="Y2001" s="162">
        <f>ROUND(X2001,0)</f>
        <v/>
      </c>
    </row>
    <row r="2002" ht="15.75" customHeight="1">
      <c r="B2002" s="57" t="inlineStr">
        <is>
          <t>7.27</t>
        </is>
      </c>
      <c r="C2002" s="32" t="n">
        <v>4912</v>
      </c>
      <c r="D2002" s="59" t="inlineStr">
        <is>
          <t>MUELLE DE COMPRESION INTERNO</t>
        </is>
      </c>
      <c r="E2002" s="56" t="inlineStr">
        <is>
          <t>resorte ubicado en el sistema de válvulas del motor, diseñado para mantener la válvula cerrada cuando no está en funcionamiento y garantizar su correcto retorno después de abrirse.</t>
        </is>
      </c>
      <c r="F2002" s="32" t="inlineStr">
        <is>
          <t>Unidad</t>
        </is>
      </c>
      <c r="G2002" s="35" t="inlineStr">
        <is>
          <t>suministro</t>
        </is>
      </c>
      <c r="H2002" s="159" t="n">
        <v>37999</v>
      </c>
      <c r="I2002" s="37" t="n">
        <v>158.91</v>
      </c>
      <c r="J2002" s="37" t="n">
        <v>151.76</v>
      </c>
      <c r="K2002" s="160">
        <f>H2002*(I2002/J2002)</f>
        <v/>
      </c>
      <c r="L2002" s="159" t="n">
        <v>45855.6028</v>
      </c>
      <c r="M2002" s="159" t="n">
        <v>44520</v>
      </c>
      <c r="N2002" s="159" t="n">
        <v>48081.6</v>
      </c>
      <c r="O2002" s="162">
        <f>MIN(K2002,L2002,M2002,N2002)</f>
        <v/>
      </c>
      <c r="P2002" s="162">
        <f>MAX(K2002,L2002,M2002,N2002)</f>
        <v/>
      </c>
      <c r="Q2002" s="162">
        <f>MEDIAN(K2002,L2002,M2002,N2002)</f>
        <v/>
      </c>
      <c r="R2002" s="162">
        <f>AVERAGE(K2002,L2002,M2002,N2002)</f>
        <v/>
      </c>
      <c r="S2002" s="162">
        <f>AVERAGE(O2002,Q2002)</f>
        <v/>
      </c>
      <c r="T2002" s="162">
        <f>AVERAGE(P2002,Q2002)</f>
        <v/>
      </c>
      <c r="U2002" s="41">
        <f>STDEVA(K2002,L2002,M2002,N2002)</f>
        <v/>
      </c>
      <c r="V2002" s="42">
        <f>U2002/Q2002</f>
        <v/>
      </c>
      <c r="W2002" s="43">
        <f>IF(X2002=O2002,"MENOR",IF(X2002=S2002,"PROM[MEN-MED]","PROMEDIO"))</f>
        <v/>
      </c>
      <c r="X2002" s="163">
        <f>IF(V2002&lt;=300%,O2002,IF(AND(V2002&gt;100%,V2002&lt;=150%),S2002,R2002))</f>
        <v/>
      </c>
      <c r="Y2002" s="162">
        <f>ROUND(X2002,0)</f>
        <v/>
      </c>
    </row>
    <row r="2003" ht="15.75" customHeight="1">
      <c r="B2003" s="57" t="inlineStr">
        <is>
          <t>7.28</t>
        </is>
      </c>
      <c r="C2003" s="32" t="n">
        <v>4912</v>
      </c>
      <c r="D2003" s="59" t="inlineStr">
        <is>
          <t xml:space="preserve">RETEN DEL MUELLE DE LA VALVULA </t>
        </is>
      </c>
      <c r="E2003" s="56" t="inlineStr">
        <is>
          <t>componente del sistema de válvulas del motor que mantiene el muelle de la válvula firmemente sujeto al vástago de la válvula, asegurando su correcto funcionamiento.</t>
        </is>
      </c>
      <c r="F2003" s="32" t="inlineStr">
        <is>
          <t>Unidad</t>
        </is>
      </c>
      <c r="G2003" s="35" t="inlineStr">
        <is>
          <t>suministro</t>
        </is>
      </c>
      <c r="H2003" s="159" t="n">
        <v>6650</v>
      </c>
      <c r="I2003" s="37" t="n">
        <v>158.91</v>
      </c>
      <c r="J2003" s="37" t="n">
        <v>151.76</v>
      </c>
      <c r="K2003" s="160">
        <f>H2003*(I2003/J2003)</f>
        <v/>
      </c>
      <c r="L2003" s="159" t="n">
        <v>7948.5098</v>
      </c>
      <c r="M2003" s="159" t="n">
        <v>7717</v>
      </c>
      <c r="N2003" s="159" t="n">
        <v>8334.360000000001</v>
      </c>
      <c r="O2003" s="162">
        <f>MIN(K2003,L2003,M2003,N2003)</f>
        <v/>
      </c>
      <c r="P2003" s="162">
        <f>MAX(K2003,L2003,M2003,N2003)</f>
        <v/>
      </c>
      <c r="Q2003" s="162">
        <f>MEDIAN(K2003,L2003,M2003,N2003)</f>
        <v/>
      </c>
      <c r="R2003" s="162">
        <f>AVERAGE(K2003,L2003,M2003,N2003)</f>
        <v/>
      </c>
      <c r="S2003" s="162">
        <f>AVERAGE(O2003,Q2003)</f>
        <v/>
      </c>
      <c r="T2003" s="162">
        <f>AVERAGE(P2003,Q2003)</f>
        <v/>
      </c>
      <c r="U2003" s="41">
        <f>STDEVA(K2003,L2003,M2003,N2003)</f>
        <v/>
      </c>
      <c r="V2003" s="42">
        <f>U2003/Q2003</f>
        <v/>
      </c>
      <c r="W2003" s="43">
        <f>IF(X2003=O2003,"MENOR",IF(X2003=S2003,"PROM[MEN-MED]","PROMEDIO"))</f>
        <v/>
      </c>
      <c r="X2003" s="163">
        <f>IF(V2003&lt;=300%,O2003,IF(AND(V2003&gt;100%,V2003&lt;=150%),S2003,R2003))</f>
        <v/>
      </c>
      <c r="Y2003" s="162">
        <f>ROUND(X2003,0)</f>
        <v/>
      </c>
    </row>
    <row r="2004" ht="15.75" customHeight="1">
      <c r="B2004" s="57" t="inlineStr">
        <is>
          <t>7.29</t>
        </is>
      </c>
      <c r="C2004" s="32" t="n">
        <v>4912</v>
      </c>
      <c r="D2004" s="59" t="inlineStr">
        <is>
          <t xml:space="preserve">BLOQUEO DEL RETEN DEL MUELLE DE LA VALVULA </t>
        </is>
      </c>
      <c r="E2004" s="56" t="inlineStr">
        <is>
          <t>pequeño componente metálico en forma de cuña que asegura el muelle de la válvula al vástago de la válvula, evitando que se desprenda durante el funcionamiento del motor.</t>
        </is>
      </c>
      <c r="F2004" s="32" t="inlineStr">
        <is>
          <t>Unidad</t>
        </is>
      </c>
      <c r="G2004" s="35" t="inlineStr">
        <is>
          <t>suministro</t>
        </is>
      </c>
      <c r="H2004" s="159" t="n">
        <v>10450</v>
      </c>
      <c r="I2004" s="37" t="n">
        <v>158.91</v>
      </c>
      <c r="J2004" s="37" t="n">
        <v>151.76</v>
      </c>
      <c r="K2004" s="160">
        <f>H2004*(I2004/J2004)</f>
        <v/>
      </c>
      <c r="L2004" s="159" t="n">
        <v>12253.906</v>
      </c>
      <c r="M2004" s="159" t="n">
        <v>11897</v>
      </c>
      <c r="N2004" s="159" t="n">
        <v>12848.76</v>
      </c>
      <c r="O2004" s="162">
        <f>MIN(K2004,L2004,M2004,N2004)</f>
        <v/>
      </c>
      <c r="P2004" s="162">
        <f>MAX(K2004,L2004,M2004,N2004)</f>
        <v/>
      </c>
      <c r="Q2004" s="162">
        <f>MEDIAN(K2004,L2004,M2004,N2004)</f>
        <v/>
      </c>
      <c r="R2004" s="162">
        <f>AVERAGE(K2004,L2004,M2004,N2004)</f>
        <v/>
      </c>
      <c r="S2004" s="162">
        <f>AVERAGE(O2004,Q2004)</f>
        <v/>
      </c>
      <c r="T2004" s="162">
        <f>AVERAGE(P2004,Q2004)</f>
        <v/>
      </c>
      <c r="U2004" s="41">
        <f>STDEVA(K2004,L2004,M2004,N2004)</f>
        <v/>
      </c>
      <c r="V2004" s="42">
        <f>U2004/Q2004</f>
        <v/>
      </c>
      <c r="W2004" s="43">
        <f>IF(X2004=O2004,"MENOR",IF(X2004=S2004,"PROM[MEN-MED]","PROMEDIO"))</f>
        <v/>
      </c>
      <c r="X2004" s="163">
        <f>IF(V2004&lt;=300%,O2004,IF(AND(V2004&gt;100%,V2004&lt;=150%),S2004,R2004))</f>
        <v/>
      </c>
      <c r="Y2004" s="162">
        <f>ROUND(X2004,0)</f>
        <v/>
      </c>
    </row>
    <row r="2005" ht="27" customHeight="1">
      <c r="B2005" s="57" t="inlineStr">
        <is>
          <t>7.30</t>
        </is>
      </c>
      <c r="C2005" s="32" t="n">
        <v>4912</v>
      </c>
      <c r="D2005" s="59" t="inlineStr">
        <is>
          <t>ANILLO DE COMPRESION NO.1</t>
        </is>
      </c>
      <c r="E2005" s="56" t="inlineStr">
        <is>
          <t>componentes metálicos que se encuentran en los pistones del motor y tienen la función de sellar la cámara de combustión, controlar el consumo de aceite y disipar el calor del pistón hacia las paredes del cilindro.</t>
        </is>
      </c>
      <c r="F2005" s="32" t="inlineStr">
        <is>
          <t>Unidad</t>
        </is>
      </c>
      <c r="G2005" s="35" t="inlineStr">
        <is>
          <t>suministro</t>
        </is>
      </c>
      <c r="H2005" s="159" t="n">
        <v>2265750</v>
      </c>
      <c r="I2005" s="37" t="n">
        <v>158.91</v>
      </c>
      <c r="J2005" s="37" t="n">
        <v>151.76</v>
      </c>
      <c r="K2005" s="160">
        <f>H2005*(I2005/J2005)</f>
        <v/>
      </c>
      <c r="L2005" s="159" t="n">
        <v>2708346.8944</v>
      </c>
      <c r="M2005" s="159" t="n">
        <v>2629463</v>
      </c>
      <c r="N2005" s="159" t="n">
        <v>2839820.04</v>
      </c>
      <c r="O2005" s="162">
        <f>MIN(K2005,L2005,M2005,N2005)</f>
        <v/>
      </c>
      <c r="P2005" s="162">
        <f>MAX(K2005,L2005,M2005,N2005)</f>
        <v/>
      </c>
      <c r="Q2005" s="162">
        <f>MEDIAN(K2005,L2005,M2005,N2005)</f>
        <v/>
      </c>
      <c r="R2005" s="162">
        <f>AVERAGE(K2005,L2005,M2005,N2005)</f>
        <v/>
      </c>
      <c r="S2005" s="162">
        <f>AVERAGE(O2005,Q2005)</f>
        <v/>
      </c>
      <c r="T2005" s="162">
        <f>AVERAGE(P2005,Q2005)</f>
        <v/>
      </c>
      <c r="U2005" s="41">
        <f>STDEVA(K2005,L2005,M2005,N2005)</f>
        <v/>
      </c>
      <c r="V2005" s="42">
        <f>U2005/Q2005</f>
        <v/>
      </c>
      <c r="W2005" s="43">
        <f>IF(X2005=O2005,"MENOR",IF(X2005=S2005,"PROM[MEN-MED]","PROMEDIO"))</f>
        <v/>
      </c>
      <c r="X2005" s="163">
        <f>IF(V2005&lt;=300%,O2005,IF(AND(V2005&gt;100%,V2005&lt;=150%),S2005,R2005))</f>
        <v/>
      </c>
      <c r="Y2005" s="162">
        <f>ROUND(X2005,0)</f>
        <v/>
      </c>
    </row>
    <row r="2006" ht="27" customHeight="1">
      <c r="B2006" s="57" t="inlineStr">
        <is>
          <t>7.31</t>
        </is>
      </c>
      <c r="C2006" s="32" t="n">
        <v>4912</v>
      </c>
      <c r="D2006" s="59" t="inlineStr">
        <is>
          <t>ANILLO DE COMPRESION NO.2</t>
        </is>
      </c>
      <c r="E2006" s="56" t="inlineStr">
        <is>
          <t>componentes metálicos que se encuentran en los pistones del motor y tienen la función de sellar la cámara de combustión, controlar el consumo de aceite y disipar el calor del pistón hacia las paredes del cilindro.</t>
        </is>
      </c>
      <c r="F2006" s="32" t="inlineStr">
        <is>
          <t>Unidad</t>
        </is>
      </c>
      <c r="G2006" s="35" t="inlineStr">
        <is>
          <t>suministro</t>
        </is>
      </c>
      <c r="H2006" s="159" t="n">
        <v>2265750</v>
      </c>
      <c r="I2006" s="37" t="n">
        <v>158.91</v>
      </c>
      <c r="J2006" s="37" t="n">
        <v>151.76</v>
      </c>
      <c r="K2006" s="160">
        <f>H2006*(I2006/J2006)</f>
        <v/>
      </c>
      <c r="L2006" s="159" t="n">
        <v>2682552.5972</v>
      </c>
      <c r="M2006" s="159" t="n">
        <v>2604420</v>
      </c>
      <c r="N2006" s="159" t="n">
        <v>2812773.6</v>
      </c>
      <c r="O2006" s="162">
        <f>MIN(K2006,L2006,M2006,N2006)</f>
        <v/>
      </c>
      <c r="P2006" s="162">
        <f>MAX(K2006,L2006,M2006,N2006)</f>
        <v/>
      </c>
      <c r="Q2006" s="162">
        <f>MEDIAN(K2006,L2006,M2006,N2006)</f>
        <v/>
      </c>
      <c r="R2006" s="162">
        <f>AVERAGE(K2006,L2006,M2006,N2006)</f>
        <v/>
      </c>
      <c r="S2006" s="162">
        <f>AVERAGE(O2006,Q2006)</f>
        <v/>
      </c>
      <c r="T2006" s="162">
        <f>AVERAGE(P2006,Q2006)</f>
        <v/>
      </c>
      <c r="U2006" s="41">
        <f>STDEVA(K2006,L2006,M2006,N2006)</f>
        <v/>
      </c>
      <c r="V2006" s="42">
        <f>U2006/Q2006</f>
        <v/>
      </c>
      <c r="W2006" s="43">
        <f>IF(X2006=O2006,"MENOR",IF(X2006=S2006,"PROM[MEN-MED]","PROMEDIO"))</f>
        <v/>
      </c>
      <c r="X2006" s="163">
        <f>IF(V2006&lt;=300%,O2006,IF(AND(V2006&gt;100%,V2006&lt;=150%),S2006,R2006))</f>
        <v/>
      </c>
      <c r="Y2006" s="162">
        <f>ROUND(X2006,0)</f>
        <v/>
      </c>
    </row>
    <row r="2007" ht="27" customHeight="1">
      <c r="B2007" s="57" t="inlineStr">
        <is>
          <t>7.32</t>
        </is>
      </c>
      <c r="C2007" s="32" t="n">
        <v>4912</v>
      </c>
      <c r="D2007" s="59" t="inlineStr">
        <is>
          <t>ANILLO DE LUBRICACION RIEL LATERAL</t>
        </is>
      </c>
      <c r="E2007" s="56" t="inlineStr">
        <is>
          <t>componentes metálicos que se encuentran en los pistones del motor y tienen la función de sellar la cámara de combustión, controlar el consumo de aceite y disipar el calor del pistón hacia las paredes del cilindro.</t>
        </is>
      </c>
      <c r="F2007" s="32" t="inlineStr">
        <is>
          <t>Unidad</t>
        </is>
      </c>
      <c r="G2007" s="35" t="inlineStr">
        <is>
          <t>suministro</t>
        </is>
      </c>
      <c r="H2007" s="159" t="n">
        <v>2265750</v>
      </c>
      <c r="I2007" s="37" t="n">
        <v>158.91</v>
      </c>
      <c r="J2007" s="37" t="n">
        <v>151.76</v>
      </c>
      <c r="K2007" s="160">
        <f>H2007*(I2007/J2007)</f>
        <v/>
      </c>
      <c r="L2007" s="159" t="n">
        <v>2682552.5972</v>
      </c>
      <c r="M2007" s="159" t="n">
        <v>2604420</v>
      </c>
      <c r="N2007" s="159" t="n">
        <v>2812773.6</v>
      </c>
      <c r="O2007" s="162">
        <f>MIN(K2007,L2007,M2007,N2007)</f>
        <v/>
      </c>
      <c r="P2007" s="162">
        <f>MAX(K2007,L2007,M2007,N2007)</f>
        <v/>
      </c>
      <c r="Q2007" s="162">
        <f>MEDIAN(K2007,L2007,M2007,N2007)</f>
        <v/>
      </c>
      <c r="R2007" s="162">
        <f>AVERAGE(K2007,L2007,M2007,N2007)</f>
        <v/>
      </c>
      <c r="S2007" s="162">
        <f>AVERAGE(O2007,Q2007)</f>
        <v/>
      </c>
      <c r="T2007" s="162">
        <f>AVERAGE(P2007,Q2007)</f>
        <v/>
      </c>
      <c r="U2007" s="41">
        <f>STDEVA(K2007,L2007,M2007,N2007)</f>
        <v/>
      </c>
      <c r="V2007" s="42">
        <f>U2007/Q2007</f>
        <v/>
      </c>
      <c r="W2007" s="43">
        <f>IF(X2007=O2007,"MENOR",IF(X2007=S2007,"PROM[MEN-MED]","PROMEDIO"))</f>
        <v/>
      </c>
      <c r="X2007" s="163">
        <f>IF(V2007&lt;=300%,O2007,IF(AND(V2007&gt;100%,V2007&lt;=150%),S2007,R2007))</f>
        <v/>
      </c>
      <c r="Y2007" s="162">
        <f>ROUND(X2007,0)</f>
        <v/>
      </c>
    </row>
    <row r="2008" ht="27" customHeight="1">
      <c r="B2008" s="57" t="inlineStr">
        <is>
          <t>7.33</t>
        </is>
      </c>
      <c r="C2008" s="32" t="n">
        <v>4912</v>
      </c>
      <c r="D2008" s="59" t="inlineStr">
        <is>
          <t xml:space="preserve">ANILLO DE LUBRICACION EXPANSOR </t>
        </is>
      </c>
      <c r="E2008" s="56" t="inlineStr">
        <is>
          <t>componentes metálicos que se encuentran en los pistones del motor y tienen la función de sellar la cámara de combustión, controlar el consumo de aceite y disipar el calor del pistón hacia las paredes del cilindro.</t>
        </is>
      </c>
      <c r="F2008" s="32" t="inlineStr">
        <is>
          <t>Unidad</t>
        </is>
      </c>
      <c r="G2008" s="35" t="inlineStr">
        <is>
          <t>suministro</t>
        </is>
      </c>
      <c r="H2008" s="159" t="n">
        <v>2265750</v>
      </c>
      <c r="I2008" s="37" t="n">
        <v>158.91</v>
      </c>
      <c r="J2008" s="37" t="n">
        <v>151.76</v>
      </c>
      <c r="K2008" s="160">
        <f>H2008*(I2008/J2008)</f>
        <v/>
      </c>
      <c r="L2008" s="159" t="n">
        <v>2708346.8944</v>
      </c>
      <c r="M2008" s="159" t="n">
        <v>2629463</v>
      </c>
      <c r="N2008" s="159" t="n">
        <v>2839820.04</v>
      </c>
      <c r="O2008" s="162">
        <f>MIN(K2008,L2008,M2008,N2008)</f>
        <v/>
      </c>
      <c r="P2008" s="162">
        <f>MAX(K2008,L2008,M2008,N2008)</f>
        <v/>
      </c>
      <c r="Q2008" s="162">
        <f>MEDIAN(K2008,L2008,M2008,N2008)</f>
        <v/>
      </c>
      <c r="R2008" s="162">
        <f>AVERAGE(K2008,L2008,M2008,N2008)</f>
        <v/>
      </c>
      <c r="S2008" s="162">
        <f>AVERAGE(O2008,Q2008)</f>
        <v/>
      </c>
      <c r="T2008" s="162">
        <f>AVERAGE(P2008,Q2008)</f>
        <v/>
      </c>
      <c r="U2008" s="41">
        <f>STDEVA(K2008,L2008,M2008,N2008)</f>
        <v/>
      </c>
      <c r="V2008" s="42">
        <f>U2008/Q2008</f>
        <v/>
      </c>
      <c r="W2008" s="43">
        <f>IF(X2008=O2008,"MENOR",IF(X2008=S2008,"PROM[MEN-MED]","PROMEDIO"))</f>
        <v/>
      </c>
      <c r="X2008" s="163">
        <f>IF(V2008&lt;=300%,O2008,IF(AND(V2008&gt;100%,V2008&lt;=150%),S2008,R2008))</f>
        <v/>
      </c>
      <c r="Y2008" s="162">
        <f>ROUND(X2008,0)</f>
        <v/>
      </c>
    </row>
    <row r="2009" ht="27" customHeight="1">
      <c r="B2009" s="57" t="inlineStr">
        <is>
          <t>7.34</t>
        </is>
      </c>
      <c r="C2009" s="32" t="n">
        <v>4912</v>
      </c>
      <c r="D2009" s="59" t="inlineStr">
        <is>
          <t xml:space="preserve">ANILLO DE RETENCION DEL ORIFICIO DEL PASADOR DEL PISTO </t>
        </is>
      </c>
      <c r="E2009" s="56" t="inlineStr">
        <is>
          <t>pequeño clip o seguro metálico que mantiene el pasador del pistón en su posición dentro del pistón, evitando su desplazamiento lateral y protegiendo las paredes del cilindro de posibles daños.</t>
        </is>
      </c>
      <c r="F2009" s="32" t="inlineStr">
        <is>
          <t>Unidad</t>
        </is>
      </c>
      <c r="G2009" s="35" t="inlineStr">
        <is>
          <t>suministro</t>
        </is>
      </c>
      <c r="H2009" s="159" t="n">
        <v>2265750</v>
      </c>
      <c r="I2009" s="37" t="n">
        <v>158.91</v>
      </c>
      <c r="J2009" s="37" t="n">
        <v>151.76</v>
      </c>
      <c r="K2009" s="160">
        <f>H2009*(I2009/J2009)</f>
        <v/>
      </c>
      <c r="L2009" s="159" t="n">
        <v>2682552.5972</v>
      </c>
      <c r="M2009" s="159" t="n">
        <v>2604420</v>
      </c>
      <c r="N2009" s="159" t="n">
        <v>2812773.6</v>
      </c>
      <c r="O2009" s="162">
        <f>MIN(K2009,L2009,M2009,N2009)</f>
        <v/>
      </c>
      <c r="P2009" s="162">
        <f>MAX(K2009,L2009,M2009,N2009)</f>
        <v/>
      </c>
      <c r="Q2009" s="162">
        <f>MEDIAN(K2009,L2009,M2009,N2009)</f>
        <v/>
      </c>
      <c r="R2009" s="162">
        <f>AVERAGE(K2009,L2009,M2009,N2009)</f>
        <v/>
      </c>
      <c r="S2009" s="162">
        <f>AVERAGE(O2009,Q2009)</f>
        <v/>
      </c>
      <c r="T2009" s="162">
        <f>AVERAGE(P2009,Q2009)</f>
        <v/>
      </c>
      <c r="U2009" s="41">
        <f>STDEVA(K2009,L2009,M2009,N2009)</f>
        <v/>
      </c>
      <c r="V2009" s="42">
        <f>U2009/Q2009</f>
        <v/>
      </c>
      <c r="W2009" s="43">
        <f>IF(X2009=O2009,"MENOR",IF(X2009=S2009,"PROM[MEN-MED]","PROMEDIO"))</f>
        <v/>
      </c>
      <c r="X2009" s="163">
        <f>IF(V2009&lt;=300%,O2009,IF(AND(V2009&gt;100%,V2009&lt;=150%),S2009,R2009))</f>
        <v/>
      </c>
      <c r="Y2009" s="162">
        <f>ROUND(X2009,0)</f>
        <v/>
      </c>
    </row>
    <row r="2010" ht="27" customHeight="1">
      <c r="B2010" s="57" t="inlineStr">
        <is>
          <t>7.35</t>
        </is>
      </c>
      <c r="C2010" s="32" t="n">
        <v>4912</v>
      </c>
      <c r="D2010" s="59" t="inlineStr">
        <is>
          <t>PISTON</t>
        </is>
      </c>
      <c r="E2010" s="56" t="inlineStr">
        <is>
          <t>componente clave del motor que se mueve dentro de los cilindros para comprimir la mezcla de aire y combustible, recibir la explosión de la combustión y transmitir la fuerza al cigüeñal a través de la biela</t>
        </is>
      </c>
      <c r="F2010" s="32" t="inlineStr">
        <is>
          <t>Unidad</t>
        </is>
      </c>
      <c r="G2010" s="35" t="inlineStr">
        <is>
          <t>suministro</t>
        </is>
      </c>
      <c r="H2010" s="159" t="n">
        <v>492220</v>
      </c>
      <c r="I2010" s="37" t="n">
        <v>158.91</v>
      </c>
      <c r="J2010" s="37" t="n">
        <v>151.76</v>
      </c>
      <c r="K2010" s="160">
        <f>H2010*(I2010/J2010)</f>
        <v/>
      </c>
      <c r="L2010" s="159" t="n">
        <v>600708.3586</v>
      </c>
      <c r="M2010" s="159" t="n">
        <v>583212</v>
      </c>
      <c r="N2010" s="159" t="n">
        <v>629868.96</v>
      </c>
      <c r="O2010" s="162">
        <f>MIN(K2010,L2010,M2010,N2010)</f>
        <v/>
      </c>
      <c r="P2010" s="162">
        <f>MAX(K2010,L2010,M2010,N2010)</f>
        <v/>
      </c>
      <c r="Q2010" s="162">
        <f>MEDIAN(K2010,L2010,M2010,N2010)</f>
        <v/>
      </c>
      <c r="R2010" s="162">
        <f>AVERAGE(K2010,L2010,M2010,N2010)</f>
        <v/>
      </c>
      <c r="S2010" s="162">
        <f>AVERAGE(O2010,Q2010)</f>
        <v/>
      </c>
      <c r="T2010" s="162">
        <f>AVERAGE(P2010,Q2010)</f>
        <v/>
      </c>
      <c r="U2010" s="41">
        <f>STDEVA(K2010,L2010,M2010,N2010)</f>
        <v/>
      </c>
      <c r="V2010" s="42">
        <f>U2010/Q2010</f>
        <v/>
      </c>
      <c r="W2010" s="43">
        <f>IF(X2010=O2010,"MENOR",IF(X2010=S2010,"PROM[MEN-MED]","PROMEDIO"))</f>
        <v/>
      </c>
      <c r="X2010" s="163">
        <f>IF(V2010&lt;=300%,O2010,IF(AND(V2010&gt;100%,V2010&lt;=150%),S2010,R2010))</f>
        <v/>
      </c>
      <c r="Y2010" s="162">
        <f>ROUND(X2010,0)</f>
        <v/>
      </c>
    </row>
    <row r="2011" ht="15.75" customHeight="1">
      <c r="B2011" s="57" t="inlineStr">
        <is>
          <t>7.36</t>
        </is>
      </c>
      <c r="C2011" s="32" t="n">
        <v>4912</v>
      </c>
      <c r="D2011" s="59" t="inlineStr">
        <is>
          <t>PASADOR DEL PISTON</t>
        </is>
      </c>
      <c r="E2011" s="56" t="inlineStr">
        <is>
          <t>eje cilíndrico hueco que conecta el pistón con la biela, permitiendo que el pistón se mueva libremente dentro del cilindro mientras transmite la fuerza de la combustión al cigüeñal.</t>
        </is>
      </c>
      <c r="F2011" s="32" t="inlineStr">
        <is>
          <t>Unidad</t>
        </is>
      </c>
      <c r="G2011" s="35" t="inlineStr">
        <is>
          <t>suministro</t>
        </is>
      </c>
      <c r="H2011" s="159" t="n">
        <v>198290</v>
      </c>
      <c r="I2011" s="37" t="n">
        <v>158.91</v>
      </c>
      <c r="J2011" s="37" t="n">
        <v>151.76</v>
      </c>
      <c r="K2011" s="160">
        <f>H2011*(I2011/J2011)</f>
        <v/>
      </c>
      <c r="L2011" s="159" t="n">
        <v>256315.5042</v>
      </c>
      <c r="M2011" s="159" t="n">
        <v>248850</v>
      </c>
      <c r="N2011" s="159" t="n">
        <v>268758</v>
      </c>
      <c r="O2011" s="162">
        <f>MIN(K2011,L2011,M2011,N2011)</f>
        <v/>
      </c>
      <c r="P2011" s="162">
        <f>MAX(K2011,L2011,M2011,N2011)</f>
        <v/>
      </c>
      <c r="Q2011" s="162">
        <f>MEDIAN(K2011,L2011,M2011,N2011)</f>
        <v/>
      </c>
      <c r="R2011" s="162">
        <f>AVERAGE(K2011,L2011,M2011,N2011)</f>
        <v/>
      </c>
      <c r="S2011" s="162">
        <f>AVERAGE(O2011,Q2011)</f>
        <v/>
      </c>
      <c r="T2011" s="162">
        <f>AVERAGE(P2011,Q2011)</f>
        <v/>
      </c>
      <c r="U2011" s="41">
        <f>STDEVA(K2011,L2011,M2011,N2011)</f>
        <v/>
      </c>
      <c r="V2011" s="42">
        <f>U2011/Q2011</f>
        <v/>
      </c>
      <c r="W2011" s="43">
        <f>IF(X2011=O2011,"MENOR",IF(X2011=S2011,"PROM[MEN-MED]","PROMEDIO"))</f>
        <v/>
      </c>
      <c r="X2011" s="163">
        <f>IF(V2011&lt;=300%,O2011,IF(AND(V2011&gt;100%,V2011&lt;=150%),S2011,R2011))</f>
        <v/>
      </c>
      <c r="Y2011" s="162">
        <f>ROUND(X2011,0)</f>
        <v/>
      </c>
    </row>
    <row r="2012" ht="27" customHeight="1">
      <c r="B2012" s="57" t="inlineStr">
        <is>
          <t>7.37</t>
        </is>
      </c>
      <c r="C2012" s="32" t="n">
        <v>4912</v>
      </c>
      <c r="D2012" s="59" t="inlineStr">
        <is>
          <t>SUBCONJUNTO DE BIELA</t>
        </is>
      </c>
      <c r="E2012" s="56" t="inlineStr">
        <is>
          <t>componente fundamental del motor que conecta el pistón con el cigüeñal, transmitiendo la fuerza generada por la combustión para convertir el movimiento lineal del pistón en un movimiento rotativo del cigüeñal.</t>
        </is>
      </c>
      <c r="F2012" s="32" t="inlineStr">
        <is>
          <t>Unidad</t>
        </is>
      </c>
      <c r="G2012" s="35" t="inlineStr">
        <is>
          <t>suministro</t>
        </is>
      </c>
      <c r="H2012" s="159" t="n">
        <v>1034888</v>
      </c>
      <c r="I2012" s="37" t="n">
        <v>158.91</v>
      </c>
      <c r="J2012" s="37" t="n">
        <v>151.76</v>
      </c>
      <c r="K2012" s="160">
        <f>H2012*(I2012/J2012)</f>
        <v/>
      </c>
      <c r="L2012" s="159" t="n">
        <v>1224224.0073</v>
      </c>
      <c r="M2012" s="159" t="n">
        <v>1188567</v>
      </c>
      <c r="N2012" s="159" t="n">
        <v>1283652.36</v>
      </c>
      <c r="O2012" s="162">
        <f>MIN(K2012,L2012,M2012,N2012)</f>
        <v/>
      </c>
      <c r="P2012" s="162">
        <f>MAX(K2012,L2012,M2012,N2012)</f>
        <v/>
      </c>
      <c r="Q2012" s="162">
        <f>MEDIAN(K2012,L2012,M2012,N2012)</f>
        <v/>
      </c>
      <c r="R2012" s="162">
        <f>AVERAGE(K2012,L2012,M2012,N2012)</f>
        <v/>
      </c>
      <c r="S2012" s="162">
        <f>AVERAGE(O2012,Q2012)</f>
        <v/>
      </c>
      <c r="T2012" s="162">
        <f>AVERAGE(P2012,Q2012)</f>
        <v/>
      </c>
      <c r="U2012" s="41">
        <f>STDEVA(K2012,L2012,M2012,N2012)</f>
        <v/>
      </c>
      <c r="V2012" s="42">
        <f>U2012/Q2012</f>
        <v/>
      </c>
      <c r="W2012" s="43">
        <f>IF(X2012=O2012,"MENOR",IF(X2012=S2012,"PROM[MEN-MED]","PROMEDIO"))</f>
        <v/>
      </c>
      <c r="X2012" s="163">
        <f>IF(V2012&lt;=300%,O2012,IF(AND(V2012&gt;100%,V2012&lt;=150%),S2012,R2012))</f>
        <v/>
      </c>
      <c r="Y2012" s="162">
        <f>ROUND(X2012,0)</f>
        <v/>
      </c>
    </row>
    <row r="2013" ht="15.75" customHeight="1">
      <c r="B2013" s="57" t="inlineStr">
        <is>
          <t>7.38</t>
        </is>
      </c>
      <c r="C2013" s="32" t="n">
        <v>4912</v>
      </c>
      <c r="D2013" s="59" t="inlineStr">
        <is>
          <t xml:space="preserve">COJINTE DE BIELA </t>
        </is>
      </c>
      <c r="E2013" s="56" t="inlineStr">
        <is>
          <t>componente ubicado en la cabeza inferior de la biela, diseñado para reducir la fricción y el desgaste entre la biela y el cigüeñal mientras el motor está en funcionamiento.</t>
        </is>
      </c>
      <c r="F2013" s="32" t="inlineStr">
        <is>
          <t>Unidad</t>
        </is>
      </c>
      <c r="G2013" s="35" t="inlineStr">
        <is>
          <t>suministro</t>
        </is>
      </c>
      <c r="H2013" s="159" t="n">
        <v>97850</v>
      </c>
      <c r="I2013" s="37" t="n">
        <v>158.91</v>
      </c>
      <c r="J2013" s="37" t="n">
        <v>151.76</v>
      </c>
      <c r="K2013" s="160">
        <f>H2013*(I2013/J2013)</f>
        <v/>
      </c>
      <c r="L2013" s="159" t="n">
        <v>119192.6253</v>
      </c>
      <c r="M2013" s="159" t="n">
        <v>115721</v>
      </c>
      <c r="N2013" s="159" t="n">
        <v>124978.68</v>
      </c>
      <c r="O2013" s="162">
        <f>MIN(K2013,L2013,M2013,N2013)</f>
        <v/>
      </c>
      <c r="P2013" s="162">
        <f>MAX(K2013,L2013,M2013,N2013)</f>
        <v/>
      </c>
      <c r="Q2013" s="162">
        <f>MEDIAN(K2013,L2013,M2013,N2013)</f>
        <v/>
      </c>
      <c r="R2013" s="162">
        <f>AVERAGE(K2013,L2013,M2013,N2013)</f>
        <v/>
      </c>
      <c r="S2013" s="162">
        <f>AVERAGE(O2013,Q2013)</f>
        <v/>
      </c>
      <c r="T2013" s="162">
        <f>AVERAGE(P2013,Q2013)</f>
        <v/>
      </c>
      <c r="U2013" s="41">
        <f>STDEVA(K2013,L2013,M2013,N2013)</f>
        <v/>
      </c>
      <c r="V2013" s="42">
        <f>U2013/Q2013</f>
        <v/>
      </c>
      <c r="W2013" s="43">
        <f>IF(X2013=O2013,"MENOR",IF(X2013=S2013,"PROM[MEN-MED]","PROMEDIO"))</f>
        <v/>
      </c>
      <c r="X2013" s="163">
        <f>IF(V2013&lt;=300%,O2013,IF(AND(V2013&gt;100%,V2013&lt;=150%),S2013,R2013))</f>
        <v/>
      </c>
      <c r="Y2013" s="162">
        <f>ROUND(X2013,0)</f>
        <v/>
      </c>
    </row>
    <row r="2014" ht="15.75" customHeight="1">
      <c r="B2014" s="57" t="inlineStr">
        <is>
          <t>7.39</t>
        </is>
      </c>
      <c r="C2014" s="32" t="n">
        <v>4912</v>
      </c>
      <c r="D2014" s="59" t="inlineStr">
        <is>
          <t>SOMBRERETE DE LA BIELA</t>
        </is>
      </c>
      <c r="E2014" s="56" t="inlineStr">
        <is>
          <t>parte desmontable de la cabeza inferior de la biela, que se fija con pernos para sujetar firmemente el cigüeñal y permitir el movimiento adecuado del conjunto.</t>
        </is>
      </c>
      <c r="F2014" s="32" t="inlineStr">
        <is>
          <t>Unidad</t>
        </is>
      </c>
      <c r="G2014" s="35" t="inlineStr">
        <is>
          <t>suministro</t>
        </is>
      </c>
      <c r="H2014" s="159" t="n">
        <v>424616</v>
      </c>
      <c r="I2014" s="37" t="n">
        <v>158.91</v>
      </c>
      <c r="J2014" s="37" t="n">
        <v>151.76</v>
      </c>
      <c r="K2014" s="160">
        <f>H2014*(I2014/J2014)</f>
        <v/>
      </c>
      <c r="L2014" s="159" t="n">
        <v>559323.9904</v>
      </c>
      <c r="M2014" s="159" t="n">
        <v>543033</v>
      </c>
      <c r="N2014" s="159" t="n">
        <v>586475.64</v>
      </c>
      <c r="O2014" s="162">
        <f>MIN(K2014,L2014,M2014,N2014)</f>
        <v/>
      </c>
      <c r="P2014" s="162">
        <f>MAX(K2014,L2014,M2014,N2014)</f>
        <v/>
      </c>
      <c r="Q2014" s="162">
        <f>MEDIAN(K2014,L2014,M2014,N2014)</f>
        <v/>
      </c>
      <c r="R2014" s="162">
        <f>AVERAGE(K2014,L2014,M2014,N2014)</f>
        <v/>
      </c>
      <c r="S2014" s="162">
        <f>AVERAGE(O2014,Q2014)</f>
        <v/>
      </c>
      <c r="T2014" s="162">
        <f>AVERAGE(P2014,Q2014)</f>
        <v/>
      </c>
      <c r="U2014" s="41">
        <f>STDEVA(K2014,L2014,M2014,N2014)</f>
        <v/>
      </c>
      <c r="V2014" s="42">
        <f>U2014/Q2014</f>
        <v/>
      </c>
      <c r="W2014" s="43">
        <f>IF(X2014=O2014,"MENOR",IF(X2014=S2014,"PROM[MEN-MED]","PROMEDIO"))</f>
        <v/>
      </c>
      <c r="X2014" s="163">
        <f>IF(V2014&lt;=300%,O2014,IF(AND(V2014&gt;100%,V2014&lt;=150%),S2014,R2014))</f>
        <v/>
      </c>
      <c r="Y2014" s="162">
        <f>ROUND(X2014,0)</f>
        <v/>
      </c>
    </row>
    <row r="2015" ht="27" customHeight="1">
      <c r="B2015" s="57" t="inlineStr">
        <is>
          <t>7.40</t>
        </is>
      </c>
      <c r="C2015" s="32" t="n">
        <v>4912</v>
      </c>
      <c r="D2015" s="59" t="inlineStr">
        <is>
          <t>COJINETE SUPERIOR DEL CIGUEÑAL</t>
        </is>
      </c>
      <c r="E2015" s="56"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2015" s="32" t="inlineStr">
        <is>
          <t>Unidad</t>
        </is>
      </c>
      <c r="G2015" s="35" t="inlineStr">
        <is>
          <t>suministro</t>
        </is>
      </c>
      <c r="H2015" s="159" t="n">
        <v>69351</v>
      </c>
      <c r="I2015" s="37" t="n">
        <v>158.91</v>
      </c>
      <c r="J2015" s="37" t="n">
        <v>151.76</v>
      </c>
      <c r="K2015" s="160">
        <f>H2015*(I2015/J2015)</f>
        <v/>
      </c>
      <c r="L2015" s="159" t="n">
        <v>84476.4816</v>
      </c>
      <c r="M2015" s="159" t="n">
        <v>82016</v>
      </c>
      <c r="N2015" s="159" t="n">
        <v>88577.28</v>
      </c>
      <c r="O2015" s="162">
        <f>MIN(K2015,L2015,M2015,N2015)</f>
        <v/>
      </c>
      <c r="P2015" s="162">
        <f>MAX(K2015,L2015,M2015,N2015)</f>
        <v/>
      </c>
      <c r="Q2015" s="162">
        <f>MEDIAN(K2015,L2015,M2015,N2015)</f>
        <v/>
      </c>
      <c r="R2015" s="162">
        <f>AVERAGE(K2015,L2015,M2015,N2015)</f>
        <v/>
      </c>
      <c r="S2015" s="162">
        <f>AVERAGE(O2015,Q2015)</f>
        <v/>
      </c>
      <c r="T2015" s="162">
        <f>AVERAGE(P2015,Q2015)</f>
        <v/>
      </c>
      <c r="U2015" s="41">
        <f>STDEVA(K2015,L2015,M2015,N2015)</f>
        <v/>
      </c>
      <c r="V2015" s="42">
        <f>U2015/Q2015</f>
        <v/>
      </c>
      <c r="W2015" s="43">
        <f>IF(X2015=O2015,"MENOR",IF(X2015=S2015,"PROM[MEN-MED]","PROMEDIO"))</f>
        <v/>
      </c>
      <c r="X2015" s="163">
        <f>IF(V2015&lt;=300%,O2015,IF(AND(V2015&gt;100%,V2015&lt;=150%),S2015,R2015))</f>
        <v/>
      </c>
      <c r="Y2015" s="162">
        <f>ROUND(X2015,0)</f>
        <v/>
      </c>
    </row>
    <row r="2016" ht="27" customHeight="1">
      <c r="B2016" s="57" t="inlineStr">
        <is>
          <t>7.41</t>
        </is>
      </c>
      <c r="C2016" s="32" t="n">
        <v>4912</v>
      </c>
      <c r="D2016" s="59" t="inlineStr">
        <is>
          <t>COJINETE INFERIOR DEL CIGÜEÑAL</t>
        </is>
      </c>
      <c r="E2016" s="56"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2016" s="32" t="inlineStr">
        <is>
          <t>Unidad</t>
        </is>
      </c>
      <c r="G2016" s="35" t="inlineStr">
        <is>
          <t>suministro</t>
        </is>
      </c>
      <c r="H2016" s="159" t="n">
        <v>69351</v>
      </c>
      <c r="I2016" s="37" t="n">
        <v>158.91</v>
      </c>
      <c r="J2016" s="37" t="n">
        <v>151.76</v>
      </c>
      <c r="K2016" s="160">
        <f>H2016*(I2016/J2016)</f>
        <v/>
      </c>
      <c r="L2016" s="159" t="n">
        <v>84476.4816</v>
      </c>
      <c r="M2016" s="159" t="n">
        <v>82016</v>
      </c>
      <c r="N2016" s="159" t="n">
        <v>88577.28</v>
      </c>
      <c r="O2016" s="162">
        <f>MIN(K2016,L2016,M2016,N2016)</f>
        <v/>
      </c>
      <c r="P2016" s="162">
        <f>MAX(K2016,L2016,M2016,N2016)</f>
        <v/>
      </c>
      <c r="Q2016" s="162">
        <f>MEDIAN(K2016,L2016,M2016,N2016)</f>
        <v/>
      </c>
      <c r="R2016" s="162">
        <f>AVERAGE(K2016,L2016,M2016,N2016)</f>
        <v/>
      </c>
      <c r="S2016" s="162">
        <f>AVERAGE(O2016,Q2016)</f>
        <v/>
      </c>
      <c r="T2016" s="162">
        <f>AVERAGE(P2016,Q2016)</f>
        <v/>
      </c>
      <c r="U2016" s="41">
        <f>STDEVA(K2016,L2016,M2016,N2016)</f>
        <v/>
      </c>
      <c r="V2016" s="42">
        <f>U2016/Q2016</f>
        <v/>
      </c>
      <c r="W2016" s="43">
        <f>IF(X2016=O2016,"MENOR",IF(X2016=S2016,"PROM[MEN-MED]","PROMEDIO"))</f>
        <v/>
      </c>
      <c r="X2016" s="163">
        <f>IF(V2016&lt;=300%,O2016,IF(AND(V2016&gt;100%,V2016&lt;=150%),S2016,R2016))</f>
        <v/>
      </c>
      <c r="Y2016" s="162">
        <f>ROUND(X2016,0)</f>
        <v/>
      </c>
    </row>
    <row r="2017" ht="15.75" customHeight="1">
      <c r="B2017" s="57" t="inlineStr">
        <is>
          <t>7.42</t>
        </is>
      </c>
      <c r="C2017" s="32" t="n">
        <v>4912</v>
      </c>
      <c r="D2017" s="59" t="inlineStr">
        <is>
          <t>ARANDELA DE EMPUJE DEL CIGÜEÑAL SUPERIOR</t>
        </is>
      </c>
      <c r="E2017" s="56" t="inlineStr">
        <is>
          <t>componente diseñado para limitar el movimiento axial (de adelante hacia atrás) del cigüeñal, asegurando que permanezca correctamente alineado dentro del motor.</t>
        </is>
      </c>
      <c r="F2017" s="32" t="inlineStr">
        <is>
          <t>Unidad</t>
        </is>
      </c>
      <c r="G2017" s="35" t="inlineStr">
        <is>
          <t>suministro</t>
        </is>
      </c>
      <c r="H2017" s="159" t="n">
        <v>179551</v>
      </c>
      <c r="I2017" s="37" t="n">
        <v>158.91</v>
      </c>
      <c r="J2017" s="37" t="n">
        <v>151.76</v>
      </c>
      <c r="K2017" s="160">
        <f>H2017*(I2017/J2017)</f>
        <v/>
      </c>
      <c r="L2017" s="159" t="n">
        <v>212579.6365</v>
      </c>
      <c r="M2017" s="159" t="n">
        <v>206388</v>
      </c>
      <c r="N2017" s="159" t="n">
        <v>222899.04</v>
      </c>
      <c r="O2017" s="162">
        <f>MIN(K2017,L2017,M2017,N2017)</f>
        <v/>
      </c>
      <c r="P2017" s="162">
        <f>MAX(K2017,L2017,M2017,N2017)</f>
        <v/>
      </c>
      <c r="Q2017" s="162">
        <f>MEDIAN(K2017,L2017,M2017,N2017)</f>
        <v/>
      </c>
      <c r="R2017" s="162">
        <f>AVERAGE(K2017,L2017,M2017,N2017)</f>
        <v/>
      </c>
      <c r="S2017" s="162">
        <f>AVERAGE(O2017,Q2017)</f>
        <v/>
      </c>
      <c r="T2017" s="162">
        <f>AVERAGE(P2017,Q2017)</f>
        <v/>
      </c>
      <c r="U2017" s="41">
        <f>STDEVA(K2017,L2017,M2017,N2017)</f>
        <v/>
      </c>
      <c r="V2017" s="42">
        <f>U2017/Q2017</f>
        <v/>
      </c>
      <c r="W2017" s="43">
        <f>IF(X2017=O2017,"MENOR",IF(X2017=S2017,"PROM[MEN-MED]","PROMEDIO"))</f>
        <v/>
      </c>
      <c r="X2017" s="163">
        <f>IF(V2017&lt;=300%,O2017,IF(AND(V2017&gt;100%,V2017&lt;=150%),S2017,R2017))</f>
        <v/>
      </c>
      <c r="Y2017" s="162">
        <f>ROUND(X2017,0)</f>
        <v/>
      </c>
    </row>
    <row r="2018" ht="15.75" customHeight="1">
      <c r="B2018" s="57" t="inlineStr">
        <is>
          <t>7.43</t>
        </is>
      </c>
      <c r="C2018" s="32" t="n">
        <v>4912</v>
      </c>
      <c r="D2018" s="59" t="inlineStr">
        <is>
          <t>ARANDELA DE EMPUJE DEL CIGÜEÑAL INFERIOR</t>
        </is>
      </c>
      <c r="E2018" s="56" t="inlineStr">
        <is>
          <t>componente diseñado para limitar el movimiento axial (de adelante hacia atrás) del cigüeñal, asegurando que permanezca correctamente alineado dentro del motor.</t>
        </is>
      </c>
      <c r="F2018" s="32" t="inlineStr">
        <is>
          <t>Unidad</t>
        </is>
      </c>
      <c r="G2018" s="35" t="inlineStr">
        <is>
          <t>suministro</t>
        </is>
      </c>
      <c r="H2018" s="159" t="n">
        <v>179551</v>
      </c>
      <c r="I2018" s="37" t="n">
        <v>158.91</v>
      </c>
      <c r="J2018" s="37" t="n">
        <v>151.76</v>
      </c>
      <c r="K2018" s="160">
        <f>H2018*(I2018/J2018)</f>
        <v/>
      </c>
      <c r="L2018" s="159" t="n">
        <v>210536.1209</v>
      </c>
      <c r="M2018" s="159" t="n">
        <v>204404</v>
      </c>
      <c r="N2018" s="159" t="n">
        <v>220756.32</v>
      </c>
      <c r="O2018" s="162">
        <f>MIN(K2018,L2018,M2018,N2018)</f>
        <v/>
      </c>
      <c r="P2018" s="162">
        <f>MAX(K2018,L2018,M2018,N2018)</f>
        <v/>
      </c>
      <c r="Q2018" s="162">
        <f>MEDIAN(K2018,L2018,M2018,N2018)</f>
        <v/>
      </c>
      <c r="R2018" s="162">
        <f>AVERAGE(K2018,L2018,M2018,N2018)</f>
        <v/>
      </c>
      <c r="S2018" s="162">
        <f>AVERAGE(O2018,Q2018)</f>
        <v/>
      </c>
      <c r="T2018" s="162">
        <f>AVERAGE(P2018,Q2018)</f>
        <v/>
      </c>
      <c r="U2018" s="41">
        <f>STDEVA(K2018,L2018,M2018,N2018)</f>
        <v/>
      </c>
      <c r="V2018" s="42">
        <f>U2018/Q2018</f>
        <v/>
      </c>
      <c r="W2018" s="43">
        <f>IF(X2018=O2018,"MENOR",IF(X2018=S2018,"PROM[MEN-MED]","PROMEDIO"))</f>
        <v/>
      </c>
      <c r="X2018" s="163">
        <f>IF(V2018&lt;=300%,O2018,IF(AND(V2018&gt;100%,V2018&lt;=150%),S2018,R2018))</f>
        <v/>
      </c>
      <c r="Y2018" s="162">
        <f>ROUND(X2018,0)</f>
        <v/>
      </c>
    </row>
    <row r="2019" ht="15.75" customHeight="1">
      <c r="B2019" s="26" t="inlineStr">
        <is>
          <t>8.</t>
        </is>
      </c>
      <c r="C2019" s="142" t="inlineStr">
        <is>
          <t>CARROCERIA - CHASIS  Y ACCESORIOS</t>
        </is>
      </c>
      <c r="H2019" s="157" t="n"/>
      <c r="I2019" s="29" t="n"/>
      <c r="J2019" s="29" t="n"/>
      <c r="K2019" s="157" t="n"/>
      <c r="L2019" s="157" t="n"/>
      <c r="M2019" s="157" t="n"/>
      <c r="N2019" s="157" t="n"/>
      <c r="O2019" s="29" t="n"/>
      <c r="P2019" s="29" t="n"/>
      <c r="Q2019" s="29" t="n"/>
      <c r="R2019" s="29" t="n"/>
      <c r="S2019" s="29" t="n"/>
      <c r="T2019" s="29" t="n"/>
      <c r="U2019" s="29" t="n"/>
      <c r="V2019" s="75" t="n"/>
      <c r="W2019" s="29" t="n"/>
      <c r="X2019" s="29" t="n"/>
      <c r="Y2019" s="29" t="n"/>
    </row>
    <row r="2020" ht="15.75" customHeight="1">
      <c r="B2020" s="57" t="inlineStr">
        <is>
          <t>8.1</t>
        </is>
      </c>
      <c r="C2020" s="32" t="n">
        <v>4912</v>
      </c>
      <c r="D2020" s="58" t="inlineStr">
        <is>
          <t>ALARMA</t>
        </is>
      </c>
      <c r="E2020" s="56" t="inlineStr">
        <is>
          <t xml:space="preserve">Sistema eléctrico de seguridad pasiva compuesto por elementos plasticos y metalicos. Forma, diámetro y tamaño establecido para este vehículo. </t>
        </is>
      </c>
      <c r="F2020" s="32" t="inlineStr">
        <is>
          <t>Unidad</t>
        </is>
      </c>
      <c r="G2020" s="35" t="inlineStr">
        <is>
          <t>suministro</t>
        </is>
      </c>
      <c r="H2020" s="159" t="n">
        <v>708608</v>
      </c>
      <c r="I2020" s="37" t="n">
        <v>158.91</v>
      </c>
      <c r="J2020" s="37" t="n">
        <v>151.76</v>
      </c>
      <c r="K2020" s="160">
        <f>H2020*(I2020/J2020)</f>
        <v/>
      </c>
      <c r="L2020" s="159" t="n">
        <v>1789552.9043</v>
      </c>
      <c r="M2020" s="159" t="n">
        <v>1737430</v>
      </c>
      <c r="N2020" s="159" t="n">
        <v>1876424.4</v>
      </c>
      <c r="O2020" s="162">
        <f>MIN(K2020,L2020,M2020,N2020)</f>
        <v/>
      </c>
      <c r="P2020" s="162">
        <f>MAX(K2020,L2020,M2020,N2020)</f>
        <v/>
      </c>
      <c r="Q2020" s="162">
        <f>MEDIAN(K2020,L2020,M2020,N2020)</f>
        <v/>
      </c>
      <c r="R2020" s="162">
        <f>AVERAGE(K2020,L2020,M2020,N2020)</f>
        <v/>
      </c>
      <c r="S2020" s="162">
        <f>AVERAGE(O2020,Q2020)</f>
        <v/>
      </c>
      <c r="T2020" s="162">
        <f>AVERAGE(P2020,Q2020)</f>
        <v/>
      </c>
      <c r="U2020" s="41">
        <f>STDEVA(K2020,L2020,M2020,N2020)</f>
        <v/>
      </c>
      <c r="V2020" s="42">
        <f>U2020/Q2020</f>
        <v/>
      </c>
      <c r="W2020" s="43">
        <f>IF(X2020=O2020,"MENOR",IF(X2020=S2020,"PROM[MEN-MED]","PROMEDIO"))</f>
        <v/>
      </c>
      <c r="X2020" s="163">
        <f>IF(V2020&lt;=300%,O2020,IF(AND(V2020&gt;100%,V2020&lt;=150%),S2020,R2020))</f>
        <v/>
      </c>
      <c r="Y2020" s="162">
        <f>ROUND(X2020,0)</f>
        <v/>
      </c>
    </row>
    <row r="2021" ht="27" customHeight="1">
      <c r="B2021" s="57" t="inlineStr">
        <is>
          <t>8.2</t>
        </is>
      </c>
      <c r="C2021" s="32" t="n">
        <v>4912</v>
      </c>
      <c r="D2021" s="58" t="inlineStr">
        <is>
          <t>CHAPA DE LA PUERTA (CERRADURA)</t>
        </is>
      </c>
      <c r="E2021" s="56" t="inlineStr">
        <is>
          <t>Conjunto de piezas metálicas  de forma irregular que forman el mecanismo de cierre y apertura, que puede ser asegurado mediante el uso de una llave. Diámetro establecido para este vehículo.</t>
        </is>
      </c>
      <c r="F2021" s="32" t="inlineStr">
        <is>
          <t>Unidad</t>
        </is>
      </c>
      <c r="G2021" s="35" t="inlineStr">
        <is>
          <t>suministro</t>
        </is>
      </c>
      <c r="H2021" s="159" t="n">
        <v>969988</v>
      </c>
      <c r="I2021" s="37" t="n">
        <v>158.91</v>
      </c>
      <c r="J2021" s="37" t="n">
        <v>151.76</v>
      </c>
      <c r="K2021" s="160">
        <f>H2021*(I2021/J2021)</f>
        <v/>
      </c>
      <c r="L2021" s="159" t="n">
        <v>1717703.1914</v>
      </c>
      <c r="M2021" s="159" t="n">
        <v>1667673</v>
      </c>
      <c r="N2021" s="159" t="n">
        <v>1801086.84</v>
      </c>
      <c r="O2021" s="162">
        <f>MIN(K2021,L2021,M2021,N2021)</f>
        <v/>
      </c>
      <c r="P2021" s="162">
        <f>MAX(K2021,L2021,M2021,N2021)</f>
        <v/>
      </c>
      <c r="Q2021" s="162">
        <f>MEDIAN(K2021,L2021,M2021,N2021)</f>
        <v/>
      </c>
      <c r="R2021" s="162">
        <f>AVERAGE(K2021,L2021,M2021,N2021)</f>
        <v/>
      </c>
      <c r="S2021" s="162">
        <f>AVERAGE(O2021,Q2021)</f>
        <v/>
      </c>
      <c r="T2021" s="162">
        <f>AVERAGE(P2021,Q2021)</f>
        <v/>
      </c>
      <c r="U2021" s="41">
        <f>STDEVA(K2021,L2021,M2021,N2021)</f>
        <v/>
      </c>
      <c r="V2021" s="42">
        <f>U2021/Q2021</f>
        <v/>
      </c>
      <c r="W2021" s="43">
        <f>IF(X2021=O2021,"MENOR",IF(X2021=S2021,"PROM[MEN-MED]","PROMEDIO"))</f>
        <v/>
      </c>
      <c r="X2021" s="163">
        <f>IF(V2021&lt;=300%,O2021,IF(AND(V2021&gt;100%,V2021&lt;=150%),S2021,R2021))</f>
        <v/>
      </c>
      <c r="Y2021" s="162">
        <f>ROUND(X2021,0)</f>
        <v/>
      </c>
    </row>
    <row r="2022" ht="27" customHeight="1">
      <c r="B2022" s="57" t="inlineStr">
        <is>
          <t>8.3</t>
        </is>
      </c>
      <c r="C2022" s="32" t="n">
        <v>4912</v>
      </c>
      <c r="D2022" s="58" t="inlineStr">
        <is>
          <t>EMPAQUES PUERTAS</t>
        </is>
      </c>
      <c r="E2022"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022" s="32" t="inlineStr">
        <is>
          <t>Unidad</t>
        </is>
      </c>
      <c r="G2022" s="35" t="inlineStr">
        <is>
          <t>suministro</t>
        </is>
      </c>
      <c r="H2022" s="159" t="n">
        <v>335586</v>
      </c>
      <c r="I2022" s="37" t="n">
        <v>158.91</v>
      </c>
      <c r="J2022" s="37" t="n">
        <v>151.76</v>
      </c>
      <c r="K2022" s="160">
        <f>H2022*(I2022/J2022)</f>
        <v/>
      </c>
      <c r="L2022" s="159" t="n">
        <v>482521.0096</v>
      </c>
      <c r="M2022" s="159" t="n">
        <v>468467</v>
      </c>
      <c r="N2022" s="159" t="n">
        <v>505944.36</v>
      </c>
      <c r="O2022" s="162">
        <f>MIN(K2022,L2022,M2022,N2022)</f>
        <v/>
      </c>
      <c r="P2022" s="162">
        <f>MAX(K2022,L2022,M2022,N2022)</f>
        <v/>
      </c>
      <c r="Q2022" s="162">
        <f>MEDIAN(K2022,L2022,M2022,N2022)</f>
        <v/>
      </c>
      <c r="R2022" s="162">
        <f>AVERAGE(K2022,L2022,M2022,N2022)</f>
        <v/>
      </c>
      <c r="S2022" s="162">
        <f>AVERAGE(O2022,Q2022)</f>
        <v/>
      </c>
      <c r="T2022" s="162">
        <f>AVERAGE(P2022,Q2022)</f>
        <v/>
      </c>
      <c r="U2022" s="41">
        <f>STDEVA(K2022,L2022,M2022,N2022)</f>
        <v/>
      </c>
      <c r="V2022" s="42">
        <f>U2022/Q2022</f>
        <v/>
      </c>
      <c r="W2022" s="43">
        <f>IF(X2022=O2022,"MENOR",IF(X2022=S2022,"PROM[MEN-MED]","PROMEDIO"))</f>
        <v/>
      </c>
      <c r="X2022" s="163">
        <f>IF(V2022&lt;=300%,O2022,IF(AND(V2022&gt;100%,V2022&lt;=150%),S2022,R2022))</f>
        <v/>
      </c>
      <c r="Y2022" s="162">
        <f>ROUND(X2022,0)</f>
        <v/>
      </c>
    </row>
    <row r="2023" ht="27" customHeight="1">
      <c r="B2023" s="57" t="inlineStr">
        <is>
          <t>8.4</t>
        </is>
      </c>
      <c r="C2023" s="32" t="n">
        <v>4912</v>
      </c>
      <c r="D2023" s="58" t="inlineStr">
        <is>
          <t>ESPARRAGO</t>
        </is>
      </c>
      <c r="E2023" s="56" t="inlineStr">
        <is>
          <t>Tornillo metalico fabricado en aleacion de acero, que está dotado de una caña (cuerpo) con rosca y en el otro extremo posee la cabeza plana. Diametro establecido para este vehículo.</t>
        </is>
      </c>
      <c r="F2023" s="32" t="inlineStr">
        <is>
          <t>Unidad</t>
        </is>
      </c>
      <c r="G2023" s="35" t="inlineStr">
        <is>
          <t>suministro</t>
        </is>
      </c>
      <c r="H2023" s="159" t="n">
        <v>20871</v>
      </c>
      <c r="I2023" s="37" t="n">
        <v>158.91</v>
      </c>
      <c r="J2023" s="37" t="n">
        <v>151.76</v>
      </c>
      <c r="K2023" s="160">
        <f>H2023*(I2023/J2023)</f>
        <v/>
      </c>
      <c r="L2023" s="159" t="n">
        <v>25620.224</v>
      </c>
      <c r="M2023" s="159" t="n">
        <v>24874</v>
      </c>
      <c r="N2023" s="159" t="n">
        <v>26863.92</v>
      </c>
      <c r="O2023" s="162">
        <f>MIN(K2023,L2023,M2023,N2023)</f>
        <v/>
      </c>
      <c r="P2023" s="162">
        <f>MAX(K2023,L2023,M2023,N2023)</f>
        <v/>
      </c>
      <c r="Q2023" s="162">
        <f>MEDIAN(K2023,L2023,M2023,N2023)</f>
        <v/>
      </c>
      <c r="R2023" s="162">
        <f>AVERAGE(K2023,L2023,M2023,N2023)</f>
        <v/>
      </c>
      <c r="S2023" s="162">
        <f>AVERAGE(O2023,Q2023)</f>
        <v/>
      </c>
      <c r="T2023" s="162">
        <f>AVERAGE(P2023,Q2023)</f>
        <v/>
      </c>
      <c r="U2023" s="41">
        <f>STDEVA(K2023,L2023,M2023,N2023)</f>
        <v/>
      </c>
      <c r="V2023" s="42">
        <f>U2023/Q2023</f>
        <v/>
      </c>
      <c r="W2023" s="43">
        <f>IF(X2023=O2023,"MENOR",IF(X2023=S2023,"PROM[MEN-MED]","PROMEDIO"))</f>
        <v/>
      </c>
      <c r="X2023" s="163">
        <f>IF(V2023&lt;=300%,O2023,IF(AND(V2023&gt;100%,V2023&lt;=150%),S2023,R2023))</f>
        <v/>
      </c>
      <c r="Y2023" s="162">
        <f>ROUND(X2023,0)</f>
        <v/>
      </c>
    </row>
    <row r="2024" ht="15.75" customHeight="1">
      <c r="B2024" s="57" t="inlineStr">
        <is>
          <t>8.5</t>
        </is>
      </c>
      <c r="C2024" s="32" t="n">
        <v>4912</v>
      </c>
      <c r="D2024" s="58" t="inlineStr">
        <is>
          <t>ESPEJO RETROVISOR INTERIOR</t>
        </is>
      </c>
      <c r="E2024" s="56" t="inlineStr">
        <is>
          <t>Objeto de superficie plana que refleja la luz compuesto por  una capa de plata o aluminio depositado sobre una plancha de vidrio. Forma y diámetro establecido para este vehículo.</t>
        </is>
      </c>
      <c r="F2024" s="32" t="inlineStr">
        <is>
          <t>Unidad</t>
        </is>
      </c>
      <c r="G2024" s="35" t="inlineStr">
        <is>
          <t>suministro</t>
        </is>
      </c>
      <c r="H2024" s="159" t="n">
        <v>1283047</v>
      </c>
      <c r="I2024" s="37" t="n">
        <v>158.91</v>
      </c>
      <c r="J2024" s="37" t="n">
        <v>151.76</v>
      </c>
      <c r="K2024" s="160">
        <f>H2024*(I2024/J2024)</f>
        <v/>
      </c>
      <c r="L2024" s="159" t="n">
        <v>3825308.7642</v>
      </c>
      <c r="M2024" s="159" t="n">
        <v>3713892</v>
      </c>
      <c r="N2024" s="159" t="n">
        <v>4011003.36</v>
      </c>
      <c r="O2024" s="162">
        <f>MIN(K2024,L2024,M2024,N2024)</f>
        <v/>
      </c>
      <c r="P2024" s="162">
        <f>MAX(K2024,L2024,M2024,N2024)</f>
        <v/>
      </c>
      <c r="Q2024" s="162">
        <f>MEDIAN(K2024,L2024,M2024,N2024)</f>
        <v/>
      </c>
      <c r="R2024" s="162">
        <f>AVERAGE(K2024,L2024,M2024,N2024)</f>
        <v/>
      </c>
      <c r="S2024" s="162">
        <f>AVERAGE(O2024,Q2024)</f>
        <v/>
      </c>
      <c r="T2024" s="162">
        <f>AVERAGE(P2024,Q2024)</f>
        <v/>
      </c>
      <c r="U2024" s="41">
        <f>STDEVA(K2024,L2024,M2024,N2024)</f>
        <v/>
      </c>
      <c r="V2024" s="42">
        <f>U2024/Q2024</f>
        <v/>
      </c>
      <c r="W2024" s="43">
        <f>IF(X2024=O2024,"MENOR",IF(X2024=S2024,"PROM[MEN-MED]","PROMEDIO"))</f>
        <v/>
      </c>
      <c r="X2024" s="163">
        <f>IF(V2024&lt;=300%,O2024,IF(AND(V2024&gt;100%,V2024&lt;=150%),S2024,R2024))</f>
        <v/>
      </c>
      <c r="Y2024" s="162">
        <f>ROUND(X2024,0)</f>
        <v/>
      </c>
    </row>
    <row r="2025" ht="27" customHeight="1">
      <c r="B2025" s="57" t="inlineStr">
        <is>
          <t>8.6</t>
        </is>
      </c>
      <c r="C2025" s="32" t="n">
        <v>4912</v>
      </c>
      <c r="D2025" s="58" t="inlineStr">
        <is>
          <t>UNIDAD SELLADA (FAROLA)</t>
        </is>
      </c>
      <c r="E2025" s="56" t="inlineStr">
        <is>
          <t>Elemento fabricado en pasta  transparentes de lente convergente que provee proteccion a la iluminación  con seguridad en condiciones de baja visibilidad. Forma y  diámetro establecido para este vehículo.</t>
        </is>
      </c>
      <c r="F2025" s="32" t="inlineStr">
        <is>
          <t>Unidad</t>
        </is>
      </c>
      <c r="G2025" s="35" t="inlineStr">
        <is>
          <t>suministro</t>
        </is>
      </c>
      <c r="H2025" s="159" t="n">
        <v>6866799</v>
      </c>
      <c r="I2025" s="37" t="n">
        <v>158.91</v>
      </c>
      <c r="J2025" s="37" t="n">
        <v>151.76</v>
      </c>
      <c r="K2025" s="160">
        <f>H2025*(I2025/J2025)</f>
        <v/>
      </c>
      <c r="L2025" s="159" t="n">
        <v>8298717.2086</v>
      </c>
      <c r="M2025" s="159" t="n">
        <v>8057007</v>
      </c>
      <c r="N2025" s="159" t="n">
        <v>8701567.560000001</v>
      </c>
      <c r="O2025" s="162">
        <f>MIN(K2025,L2025,M2025,N2025)</f>
        <v/>
      </c>
      <c r="P2025" s="162">
        <f>MAX(K2025,L2025,M2025,N2025)</f>
        <v/>
      </c>
      <c r="Q2025" s="162">
        <f>MEDIAN(K2025,L2025,M2025,N2025)</f>
        <v/>
      </c>
      <c r="R2025" s="162">
        <f>AVERAGE(K2025,L2025,M2025,N2025)</f>
        <v/>
      </c>
      <c r="S2025" s="162">
        <f>AVERAGE(O2025,Q2025)</f>
        <v/>
      </c>
      <c r="T2025" s="162">
        <f>AVERAGE(P2025,Q2025)</f>
        <v/>
      </c>
      <c r="U2025" s="41">
        <f>STDEVA(K2025,L2025,M2025,N2025)</f>
        <v/>
      </c>
      <c r="V2025" s="42">
        <f>U2025/Q2025</f>
        <v/>
      </c>
      <c r="W2025" s="43">
        <f>IF(X2025=O2025,"MENOR",IF(X2025=S2025,"PROM[MEN-MED]","PROMEDIO"))</f>
        <v/>
      </c>
      <c r="X2025" s="163">
        <f>IF(V2025&lt;=300%,O2025,IF(AND(V2025&gt;100%,V2025&lt;=150%),S2025,R2025))</f>
        <v/>
      </c>
      <c r="Y2025" s="162">
        <f>ROUND(X2025,0)</f>
        <v/>
      </c>
    </row>
    <row r="2026" ht="27" customHeight="1">
      <c r="B2026" s="57" t="inlineStr">
        <is>
          <t>8.7</t>
        </is>
      </c>
      <c r="C2026" s="32" t="n">
        <v>4912</v>
      </c>
      <c r="D2026" s="58" t="inlineStr">
        <is>
          <t>CINTURON DE SEGURIDAD TRASERO</t>
        </is>
      </c>
      <c r="E2026" s="56" t="inlineStr">
        <is>
          <t>Es un elemento de arnés tipo correa, fabricadio en una cinta de material textil. Incluye el clip de seguidad y hebilla. Para sujetar en un momento de impacto. Costado Diámetro establecido para este vehículo. ubicacion lado posterior. (atras)</t>
        </is>
      </c>
      <c r="F2026" s="32" t="inlineStr">
        <is>
          <t>Unidad</t>
        </is>
      </c>
      <c r="G2026" s="35" t="inlineStr">
        <is>
          <t>suministro</t>
        </is>
      </c>
      <c r="H2026" s="159" t="n">
        <v>1305906</v>
      </c>
      <c r="I2026" s="37" t="n">
        <v>158.91</v>
      </c>
      <c r="J2026" s="37" t="n">
        <v>151.76</v>
      </c>
      <c r="K2026" s="160">
        <f>H2026*(I2026/J2026)</f>
        <v/>
      </c>
      <c r="L2026" s="159" t="n">
        <v>2477847.3097</v>
      </c>
      <c r="M2026" s="159" t="n">
        <v>2405677</v>
      </c>
      <c r="N2026" s="159" t="n">
        <v>2598131.16</v>
      </c>
      <c r="O2026" s="162">
        <f>MIN(K2026,L2026,M2026,N2026)</f>
        <v/>
      </c>
      <c r="P2026" s="162">
        <f>MAX(K2026,L2026,M2026,N2026)</f>
        <v/>
      </c>
      <c r="Q2026" s="162">
        <f>MEDIAN(K2026,L2026,M2026,N2026)</f>
        <v/>
      </c>
      <c r="R2026" s="162">
        <f>AVERAGE(K2026,L2026,M2026,N2026)</f>
        <v/>
      </c>
      <c r="S2026" s="162">
        <f>AVERAGE(O2026,Q2026)</f>
        <v/>
      </c>
      <c r="T2026" s="162">
        <f>AVERAGE(P2026,Q2026)</f>
        <v/>
      </c>
      <c r="U2026" s="41">
        <f>STDEVA(K2026,L2026,M2026,N2026)</f>
        <v/>
      </c>
      <c r="V2026" s="42">
        <f>U2026/Q2026</f>
        <v/>
      </c>
      <c r="W2026" s="43">
        <f>IF(X2026=O2026,"MENOR",IF(X2026=S2026,"PROM[MEN-MED]","PROMEDIO"))</f>
        <v/>
      </c>
      <c r="X2026" s="163">
        <f>IF(V2026&lt;=300%,O2026,IF(AND(V2026&gt;100%,V2026&lt;=150%),S2026,R2026))</f>
        <v/>
      </c>
      <c r="Y2026" s="162">
        <f>ROUND(X2026,0)</f>
        <v/>
      </c>
    </row>
    <row r="2027" ht="27" customHeight="1">
      <c r="B2027" s="57" t="inlineStr">
        <is>
          <t>8.8</t>
        </is>
      </c>
      <c r="C2027" s="32" t="n">
        <v>4912</v>
      </c>
      <c r="D2027" s="58" t="inlineStr">
        <is>
          <t>CINTURON DE SEGURIDAD DELANTERO</t>
        </is>
      </c>
      <c r="E2027" s="56" t="inlineStr">
        <is>
          <t>Es un elemento de arnés tipo correa, fabricadio en una cinta de material textil. Incluye el clip de seguidad y hebilla. Para sujetar en un momento de impacto. Costado Diámetro establecido para este vehículo. Ubicacion lado anterior (delante)</t>
        </is>
      </c>
      <c r="F2027" s="32" t="inlineStr">
        <is>
          <t>Unidad</t>
        </is>
      </c>
      <c r="G2027" s="35" t="inlineStr">
        <is>
          <t>suministro</t>
        </is>
      </c>
      <c r="H2027" s="159" t="n">
        <v>1314850</v>
      </c>
      <c r="I2027" s="37" t="n">
        <v>158.91</v>
      </c>
      <c r="J2027" s="37" t="n">
        <v>151.76</v>
      </c>
      <c r="K2027" s="160">
        <f>H2027*(I2027/J2027)</f>
        <v/>
      </c>
      <c r="L2027" s="159" t="n">
        <v>1760249.4042</v>
      </c>
      <c r="M2027" s="159" t="n">
        <v>1708980</v>
      </c>
      <c r="N2027" s="159" t="n">
        <v>1845698.4</v>
      </c>
      <c r="O2027" s="162">
        <f>MIN(K2027,L2027,M2027,N2027)</f>
        <v/>
      </c>
      <c r="P2027" s="162">
        <f>MAX(K2027,L2027,M2027,N2027)</f>
        <v/>
      </c>
      <c r="Q2027" s="162">
        <f>MEDIAN(K2027,L2027,M2027,N2027)</f>
        <v/>
      </c>
      <c r="R2027" s="162">
        <f>AVERAGE(K2027,L2027,M2027,N2027)</f>
        <v/>
      </c>
      <c r="S2027" s="162">
        <f>AVERAGE(O2027,Q2027)</f>
        <v/>
      </c>
      <c r="T2027" s="162">
        <f>AVERAGE(P2027,Q2027)</f>
        <v/>
      </c>
      <c r="U2027" s="41">
        <f>STDEVA(K2027,L2027,M2027,N2027)</f>
        <v/>
      </c>
      <c r="V2027" s="42">
        <f>U2027/Q2027</f>
        <v/>
      </c>
      <c r="W2027" s="43">
        <f>IF(X2027=O2027,"MENOR",IF(X2027=S2027,"PROM[MEN-MED]","PROMEDIO"))</f>
        <v/>
      </c>
      <c r="X2027" s="163">
        <f>IF(V2027&lt;=300%,O2027,IF(AND(V2027&gt;100%,V2027&lt;=150%),S2027,R2027))</f>
        <v/>
      </c>
      <c r="Y2027" s="162">
        <f>ROUND(X2027,0)</f>
        <v/>
      </c>
    </row>
    <row r="2028" ht="27" customHeight="1">
      <c r="B2028" s="57" t="inlineStr">
        <is>
          <t>8.9</t>
        </is>
      </c>
      <c r="C2028" s="32" t="n">
        <v>4912</v>
      </c>
      <c r="D2028" s="58" t="inlineStr">
        <is>
          <t>MANIJAS EXTERNAS DE LA PUERTA</t>
        </is>
      </c>
      <c r="E2028" s="56" t="inlineStr">
        <is>
          <t>Dispositivo metálico y plastico, externo de forma irregular tipo palanca,  en su parte interna con resortes para accionar la cerradura giratoria a fin de permitir su cierre y su apertura. Forma y diámetro establecido para este vehículo.</t>
        </is>
      </c>
      <c r="F2028" s="32" t="inlineStr">
        <is>
          <t>Unidad</t>
        </is>
      </c>
      <c r="G2028" s="35" t="inlineStr">
        <is>
          <t>suministro</t>
        </is>
      </c>
      <c r="H2028" s="159" t="n">
        <v>507299</v>
      </c>
      <c r="I2028" s="37" t="n">
        <v>158.91</v>
      </c>
      <c r="J2028" s="37" t="n">
        <v>151.76</v>
      </c>
      <c r="K2028" s="160">
        <f>H2028*(I2028/J2028)</f>
        <v/>
      </c>
      <c r="L2028" s="159" t="n">
        <v>600620.8103</v>
      </c>
      <c r="M2028" s="159" t="n">
        <v>583127</v>
      </c>
      <c r="N2028" s="159" t="n">
        <v>629777.16</v>
      </c>
      <c r="O2028" s="162">
        <f>MIN(K2028,L2028,M2028,N2028)</f>
        <v/>
      </c>
      <c r="P2028" s="162">
        <f>MAX(K2028,L2028,M2028,N2028)</f>
        <v/>
      </c>
      <c r="Q2028" s="162">
        <f>MEDIAN(K2028,L2028,M2028,N2028)</f>
        <v/>
      </c>
      <c r="R2028" s="162">
        <f>AVERAGE(K2028,L2028,M2028,N2028)</f>
        <v/>
      </c>
      <c r="S2028" s="162">
        <f>AVERAGE(O2028,Q2028)</f>
        <v/>
      </c>
      <c r="T2028" s="162">
        <f>AVERAGE(P2028,Q2028)</f>
        <v/>
      </c>
      <c r="U2028" s="41">
        <f>STDEVA(K2028,L2028,M2028,N2028)</f>
        <v/>
      </c>
      <c r="V2028" s="42">
        <f>U2028/Q2028</f>
        <v/>
      </c>
      <c r="W2028" s="43">
        <f>IF(X2028=O2028,"MENOR",IF(X2028=S2028,"PROM[MEN-MED]","PROMEDIO"))</f>
        <v/>
      </c>
      <c r="X2028" s="163">
        <f>IF(V2028&lt;=300%,O2028,IF(AND(V2028&gt;100%,V2028&lt;=150%),S2028,R2028))</f>
        <v/>
      </c>
      <c r="Y2028" s="162">
        <f>ROUND(X2028,0)</f>
        <v/>
      </c>
    </row>
    <row r="2029" ht="27" customHeight="1">
      <c r="B2029" s="57" t="inlineStr">
        <is>
          <t>8.10</t>
        </is>
      </c>
      <c r="C2029" s="32" t="n">
        <v>4912</v>
      </c>
      <c r="D2029" s="58" t="inlineStr">
        <is>
          <t>MANIJAS INTERNAS DE LA PUERTA</t>
        </is>
      </c>
      <c r="E2029" s="56" t="inlineStr">
        <is>
          <t>Dispositivo metálico y plastico, interno de forma irregular tipo palanca,  en su parte interna con resortes para accionar la cerradura giratoria a fin de permitir su cierre y su apertura. Forma y diámetro establecido para este vehículo.</t>
        </is>
      </c>
      <c r="F2029" s="32" t="inlineStr">
        <is>
          <t>Unidad</t>
        </is>
      </c>
      <c r="G2029" s="35" t="inlineStr">
        <is>
          <t>suministro</t>
        </is>
      </c>
      <c r="H2029" s="159" t="n">
        <v>193799</v>
      </c>
      <c r="I2029" s="37" t="n">
        <v>158.91</v>
      </c>
      <c r="J2029" s="37" t="n">
        <v>151.76</v>
      </c>
      <c r="K2029" s="160">
        <f>H2029*(I2029/J2029)</f>
        <v/>
      </c>
      <c r="L2029" s="159" t="n">
        <v>257775.0154</v>
      </c>
      <c r="M2029" s="159" t="n">
        <v>250267</v>
      </c>
      <c r="N2029" s="159" t="n">
        <v>270288.36</v>
      </c>
      <c r="O2029" s="162">
        <f>MIN(K2029,L2029,M2029,N2029)</f>
        <v/>
      </c>
      <c r="P2029" s="162">
        <f>MAX(K2029,L2029,M2029,N2029)</f>
        <v/>
      </c>
      <c r="Q2029" s="162">
        <f>MEDIAN(K2029,L2029,M2029,N2029)</f>
        <v/>
      </c>
      <c r="R2029" s="162">
        <f>AVERAGE(K2029,L2029,M2029,N2029)</f>
        <v/>
      </c>
      <c r="S2029" s="162">
        <f>AVERAGE(O2029,Q2029)</f>
        <v/>
      </c>
      <c r="T2029" s="162">
        <f>AVERAGE(P2029,Q2029)</f>
        <v/>
      </c>
      <c r="U2029" s="41">
        <f>STDEVA(K2029,L2029,M2029,N2029)</f>
        <v/>
      </c>
      <c r="V2029" s="42">
        <f>U2029/Q2029</f>
        <v/>
      </c>
      <c r="W2029" s="43">
        <f>IF(X2029=O2029,"MENOR",IF(X2029=S2029,"PROM[MEN-MED]","PROMEDIO"))</f>
        <v/>
      </c>
      <c r="X2029" s="163">
        <f>IF(V2029&lt;=300%,O2029,IF(AND(V2029&gt;100%,V2029&lt;=150%),S2029,R2029))</f>
        <v/>
      </c>
      <c r="Y2029" s="162">
        <f>ROUND(X2029,0)</f>
        <v/>
      </c>
    </row>
    <row r="2030" ht="15.75" customHeight="1">
      <c r="B2030" s="57" t="inlineStr">
        <is>
          <t>8.11</t>
        </is>
      </c>
      <c r="C2030" s="32" t="n">
        <v>4912</v>
      </c>
      <c r="D2030" s="58" t="inlineStr">
        <is>
          <t>PERNOS RUEDAS</t>
        </is>
      </c>
      <c r="E2030" s="56" t="inlineStr">
        <is>
          <t>Pieza metálica cilindrica con cabeza exágona en uno de sus extremos y su cuerpo roscado. Permite unir o fijar elementos. Diámetro establecido para este vehículo.</t>
        </is>
      </c>
      <c r="F2030" s="32" t="inlineStr">
        <is>
          <t>Unidad</t>
        </is>
      </c>
      <c r="G2030" s="35" t="inlineStr">
        <is>
          <t>suministro</t>
        </is>
      </c>
      <c r="H2030" s="159" t="n">
        <v>20871</v>
      </c>
      <c r="I2030" s="37" t="n">
        <v>158.91</v>
      </c>
      <c r="J2030" s="37" t="n">
        <v>151.76</v>
      </c>
      <c r="K2030" s="160">
        <f>H2030*(I2030/J2030)</f>
        <v/>
      </c>
      <c r="L2030" s="159" t="n">
        <v>25869.4814</v>
      </c>
      <c r="M2030" s="159" t="n">
        <v>25116</v>
      </c>
      <c r="N2030" s="159" t="n">
        <v>27125.28</v>
      </c>
      <c r="O2030" s="162">
        <f>MIN(K2030,L2030,M2030,N2030)</f>
        <v/>
      </c>
      <c r="P2030" s="162">
        <f>MAX(K2030,L2030,M2030,N2030)</f>
        <v/>
      </c>
      <c r="Q2030" s="162">
        <f>MEDIAN(K2030,L2030,M2030,N2030)</f>
        <v/>
      </c>
      <c r="R2030" s="162">
        <f>AVERAGE(K2030,L2030,M2030,N2030)</f>
        <v/>
      </c>
      <c r="S2030" s="162">
        <f>AVERAGE(O2030,Q2030)</f>
        <v/>
      </c>
      <c r="T2030" s="162">
        <f>AVERAGE(P2030,Q2030)</f>
        <v/>
      </c>
      <c r="U2030" s="41">
        <f>STDEVA(K2030,L2030,M2030,N2030)</f>
        <v/>
      </c>
      <c r="V2030" s="42">
        <f>U2030/Q2030</f>
        <v/>
      </c>
      <c r="W2030" s="43">
        <f>IF(X2030=O2030,"MENOR",IF(X2030=S2030,"PROM[MEN-MED]","PROMEDIO"))</f>
        <v/>
      </c>
      <c r="X2030" s="163">
        <f>IF(V2030&lt;=300%,O2030,IF(AND(V2030&gt;100%,V2030&lt;=150%),S2030,R2030))</f>
        <v/>
      </c>
      <c r="Y2030" s="162">
        <f>ROUND(X2030,0)</f>
        <v/>
      </c>
    </row>
    <row r="2031" ht="15.75" customHeight="1">
      <c r="B2031" s="57" t="inlineStr">
        <is>
          <t>8.12</t>
        </is>
      </c>
      <c r="C2031" s="32" t="n">
        <v>4912</v>
      </c>
      <c r="D2031" s="59" t="inlineStr">
        <is>
          <t>TUERCAS PERNOS RUEDAS</t>
        </is>
      </c>
      <c r="E2031" s="56" t="inlineStr">
        <is>
          <t>Pieza metálica mecánica con un orificio central, el cual presenta una rosca, en forma fija o deslizante. Diametro requerido para este vehiculo.</t>
        </is>
      </c>
      <c r="F2031" s="32" t="inlineStr">
        <is>
          <t>Unidad</t>
        </is>
      </c>
      <c r="G2031" s="35" t="inlineStr">
        <is>
          <t>suministro</t>
        </is>
      </c>
      <c r="H2031" s="159" t="n">
        <v>41741</v>
      </c>
      <c r="I2031" s="37" t="n">
        <v>158.91</v>
      </c>
      <c r="J2031" s="37" t="n">
        <v>151.76</v>
      </c>
      <c r="K2031" s="160">
        <f>H2031*(I2031/J2031)</f>
        <v/>
      </c>
      <c r="L2031" s="159" t="n">
        <v>61321.0451</v>
      </c>
      <c r="M2031" s="159" t="n">
        <v>59535</v>
      </c>
      <c r="N2031" s="159" t="n">
        <v>64297.8</v>
      </c>
      <c r="O2031" s="162">
        <f>MIN(K2031,L2031,M2031,N2031)</f>
        <v/>
      </c>
      <c r="P2031" s="162">
        <f>MAX(K2031,L2031,M2031,N2031)</f>
        <v/>
      </c>
      <c r="Q2031" s="162">
        <f>MEDIAN(K2031,L2031,M2031,N2031)</f>
        <v/>
      </c>
      <c r="R2031" s="162">
        <f>AVERAGE(K2031,L2031,M2031,N2031)</f>
        <v/>
      </c>
      <c r="S2031" s="162">
        <f>AVERAGE(O2031,Q2031)</f>
        <v/>
      </c>
      <c r="T2031" s="162">
        <f>AVERAGE(P2031,Q2031)</f>
        <v/>
      </c>
      <c r="U2031" s="41">
        <f>STDEVA(K2031,L2031,M2031,N2031)</f>
        <v/>
      </c>
      <c r="V2031" s="42">
        <f>U2031/Q2031</f>
        <v/>
      </c>
      <c r="W2031" s="43">
        <f>IF(X2031=O2031,"MENOR",IF(X2031=S2031,"PROM[MEN-MED]","PROMEDIO"))</f>
        <v/>
      </c>
      <c r="X2031" s="163">
        <f>IF(V2031&lt;=300%,O2031,IF(AND(V2031&gt;100%,V2031&lt;=150%),S2031,R2031))</f>
        <v/>
      </c>
      <c r="Y2031" s="162">
        <f>ROUND(X2031,0)</f>
        <v/>
      </c>
    </row>
    <row r="2032" ht="27" customHeight="1">
      <c r="B2032" s="57" t="inlineStr">
        <is>
          <t>8.13</t>
        </is>
      </c>
      <c r="C2032" s="32" t="n">
        <v>4912</v>
      </c>
      <c r="D2032" s="58" t="inlineStr">
        <is>
          <t>PLUMILLAS</t>
        </is>
      </c>
      <c r="E2032" s="56" t="inlineStr">
        <is>
          <t>Elemento metálico en forma de barzo con un largo borde de goma, conformado por el pasador, gancho y bayonet.  Para ser movido en sentido oscilatorio. Diámetro establecido para este vehículo.</t>
        </is>
      </c>
      <c r="F2032" s="32" t="inlineStr">
        <is>
          <t>Unidad</t>
        </is>
      </c>
      <c r="G2032" s="35" t="inlineStr">
        <is>
          <t>suministro</t>
        </is>
      </c>
      <c r="H2032" s="159" t="n">
        <v>219639</v>
      </c>
      <c r="I2032" s="37" t="n">
        <v>158.91</v>
      </c>
      <c r="J2032" s="37" t="n">
        <v>151.76</v>
      </c>
      <c r="K2032" s="160">
        <f>H2032*(I2032/J2032)</f>
        <v/>
      </c>
      <c r="L2032" s="159" t="n">
        <v>341624.2242</v>
      </c>
      <c r="M2032" s="159" t="n">
        <v>331674</v>
      </c>
      <c r="N2032" s="159" t="n">
        <v>358207.92</v>
      </c>
      <c r="O2032" s="162">
        <f>MIN(K2032,L2032,M2032,N2032)</f>
        <v/>
      </c>
      <c r="P2032" s="162">
        <f>MAX(K2032,L2032,M2032,N2032)</f>
        <v/>
      </c>
      <c r="Q2032" s="162">
        <f>MEDIAN(K2032,L2032,M2032,N2032)</f>
        <v/>
      </c>
      <c r="R2032" s="162">
        <f>AVERAGE(K2032,L2032,M2032,N2032)</f>
        <v/>
      </c>
      <c r="S2032" s="162">
        <f>AVERAGE(O2032,Q2032)</f>
        <v/>
      </c>
      <c r="T2032" s="162">
        <f>AVERAGE(P2032,Q2032)</f>
        <v/>
      </c>
      <c r="U2032" s="41">
        <f>STDEVA(K2032,L2032,M2032,N2032)</f>
        <v/>
      </c>
      <c r="V2032" s="42">
        <f>U2032/Q2032</f>
        <v/>
      </c>
      <c r="W2032" s="43">
        <f>IF(X2032=O2032,"MENOR",IF(X2032=S2032,"PROM[MEN-MED]","PROMEDIO"))</f>
        <v/>
      </c>
      <c r="X2032" s="163">
        <f>IF(V2032&lt;=300%,O2032,IF(AND(V2032&gt;100%,V2032&lt;=150%),S2032,R2032))</f>
        <v/>
      </c>
      <c r="Y2032" s="162">
        <f>ROUND(X2032,0)</f>
        <v/>
      </c>
    </row>
    <row r="2033" ht="27" customHeight="1">
      <c r="B2033" s="57" t="inlineStr">
        <is>
          <t>8.14</t>
        </is>
      </c>
      <c r="C2033" s="32" t="n">
        <v>4912</v>
      </c>
      <c r="D2033" s="58" t="inlineStr">
        <is>
          <t>STOP TRASERO</t>
        </is>
      </c>
      <c r="E2033"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033" s="32" t="inlineStr">
        <is>
          <t>Unidad</t>
        </is>
      </c>
      <c r="G2033" s="35" t="inlineStr">
        <is>
          <t>suministro</t>
        </is>
      </c>
      <c r="H2033" s="159" t="n">
        <v>1218448</v>
      </c>
      <c r="I2033" s="37" t="n">
        <v>158.91</v>
      </c>
      <c r="J2033" s="37" t="n">
        <v>151.76</v>
      </c>
      <c r="K2033" s="160">
        <f>H2033*(I2033/J2033)</f>
        <v/>
      </c>
      <c r="L2033" s="159" t="n">
        <v>2591987.79</v>
      </c>
      <c r="M2033" s="159" t="n">
        <v>2516493</v>
      </c>
      <c r="N2033" s="159" t="n">
        <v>2717812.44</v>
      </c>
      <c r="O2033" s="162">
        <f>MIN(K2033,L2033,M2033,N2033)</f>
        <v/>
      </c>
      <c r="P2033" s="162">
        <f>MAX(K2033,L2033,M2033,N2033)</f>
        <v/>
      </c>
      <c r="Q2033" s="162">
        <f>MEDIAN(K2033,L2033,M2033,N2033)</f>
        <v/>
      </c>
      <c r="R2033" s="162">
        <f>AVERAGE(K2033,L2033,M2033,N2033)</f>
        <v/>
      </c>
      <c r="S2033" s="162">
        <f>AVERAGE(O2033,Q2033)</f>
        <v/>
      </c>
      <c r="T2033" s="162">
        <f>AVERAGE(P2033,Q2033)</f>
        <v/>
      </c>
      <c r="U2033" s="41">
        <f>STDEVA(K2033,L2033,M2033,N2033)</f>
        <v/>
      </c>
      <c r="V2033" s="42">
        <f>U2033/Q2033</f>
        <v/>
      </c>
      <c r="W2033" s="43">
        <f>IF(X2033=O2033,"MENOR",IF(X2033=S2033,"PROM[MEN-MED]","PROMEDIO"))</f>
        <v/>
      </c>
      <c r="X2033" s="163">
        <f>IF(V2033&lt;=300%,O2033,IF(AND(V2033&gt;100%,V2033&lt;=150%),S2033,R2033))</f>
        <v/>
      </c>
      <c r="Y2033" s="162">
        <f>ROUND(X2033,0)</f>
        <v/>
      </c>
    </row>
    <row r="2034" ht="27" customHeight="1">
      <c r="B2034" s="57" t="inlineStr">
        <is>
          <t>8.15</t>
        </is>
      </c>
      <c r="C2034" s="32" t="n">
        <v>4912</v>
      </c>
      <c r="D2034" s="58" t="inlineStr">
        <is>
          <t xml:space="preserve">TAPA TANQUE DE COMBUSTIBLE </t>
        </is>
      </c>
      <c r="E2034" s="56"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034" s="32" t="inlineStr">
        <is>
          <t>Unidad</t>
        </is>
      </c>
      <c r="G2034" s="35" t="inlineStr">
        <is>
          <t>suministro</t>
        </is>
      </c>
      <c r="H2034" s="159" t="n">
        <v>147089</v>
      </c>
      <c r="I2034" s="37" t="n">
        <v>158.91</v>
      </c>
      <c r="J2034" s="37" t="n">
        <v>151.76</v>
      </c>
      <c r="K2034" s="160">
        <f>H2034*(I2034/J2034)</f>
        <v/>
      </c>
      <c r="L2034" s="159" t="n">
        <v>181086.3579</v>
      </c>
      <c r="M2034" s="159" t="n">
        <v>175812</v>
      </c>
      <c r="N2034" s="159" t="n">
        <v>189876.96</v>
      </c>
      <c r="O2034" s="162">
        <f>MIN(K2034,L2034,M2034,N2034)</f>
        <v/>
      </c>
      <c r="P2034" s="162">
        <f>MAX(K2034,L2034,M2034,N2034)</f>
        <v/>
      </c>
      <c r="Q2034" s="162">
        <f>MEDIAN(K2034,L2034,M2034,N2034)</f>
        <v/>
      </c>
      <c r="R2034" s="162">
        <f>AVERAGE(K2034,L2034,M2034,N2034)</f>
        <v/>
      </c>
      <c r="S2034" s="162">
        <f>AVERAGE(O2034,Q2034)</f>
        <v/>
      </c>
      <c r="T2034" s="162">
        <f>AVERAGE(P2034,Q2034)</f>
        <v/>
      </c>
      <c r="U2034" s="41">
        <f>STDEVA(K2034,L2034,M2034,N2034)</f>
        <v/>
      </c>
      <c r="V2034" s="42">
        <f>U2034/Q2034</f>
        <v/>
      </c>
      <c r="W2034" s="43">
        <f>IF(X2034=O2034,"MENOR",IF(X2034=S2034,"PROM[MEN-MED]","PROMEDIO"))</f>
        <v/>
      </c>
      <c r="X2034" s="163">
        <f>IF(V2034&lt;=300%,O2034,IF(AND(V2034&gt;100%,V2034&lt;=150%),S2034,R2034))</f>
        <v/>
      </c>
      <c r="Y2034" s="162">
        <f>ROUND(X2034,0)</f>
        <v/>
      </c>
    </row>
    <row r="2035" ht="27" customHeight="1">
      <c r="B2035" s="57" t="inlineStr">
        <is>
          <t>8.16</t>
        </is>
      </c>
      <c r="C2035" s="32" t="n">
        <v>4912</v>
      </c>
      <c r="D2035" s="58" t="inlineStr">
        <is>
          <t>VIDRIO PANORÁMICO DELANTERO (BLINDADO)</t>
        </is>
      </c>
      <c r="E2035" s="56" t="inlineStr">
        <is>
          <t>Elemento de material inorgánico duro, frágil, transparente y amorfo  compuesto por arena de sílice, carbonato de sodio y caliza. Ubicación parte de delantera para el vehículo. Diámetro establecido para este vehículo.</t>
        </is>
      </c>
      <c r="F2035" s="32" t="inlineStr">
        <is>
          <t>Unidad</t>
        </is>
      </c>
      <c r="G2035" s="35" t="inlineStr">
        <is>
          <t>suministro</t>
        </is>
      </c>
      <c r="H2035" s="159" t="n">
        <v>6385422</v>
      </c>
      <c r="I2035" s="37" t="n">
        <v>158.91</v>
      </c>
      <c r="J2035" s="37" t="n">
        <v>151.76</v>
      </c>
      <c r="K2035" s="160">
        <f>H2035*(I2035/J2035)</f>
        <v/>
      </c>
      <c r="L2035" s="159" t="n">
        <v>9685849.109999999</v>
      </c>
      <c r="M2035" s="159" t="n">
        <v>9403737</v>
      </c>
      <c r="N2035" s="159" t="n">
        <v>10156035.96</v>
      </c>
      <c r="O2035" s="162">
        <f>MIN(K2035,L2035,M2035,N2035)</f>
        <v/>
      </c>
      <c r="P2035" s="162">
        <f>MAX(K2035,L2035,M2035,N2035)</f>
        <v/>
      </c>
      <c r="Q2035" s="162">
        <f>MEDIAN(K2035,L2035,M2035,N2035)</f>
        <v/>
      </c>
      <c r="R2035" s="162">
        <f>AVERAGE(K2035,L2035,M2035,N2035)</f>
        <v/>
      </c>
      <c r="S2035" s="162">
        <f>AVERAGE(O2035,Q2035)</f>
        <v/>
      </c>
      <c r="T2035" s="162">
        <f>AVERAGE(P2035,Q2035)</f>
        <v/>
      </c>
      <c r="U2035" s="41">
        <f>STDEVA(K2035,L2035,M2035,N2035)</f>
        <v/>
      </c>
      <c r="V2035" s="42">
        <f>U2035/Q2035</f>
        <v/>
      </c>
      <c r="W2035" s="43">
        <f>IF(X2035=O2035,"MENOR",IF(X2035=S2035,"PROM[MEN-MED]","PROMEDIO"))</f>
        <v/>
      </c>
      <c r="X2035" s="163">
        <f>IF(V2035&lt;=300%,O2035,IF(AND(V2035&gt;100%,V2035&lt;=150%),S2035,R2035))</f>
        <v/>
      </c>
      <c r="Y2035" s="162">
        <f>ROUND(X2035,0)</f>
        <v/>
      </c>
    </row>
    <row r="2036" ht="27" customHeight="1">
      <c r="B2036" s="57" t="inlineStr">
        <is>
          <t>8.17</t>
        </is>
      </c>
      <c r="C2036" s="32" t="n">
        <v>4912</v>
      </c>
      <c r="D2036" s="58" t="inlineStr">
        <is>
          <t>VIDRIO PANORÁMICO DELANTERO</t>
        </is>
      </c>
      <c r="E2036" s="56" t="inlineStr">
        <is>
          <t>Elemento de material inorgánico duro, frágil, transparente y amorfo  compuesto por arena de sílice, carbonato de sodio y caliza. Ubicación parte de delantera para el vehículo. Diámetro establecido para este vehículo.</t>
        </is>
      </c>
      <c r="F2036" s="32" t="inlineStr">
        <is>
          <t>Unidad</t>
        </is>
      </c>
      <c r="G2036" s="35" t="inlineStr">
        <is>
          <t>suministro</t>
        </is>
      </c>
      <c r="H2036" s="159" t="n">
        <v>3363713</v>
      </c>
      <c r="I2036" s="37" t="n">
        <v>158.91</v>
      </c>
      <c r="J2036" s="37" t="n">
        <v>151.76</v>
      </c>
      <c r="K2036" s="160">
        <f>H2036*(I2036/J2036)</f>
        <v/>
      </c>
      <c r="L2036" s="159" t="n">
        <v>4027885.0346</v>
      </c>
      <c r="M2036" s="159" t="n">
        <v>3910568</v>
      </c>
      <c r="N2036" s="159" t="n">
        <v>4223413.44</v>
      </c>
      <c r="O2036" s="162">
        <f>MIN(K2036,L2036,M2036,N2036)</f>
        <v/>
      </c>
      <c r="P2036" s="162">
        <f>MAX(K2036,L2036,M2036,N2036)</f>
        <v/>
      </c>
      <c r="Q2036" s="162">
        <f>MEDIAN(K2036,L2036,M2036,N2036)</f>
        <v/>
      </c>
      <c r="R2036" s="162">
        <f>AVERAGE(K2036,L2036,M2036,N2036)</f>
        <v/>
      </c>
      <c r="S2036" s="162">
        <f>AVERAGE(O2036,Q2036)</f>
        <v/>
      </c>
      <c r="T2036" s="162">
        <f>AVERAGE(P2036,Q2036)</f>
        <v/>
      </c>
      <c r="U2036" s="41">
        <f>STDEVA(K2036,L2036,M2036,N2036)</f>
        <v/>
      </c>
      <c r="V2036" s="42">
        <f>U2036/Q2036</f>
        <v/>
      </c>
      <c r="W2036" s="43">
        <f>IF(X2036=O2036,"MENOR",IF(X2036=S2036,"PROM[MEN-MED]","PROMEDIO"))</f>
        <v/>
      </c>
      <c r="X2036" s="163">
        <f>IF(V2036&lt;=300%,O2036,IF(AND(V2036&gt;100%,V2036&lt;=150%),S2036,R2036))</f>
        <v/>
      </c>
      <c r="Y2036" s="162">
        <f>ROUND(X2036,0)</f>
        <v/>
      </c>
    </row>
    <row r="2037" ht="27" customHeight="1">
      <c r="B2037" s="57" t="inlineStr">
        <is>
          <t>8.18</t>
        </is>
      </c>
      <c r="C2037" s="32" t="n">
        <v>4912</v>
      </c>
      <c r="D2037" s="58" t="inlineStr">
        <is>
          <t>VIDRIO PANORÁMICO TRASERO</t>
        </is>
      </c>
      <c r="E2037" s="56" t="inlineStr">
        <is>
          <t>Elemento de material inorgánico duro, frágil, transparente y amorfo  compuesto por arena de sílice, carbonato de sodio y caliza. Ubicación parte de atrás para el vehículo. Diámetro establecido para este vehículo.</t>
        </is>
      </c>
      <c r="F2037" s="32" t="inlineStr">
        <is>
          <t>Unidad</t>
        </is>
      </c>
      <c r="G2037" s="35" t="inlineStr">
        <is>
          <t>suministro</t>
        </is>
      </c>
      <c r="H2037" s="159" t="n">
        <v>1649775</v>
      </c>
      <c r="I2037" s="37" t="n">
        <v>158.91</v>
      </c>
      <c r="J2037" s="37" t="n">
        <v>151.76</v>
      </c>
      <c r="K2037" s="160">
        <f>H2037*(I2037/J2037)</f>
        <v/>
      </c>
      <c r="L2037" s="159" t="n">
        <v>3435407.4062</v>
      </c>
      <c r="M2037" s="159" t="n">
        <v>3335347</v>
      </c>
      <c r="N2037" s="159" t="n">
        <v>3602174.76</v>
      </c>
      <c r="O2037" s="162">
        <f>MIN(K2037,L2037,M2037,N2037)</f>
        <v/>
      </c>
      <c r="P2037" s="162">
        <f>MAX(K2037,L2037,M2037,N2037)</f>
        <v/>
      </c>
      <c r="Q2037" s="162">
        <f>MEDIAN(K2037,L2037,M2037,N2037)</f>
        <v/>
      </c>
      <c r="R2037" s="162">
        <f>AVERAGE(K2037,L2037,M2037,N2037)</f>
        <v/>
      </c>
      <c r="S2037" s="162">
        <f>AVERAGE(O2037,Q2037)</f>
        <v/>
      </c>
      <c r="T2037" s="162">
        <f>AVERAGE(P2037,Q2037)</f>
        <v/>
      </c>
      <c r="U2037" s="41">
        <f>STDEVA(K2037,L2037,M2037,N2037)</f>
        <v/>
      </c>
      <c r="V2037" s="42">
        <f>U2037/Q2037</f>
        <v/>
      </c>
      <c r="W2037" s="43">
        <f>IF(X2037=O2037,"MENOR",IF(X2037=S2037,"PROM[MEN-MED]","PROMEDIO"))</f>
        <v/>
      </c>
      <c r="X2037" s="163">
        <f>IF(V2037&lt;=300%,O2037,IF(AND(V2037&gt;100%,V2037&lt;=150%),S2037,R2037))</f>
        <v/>
      </c>
      <c r="Y2037" s="162">
        <f>ROUND(X2037,0)</f>
        <v/>
      </c>
    </row>
    <row r="2038" ht="27" customHeight="1">
      <c r="B2038" s="57" t="inlineStr">
        <is>
          <t>8.19</t>
        </is>
      </c>
      <c r="C2038" s="32" t="n">
        <v>4912</v>
      </c>
      <c r="D2038" s="58" t="inlineStr">
        <is>
          <t xml:space="preserve">VIDRIOS PUERTAS LATERALES </t>
        </is>
      </c>
      <c r="E2038" s="56" t="inlineStr">
        <is>
          <t>Elemento de material inorgánico duro, frágil, transparente y amorfo  compuesto por arena de sílice, carbonato de sodio y caliza. Ubicación parte de lateral ambos costadados para el vehículo. Diámetro establecido para este vehículo.</t>
        </is>
      </c>
      <c r="F2038" s="32" t="inlineStr">
        <is>
          <t>Unidad</t>
        </is>
      </c>
      <c r="G2038" s="35" t="inlineStr">
        <is>
          <t>suministro</t>
        </is>
      </c>
      <c r="H2038" s="159" t="n">
        <v>1243912</v>
      </c>
      <c r="I2038" s="37" t="n">
        <v>158.91</v>
      </c>
      <c r="J2038" s="37" t="n">
        <v>151.76</v>
      </c>
      <c r="K2038" s="160">
        <f>H2038*(I2038/J2038)</f>
        <v/>
      </c>
      <c r="L2038" s="159" t="n">
        <v>1502366.2416</v>
      </c>
      <c r="M2038" s="159" t="n">
        <v>1458608</v>
      </c>
      <c r="N2038" s="159" t="n">
        <v>1575296.64</v>
      </c>
      <c r="O2038" s="162">
        <f>MIN(K2038,L2038,M2038,N2038)</f>
        <v/>
      </c>
      <c r="P2038" s="162">
        <f>MAX(K2038,L2038,M2038,N2038)</f>
        <v/>
      </c>
      <c r="Q2038" s="162">
        <f>MEDIAN(K2038,L2038,M2038,N2038)</f>
        <v/>
      </c>
      <c r="R2038" s="162">
        <f>AVERAGE(K2038,L2038,M2038,N2038)</f>
        <v/>
      </c>
      <c r="S2038" s="162">
        <f>AVERAGE(O2038,Q2038)</f>
        <v/>
      </c>
      <c r="T2038" s="162">
        <f>AVERAGE(P2038,Q2038)</f>
        <v/>
      </c>
      <c r="U2038" s="41">
        <f>STDEVA(K2038,L2038,M2038,N2038)</f>
        <v/>
      </c>
      <c r="V2038" s="42">
        <f>U2038/Q2038</f>
        <v/>
      </c>
      <c r="W2038" s="43">
        <f>IF(X2038=O2038,"MENOR",IF(X2038=S2038,"PROM[MEN-MED]","PROMEDIO"))</f>
        <v/>
      </c>
      <c r="X2038" s="163">
        <f>IF(V2038&lt;=300%,O2038,IF(AND(V2038&gt;100%,V2038&lt;=150%),S2038,R2038))</f>
        <v/>
      </c>
      <c r="Y2038" s="162">
        <f>ROUND(X2038,0)</f>
        <v/>
      </c>
    </row>
    <row r="2039" ht="27" customHeight="1">
      <c r="B2039" s="57" t="inlineStr">
        <is>
          <t>8.20</t>
        </is>
      </c>
      <c r="C2039" s="32" t="n">
        <v>4912</v>
      </c>
      <c r="D2039" s="58" t="inlineStr">
        <is>
          <t>VIDRIOS PUERTAS LATERALES (BLINDADO)</t>
        </is>
      </c>
      <c r="E2039" s="56" t="inlineStr">
        <is>
          <t>Elemento de material inorgánico duro, frágil, transparente y amorfo  compuesto por arena de sílice, carbonato de sodio y caliza. Ubicación parte de lateral ambos costadados para el vehículo. Diámetro establecido para este vehículo.</t>
        </is>
      </c>
      <c r="F2039" s="32" t="inlineStr">
        <is>
          <t>Unidad</t>
        </is>
      </c>
      <c r="G2039" s="35" t="inlineStr">
        <is>
          <t>suministro</t>
        </is>
      </c>
      <c r="H2039" s="159" t="n">
        <v>3918711</v>
      </c>
      <c r="I2039" s="37" t="n">
        <v>158.91</v>
      </c>
      <c r="J2039" s="37" t="n">
        <v>151.76</v>
      </c>
      <c r="K2039" s="160">
        <f>H2039*(I2039/J2039)</f>
        <v/>
      </c>
      <c r="L2039" s="159" t="n">
        <v>7953567.3</v>
      </c>
      <c r="M2039" s="159" t="n">
        <v>7721910</v>
      </c>
      <c r="N2039" s="159" t="n">
        <v>8339662.8</v>
      </c>
      <c r="O2039" s="162">
        <f>MIN(K2039,L2039,M2039,N2039)</f>
        <v/>
      </c>
      <c r="P2039" s="162">
        <f>MAX(K2039,L2039,M2039,N2039)</f>
        <v/>
      </c>
      <c r="Q2039" s="162">
        <f>MEDIAN(K2039,L2039,M2039,N2039)</f>
        <v/>
      </c>
      <c r="R2039" s="162">
        <f>AVERAGE(K2039,L2039,M2039,N2039)</f>
        <v/>
      </c>
      <c r="S2039" s="162">
        <f>AVERAGE(O2039,Q2039)</f>
        <v/>
      </c>
      <c r="T2039" s="162">
        <f>AVERAGE(P2039,Q2039)</f>
        <v/>
      </c>
      <c r="U2039" s="41">
        <f>STDEVA(K2039,L2039,M2039,N2039)</f>
        <v/>
      </c>
      <c r="V2039" s="42">
        <f>U2039/Q2039</f>
        <v/>
      </c>
      <c r="W2039" s="43">
        <f>IF(X2039=O2039,"MENOR",IF(X2039=S2039,"PROM[MEN-MED]","PROMEDIO"))</f>
        <v/>
      </c>
      <c r="X2039" s="163">
        <f>IF(V2039&lt;=300%,O2039,IF(AND(V2039&gt;100%,V2039&lt;=150%),S2039,R2039))</f>
        <v/>
      </c>
      <c r="Y2039" s="162">
        <f>ROUND(X2039,0)</f>
        <v/>
      </c>
    </row>
    <row r="2040" ht="15.75" customHeight="1">
      <c r="B2040" s="57" t="inlineStr">
        <is>
          <t>8.21</t>
        </is>
      </c>
      <c r="C2040" s="32" t="n">
        <v>4912</v>
      </c>
      <c r="D2040" s="58" t="inlineStr">
        <is>
          <t>JUEGO DE TAPETES</t>
        </is>
      </c>
      <c r="E2040" s="56" t="inlineStr">
        <is>
          <t>Elemento de proteccion, fabricado en caucho PVC negros, bordeado y marcado con  la marca del vehículo. Diámetro establecido para este vehículo.</t>
        </is>
      </c>
      <c r="F2040" s="32" t="inlineStr">
        <is>
          <t>Unidad</t>
        </is>
      </c>
      <c r="G2040" s="35" t="inlineStr">
        <is>
          <t>suministro</t>
        </is>
      </c>
      <c r="H2040" s="159" t="n">
        <v>309084</v>
      </c>
      <c r="I2040" s="37" t="n">
        <v>158.91</v>
      </c>
      <c r="J2040" s="37" t="n">
        <v>151.76</v>
      </c>
      <c r="K2040" s="160">
        <f>H2040*(I2040/J2040)</f>
        <v/>
      </c>
      <c r="L2040" s="159" t="n">
        <v>477471.9467</v>
      </c>
      <c r="M2040" s="159" t="n">
        <v>463565</v>
      </c>
      <c r="N2040" s="159" t="n">
        <v>500650.2</v>
      </c>
      <c r="O2040" s="162">
        <f>MIN(K2040,L2040,M2040,N2040)</f>
        <v/>
      </c>
      <c r="P2040" s="162">
        <f>MAX(K2040,L2040,M2040,N2040)</f>
        <v/>
      </c>
      <c r="Q2040" s="162">
        <f>MEDIAN(K2040,L2040,M2040,N2040)</f>
        <v/>
      </c>
      <c r="R2040" s="162">
        <f>AVERAGE(K2040,L2040,M2040,N2040)</f>
        <v/>
      </c>
      <c r="S2040" s="162">
        <f>AVERAGE(O2040,Q2040)</f>
        <v/>
      </c>
      <c r="T2040" s="162">
        <f>AVERAGE(P2040,Q2040)</f>
        <v/>
      </c>
      <c r="U2040" s="41">
        <f>STDEVA(K2040,L2040,M2040,N2040)</f>
        <v/>
      </c>
      <c r="V2040" s="42">
        <f>U2040/Q2040</f>
        <v/>
      </c>
      <c r="W2040" s="43">
        <f>IF(X2040=O2040,"MENOR",IF(X2040=S2040,"PROM[MEN-MED]","PROMEDIO"))</f>
        <v/>
      </c>
      <c r="X2040" s="163">
        <f>IF(V2040&lt;=300%,O2040,IF(AND(V2040&gt;100%,V2040&lt;=150%),S2040,R2040))</f>
        <v/>
      </c>
      <c r="Y2040" s="162">
        <f>ROUND(X2040,0)</f>
        <v/>
      </c>
    </row>
    <row r="2041" ht="15.75" customHeight="1">
      <c r="B2041" s="57" t="inlineStr">
        <is>
          <t>8.22</t>
        </is>
      </c>
      <c r="C2041" s="32" t="n">
        <v>4912</v>
      </c>
      <c r="D2041" s="58" t="inlineStr">
        <is>
          <t>CONJUNTO MANGUERA DEL LAVAPARABRISAS</t>
        </is>
      </c>
      <c r="E2041" s="56" t="inlineStr">
        <is>
          <t>conducto flexible que transporta el líquido limpiaparabrisas desde el depósito del lavaparabrisas hasta las boquillas rociadoras, ubicadas en el capó o en la base del parabrisas.</t>
        </is>
      </c>
      <c r="F2041" s="32" t="inlineStr">
        <is>
          <t>Unidad</t>
        </is>
      </c>
      <c r="G2041" s="35" t="inlineStr">
        <is>
          <t>suministro</t>
        </is>
      </c>
      <c r="H2041" s="159" t="n">
        <v>30400</v>
      </c>
      <c r="I2041" s="37" t="n">
        <v>158.91</v>
      </c>
      <c r="J2041" s="37" t="n">
        <v>151.76</v>
      </c>
      <c r="K2041" s="160">
        <f>H2041*(I2041/J2041)</f>
        <v/>
      </c>
      <c r="L2041" s="159" t="n">
        <v>36339.4346</v>
      </c>
      <c r="M2041" s="159" t="n">
        <v>35281</v>
      </c>
      <c r="N2041" s="159" t="n">
        <v>38103.48</v>
      </c>
      <c r="O2041" s="162">
        <f>MIN(K2041,L2041,M2041,N2041)</f>
        <v/>
      </c>
      <c r="P2041" s="162">
        <f>MAX(K2041,L2041,M2041,N2041)</f>
        <v/>
      </c>
      <c r="Q2041" s="162">
        <f>MEDIAN(K2041,L2041,M2041,N2041)</f>
        <v/>
      </c>
      <c r="R2041" s="162">
        <f>AVERAGE(K2041,L2041,M2041,N2041)</f>
        <v/>
      </c>
      <c r="S2041" s="162">
        <f>AVERAGE(O2041,Q2041)</f>
        <v/>
      </c>
      <c r="T2041" s="162">
        <f>AVERAGE(P2041,Q2041)</f>
        <v/>
      </c>
      <c r="U2041" s="41">
        <f>STDEVA(K2041,L2041,M2041,N2041)</f>
        <v/>
      </c>
      <c r="V2041" s="42">
        <f>U2041/Q2041</f>
        <v/>
      </c>
      <c r="W2041" s="43">
        <f>IF(X2041=O2041,"MENOR",IF(X2041=S2041,"PROM[MEN-MED]","PROMEDIO"))</f>
        <v/>
      </c>
      <c r="X2041" s="163">
        <f>IF(V2041&lt;=300%,O2041,IF(AND(V2041&gt;100%,V2041&lt;=150%),S2041,R2041))</f>
        <v/>
      </c>
      <c r="Y2041" s="162">
        <f>ROUND(X2041,0)</f>
        <v/>
      </c>
    </row>
    <row r="2042" ht="15.75" customHeight="1">
      <c r="B2042" s="57" t="inlineStr">
        <is>
          <t>8.23</t>
        </is>
      </c>
      <c r="C2042" s="32" t="n">
        <v>4912</v>
      </c>
      <c r="D2042" s="58" t="inlineStr">
        <is>
          <t xml:space="preserve">BOQUILLAS LAVAPARABRISAS </t>
        </is>
      </c>
      <c r="E2042" s="56" t="inlineStr">
        <is>
          <t>pequeños dispositivos que pulverizan el líquido limpiaparabrisas sobre el parabrisas para facilitar la limpieza y mejorar la visibilidad del conductor.</t>
        </is>
      </c>
      <c r="F2042" s="32" t="inlineStr">
        <is>
          <t>Unidad</t>
        </is>
      </c>
      <c r="G2042" s="35" t="inlineStr">
        <is>
          <t>suministro</t>
        </is>
      </c>
      <c r="H2042" s="159" t="n">
        <v>78966</v>
      </c>
      <c r="I2042" s="37" t="n">
        <v>158.91</v>
      </c>
      <c r="J2042" s="37" t="n">
        <v>151.76</v>
      </c>
      <c r="K2042" s="160">
        <f>H2042*(I2042/J2042)</f>
        <v/>
      </c>
      <c r="L2042" s="159" t="n">
        <v>93570.3545</v>
      </c>
      <c r="M2042" s="159" t="n">
        <v>90845</v>
      </c>
      <c r="N2042" s="159" t="n">
        <v>98112.60000000001</v>
      </c>
      <c r="O2042" s="162">
        <f>MIN(K2042,L2042,M2042,N2042)</f>
        <v/>
      </c>
      <c r="P2042" s="162">
        <f>MAX(K2042,L2042,M2042,N2042)</f>
        <v/>
      </c>
      <c r="Q2042" s="162">
        <f>MEDIAN(K2042,L2042,M2042,N2042)</f>
        <v/>
      </c>
      <c r="R2042" s="162">
        <f>AVERAGE(K2042,L2042,M2042,N2042)</f>
        <v/>
      </c>
      <c r="S2042" s="162">
        <f>AVERAGE(O2042,Q2042)</f>
        <v/>
      </c>
      <c r="T2042" s="162">
        <f>AVERAGE(P2042,Q2042)</f>
        <v/>
      </c>
      <c r="U2042" s="41">
        <f>STDEVA(K2042,L2042,M2042,N2042)</f>
        <v/>
      </c>
      <c r="V2042" s="42">
        <f>U2042/Q2042</f>
        <v/>
      </c>
      <c r="W2042" s="43">
        <f>IF(X2042=O2042,"MENOR",IF(X2042=S2042,"PROM[MEN-MED]","PROMEDIO"))</f>
        <v/>
      </c>
      <c r="X2042" s="163">
        <f>IF(V2042&lt;=300%,O2042,IF(AND(V2042&gt;100%,V2042&lt;=150%),S2042,R2042))</f>
        <v/>
      </c>
      <c r="Y2042" s="162">
        <f>ROUND(X2042,0)</f>
        <v/>
      </c>
    </row>
    <row r="2043" ht="15.75" customHeight="1">
      <c r="B2043" s="57" t="inlineStr">
        <is>
          <t>8.24</t>
        </is>
      </c>
      <c r="C2043" s="32" t="n">
        <v>4912</v>
      </c>
      <c r="D2043" s="58" t="inlineStr">
        <is>
          <t xml:space="preserve">SOPORTE DEL CAPO DERECHO </t>
        </is>
      </c>
      <c r="E2043" s="56" t="inlineStr">
        <is>
          <t>referirse a la bisagra o al amortiguador del capó en el lado derecho del vehículo.</t>
        </is>
      </c>
      <c r="F2043" s="32" t="inlineStr">
        <is>
          <t>Unidad</t>
        </is>
      </c>
      <c r="G2043" s="35" t="inlineStr">
        <is>
          <t>suministro</t>
        </is>
      </c>
      <c r="H2043" s="159" t="n">
        <v>147779</v>
      </c>
      <c r="I2043" s="37" t="n">
        <v>158.91</v>
      </c>
      <c r="J2043" s="37" t="n">
        <v>151.76</v>
      </c>
      <c r="K2043" s="160">
        <f>H2043*(I2043/J2043)</f>
        <v/>
      </c>
      <c r="L2043" s="159" t="n">
        <v>182686.9793</v>
      </c>
      <c r="M2043" s="159" t="n">
        <v>177366</v>
      </c>
      <c r="N2043" s="159" t="n">
        <v>191555.28</v>
      </c>
      <c r="O2043" s="162">
        <f>MIN(K2043,L2043,M2043,N2043)</f>
        <v/>
      </c>
      <c r="P2043" s="162">
        <f>MAX(K2043,L2043,M2043,N2043)</f>
        <v/>
      </c>
      <c r="Q2043" s="162">
        <f>MEDIAN(K2043,L2043,M2043,N2043)</f>
        <v/>
      </c>
      <c r="R2043" s="162">
        <f>AVERAGE(K2043,L2043,M2043,N2043)</f>
        <v/>
      </c>
      <c r="S2043" s="162">
        <f>AVERAGE(O2043,Q2043)</f>
        <v/>
      </c>
      <c r="T2043" s="162">
        <f>AVERAGE(P2043,Q2043)</f>
        <v/>
      </c>
      <c r="U2043" s="41">
        <f>STDEVA(K2043,L2043,M2043,N2043)</f>
        <v/>
      </c>
      <c r="V2043" s="42">
        <f>U2043/Q2043</f>
        <v/>
      </c>
      <c r="W2043" s="43">
        <f>IF(X2043=O2043,"MENOR",IF(X2043=S2043,"PROM[MEN-MED]","PROMEDIO"))</f>
        <v/>
      </c>
      <c r="X2043" s="163">
        <f>IF(V2043&lt;=300%,O2043,IF(AND(V2043&gt;100%,V2043&lt;=150%),S2043,R2043))</f>
        <v/>
      </c>
      <c r="Y2043" s="162">
        <f>ROUND(X2043,0)</f>
        <v/>
      </c>
    </row>
    <row r="2044" ht="15.75" customHeight="1">
      <c r="B2044" s="57" t="inlineStr">
        <is>
          <t>8.25</t>
        </is>
      </c>
      <c r="C2044" s="32" t="n">
        <v>4912</v>
      </c>
      <c r="D2044" s="58" t="inlineStr">
        <is>
          <t>SOPORTE DEL CAPO IZQUIERDO</t>
        </is>
      </c>
      <c r="E2044" s="56" t="inlineStr">
        <is>
          <t xml:space="preserve"> referirse a la bisagra o al amortiguador del capó en el lado izquierdo del vehículo.</t>
        </is>
      </c>
      <c r="F2044" s="32" t="inlineStr">
        <is>
          <t>Unidad</t>
        </is>
      </c>
      <c r="G2044" s="35" t="inlineStr">
        <is>
          <t>suministro</t>
        </is>
      </c>
      <c r="H2044" s="159" t="n">
        <v>153357</v>
      </c>
      <c r="I2044" s="37" t="n">
        <v>158.91</v>
      </c>
      <c r="J2044" s="37" t="n">
        <v>151.76</v>
      </c>
      <c r="K2044" s="160">
        <f>H2044*(I2044/J2044)</f>
        <v/>
      </c>
      <c r="L2044" s="159" t="n">
        <v>196453.9584</v>
      </c>
      <c r="M2044" s="159" t="n">
        <v>190732</v>
      </c>
      <c r="N2044" s="159" t="n">
        <v>205990.56</v>
      </c>
      <c r="O2044" s="162">
        <f>MIN(K2044,L2044,M2044,N2044)</f>
        <v/>
      </c>
      <c r="P2044" s="162">
        <f>MAX(K2044,L2044,M2044,N2044)</f>
        <v/>
      </c>
      <c r="Q2044" s="162">
        <f>MEDIAN(K2044,L2044,M2044,N2044)</f>
        <v/>
      </c>
      <c r="R2044" s="162">
        <f>AVERAGE(K2044,L2044,M2044,N2044)</f>
        <v/>
      </c>
      <c r="S2044" s="162">
        <f>AVERAGE(O2044,Q2044)</f>
        <v/>
      </c>
      <c r="T2044" s="162">
        <f>AVERAGE(P2044,Q2044)</f>
        <v/>
      </c>
      <c r="U2044" s="41">
        <f>STDEVA(K2044,L2044,M2044,N2044)</f>
        <v/>
      </c>
      <c r="V2044" s="42">
        <f>U2044/Q2044</f>
        <v/>
      </c>
      <c r="W2044" s="43">
        <f>IF(X2044=O2044,"MENOR",IF(X2044=S2044,"PROM[MEN-MED]","PROMEDIO"))</f>
        <v/>
      </c>
      <c r="X2044" s="163">
        <f>IF(V2044&lt;=300%,O2044,IF(AND(V2044&gt;100%,V2044&lt;=150%),S2044,R2044))</f>
        <v/>
      </c>
      <c r="Y2044" s="162">
        <f>ROUND(X2044,0)</f>
        <v/>
      </c>
    </row>
    <row r="2045" ht="27" customHeight="1">
      <c r="B2045" s="57" t="inlineStr">
        <is>
          <t>8.26</t>
        </is>
      </c>
      <c r="C2045" s="32" t="n">
        <v>4912</v>
      </c>
      <c r="D2045" s="58" t="inlineStr">
        <is>
          <t>CABLE DE CONTROL DE BLOQUEO DE CAPO</t>
        </is>
      </c>
      <c r="E2045" s="56" t="inlineStr">
        <is>
          <t>cable flexible que conecta la palanca de apertura del capó, ubicada dentro del vehículo, con el mecanismo de cierre del capó, permitiendo su liberación cuando el conductor tira de la palanca.</t>
        </is>
      </c>
      <c r="F2045" s="32" t="inlineStr">
        <is>
          <t>Unidad</t>
        </is>
      </c>
      <c r="G2045" s="35" t="inlineStr">
        <is>
          <t>suministro</t>
        </is>
      </c>
      <c r="H2045" s="159" t="n">
        <v>113163</v>
      </c>
      <c r="I2045" s="37" t="n">
        <v>158.91</v>
      </c>
      <c r="J2045" s="37" t="n">
        <v>151.76</v>
      </c>
      <c r="K2045" s="160">
        <f>H2045*(I2045/J2045)</f>
        <v/>
      </c>
      <c r="L2045" s="159" t="n">
        <v>143698.3905</v>
      </c>
      <c r="M2045" s="159" t="n">
        <v>139513</v>
      </c>
      <c r="N2045" s="159" t="n">
        <v>150674.04</v>
      </c>
      <c r="O2045" s="162">
        <f>MIN(K2045,L2045,M2045,N2045)</f>
        <v/>
      </c>
      <c r="P2045" s="162">
        <f>MAX(K2045,L2045,M2045,N2045)</f>
        <v/>
      </c>
      <c r="Q2045" s="162">
        <f>MEDIAN(K2045,L2045,M2045,N2045)</f>
        <v/>
      </c>
      <c r="R2045" s="162">
        <f>AVERAGE(K2045,L2045,M2045,N2045)</f>
        <v/>
      </c>
      <c r="S2045" s="162">
        <f>AVERAGE(O2045,Q2045)</f>
        <v/>
      </c>
      <c r="T2045" s="162">
        <f>AVERAGE(P2045,Q2045)</f>
        <v/>
      </c>
      <c r="U2045" s="41">
        <f>STDEVA(K2045,L2045,M2045,N2045)</f>
        <v/>
      </c>
      <c r="V2045" s="42">
        <f>U2045/Q2045</f>
        <v/>
      </c>
      <c r="W2045" s="43">
        <f>IF(X2045=O2045,"MENOR",IF(X2045=S2045,"PROM[MEN-MED]","PROMEDIO"))</f>
        <v/>
      </c>
      <c r="X2045" s="163">
        <f>IF(V2045&lt;=300%,O2045,IF(AND(V2045&gt;100%,V2045&lt;=150%),S2045,R2045))</f>
        <v/>
      </c>
      <c r="Y2045" s="162">
        <f>ROUND(X2045,0)</f>
        <v/>
      </c>
    </row>
    <row r="2046" ht="27" customHeight="1">
      <c r="B2046" s="57" t="inlineStr">
        <is>
          <t>8.27</t>
        </is>
      </c>
      <c r="C2046" s="32" t="n">
        <v>4912</v>
      </c>
      <c r="D2046" s="58" t="inlineStr">
        <is>
          <t xml:space="preserve">CLAXON DE TONOS BAJOS </t>
        </is>
      </c>
      <c r="E2046" s="56" t="inlineStr">
        <is>
          <t>componente del sistema de bocina del vehículo que emite un sonido grave y profundo para alertar a otros conductores o peatones. Trabaja en conjunto con el claxon de tonos altos para producir un sonido más potente y audible</t>
        </is>
      </c>
      <c r="F2046" s="32" t="inlineStr">
        <is>
          <t>Unidad</t>
        </is>
      </c>
      <c r="G2046" s="35" t="inlineStr">
        <is>
          <t>suministro</t>
        </is>
      </c>
      <c r="H2046" s="159" t="n">
        <v>248371</v>
      </c>
      <c r="I2046" s="37" t="n">
        <v>158.91</v>
      </c>
      <c r="J2046" s="37" t="n">
        <v>151.76</v>
      </c>
      <c r="K2046" s="160">
        <f>H2046*(I2046/J2046)</f>
        <v/>
      </c>
      <c r="L2046" s="159" t="n">
        <v>295194.9105</v>
      </c>
      <c r="M2046" s="159" t="n">
        <v>286597</v>
      </c>
      <c r="N2046" s="159" t="n">
        <v>309524.76</v>
      </c>
      <c r="O2046" s="162">
        <f>MIN(K2046,L2046,M2046,N2046)</f>
        <v/>
      </c>
      <c r="P2046" s="162">
        <f>MAX(K2046,L2046,M2046,N2046)</f>
        <v/>
      </c>
      <c r="Q2046" s="162">
        <f>MEDIAN(K2046,L2046,M2046,N2046)</f>
        <v/>
      </c>
      <c r="R2046" s="162">
        <f>AVERAGE(K2046,L2046,M2046,N2046)</f>
        <v/>
      </c>
      <c r="S2046" s="162">
        <f>AVERAGE(O2046,Q2046)</f>
        <v/>
      </c>
      <c r="T2046" s="162">
        <f>AVERAGE(P2046,Q2046)</f>
        <v/>
      </c>
      <c r="U2046" s="41">
        <f>STDEVA(K2046,L2046,M2046,N2046)</f>
        <v/>
      </c>
      <c r="V2046" s="42">
        <f>U2046/Q2046</f>
        <v/>
      </c>
      <c r="W2046" s="43">
        <f>IF(X2046=O2046,"MENOR",IF(X2046=S2046,"PROM[MEN-MED]","PROMEDIO"))</f>
        <v/>
      </c>
      <c r="X2046" s="163">
        <f>IF(V2046&lt;=300%,O2046,IF(AND(V2046&gt;100%,V2046&lt;=150%),S2046,R2046))</f>
        <v/>
      </c>
      <c r="Y2046" s="162">
        <f>ROUND(X2046,0)</f>
        <v/>
      </c>
    </row>
    <row r="2047" ht="27" customHeight="1">
      <c r="B2047" s="57" t="inlineStr">
        <is>
          <t>8.28</t>
        </is>
      </c>
      <c r="C2047" s="32" t="n">
        <v>4912</v>
      </c>
      <c r="D2047" s="58" t="inlineStr">
        <is>
          <t>CLAXON DE TONOS AGUDOS</t>
        </is>
      </c>
      <c r="E2047" s="56"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2047" s="32" t="inlineStr">
        <is>
          <t>Unidad</t>
        </is>
      </c>
      <c r="G2047" s="35" t="inlineStr">
        <is>
          <t>suministro</t>
        </is>
      </c>
      <c r="H2047" s="159" t="n">
        <v>248371</v>
      </c>
      <c r="I2047" s="37" t="n">
        <v>158.91</v>
      </c>
      <c r="J2047" s="37" t="n">
        <v>151.76</v>
      </c>
      <c r="K2047" s="160">
        <f>H2047*(I2047/J2047)</f>
        <v/>
      </c>
      <c r="L2047" s="159" t="n">
        <v>300926.8549</v>
      </c>
      <c r="M2047" s="159" t="n">
        <v>292162</v>
      </c>
      <c r="N2047" s="159" t="n">
        <v>315534.96</v>
      </c>
      <c r="O2047" s="162">
        <f>MIN(K2047,L2047,M2047,N2047)</f>
        <v/>
      </c>
      <c r="P2047" s="162">
        <f>MAX(K2047,L2047,M2047,N2047)</f>
        <v/>
      </c>
      <c r="Q2047" s="162">
        <f>MEDIAN(K2047,L2047,M2047,N2047)</f>
        <v/>
      </c>
      <c r="R2047" s="162">
        <f>AVERAGE(K2047,L2047,M2047,N2047)</f>
        <v/>
      </c>
      <c r="S2047" s="162">
        <f>AVERAGE(O2047,Q2047)</f>
        <v/>
      </c>
      <c r="T2047" s="162">
        <f>AVERAGE(P2047,Q2047)</f>
        <v/>
      </c>
      <c r="U2047" s="41">
        <f>STDEVA(K2047,L2047,M2047,N2047)</f>
        <v/>
      </c>
      <c r="V2047" s="42">
        <f>U2047/Q2047</f>
        <v/>
      </c>
      <c r="W2047" s="43">
        <f>IF(X2047=O2047,"MENOR",IF(X2047=S2047,"PROM[MEN-MED]","PROMEDIO"))</f>
        <v/>
      </c>
      <c r="X2047" s="163">
        <f>IF(V2047&lt;=300%,O2047,IF(AND(V2047&gt;100%,V2047&lt;=150%),S2047,R2047))</f>
        <v/>
      </c>
      <c r="Y2047" s="162">
        <f>ROUND(X2047,0)</f>
        <v/>
      </c>
    </row>
    <row r="2048" ht="27" customHeight="1">
      <c r="B2048" s="57" t="inlineStr">
        <is>
          <t>8.29</t>
        </is>
      </c>
      <c r="C2048" s="32" t="n">
        <v>4912</v>
      </c>
      <c r="D2048" s="58" t="inlineStr">
        <is>
          <t>CONJUNTO DE BLOQUEO DE CAPO</t>
        </is>
      </c>
      <c r="E2048" s="56" t="inlineStr">
        <is>
          <t>mecanismo de seguridad que mantiene el capó del vehículo cerrado de forma segura mientras se conduce. Consiste en un conjunto de piezas que permiten abrir y cerrar el capó de manera controlada.</t>
        </is>
      </c>
      <c r="F2048" s="32" t="inlineStr">
        <is>
          <t>Unidad</t>
        </is>
      </c>
      <c r="G2048" s="35" t="inlineStr">
        <is>
          <t>suministro</t>
        </is>
      </c>
      <c r="H2048" s="159" t="n">
        <v>289521</v>
      </c>
      <c r="I2048" s="37" t="n">
        <v>158.91</v>
      </c>
      <c r="J2048" s="37" t="n">
        <v>151.76</v>
      </c>
      <c r="K2048" s="160">
        <f>H2048*(I2048/J2048)</f>
        <v/>
      </c>
      <c r="L2048" s="159" t="n">
        <v>367991.1851</v>
      </c>
      <c r="M2048" s="159" t="n">
        <v>357273</v>
      </c>
      <c r="N2048" s="159" t="n">
        <v>385854.84</v>
      </c>
      <c r="O2048" s="162">
        <f>MIN(K2048,L2048,M2048,N2048)</f>
        <v/>
      </c>
      <c r="P2048" s="162">
        <f>MAX(K2048,L2048,M2048,N2048)</f>
        <v/>
      </c>
      <c r="Q2048" s="162">
        <f>MEDIAN(K2048,L2048,M2048,N2048)</f>
        <v/>
      </c>
      <c r="R2048" s="162">
        <f>AVERAGE(K2048,L2048,M2048,N2048)</f>
        <v/>
      </c>
      <c r="S2048" s="162">
        <f>AVERAGE(O2048,Q2048)</f>
        <v/>
      </c>
      <c r="T2048" s="162">
        <f>AVERAGE(P2048,Q2048)</f>
        <v/>
      </c>
      <c r="U2048" s="41">
        <f>STDEVA(K2048,L2048,M2048,N2048)</f>
        <v/>
      </c>
      <c r="V2048" s="42">
        <f>U2048/Q2048</f>
        <v/>
      </c>
      <c r="W2048" s="43">
        <f>IF(X2048=O2048,"MENOR",IF(X2048=S2048,"PROM[MEN-MED]","PROMEDIO"))</f>
        <v/>
      </c>
      <c r="X2048" s="163">
        <f>IF(V2048&lt;=300%,O2048,IF(AND(V2048&gt;100%,V2048&lt;=150%),S2048,R2048))</f>
        <v/>
      </c>
      <c r="Y2048" s="162">
        <f>ROUND(X2048,0)</f>
        <v/>
      </c>
    </row>
    <row r="2049" ht="27" customHeight="1">
      <c r="B2049" s="57" t="inlineStr">
        <is>
          <t>8.30</t>
        </is>
      </c>
      <c r="C2049" s="32" t="n">
        <v>4912</v>
      </c>
      <c r="D2049" s="58" t="inlineStr">
        <is>
          <t>PALANCA DE CONTROL DE BLOQUEO DE CAPO</t>
        </is>
      </c>
      <c r="E2049" s="56" t="inlineStr">
        <is>
          <t>es el mecanismo ubicado dentro del vehículo que permite al conductor desbloquear el seguro del capó para abrirlo. Al tirar de esta palanca, se acciona un cable de control que libera el pestillo del capó, permitiendo que este se abra parcialmente.</t>
        </is>
      </c>
      <c r="F2049" s="32" t="inlineStr">
        <is>
          <t>Unidad</t>
        </is>
      </c>
      <c r="G2049" s="35" t="inlineStr">
        <is>
          <t>suministro</t>
        </is>
      </c>
      <c r="H2049" s="159" t="n">
        <v>145269</v>
      </c>
      <c r="I2049" s="37" t="n">
        <v>158.91</v>
      </c>
      <c r="J2049" s="37" t="n">
        <v>151.76</v>
      </c>
      <c r="K2049" s="160">
        <f>H2049*(I2049/J2049)</f>
        <v/>
      </c>
      <c r="L2049" s="159" t="n">
        <v>183423.4346</v>
      </c>
      <c r="M2049" s="159" t="n">
        <v>178081</v>
      </c>
      <c r="N2049" s="159" t="n">
        <v>192327.48</v>
      </c>
      <c r="O2049" s="162">
        <f>MIN(K2049,L2049,M2049,N2049)</f>
        <v/>
      </c>
      <c r="P2049" s="162">
        <f>MAX(K2049,L2049,M2049,N2049)</f>
        <v/>
      </c>
      <c r="Q2049" s="162">
        <f>MEDIAN(K2049,L2049,M2049,N2049)</f>
        <v/>
      </c>
      <c r="R2049" s="162">
        <f>AVERAGE(K2049,L2049,M2049,N2049)</f>
        <v/>
      </c>
      <c r="S2049" s="162">
        <f>AVERAGE(O2049,Q2049)</f>
        <v/>
      </c>
      <c r="T2049" s="162">
        <f>AVERAGE(P2049,Q2049)</f>
        <v/>
      </c>
      <c r="U2049" s="41">
        <f>STDEVA(K2049,L2049,M2049,N2049)</f>
        <v/>
      </c>
      <c r="V2049" s="42">
        <f>U2049/Q2049</f>
        <v/>
      </c>
      <c r="W2049" s="43">
        <f>IF(X2049=O2049,"MENOR",IF(X2049=S2049,"PROM[MEN-MED]","PROMEDIO"))</f>
        <v/>
      </c>
      <c r="X2049" s="163">
        <f>IF(V2049&lt;=300%,O2049,IF(AND(V2049&gt;100%,V2049&lt;=150%),S2049,R2049))</f>
        <v/>
      </c>
      <c r="Y2049" s="162">
        <f>ROUND(X2049,0)</f>
        <v/>
      </c>
    </row>
    <row r="2050" ht="15.75" customHeight="1">
      <c r="B2050" s="57" t="inlineStr">
        <is>
          <t>8.31</t>
        </is>
      </c>
      <c r="C2050" s="32" t="n">
        <v>4912</v>
      </c>
      <c r="D2050" s="58" t="inlineStr">
        <is>
          <t>MOTOR Y SOPORTE LIMPIAVIDRIOS TRASERO</t>
        </is>
      </c>
      <c r="E2050" s="56" t="inlineStr">
        <is>
          <t>conjunto mecánico y estructural encargado de accionar y sostener el sistema de limpiaparabrisas trasero, permitiendo la limpieza del vidrio posterior del vehículo.</t>
        </is>
      </c>
      <c r="F2050" s="32" t="inlineStr">
        <is>
          <t>Unidad</t>
        </is>
      </c>
      <c r="G2050" s="35" t="inlineStr">
        <is>
          <t>suministro</t>
        </is>
      </c>
      <c r="H2050" s="159" t="n">
        <v>2877914</v>
      </c>
      <c r="I2050" s="37" t="n">
        <v>158.91</v>
      </c>
      <c r="J2050" s="37" t="n">
        <v>151.76</v>
      </c>
      <c r="K2050" s="160">
        <f>H2050*(I2050/J2050)</f>
        <v/>
      </c>
      <c r="L2050" s="159" t="n">
        <v>3458961.4451</v>
      </c>
      <c r="M2050" s="159" t="n">
        <v>3358215</v>
      </c>
      <c r="N2050" s="159" t="n">
        <v>3626872.2</v>
      </c>
      <c r="O2050" s="162">
        <f>MIN(K2050,L2050,M2050,N2050)</f>
        <v/>
      </c>
      <c r="P2050" s="162">
        <f>MAX(K2050,L2050,M2050,N2050)</f>
        <v/>
      </c>
      <c r="Q2050" s="162">
        <f>MEDIAN(K2050,L2050,M2050,N2050)</f>
        <v/>
      </c>
      <c r="R2050" s="162">
        <f>AVERAGE(K2050,L2050,M2050,N2050)</f>
        <v/>
      </c>
      <c r="S2050" s="162">
        <f>AVERAGE(O2050,Q2050)</f>
        <v/>
      </c>
      <c r="T2050" s="162">
        <f>AVERAGE(P2050,Q2050)</f>
        <v/>
      </c>
      <c r="U2050" s="41">
        <f>STDEVA(K2050,L2050,M2050,N2050)</f>
        <v/>
      </c>
      <c r="V2050" s="42">
        <f>U2050/Q2050</f>
        <v/>
      </c>
      <c r="W2050" s="43">
        <f>IF(X2050=O2050,"MENOR",IF(X2050=S2050,"PROM[MEN-MED]","PROMEDIO"))</f>
        <v/>
      </c>
      <c r="X2050" s="163">
        <f>IF(V2050&lt;=300%,O2050,IF(AND(V2050&gt;100%,V2050&lt;=150%),S2050,R2050))</f>
        <v/>
      </c>
      <c r="Y2050" s="162">
        <f>ROUND(X2050,0)</f>
        <v/>
      </c>
    </row>
    <row r="2051" ht="15.75" customHeight="1">
      <c r="B2051" s="57" t="inlineStr">
        <is>
          <t>8.32</t>
        </is>
      </c>
      <c r="C2051" s="32" t="n">
        <v>4912</v>
      </c>
      <c r="D2051" s="58" t="inlineStr">
        <is>
          <t>BRAZO DEL LIMPIABRISAS TRASERO</t>
        </is>
      </c>
      <c r="E2051" s="56" t="inlineStr">
        <is>
          <t>pieza metálica que sostiene y mueve la escobilla limpiaparabrisas trasera, permitiendo la limpieza del vidrio posterior del vehículo</t>
        </is>
      </c>
      <c r="F2051" s="32" t="inlineStr">
        <is>
          <t>Unidad</t>
        </is>
      </c>
      <c r="G2051" s="35" t="inlineStr">
        <is>
          <t>suministro</t>
        </is>
      </c>
      <c r="H2051" s="159" t="n">
        <v>226274</v>
      </c>
      <c r="I2051" s="37" t="n">
        <v>158.91</v>
      </c>
      <c r="J2051" s="37" t="n">
        <v>151.76</v>
      </c>
      <c r="K2051" s="160">
        <f>H2051*(I2051/J2051)</f>
        <v/>
      </c>
      <c r="L2051" s="159" t="n">
        <v>288144.5651</v>
      </c>
      <c r="M2051" s="159" t="n">
        <v>279752</v>
      </c>
      <c r="N2051" s="159" t="n">
        <v>302132.16</v>
      </c>
      <c r="O2051" s="162">
        <f>MIN(K2051,L2051,M2051,N2051)</f>
        <v/>
      </c>
      <c r="P2051" s="162">
        <f>MAX(K2051,L2051,M2051,N2051)</f>
        <v/>
      </c>
      <c r="Q2051" s="162">
        <f>MEDIAN(K2051,L2051,M2051,N2051)</f>
        <v/>
      </c>
      <c r="R2051" s="162">
        <f>AVERAGE(K2051,L2051,M2051,N2051)</f>
        <v/>
      </c>
      <c r="S2051" s="162">
        <f>AVERAGE(O2051,Q2051)</f>
        <v/>
      </c>
      <c r="T2051" s="162">
        <f>AVERAGE(P2051,Q2051)</f>
        <v/>
      </c>
      <c r="U2051" s="41">
        <f>STDEVA(K2051,L2051,M2051,N2051)</f>
        <v/>
      </c>
      <c r="V2051" s="42">
        <f>U2051/Q2051</f>
        <v/>
      </c>
      <c r="W2051" s="43">
        <f>IF(X2051=O2051,"MENOR",IF(X2051=S2051,"PROM[MEN-MED]","PROMEDIO"))</f>
        <v/>
      </c>
      <c r="X2051" s="163">
        <f>IF(V2051&lt;=300%,O2051,IF(AND(V2051&gt;100%,V2051&lt;=150%),S2051,R2051))</f>
        <v/>
      </c>
      <c r="Y2051" s="162">
        <f>ROUND(X2051,0)</f>
        <v/>
      </c>
    </row>
    <row r="2052" ht="15.75" customHeight="1">
      <c r="B2052" s="57" t="inlineStr">
        <is>
          <t>8.33</t>
        </is>
      </c>
      <c r="C2052" s="32" t="n">
        <v>4912</v>
      </c>
      <c r="D2052" s="58" t="inlineStr">
        <is>
          <t>CERRADURA DE LA PUERTA DEL MALETERO</t>
        </is>
      </c>
      <c r="E2052" s="56" t="inlineStr">
        <is>
          <t>mecanismo que permite bloquear y desbloquear el portón trasero, asegurando su cierre adecuado y protegiendo el contenido del maletero.</t>
        </is>
      </c>
      <c r="F2052" s="32" t="inlineStr">
        <is>
          <t>Unidad</t>
        </is>
      </c>
      <c r="G2052" s="35" t="inlineStr">
        <is>
          <t>suministro</t>
        </is>
      </c>
      <c r="H2052" s="159" t="n">
        <v>900843</v>
      </c>
      <c r="I2052" s="37" t="n">
        <v>158.91</v>
      </c>
      <c r="J2052" s="37" t="n">
        <v>151.76</v>
      </c>
      <c r="K2052" s="160">
        <f>H2052*(I2052/J2052)</f>
        <v/>
      </c>
      <c r="L2052" s="159" t="n">
        <v>1063816.9577</v>
      </c>
      <c r="M2052" s="159" t="n">
        <v>1032832</v>
      </c>
      <c r="N2052" s="159" t="n">
        <v>1115458.56</v>
      </c>
      <c r="O2052" s="162">
        <f>MIN(K2052,L2052,M2052,N2052)</f>
        <v/>
      </c>
      <c r="P2052" s="162">
        <f>MAX(K2052,L2052,M2052,N2052)</f>
        <v/>
      </c>
      <c r="Q2052" s="162">
        <f>MEDIAN(K2052,L2052,M2052,N2052)</f>
        <v/>
      </c>
      <c r="R2052" s="162">
        <f>AVERAGE(K2052,L2052,M2052,N2052)</f>
        <v/>
      </c>
      <c r="S2052" s="162">
        <f>AVERAGE(O2052,Q2052)</f>
        <v/>
      </c>
      <c r="T2052" s="162">
        <f>AVERAGE(P2052,Q2052)</f>
        <v/>
      </c>
      <c r="U2052" s="41">
        <f>STDEVA(K2052,L2052,M2052,N2052)</f>
        <v/>
      </c>
      <c r="V2052" s="42">
        <f>U2052/Q2052</f>
        <v/>
      </c>
      <c r="W2052" s="43">
        <f>IF(X2052=O2052,"MENOR",IF(X2052=S2052,"PROM[MEN-MED]","PROMEDIO"))</f>
        <v/>
      </c>
      <c r="X2052" s="163">
        <f>IF(V2052&lt;=300%,O2052,IF(AND(V2052&gt;100%,V2052&lt;=150%),S2052,R2052))</f>
        <v/>
      </c>
      <c r="Y2052" s="162">
        <f>ROUND(X2052,0)</f>
        <v/>
      </c>
    </row>
    <row r="2053" ht="15.75" customHeight="1">
      <c r="B2053" s="57" t="inlineStr">
        <is>
          <t>8.34</t>
        </is>
      </c>
      <c r="C2053" s="32" t="n">
        <v>4912</v>
      </c>
      <c r="D2053" s="58" t="inlineStr">
        <is>
          <t>BANDA PROTECTORA DE LA PUERTA DEL MALETERO</t>
        </is>
      </c>
      <c r="E2053" s="56" t="inlineStr">
        <is>
          <t>accesorio diseñado para proteger el borde inferior o lateral del portón trasero contra golpes, rayones y desgaste causado por el uso diario.</t>
        </is>
      </c>
      <c r="F2053" s="32" t="inlineStr">
        <is>
          <t>Unidad</t>
        </is>
      </c>
      <c r="G2053" s="35" t="inlineStr">
        <is>
          <t>suministro</t>
        </is>
      </c>
      <c r="H2053" s="159" t="n">
        <v>537892</v>
      </c>
      <c r="I2053" s="37" t="n">
        <v>158.91</v>
      </c>
      <c r="J2053" s="37" t="n">
        <v>151.76</v>
      </c>
      <c r="K2053" s="160">
        <f>H2053*(I2053/J2053)</f>
        <v/>
      </c>
      <c r="L2053" s="159" t="n">
        <v>682477.9948</v>
      </c>
      <c r="M2053" s="159" t="n">
        <v>662600</v>
      </c>
      <c r="N2053" s="159" t="n">
        <v>715608</v>
      </c>
      <c r="O2053" s="162">
        <f>MIN(K2053,L2053,M2053,N2053)</f>
        <v/>
      </c>
      <c r="P2053" s="162">
        <f>MAX(K2053,L2053,M2053,N2053)</f>
        <v/>
      </c>
      <c r="Q2053" s="162">
        <f>MEDIAN(K2053,L2053,M2053,N2053)</f>
        <v/>
      </c>
      <c r="R2053" s="162">
        <f>AVERAGE(K2053,L2053,M2053,N2053)</f>
        <v/>
      </c>
      <c r="S2053" s="162">
        <f>AVERAGE(O2053,Q2053)</f>
        <v/>
      </c>
      <c r="T2053" s="162">
        <f>AVERAGE(P2053,Q2053)</f>
        <v/>
      </c>
      <c r="U2053" s="41">
        <f>STDEVA(K2053,L2053,M2053,N2053)</f>
        <v/>
      </c>
      <c r="V2053" s="42">
        <f>U2053/Q2053</f>
        <v/>
      </c>
      <c r="W2053" s="43">
        <f>IF(X2053=O2053,"MENOR",IF(X2053=S2053,"PROM[MEN-MED]","PROMEDIO"))</f>
        <v/>
      </c>
      <c r="X2053" s="163">
        <f>IF(V2053&lt;=300%,O2053,IF(AND(V2053&gt;100%,V2053&lt;=150%),S2053,R2053))</f>
        <v/>
      </c>
      <c r="Y2053" s="162">
        <f>ROUND(X2053,0)</f>
        <v/>
      </c>
    </row>
    <row r="2054" ht="15.75" customHeight="1">
      <c r="B2054" s="57" t="inlineStr">
        <is>
          <t>8.35</t>
        </is>
      </c>
      <c r="C2054" s="32" t="n">
        <v>4912</v>
      </c>
      <c r="D2054" s="58" t="inlineStr">
        <is>
          <t xml:space="preserve">ESPEJO EXTERIOR IZQUIERDO </t>
        </is>
      </c>
      <c r="E2054" s="56" t="inlineStr">
        <is>
          <t xml:space="preserve"> retrovisor ubicado en el lado del conductor, diseñado para proporcionar visibilidad lateral y trasera, mejorando la seguridad al conducir.</t>
        </is>
      </c>
      <c r="F2054" s="32" t="inlineStr">
        <is>
          <t>Unidad</t>
        </is>
      </c>
      <c r="G2054" s="35" t="inlineStr">
        <is>
          <t>suministro</t>
        </is>
      </c>
      <c r="H2054" s="159" t="n">
        <v>3669310</v>
      </c>
      <c r="I2054" s="37" t="n">
        <v>158.91</v>
      </c>
      <c r="J2054" s="37" t="n">
        <v>151.76</v>
      </c>
      <c r="K2054" s="160">
        <f>H2054*(I2054/J2054)</f>
        <v/>
      </c>
      <c r="L2054" s="159" t="n">
        <v>4332131.5849</v>
      </c>
      <c r="M2054" s="159" t="n">
        <v>4205953</v>
      </c>
      <c r="N2054" s="159" t="n">
        <v>4542429.24</v>
      </c>
      <c r="O2054" s="162">
        <f>MIN(K2054,L2054,M2054,N2054)</f>
        <v/>
      </c>
      <c r="P2054" s="162">
        <f>MAX(K2054,L2054,M2054,N2054)</f>
        <v/>
      </c>
      <c r="Q2054" s="162">
        <f>MEDIAN(K2054,L2054,M2054,N2054)</f>
        <v/>
      </c>
      <c r="R2054" s="162">
        <f>AVERAGE(K2054,L2054,M2054,N2054)</f>
        <v/>
      </c>
      <c r="S2054" s="162">
        <f>AVERAGE(O2054,Q2054)</f>
        <v/>
      </c>
      <c r="T2054" s="162">
        <f>AVERAGE(P2054,Q2054)</f>
        <v/>
      </c>
      <c r="U2054" s="41">
        <f>STDEVA(K2054,L2054,M2054,N2054)</f>
        <v/>
      </c>
      <c r="V2054" s="42">
        <f>U2054/Q2054</f>
        <v/>
      </c>
      <c r="W2054" s="43">
        <f>IF(X2054=O2054,"MENOR",IF(X2054=S2054,"PROM[MEN-MED]","PROMEDIO"))</f>
        <v/>
      </c>
      <c r="X2054" s="163">
        <f>IF(V2054&lt;=300%,O2054,IF(AND(V2054&gt;100%,V2054&lt;=150%),S2054,R2054))</f>
        <v/>
      </c>
      <c r="Y2054" s="162">
        <f>ROUND(X2054,0)</f>
        <v/>
      </c>
    </row>
    <row r="2055" ht="15.75" customHeight="1">
      <c r="B2055" s="57" t="inlineStr">
        <is>
          <t>8.36</t>
        </is>
      </c>
      <c r="C2055" s="32" t="n">
        <v>4912</v>
      </c>
      <c r="D2055" s="58" t="inlineStr">
        <is>
          <t>ESPEJO EXTERIOR DERECHO</t>
        </is>
      </c>
      <c r="E2055" s="56" t="inlineStr">
        <is>
          <t>etrovisor ubicado en el lado del pasajero, diseñado para proporcionar visibilidad lateral y trasera, ayudando en maniobras y mejorando la seguridad al conducir.</t>
        </is>
      </c>
      <c r="F2055" s="32" t="inlineStr">
        <is>
          <t>Unidad</t>
        </is>
      </c>
      <c r="G2055" s="35" t="inlineStr">
        <is>
          <t>suministro</t>
        </is>
      </c>
      <c r="H2055" s="159" t="n">
        <v>3629018</v>
      </c>
      <c r="I2055" s="37" t="n">
        <v>158.91</v>
      </c>
      <c r="J2055" s="37" t="n">
        <v>151.76</v>
      </c>
      <c r="K2055" s="160">
        <f>H2055*(I2055/J2055)</f>
        <v/>
      </c>
      <c r="L2055" s="159" t="n">
        <v>4308955.5614</v>
      </c>
      <c r="M2055" s="159" t="n">
        <v>4183452</v>
      </c>
      <c r="N2055" s="159" t="n">
        <v>4518128.16</v>
      </c>
      <c r="O2055" s="162">
        <f>MIN(K2055,L2055,M2055,N2055)</f>
        <v/>
      </c>
      <c r="P2055" s="162">
        <f>MAX(K2055,L2055,M2055,N2055)</f>
        <v/>
      </c>
      <c r="Q2055" s="162">
        <f>MEDIAN(K2055,L2055,M2055,N2055)</f>
        <v/>
      </c>
      <c r="R2055" s="162">
        <f>AVERAGE(K2055,L2055,M2055,N2055)</f>
        <v/>
      </c>
      <c r="S2055" s="162">
        <f>AVERAGE(O2055,Q2055)</f>
        <v/>
      </c>
      <c r="T2055" s="162">
        <f>AVERAGE(P2055,Q2055)</f>
        <v/>
      </c>
      <c r="U2055" s="41">
        <f>STDEVA(K2055,L2055,M2055,N2055)</f>
        <v/>
      </c>
      <c r="V2055" s="42">
        <f>U2055/Q2055</f>
        <v/>
      </c>
      <c r="W2055" s="43">
        <f>IF(X2055=O2055,"MENOR",IF(X2055=S2055,"PROM[MEN-MED]","PROMEDIO"))</f>
        <v/>
      </c>
      <c r="X2055" s="163">
        <f>IF(V2055&lt;=300%,O2055,IF(AND(V2055&gt;100%,V2055&lt;=150%),S2055,R2055))</f>
        <v/>
      </c>
      <c r="Y2055" s="162">
        <f>ROUND(X2055,0)</f>
        <v/>
      </c>
    </row>
    <row r="2056" ht="27" customHeight="1">
      <c r="B2056" s="57" t="inlineStr">
        <is>
          <t>8.37</t>
        </is>
      </c>
      <c r="C2056" s="32" t="n">
        <v>4912</v>
      </c>
      <c r="D2056" s="58" t="inlineStr">
        <is>
          <t xml:space="preserve">MOTOR DEL LIMPIABRISAS </t>
        </is>
      </c>
      <c r="E2056" s="56" t="inlineStr">
        <is>
          <t>motor eléctrico que impulsa el sistema de limpiaparabrisas, permitiendo el movimiento de las escobillas sobre el parabrisas para limpiar agua, suciedad o nieve y mejorar la visibilidad del conductor.</t>
        </is>
      </c>
      <c r="F2056" s="32" t="inlineStr">
        <is>
          <t>Unidad</t>
        </is>
      </c>
      <c r="G2056" s="35" t="inlineStr">
        <is>
          <t>suministro</t>
        </is>
      </c>
      <c r="H2056" s="159" t="n">
        <v>2001044</v>
      </c>
      <c r="I2056" s="37" t="n">
        <v>158.91</v>
      </c>
      <c r="J2056" s="37" t="n">
        <v>151.76</v>
      </c>
      <c r="K2056" s="160">
        <f>H2056*(I2056/J2056)</f>
        <v/>
      </c>
      <c r="L2056" s="159" t="n">
        <v>2358223.1071</v>
      </c>
      <c r="M2056" s="159" t="n">
        <v>2289537</v>
      </c>
      <c r="N2056" s="159" t="n">
        <v>2472699.96</v>
      </c>
      <c r="O2056" s="162">
        <f>MIN(K2056,L2056,M2056,N2056)</f>
        <v/>
      </c>
      <c r="P2056" s="162">
        <f>MAX(K2056,L2056,M2056,N2056)</f>
        <v/>
      </c>
      <c r="Q2056" s="162">
        <f>MEDIAN(K2056,L2056,M2056,N2056)</f>
        <v/>
      </c>
      <c r="R2056" s="162">
        <f>AVERAGE(K2056,L2056,M2056,N2056)</f>
        <v/>
      </c>
      <c r="S2056" s="162">
        <f>AVERAGE(O2056,Q2056)</f>
        <v/>
      </c>
      <c r="T2056" s="162">
        <f>AVERAGE(P2056,Q2056)</f>
        <v/>
      </c>
      <c r="U2056" s="41">
        <f>STDEVA(K2056,L2056,M2056,N2056)</f>
        <v/>
      </c>
      <c r="V2056" s="42">
        <f>U2056/Q2056</f>
        <v/>
      </c>
      <c r="W2056" s="43">
        <f>IF(X2056=O2056,"MENOR",IF(X2056=S2056,"PROM[MEN-MED]","PROMEDIO"))</f>
        <v/>
      </c>
      <c r="X2056" s="163">
        <f>IF(V2056&lt;=300%,O2056,IF(AND(V2056&gt;100%,V2056&lt;=150%),S2056,R2056))</f>
        <v/>
      </c>
      <c r="Y2056" s="162">
        <f>ROUND(X2056,0)</f>
        <v/>
      </c>
    </row>
    <row r="2057" ht="27" customHeight="1">
      <c r="B2057" s="57" t="inlineStr">
        <is>
          <t>8.38</t>
        </is>
      </c>
      <c r="C2057" s="32" t="n">
        <v>4912</v>
      </c>
      <c r="D2057" s="58" t="inlineStr">
        <is>
          <t xml:space="preserve">CONJUNTO ARTICULACION LIMPIABRISAS </t>
        </is>
      </c>
      <c r="E2057" s="56" t="inlineStr">
        <is>
          <t>conjunto de brazos, varillajes y uniones mecánicas que transmiten el movimiento del motor del limpiaparabrisas a las escobillas, permitiendo que se desplacen de manera sincronizada sobre el parabrisas.</t>
        </is>
      </c>
      <c r="F2057" s="32" t="inlineStr">
        <is>
          <t>Unidad</t>
        </is>
      </c>
      <c r="G2057" s="35" t="inlineStr">
        <is>
          <t>suministro</t>
        </is>
      </c>
      <c r="H2057" s="159" t="n">
        <v>777249</v>
      </c>
      <c r="I2057" s="37" t="n">
        <v>158.91</v>
      </c>
      <c r="J2057" s="37" t="n">
        <v>151.76</v>
      </c>
      <c r="K2057" s="160">
        <f>H2057*(I2057/J2057)</f>
        <v/>
      </c>
      <c r="L2057" s="159" t="n">
        <v>959323.4623</v>
      </c>
      <c r="M2057" s="159" t="n">
        <v>931382</v>
      </c>
      <c r="N2057" s="159" t="n">
        <v>1005892.56</v>
      </c>
      <c r="O2057" s="162">
        <f>MIN(K2057,L2057,M2057,N2057)</f>
        <v/>
      </c>
      <c r="P2057" s="162">
        <f>MAX(K2057,L2057,M2057,N2057)</f>
        <v/>
      </c>
      <c r="Q2057" s="162">
        <f>MEDIAN(K2057,L2057,M2057,N2057)</f>
        <v/>
      </c>
      <c r="R2057" s="162">
        <f>AVERAGE(K2057,L2057,M2057,N2057)</f>
        <v/>
      </c>
      <c r="S2057" s="162">
        <f>AVERAGE(O2057,Q2057)</f>
        <v/>
      </c>
      <c r="T2057" s="162">
        <f>AVERAGE(P2057,Q2057)</f>
        <v/>
      </c>
      <c r="U2057" s="41">
        <f>STDEVA(K2057,L2057,M2057,N2057)</f>
        <v/>
      </c>
      <c r="V2057" s="42">
        <f>U2057/Q2057</f>
        <v/>
      </c>
      <c r="W2057" s="43">
        <f>IF(X2057=O2057,"MENOR",IF(X2057=S2057,"PROM[MEN-MED]","PROMEDIO"))</f>
        <v/>
      </c>
      <c r="X2057" s="163">
        <f>IF(V2057&lt;=300%,O2057,IF(AND(V2057&gt;100%,V2057&lt;=150%),S2057,R2057))</f>
        <v/>
      </c>
      <c r="Y2057" s="162">
        <f>ROUND(X2057,0)</f>
        <v/>
      </c>
    </row>
    <row r="2058" ht="15.75" customHeight="1">
      <c r="B2058" s="57" t="inlineStr">
        <is>
          <t>8.39</t>
        </is>
      </c>
      <c r="C2058" s="32" t="n">
        <v>4912</v>
      </c>
      <c r="D2058" s="58" t="inlineStr">
        <is>
          <t>BRAZOS LIMPABRISAS</t>
        </is>
      </c>
      <c r="E2058" s="56" t="inlineStr">
        <is>
          <t>pieza metálica que sostiene y mueve la escobilla limpiaparabrisas , permitiendo la limpieza del vidrio posterior del vehículo</t>
        </is>
      </c>
      <c r="F2058" s="32" t="inlineStr">
        <is>
          <t>Unidad</t>
        </is>
      </c>
      <c r="G2058" s="35" t="inlineStr">
        <is>
          <t>suministro</t>
        </is>
      </c>
      <c r="H2058" s="159" t="n">
        <v>279926</v>
      </c>
      <c r="I2058" s="37" t="n">
        <v>158.91</v>
      </c>
      <c r="J2058" s="37" t="n">
        <v>151.76</v>
      </c>
      <c r="K2058" s="160">
        <f>H2058*(I2058/J2058)</f>
        <v/>
      </c>
      <c r="L2058" s="159" t="n">
        <v>348318.1884</v>
      </c>
      <c r="M2058" s="159" t="n">
        <v>338173</v>
      </c>
      <c r="N2058" s="159" t="n">
        <v>365226.84</v>
      </c>
      <c r="O2058" s="162">
        <f>MIN(K2058,L2058,M2058,N2058)</f>
        <v/>
      </c>
      <c r="P2058" s="162">
        <f>MAX(K2058,L2058,M2058,N2058)</f>
        <v/>
      </c>
      <c r="Q2058" s="162">
        <f>MEDIAN(K2058,L2058,M2058,N2058)</f>
        <v/>
      </c>
      <c r="R2058" s="162">
        <f>AVERAGE(K2058,L2058,M2058,N2058)</f>
        <v/>
      </c>
      <c r="S2058" s="162">
        <f>AVERAGE(O2058,Q2058)</f>
        <v/>
      </c>
      <c r="T2058" s="162">
        <f>AVERAGE(P2058,Q2058)</f>
        <v/>
      </c>
      <c r="U2058" s="41">
        <f>STDEVA(K2058,L2058,M2058,N2058)</f>
        <v/>
      </c>
      <c r="V2058" s="42">
        <f>U2058/Q2058</f>
        <v/>
      </c>
      <c r="W2058" s="43">
        <f>IF(X2058=O2058,"MENOR",IF(X2058=S2058,"PROM[MEN-MED]","PROMEDIO"))</f>
        <v/>
      </c>
      <c r="X2058" s="163">
        <f>IF(V2058&lt;=300%,O2058,IF(AND(V2058&gt;100%,V2058&lt;=150%),S2058,R2058))</f>
        <v/>
      </c>
      <c r="Y2058" s="162">
        <f>ROUND(X2058,0)</f>
        <v/>
      </c>
    </row>
    <row r="2059" ht="27" customHeight="1">
      <c r="B2059" s="57" t="inlineStr">
        <is>
          <t>8.40</t>
        </is>
      </c>
      <c r="C2059" s="32" t="n">
        <v>4912</v>
      </c>
      <c r="D2059" s="58" t="inlineStr">
        <is>
          <t>CONJUNTO DELANTERO TUBO DE ESCAPE</t>
        </is>
      </c>
      <c r="E2059" s="56" t="inlineStr">
        <is>
          <t>parte del sistema de escape que transporta los gases de combustión desde el motor hacia el resto del sistema de escape, ayudando a reducir emisiones y mejorar el rendimiento del vehículo.</t>
        </is>
      </c>
      <c r="F2059" s="32" t="inlineStr">
        <is>
          <t>Unidad</t>
        </is>
      </c>
      <c r="G2059" s="35" t="inlineStr">
        <is>
          <t>suministro</t>
        </is>
      </c>
      <c r="H2059" s="159" t="n">
        <v>6868014</v>
      </c>
      <c r="I2059" s="37" t="n">
        <v>158.91</v>
      </c>
      <c r="J2059" s="37" t="n">
        <v>151.76</v>
      </c>
      <c r="K2059" s="160">
        <f>H2059*(I2059/J2059)</f>
        <v/>
      </c>
      <c r="L2059" s="159" t="n">
        <v>8085012.8079</v>
      </c>
      <c r="M2059" s="159" t="n">
        <v>7849527</v>
      </c>
      <c r="N2059" s="159" t="n">
        <v>8477489.16</v>
      </c>
      <c r="O2059" s="162">
        <f>MIN(K2059,L2059,M2059,N2059)</f>
        <v/>
      </c>
      <c r="P2059" s="162">
        <f>MAX(K2059,L2059,M2059,N2059)</f>
        <v/>
      </c>
      <c r="Q2059" s="162">
        <f>MEDIAN(K2059,L2059,M2059,N2059)</f>
        <v/>
      </c>
      <c r="R2059" s="162">
        <f>AVERAGE(K2059,L2059,M2059,N2059)</f>
        <v/>
      </c>
      <c r="S2059" s="162">
        <f>AVERAGE(O2059,Q2059)</f>
        <v/>
      </c>
      <c r="T2059" s="162">
        <f>AVERAGE(P2059,Q2059)</f>
        <v/>
      </c>
      <c r="U2059" s="41">
        <f>STDEVA(K2059,L2059,M2059,N2059)</f>
        <v/>
      </c>
      <c r="V2059" s="42">
        <f>U2059/Q2059</f>
        <v/>
      </c>
      <c r="W2059" s="43">
        <f>IF(X2059=O2059,"MENOR",IF(X2059=S2059,"PROM[MEN-MED]","PROMEDIO"))</f>
        <v/>
      </c>
      <c r="X2059" s="163">
        <f>IF(V2059&lt;=300%,O2059,IF(AND(V2059&gt;100%,V2059&lt;=150%),S2059,R2059))</f>
        <v/>
      </c>
      <c r="Y2059" s="162">
        <f>ROUND(X2059,0)</f>
        <v/>
      </c>
    </row>
    <row r="2060" ht="27" customHeight="1">
      <c r="B2060" s="57" t="inlineStr">
        <is>
          <t>8.41</t>
        </is>
      </c>
      <c r="C2060" s="32" t="n">
        <v>4912</v>
      </c>
      <c r="D2060" s="58" t="inlineStr">
        <is>
          <t>CONJUNTO DELANTERO TUBO DE ESCAPE NO.2</t>
        </is>
      </c>
      <c r="E2060" s="56" t="inlineStr">
        <is>
          <t>parte del sistema de escape que transporta los gases de combustión desde el motor hacia el resto del sistema de escape, ayudando a reducir emisiones y mejorar el rendimiento del vehículo.</t>
        </is>
      </c>
      <c r="F2060" s="32" t="inlineStr">
        <is>
          <t>Unidad</t>
        </is>
      </c>
      <c r="G2060" s="35" t="inlineStr">
        <is>
          <t>suministro</t>
        </is>
      </c>
      <c r="H2060" s="159" t="n">
        <v>6868014</v>
      </c>
      <c r="I2060" s="37" t="n">
        <v>158.91</v>
      </c>
      <c r="J2060" s="37" t="n">
        <v>151.76</v>
      </c>
      <c r="K2060" s="160">
        <f>H2060*(I2060/J2060)</f>
        <v/>
      </c>
      <c r="L2060" s="159" t="n">
        <v>8085012.8079</v>
      </c>
      <c r="M2060" s="159" t="n">
        <v>7849527</v>
      </c>
      <c r="N2060" s="159" t="n">
        <v>8477489.16</v>
      </c>
      <c r="O2060" s="162">
        <f>MIN(K2060,L2060,M2060,N2060)</f>
        <v/>
      </c>
      <c r="P2060" s="162">
        <f>MAX(K2060,L2060,M2060,N2060)</f>
        <v/>
      </c>
      <c r="Q2060" s="162">
        <f>MEDIAN(K2060,L2060,M2060,N2060)</f>
        <v/>
      </c>
      <c r="R2060" s="162">
        <f>AVERAGE(K2060,L2060,M2060,N2060)</f>
        <v/>
      </c>
      <c r="S2060" s="162">
        <f>AVERAGE(O2060,Q2060)</f>
        <v/>
      </c>
      <c r="T2060" s="162">
        <f>AVERAGE(P2060,Q2060)</f>
        <v/>
      </c>
      <c r="U2060" s="41">
        <f>STDEVA(K2060,L2060,M2060,N2060)</f>
        <v/>
      </c>
      <c r="V2060" s="42">
        <f>U2060/Q2060</f>
        <v/>
      </c>
      <c r="W2060" s="43">
        <f>IF(X2060=O2060,"MENOR",IF(X2060=S2060,"PROM[MEN-MED]","PROMEDIO"))</f>
        <v/>
      </c>
      <c r="X2060" s="163">
        <f>IF(V2060&lt;=300%,O2060,IF(AND(V2060&gt;100%,V2060&lt;=150%),S2060,R2060))</f>
        <v/>
      </c>
      <c r="Y2060" s="162">
        <f>ROUND(X2060,0)</f>
        <v/>
      </c>
    </row>
    <row r="2061" ht="15.75" customHeight="1">
      <c r="B2061" s="57" t="inlineStr">
        <is>
          <t>8.42</t>
        </is>
      </c>
      <c r="C2061" s="32" t="n">
        <v>4912</v>
      </c>
      <c r="D2061" s="58" t="inlineStr">
        <is>
          <t>SUBCONJUNTO DEL COLECTOR DE ESCAPE DERECHO</t>
        </is>
      </c>
      <c r="E2061" s="56" t="inlineStr">
        <is>
          <t>parte del sistema de escape que se encarga de recoger los gases de combustión de los cilindros del motor (en el lado derecho del bloque) y dirigirlos hacia el sistema de escape.</t>
        </is>
      </c>
      <c r="F2061" s="32" t="inlineStr">
        <is>
          <t>Unidad</t>
        </is>
      </c>
      <c r="G2061" s="35" t="inlineStr">
        <is>
          <t>suministro</t>
        </is>
      </c>
      <c r="H2061" s="159" t="n">
        <v>4246141</v>
      </c>
      <c r="I2061" s="37" t="n">
        <v>158.91</v>
      </c>
      <c r="J2061" s="37" t="n">
        <v>151.76</v>
      </c>
      <c r="K2061" s="160">
        <f>H2061*(I2061/J2061)</f>
        <v/>
      </c>
      <c r="L2061" s="159" t="n">
        <v>5191221.6328</v>
      </c>
      <c r="M2061" s="159" t="n">
        <v>5040021</v>
      </c>
      <c r="N2061" s="159" t="n">
        <v>5443222.68</v>
      </c>
      <c r="O2061" s="162">
        <f>MIN(K2061,L2061,M2061,N2061)</f>
        <v/>
      </c>
      <c r="P2061" s="162">
        <f>MAX(K2061,L2061,M2061,N2061)</f>
        <v/>
      </c>
      <c r="Q2061" s="162">
        <f>MEDIAN(K2061,L2061,M2061,N2061)</f>
        <v/>
      </c>
      <c r="R2061" s="162">
        <f>AVERAGE(K2061,L2061,M2061,N2061)</f>
        <v/>
      </c>
      <c r="S2061" s="162">
        <f>AVERAGE(O2061,Q2061)</f>
        <v/>
      </c>
      <c r="T2061" s="162">
        <f>AVERAGE(P2061,Q2061)</f>
        <v/>
      </c>
      <c r="U2061" s="41">
        <f>STDEVA(K2061,L2061,M2061,N2061)</f>
        <v/>
      </c>
      <c r="V2061" s="42">
        <f>U2061/Q2061</f>
        <v/>
      </c>
      <c r="W2061" s="43">
        <f>IF(X2061=O2061,"MENOR",IF(X2061=S2061,"PROM[MEN-MED]","PROMEDIO"))</f>
        <v/>
      </c>
      <c r="X2061" s="163">
        <f>IF(V2061&lt;=300%,O2061,IF(AND(V2061&gt;100%,V2061&lt;=150%),S2061,R2061))</f>
        <v/>
      </c>
      <c r="Y2061" s="162">
        <f>ROUND(X2061,0)</f>
        <v/>
      </c>
    </row>
    <row r="2062" ht="15.75" customHeight="1">
      <c r="B2062" s="57" t="inlineStr">
        <is>
          <t>8.43</t>
        </is>
      </c>
      <c r="C2062" s="32" t="n">
        <v>4912</v>
      </c>
      <c r="D2062" s="58" t="inlineStr">
        <is>
          <t>SUBCONJUNTO DEL COLECTOR DE ESCAPE IZQUIERDO</t>
        </is>
      </c>
      <c r="E2062" s="56" t="inlineStr">
        <is>
          <t>parte del sistema de escape que se encarga de recoger los gases de combustión de los cilindros del motor (en el lado izquierdo del bloque) y dirigirlos hacia el sistema de escape.</t>
        </is>
      </c>
      <c r="F2062" s="32" t="inlineStr">
        <is>
          <t>Unidad</t>
        </is>
      </c>
      <c r="G2062" s="35" t="inlineStr">
        <is>
          <t>suministro</t>
        </is>
      </c>
      <c r="H2062" s="159" t="n">
        <v>2812232</v>
      </c>
      <c r="I2062" s="37" t="n">
        <v>158.91</v>
      </c>
      <c r="J2062" s="37" t="n">
        <v>151.76</v>
      </c>
      <c r="K2062" s="160">
        <f>H2062*(I2062/J2062)</f>
        <v/>
      </c>
      <c r="L2062" s="159" t="n">
        <v>3364156.1324</v>
      </c>
      <c r="M2062" s="159" t="n">
        <v>3266171</v>
      </c>
      <c r="N2062" s="159" t="n">
        <v>3527464.68</v>
      </c>
      <c r="O2062" s="162">
        <f>MIN(K2062,L2062,M2062,N2062)</f>
        <v/>
      </c>
      <c r="P2062" s="162">
        <f>MAX(K2062,L2062,M2062,N2062)</f>
        <v/>
      </c>
      <c r="Q2062" s="162">
        <f>MEDIAN(K2062,L2062,M2062,N2062)</f>
        <v/>
      </c>
      <c r="R2062" s="162">
        <f>AVERAGE(K2062,L2062,M2062,N2062)</f>
        <v/>
      </c>
      <c r="S2062" s="162">
        <f>AVERAGE(O2062,Q2062)</f>
        <v/>
      </c>
      <c r="T2062" s="162">
        <f>AVERAGE(P2062,Q2062)</f>
        <v/>
      </c>
      <c r="U2062" s="41">
        <f>STDEVA(K2062,L2062,M2062,N2062)</f>
        <v/>
      </c>
      <c r="V2062" s="42">
        <f>U2062/Q2062</f>
        <v/>
      </c>
      <c r="W2062" s="43">
        <f>IF(X2062=O2062,"MENOR",IF(X2062=S2062,"PROM[MEN-MED]","PROMEDIO"))</f>
        <v/>
      </c>
      <c r="X2062" s="163">
        <f>IF(V2062&lt;=300%,O2062,IF(AND(V2062&gt;100%,V2062&lt;=150%),S2062,R2062))</f>
        <v/>
      </c>
      <c r="Y2062" s="162">
        <f>ROUND(X2062,0)</f>
        <v/>
      </c>
    </row>
    <row r="2063" ht="15.75" customHeight="1">
      <c r="B2063" s="57" t="inlineStr">
        <is>
          <t>8.44</t>
        </is>
      </c>
      <c r="C2063" s="32" t="n">
        <v>4912</v>
      </c>
      <c r="D2063" s="58" t="inlineStr">
        <is>
          <t xml:space="preserve">JUNTA COLECTOR DE ESCAPE </t>
        </is>
      </c>
      <c r="E2063" s="56" t="inlineStr">
        <is>
          <t>ello ubicado entre el colector de escape y la culata del motor, diseñado para evitar fugas de gases de escape y garantizar un sellado hermético.</t>
        </is>
      </c>
      <c r="F2063" s="32" t="inlineStr">
        <is>
          <t>Unidad</t>
        </is>
      </c>
      <c r="G2063" s="35" t="inlineStr">
        <is>
          <t>suministro</t>
        </is>
      </c>
      <c r="H2063" s="159" t="n">
        <v>124384</v>
      </c>
      <c r="I2063" s="37" t="n">
        <v>158.91</v>
      </c>
      <c r="J2063" s="37" t="n">
        <v>151.76</v>
      </c>
      <c r="K2063" s="160">
        <f>H2063*(I2063/J2063)</f>
        <v/>
      </c>
      <c r="L2063" s="159" t="n">
        <v>157055.4265</v>
      </c>
      <c r="M2063" s="159" t="n">
        <v>152481</v>
      </c>
      <c r="N2063" s="159" t="n">
        <v>164679.48</v>
      </c>
      <c r="O2063" s="162">
        <f>MIN(K2063,L2063,M2063,N2063)</f>
        <v/>
      </c>
      <c r="P2063" s="162">
        <f>MAX(K2063,L2063,M2063,N2063)</f>
        <v/>
      </c>
      <c r="Q2063" s="162">
        <f>MEDIAN(K2063,L2063,M2063,N2063)</f>
        <v/>
      </c>
      <c r="R2063" s="162">
        <f>AVERAGE(K2063,L2063,M2063,N2063)</f>
        <v/>
      </c>
      <c r="S2063" s="162">
        <f>AVERAGE(O2063,Q2063)</f>
        <v/>
      </c>
      <c r="T2063" s="162">
        <f>AVERAGE(P2063,Q2063)</f>
        <v/>
      </c>
      <c r="U2063" s="41">
        <f>STDEVA(K2063,L2063,M2063,N2063)</f>
        <v/>
      </c>
      <c r="V2063" s="42">
        <f>U2063/Q2063</f>
        <v/>
      </c>
      <c r="W2063" s="43">
        <f>IF(X2063=O2063,"MENOR",IF(X2063=S2063,"PROM[MEN-MED]","PROMEDIO"))</f>
        <v/>
      </c>
      <c r="X2063" s="163">
        <f>IF(V2063&lt;=300%,O2063,IF(AND(V2063&gt;100%,V2063&lt;=150%),S2063,R2063))</f>
        <v/>
      </c>
      <c r="Y2063" s="162">
        <f>ROUND(X2063,0)</f>
        <v/>
      </c>
    </row>
    <row r="2064" ht="27" customHeight="1">
      <c r="B2064" s="57" t="inlineStr">
        <is>
          <t>8.45</t>
        </is>
      </c>
      <c r="C2064" s="32" t="n">
        <v>4912</v>
      </c>
      <c r="D2064" s="58" t="inlineStr">
        <is>
          <t>CONJUNTO TUBO DE ESCAPE</t>
        </is>
      </c>
      <c r="E2064" s="56" t="inlineStr">
        <is>
          <t xml:space="preserve"> parte fundamental del sistema de escape, encargado de canalizar los gases de combustión desde el motor hacia el exterior del vehículo, reduciendo el ruido y las emisiones contaminantes.</t>
        </is>
      </c>
      <c r="F2064" s="32" t="inlineStr">
        <is>
          <t>Unidad</t>
        </is>
      </c>
      <c r="G2064" s="35" t="inlineStr">
        <is>
          <t>suministro</t>
        </is>
      </c>
      <c r="H2064" s="159" t="n">
        <v>3351950</v>
      </c>
      <c r="I2064" s="37" t="n">
        <v>158.91</v>
      </c>
      <c r="J2064" s="37" t="n">
        <v>151.76</v>
      </c>
      <c r="K2064" s="160">
        <f>H2064*(I2064/J2064)</f>
        <v/>
      </c>
      <c r="L2064" s="159" t="n">
        <v>4063953.5776</v>
      </c>
      <c r="M2064" s="159" t="n">
        <v>3945586</v>
      </c>
      <c r="N2064" s="159" t="n">
        <v>4261232.88</v>
      </c>
      <c r="O2064" s="162">
        <f>MIN(K2064,L2064,M2064,N2064)</f>
        <v/>
      </c>
      <c r="P2064" s="162">
        <f>MAX(K2064,L2064,M2064,N2064)</f>
        <v/>
      </c>
      <c r="Q2064" s="162">
        <f>MEDIAN(K2064,L2064,M2064,N2064)</f>
        <v/>
      </c>
      <c r="R2064" s="162">
        <f>AVERAGE(K2064,L2064,M2064,N2064)</f>
        <v/>
      </c>
      <c r="S2064" s="162">
        <f>AVERAGE(O2064,Q2064)</f>
        <v/>
      </c>
      <c r="T2064" s="162">
        <f>AVERAGE(P2064,Q2064)</f>
        <v/>
      </c>
      <c r="U2064" s="41">
        <f>STDEVA(K2064,L2064,M2064,N2064)</f>
        <v/>
      </c>
      <c r="V2064" s="42">
        <f>U2064/Q2064</f>
        <v/>
      </c>
      <c r="W2064" s="43">
        <f>IF(X2064=O2064,"MENOR",IF(X2064=S2064,"PROM[MEN-MED]","PROMEDIO"))</f>
        <v/>
      </c>
      <c r="X2064" s="163">
        <f>IF(V2064&lt;=300%,O2064,IF(AND(V2064&gt;100%,V2064&lt;=150%),S2064,R2064))</f>
        <v/>
      </c>
      <c r="Y2064" s="162">
        <f>ROUND(X2064,0)</f>
        <v/>
      </c>
    </row>
    <row r="2065" ht="15.75" customHeight="1">
      <c r="B2065" s="57" t="inlineStr">
        <is>
          <t>8.46</t>
        </is>
      </c>
      <c r="C2065" s="32" t="n">
        <v>4912</v>
      </c>
      <c r="D2065" s="58" t="inlineStr">
        <is>
          <t>SOPORTE DE ESCAPE</t>
        </is>
      </c>
      <c r="E2065" s="56" t="inlineStr">
        <is>
          <t>componente que fija y sostiene el sistema de escape en su lugar, absorbiendo vibraciones y movimientos para evitar daños o ruidos excesivos.</t>
        </is>
      </c>
      <c r="F2065" s="32" t="inlineStr">
        <is>
          <t>Unidad</t>
        </is>
      </c>
      <c r="G2065" s="35" t="inlineStr">
        <is>
          <t>suministro</t>
        </is>
      </c>
      <c r="H2065" s="159" t="n">
        <v>91200</v>
      </c>
      <c r="I2065" s="37" t="n">
        <v>158.91</v>
      </c>
      <c r="J2065" s="37" t="n">
        <v>151.76</v>
      </c>
      <c r="K2065" s="160">
        <f>H2065*(I2065/J2065)</f>
        <v/>
      </c>
      <c r="L2065" s="159" t="n">
        <v>109015.1979</v>
      </c>
      <c r="M2065" s="159" t="n">
        <v>105840</v>
      </c>
      <c r="N2065" s="159" t="n">
        <v>114307.2</v>
      </c>
      <c r="O2065" s="162">
        <f>MIN(K2065,L2065,M2065,N2065)</f>
        <v/>
      </c>
      <c r="P2065" s="162">
        <f>MAX(K2065,L2065,M2065,N2065)</f>
        <v/>
      </c>
      <c r="Q2065" s="162">
        <f>MEDIAN(K2065,L2065,M2065,N2065)</f>
        <v/>
      </c>
      <c r="R2065" s="162">
        <f>AVERAGE(K2065,L2065,M2065,N2065)</f>
        <v/>
      </c>
      <c r="S2065" s="162">
        <f>AVERAGE(O2065,Q2065)</f>
        <v/>
      </c>
      <c r="T2065" s="162">
        <f>AVERAGE(P2065,Q2065)</f>
        <v/>
      </c>
      <c r="U2065" s="41">
        <f>STDEVA(K2065,L2065,M2065,N2065)</f>
        <v/>
      </c>
      <c r="V2065" s="42">
        <f>U2065/Q2065</f>
        <v/>
      </c>
      <c r="W2065" s="43">
        <f>IF(X2065=O2065,"MENOR",IF(X2065=S2065,"PROM[MEN-MED]","PROMEDIO"))</f>
        <v/>
      </c>
      <c r="X2065" s="163">
        <f>IF(V2065&lt;=300%,O2065,IF(AND(V2065&gt;100%,V2065&lt;=150%),S2065,R2065))</f>
        <v/>
      </c>
      <c r="Y2065" s="162">
        <f>ROUND(X2065,0)</f>
        <v/>
      </c>
    </row>
    <row r="2066" ht="15.75" customHeight="1">
      <c r="B2066" s="57" t="inlineStr">
        <is>
          <t>8.47</t>
        </is>
      </c>
      <c r="C2066" s="32" t="n">
        <v>4912</v>
      </c>
      <c r="D2066" s="58" t="inlineStr">
        <is>
          <t>JUNTA TUBO DE ESCAPE</t>
        </is>
      </c>
      <c r="E2066" s="56" t="inlineStr">
        <is>
          <t>sello diseñado para asegurar una conexión hermética entre diferentes secciones del sistema de escape, evitando fugas de gases y pérdida de presión.</t>
        </is>
      </c>
      <c r="F2066" s="32" t="inlineStr">
        <is>
          <t>Unidad</t>
        </is>
      </c>
      <c r="G2066" s="35" t="inlineStr">
        <is>
          <t>suministro</t>
        </is>
      </c>
      <c r="H2066" s="159" t="n">
        <v>199500</v>
      </c>
      <c r="I2066" s="37" t="n">
        <v>158.91</v>
      </c>
      <c r="J2066" s="37" t="n">
        <v>151.76</v>
      </c>
      <c r="K2066" s="160">
        <f>H2066*(I2066/J2066)</f>
        <v/>
      </c>
      <c r="L2066" s="159" t="n">
        <v>238471.7755</v>
      </c>
      <c r="M2066" s="159" t="n">
        <v>231526</v>
      </c>
      <c r="N2066" s="159" t="n">
        <v>250048.08</v>
      </c>
      <c r="O2066" s="162">
        <f>MIN(K2066,L2066,M2066,N2066)</f>
        <v/>
      </c>
      <c r="P2066" s="162">
        <f>MAX(K2066,L2066,M2066,N2066)</f>
        <v/>
      </c>
      <c r="Q2066" s="162">
        <f>MEDIAN(K2066,L2066,M2066,N2066)</f>
        <v/>
      </c>
      <c r="R2066" s="162">
        <f>AVERAGE(K2066,L2066,M2066,N2066)</f>
        <v/>
      </c>
      <c r="S2066" s="162">
        <f>AVERAGE(O2066,Q2066)</f>
        <v/>
      </c>
      <c r="T2066" s="162">
        <f>AVERAGE(P2066,Q2066)</f>
        <v/>
      </c>
      <c r="U2066" s="41">
        <f>STDEVA(K2066,L2066,M2066,N2066)</f>
        <v/>
      </c>
      <c r="V2066" s="42">
        <f>U2066/Q2066</f>
        <v/>
      </c>
      <c r="W2066" s="43">
        <f>IF(X2066=O2066,"MENOR",IF(X2066=S2066,"PROM[MEN-MED]","PROMEDIO"))</f>
        <v/>
      </c>
      <c r="X2066" s="163">
        <f>IF(V2066&lt;=300%,O2066,IF(AND(V2066&gt;100%,V2066&lt;=150%),S2066,R2066))</f>
        <v/>
      </c>
      <c r="Y2066" s="162">
        <f>ROUND(X2066,0)</f>
        <v/>
      </c>
    </row>
    <row r="2067">
      <c r="B2067" s="60" t="n"/>
      <c r="C2067" s="61" t="n"/>
      <c r="D2067" s="62" t="n"/>
      <c r="E2067" s="63" t="n"/>
      <c r="F2067" s="61" t="n"/>
      <c r="G2067" s="64" t="n"/>
      <c r="H2067" s="168" t="n"/>
      <c r="I2067" s="66" t="n"/>
    </row>
    <row r="2068">
      <c r="B2068" s="60" t="n"/>
      <c r="C2068" s="61" t="n"/>
      <c r="D2068" s="62" t="n"/>
      <c r="E2068" s="63" t="n"/>
      <c r="F2068" s="61" t="n"/>
      <c r="G2068" s="64" t="n"/>
      <c r="H2068" s="168" t="n"/>
      <c r="I2068" s="66" t="n"/>
    </row>
    <row r="2069" ht="15.75" customHeight="1">
      <c r="B2069" s="139" t="inlineStr">
        <is>
          <t xml:space="preserve">TOYOTA PRADO DIESEL </t>
        </is>
      </c>
      <c r="C2069" s="149" t="n"/>
      <c r="D2069" s="149" t="n"/>
      <c r="E2069" s="149" t="n"/>
      <c r="F2069" s="149" t="n"/>
      <c r="G2069" s="150" t="n"/>
      <c r="H2069" s="154" t="inlineStr">
        <is>
          <t>INDEXACIÓN PRECIOS DEL CONTRATO 105-SAMC-APOYOLOGÍSTICO-2025 4 del 15 de octubre de 2025</t>
        </is>
      </c>
      <c r="I2069" s="149" t="n"/>
      <c r="J2069" s="149" t="n"/>
      <c r="K2069" s="150" t="n"/>
      <c r="L2069" s="155" t="inlineStr">
        <is>
          <t>COTIZACIONES 2026</t>
        </is>
      </c>
      <c r="M2069" s="149" t="n"/>
      <c r="N2069" s="150" t="n"/>
      <c r="O2069" s="19" t="n"/>
      <c r="P2069" s="19" t="n"/>
      <c r="Q2069" s="19" t="n"/>
      <c r="R2069" s="19" t="n"/>
      <c r="S2069" s="19" t="n"/>
      <c r="T2069" s="19" t="n"/>
      <c r="U2069" s="19" t="n"/>
      <c r="V2069" s="20" t="n"/>
      <c r="W2069" s="19" t="n"/>
      <c r="X2069" s="19" t="n"/>
      <c r="Y2069" s="19" t="n"/>
    </row>
    <row r="2070" ht="27" customHeight="1">
      <c r="B2070" s="68" t="inlineStr">
        <is>
          <t>ITEM</t>
        </is>
      </c>
      <c r="C2070" s="68" t="inlineStr">
        <is>
          <t>CÓDIGO CPC</t>
        </is>
      </c>
      <c r="D2070" s="69" t="inlineStr">
        <is>
          <t>NOMBRE DEL BIEN Y/O SERVICIO</t>
        </is>
      </c>
      <c r="E2070" s="68" t="inlineStr">
        <is>
          <t>DESCRIPCIÓN DEL BIEN Y/O SERVICIO</t>
        </is>
      </c>
      <c r="F2070" s="68" t="inlineStr">
        <is>
          <t>UNIDAD MEDIDA SEGÚN SECOP II</t>
        </is>
      </c>
      <c r="G2070" s="68" t="inlineStr">
        <is>
          <t>NECESIDAD TOTAL</t>
        </is>
      </c>
      <c r="H2070" s="154" t="inlineStr">
        <is>
          <t xml:space="preserve">PRECIO UNITARIO INCLUIDO IVA </t>
        </is>
      </c>
      <c r="I2070" s="154" t="inlineStr">
        <is>
          <t>IPC ACTUAL (MAYO 2026)</t>
        </is>
      </c>
      <c r="J2070" s="154" t="inlineStr">
        <is>
          <t>IPC INICIAL (OCTUBRE 2025)</t>
        </is>
      </c>
      <c r="K2070" s="154" t="inlineStr">
        <is>
          <t>PRECIO UNITARIO INCLUIDO IVA Y DEMÁS GRAVÁMENES (SI APLICA) - (INDEXADO )</t>
        </is>
      </c>
      <c r="L2070" s="156" t="inlineStr">
        <is>
          <t>DEINTEKOPCT</t>
        </is>
      </c>
      <c r="M2070" s="156" t="inlineStr">
        <is>
          <t>TECNIPROYECTO</t>
        </is>
      </c>
      <c r="N2070" s="156" t="inlineStr">
        <is>
          <t>SS7 Comunicaciones SAS</t>
        </is>
      </c>
      <c r="O2070" s="24" t="inlineStr">
        <is>
          <t>Menor</t>
        </is>
      </c>
      <c r="P2070" s="24" t="inlineStr">
        <is>
          <t>Mayor</t>
        </is>
      </c>
      <c r="Q2070" s="24" t="inlineStr">
        <is>
          <t>Mediana</t>
        </is>
      </c>
      <c r="R2070" s="24" t="inlineStr">
        <is>
          <t>Promedio</t>
        </is>
      </c>
      <c r="S2070" s="24" t="inlineStr">
        <is>
          <t>Promedio Menor-Mediana</t>
        </is>
      </c>
      <c r="T2070" s="24" t="inlineStr">
        <is>
          <t>Promedio Mayor-Mediana</t>
        </is>
      </c>
      <c r="U2070" s="24" t="inlineStr">
        <is>
          <t>Desviación Estándar</t>
        </is>
      </c>
      <c r="V2070" s="25" t="inlineStr">
        <is>
          <t>%disper</t>
        </is>
      </c>
      <c r="W2070" s="24" t="inlineStr">
        <is>
          <t>CRITERIO DE SELECCIÓN</t>
        </is>
      </c>
      <c r="X2070" s="24" t="inlineStr">
        <is>
          <t>PRECIO UNITARIO DE REFERENCIA (INCLUIDO IVA)</t>
        </is>
      </c>
      <c r="Y2070" s="24" t="inlineStr">
        <is>
          <t>PRECIO UNITARIO DE REFERENCIA (INCLUIDO IVA) REDONDEADO A 0 DECIMALES</t>
        </is>
      </c>
    </row>
    <row r="2071" ht="15.75" customHeight="1">
      <c r="B2071" s="26" t="inlineStr">
        <is>
          <t>1.</t>
        </is>
      </c>
      <c r="C2071" s="142" t="inlineStr">
        <is>
          <t>SISTEMA DE FRENOS</t>
        </is>
      </c>
      <c r="H2071" s="157" t="n"/>
      <c r="I2071" s="29" t="n"/>
      <c r="J2071" s="29" t="n"/>
      <c r="K2071" s="157" t="n"/>
      <c r="L2071" s="157" t="n"/>
      <c r="M2071" s="157" t="n"/>
      <c r="N2071" s="157" t="n"/>
      <c r="O2071" s="29" t="n"/>
      <c r="P2071" s="29" t="n"/>
      <c r="Q2071" s="29" t="n"/>
      <c r="R2071" s="29" t="n"/>
      <c r="S2071" s="29" t="n"/>
      <c r="T2071" s="29" t="n"/>
      <c r="U2071" s="29" t="n"/>
      <c r="V2071" s="75" t="n"/>
      <c r="W2071" s="29" t="n"/>
      <c r="X2071" s="29" t="n"/>
      <c r="Y2071" s="29" t="n"/>
    </row>
    <row r="2072" ht="54.75" customHeight="1">
      <c r="B2072" s="32" t="inlineStr">
        <is>
          <t>1.1</t>
        </is>
      </c>
      <c r="C2072" s="32" t="n">
        <v>4912</v>
      </c>
      <c r="D2072" s="58" t="inlineStr">
        <is>
          <t>BOMBA DEL FRENO</t>
        </is>
      </c>
      <c r="E2072"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072" s="32" t="inlineStr">
        <is>
          <t>Unidad</t>
        </is>
      </c>
      <c r="G2072" s="35" t="inlineStr">
        <is>
          <t>suministro</t>
        </is>
      </c>
      <c r="H2072" s="159" t="n">
        <v>6440498</v>
      </c>
      <c r="I2072" s="37" t="n">
        <v>158.91</v>
      </c>
      <c r="J2072" s="37" t="n">
        <v>151.76</v>
      </c>
      <c r="K2072" s="160">
        <f>H2072*(I2072/J2072)</f>
        <v/>
      </c>
      <c r="L2072" s="159" t="n">
        <v>9241438.100299999</v>
      </c>
      <c r="M2072" s="159" t="n">
        <v>8972270</v>
      </c>
      <c r="N2072" s="159" t="n">
        <v>9690051.6</v>
      </c>
      <c r="O2072" s="162">
        <f>MIN(K2072,L2072,M2072,N2072)</f>
        <v/>
      </c>
      <c r="P2072" s="162">
        <f>MAX(K2072,L2072,M2072,N2072)</f>
        <v/>
      </c>
      <c r="Q2072" s="162">
        <f>MEDIAN(K2072,L2072,M2072,N2072)</f>
        <v/>
      </c>
      <c r="R2072" s="162">
        <f>AVERAGE(K2072,L2072,M2072,N2072)</f>
        <v/>
      </c>
      <c r="S2072" s="162">
        <f>AVERAGE(O2072,Q2072)</f>
        <v/>
      </c>
      <c r="T2072" s="162">
        <f>AVERAGE(P2072,Q2072)</f>
        <v/>
      </c>
      <c r="U2072" s="41">
        <f>STDEVA(K2072,L2072,M2072,N2072)</f>
        <v/>
      </c>
      <c r="V2072" s="42">
        <f>U2072/Q2072</f>
        <v/>
      </c>
      <c r="W2072" s="43">
        <f>IF(X2072=O2072,"MENOR",IF(X2072=S2072,"PROM[MEN-MED]","PROMEDIO"))</f>
        <v/>
      </c>
      <c r="X2072" s="163">
        <f>IF(V2072&lt;=300%,O2072,IF(AND(V2072&gt;100%,V2072&lt;=150%),S2072,R2072))</f>
        <v/>
      </c>
      <c r="Y2072" s="162">
        <f>ROUND(X2072,0)</f>
        <v/>
      </c>
    </row>
    <row r="2073" ht="27" customHeight="1">
      <c r="B2073" s="32" t="inlineStr">
        <is>
          <t>1.2</t>
        </is>
      </c>
      <c r="C2073" s="32" t="n">
        <v>4912</v>
      </c>
      <c r="D2073" s="58" t="inlineStr">
        <is>
          <t>DISCOS DEL FRENO DELANTERO</t>
        </is>
      </c>
      <c r="E2073"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073" s="32" t="inlineStr">
        <is>
          <t>Unidad</t>
        </is>
      </c>
      <c r="G2073" s="35" t="inlineStr">
        <is>
          <t>suministro</t>
        </is>
      </c>
      <c r="H2073" s="159" t="n">
        <v>690718</v>
      </c>
      <c r="I2073" s="37" t="n">
        <v>158.91</v>
      </c>
      <c r="J2073" s="37" t="n">
        <v>151.76</v>
      </c>
      <c r="K2073" s="160">
        <f>H2073*(I2073/J2073)</f>
        <v/>
      </c>
      <c r="L2073" s="159" t="n">
        <v>873332.8842</v>
      </c>
      <c r="M2073" s="159" t="n">
        <v>847896</v>
      </c>
      <c r="N2073" s="159" t="n">
        <v>915727.6800000001</v>
      </c>
      <c r="O2073" s="162">
        <f>MIN(K2073,L2073,M2073,N2073)</f>
        <v/>
      </c>
      <c r="P2073" s="162">
        <f>MAX(K2073,L2073,M2073,N2073)</f>
        <v/>
      </c>
      <c r="Q2073" s="162">
        <f>MEDIAN(K2073,L2073,M2073,N2073)</f>
        <v/>
      </c>
      <c r="R2073" s="162">
        <f>AVERAGE(K2073,L2073,M2073,N2073)</f>
        <v/>
      </c>
      <c r="S2073" s="162">
        <f>AVERAGE(O2073,Q2073)</f>
        <v/>
      </c>
      <c r="T2073" s="162">
        <f>AVERAGE(P2073,Q2073)</f>
        <v/>
      </c>
      <c r="U2073" s="41">
        <f>STDEVA(K2073,L2073,M2073,N2073)</f>
        <v/>
      </c>
      <c r="V2073" s="42">
        <f>U2073/Q2073</f>
        <v/>
      </c>
      <c r="W2073" s="43">
        <f>IF(X2073=O2073,"MENOR",IF(X2073=S2073,"PROM[MEN-MED]","PROMEDIO"))</f>
        <v/>
      </c>
      <c r="X2073" s="163">
        <f>IF(V2073&lt;=300%,O2073,IF(AND(V2073&gt;100%,V2073&lt;=150%),S2073,R2073))</f>
        <v/>
      </c>
      <c r="Y2073" s="162">
        <f>ROUND(X2073,0)</f>
        <v/>
      </c>
    </row>
    <row r="2074" ht="27" customHeight="1">
      <c r="B2074" s="32" t="inlineStr">
        <is>
          <t>1.3</t>
        </is>
      </c>
      <c r="C2074" s="32" t="n">
        <v>4912</v>
      </c>
      <c r="D2074" s="58" t="inlineStr">
        <is>
          <t>DISCOS DEL FRENO TRASERO</t>
        </is>
      </c>
      <c r="E2074" s="56"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2074" s="32" t="inlineStr">
        <is>
          <t>Unidad</t>
        </is>
      </c>
      <c r="G2074" s="35" t="inlineStr">
        <is>
          <t>suministro</t>
        </is>
      </c>
      <c r="H2074" s="159" t="n">
        <v>819918</v>
      </c>
      <c r="I2074" s="37" t="n">
        <v>158.91</v>
      </c>
      <c r="J2074" s="37" t="n">
        <v>151.76</v>
      </c>
      <c r="K2074" s="160">
        <f>H2074*(I2074/J2074)</f>
        <v/>
      </c>
      <c r="L2074" s="159" t="n">
        <v>1099464.2288</v>
      </c>
      <c r="M2074" s="159" t="n">
        <v>1067441</v>
      </c>
      <c r="N2074" s="159" t="n">
        <v>1152836.28</v>
      </c>
      <c r="O2074" s="162">
        <f>MIN(K2074,L2074,M2074,N2074)</f>
        <v/>
      </c>
      <c r="P2074" s="162">
        <f>MAX(K2074,L2074,M2074,N2074)</f>
        <v/>
      </c>
      <c r="Q2074" s="162">
        <f>MEDIAN(K2074,L2074,M2074,N2074)</f>
        <v/>
      </c>
      <c r="R2074" s="162">
        <f>AVERAGE(K2074,L2074,M2074,N2074)</f>
        <v/>
      </c>
      <c r="S2074" s="162">
        <f>AVERAGE(O2074,Q2074)</f>
        <v/>
      </c>
      <c r="T2074" s="162">
        <f>AVERAGE(P2074,Q2074)</f>
        <v/>
      </c>
      <c r="U2074" s="41">
        <f>STDEVA(K2074,L2074,M2074,N2074)</f>
        <v/>
      </c>
      <c r="V2074" s="42">
        <f>U2074/Q2074</f>
        <v/>
      </c>
      <c r="W2074" s="43">
        <f>IF(X2074=O2074,"MENOR",IF(X2074=S2074,"PROM[MEN-MED]","PROMEDIO"))</f>
        <v/>
      </c>
      <c r="X2074" s="163">
        <f>IF(V2074&lt;=300%,O2074,IF(AND(V2074&gt;100%,V2074&lt;=150%),S2074,R2074))</f>
        <v/>
      </c>
      <c r="Y2074" s="162">
        <f>ROUND(X2074,0)</f>
        <v/>
      </c>
    </row>
    <row r="2075" ht="15.75" customHeight="1">
      <c r="B2075" s="32" t="inlineStr">
        <is>
          <t>1.4</t>
        </is>
      </c>
      <c r="C2075" s="32" t="n">
        <v>4912</v>
      </c>
      <c r="D2075" s="58" t="inlineStr">
        <is>
          <t>PURGADOR DE FRENOS</t>
        </is>
      </c>
      <c r="E2075" s="56" t="inlineStr">
        <is>
          <t>Tornillo metalico fabricado en aleacion de acero, que está dotado de una caña con rosca en uno de sus dos extremos posee orificio. Diametro establecido para este vehículo.</t>
        </is>
      </c>
      <c r="F2075" s="32" t="inlineStr">
        <is>
          <t>Unidad</t>
        </is>
      </c>
      <c r="G2075" s="35" t="inlineStr">
        <is>
          <t>suministro</t>
        </is>
      </c>
      <c r="H2075" s="159" t="n">
        <v>27827</v>
      </c>
      <c r="I2075" s="37" t="n">
        <v>158.91</v>
      </c>
      <c r="J2075" s="37" t="n">
        <v>151.76</v>
      </c>
      <c r="K2075" s="160">
        <f>H2075*(I2075/J2075)</f>
        <v/>
      </c>
      <c r="L2075" s="159" t="n">
        <v>35203.3416</v>
      </c>
      <c r="M2075" s="159" t="n">
        <v>34178</v>
      </c>
      <c r="N2075" s="159" t="n">
        <v>36912.24</v>
      </c>
      <c r="O2075" s="162">
        <f>MIN(K2075,L2075,M2075,N2075)</f>
        <v/>
      </c>
      <c r="P2075" s="162">
        <f>MAX(K2075,L2075,M2075,N2075)</f>
        <v/>
      </c>
      <c r="Q2075" s="162">
        <f>MEDIAN(K2075,L2075,M2075,N2075)</f>
        <v/>
      </c>
      <c r="R2075" s="162">
        <f>AVERAGE(K2075,L2075,M2075,N2075)</f>
        <v/>
      </c>
      <c r="S2075" s="162">
        <f>AVERAGE(O2075,Q2075)</f>
        <v/>
      </c>
      <c r="T2075" s="162">
        <f>AVERAGE(P2075,Q2075)</f>
        <v/>
      </c>
      <c r="U2075" s="41">
        <f>STDEVA(K2075,L2075,M2075,N2075)</f>
        <v/>
      </c>
      <c r="V2075" s="42">
        <f>U2075/Q2075</f>
        <v/>
      </c>
      <c r="W2075" s="43">
        <f>IF(X2075=O2075,"MENOR",IF(X2075=S2075,"PROM[MEN-MED]","PROMEDIO"))</f>
        <v/>
      </c>
      <c r="X2075" s="163">
        <f>IF(V2075&lt;=300%,O2075,IF(AND(V2075&gt;100%,V2075&lt;=150%),S2075,R2075))</f>
        <v/>
      </c>
      <c r="Y2075" s="162">
        <f>ROUND(X2075,0)</f>
        <v/>
      </c>
    </row>
    <row r="2076" ht="27" customHeight="1">
      <c r="B2076" s="32" t="inlineStr">
        <is>
          <t>1.5</t>
        </is>
      </c>
      <c r="C2076" s="32" t="n">
        <v>4912</v>
      </c>
      <c r="D2076" s="58" t="inlineStr">
        <is>
          <t>JUEGO PASTILLAS DELANTERAS</t>
        </is>
      </c>
      <c r="E2076"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2076" s="32" t="inlineStr">
        <is>
          <t>Juego</t>
        </is>
      </c>
      <c r="G2076" s="35" t="inlineStr">
        <is>
          <t>suministro</t>
        </is>
      </c>
      <c r="H2076" s="159" t="n">
        <v>307097</v>
      </c>
      <c r="I2076" s="37" t="n">
        <v>158.91</v>
      </c>
      <c r="J2076" s="37" t="n">
        <v>151.76</v>
      </c>
      <c r="K2076" s="160">
        <f>H2076*(I2076/J2076)</f>
        <v/>
      </c>
      <c r="L2076" s="159" t="n">
        <v>757763.7851</v>
      </c>
      <c r="M2076" s="159" t="n">
        <v>735693</v>
      </c>
      <c r="N2076" s="159" t="n">
        <v>794548.4399999999</v>
      </c>
      <c r="O2076" s="162">
        <f>MIN(K2076,L2076,M2076,N2076)</f>
        <v/>
      </c>
      <c r="P2076" s="162">
        <f>MAX(K2076,L2076,M2076,N2076)</f>
        <v/>
      </c>
      <c r="Q2076" s="162">
        <f>MEDIAN(K2076,L2076,M2076,N2076)</f>
        <v/>
      </c>
      <c r="R2076" s="162">
        <f>AVERAGE(K2076,L2076,M2076,N2076)</f>
        <v/>
      </c>
      <c r="S2076" s="162">
        <f>AVERAGE(O2076,Q2076)</f>
        <v/>
      </c>
      <c r="T2076" s="162">
        <f>AVERAGE(P2076,Q2076)</f>
        <v/>
      </c>
      <c r="U2076" s="41">
        <f>STDEVA(K2076,L2076,M2076,N2076)</f>
        <v/>
      </c>
      <c r="V2076" s="42">
        <f>U2076/Q2076</f>
        <v/>
      </c>
      <c r="W2076" s="43">
        <f>IF(X2076=O2076,"MENOR",IF(X2076=S2076,"PROM[MEN-MED]","PROMEDIO"))</f>
        <v/>
      </c>
      <c r="X2076" s="163">
        <f>IF(V2076&lt;=300%,O2076,IF(AND(V2076&gt;100%,V2076&lt;=150%),S2076,R2076))</f>
        <v/>
      </c>
      <c r="Y2076" s="162">
        <f>ROUND(X2076,0)</f>
        <v/>
      </c>
    </row>
    <row r="2077" ht="15.75" customHeight="1">
      <c r="B2077" s="32" t="inlineStr">
        <is>
          <t>1.6</t>
        </is>
      </c>
      <c r="C2077" s="32" t="n">
        <v>4912</v>
      </c>
      <c r="D2077" s="58" t="inlineStr">
        <is>
          <t>GUAYA FRENO DE PARQUEO</t>
        </is>
      </c>
      <c r="E2077" s="56" t="inlineStr">
        <is>
          <t xml:space="preserve">Es un cable o guaya de acero es el que acciona los frenos a través de unas varillas de presión. Diametro establecido para este vehículo. </t>
        </is>
      </c>
      <c r="F2077" s="32" t="inlineStr">
        <is>
          <t>Unidad</t>
        </is>
      </c>
      <c r="G2077" s="35" t="inlineStr">
        <is>
          <t>suministro</t>
        </is>
      </c>
      <c r="H2077" s="159" t="n">
        <v>371878</v>
      </c>
      <c r="I2077" s="37" t="n">
        <v>158.91</v>
      </c>
      <c r="J2077" s="37" t="n">
        <v>151.76</v>
      </c>
      <c r="K2077" s="160">
        <f>H2077*(I2077/J2077)</f>
        <v/>
      </c>
      <c r="L2077" s="159" t="n">
        <v>461725.3074</v>
      </c>
      <c r="M2077" s="159" t="n">
        <v>448277</v>
      </c>
      <c r="N2077" s="159" t="n">
        <v>484139.16</v>
      </c>
      <c r="O2077" s="162">
        <f>MIN(K2077,L2077,M2077,N2077)</f>
        <v/>
      </c>
      <c r="P2077" s="162">
        <f>MAX(K2077,L2077,M2077,N2077)</f>
        <v/>
      </c>
      <c r="Q2077" s="162">
        <f>MEDIAN(K2077,L2077,M2077,N2077)</f>
        <v/>
      </c>
      <c r="R2077" s="162">
        <f>AVERAGE(K2077,L2077,M2077,N2077)</f>
        <v/>
      </c>
      <c r="S2077" s="162">
        <f>AVERAGE(O2077,Q2077)</f>
        <v/>
      </c>
      <c r="T2077" s="162">
        <f>AVERAGE(P2077,Q2077)</f>
        <v/>
      </c>
      <c r="U2077" s="41">
        <f>STDEVA(K2077,L2077,M2077,N2077)</f>
        <v/>
      </c>
      <c r="V2077" s="42">
        <f>U2077/Q2077</f>
        <v/>
      </c>
      <c r="W2077" s="43">
        <f>IF(X2077=O2077,"MENOR",IF(X2077=S2077,"PROM[MEN-MED]","PROMEDIO"))</f>
        <v/>
      </c>
      <c r="X2077" s="163">
        <f>IF(V2077&lt;=300%,O2077,IF(AND(V2077&gt;100%,V2077&lt;=150%),S2077,R2077))</f>
        <v/>
      </c>
      <c r="Y2077" s="162">
        <f>ROUND(X2077,0)</f>
        <v/>
      </c>
    </row>
    <row r="2078" ht="27" customHeight="1">
      <c r="B2078" s="32" t="inlineStr">
        <is>
          <t>1.7</t>
        </is>
      </c>
      <c r="C2078" s="32" t="n">
        <v>4912</v>
      </c>
      <c r="D2078" s="58" t="inlineStr">
        <is>
          <t>JUEGO BANDAS FRENO DE PARQUEO</t>
        </is>
      </c>
      <c r="E2078" s="56"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2078" s="32" t="inlineStr">
        <is>
          <t>Juego</t>
        </is>
      </c>
      <c r="G2078" s="35" t="inlineStr">
        <is>
          <t>suministro</t>
        </is>
      </c>
      <c r="H2078" s="159" t="n">
        <v>368715</v>
      </c>
      <c r="I2078" s="37" t="n">
        <v>158.91</v>
      </c>
      <c r="J2078" s="37" t="n">
        <v>151.76</v>
      </c>
      <c r="K2078" s="160">
        <f>H2078*(I2078/J2078)</f>
        <v/>
      </c>
      <c r="L2078" s="159" t="n">
        <v>610440.8331</v>
      </c>
      <c r="M2078" s="159" t="n">
        <v>592661</v>
      </c>
      <c r="N2078" s="159" t="n">
        <v>640073.88</v>
      </c>
      <c r="O2078" s="162">
        <f>MIN(K2078,L2078,M2078,N2078)</f>
        <v/>
      </c>
      <c r="P2078" s="162">
        <f>MAX(K2078,L2078,M2078,N2078)</f>
        <v/>
      </c>
      <c r="Q2078" s="162">
        <f>MEDIAN(K2078,L2078,M2078,N2078)</f>
        <v/>
      </c>
      <c r="R2078" s="162">
        <f>AVERAGE(K2078,L2078,M2078,N2078)</f>
        <v/>
      </c>
      <c r="S2078" s="162">
        <f>AVERAGE(O2078,Q2078)</f>
        <v/>
      </c>
      <c r="T2078" s="162">
        <f>AVERAGE(P2078,Q2078)</f>
        <v/>
      </c>
      <c r="U2078" s="41">
        <f>STDEVA(K2078,L2078,M2078,N2078)</f>
        <v/>
      </c>
      <c r="V2078" s="42">
        <f>U2078/Q2078</f>
        <v/>
      </c>
      <c r="W2078" s="43">
        <f>IF(X2078=O2078,"MENOR",IF(X2078=S2078,"PROM[MEN-MED]","PROMEDIO"))</f>
        <v/>
      </c>
      <c r="X2078" s="163">
        <f>IF(V2078&lt;=300%,O2078,IF(AND(V2078&gt;100%,V2078&lt;=150%),S2078,R2078))</f>
        <v/>
      </c>
      <c r="Y2078" s="162">
        <f>ROUND(X2078,0)</f>
        <v/>
      </c>
    </row>
    <row r="2079" ht="27" customHeight="1">
      <c r="B2079" s="32" t="inlineStr">
        <is>
          <t>1.8</t>
        </is>
      </c>
      <c r="C2079" s="32" t="n">
        <v>4912</v>
      </c>
      <c r="D2079" s="58" t="inlineStr">
        <is>
          <t>JUEGO PASTILLAS TRASERAS</t>
        </is>
      </c>
      <c r="E2079"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2079" s="32" t="inlineStr">
        <is>
          <t>Juego</t>
        </is>
      </c>
      <c r="G2079" s="35" t="inlineStr">
        <is>
          <t>suministro</t>
        </is>
      </c>
      <c r="H2079" s="159" t="n">
        <v>400875</v>
      </c>
      <c r="I2079" s="37" t="n">
        <v>158.91</v>
      </c>
      <c r="J2079" s="37" t="n">
        <v>151.76</v>
      </c>
      <c r="K2079" s="160">
        <f>H2079*(I2079/J2079)</f>
        <v/>
      </c>
      <c r="L2079" s="159" t="n">
        <v>483646.7972</v>
      </c>
      <c r="M2079" s="159" t="n">
        <v>469560</v>
      </c>
      <c r="N2079" s="159" t="n">
        <v>507124.8</v>
      </c>
      <c r="O2079" s="162">
        <f>MIN(K2079,L2079,M2079,N2079)</f>
        <v/>
      </c>
      <c r="P2079" s="162">
        <f>MAX(K2079,L2079,M2079,N2079)</f>
        <v/>
      </c>
      <c r="Q2079" s="162">
        <f>MEDIAN(K2079,L2079,M2079,N2079)</f>
        <v/>
      </c>
      <c r="R2079" s="162">
        <f>AVERAGE(K2079,L2079,M2079,N2079)</f>
        <v/>
      </c>
      <c r="S2079" s="162">
        <f>AVERAGE(O2079,Q2079)</f>
        <v/>
      </c>
      <c r="T2079" s="162">
        <f>AVERAGE(P2079,Q2079)</f>
        <v/>
      </c>
      <c r="U2079" s="41">
        <f>STDEVA(K2079,L2079,M2079,N2079)</f>
        <v/>
      </c>
      <c r="V2079" s="42">
        <f>U2079/Q2079</f>
        <v/>
      </c>
      <c r="W2079" s="43">
        <f>IF(X2079=O2079,"MENOR",IF(X2079=S2079,"PROM[MEN-MED]","PROMEDIO"))</f>
        <v/>
      </c>
      <c r="X2079" s="163">
        <f>IF(V2079&lt;=300%,O2079,IF(AND(V2079&gt;100%,V2079&lt;=150%),S2079,R2079))</f>
        <v/>
      </c>
      <c r="Y2079" s="162">
        <f>ROUND(X2079,0)</f>
        <v/>
      </c>
    </row>
    <row r="2080" ht="27" customHeight="1">
      <c r="B2080" s="32" t="inlineStr">
        <is>
          <t>1.9</t>
        </is>
      </c>
      <c r="C2080" s="32" t="n">
        <v>4912</v>
      </c>
      <c r="D2080" s="58" t="inlineStr">
        <is>
          <t>MORDAZA FRENO DELANTERO</t>
        </is>
      </c>
      <c r="E2080" s="56" t="inlineStr">
        <is>
          <t>Elemento que consta de 2 piezas metálicas que se fijan a los discos, tabien conocido como el cuerpo de la pinza en cuyo interior se encuentran dos émbolos o pistones. Ubicacion lado anterior (delante). Diametro establecido para este vehículo.</t>
        </is>
      </c>
      <c r="F2080" s="32" t="inlineStr">
        <is>
          <t>Unidad</t>
        </is>
      </c>
      <c r="G2080" s="35" t="inlineStr">
        <is>
          <t>suministro</t>
        </is>
      </c>
      <c r="H2080" s="159" t="n">
        <v>1865438</v>
      </c>
      <c r="I2080" s="37" t="n">
        <v>158.91</v>
      </c>
      <c r="J2080" s="37" t="n">
        <v>151.76</v>
      </c>
      <c r="K2080" s="160">
        <f>H2080*(I2080/J2080)</f>
        <v/>
      </c>
      <c r="L2080" s="159" t="n">
        <v>2793903.8365</v>
      </c>
      <c r="M2080" s="159" t="n">
        <v>2712528</v>
      </c>
      <c r="N2080" s="159" t="n">
        <v>2929530.24</v>
      </c>
      <c r="O2080" s="162">
        <f>MIN(K2080,L2080,M2080,N2080)</f>
        <v/>
      </c>
      <c r="P2080" s="162">
        <f>MAX(K2080,L2080,M2080,N2080)</f>
        <v/>
      </c>
      <c r="Q2080" s="162">
        <f>MEDIAN(K2080,L2080,M2080,N2080)</f>
        <v/>
      </c>
      <c r="R2080" s="162">
        <f>AVERAGE(K2080,L2080,M2080,N2080)</f>
        <v/>
      </c>
      <c r="S2080" s="162">
        <f>AVERAGE(O2080,Q2080)</f>
        <v/>
      </c>
      <c r="T2080" s="162">
        <f>AVERAGE(P2080,Q2080)</f>
        <v/>
      </c>
      <c r="U2080" s="41">
        <f>STDEVA(K2080,L2080,M2080,N2080)</f>
        <v/>
      </c>
      <c r="V2080" s="42">
        <f>U2080/Q2080</f>
        <v/>
      </c>
      <c r="W2080" s="43">
        <f>IF(X2080=O2080,"MENOR",IF(X2080=S2080,"PROM[MEN-MED]","PROMEDIO"))</f>
        <v/>
      </c>
      <c r="X2080" s="163">
        <f>IF(V2080&lt;=300%,O2080,IF(AND(V2080&gt;100%,V2080&lt;=150%),S2080,R2080))</f>
        <v/>
      </c>
      <c r="Y2080" s="162">
        <f>ROUND(X2080,0)</f>
        <v/>
      </c>
    </row>
    <row r="2081" ht="27" customHeight="1">
      <c r="B2081" s="32" t="inlineStr">
        <is>
          <t>1.10</t>
        </is>
      </c>
      <c r="C2081" s="32" t="n">
        <v>4912</v>
      </c>
      <c r="D2081" s="58" t="inlineStr">
        <is>
          <t>MORDAZA FRENO TRASERO</t>
        </is>
      </c>
      <c r="E2081" s="56" t="inlineStr">
        <is>
          <t>Elemento que consta de 2 piezas metálicas que se fijan a los discos, tabien conocido como el cuerpo de la pinza en cuyo interior se encuentran dos émbolos o pistones. Ubicacion lado posterior (detras). Diametro establecido para este vehículo.</t>
        </is>
      </c>
      <c r="F2081" s="32" t="inlineStr">
        <is>
          <t>Unidad</t>
        </is>
      </c>
      <c r="G2081" s="35" t="inlineStr">
        <is>
          <t>suministro</t>
        </is>
      </c>
      <c r="H2081" s="159" t="n">
        <v>1368518</v>
      </c>
      <c r="I2081" s="37" t="n">
        <v>158.91</v>
      </c>
      <c r="J2081" s="37" t="n">
        <v>151.76</v>
      </c>
      <c r="K2081" s="160">
        <f>H2081*(I2081/J2081)</f>
        <v/>
      </c>
      <c r="L2081" s="159" t="n">
        <v>1763547.4654</v>
      </c>
      <c r="M2081" s="159" t="n">
        <v>1712182</v>
      </c>
      <c r="N2081" s="159" t="n">
        <v>1849156.56</v>
      </c>
      <c r="O2081" s="162">
        <f>MIN(K2081,L2081,M2081,N2081)</f>
        <v/>
      </c>
      <c r="P2081" s="162">
        <f>MAX(K2081,L2081,M2081,N2081)</f>
        <v/>
      </c>
      <c r="Q2081" s="162">
        <f>MEDIAN(K2081,L2081,M2081,N2081)</f>
        <v/>
      </c>
      <c r="R2081" s="162">
        <f>AVERAGE(K2081,L2081,M2081,N2081)</f>
        <v/>
      </c>
      <c r="S2081" s="162">
        <f>AVERAGE(O2081,Q2081)</f>
        <v/>
      </c>
      <c r="T2081" s="162">
        <f>AVERAGE(P2081,Q2081)</f>
        <v/>
      </c>
      <c r="U2081" s="41">
        <f>STDEVA(K2081,L2081,M2081,N2081)</f>
        <v/>
      </c>
      <c r="V2081" s="42">
        <f>U2081/Q2081</f>
        <v/>
      </c>
      <c r="W2081" s="43">
        <f>IF(X2081=O2081,"MENOR",IF(X2081=S2081,"PROM[MEN-MED]","PROMEDIO"))</f>
        <v/>
      </c>
      <c r="X2081" s="163">
        <f>IF(V2081&lt;=300%,O2081,IF(AND(V2081&gt;100%,V2081&lt;=150%),S2081,R2081))</f>
        <v/>
      </c>
      <c r="Y2081" s="162">
        <f>ROUND(X2081,0)</f>
        <v/>
      </c>
    </row>
    <row r="2082" ht="27" customHeight="1">
      <c r="B2082" s="32" t="inlineStr">
        <is>
          <t>1.11</t>
        </is>
      </c>
      <c r="C2082" s="32" t="n">
        <v>4912</v>
      </c>
      <c r="D2082" s="58" t="inlineStr">
        <is>
          <t>DEPÓSITO DE LÍQUIDO DE FRENOS</t>
        </is>
      </c>
      <c r="E2082" s="56"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2082" s="32" t="inlineStr">
        <is>
          <t>Unidad</t>
        </is>
      </c>
      <c r="G2082" s="35" t="inlineStr">
        <is>
          <t>suministro</t>
        </is>
      </c>
      <c r="H2082" s="159" t="n">
        <v>668691</v>
      </c>
      <c r="I2082" s="37" t="n">
        <v>158.91</v>
      </c>
      <c r="J2082" s="37" t="n">
        <v>151.76</v>
      </c>
      <c r="K2082" s="160">
        <f>H2082*(I2082/J2082)</f>
        <v/>
      </c>
      <c r="L2082" s="159" t="n">
        <v>802040.4007</v>
      </c>
      <c r="M2082" s="159" t="n">
        <v>778680</v>
      </c>
      <c r="N2082" s="159" t="n">
        <v>840974.4</v>
      </c>
      <c r="O2082" s="162">
        <f>MIN(K2082,L2082,M2082,N2082)</f>
        <v/>
      </c>
      <c r="P2082" s="162">
        <f>MAX(K2082,L2082,M2082,N2082)</f>
        <v/>
      </c>
      <c r="Q2082" s="162">
        <f>MEDIAN(K2082,L2082,M2082,N2082)</f>
        <v/>
      </c>
      <c r="R2082" s="162">
        <f>AVERAGE(K2082,L2082,M2082,N2082)</f>
        <v/>
      </c>
      <c r="S2082" s="162">
        <f>AVERAGE(O2082,Q2082)</f>
        <v/>
      </c>
      <c r="T2082" s="162">
        <f>AVERAGE(P2082,Q2082)</f>
        <v/>
      </c>
      <c r="U2082" s="41">
        <f>STDEVA(K2082,L2082,M2082,N2082)</f>
        <v/>
      </c>
      <c r="V2082" s="42">
        <f>U2082/Q2082</f>
        <v/>
      </c>
      <c r="W2082" s="43">
        <f>IF(X2082=O2082,"MENOR",IF(X2082=S2082,"PROM[MEN-MED]","PROMEDIO"))</f>
        <v/>
      </c>
      <c r="X2082" s="163">
        <f>IF(V2082&lt;=300%,O2082,IF(AND(V2082&gt;100%,V2082&lt;=150%),S2082,R2082))</f>
        <v/>
      </c>
      <c r="Y2082" s="162">
        <f>ROUND(X2082,0)</f>
        <v/>
      </c>
    </row>
    <row r="2083" ht="27" customHeight="1">
      <c r="B2083" s="32" t="inlineStr">
        <is>
          <t>1.12</t>
        </is>
      </c>
      <c r="C2083" s="32" t="n">
        <v>4912</v>
      </c>
      <c r="D2083" s="58" t="inlineStr">
        <is>
          <t xml:space="preserve">MANGUERAS DE FRENO DELANTERAS </t>
        </is>
      </c>
      <c r="E2083" s="56" t="inlineStr">
        <is>
          <t>Las mangueras de freno delanteras en una toyota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083" s="32" t="inlineStr">
        <is>
          <t>Unidad</t>
        </is>
      </c>
      <c r="G2083" s="35" t="inlineStr">
        <is>
          <t>suministro</t>
        </is>
      </c>
      <c r="H2083" s="159" t="n">
        <v>113112</v>
      </c>
      <c r="I2083" s="37" t="n">
        <v>158.91</v>
      </c>
      <c r="J2083" s="37" t="n">
        <v>151.76</v>
      </c>
      <c r="K2083" s="160">
        <f>H2083*(I2083/J2083)</f>
        <v/>
      </c>
      <c r="L2083" s="159" t="n">
        <v>152750.0303</v>
      </c>
      <c r="M2083" s="159" t="n">
        <v>148301</v>
      </c>
      <c r="N2083" s="159" t="n">
        <v>160165.08</v>
      </c>
      <c r="O2083" s="162">
        <f>MIN(K2083,L2083,M2083,N2083)</f>
        <v/>
      </c>
      <c r="P2083" s="162">
        <f>MAX(K2083,L2083,M2083,N2083)</f>
        <v/>
      </c>
      <c r="Q2083" s="162">
        <f>MEDIAN(K2083,L2083,M2083,N2083)</f>
        <v/>
      </c>
      <c r="R2083" s="162">
        <f>AVERAGE(K2083,L2083,M2083,N2083)</f>
        <v/>
      </c>
      <c r="S2083" s="162">
        <f>AVERAGE(O2083,Q2083)</f>
        <v/>
      </c>
      <c r="T2083" s="162">
        <f>AVERAGE(P2083,Q2083)</f>
        <v/>
      </c>
      <c r="U2083" s="41">
        <f>STDEVA(K2083,L2083,M2083,N2083)</f>
        <v/>
      </c>
      <c r="V2083" s="42">
        <f>U2083/Q2083</f>
        <v/>
      </c>
      <c r="W2083" s="43">
        <f>IF(X2083=O2083,"MENOR",IF(X2083=S2083,"PROM[MEN-MED]","PROMEDIO"))</f>
        <v/>
      </c>
      <c r="X2083" s="163">
        <f>IF(V2083&lt;=300%,O2083,IF(AND(V2083&gt;100%,V2083&lt;=150%),S2083,R2083))</f>
        <v/>
      </c>
      <c r="Y2083" s="162">
        <f>ROUND(X2083,0)</f>
        <v/>
      </c>
    </row>
    <row r="2084" ht="27" customHeight="1">
      <c r="B2084" s="32" t="inlineStr">
        <is>
          <t>1.13</t>
        </is>
      </c>
      <c r="C2084" s="32" t="n">
        <v>4912</v>
      </c>
      <c r="D2084" s="58" t="inlineStr">
        <is>
          <t xml:space="preserve">MANGUERAS DE FRENO TRASERAS </t>
        </is>
      </c>
      <c r="E2084" s="56" t="inlineStr">
        <is>
          <t>Las mangueras de freno delanteras en una toyotason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084" s="32" t="inlineStr">
        <is>
          <t>Unidad</t>
        </is>
      </c>
      <c r="G2084" s="35" t="inlineStr">
        <is>
          <t>suministro</t>
        </is>
      </c>
      <c r="H2084" s="159" t="n">
        <v>175761</v>
      </c>
      <c r="I2084" s="37" t="n">
        <v>158.91</v>
      </c>
      <c r="J2084" s="37" t="n">
        <v>151.76</v>
      </c>
      <c r="K2084" s="160">
        <f>H2084*(I2084/J2084)</f>
        <v/>
      </c>
      <c r="L2084" s="159" t="n">
        <v>222183.3649</v>
      </c>
      <c r="M2084" s="159" t="n">
        <v>215712</v>
      </c>
      <c r="N2084" s="159" t="n">
        <v>232968.96</v>
      </c>
      <c r="O2084" s="162">
        <f>MIN(K2084,L2084,M2084,N2084)</f>
        <v/>
      </c>
      <c r="P2084" s="162">
        <f>MAX(K2084,L2084,M2084,N2084)</f>
        <v/>
      </c>
      <c r="Q2084" s="162">
        <f>MEDIAN(K2084,L2084,M2084,N2084)</f>
        <v/>
      </c>
      <c r="R2084" s="162">
        <f>AVERAGE(K2084,L2084,M2084,N2084)</f>
        <v/>
      </c>
      <c r="S2084" s="162">
        <f>AVERAGE(O2084,Q2084)</f>
        <v/>
      </c>
      <c r="T2084" s="162">
        <f>AVERAGE(P2084,Q2084)</f>
        <v/>
      </c>
      <c r="U2084" s="41">
        <f>STDEVA(K2084,L2084,M2084,N2084)</f>
        <v/>
      </c>
      <c r="V2084" s="42">
        <f>U2084/Q2084</f>
        <v/>
      </c>
      <c r="W2084" s="43">
        <f>IF(X2084=O2084,"MENOR",IF(X2084=S2084,"PROM[MEN-MED]","PROMEDIO"))</f>
        <v/>
      </c>
      <c r="X2084" s="163">
        <f>IF(V2084&lt;=300%,O2084,IF(AND(V2084&gt;100%,V2084&lt;=150%),S2084,R2084))</f>
        <v/>
      </c>
      <c r="Y2084" s="162">
        <f>ROUND(X2084,0)</f>
        <v/>
      </c>
    </row>
    <row r="2085" ht="27" customHeight="1">
      <c r="B2085" s="32" t="inlineStr">
        <is>
          <t>1.14</t>
        </is>
      </c>
      <c r="C2085" s="32" t="n">
        <v>4912</v>
      </c>
      <c r="D2085" s="58" t="inlineStr">
        <is>
          <t>BOOSTER DE FRENO (SERVO FRENO)</t>
        </is>
      </c>
      <c r="E2085" s="56" t="inlineStr">
        <is>
          <t>El booster de freno, también conocido como servofreno, es un componente clave del sistema de frenos de la toyota . Su función es multiplicar la fuerza aplicada al pedal de freno, reduciendo el esfuerzo necesario para detener el vehículo</t>
        </is>
      </c>
      <c r="F2085" s="32" t="inlineStr">
        <is>
          <t>Unidad</t>
        </is>
      </c>
      <c r="G2085" s="35" t="inlineStr">
        <is>
          <t>suministro</t>
        </is>
      </c>
      <c r="H2085" s="159" t="n">
        <v>4234401</v>
      </c>
      <c r="I2085" s="37" t="n">
        <v>158.91</v>
      </c>
      <c r="J2085" s="37" t="n">
        <v>151.76</v>
      </c>
      <c r="K2085" s="160">
        <f>H2085*(I2085/J2085)</f>
        <v/>
      </c>
      <c r="L2085" s="159" t="n">
        <v>5540470.9367</v>
      </c>
      <c r="M2085" s="159" t="n">
        <v>5379098</v>
      </c>
      <c r="N2085" s="159" t="n">
        <v>5809425.84</v>
      </c>
      <c r="O2085" s="162">
        <f>MIN(K2085,L2085,M2085,N2085)</f>
        <v/>
      </c>
      <c r="P2085" s="162">
        <f>MAX(K2085,L2085,M2085,N2085)</f>
        <v/>
      </c>
      <c r="Q2085" s="162">
        <f>MEDIAN(K2085,L2085,M2085,N2085)</f>
        <v/>
      </c>
      <c r="R2085" s="162">
        <f>AVERAGE(K2085,L2085,M2085,N2085)</f>
        <v/>
      </c>
      <c r="S2085" s="162">
        <f>AVERAGE(O2085,Q2085)</f>
        <v/>
      </c>
      <c r="T2085" s="162">
        <f>AVERAGE(P2085,Q2085)</f>
        <v/>
      </c>
      <c r="U2085" s="41">
        <f>STDEVA(K2085,L2085,M2085,N2085)</f>
        <v/>
      </c>
      <c r="V2085" s="42">
        <f>U2085/Q2085</f>
        <v/>
      </c>
      <c r="W2085" s="43">
        <f>IF(X2085=O2085,"MENOR",IF(X2085=S2085,"PROM[MEN-MED]","PROMEDIO"))</f>
        <v/>
      </c>
      <c r="X2085" s="163">
        <f>IF(V2085&lt;=300%,O2085,IF(AND(V2085&gt;100%,V2085&lt;=150%),S2085,R2085))</f>
        <v/>
      </c>
      <c r="Y2085" s="162">
        <f>ROUND(X2085,0)</f>
        <v/>
      </c>
    </row>
    <row r="2086" ht="27" customHeight="1">
      <c r="B2086" s="32" t="inlineStr">
        <is>
          <t>1.15</t>
        </is>
      </c>
      <c r="C2086" s="32" t="n">
        <v>4912</v>
      </c>
      <c r="D2086" s="58" t="inlineStr">
        <is>
          <t>ABS (SISTEMA ANTIBLOQUEO DE FRENOS)</t>
        </is>
      </c>
      <c r="E2086" s="56" t="inlineStr">
        <is>
          <t>El Sistema Antibloqueo de Frenos (ABS) en la toyota evita que las ruedas se bloqueen durante una frenada brusca, permitiendo al conductor mantener el control y la dirección del vehículo en condiciones de emergencia o superficies resbaladizas</t>
        </is>
      </c>
      <c r="F2086" s="32" t="inlineStr">
        <is>
          <t>Unidad</t>
        </is>
      </c>
      <c r="G2086" s="35" t="inlineStr">
        <is>
          <t>suministro</t>
        </is>
      </c>
      <c r="H2086" s="159" t="n">
        <v>6144394</v>
      </c>
      <c r="I2086" s="37" t="n">
        <v>158.91</v>
      </c>
      <c r="J2086" s="37" t="n">
        <v>151.76</v>
      </c>
      <c r="K2086" s="160">
        <f>H2086*(I2086/J2086)</f>
        <v/>
      </c>
      <c r="L2086" s="159" t="n">
        <v>7428607.2014</v>
      </c>
      <c r="M2086" s="159" t="n">
        <v>7212240</v>
      </c>
      <c r="N2086" s="159" t="n">
        <v>7789219.2</v>
      </c>
      <c r="O2086" s="162">
        <f>MIN(K2086,L2086,M2086,N2086)</f>
        <v/>
      </c>
      <c r="P2086" s="162">
        <f>MAX(K2086,L2086,M2086,N2086)</f>
        <v/>
      </c>
      <c r="Q2086" s="162">
        <f>MEDIAN(K2086,L2086,M2086,N2086)</f>
        <v/>
      </c>
      <c r="R2086" s="162">
        <f>AVERAGE(K2086,L2086,M2086,N2086)</f>
        <v/>
      </c>
      <c r="S2086" s="162">
        <f>AVERAGE(O2086,Q2086)</f>
        <v/>
      </c>
      <c r="T2086" s="162">
        <f>AVERAGE(P2086,Q2086)</f>
        <v/>
      </c>
      <c r="U2086" s="41">
        <f>STDEVA(K2086,L2086,M2086,N2086)</f>
        <v/>
      </c>
      <c r="V2086" s="42">
        <f>U2086/Q2086</f>
        <v/>
      </c>
      <c r="W2086" s="43">
        <f>IF(X2086=O2086,"MENOR",IF(X2086=S2086,"PROM[MEN-MED]","PROMEDIO"))</f>
        <v/>
      </c>
      <c r="X2086" s="163">
        <f>IF(V2086&lt;=300%,O2086,IF(AND(V2086&gt;100%,V2086&lt;=150%),S2086,R2086))</f>
        <v/>
      </c>
      <c r="Y2086" s="162">
        <f>ROUND(X2086,0)</f>
        <v/>
      </c>
    </row>
    <row r="2087" ht="27" customHeight="1">
      <c r="B2087" s="32" t="inlineStr">
        <is>
          <t>1.16</t>
        </is>
      </c>
      <c r="C2087" s="32" t="n">
        <v>4912</v>
      </c>
      <c r="D2087" s="58" t="inlineStr">
        <is>
          <t>EBD (DISTRIBUCIÓN ELECTRÓNICA DE FRENADO)</t>
        </is>
      </c>
      <c r="E2087" s="56" t="inlineStr">
        <is>
          <t>El EBD (Electronic Brakeforce Distribution) o Distribución Electrónica de Frenado es un sistema complementario del ABS en la toyota . Su función es optimizar la fuerza de frenado en cada rueda, ajustándola según la carga del vehículo y las condiciones de la carretera.</t>
        </is>
      </c>
      <c r="F2087" s="32" t="inlineStr">
        <is>
          <t>Unidad</t>
        </is>
      </c>
      <c r="G2087" s="35" t="inlineStr">
        <is>
          <t>suministro</t>
        </is>
      </c>
      <c r="H2087" s="159" t="n">
        <v>13921300</v>
      </c>
      <c r="I2087" s="37" t="n">
        <v>158.91</v>
      </c>
      <c r="J2087" s="37" t="n">
        <v>151.76</v>
      </c>
      <c r="K2087" s="160">
        <f>H2087*(I2087/J2087)</f>
        <v/>
      </c>
      <c r="L2087" s="159" t="n">
        <v>16323750.03</v>
      </c>
      <c r="M2087" s="159" t="n">
        <v>15848301</v>
      </c>
      <c r="N2087" s="159" t="n">
        <v>17116165.08</v>
      </c>
      <c r="O2087" s="162">
        <f>MIN(K2087,L2087,M2087,N2087)</f>
        <v/>
      </c>
      <c r="P2087" s="162">
        <f>MAX(K2087,L2087,M2087,N2087)</f>
        <v/>
      </c>
      <c r="Q2087" s="162">
        <f>MEDIAN(K2087,L2087,M2087,N2087)</f>
        <v/>
      </c>
      <c r="R2087" s="162">
        <f>AVERAGE(K2087,L2087,M2087,N2087)</f>
        <v/>
      </c>
      <c r="S2087" s="162">
        <f>AVERAGE(O2087,Q2087)</f>
        <v/>
      </c>
      <c r="T2087" s="162">
        <f>AVERAGE(P2087,Q2087)</f>
        <v/>
      </c>
      <c r="U2087" s="41">
        <f>STDEVA(K2087,L2087,M2087,N2087)</f>
        <v/>
      </c>
      <c r="V2087" s="42">
        <f>U2087/Q2087</f>
        <v/>
      </c>
      <c r="W2087" s="43">
        <f>IF(X2087=O2087,"MENOR",IF(X2087=S2087,"PROM[MEN-MED]","PROMEDIO"))</f>
        <v/>
      </c>
      <c r="X2087" s="163">
        <f>IF(V2087&lt;=300%,O2087,IF(AND(V2087&gt;100%,V2087&lt;=150%),S2087,R2087))</f>
        <v/>
      </c>
      <c r="Y2087" s="162">
        <f>ROUND(X2087,0)</f>
        <v/>
      </c>
    </row>
    <row r="2088" ht="27" customHeight="1">
      <c r="B2088" s="32" t="inlineStr">
        <is>
          <t>1.17</t>
        </is>
      </c>
      <c r="C2088" s="32" t="n">
        <v>4912</v>
      </c>
      <c r="D2088" s="58" t="inlineStr">
        <is>
          <t xml:space="preserve">MUELLE DE RETORNO DEL PEDAL DE FRENO </t>
        </is>
      </c>
      <c r="E2088" s="56" t="inlineStr">
        <is>
          <t>El muelle de retorno del pedal de freno en una toyota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2088" s="32" t="inlineStr">
        <is>
          <t>Unidad</t>
        </is>
      </c>
      <c r="G2088" s="35" t="inlineStr">
        <is>
          <t>suministro</t>
        </is>
      </c>
      <c r="H2088" s="159" t="n">
        <v>153296</v>
      </c>
      <c r="I2088" s="37" t="n">
        <v>158.91</v>
      </c>
      <c r="J2088" s="37" t="n">
        <v>151.76</v>
      </c>
      <c r="K2088" s="160">
        <f>H2088*(I2088/J2088)</f>
        <v/>
      </c>
      <c r="L2088" s="159" t="n">
        <v>190988.7763</v>
      </c>
      <c r="M2088" s="159" t="n">
        <v>185426</v>
      </c>
      <c r="N2088" s="159" t="n">
        <v>200260.08</v>
      </c>
      <c r="O2088" s="162">
        <f>MIN(K2088,L2088,M2088,N2088)</f>
        <v/>
      </c>
      <c r="P2088" s="162">
        <f>MAX(K2088,L2088,M2088,N2088)</f>
        <v/>
      </c>
      <c r="Q2088" s="162">
        <f>MEDIAN(K2088,L2088,M2088,N2088)</f>
        <v/>
      </c>
      <c r="R2088" s="162">
        <f>AVERAGE(K2088,L2088,M2088,N2088)</f>
        <v/>
      </c>
      <c r="S2088" s="162">
        <f>AVERAGE(O2088,Q2088)</f>
        <v/>
      </c>
      <c r="T2088" s="162">
        <f>AVERAGE(P2088,Q2088)</f>
        <v/>
      </c>
      <c r="U2088" s="41">
        <f>STDEVA(K2088,L2088,M2088,N2088)</f>
        <v/>
      </c>
      <c r="V2088" s="42">
        <f>U2088/Q2088</f>
        <v/>
      </c>
      <c r="W2088" s="43">
        <f>IF(X2088=O2088,"MENOR",IF(X2088=S2088,"PROM[MEN-MED]","PROMEDIO"))</f>
        <v/>
      </c>
      <c r="X2088" s="163">
        <f>IF(V2088&lt;=300%,O2088,IF(AND(V2088&gt;100%,V2088&lt;=150%),S2088,R2088))</f>
        <v/>
      </c>
      <c r="Y2088" s="162">
        <f>ROUND(X2088,0)</f>
        <v/>
      </c>
    </row>
    <row r="2089" ht="27" customHeight="1">
      <c r="B2089" s="32" t="inlineStr">
        <is>
          <t>1.18</t>
        </is>
      </c>
      <c r="C2089" s="32" t="n">
        <v>4912</v>
      </c>
      <c r="D2089" s="58" t="inlineStr">
        <is>
          <t>CONJUNTO DEL INTERRUPTOR DE LAS LUCES DE FRENO</t>
        </is>
      </c>
      <c r="E2089" s="56" t="inlineStr">
        <is>
          <t>El conjunto del interruptor de las luces de freno en una toyota es un componente eléctrico que se encuentra instalado en el mecanismo del pedal de freno. Su función principal es activar las luces de freno cuando el conductor presiona el pedal y apagarlas cuando el pedal regresa a su posición de reposo.</t>
        </is>
      </c>
      <c r="F2089" s="32" t="inlineStr">
        <is>
          <t>Unidad</t>
        </is>
      </c>
      <c r="G2089" s="35" t="inlineStr">
        <is>
          <t>suministro</t>
        </is>
      </c>
      <c r="H2089" s="159" t="n">
        <v>125400</v>
      </c>
      <c r="I2089" s="37" t="n">
        <v>158.91</v>
      </c>
      <c r="J2089" s="37" t="n">
        <v>151.76</v>
      </c>
      <c r="K2089" s="160">
        <f>H2089*(I2089/J2089)</f>
        <v/>
      </c>
      <c r="L2089" s="159" t="n">
        <v>148467.2917</v>
      </c>
      <c r="M2089" s="159" t="n">
        <v>144143</v>
      </c>
      <c r="N2089" s="159" t="n">
        <v>155674.44</v>
      </c>
      <c r="O2089" s="162">
        <f>MIN(K2089,L2089,M2089,N2089)</f>
        <v/>
      </c>
      <c r="P2089" s="162">
        <f>MAX(K2089,L2089,M2089,N2089)</f>
        <v/>
      </c>
      <c r="Q2089" s="162">
        <f>MEDIAN(K2089,L2089,M2089,N2089)</f>
        <v/>
      </c>
      <c r="R2089" s="162">
        <f>AVERAGE(K2089,L2089,M2089,N2089)</f>
        <v/>
      </c>
      <c r="S2089" s="162">
        <f>AVERAGE(O2089,Q2089)</f>
        <v/>
      </c>
      <c r="T2089" s="162">
        <f>AVERAGE(P2089,Q2089)</f>
        <v/>
      </c>
      <c r="U2089" s="41">
        <f>STDEVA(K2089,L2089,M2089,N2089)</f>
        <v/>
      </c>
      <c r="V2089" s="42">
        <f>U2089/Q2089</f>
        <v/>
      </c>
      <c r="W2089" s="43">
        <f>IF(X2089=O2089,"MENOR",IF(X2089=S2089,"PROM[MEN-MED]","PROMEDIO"))</f>
        <v/>
      </c>
      <c r="X2089" s="163">
        <f>IF(V2089&lt;=300%,O2089,IF(AND(V2089&gt;100%,V2089&lt;=150%),S2089,R2089))</f>
        <v/>
      </c>
      <c r="Y2089" s="162">
        <f>ROUND(X2089,0)</f>
        <v/>
      </c>
    </row>
    <row r="2090" ht="27" customHeight="1">
      <c r="B2090" s="32" t="inlineStr">
        <is>
          <t>1.19</t>
        </is>
      </c>
      <c r="C2090" s="32" t="n">
        <v>4912</v>
      </c>
      <c r="D2090" s="58" t="inlineStr">
        <is>
          <t>CONJUNTO SOPORTE DEL PEDAL DE FRENO</t>
        </is>
      </c>
      <c r="E2090" s="56" t="inlineStr">
        <is>
          <t>El conjunto soporte del pedal de freno en una toyota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2090" s="32" t="inlineStr">
        <is>
          <t>Unidad</t>
        </is>
      </c>
      <c r="G2090" s="35" t="inlineStr">
        <is>
          <t>suministro</t>
        </is>
      </c>
      <c r="H2090" s="159" t="n">
        <v>836000</v>
      </c>
      <c r="I2090" s="37" t="n">
        <v>158.91</v>
      </c>
      <c r="J2090" s="37" t="n">
        <v>151.76</v>
      </c>
      <c r="K2090" s="160">
        <f>H2090*(I2090/J2090)</f>
        <v/>
      </c>
      <c r="L2090" s="159" t="n">
        <v>980272.6269</v>
      </c>
      <c r="M2090" s="159" t="n">
        <v>951721</v>
      </c>
      <c r="N2090" s="159" t="n">
        <v>1027858.68</v>
      </c>
      <c r="O2090" s="162">
        <f>MIN(K2090,L2090,M2090,N2090)</f>
        <v/>
      </c>
      <c r="P2090" s="162">
        <f>MAX(K2090,L2090,M2090,N2090)</f>
        <v/>
      </c>
      <c r="Q2090" s="162">
        <f>MEDIAN(K2090,L2090,M2090,N2090)</f>
        <v/>
      </c>
      <c r="R2090" s="162">
        <f>AVERAGE(K2090,L2090,M2090,N2090)</f>
        <v/>
      </c>
      <c r="S2090" s="162">
        <f>AVERAGE(O2090,Q2090)</f>
        <v/>
      </c>
      <c r="T2090" s="162">
        <f>AVERAGE(P2090,Q2090)</f>
        <v/>
      </c>
      <c r="U2090" s="41">
        <f>STDEVA(K2090,L2090,M2090,N2090)</f>
        <v/>
      </c>
      <c r="V2090" s="42">
        <f>U2090/Q2090</f>
        <v/>
      </c>
      <c r="W2090" s="43">
        <f>IF(X2090=O2090,"MENOR",IF(X2090=S2090,"PROM[MEN-MED]","PROMEDIO"))</f>
        <v/>
      </c>
      <c r="X2090" s="163">
        <f>IF(V2090&lt;=300%,O2090,IF(AND(V2090&gt;100%,V2090&lt;=150%),S2090,R2090))</f>
        <v/>
      </c>
      <c r="Y2090" s="162">
        <f>ROUND(X2090,0)</f>
        <v/>
      </c>
    </row>
    <row r="2091" ht="27" customHeight="1">
      <c r="B2091" s="32" t="inlineStr">
        <is>
          <t>1.20</t>
        </is>
      </c>
      <c r="C2091" s="32" t="n">
        <v>4912</v>
      </c>
      <c r="D2091" s="58" t="inlineStr">
        <is>
          <t>JUNTA DEL SERVOFRENO</t>
        </is>
      </c>
      <c r="E2091" s="56" t="inlineStr">
        <is>
          <t>La junta del servofreno en una toyota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2091" s="32" t="inlineStr">
        <is>
          <t>Unidad</t>
        </is>
      </c>
      <c r="G2091" s="35" t="inlineStr">
        <is>
          <t>suministro</t>
        </is>
      </c>
      <c r="H2091" s="159" t="n">
        <v>9500</v>
      </c>
      <c r="I2091" s="37" t="n">
        <v>158.91</v>
      </c>
      <c r="J2091" s="37" t="n">
        <v>151.76</v>
      </c>
      <c r="K2091" s="160">
        <f>H2091*(I2091/J2091)</f>
        <v/>
      </c>
      <c r="L2091" s="159" t="n">
        <v>11571.0245</v>
      </c>
      <c r="M2091" s="159" t="n">
        <v>11234</v>
      </c>
      <c r="N2091" s="159" t="n">
        <v>12132.72</v>
      </c>
      <c r="O2091" s="162">
        <f>MIN(K2091,L2091,M2091,N2091)</f>
        <v/>
      </c>
      <c r="P2091" s="162">
        <f>MAX(K2091,L2091,M2091,N2091)</f>
        <v/>
      </c>
      <c r="Q2091" s="162">
        <f>MEDIAN(K2091,L2091,M2091,N2091)</f>
        <v/>
      </c>
      <c r="R2091" s="162">
        <f>AVERAGE(K2091,L2091,M2091,N2091)</f>
        <v/>
      </c>
      <c r="S2091" s="162">
        <f>AVERAGE(O2091,Q2091)</f>
        <v/>
      </c>
      <c r="T2091" s="162">
        <f>AVERAGE(P2091,Q2091)</f>
        <v/>
      </c>
      <c r="U2091" s="41">
        <f>STDEVA(K2091,L2091,M2091,N2091)</f>
        <v/>
      </c>
      <c r="V2091" s="42">
        <f>U2091/Q2091</f>
        <v/>
      </c>
      <c r="W2091" s="43">
        <f>IF(X2091=O2091,"MENOR",IF(X2091=S2091,"PROM[MEN-MED]","PROMEDIO"))</f>
        <v/>
      </c>
      <c r="X2091" s="163">
        <f>IF(V2091&lt;=300%,O2091,IF(AND(V2091&gt;100%,V2091&lt;=150%),S2091,R2091))</f>
        <v/>
      </c>
      <c r="Y2091" s="162">
        <f>ROUND(X2091,0)</f>
        <v/>
      </c>
    </row>
    <row r="2092" ht="27" customHeight="1">
      <c r="B2092" s="32" t="inlineStr">
        <is>
          <t>1.21</t>
        </is>
      </c>
      <c r="C2092" s="32" t="n">
        <v>4912</v>
      </c>
      <c r="D2092" s="58" t="inlineStr">
        <is>
          <t>CONJUNTO DEL SERVOFRENO HIDRAULICO</t>
        </is>
      </c>
      <c r="E2092" s="56" t="inlineStr">
        <is>
          <t>El conjunto del servofreno hidráulico en una toyota es un componente del sistema de frenos que utiliza presión hidráulica en lugar de vacío para amplificar la fuerza aplicada al pedal de freno, reduciendo el esfuerzo necesario para frenar el vehículo.</t>
        </is>
      </c>
      <c r="F2092" s="32" t="inlineStr">
        <is>
          <t>Unidad</t>
        </is>
      </c>
      <c r="G2092" s="35" t="inlineStr">
        <is>
          <t>suministro</t>
        </is>
      </c>
      <c r="H2092" s="159" t="n">
        <v>6261175</v>
      </c>
      <c r="I2092" s="37" t="n">
        <v>158.91</v>
      </c>
      <c r="J2092" s="37" t="n">
        <v>151.76</v>
      </c>
      <c r="K2092" s="160">
        <f>H2092*(I2092/J2092)</f>
        <v/>
      </c>
      <c r="L2092" s="159" t="n">
        <v>7501609.4769</v>
      </c>
      <c r="M2092" s="159" t="n">
        <v>7283116</v>
      </c>
      <c r="N2092" s="159" t="n">
        <v>7865765.28</v>
      </c>
      <c r="O2092" s="162">
        <f>MIN(K2092,L2092,M2092,N2092)</f>
        <v/>
      </c>
      <c r="P2092" s="162">
        <f>MAX(K2092,L2092,M2092,N2092)</f>
        <v/>
      </c>
      <c r="Q2092" s="162">
        <f>MEDIAN(K2092,L2092,M2092,N2092)</f>
        <v/>
      </c>
      <c r="R2092" s="162">
        <f>AVERAGE(K2092,L2092,M2092,N2092)</f>
        <v/>
      </c>
      <c r="S2092" s="162">
        <f>AVERAGE(O2092,Q2092)</f>
        <v/>
      </c>
      <c r="T2092" s="162">
        <f>AVERAGE(P2092,Q2092)</f>
        <v/>
      </c>
      <c r="U2092" s="41">
        <f>STDEVA(K2092,L2092,M2092,N2092)</f>
        <v/>
      </c>
      <c r="V2092" s="42">
        <f>U2092/Q2092</f>
        <v/>
      </c>
      <c r="W2092" s="43">
        <f>IF(X2092=O2092,"MENOR",IF(X2092=S2092,"PROM[MEN-MED]","PROMEDIO"))</f>
        <v/>
      </c>
      <c r="X2092" s="163">
        <f>IF(V2092&lt;=300%,O2092,IF(AND(V2092&gt;100%,V2092&lt;=150%),S2092,R2092))</f>
        <v/>
      </c>
      <c r="Y2092" s="162">
        <f>ROUND(X2092,0)</f>
        <v/>
      </c>
    </row>
    <row r="2093" ht="69" customHeight="1">
      <c r="B2093" s="32" t="inlineStr">
        <is>
          <t>1.22</t>
        </is>
      </c>
      <c r="C2093" s="32" t="n">
        <v>4912</v>
      </c>
      <c r="D2093" s="58" t="inlineStr">
        <is>
          <t>SOPORTE DEL ACTUADOR DEL FRENO NO.3</t>
        </is>
      </c>
      <c r="E2093" s="56" t="inlineStr">
        <is>
          <t>El soporte del actuador del freno No. 3 en una toyota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2093" s="32" t="inlineStr">
        <is>
          <t>Unidad</t>
        </is>
      </c>
      <c r="G2093" s="35" t="inlineStr">
        <is>
          <t>suministro</t>
        </is>
      </c>
      <c r="H2093" s="159" t="n">
        <v>608821</v>
      </c>
      <c r="I2093" s="37" t="n">
        <v>158.91</v>
      </c>
      <c r="J2093" s="37" t="n">
        <v>151.76</v>
      </c>
      <c r="K2093" s="160">
        <f>H2093*(I2093/J2093)</f>
        <v/>
      </c>
      <c r="L2093" s="159" t="n">
        <v>752182.221</v>
      </c>
      <c r="M2093" s="159" t="n">
        <v>730274</v>
      </c>
      <c r="N2093" s="159" t="n">
        <v>788695.92</v>
      </c>
      <c r="O2093" s="162">
        <f>MIN(K2093,L2093,M2093,N2093)</f>
        <v/>
      </c>
      <c r="P2093" s="162">
        <f>MAX(K2093,L2093,M2093,N2093)</f>
        <v/>
      </c>
      <c r="Q2093" s="162">
        <f>MEDIAN(K2093,L2093,M2093,N2093)</f>
        <v/>
      </c>
      <c r="R2093" s="162">
        <f>AVERAGE(K2093,L2093,M2093,N2093)</f>
        <v/>
      </c>
      <c r="S2093" s="162">
        <f>AVERAGE(O2093,Q2093)</f>
        <v/>
      </c>
      <c r="T2093" s="162">
        <f>AVERAGE(P2093,Q2093)</f>
        <v/>
      </c>
      <c r="U2093" s="41">
        <f>STDEVA(K2093,L2093,M2093,N2093)</f>
        <v/>
      </c>
      <c r="V2093" s="42">
        <f>U2093/Q2093</f>
        <v/>
      </c>
      <c r="W2093" s="43">
        <f>IF(X2093=O2093,"MENOR",IF(X2093=S2093,"PROM[MEN-MED]","PROMEDIO"))</f>
        <v/>
      </c>
      <c r="X2093" s="163">
        <f>IF(V2093&lt;=300%,O2093,IF(AND(V2093&gt;100%,V2093&lt;=150%),S2093,R2093))</f>
        <v/>
      </c>
      <c r="Y2093" s="162">
        <f>ROUND(X2093,0)</f>
        <v/>
      </c>
    </row>
    <row r="2094" ht="69" customHeight="1">
      <c r="B2094" s="32" t="inlineStr">
        <is>
          <t>1.23</t>
        </is>
      </c>
      <c r="C2094" s="32" t="n">
        <v>4912</v>
      </c>
      <c r="D2094" s="58" t="inlineStr">
        <is>
          <t>SOPORTE DEL ACTUADOR DEL FRENO NO.1</t>
        </is>
      </c>
      <c r="E2094" s="56" t="inlineStr">
        <is>
          <t>El soporte del actuador del freno No. 1 en una toyota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2094" s="32" t="inlineStr">
        <is>
          <t>Unidad</t>
        </is>
      </c>
      <c r="G2094" s="35" t="inlineStr">
        <is>
          <t>suministro</t>
        </is>
      </c>
      <c r="H2094" s="159" t="n">
        <v>608821</v>
      </c>
      <c r="I2094" s="37" t="n">
        <v>158.91</v>
      </c>
      <c r="J2094" s="37" t="n">
        <v>151.76</v>
      </c>
      <c r="K2094" s="160">
        <f>H2094*(I2094/J2094)</f>
        <v/>
      </c>
      <c r="L2094" s="159" t="n">
        <v>731092.9696</v>
      </c>
      <c r="M2094" s="159" t="n">
        <v>709799</v>
      </c>
      <c r="N2094" s="159" t="n">
        <v>766582.92</v>
      </c>
      <c r="O2094" s="162">
        <f>MIN(K2094,L2094,M2094,N2094)</f>
        <v/>
      </c>
      <c r="P2094" s="162">
        <f>MAX(K2094,L2094,M2094,N2094)</f>
        <v/>
      </c>
      <c r="Q2094" s="162">
        <f>MEDIAN(K2094,L2094,M2094,N2094)</f>
        <v/>
      </c>
      <c r="R2094" s="162">
        <f>AVERAGE(K2094,L2094,M2094,N2094)</f>
        <v/>
      </c>
      <c r="S2094" s="162">
        <f>AVERAGE(O2094,Q2094)</f>
        <v/>
      </c>
      <c r="T2094" s="162">
        <f>AVERAGE(P2094,Q2094)</f>
        <v/>
      </c>
      <c r="U2094" s="41">
        <f>STDEVA(K2094,L2094,M2094,N2094)</f>
        <v/>
      </c>
      <c r="V2094" s="42">
        <f>U2094/Q2094</f>
        <v/>
      </c>
      <c r="W2094" s="43">
        <f>IF(X2094=O2094,"MENOR",IF(X2094=S2094,"PROM[MEN-MED]","PROMEDIO"))</f>
        <v/>
      </c>
      <c r="X2094" s="163">
        <f>IF(V2094&lt;=300%,O2094,IF(AND(V2094&gt;100%,V2094&lt;=150%),S2094,R2094))</f>
        <v/>
      </c>
      <c r="Y2094" s="162">
        <f>ROUND(X2094,0)</f>
        <v/>
      </c>
    </row>
    <row r="2095" ht="96" customHeight="1">
      <c r="B2095" s="32" t="inlineStr">
        <is>
          <t>1.24</t>
        </is>
      </c>
      <c r="C2095" s="32" t="n">
        <v>4912</v>
      </c>
      <c r="D2095" s="58" t="inlineStr">
        <is>
          <t>SELENOIDE CILINDRO MAESTRO</t>
        </is>
      </c>
      <c r="E2095" s="56" t="inlineStr">
        <is>
          <t>El solenoide del cilindro maestro en una toyota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2095" s="32" t="inlineStr">
        <is>
          <t>Unidad</t>
        </is>
      </c>
      <c r="G2095" s="35" t="inlineStr">
        <is>
          <t>suministro</t>
        </is>
      </c>
      <c r="H2095" s="159" t="n">
        <v>322871</v>
      </c>
      <c r="I2095" s="37" t="n">
        <v>158.91</v>
      </c>
      <c r="J2095" s="37" t="n">
        <v>151.76</v>
      </c>
      <c r="K2095" s="160">
        <f>H2095*(I2095/J2095)</f>
        <v/>
      </c>
      <c r="L2095" s="159" t="n">
        <v>464753.5123</v>
      </c>
      <c r="M2095" s="159" t="n">
        <v>451217</v>
      </c>
      <c r="N2095" s="159" t="n">
        <v>487314.36</v>
      </c>
      <c r="O2095" s="162">
        <f>MIN(K2095,L2095,M2095,N2095)</f>
        <v/>
      </c>
      <c r="P2095" s="162">
        <f>MAX(K2095,L2095,M2095,N2095)</f>
        <v/>
      </c>
      <c r="Q2095" s="162">
        <f>MEDIAN(K2095,L2095,M2095,N2095)</f>
        <v/>
      </c>
      <c r="R2095" s="162">
        <f>AVERAGE(K2095,L2095,M2095,N2095)</f>
        <v/>
      </c>
      <c r="S2095" s="162">
        <f>AVERAGE(O2095,Q2095)</f>
        <v/>
      </c>
      <c r="T2095" s="162">
        <f>AVERAGE(P2095,Q2095)</f>
        <v/>
      </c>
      <c r="U2095" s="41">
        <f>STDEVA(K2095,L2095,M2095,N2095)</f>
        <v/>
      </c>
      <c r="V2095" s="42">
        <f>U2095/Q2095</f>
        <v/>
      </c>
      <c r="W2095" s="43">
        <f>IF(X2095=O2095,"MENOR",IF(X2095=S2095,"PROM[MEN-MED]","PROMEDIO"))</f>
        <v/>
      </c>
      <c r="X2095" s="163">
        <f>IF(V2095&lt;=300%,O2095,IF(AND(V2095&gt;100%,V2095&lt;=150%),S2095,R2095))</f>
        <v/>
      </c>
      <c r="Y2095" s="162">
        <f>ROUND(X2095,0)</f>
        <v/>
      </c>
    </row>
    <row r="2096" ht="41.25" customHeight="1">
      <c r="B2096" s="32" t="inlineStr">
        <is>
          <t>1.25</t>
        </is>
      </c>
      <c r="C2096" s="32" t="n">
        <v>4912</v>
      </c>
      <c r="D2096" s="58" t="inlineStr">
        <is>
          <t xml:space="preserve">JUNTA DE SELENOIDE </t>
        </is>
      </c>
      <c r="E2096" s="56" t="inlineStr">
        <is>
          <t>La junta del solenoide en una toyota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2096" s="32" t="inlineStr">
        <is>
          <t>Unidad</t>
        </is>
      </c>
      <c r="G2096" s="35" t="inlineStr">
        <is>
          <t>suministro</t>
        </is>
      </c>
      <c r="H2096" s="159" t="n">
        <v>141313</v>
      </c>
      <c r="I2096" s="37" t="n">
        <v>158.91</v>
      </c>
      <c r="J2096" s="37" t="n">
        <v>151.76</v>
      </c>
      <c r="K2096" s="160">
        <f>H2096*(I2096/J2096)</f>
        <v/>
      </c>
      <c r="L2096" s="159" t="n">
        <v>165699.1938</v>
      </c>
      <c r="M2096" s="159" t="n">
        <v>160873</v>
      </c>
      <c r="N2096" s="159" t="n">
        <v>173742.84</v>
      </c>
      <c r="O2096" s="162">
        <f>MIN(K2096,L2096,M2096,N2096)</f>
        <v/>
      </c>
      <c r="P2096" s="162">
        <f>MAX(K2096,L2096,M2096,N2096)</f>
        <v/>
      </c>
      <c r="Q2096" s="162">
        <f>MEDIAN(K2096,L2096,M2096,N2096)</f>
        <v/>
      </c>
      <c r="R2096" s="162">
        <f>AVERAGE(K2096,L2096,M2096,N2096)</f>
        <v/>
      </c>
      <c r="S2096" s="162">
        <f>AVERAGE(O2096,Q2096)</f>
        <v/>
      </c>
      <c r="T2096" s="162">
        <f>AVERAGE(P2096,Q2096)</f>
        <v/>
      </c>
      <c r="U2096" s="41">
        <f>STDEVA(K2096,L2096,M2096,N2096)</f>
        <v/>
      </c>
      <c r="V2096" s="42">
        <f>U2096/Q2096</f>
        <v/>
      </c>
      <c r="W2096" s="43">
        <f>IF(X2096=O2096,"MENOR",IF(X2096=S2096,"PROM[MEN-MED]","PROMEDIO"))</f>
        <v/>
      </c>
      <c r="X2096" s="163">
        <f>IF(V2096&lt;=300%,O2096,IF(AND(V2096&gt;100%,V2096&lt;=150%),S2096,R2096))</f>
        <v/>
      </c>
      <c r="Y2096" s="162">
        <f>ROUND(X2096,0)</f>
        <v/>
      </c>
    </row>
    <row r="2097" ht="54.75" customHeight="1">
      <c r="B2097" s="32" t="inlineStr">
        <is>
          <t>1.26</t>
        </is>
      </c>
      <c r="C2097" s="32" t="n">
        <v>4912</v>
      </c>
      <c r="D2097" s="58" t="inlineStr">
        <is>
          <t>CILINDRO MAESTRO</t>
        </is>
      </c>
      <c r="E2097" s="56" t="inlineStr">
        <is>
          <t>l cilindro maestro en una toyota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2097" s="32" t="inlineStr">
        <is>
          <t>Unidad</t>
        </is>
      </c>
      <c r="G2097" s="35" t="inlineStr">
        <is>
          <t>suministro</t>
        </is>
      </c>
      <c r="H2097" s="159" t="n">
        <v>1001171</v>
      </c>
      <c r="I2097" s="37" t="n">
        <v>158.91</v>
      </c>
      <c r="J2097" s="37" t="n">
        <v>151.76</v>
      </c>
      <c r="K2097" s="160">
        <f>H2097*(I2097/J2097)</f>
        <v/>
      </c>
      <c r="L2097" s="159" t="n">
        <v>1236470.7138</v>
      </c>
      <c r="M2097" s="159" t="n">
        <v>1200457</v>
      </c>
      <c r="N2097" s="159" t="n">
        <v>1296493.56</v>
      </c>
      <c r="O2097" s="162">
        <f>MIN(K2097,L2097,M2097,N2097)</f>
        <v/>
      </c>
      <c r="P2097" s="162">
        <f>MAX(K2097,L2097,M2097,N2097)</f>
        <v/>
      </c>
      <c r="Q2097" s="162">
        <f>MEDIAN(K2097,L2097,M2097,N2097)</f>
        <v/>
      </c>
      <c r="R2097" s="162">
        <f>AVERAGE(K2097,L2097,M2097,N2097)</f>
        <v/>
      </c>
      <c r="S2097" s="162">
        <f>AVERAGE(O2097,Q2097)</f>
        <v/>
      </c>
      <c r="T2097" s="162">
        <f>AVERAGE(P2097,Q2097)</f>
        <v/>
      </c>
      <c r="U2097" s="41">
        <f>STDEVA(K2097,L2097,M2097,N2097)</f>
        <v/>
      </c>
      <c r="V2097" s="42">
        <f>U2097/Q2097</f>
        <v/>
      </c>
      <c r="W2097" s="43">
        <f>IF(X2097=O2097,"MENOR",IF(X2097=S2097,"PROM[MEN-MED]","PROMEDIO"))</f>
        <v/>
      </c>
      <c r="X2097" s="163">
        <f>IF(V2097&lt;=300%,O2097,IF(AND(V2097&gt;100%,V2097&lt;=150%),S2097,R2097))</f>
        <v/>
      </c>
      <c r="Y2097" s="162">
        <f>ROUND(X2097,0)</f>
        <v/>
      </c>
    </row>
    <row r="2098" ht="27" customHeight="1">
      <c r="B2098" s="32" t="inlineStr">
        <is>
          <t>1.27</t>
        </is>
      </c>
      <c r="C2098" s="32" t="n">
        <v>4912</v>
      </c>
      <c r="D2098" s="58" t="inlineStr">
        <is>
          <t>SUBCONJUNTO DEL DEPOSITO DEL CILINDRO MAESTRO DEL FRENO</t>
        </is>
      </c>
      <c r="E2098" s="56" t="inlineStr">
        <is>
          <t>El subconjunto del depósito del cilindro maestro del freno en una toyota es la parte del sistema de frenos que almacena y suministra el líquido de frenos al cilindro maestro. Su función principal es garantizar un suministro constante de fluido hidráulico para el correcto funcionamiento del sistema de frenos.</t>
        </is>
      </c>
      <c r="F2098" s="32" t="inlineStr">
        <is>
          <t>Unidad</t>
        </is>
      </c>
      <c r="G2098" s="35" t="inlineStr">
        <is>
          <t>suministro</t>
        </is>
      </c>
      <c r="H2098" s="159" t="n">
        <v>266346</v>
      </c>
      <c r="I2098" s="37" t="n">
        <v>158.91</v>
      </c>
      <c r="J2098" s="37" t="n">
        <v>151.76</v>
      </c>
      <c r="K2098" s="160">
        <f>H2098*(I2098/J2098)</f>
        <v/>
      </c>
      <c r="L2098" s="159" t="n">
        <v>355102.7949</v>
      </c>
      <c r="M2098" s="159" t="n">
        <v>344760</v>
      </c>
      <c r="N2098" s="159" t="n">
        <v>372340.8</v>
      </c>
      <c r="O2098" s="162">
        <f>MIN(K2098,L2098,M2098,N2098)</f>
        <v/>
      </c>
      <c r="P2098" s="162">
        <f>MAX(K2098,L2098,M2098,N2098)</f>
        <v/>
      </c>
      <c r="Q2098" s="162">
        <f>MEDIAN(K2098,L2098,M2098,N2098)</f>
        <v/>
      </c>
      <c r="R2098" s="162">
        <f>AVERAGE(K2098,L2098,M2098,N2098)</f>
        <v/>
      </c>
      <c r="S2098" s="162">
        <f>AVERAGE(O2098,Q2098)</f>
        <v/>
      </c>
      <c r="T2098" s="162">
        <f>AVERAGE(P2098,Q2098)</f>
        <v/>
      </c>
      <c r="U2098" s="41">
        <f>STDEVA(K2098,L2098,M2098,N2098)</f>
        <v/>
      </c>
      <c r="V2098" s="42">
        <f>U2098/Q2098</f>
        <v/>
      </c>
      <c r="W2098" s="43">
        <f>IF(X2098=O2098,"MENOR",IF(X2098=S2098,"PROM[MEN-MED]","PROMEDIO"))</f>
        <v/>
      </c>
      <c r="X2098" s="163">
        <f>IF(V2098&lt;=300%,O2098,IF(AND(V2098&gt;100%,V2098&lt;=150%),S2098,R2098))</f>
        <v/>
      </c>
      <c r="Y2098" s="162">
        <f>ROUND(X2098,0)</f>
        <v/>
      </c>
    </row>
    <row r="2099" ht="27" customHeight="1">
      <c r="B2099" s="32" t="inlineStr">
        <is>
          <t>1.28</t>
        </is>
      </c>
      <c r="C2099" s="32" t="n">
        <v>4912</v>
      </c>
      <c r="D2099" s="58" t="inlineStr">
        <is>
          <t xml:space="preserve">CONJUNTO DE LA BOMBA DEL SERVOFRENO CON ACUMULADOR </t>
        </is>
      </c>
      <c r="E2099" s="56" t="inlineStr">
        <is>
          <t>l conjunto de la bomba del servofreno con acumulador en una toyota es un componente del sistema de frenos que proporciona presión hidráulica para la asistencia de frenado, en lugar de depender del vacío del motor como en los sistemas tradicionales.</t>
        </is>
      </c>
      <c r="F2099" s="32" t="inlineStr">
        <is>
          <t>Unidad</t>
        </is>
      </c>
      <c r="G2099" s="35" t="inlineStr">
        <is>
          <t>suministro</t>
        </is>
      </c>
      <c r="H2099" s="159" t="n">
        <v>13921300</v>
      </c>
      <c r="I2099" s="37" t="n">
        <v>158.91</v>
      </c>
      <c r="J2099" s="37" t="n">
        <v>151.76</v>
      </c>
      <c r="K2099" s="160">
        <f>H2099*(I2099/J2099)</f>
        <v/>
      </c>
      <c r="L2099" s="159" t="n">
        <v>16323750.03</v>
      </c>
      <c r="M2099" s="159" t="n">
        <v>15848301</v>
      </c>
      <c r="N2099" s="159" t="n">
        <v>17116165.08</v>
      </c>
      <c r="O2099" s="162">
        <f>MIN(K2099,L2099,M2099,N2099)</f>
        <v/>
      </c>
      <c r="P2099" s="162">
        <f>MAX(K2099,L2099,M2099,N2099)</f>
        <v/>
      </c>
      <c r="Q2099" s="162">
        <f>MEDIAN(K2099,L2099,M2099,N2099)</f>
        <v/>
      </c>
      <c r="R2099" s="162">
        <f>AVERAGE(K2099,L2099,M2099,N2099)</f>
        <v/>
      </c>
      <c r="S2099" s="162">
        <f>AVERAGE(O2099,Q2099)</f>
        <v/>
      </c>
      <c r="T2099" s="162">
        <f>AVERAGE(P2099,Q2099)</f>
        <v/>
      </c>
      <c r="U2099" s="41">
        <f>STDEVA(K2099,L2099,M2099,N2099)</f>
        <v/>
      </c>
      <c r="V2099" s="42">
        <f>U2099/Q2099</f>
        <v/>
      </c>
      <c r="W2099" s="43">
        <f>IF(X2099=O2099,"MENOR",IF(X2099=S2099,"PROM[MEN-MED]","PROMEDIO"))</f>
        <v/>
      </c>
      <c r="X2099" s="163">
        <f>IF(V2099&lt;=300%,O2099,IF(AND(V2099&gt;100%,V2099&lt;=150%),S2099,R2099))</f>
        <v/>
      </c>
      <c r="Y2099" s="162">
        <f>ROUND(X2099,0)</f>
        <v/>
      </c>
    </row>
    <row r="2100" ht="69" customHeight="1">
      <c r="B2100" s="32" t="inlineStr">
        <is>
          <t>1.29</t>
        </is>
      </c>
      <c r="C2100" s="32" t="n">
        <v>4912</v>
      </c>
      <c r="D2100" s="58" t="inlineStr">
        <is>
          <t>TUBO DEL ACUMULADOR DEL FRENO NO.1</t>
        </is>
      </c>
      <c r="E2100" s="56" t="inlineStr">
        <is>
          <t>El tubo del acumulador del freno No. 1 en una toyota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2100" s="32" t="inlineStr">
        <is>
          <t>Unidad</t>
        </is>
      </c>
      <c r="G2100" s="35" t="inlineStr">
        <is>
          <t>suministro</t>
        </is>
      </c>
      <c r="H2100" s="159" t="n">
        <v>192298</v>
      </c>
      <c r="I2100" s="37" t="n">
        <v>158.91</v>
      </c>
      <c r="J2100" s="37" t="n">
        <v>151.76</v>
      </c>
      <c r="K2100" s="160">
        <f>H2100*(I2100/J2100)</f>
        <v/>
      </c>
      <c r="L2100" s="159" t="n">
        <v>251751.5686</v>
      </c>
      <c r="M2100" s="159" t="n">
        <v>244419</v>
      </c>
      <c r="N2100" s="159" t="n">
        <v>263972.52</v>
      </c>
      <c r="O2100" s="162">
        <f>MIN(K2100,L2100,M2100,N2100)</f>
        <v/>
      </c>
      <c r="P2100" s="162">
        <f>MAX(K2100,L2100,M2100,N2100)</f>
        <v/>
      </c>
      <c r="Q2100" s="162">
        <f>MEDIAN(K2100,L2100,M2100,N2100)</f>
        <v/>
      </c>
      <c r="R2100" s="162">
        <f>AVERAGE(K2100,L2100,M2100,N2100)</f>
        <v/>
      </c>
      <c r="S2100" s="162">
        <f>AVERAGE(O2100,Q2100)</f>
        <v/>
      </c>
      <c r="T2100" s="162">
        <f>AVERAGE(P2100,Q2100)</f>
        <v/>
      </c>
      <c r="U2100" s="41">
        <f>STDEVA(K2100,L2100,M2100,N2100)</f>
        <v/>
      </c>
      <c r="V2100" s="42">
        <f>U2100/Q2100</f>
        <v/>
      </c>
      <c r="W2100" s="43">
        <f>IF(X2100=O2100,"MENOR",IF(X2100=S2100,"PROM[MEN-MED]","PROMEDIO"))</f>
        <v/>
      </c>
      <c r="X2100" s="163">
        <f>IF(V2100&lt;=300%,O2100,IF(AND(V2100&gt;100%,V2100&lt;=150%),S2100,R2100))</f>
        <v/>
      </c>
      <c r="Y2100" s="162">
        <f>ROUND(X2100,0)</f>
        <v/>
      </c>
    </row>
    <row r="2101" ht="27" customHeight="1">
      <c r="B2101" s="32" t="inlineStr">
        <is>
          <t>1.30</t>
        </is>
      </c>
      <c r="C2101" s="32" t="n">
        <v>4912</v>
      </c>
      <c r="D2101" s="58" t="inlineStr">
        <is>
          <t>CONJUNTO DEL PEDAL DE CONTROL DEL FRENO DE ESTACIONAMIENTO</t>
        </is>
      </c>
      <c r="E2101" s="56" t="inlineStr">
        <is>
          <t>El conjunto del pedal de control del freno de estacionamiento en una toyota es el mecanismo que permite al conductor activar y desactivar el freno de estacionamiento mediante un pedal ubicado en la parte baja del lado del conductor</t>
        </is>
      </c>
      <c r="F2101" s="32" t="inlineStr">
        <is>
          <t>Unidad</t>
        </is>
      </c>
      <c r="G2101" s="35" t="inlineStr">
        <is>
          <t>suministro</t>
        </is>
      </c>
      <c r="H2101" s="159" t="n">
        <v>706902</v>
      </c>
      <c r="I2101" s="37" t="n">
        <v>158.91</v>
      </c>
      <c r="J2101" s="37" t="n">
        <v>151.76</v>
      </c>
      <c r="K2101" s="160">
        <f>H2101*(I2101/J2101)</f>
        <v/>
      </c>
      <c r="L2101" s="159" t="n">
        <v>851681.2507</v>
      </c>
      <c r="M2101" s="159" t="n">
        <v>826875</v>
      </c>
      <c r="N2101" s="159" t="n">
        <v>893025</v>
      </c>
      <c r="O2101" s="162">
        <f>MIN(K2101,L2101,M2101,N2101)</f>
        <v/>
      </c>
      <c r="P2101" s="162">
        <f>MAX(K2101,L2101,M2101,N2101)</f>
        <v/>
      </c>
      <c r="Q2101" s="162">
        <f>MEDIAN(K2101,L2101,M2101,N2101)</f>
        <v/>
      </c>
      <c r="R2101" s="162">
        <f>AVERAGE(K2101,L2101,M2101,N2101)</f>
        <v/>
      </c>
      <c r="S2101" s="162">
        <f>AVERAGE(O2101,Q2101)</f>
        <v/>
      </c>
      <c r="T2101" s="162">
        <f>AVERAGE(P2101,Q2101)</f>
        <v/>
      </c>
      <c r="U2101" s="41">
        <f>STDEVA(K2101,L2101,M2101,N2101)</f>
        <v/>
      </c>
      <c r="V2101" s="42">
        <f>U2101/Q2101</f>
        <v/>
      </c>
      <c r="W2101" s="43">
        <f>IF(X2101=O2101,"MENOR",IF(X2101=S2101,"PROM[MEN-MED]","PROMEDIO"))</f>
        <v/>
      </c>
      <c r="X2101" s="163">
        <f>IF(V2101&lt;=300%,O2101,IF(AND(V2101&gt;100%,V2101&lt;=150%),S2101,R2101))</f>
        <v/>
      </c>
      <c r="Y2101" s="162">
        <f>ROUND(X2101,0)</f>
        <v/>
      </c>
    </row>
    <row r="2102" ht="27" customHeight="1">
      <c r="B2102" s="32" t="inlineStr">
        <is>
          <t>1.31</t>
        </is>
      </c>
      <c r="C2102" s="32" t="n">
        <v>4912</v>
      </c>
      <c r="D2102" s="58" t="inlineStr">
        <is>
          <t>CONJUNTO DEL CABLE N° 1 DEL FRENO DE ESTACIONAMIENTO</t>
        </is>
      </c>
      <c r="E2102" s="56" t="inlineStr">
        <is>
          <t>l conjunto del cable N° 1 del freno de estacionamiento en una toyota es un componente del sistema de freno de estacionamiento que transmite la fuerza mecánica desde el pedal o palanca del freno de estacionamiento hacia las ruedas traseras, permitiendo su activación y bloqueo.</t>
        </is>
      </c>
      <c r="F2102" s="32" t="inlineStr">
        <is>
          <t>Unidad</t>
        </is>
      </c>
      <c r="G2102" s="35" t="inlineStr">
        <is>
          <t>suministro</t>
        </is>
      </c>
      <c r="H2102" s="159" t="n">
        <v>311600</v>
      </c>
      <c r="I2102" s="37" t="n">
        <v>158.91</v>
      </c>
      <c r="J2102" s="37" t="n">
        <v>151.76</v>
      </c>
      <c r="K2102" s="160">
        <f>H2102*(I2102/J2102)</f>
        <v/>
      </c>
      <c r="L2102" s="159" t="n">
        <v>376015.9144</v>
      </c>
      <c r="M2102" s="159" t="n">
        <v>365064</v>
      </c>
      <c r="N2102" s="159" t="n">
        <v>394269.12</v>
      </c>
      <c r="O2102" s="162">
        <f>MIN(K2102,L2102,M2102,N2102)</f>
        <v/>
      </c>
      <c r="P2102" s="162">
        <f>MAX(K2102,L2102,M2102,N2102)</f>
        <v/>
      </c>
      <c r="Q2102" s="162">
        <f>MEDIAN(K2102,L2102,M2102,N2102)</f>
        <v/>
      </c>
      <c r="R2102" s="162">
        <f>AVERAGE(K2102,L2102,M2102,N2102)</f>
        <v/>
      </c>
      <c r="S2102" s="162">
        <f>AVERAGE(O2102,Q2102)</f>
        <v/>
      </c>
      <c r="T2102" s="162">
        <f>AVERAGE(P2102,Q2102)</f>
        <v/>
      </c>
      <c r="U2102" s="41">
        <f>STDEVA(K2102,L2102,M2102,N2102)</f>
        <v/>
      </c>
      <c r="V2102" s="42">
        <f>U2102/Q2102</f>
        <v/>
      </c>
      <c r="W2102" s="43">
        <f>IF(X2102=O2102,"MENOR",IF(X2102=S2102,"PROM[MEN-MED]","PROMEDIO"))</f>
        <v/>
      </c>
      <c r="X2102" s="163">
        <f>IF(V2102&lt;=300%,O2102,IF(AND(V2102&gt;100%,V2102&lt;=150%),S2102,R2102))</f>
        <v/>
      </c>
      <c r="Y2102" s="162">
        <f>ROUND(X2102,0)</f>
        <v/>
      </c>
    </row>
    <row r="2103" ht="69" customHeight="1">
      <c r="B2103" s="32" t="inlineStr">
        <is>
          <t>1.32</t>
        </is>
      </c>
      <c r="C2103" s="32" t="n">
        <v>4912</v>
      </c>
      <c r="D2103" s="58" t="inlineStr">
        <is>
          <t>COMPENSADOR DEL FRENO DE ESTACIONAMIENTO</t>
        </is>
      </c>
      <c r="E2103" s="56" t="inlineStr">
        <is>
          <t>El compensador del freno de estacionamiento en una toyota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2103" s="32" t="inlineStr">
        <is>
          <t>Unidad</t>
        </is>
      </c>
      <c r="G2103" s="35" t="inlineStr">
        <is>
          <t>suministro</t>
        </is>
      </c>
      <c r="H2103" s="159" t="n">
        <v>894900</v>
      </c>
      <c r="I2103" s="37" t="n">
        <v>158.91</v>
      </c>
      <c r="J2103" s="37" t="n">
        <v>151.76</v>
      </c>
      <c r="K2103" s="160">
        <f>H2103*(I2103/J2103)</f>
        <v/>
      </c>
      <c r="L2103" s="159" t="n">
        <v>1079900.4146</v>
      </c>
      <c r="M2103" s="159" t="n">
        <v>1048447</v>
      </c>
      <c r="N2103" s="159" t="n">
        <v>1132322.76</v>
      </c>
      <c r="O2103" s="162">
        <f>MIN(K2103,L2103,M2103,N2103)</f>
        <v/>
      </c>
      <c r="P2103" s="162">
        <f>MAX(K2103,L2103,M2103,N2103)</f>
        <v/>
      </c>
      <c r="Q2103" s="162">
        <f>MEDIAN(K2103,L2103,M2103,N2103)</f>
        <v/>
      </c>
      <c r="R2103" s="162">
        <f>AVERAGE(K2103,L2103,M2103,N2103)</f>
        <v/>
      </c>
      <c r="S2103" s="162">
        <f>AVERAGE(O2103,Q2103)</f>
        <v/>
      </c>
      <c r="T2103" s="162">
        <f>AVERAGE(P2103,Q2103)</f>
        <v/>
      </c>
      <c r="U2103" s="41">
        <f>STDEVA(K2103,L2103,M2103,N2103)</f>
        <v/>
      </c>
      <c r="V2103" s="42">
        <f>U2103/Q2103</f>
        <v/>
      </c>
      <c r="W2103" s="43">
        <f>IF(X2103=O2103,"MENOR",IF(X2103=S2103,"PROM[MEN-MED]","PROMEDIO"))</f>
        <v/>
      </c>
      <c r="X2103" s="163">
        <f>IF(V2103&lt;=300%,O2103,IF(AND(V2103&gt;100%,V2103&lt;=150%),S2103,R2103))</f>
        <v/>
      </c>
      <c r="Y2103" s="162">
        <f>ROUND(X2103,0)</f>
        <v/>
      </c>
    </row>
    <row r="2104" ht="27" customHeight="1">
      <c r="B2104" s="32" t="inlineStr">
        <is>
          <t>1.33</t>
        </is>
      </c>
      <c r="C2104" s="32" t="n">
        <v>4912</v>
      </c>
      <c r="D2104" s="58" t="inlineStr">
        <is>
          <t>ABRAZADERA N° 3 DEL CABLE DEL FRENO DE ESTACIONAMIENTO N° 1</t>
        </is>
      </c>
      <c r="E2104" s="56" t="inlineStr">
        <is>
          <t>La abrazadera N° 3 del cable del freno de estacionamiento N° 1 en una toyota es un sujetador diseñado para fijar y mantener en su posición el cable del freno de estacionamiento N° 1, evitando movimientos o interferencias con otros componentes del vehículo.</t>
        </is>
      </c>
      <c r="F2104" s="32" t="inlineStr">
        <is>
          <t>Unidad</t>
        </is>
      </c>
      <c r="G2104" s="35" t="inlineStr">
        <is>
          <t>suministro</t>
        </is>
      </c>
      <c r="H2104" s="159" t="n">
        <v>49399</v>
      </c>
      <c r="I2104" s="37" t="n">
        <v>158.91</v>
      </c>
      <c r="J2104" s="37" t="n">
        <v>151.76</v>
      </c>
      <c r="K2104" s="160">
        <f>H2104*(I2104/J2104)</f>
        <v/>
      </c>
      <c r="L2104" s="159" t="n">
        <v>60174.6586</v>
      </c>
      <c r="M2104" s="159" t="n">
        <v>58422</v>
      </c>
      <c r="N2104" s="159" t="n">
        <v>63095.76</v>
      </c>
      <c r="O2104" s="162">
        <f>MIN(K2104,L2104,M2104,N2104)</f>
        <v/>
      </c>
      <c r="P2104" s="162">
        <f>MAX(K2104,L2104,M2104,N2104)</f>
        <v/>
      </c>
      <c r="Q2104" s="162">
        <f>MEDIAN(K2104,L2104,M2104,N2104)</f>
        <v/>
      </c>
      <c r="R2104" s="162">
        <f>AVERAGE(K2104,L2104,M2104,N2104)</f>
        <v/>
      </c>
      <c r="S2104" s="162">
        <f>AVERAGE(O2104,Q2104)</f>
        <v/>
      </c>
      <c r="T2104" s="162">
        <f>AVERAGE(P2104,Q2104)</f>
        <v/>
      </c>
      <c r="U2104" s="41">
        <f>STDEVA(K2104,L2104,M2104,N2104)</f>
        <v/>
      </c>
      <c r="V2104" s="42">
        <f>U2104/Q2104</f>
        <v/>
      </c>
      <c r="W2104" s="43">
        <f>IF(X2104=O2104,"MENOR",IF(X2104=S2104,"PROM[MEN-MED]","PROMEDIO"))</f>
        <v/>
      </c>
      <c r="X2104" s="163">
        <f>IF(V2104&lt;=300%,O2104,IF(AND(V2104&gt;100%,V2104&lt;=150%),S2104,R2104))</f>
        <v/>
      </c>
      <c r="Y2104" s="162">
        <f>ROUND(X2104,0)</f>
        <v/>
      </c>
    </row>
    <row r="2105" ht="27" customHeight="1">
      <c r="B2105" s="32" t="inlineStr">
        <is>
          <t>1.34</t>
        </is>
      </c>
      <c r="C2105" s="32" t="n">
        <v>4912</v>
      </c>
      <c r="D2105" s="58" t="inlineStr">
        <is>
          <t xml:space="preserve">PASADOR DEMUELLE DERETENCION DE LA ZAPATA DEL FRENO DE ESTACIONAMIENTO </t>
        </is>
      </c>
      <c r="E2105" s="56" t="inlineStr">
        <is>
          <t>El pasador de muelle de retención de la zapata del freno de estacionamiento en una toyota es un componente pequeño pero esencial que ayuda a fijar y mantener en su lugar la zapata del freno de estacionamiento dentro del conjunto del freno trasero.</t>
        </is>
      </c>
      <c r="F2105" s="32" t="inlineStr">
        <is>
          <t>Unidad</t>
        </is>
      </c>
      <c r="G2105" s="35" t="inlineStr">
        <is>
          <t>suministro</t>
        </is>
      </c>
      <c r="H2105" s="159" t="n">
        <v>90249</v>
      </c>
      <c r="I2105" s="37" t="n">
        <v>158.91</v>
      </c>
      <c r="J2105" s="37" t="n">
        <v>151.76</v>
      </c>
      <c r="K2105" s="160">
        <f>H2105*(I2105/J2105)</f>
        <v/>
      </c>
      <c r="L2105" s="159" t="n">
        <v>106851.171</v>
      </c>
      <c r="M2105" s="159" t="n">
        <v>103739</v>
      </c>
      <c r="N2105" s="159" t="n">
        <v>112038.12</v>
      </c>
      <c r="O2105" s="162">
        <f>MIN(K2105,L2105,M2105,N2105)</f>
        <v/>
      </c>
      <c r="P2105" s="162">
        <f>MAX(K2105,L2105,M2105,N2105)</f>
        <v/>
      </c>
      <c r="Q2105" s="162">
        <f>MEDIAN(K2105,L2105,M2105,N2105)</f>
        <v/>
      </c>
      <c r="R2105" s="162">
        <f>AVERAGE(K2105,L2105,M2105,N2105)</f>
        <v/>
      </c>
      <c r="S2105" s="162">
        <f>AVERAGE(O2105,Q2105)</f>
        <v/>
      </c>
      <c r="T2105" s="162">
        <f>AVERAGE(P2105,Q2105)</f>
        <v/>
      </c>
      <c r="U2105" s="41">
        <f>STDEVA(K2105,L2105,M2105,N2105)</f>
        <v/>
      </c>
      <c r="V2105" s="42">
        <f>U2105/Q2105</f>
        <v/>
      </c>
      <c r="W2105" s="43">
        <f>IF(X2105=O2105,"MENOR",IF(X2105=S2105,"PROM[MEN-MED]","PROMEDIO"))</f>
        <v/>
      </c>
      <c r="X2105" s="163">
        <f>IF(V2105&lt;=300%,O2105,IF(AND(V2105&gt;100%,V2105&lt;=150%),S2105,R2105))</f>
        <v/>
      </c>
      <c r="Y2105" s="162">
        <f>ROUND(X2105,0)</f>
        <v/>
      </c>
    </row>
    <row r="2106" ht="27" customHeight="1">
      <c r="B2106" s="32" t="inlineStr">
        <is>
          <t>1.35</t>
        </is>
      </c>
      <c r="C2106" s="32" t="n">
        <v>4912</v>
      </c>
      <c r="D2106" s="58" t="inlineStr">
        <is>
          <t xml:space="preserve">MUELLE DE TENSION DE RETORNO DE LA ZAPATA DEL FRENO DE ESTACIONAMIENTO </t>
        </is>
      </c>
      <c r="E2106" s="56" t="inlineStr">
        <is>
          <t>El muelle de tensión de retorno de la zapata del freno de estacionamiento en una toyota es un resorte que tiene la función de retirar las zapatas de freno de estacionamiento cuando el freno no está activado, asegurando que no haya fricción innecesaria con el tambor o disco.</t>
        </is>
      </c>
      <c r="F2106" s="32" t="inlineStr">
        <is>
          <t>Unidad</t>
        </is>
      </c>
      <c r="G2106" s="35" t="inlineStr">
        <is>
          <t>suministro</t>
        </is>
      </c>
      <c r="H2106" s="159" t="n">
        <v>11400</v>
      </c>
      <c r="I2106" s="37" t="n">
        <v>158.91</v>
      </c>
      <c r="J2106" s="37" t="n">
        <v>151.76</v>
      </c>
      <c r="K2106" s="160">
        <f>H2106*(I2106/J2106)</f>
        <v/>
      </c>
      <c r="L2106" s="159" t="n">
        <v>13756.6856</v>
      </c>
      <c r="M2106" s="159" t="n">
        <v>13356</v>
      </c>
      <c r="N2106" s="159" t="n">
        <v>14424.48</v>
      </c>
      <c r="O2106" s="162">
        <f>MIN(K2106,L2106,M2106,N2106)</f>
        <v/>
      </c>
      <c r="P2106" s="162">
        <f>MAX(K2106,L2106,M2106,N2106)</f>
        <v/>
      </c>
      <c r="Q2106" s="162">
        <f>MEDIAN(K2106,L2106,M2106,N2106)</f>
        <v/>
      </c>
      <c r="R2106" s="162">
        <f>AVERAGE(K2106,L2106,M2106,N2106)</f>
        <v/>
      </c>
      <c r="S2106" s="162">
        <f>AVERAGE(O2106,Q2106)</f>
        <v/>
      </c>
      <c r="T2106" s="162">
        <f>AVERAGE(P2106,Q2106)</f>
        <v/>
      </c>
      <c r="U2106" s="41">
        <f>STDEVA(K2106,L2106,M2106,N2106)</f>
        <v/>
      </c>
      <c r="V2106" s="42">
        <f>U2106/Q2106</f>
        <v/>
      </c>
      <c r="W2106" s="43">
        <f>IF(X2106=O2106,"MENOR",IF(X2106=S2106,"PROM[MEN-MED]","PROMEDIO"))</f>
        <v/>
      </c>
      <c r="X2106" s="163">
        <f>IF(V2106&lt;=300%,O2106,IF(AND(V2106&gt;100%,V2106&lt;=150%),S2106,R2106))</f>
        <v/>
      </c>
      <c r="Y2106" s="162">
        <f>ROUND(X2106,0)</f>
        <v/>
      </c>
    </row>
    <row r="2107" ht="27" customHeight="1">
      <c r="B2107" s="32" t="inlineStr">
        <is>
          <t>1.36</t>
        </is>
      </c>
      <c r="C2107" s="32" t="n">
        <v>4912</v>
      </c>
      <c r="D2107" s="58" t="inlineStr">
        <is>
          <t xml:space="preserve">JUEGO DE TORNILLO DE AJUSTE DE LA ZAPATA DEL FRENO DE ESTACIONAMIENTO </t>
        </is>
      </c>
      <c r="E2107" s="56" t="inlineStr">
        <is>
          <t>El juego de tornillo de ajuste de la zapata del freno de estacionamiento en una toyota es un conjunto de componentes que permite regular la separación entre las zapatas de freno de estacionamiento y el tambor o disco, asegurando un ajuste adecuado para un frenado eficiente.</t>
        </is>
      </c>
      <c r="F2107" s="32" t="inlineStr">
        <is>
          <t>Unidad</t>
        </is>
      </c>
      <c r="G2107" s="35" t="inlineStr">
        <is>
          <t>suministro</t>
        </is>
      </c>
      <c r="H2107" s="159" t="n">
        <v>110200</v>
      </c>
      <c r="I2107" s="37" t="n">
        <v>158.91</v>
      </c>
      <c r="J2107" s="37" t="n">
        <v>151.76</v>
      </c>
      <c r="K2107" s="160">
        <f>H2107*(I2107/J2107)</f>
        <v/>
      </c>
      <c r="L2107" s="159" t="n">
        <v>131726.7049</v>
      </c>
      <c r="M2107" s="159" t="n">
        <v>127890</v>
      </c>
      <c r="N2107" s="159" t="n">
        <v>138121.2</v>
      </c>
      <c r="O2107" s="162">
        <f>MIN(K2107,L2107,M2107,N2107)</f>
        <v/>
      </c>
      <c r="P2107" s="162">
        <f>MAX(K2107,L2107,M2107,N2107)</f>
        <v/>
      </c>
      <c r="Q2107" s="162">
        <f>MEDIAN(K2107,L2107,M2107,N2107)</f>
        <v/>
      </c>
      <c r="R2107" s="162">
        <f>AVERAGE(K2107,L2107,M2107,N2107)</f>
        <v/>
      </c>
      <c r="S2107" s="162">
        <f>AVERAGE(O2107,Q2107)</f>
        <v/>
      </c>
      <c r="T2107" s="162">
        <f>AVERAGE(P2107,Q2107)</f>
        <v/>
      </c>
      <c r="U2107" s="41">
        <f>STDEVA(K2107,L2107,M2107,N2107)</f>
        <v/>
      </c>
      <c r="V2107" s="42">
        <f>U2107/Q2107</f>
        <v/>
      </c>
      <c r="W2107" s="43">
        <f>IF(X2107=O2107,"MENOR",IF(X2107=S2107,"PROM[MEN-MED]","PROMEDIO"))</f>
        <v/>
      </c>
      <c r="X2107" s="163">
        <f>IF(V2107&lt;=300%,O2107,IF(AND(V2107&gt;100%,V2107&lt;=150%),S2107,R2107))</f>
        <v/>
      </c>
      <c r="Y2107" s="162">
        <f>ROUND(X2107,0)</f>
        <v/>
      </c>
    </row>
    <row r="2108" ht="27" customHeight="1">
      <c r="B2108" s="32" t="inlineStr">
        <is>
          <t>1.37</t>
        </is>
      </c>
      <c r="C2108" s="32" t="n">
        <v>4912</v>
      </c>
      <c r="D2108" s="58" t="inlineStr">
        <is>
          <t xml:space="preserve">TIRANTE IZQUIERDO DE LA ZAPATA DEL FRENO DE EESTACIONAMIENTO </t>
        </is>
      </c>
      <c r="E2108" s="56" t="inlineStr">
        <is>
          <t>El tirante izquierdo de la zapata del freno de estacionamiento en una toyota es una varilla metálica que conecta y estabiliza las zapatas del freno de estacionamiento en el lado izquierdo del vehículo.</t>
        </is>
      </c>
      <c r="F2108" s="32" t="inlineStr">
        <is>
          <t>Unidad</t>
        </is>
      </c>
      <c r="G2108" s="35" t="inlineStr">
        <is>
          <t>suministro</t>
        </is>
      </c>
      <c r="H2108" s="159" t="n">
        <v>99032</v>
      </c>
      <c r="I2108" s="37" t="n">
        <v>158.91</v>
      </c>
      <c r="J2108" s="37" t="n">
        <v>151.76</v>
      </c>
      <c r="K2108" s="160">
        <f>H2108*(I2108/J2108)</f>
        <v/>
      </c>
      <c r="L2108" s="159" t="n">
        <v>129607.9932</v>
      </c>
      <c r="M2108" s="159" t="n">
        <v>125833</v>
      </c>
      <c r="N2108" s="159" t="n">
        <v>135899.64</v>
      </c>
      <c r="O2108" s="162">
        <f>MIN(K2108,L2108,M2108,N2108)</f>
        <v/>
      </c>
      <c r="P2108" s="162">
        <f>MAX(K2108,L2108,M2108,N2108)</f>
        <v/>
      </c>
      <c r="Q2108" s="162">
        <f>MEDIAN(K2108,L2108,M2108,N2108)</f>
        <v/>
      </c>
      <c r="R2108" s="162">
        <f>AVERAGE(K2108,L2108,M2108,N2108)</f>
        <v/>
      </c>
      <c r="S2108" s="162">
        <f>AVERAGE(O2108,Q2108)</f>
        <v/>
      </c>
      <c r="T2108" s="162">
        <f>AVERAGE(P2108,Q2108)</f>
        <v/>
      </c>
      <c r="U2108" s="41">
        <f>STDEVA(K2108,L2108,M2108,N2108)</f>
        <v/>
      </c>
      <c r="V2108" s="42">
        <f>U2108/Q2108</f>
        <v/>
      </c>
      <c r="W2108" s="43">
        <f>IF(X2108=O2108,"MENOR",IF(X2108=S2108,"PROM[MEN-MED]","PROMEDIO"))</f>
        <v/>
      </c>
      <c r="X2108" s="163">
        <f>IF(V2108&lt;=300%,O2108,IF(AND(V2108&gt;100%,V2108&lt;=150%),S2108,R2108))</f>
        <v/>
      </c>
      <c r="Y2108" s="162">
        <f>ROUND(X2108,0)</f>
        <v/>
      </c>
    </row>
    <row r="2109" ht="27" customHeight="1">
      <c r="B2109" s="32" t="inlineStr">
        <is>
          <t>1.38</t>
        </is>
      </c>
      <c r="C2109" s="32" t="n">
        <v>4912</v>
      </c>
      <c r="D2109" s="58" t="inlineStr">
        <is>
          <t xml:space="preserve">TIRANTE DERECHO DE LA ZAPATA DEL FRENO DE EESTACIONAMIENTO </t>
        </is>
      </c>
      <c r="E2109" s="56" t="inlineStr">
        <is>
          <t>El tirante izquierdo de la zapata del freno de estacionamiento en una toyota es una varilla metálica que conecta y estabiliza las zapatas del freno de estacionamiento en el lado izquierdo del vehículo.</t>
        </is>
      </c>
      <c r="F2109" s="32" t="inlineStr">
        <is>
          <t>Unidad</t>
        </is>
      </c>
      <c r="G2109" s="35" t="inlineStr">
        <is>
          <t>suministro</t>
        </is>
      </c>
      <c r="H2109" s="159" t="n">
        <v>99032</v>
      </c>
      <c r="I2109" s="37" t="n">
        <v>158.91</v>
      </c>
      <c r="J2109" s="37" t="n">
        <v>151.76</v>
      </c>
      <c r="K2109" s="160">
        <f>H2109*(I2109/J2109)</f>
        <v/>
      </c>
      <c r="L2109" s="159" t="n">
        <v>129607.9932</v>
      </c>
      <c r="M2109" s="159" t="n">
        <v>125833</v>
      </c>
      <c r="N2109" s="159" t="n">
        <v>135899.64</v>
      </c>
      <c r="O2109" s="162">
        <f>MIN(K2109,L2109,M2109,N2109)</f>
        <v/>
      </c>
      <c r="P2109" s="162">
        <f>MAX(K2109,L2109,M2109,N2109)</f>
        <v/>
      </c>
      <c r="Q2109" s="162">
        <f>MEDIAN(K2109,L2109,M2109,N2109)</f>
        <v/>
      </c>
      <c r="R2109" s="162">
        <f>AVERAGE(K2109,L2109,M2109,N2109)</f>
        <v/>
      </c>
      <c r="S2109" s="162">
        <f>AVERAGE(O2109,Q2109)</f>
        <v/>
      </c>
      <c r="T2109" s="162">
        <f>AVERAGE(P2109,Q2109)</f>
        <v/>
      </c>
      <c r="U2109" s="41">
        <f>STDEVA(K2109,L2109,M2109,N2109)</f>
        <v/>
      </c>
      <c r="V2109" s="42">
        <f>U2109/Q2109</f>
        <v/>
      </c>
      <c r="W2109" s="43">
        <f>IF(X2109=O2109,"MENOR",IF(X2109=S2109,"PROM[MEN-MED]","PROMEDIO"))</f>
        <v/>
      </c>
      <c r="X2109" s="163">
        <f>IF(V2109&lt;=300%,O2109,IF(AND(V2109&gt;100%,V2109&lt;=150%),S2109,R2109))</f>
        <v/>
      </c>
      <c r="Y2109" s="162">
        <f>ROUND(X2109,0)</f>
        <v/>
      </c>
    </row>
    <row r="2110" ht="15.75" customHeight="1">
      <c r="B2110" s="26" t="inlineStr">
        <is>
          <t>2.</t>
        </is>
      </c>
      <c r="C2110" s="142" t="inlineStr">
        <is>
          <t>SISTEMA DE SUSPENSIÓN</t>
        </is>
      </c>
      <c r="H2110" s="157" t="n"/>
      <c r="I2110" s="29" t="n"/>
      <c r="J2110" s="29" t="n"/>
      <c r="K2110" s="157" t="n"/>
      <c r="L2110" s="157" t="n"/>
      <c r="M2110" s="157" t="n"/>
      <c r="N2110" s="157" t="n"/>
      <c r="O2110" s="29" t="n"/>
      <c r="P2110" s="29" t="n"/>
      <c r="Q2110" s="29" t="n"/>
      <c r="R2110" s="29" t="n"/>
      <c r="S2110" s="29" t="n"/>
      <c r="T2110" s="29" t="n"/>
      <c r="U2110" s="29" t="n"/>
      <c r="V2110" s="75" t="n"/>
      <c r="W2110" s="29" t="n"/>
      <c r="X2110" s="29" t="n"/>
      <c r="Y2110" s="29" t="n"/>
    </row>
    <row r="2111" ht="27" customHeight="1">
      <c r="B2111" s="32" t="inlineStr">
        <is>
          <t>2.1</t>
        </is>
      </c>
      <c r="C2111" s="32" t="n">
        <v>4912</v>
      </c>
      <c r="D2111" s="59" t="inlineStr">
        <is>
          <t xml:space="preserve">JUEGO DE AMORTIGUADORES DELANTEROS </t>
        </is>
      </c>
      <c r="E2111" s="56" t="inlineStr">
        <is>
          <t>Un juego de amortiguadores delanteros para toyota  se refiere a un conjunto de amortiguadores diseñados para la suspensión delantera de un vehículo toyota . Los amortiguadores son componentes esenciales del sistema de suspensión que absorben impactos y vibraciones, mejorando la estabilidad, el confort de conducción y el control del vehículo.</t>
        </is>
      </c>
      <c r="F2111" s="32" t="inlineStr">
        <is>
          <t>Unidad</t>
        </is>
      </c>
      <c r="G2111" s="35" t="inlineStr">
        <is>
          <t>suministro</t>
        </is>
      </c>
      <c r="H2111" s="159" t="n">
        <v>1268534</v>
      </c>
      <c r="I2111" s="37" t="n">
        <v>158.91</v>
      </c>
      <c r="J2111" s="37" t="n">
        <v>151.76</v>
      </c>
      <c r="K2111" s="160">
        <f>H2111*(I2111/J2111)</f>
        <v/>
      </c>
      <c r="L2111" s="159" t="n">
        <v>1513926.9607</v>
      </c>
      <c r="M2111" s="159" t="n">
        <v>1469832</v>
      </c>
      <c r="N2111" s="159" t="n">
        <v>1587418.56</v>
      </c>
      <c r="O2111" s="162">
        <f>MIN(K2111,L2111,M2111,N2111)</f>
        <v/>
      </c>
      <c r="P2111" s="162">
        <f>MAX(K2111,L2111,M2111,N2111)</f>
        <v/>
      </c>
      <c r="Q2111" s="162">
        <f>MEDIAN(K2111,L2111,M2111,N2111)</f>
        <v/>
      </c>
      <c r="R2111" s="162">
        <f>AVERAGE(K2111,L2111,M2111,N2111)</f>
        <v/>
      </c>
      <c r="S2111" s="162">
        <f>AVERAGE(O2111,Q2111)</f>
        <v/>
      </c>
      <c r="T2111" s="162">
        <f>AVERAGE(P2111,Q2111)</f>
        <v/>
      </c>
      <c r="U2111" s="41">
        <f>STDEVA(K2111,L2111,M2111,N2111)</f>
        <v/>
      </c>
      <c r="V2111" s="42">
        <f>U2111/Q2111</f>
        <v/>
      </c>
      <c r="W2111" s="43">
        <f>IF(X2111=O2111,"MENOR",IF(X2111=S2111,"PROM[MEN-MED]","PROMEDIO"))</f>
        <v/>
      </c>
      <c r="X2111" s="163">
        <f>IF(V2111&lt;=300%,O2111,IF(AND(V2111&gt;100%,V2111&lt;=150%),S2111,R2111))</f>
        <v/>
      </c>
      <c r="Y2111" s="162">
        <f>ROUND(X2111,0)</f>
        <v/>
      </c>
    </row>
    <row r="2112" ht="27" customHeight="1">
      <c r="B2112" s="32" t="inlineStr">
        <is>
          <t>2.2</t>
        </is>
      </c>
      <c r="C2112" s="32" t="n">
        <v>4912</v>
      </c>
      <c r="D2112" s="59" t="inlineStr">
        <is>
          <t xml:space="preserve">MUELLE ESPIRARAL DELANTERO IZQUIEREDO </t>
        </is>
      </c>
      <c r="E2112"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2112" s="32" t="inlineStr">
        <is>
          <t>Unidad</t>
        </is>
      </c>
      <c r="G2112" s="35" t="inlineStr">
        <is>
          <t>suministro</t>
        </is>
      </c>
      <c r="H2112" s="159" t="n">
        <v>1096924</v>
      </c>
      <c r="I2112" s="37" t="n">
        <v>158.91</v>
      </c>
      <c r="J2112" s="37" t="n">
        <v>151.76</v>
      </c>
      <c r="K2112" s="160">
        <f>H2112*(I2112/J2112)</f>
        <v/>
      </c>
      <c r="L2112" s="159" t="n">
        <v>1289947.2789</v>
      </c>
      <c r="M2112" s="159" t="n">
        <v>1252376</v>
      </c>
      <c r="N2112" s="159" t="n">
        <v>1352566.08</v>
      </c>
      <c r="O2112" s="162">
        <f>MIN(K2112,L2112,M2112,N2112)</f>
        <v/>
      </c>
      <c r="P2112" s="162">
        <f>MAX(K2112,L2112,M2112,N2112)</f>
        <v/>
      </c>
      <c r="Q2112" s="162">
        <f>MEDIAN(K2112,L2112,M2112,N2112)</f>
        <v/>
      </c>
      <c r="R2112" s="162">
        <f>AVERAGE(K2112,L2112,M2112,N2112)</f>
        <v/>
      </c>
      <c r="S2112" s="162">
        <f>AVERAGE(O2112,Q2112)</f>
        <v/>
      </c>
      <c r="T2112" s="162">
        <f>AVERAGE(P2112,Q2112)</f>
        <v/>
      </c>
      <c r="U2112" s="41">
        <f>STDEVA(K2112,L2112,M2112,N2112)</f>
        <v/>
      </c>
      <c r="V2112" s="42">
        <f>U2112/Q2112</f>
        <v/>
      </c>
      <c r="W2112" s="43">
        <f>IF(X2112=O2112,"MENOR",IF(X2112=S2112,"PROM[MEN-MED]","PROMEDIO"))</f>
        <v/>
      </c>
      <c r="X2112" s="163">
        <f>IF(V2112&lt;=300%,O2112,IF(AND(V2112&gt;100%,V2112&lt;=150%),S2112,R2112))</f>
        <v/>
      </c>
      <c r="Y2112" s="162">
        <f>ROUND(X2112,0)</f>
        <v/>
      </c>
    </row>
    <row r="2113" ht="27" customHeight="1">
      <c r="B2113" s="32" t="inlineStr">
        <is>
          <t>2.3</t>
        </is>
      </c>
      <c r="C2113" s="32" t="n">
        <v>4912</v>
      </c>
      <c r="D2113" s="59" t="inlineStr">
        <is>
          <t>MUELLE ESPIRARAL DELANTERO DERECHO</t>
        </is>
      </c>
      <c r="E2113" s="56" t="inlineStr">
        <is>
          <t>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is>
      </c>
      <c r="F2113" s="32" t="inlineStr">
        <is>
          <t>Juego</t>
        </is>
      </c>
      <c r="G2113" s="35" t="inlineStr">
        <is>
          <t>suministro</t>
        </is>
      </c>
      <c r="H2113" s="159" t="n">
        <v>1096924</v>
      </c>
      <c r="I2113" s="37" t="n">
        <v>158.91</v>
      </c>
      <c r="J2113" s="37" t="n">
        <v>151.76</v>
      </c>
      <c r="K2113" s="160">
        <f>H2113*(I2113/J2113)</f>
        <v/>
      </c>
      <c r="L2113" s="159" t="n">
        <v>1327518.5896</v>
      </c>
      <c r="M2113" s="159" t="n">
        <v>1288853</v>
      </c>
      <c r="N2113" s="159" t="n">
        <v>1391961.24</v>
      </c>
      <c r="O2113" s="162">
        <f>MIN(K2113,L2113,M2113,N2113)</f>
        <v/>
      </c>
      <c r="P2113" s="162">
        <f>MAX(K2113,L2113,M2113,N2113)</f>
        <v/>
      </c>
      <c r="Q2113" s="162">
        <f>MEDIAN(K2113,L2113,M2113,N2113)</f>
        <v/>
      </c>
      <c r="R2113" s="162">
        <f>AVERAGE(K2113,L2113,M2113,N2113)</f>
        <v/>
      </c>
      <c r="S2113" s="162">
        <f>AVERAGE(O2113,Q2113)</f>
        <v/>
      </c>
      <c r="T2113" s="162">
        <f>AVERAGE(P2113,Q2113)</f>
        <v/>
      </c>
      <c r="U2113" s="41">
        <f>STDEVA(K2113,L2113,M2113,N2113)</f>
        <v/>
      </c>
      <c r="V2113" s="42">
        <f>U2113/Q2113</f>
        <v/>
      </c>
      <c r="W2113" s="43">
        <f>IF(X2113=O2113,"MENOR",IF(X2113=S2113,"PROM[MEN-MED]","PROMEDIO"))</f>
        <v/>
      </c>
      <c r="X2113" s="163">
        <f>IF(V2113&lt;=300%,O2113,IF(AND(V2113&gt;100%,V2113&lt;=150%),S2113,R2113))</f>
        <v/>
      </c>
      <c r="Y2113" s="162">
        <f>ROUND(X2113,0)</f>
        <v/>
      </c>
    </row>
    <row r="2114" ht="27" customHeight="1">
      <c r="B2114" s="32" t="inlineStr">
        <is>
          <t>2.4</t>
        </is>
      </c>
      <c r="C2114" s="32" t="n">
        <v>4912</v>
      </c>
      <c r="D2114" s="59" t="inlineStr">
        <is>
          <t xml:space="preserve">RETEN DEL ELEMENTO DE AMORTIGUACION DEL AMORTIGIADOR DELANTERO </t>
        </is>
      </c>
      <c r="E2114" s="56" t="inlineStr">
        <is>
          <t>El retén del elemento de amortiguación del amortiguador delantero para toyota  es un componente sellador que evita la fuga de aceite o gas dentro del amortiguador, asegurando su correcto funcionamiento.</t>
        </is>
      </c>
      <c r="F2114" s="32" t="inlineStr">
        <is>
          <t>Juego</t>
        </is>
      </c>
      <c r="G2114" s="35" t="inlineStr">
        <is>
          <t>suministro</t>
        </is>
      </c>
      <c r="H2114" s="159" t="n">
        <v>198290</v>
      </c>
      <c r="I2114" s="37" t="n">
        <v>158.91</v>
      </c>
      <c r="J2114" s="37" t="n">
        <v>151.76</v>
      </c>
      <c r="K2114" s="160">
        <f>H2114*(I2114/J2114)</f>
        <v/>
      </c>
      <c r="L2114" s="159" t="n">
        <v>245829.0695</v>
      </c>
      <c r="M2114" s="159" t="n">
        <v>238669</v>
      </c>
      <c r="N2114" s="159" t="n">
        <v>257762.52</v>
      </c>
      <c r="O2114" s="162">
        <f>MIN(K2114,L2114,M2114,N2114)</f>
        <v/>
      </c>
      <c r="P2114" s="162">
        <f>MAX(K2114,L2114,M2114,N2114)</f>
        <v/>
      </c>
      <c r="Q2114" s="162">
        <f>MEDIAN(K2114,L2114,M2114,N2114)</f>
        <v/>
      </c>
      <c r="R2114" s="162">
        <f>AVERAGE(K2114,L2114,M2114,N2114)</f>
        <v/>
      </c>
      <c r="S2114" s="162">
        <f>AVERAGE(O2114,Q2114)</f>
        <v/>
      </c>
      <c r="T2114" s="162">
        <f>AVERAGE(P2114,Q2114)</f>
        <v/>
      </c>
      <c r="U2114" s="41">
        <f>STDEVA(K2114,L2114,M2114,N2114)</f>
        <v/>
      </c>
      <c r="V2114" s="42">
        <f>U2114/Q2114</f>
        <v/>
      </c>
      <c r="W2114" s="43">
        <f>IF(X2114=O2114,"MENOR",IF(X2114=S2114,"PROM[MEN-MED]","PROMEDIO"))</f>
        <v/>
      </c>
      <c r="X2114" s="163">
        <f>IF(V2114&lt;=300%,O2114,IF(AND(V2114&gt;100%,V2114&lt;=150%),S2114,R2114))</f>
        <v/>
      </c>
      <c r="Y2114" s="162">
        <f>ROUND(X2114,0)</f>
        <v/>
      </c>
    </row>
    <row r="2115" ht="27" customHeight="1">
      <c r="B2115" s="32" t="inlineStr">
        <is>
          <t>2.5</t>
        </is>
      </c>
      <c r="C2115" s="32" t="n">
        <v>4912</v>
      </c>
      <c r="D2115" s="59" t="inlineStr">
        <is>
          <t xml:space="preserve">SUBCONJUNTO DEL SOPORTE DE LA SUSPENSION DELANTERA IZQUIERDA </t>
        </is>
      </c>
      <c r="E2115"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2115" s="32" t="inlineStr">
        <is>
          <t>Juego</t>
        </is>
      </c>
      <c r="G2115" s="35" t="inlineStr">
        <is>
          <t>suministro</t>
        </is>
      </c>
      <c r="H2115" s="159" t="n">
        <v>378100</v>
      </c>
      <c r="I2115" s="37" t="n">
        <v>158.91</v>
      </c>
      <c r="J2115" s="37" t="n">
        <v>151.76</v>
      </c>
      <c r="K2115" s="160">
        <f>H2115*(I2115/J2115)</f>
        <v/>
      </c>
      <c r="L2115" s="159" t="n">
        <v>447655.509</v>
      </c>
      <c r="M2115" s="159" t="n">
        <v>434617</v>
      </c>
      <c r="N2115" s="159" t="n">
        <v>469386.36</v>
      </c>
      <c r="O2115" s="162">
        <f>MIN(K2115,L2115,M2115,N2115)</f>
        <v/>
      </c>
      <c r="P2115" s="162">
        <f>MAX(K2115,L2115,M2115,N2115)</f>
        <v/>
      </c>
      <c r="Q2115" s="162">
        <f>MEDIAN(K2115,L2115,M2115,N2115)</f>
        <v/>
      </c>
      <c r="R2115" s="162">
        <f>AVERAGE(K2115,L2115,M2115,N2115)</f>
        <v/>
      </c>
      <c r="S2115" s="162">
        <f>AVERAGE(O2115,Q2115)</f>
        <v/>
      </c>
      <c r="T2115" s="162">
        <f>AVERAGE(P2115,Q2115)</f>
        <v/>
      </c>
      <c r="U2115" s="41">
        <f>STDEVA(K2115,L2115,M2115,N2115)</f>
        <v/>
      </c>
      <c r="V2115" s="42">
        <f>U2115/Q2115</f>
        <v/>
      </c>
      <c r="W2115" s="43">
        <f>IF(X2115=O2115,"MENOR",IF(X2115=S2115,"PROM[MEN-MED]","PROMEDIO"))</f>
        <v/>
      </c>
      <c r="X2115" s="163">
        <f>IF(V2115&lt;=300%,O2115,IF(AND(V2115&gt;100%,V2115&lt;=150%),S2115,R2115))</f>
        <v/>
      </c>
      <c r="Y2115" s="162">
        <f>ROUND(X2115,0)</f>
        <v/>
      </c>
    </row>
    <row r="2116" ht="27" customHeight="1">
      <c r="B2116" s="32" t="inlineStr">
        <is>
          <t>2.6</t>
        </is>
      </c>
      <c r="C2116" s="32" t="n">
        <v>4912</v>
      </c>
      <c r="D2116" s="59" t="inlineStr">
        <is>
          <t>SUBCONJUNTO DEL SOPORTE DE LA SUSPENSION DELANTERA DERECHA</t>
        </is>
      </c>
      <c r="E2116" s="56" t="inlineStr">
        <is>
          <t>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is>
      </c>
      <c r="F2116" s="32" t="inlineStr">
        <is>
          <t>Juego</t>
        </is>
      </c>
      <c r="G2116" s="35" t="inlineStr">
        <is>
          <t>suministro</t>
        </is>
      </c>
      <c r="H2116" s="159" t="n">
        <v>378100</v>
      </c>
      <c r="I2116" s="37" t="n">
        <v>158.91</v>
      </c>
      <c r="J2116" s="37" t="n">
        <v>151.76</v>
      </c>
      <c r="K2116" s="160">
        <f>H2116*(I2116/J2116)</f>
        <v/>
      </c>
      <c r="L2116" s="159" t="n">
        <v>447655.509</v>
      </c>
      <c r="M2116" s="159" t="n">
        <v>434617</v>
      </c>
      <c r="N2116" s="159" t="n">
        <v>469386.36</v>
      </c>
      <c r="O2116" s="162">
        <f>MIN(K2116,L2116,M2116,N2116)</f>
        <v/>
      </c>
      <c r="P2116" s="162">
        <f>MAX(K2116,L2116,M2116,N2116)</f>
        <v/>
      </c>
      <c r="Q2116" s="162">
        <f>MEDIAN(K2116,L2116,M2116,N2116)</f>
        <v/>
      </c>
      <c r="R2116" s="162">
        <f>AVERAGE(K2116,L2116,M2116,N2116)</f>
        <v/>
      </c>
      <c r="S2116" s="162">
        <f>AVERAGE(O2116,Q2116)</f>
        <v/>
      </c>
      <c r="T2116" s="162">
        <f>AVERAGE(P2116,Q2116)</f>
        <v/>
      </c>
      <c r="U2116" s="41">
        <f>STDEVA(K2116,L2116,M2116,N2116)</f>
        <v/>
      </c>
      <c r="V2116" s="42">
        <f>U2116/Q2116</f>
        <v/>
      </c>
      <c r="W2116" s="43">
        <f>IF(X2116=O2116,"MENOR",IF(X2116=S2116,"PROM[MEN-MED]","PROMEDIO"))</f>
        <v/>
      </c>
      <c r="X2116" s="163">
        <f>IF(V2116&lt;=300%,O2116,IF(AND(V2116&gt;100%,V2116&lt;=150%),S2116,R2116))</f>
        <v/>
      </c>
      <c r="Y2116" s="162">
        <f>ROUND(X2116,0)</f>
        <v/>
      </c>
    </row>
    <row r="2117" ht="27" customHeight="1">
      <c r="B2117" s="32" t="inlineStr">
        <is>
          <t>2.7</t>
        </is>
      </c>
      <c r="C2117" s="32" t="n">
        <v>4912</v>
      </c>
      <c r="D2117" s="59" t="inlineStr">
        <is>
          <t>ELEMENTO DE AMORTIGUACION DEL AMORTIGUADOR DELANTERO NO.1</t>
        </is>
      </c>
      <c r="E2117" s="56" t="inlineStr">
        <is>
          <t>El Elemento de Amortiguación del Amortiguador Delantero No.1 en un toyota se refiere a un componente clave dentro del sistema de suspensión que ayuda a absorber impactos y vibraciones para mejorar la estabilidad y el confort de conducción.</t>
        </is>
      </c>
      <c r="F2117" s="32" t="inlineStr">
        <is>
          <t>Juego</t>
        </is>
      </c>
      <c r="G2117" s="35" t="inlineStr">
        <is>
          <t>suministro</t>
        </is>
      </c>
      <c r="H2117" s="159" t="n">
        <v>1271473</v>
      </c>
      <c r="I2117" s="37" t="n">
        <v>158.91</v>
      </c>
      <c r="J2117" s="37" t="n">
        <v>151.76</v>
      </c>
      <c r="K2117" s="160">
        <f>H2117*(I2117/J2117)</f>
        <v/>
      </c>
      <c r="L2117" s="159" t="n">
        <v>1499369.9644</v>
      </c>
      <c r="M2117" s="159" t="n">
        <v>1455699</v>
      </c>
      <c r="N2117" s="159" t="n">
        <v>1572154.92</v>
      </c>
      <c r="O2117" s="162">
        <f>MIN(K2117,L2117,M2117,N2117)</f>
        <v/>
      </c>
      <c r="P2117" s="162">
        <f>MAX(K2117,L2117,M2117,N2117)</f>
        <v/>
      </c>
      <c r="Q2117" s="162">
        <f>MEDIAN(K2117,L2117,M2117,N2117)</f>
        <v/>
      </c>
      <c r="R2117" s="162">
        <f>AVERAGE(K2117,L2117,M2117,N2117)</f>
        <v/>
      </c>
      <c r="S2117" s="162">
        <f>AVERAGE(O2117,Q2117)</f>
        <v/>
      </c>
      <c r="T2117" s="162">
        <f>AVERAGE(P2117,Q2117)</f>
        <v/>
      </c>
      <c r="U2117" s="41">
        <f>STDEVA(K2117,L2117,M2117,N2117)</f>
        <v/>
      </c>
      <c r="V2117" s="42">
        <f>U2117/Q2117</f>
        <v/>
      </c>
      <c r="W2117" s="43">
        <f>IF(X2117=O2117,"MENOR",IF(X2117=S2117,"PROM[MEN-MED]","PROMEDIO"))</f>
        <v/>
      </c>
      <c r="X2117" s="163">
        <f>IF(V2117&lt;=300%,O2117,IF(AND(V2117&gt;100%,V2117&lt;=150%),S2117,R2117))</f>
        <v/>
      </c>
      <c r="Y2117" s="162">
        <f>ROUND(X2117,0)</f>
        <v/>
      </c>
    </row>
    <row r="2118" ht="27" customHeight="1">
      <c r="B2118" s="32" t="inlineStr">
        <is>
          <t>2.8</t>
        </is>
      </c>
      <c r="C2118" s="32" t="n">
        <v>4912</v>
      </c>
      <c r="D2118" s="59" t="inlineStr">
        <is>
          <t xml:space="preserve">RETEN DEL ELEMENTO DE AMORTIGUACION DEL AMORTIGIADOR DELANTERO </t>
        </is>
      </c>
      <c r="E2118" s="56" t="inlineStr">
        <is>
          <t>El retén del elemento de amortiguación del amortiguador delantero es un componente clave en el sistema de suspensión del toyota , cuya función principal es sellar y proteger el interior del amortiguador.</t>
        </is>
      </c>
      <c r="F2118" s="32" t="inlineStr">
        <is>
          <t>Juego</t>
        </is>
      </c>
      <c r="G2118" s="35" t="inlineStr">
        <is>
          <t>suministro</t>
        </is>
      </c>
      <c r="H2118" s="159" t="n">
        <v>198290</v>
      </c>
      <c r="I2118" s="37" t="n">
        <v>158.91</v>
      </c>
      <c r="J2118" s="37" t="n">
        <v>151.76</v>
      </c>
      <c r="K2118" s="160">
        <f>H2118*(I2118/J2118)</f>
        <v/>
      </c>
      <c r="L2118" s="159" t="n">
        <v>240923.1755</v>
      </c>
      <c r="M2118" s="159" t="n">
        <v>233906</v>
      </c>
      <c r="N2118" s="159" t="n">
        <v>252618.48</v>
      </c>
      <c r="O2118" s="162">
        <f>MIN(K2118,L2118,M2118,N2118)</f>
        <v/>
      </c>
      <c r="P2118" s="162">
        <f>MAX(K2118,L2118,M2118,N2118)</f>
        <v/>
      </c>
      <c r="Q2118" s="162">
        <f>MEDIAN(K2118,L2118,M2118,N2118)</f>
        <v/>
      </c>
      <c r="R2118" s="162">
        <f>AVERAGE(K2118,L2118,M2118,N2118)</f>
        <v/>
      </c>
      <c r="S2118" s="162">
        <f>AVERAGE(O2118,Q2118)</f>
        <v/>
      </c>
      <c r="T2118" s="162">
        <f>AVERAGE(P2118,Q2118)</f>
        <v/>
      </c>
      <c r="U2118" s="41">
        <f>STDEVA(K2118,L2118,M2118,N2118)</f>
        <v/>
      </c>
      <c r="V2118" s="42">
        <f>U2118/Q2118</f>
        <v/>
      </c>
      <c r="W2118" s="43">
        <f>IF(X2118=O2118,"MENOR",IF(X2118=S2118,"PROM[MEN-MED]","PROMEDIO"))</f>
        <v/>
      </c>
      <c r="X2118" s="163">
        <f>IF(V2118&lt;=300%,O2118,IF(AND(V2118&gt;100%,V2118&lt;=150%),S2118,R2118))</f>
        <v/>
      </c>
      <c r="Y2118" s="162">
        <f>ROUND(X2118,0)</f>
        <v/>
      </c>
    </row>
    <row r="2119" ht="27" customHeight="1">
      <c r="B2119" s="32" t="inlineStr">
        <is>
          <t>2.9</t>
        </is>
      </c>
      <c r="C2119" s="32" t="n">
        <v>4912</v>
      </c>
      <c r="D2119" s="59" t="inlineStr">
        <is>
          <t xml:space="preserve">CASQUILLOS DEL AMORTIGUADOR DELANTERO </t>
        </is>
      </c>
      <c r="E2119" s="56" t="inlineStr">
        <is>
          <t>Los casquillos del amortiguador delantero en un toyota son componentes esenciales dentro del sistema de suspensión, diseñados para reducir la fricción y absorber vibraciones entre el amortiguador y el chasis del vehículo.</t>
        </is>
      </c>
      <c r="F2119" s="32" t="inlineStr">
        <is>
          <t>Juego</t>
        </is>
      </c>
      <c r="G2119" s="35" t="inlineStr">
        <is>
          <t>suministro</t>
        </is>
      </c>
      <c r="H2119" s="159" t="n">
        <v>96093</v>
      </c>
      <c r="I2119" s="37" t="n">
        <v>158.91</v>
      </c>
      <c r="J2119" s="37" t="n">
        <v>151.76</v>
      </c>
      <c r="K2119" s="160">
        <f>H2119*(I2119/J2119)</f>
        <v/>
      </c>
      <c r="L2119" s="159" t="n">
        <v>125133.6646</v>
      </c>
      <c r="M2119" s="159" t="n">
        <v>121489</v>
      </c>
      <c r="N2119" s="159" t="n">
        <v>131208.12</v>
      </c>
      <c r="O2119" s="162">
        <f>MIN(K2119,L2119,M2119,N2119)</f>
        <v/>
      </c>
      <c r="P2119" s="162">
        <f>MAX(K2119,L2119,M2119,N2119)</f>
        <v/>
      </c>
      <c r="Q2119" s="162">
        <f>MEDIAN(K2119,L2119,M2119,N2119)</f>
        <v/>
      </c>
      <c r="R2119" s="162">
        <f>AVERAGE(K2119,L2119,M2119,N2119)</f>
        <v/>
      </c>
      <c r="S2119" s="162">
        <f>AVERAGE(O2119,Q2119)</f>
        <v/>
      </c>
      <c r="T2119" s="162">
        <f>AVERAGE(P2119,Q2119)</f>
        <v/>
      </c>
      <c r="U2119" s="41">
        <f>STDEVA(K2119,L2119,M2119,N2119)</f>
        <v/>
      </c>
      <c r="V2119" s="42">
        <f>U2119/Q2119</f>
        <v/>
      </c>
      <c r="W2119" s="43">
        <f>IF(X2119=O2119,"MENOR",IF(X2119=S2119,"PROM[MEN-MED]","PROMEDIO"))</f>
        <v/>
      </c>
      <c r="X2119" s="163">
        <f>IF(V2119&lt;=300%,O2119,IF(AND(V2119&gt;100%,V2119&lt;=150%),S2119,R2119))</f>
        <v/>
      </c>
      <c r="Y2119" s="162">
        <f>ROUND(X2119,0)</f>
        <v/>
      </c>
    </row>
    <row r="2120" ht="27" customHeight="1">
      <c r="B2120" s="32" t="inlineStr">
        <is>
          <t>2.10</t>
        </is>
      </c>
      <c r="C2120" s="32" t="n">
        <v>4912</v>
      </c>
      <c r="D2120" s="59" t="inlineStr">
        <is>
          <t xml:space="preserve">CASQUILLO DEL BRAZO SUPERIOR DE LA SUSPENSION DELANTERA IZQUIERDA </t>
        </is>
      </c>
      <c r="E2120" s="56" t="inlineStr">
        <is>
          <t>El casquillo del brazo superior de la suspensión delantera izquierda en un toyota es un componente clave del sistema de suspensión que permite la conexión flexible entre el brazo de control superior y el chasis del vehículo.</t>
        </is>
      </c>
      <c r="F2120" s="32" t="inlineStr">
        <is>
          <t>Juego</t>
        </is>
      </c>
      <c r="G2120" s="35" t="inlineStr">
        <is>
          <t>suministro</t>
        </is>
      </c>
      <c r="H2120" s="159" t="n">
        <v>167902</v>
      </c>
      <c r="I2120" s="37" t="n">
        <v>158.91</v>
      </c>
      <c r="J2120" s="37" t="n">
        <v>151.76</v>
      </c>
      <c r="K2120" s="160">
        <f>H2120*(I2120/J2120)</f>
        <v/>
      </c>
      <c r="L2120" s="159" t="n">
        <v>210935.7586</v>
      </c>
      <c r="M2120" s="159" t="n">
        <v>204792</v>
      </c>
      <c r="N2120" s="159" t="n">
        <v>221175.36</v>
      </c>
      <c r="O2120" s="162">
        <f>MIN(K2120,L2120,M2120,N2120)</f>
        <v/>
      </c>
      <c r="P2120" s="162">
        <f>MAX(K2120,L2120,M2120,N2120)</f>
        <v/>
      </c>
      <c r="Q2120" s="162">
        <f>MEDIAN(K2120,L2120,M2120,N2120)</f>
        <v/>
      </c>
      <c r="R2120" s="162">
        <f>AVERAGE(K2120,L2120,M2120,N2120)</f>
        <v/>
      </c>
      <c r="S2120" s="162">
        <f>AVERAGE(O2120,Q2120)</f>
        <v/>
      </c>
      <c r="T2120" s="162">
        <f>AVERAGE(P2120,Q2120)</f>
        <v/>
      </c>
      <c r="U2120" s="41">
        <f>STDEVA(K2120,L2120,M2120,N2120)</f>
        <v/>
      </c>
      <c r="V2120" s="42">
        <f>U2120/Q2120</f>
        <v/>
      </c>
      <c r="W2120" s="43">
        <f>IF(X2120=O2120,"MENOR",IF(X2120=S2120,"PROM[MEN-MED]","PROMEDIO"))</f>
        <v/>
      </c>
      <c r="X2120" s="163">
        <f>IF(V2120&lt;=300%,O2120,IF(AND(V2120&gt;100%,V2120&lt;=150%),S2120,R2120))</f>
        <v/>
      </c>
      <c r="Y2120" s="162">
        <f>ROUND(X2120,0)</f>
        <v/>
      </c>
    </row>
    <row r="2121" ht="27" customHeight="1">
      <c r="B2121" s="32" t="inlineStr">
        <is>
          <t>2.11</t>
        </is>
      </c>
      <c r="C2121" s="32" t="n">
        <v>4912</v>
      </c>
      <c r="D2121" s="59" t="inlineStr">
        <is>
          <t xml:space="preserve">CASQUILLO DEL BRAZO SUPERIOR DE LA SUSPENSION DELANTERA DERECHA </t>
        </is>
      </c>
      <c r="E2121" s="56" t="inlineStr">
        <is>
          <t>El casquillo del brazo superior de la suspensión delantera izquierda en un toyota es un componente clave del sistema de suspensión que permite la conexión flexible entre el brazo de control superior y el chasis del vehículo.</t>
        </is>
      </c>
      <c r="F2121" s="32" t="inlineStr">
        <is>
          <t>Unidad</t>
        </is>
      </c>
      <c r="G2121" s="35" t="inlineStr">
        <is>
          <t>suministro</t>
        </is>
      </c>
      <c r="H2121" s="159" t="n">
        <v>167902</v>
      </c>
      <c r="I2121" s="37" t="n">
        <v>158.91</v>
      </c>
      <c r="J2121" s="37" t="n">
        <v>151.76</v>
      </c>
      <c r="K2121" s="160">
        <f>H2121*(I2121/J2121)</f>
        <v/>
      </c>
      <c r="L2121" s="159" t="n">
        <v>208945.8049</v>
      </c>
      <c r="M2121" s="159" t="n">
        <v>202860</v>
      </c>
      <c r="N2121" s="159" t="n">
        <v>219088.8</v>
      </c>
      <c r="O2121" s="162">
        <f>MIN(K2121,L2121,M2121,N2121)</f>
        <v/>
      </c>
      <c r="P2121" s="162">
        <f>MAX(K2121,L2121,M2121,N2121)</f>
        <v/>
      </c>
      <c r="Q2121" s="162">
        <f>MEDIAN(K2121,L2121,M2121,N2121)</f>
        <v/>
      </c>
      <c r="R2121" s="162">
        <f>AVERAGE(K2121,L2121,M2121,N2121)</f>
        <v/>
      </c>
      <c r="S2121" s="162">
        <f>AVERAGE(O2121,Q2121)</f>
        <v/>
      </c>
      <c r="T2121" s="162">
        <f>AVERAGE(P2121,Q2121)</f>
        <v/>
      </c>
      <c r="U2121" s="41">
        <f>STDEVA(K2121,L2121,M2121,N2121)</f>
        <v/>
      </c>
      <c r="V2121" s="42">
        <f>U2121/Q2121</f>
        <v/>
      </c>
      <c r="W2121" s="43">
        <f>IF(X2121=O2121,"MENOR",IF(X2121=S2121,"PROM[MEN-MED]","PROMEDIO"))</f>
        <v/>
      </c>
      <c r="X2121" s="163">
        <f>IF(V2121&lt;=300%,O2121,IF(AND(V2121&gt;100%,V2121&lt;=150%),S2121,R2121))</f>
        <v/>
      </c>
      <c r="Y2121" s="162">
        <f>ROUND(X2121,0)</f>
        <v/>
      </c>
    </row>
    <row r="2122" ht="27" customHeight="1">
      <c r="B2122" s="32" t="inlineStr">
        <is>
          <t>2.12</t>
        </is>
      </c>
      <c r="C2122" s="32" t="n">
        <v>4912</v>
      </c>
      <c r="D2122" s="59" t="inlineStr">
        <is>
          <t xml:space="preserve">CONJUNTO DEL BRAZO SUPERIOR DE LA SUSPENSION DELANTERA IZQUIERDA </t>
        </is>
      </c>
      <c r="E2122" s="56" t="inlineStr">
        <is>
          <t>El conjunto del brazo superior de la suspensión delantera izquierda en un toyota es un componente fundamental del sistema de suspensión, encargado de conectar la rueda con el chasis y permitir el movimiento controlado de la suspensión.</t>
        </is>
      </c>
      <c r="F2122" s="32" t="inlineStr">
        <is>
          <t>Unidad</t>
        </is>
      </c>
      <c r="G2122" s="35" t="inlineStr">
        <is>
          <t>suministro</t>
        </is>
      </c>
      <c r="H2122" s="159" t="n">
        <v>167902</v>
      </c>
      <c r="I2122" s="37" t="n">
        <v>158.91</v>
      </c>
      <c r="J2122" s="37" t="n">
        <v>151.76</v>
      </c>
      <c r="K2122" s="160">
        <f>H2122*(I2122/J2122)</f>
        <v/>
      </c>
      <c r="L2122" s="159" t="n">
        <v>204965.8856</v>
      </c>
      <c r="M2122" s="159" t="n">
        <v>198996</v>
      </c>
      <c r="N2122" s="159" t="n">
        <v>214915.68</v>
      </c>
      <c r="O2122" s="162">
        <f>MIN(K2122,L2122,M2122,N2122)</f>
        <v/>
      </c>
      <c r="P2122" s="162">
        <f>MAX(K2122,L2122,M2122,N2122)</f>
        <v/>
      </c>
      <c r="Q2122" s="162">
        <f>MEDIAN(K2122,L2122,M2122,N2122)</f>
        <v/>
      </c>
      <c r="R2122" s="162">
        <f>AVERAGE(K2122,L2122,M2122,N2122)</f>
        <v/>
      </c>
      <c r="S2122" s="162">
        <f>AVERAGE(O2122,Q2122)</f>
        <v/>
      </c>
      <c r="T2122" s="162">
        <f>AVERAGE(P2122,Q2122)</f>
        <v/>
      </c>
      <c r="U2122" s="41">
        <f>STDEVA(K2122,L2122,M2122,N2122)</f>
        <v/>
      </c>
      <c r="V2122" s="42">
        <f>U2122/Q2122</f>
        <v/>
      </c>
      <c r="W2122" s="43">
        <f>IF(X2122=O2122,"MENOR",IF(X2122=S2122,"PROM[MEN-MED]","PROMEDIO"))</f>
        <v/>
      </c>
      <c r="X2122" s="163">
        <f>IF(V2122&lt;=300%,O2122,IF(AND(V2122&gt;100%,V2122&lt;=150%),S2122,R2122))</f>
        <v/>
      </c>
      <c r="Y2122" s="162">
        <f>ROUND(X2122,0)</f>
        <v/>
      </c>
    </row>
    <row r="2123" ht="27" customHeight="1">
      <c r="B2123" s="32" t="inlineStr">
        <is>
          <t>2.13</t>
        </is>
      </c>
      <c r="C2123" s="32" t="n">
        <v>4912</v>
      </c>
      <c r="D2123" s="59" t="inlineStr">
        <is>
          <t>CONJUNTO DEL BRAZO SUPERIOR DE LA SUSPENSION DELANTERA DERECHA</t>
        </is>
      </c>
      <c r="E2123" s="56" t="inlineStr">
        <is>
          <t>El conjunto del brazo superior de la suspensión delantera izquierda en un toyota es un componente fundamental del sistema de suspensión, encargado de conectar la rueda con el chasis y permitir el movimiento controlado de la suspensión.</t>
        </is>
      </c>
      <c r="F2123" s="32" t="inlineStr">
        <is>
          <t>Unidad</t>
        </is>
      </c>
      <c r="G2123" s="35" t="inlineStr">
        <is>
          <t>suministro</t>
        </is>
      </c>
      <c r="H2123" s="159" t="n">
        <v>167902</v>
      </c>
      <c r="I2123" s="37" t="n">
        <v>158.91</v>
      </c>
      <c r="J2123" s="37" t="n">
        <v>151.76</v>
      </c>
      <c r="K2123" s="160">
        <f>H2123*(I2123/J2123)</f>
        <v/>
      </c>
      <c r="L2123" s="159" t="n">
        <v>204965.8856</v>
      </c>
      <c r="M2123" s="159" t="n">
        <v>198996</v>
      </c>
      <c r="N2123" s="159" t="n">
        <v>214915.68</v>
      </c>
      <c r="O2123" s="162">
        <f>MIN(K2123,L2123,M2123,N2123)</f>
        <v/>
      </c>
      <c r="P2123" s="162">
        <f>MAX(K2123,L2123,M2123,N2123)</f>
        <v/>
      </c>
      <c r="Q2123" s="162">
        <f>MEDIAN(K2123,L2123,M2123,N2123)</f>
        <v/>
      </c>
      <c r="R2123" s="162">
        <f>AVERAGE(K2123,L2123,M2123,N2123)</f>
        <v/>
      </c>
      <c r="S2123" s="162">
        <f>AVERAGE(O2123,Q2123)</f>
        <v/>
      </c>
      <c r="T2123" s="162">
        <f>AVERAGE(P2123,Q2123)</f>
        <v/>
      </c>
      <c r="U2123" s="41">
        <f>STDEVA(K2123,L2123,M2123,N2123)</f>
        <v/>
      </c>
      <c r="V2123" s="42">
        <f>U2123/Q2123</f>
        <v/>
      </c>
      <c r="W2123" s="43">
        <f>IF(X2123=O2123,"MENOR",IF(X2123=S2123,"PROM[MEN-MED]","PROMEDIO"))</f>
        <v/>
      </c>
      <c r="X2123" s="163">
        <f>IF(V2123&lt;=300%,O2123,IF(AND(V2123&gt;100%,V2123&lt;=150%),S2123,R2123))</f>
        <v/>
      </c>
      <c r="Y2123" s="162">
        <f>ROUND(X2123,0)</f>
        <v/>
      </c>
    </row>
    <row r="2124" ht="15.75" customHeight="1">
      <c r="B2124" s="32" t="inlineStr">
        <is>
          <t>2.14</t>
        </is>
      </c>
      <c r="C2124" s="32" t="n">
        <v>4912</v>
      </c>
      <c r="D2124" s="59" t="inlineStr">
        <is>
          <t xml:space="preserve">ANILLO DE FIJACION DEL GUARDAPLVOS </t>
        </is>
      </c>
      <c r="E2124" s="56" t="inlineStr">
        <is>
          <t>El anillo de fijación del guardapolvos es un componente utilizado para sujetar firmemente el guardapolvos en su posición dentro del sistema de suspensión o frenos de un toyota .</t>
        </is>
      </c>
      <c r="F2124" s="32" t="inlineStr">
        <is>
          <t>Unidad</t>
        </is>
      </c>
      <c r="G2124" s="35" t="inlineStr">
        <is>
          <t>suministro</t>
        </is>
      </c>
      <c r="H2124" s="159" t="n">
        <v>50350</v>
      </c>
      <c r="I2124" s="37" t="n">
        <v>158.91</v>
      </c>
      <c r="J2124" s="37" t="n">
        <v>151.76</v>
      </c>
      <c r="K2124" s="160">
        <f>H2124*(I2124/J2124)</f>
        <v/>
      </c>
      <c r="L2124" s="159" t="n">
        <v>60758.6749</v>
      </c>
      <c r="M2124" s="159" t="n">
        <v>58989</v>
      </c>
      <c r="N2124" s="159" t="n">
        <v>63708.12</v>
      </c>
      <c r="O2124" s="162">
        <f>MIN(K2124,L2124,M2124,N2124)</f>
        <v/>
      </c>
      <c r="P2124" s="162">
        <f>MAX(K2124,L2124,M2124,N2124)</f>
        <v/>
      </c>
      <c r="Q2124" s="162">
        <f>MEDIAN(K2124,L2124,M2124,N2124)</f>
        <v/>
      </c>
      <c r="R2124" s="162">
        <f>AVERAGE(K2124,L2124,M2124,N2124)</f>
        <v/>
      </c>
      <c r="S2124" s="162">
        <f>AVERAGE(O2124,Q2124)</f>
        <v/>
      </c>
      <c r="T2124" s="162">
        <f>AVERAGE(P2124,Q2124)</f>
        <v/>
      </c>
      <c r="U2124" s="41">
        <f>STDEVA(K2124,L2124,M2124,N2124)</f>
        <v/>
      </c>
      <c r="V2124" s="42">
        <f>U2124/Q2124</f>
        <v/>
      </c>
      <c r="W2124" s="43">
        <f>IF(X2124=O2124,"MENOR",IF(X2124=S2124,"PROM[MEN-MED]","PROMEDIO"))</f>
        <v/>
      </c>
      <c r="X2124" s="163">
        <f>IF(V2124&lt;=300%,O2124,IF(AND(V2124&gt;100%,V2124&lt;=150%),S2124,R2124))</f>
        <v/>
      </c>
      <c r="Y2124" s="162">
        <f>ROUND(X2124,0)</f>
        <v/>
      </c>
    </row>
    <row r="2125" ht="27" customHeight="1">
      <c r="B2125" s="32" t="inlineStr">
        <is>
          <t>2.15</t>
        </is>
      </c>
      <c r="C2125" s="32" t="n">
        <v>4912</v>
      </c>
      <c r="D2125" s="59" t="inlineStr">
        <is>
          <t xml:space="preserve">CUBIERTA ANTIPOLVO DE LA JUNTA ESFERICA SUPERIOR DELANTERA IZQUIERDA </t>
        </is>
      </c>
      <c r="E2125"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2125" s="32" t="inlineStr">
        <is>
          <t>Unidad</t>
        </is>
      </c>
      <c r="G2125" s="35" t="inlineStr">
        <is>
          <t>suministro</t>
        </is>
      </c>
      <c r="H2125" s="159" t="n">
        <v>50350</v>
      </c>
      <c r="I2125" s="37" t="n">
        <v>158.91</v>
      </c>
      <c r="J2125" s="37" t="n">
        <v>151.76</v>
      </c>
      <c r="K2125" s="160">
        <f>H2125*(I2125/J2125)</f>
        <v/>
      </c>
      <c r="L2125" s="159" t="n">
        <v>59039.6009</v>
      </c>
      <c r="M2125" s="159" t="n">
        <v>57320</v>
      </c>
      <c r="N2125" s="159" t="n">
        <v>61905.6</v>
      </c>
      <c r="O2125" s="162">
        <f>MIN(K2125,L2125,M2125,N2125)</f>
        <v/>
      </c>
      <c r="P2125" s="162">
        <f>MAX(K2125,L2125,M2125,N2125)</f>
        <v/>
      </c>
      <c r="Q2125" s="162">
        <f>MEDIAN(K2125,L2125,M2125,N2125)</f>
        <v/>
      </c>
      <c r="R2125" s="162">
        <f>AVERAGE(K2125,L2125,M2125,N2125)</f>
        <v/>
      </c>
      <c r="S2125" s="162">
        <f>AVERAGE(O2125,Q2125)</f>
        <v/>
      </c>
      <c r="T2125" s="162">
        <f>AVERAGE(P2125,Q2125)</f>
        <v/>
      </c>
      <c r="U2125" s="41">
        <f>STDEVA(K2125,L2125,M2125,N2125)</f>
        <v/>
      </c>
      <c r="V2125" s="42">
        <f>U2125/Q2125</f>
        <v/>
      </c>
      <c r="W2125" s="43">
        <f>IF(X2125=O2125,"MENOR",IF(X2125=S2125,"PROM[MEN-MED]","PROMEDIO"))</f>
        <v/>
      </c>
      <c r="X2125" s="163">
        <f>IF(V2125&lt;=300%,O2125,IF(AND(V2125&gt;100%,V2125&lt;=150%),S2125,R2125))</f>
        <v/>
      </c>
      <c r="Y2125" s="162">
        <f>ROUND(X2125,0)</f>
        <v/>
      </c>
    </row>
    <row r="2126" ht="27" customHeight="1">
      <c r="B2126" s="32" t="inlineStr">
        <is>
          <t>2.16</t>
        </is>
      </c>
      <c r="C2126" s="32" t="n">
        <v>4912</v>
      </c>
      <c r="D2126" s="59" t="inlineStr">
        <is>
          <t xml:space="preserve">CUBIERTA ANTIPOLVO DE LA JUNTA ESFERICA SUPERIOR DELANTERA DERECHA </t>
        </is>
      </c>
      <c r="E2126" s="56" t="inlineStr">
        <is>
          <t>La cubierta antipolvo de la junta esférica superior delantera izquierda en un toyota es un componente de goma o poliuretano que protege la rótula de suspensión superior del polvo, la suciedad y la humedad, asegurando su buen funcionamiento y durabilidad.</t>
        </is>
      </c>
      <c r="F2126" s="32" t="inlineStr">
        <is>
          <t>Unidad</t>
        </is>
      </c>
      <c r="G2126" s="35" t="inlineStr">
        <is>
          <t>suministro</t>
        </is>
      </c>
      <c r="H2126" s="159" t="n">
        <v>50350</v>
      </c>
      <c r="I2126" s="37" t="n">
        <v>158.91</v>
      </c>
      <c r="J2126" s="37" t="n">
        <v>151.76</v>
      </c>
      <c r="K2126" s="160">
        <f>H2126*(I2126/J2126)</f>
        <v/>
      </c>
      <c r="L2126" s="159" t="n">
        <v>60185.9874</v>
      </c>
      <c r="M2126" s="159" t="n">
        <v>58433</v>
      </c>
      <c r="N2126" s="159" t="n">
        <v>63107.64</v>
      </c>
      <c r="O2126" s="162">
        <f>MIN(K2126,L2126,M2126,N2126)</f>
        <v/>
      </c>
      <c r="P2126" s="162">
        <f>MAX(K2126,L2126,M2126,N2126)</f>
        <v/>
      </c>
      <c r="Q2126" s="162">
        <f>MEDIAN(K2126,L2126,M2126,N2126)</f>
        <v/>
      </c>
      <c r="R2126" s="162">
        <f>AVERAGE(K2126,L2126,M2126,N2126)</f>
        <v/>
      </c>
      <c r="S2126" s="162">
        <f>AVERAGE(O2126,Q2126)</f>
        <v/>
      </c>
      <c r="T2126" s="162">
        <f>AVERAGE(P2126,Q2126)</f>
        <v/>
      </c>
      <c r="U2126" s="41">
        <f>STDEVA(K2126,L2126,M2126,N2126)</f>
        <v/>
      </c>
      <c r="V2126" s="42">
        <f>U2126/Q2126</f>
        <v/>
      </c>
      <c r="W2126" s="43">
        <f>IF(X2126=O2126,"MENOR",IF(X2126=S2126,"PROM[MEN-MED]","PROMEDIO"))</f>
        <v/>
      </c>
      <c r="X2126" s="163">
        <f>IF(V2126&lt;=300%,O2126,IF(AND(V2126&gt;100%,V2126&lt;=150%),S2126,R2126))</f>
        <v/>
      </c>
      <c r="Y2126" s="162">
        <f>ROUND(X2126,0)</f>
        <v/>
      </c>
    </row>
    <row r="2127" ht="27" customHeight="1">
      <c r="B2127" s="32" t="inlineStr">
        <is>
          <t>2.17</t>
        </is>
      </c>
      <c r="C2127" s="32" t="n">
        <v>4912</v>
      </c>
      <c r="D2127" s="59" t="inlineStr">
        <is>
          <t xml:space="preserve">CABLE DEL SENSOR DE CONTROL DE DERRAPE </t>
        </is>
      </c>
      <c r="E2127" s="56" t="inlineStr">
        <is>
          <t>El cable del sensor de control de derrape en un toyota es un componente del sistema de estabilidad del vehículo (VSC - Vehicle Stability Control) que transmite la señal del sensor de derrape a la unidad de control electrónico (ECU).</t>
        </is>
      </c>
      <c r="F2127" s="32" t="inlineStr">
        <is>
          <t>Unidad</t>
        </is>
      </c>
      <c r="G2127" s="35" t="inlineStr">
        <is>
          <t>suministro</t>
        </is>
      </c>
      <c r="H2127" s="159" t="n">
        <v>96402</v>
      </c>
      <c r="I2127" s="37" t="n">
        <v>158.91</v>
      </c>
      <c r="J2127" s="37" t="n">
        <v>151.76</v>
      </c>
      <c r="K2127" s="160">
        <f>H2127*(I2127/J2127)</f>
        <v/>
      </c>
      <c r="L2127" s="159" t="n">
        <v>582073.6012</v>
      </c>
      <c r="M2127" s="159" t="n">
        <v>565120</v>
      </c>
      <c r="N2127" s="159" t="n">
        <v>610329.6</v>
      </c>
      <c r="O2127" s="162">
        <f>MIN(K2127,L2127,M2127,N2127)</f>
        <v/>
      </c>
      <c r="P2127" s="162">
        <f>MAX(K2127,L2127,M2127,N2127)</f>
        <v/>
      </c>
      <c r="Q2127" s="162">
        <f>MEDIAN(K2127,L2127,M2127,N2127)</f>
        <v/>
      </c>
      <c r="R2127" s="162">
        <f>AVERAGE(K2127,L2127,M2127,N2127)</f>
        <v/>
      </c>
      <c r="S2127" s="162">
        <f>AVERAGE(O2127,Q2127)</f>
        <v/>
      </c>
      <c r="T2127" s="162">
        <f>AVERAGE(P2127,Q2127)</f>
        <v/>
      </c>
      <c r="U2127" s="41">
        <f>STDEVA(K2127,L2127,M2127,N2127)</f>
        <v/>
      </c>
      <c r="V2127" s="42">
        <f>U2127/Q2127</f>
        <v/>
      </c>
      <c r="W2127" s="43">
        <f>IF(X2127=O2127,"MENOR",IF(X2127=S2127,"PROM[MEN-MED]","PROMEDIO"))</f>
        <v/>
      </c>
      <c r="X2127" s="163">
        <f>IF(V2127&lt;=300%,O2127,IF(AND(V2127&gt;100%,V2127&lt;=150%),S2127,R2127))</f>
        <v/>
      </c>
      <c r="Y2127" s="162">
        <f>ROUND(X2127,0)</f>
        <v/>
      </c>
    </row>
    <row r="2128" ht="27" customHeight="1">
      <c r="B2128" s="32" t="inlineStr">
        <is>
          <t>2.18</t>
        </is>
      </c>
      <c r="C2128" s="32" t="n">
        <v>4912</v>
      </c>
      <c r="D2128" s="59" t="inlineStr">
        <is>
          <t xml:space="preserve">SUBCONJUNTO IZQUIERDO DEL BRAZO INFERIOR NO.1 DE LA SUSPENSION DELANTERA </t>
        </is>
      </c>
      <c r="E2128" s="56" t="inlineStr">
        <is>
          <t>El subconjunto izquierdo del brazo inferior No.1 de la suspensión delantera en un toyota es un componente estructural clave que forma parte del sistema de suspensión del lado delantero izquierdo del vehículo.</t>
        </is>
      </c>
      <c r="F2128" s="32" t="inlineStr">
        <is>
          <t>Unidad</t>
        </is>
      </c>
      <c r="G2128" s="35" t="inlineStr">
        <is>
          <t>suministro</t>
        </is>
      </c>
      <c r="H2128" s="159" t="n">
        <v>2819693</v>
      </c>
      <c r="I2128" s="37" t="n">
        <v>158.91</v>
      </c>
      <c r="J2128" s="37" t="n">
        <v>151.76</v>
      </c>
      <c r="K2128" s="160">
        <f>H2128*(I2128/J2128)</f>
        <v/>
      </c>
      <c r="L2128" s="159" t="n">
        <v>3357407.571</v>
      </c>
      <c r="M2128" s="159" t="n">
        <v>3259619</v>
      </c>
      <c r="N2128" s="159" t="n">
        <v>3520388.52</v>
      </c>
      <c r="O2128" s="162">
        <f>MIN(K2128,L2128,M2128,N2128)</f>
        <v/>
      </c>
      <c r="P2128" s="162">
        <f>MAX(K2128,L2128,M2128,N2128)</f>
        <v/>
      </c>
      <c r="Q2128" s="162">
        <f>MEDIAN(K2128,L2128,M2128,N2128)</f>
        <v/>
      </c>
      <c r="R2128" s="162">
        <f>AVERAGE(K2128,L2128,M2128,N2128)</f>
        <v/>
      </c>
      <c r="S2128" s="162">
        <f>AVERAGE(O2128,Q2128)</f>
        <v/>
      </c>
      <c r="T2128" s="162">
        <f>AVERAGE(P2128,Q2128)</f>
        <v/>
      </c>
      <c r="U2128" s="41">
        <f>STDEVA(K2128,L2128,M2128,N2128)</f>
        <v/>
      </c>
      <c r="V2128" s="42">
        <f>U2128/Q2128</f>
        <v/>
      </c>
      <c r="W2128" s="43">
        <f>IF(X2128=O2128,"MENOR",IF(X2128=S2128,"PROM[MEN-MED]","PROMEDIO"))</f>
        <v/>
      </c>
      <c r="X2128" s="163">
        <f>IF(V2128&lt;=300%,O2128,IF(AND(V2128&gt;100%,V2128&lt;=150%),S2128,R2128))</f>
        <v/>
      </c>
      <c r="Y2128" s="162">
        <f>ROUND(X2128,0)</f>
        <v/>
      </c>
    </row>
    <row r="2129" ht="27" customHeight="1">
      <c r="B2129" s="32" t="inlineStr">
        <is>
          <t>2.19</t>
        </is>
      </c>
      <c r="C2129" s="32" t="n">
        <v>4912</v>
      </c>
      <c r="D2129" s="59" t="inlineStr">
        <is>
          <t xml:space="preserve">SUBCONJUNTODERECHO DEL BRAZO INFERIOR NO.1 DE LA SUSPENSION DELANTERA </t>
        </is>
      </c>
      <c r="E2129" s="56" t="inlineStr">
        <is>
          <t>El subconjunto izquierdo del brazo inferior No.1 de la suspensión delantera en un toyota es un componente estructural clave que forma parte del sistema de suspensión del lado delantero izquierdo del vehículo.</t>
        </is>
      </c>
      <c r="F2129" s="32" t="inlineStr">
        <is>
          <t>Unidad</t>
        </is>
      </c>
      <c r="G2129" s="35" t="inlineStr">
        <is>
          <t>suministro</t>
        </is>
      </c>
      <c r="H2129" s="159" t="n">
        <v>2813532</v>
      </c>
      <c r="I2129" s="37" t="n">
        <v>158.91</v>
      </c>
      <c r="J2129" s="37" t="n">
        <v>151.76</v>
      </c>
      <c r="K2129" s="160">
        <f>H2129*(I2129/J2129)</f>
        <v/>
      </c>
      <c r="L2129" s="159" t="n">
        <v>3343911.4835</v>
      </c>
      <c r="M2129" s="159" t="n">
        <v>3246516</v>
      </c>
      <c r="N2129" s="159" t="n">
        <v>3506237.28</v>
      </c>
      <c r="O2129" s="162">
        <f>MIN(K2129,L2129,M2129,N2129)</f>
        <v/>
      </c>
      <c r="P2129" s="162">
        <f>MAX(K2129,L2129,M2129,N2129)</f>
        <v/>
      </c>
      <c r="Q2129" s="162">
        <f>MEDIAN(K2129,L2129,M2129,N2129)</f>
        <v/>
      </c>
      <c r="R2129" s="162">
        <f>AVERAGE(K2129,L2129,M2129,N2129)</f>
        <v/>
      </c>
      <c r="S2129" s="162">
        <f>AVERAGE(O2129,Q2129)</f>
        <v/>
      </c>
      <c r="T2129" s="162">
        <f>AVERAGE(P2129,Q2129)</f>
        <v/>
      </c>
      <c r="U2129" s="41">
        <f>STDEVA(K2129,L2129,M2129,N2129)</f>
        <v/>
      </c>
      <c r="V2129" s="42">
        <f>U2129/Q2129</f>
        <v/>
      </c>
      <c r="W2129" s="43">
        <f>IF(X2129=O2129,"MENOR",IF(X2129=S2129,"PROM[MEN-MED]","PROMEDIO"))</f>
        <v/>
      </c>
      <c r="X2129" s="163">
        <f>IF(V2129&lt;=300%,O2129,IF(AND(V2129&gt;100%,V2129&lt;=150%),S2129,R2129))</f>
        <v/>
      </c>
      <c r="Y2129" s="162">
        <f>ROUND(X2129,0)</f>
        <v/>
      </c>
    </row>
    <row r="2130" ht="27" customHeight="1">
      <c r="B2130" s="32" t="inlineStr">
        <is>
          <t>2.20</t>
        </is>
      </c>
      <c r="C2130" s="32" t="n">
        <v>4912</v>
      </c>
      <c r="D2130" s="59" t="inlineStr">
        <is>
          <t xml:space="preserve">CONJUNTO DE LEVA DE AJUSTE DE CONVERGENCIA </t>
        </is>
      </c>
      <c r="E2130" s="56" t="inlineStr">
        <is>
          <t>El conjunto de leva de ajuste de convergencia en un toyota es un mecanismo que permite la regulación del ángulo de convergencia de las ruedas delanteras o traseras, asegurando un alineamiento correcto para mejorar la estabilidad y el desgaste uniforme de los neumáticos.</t>
        </is>
      </c>
      <c r="F2130" s="32" t="inlineStr">
        <is>
          <t>Unidad</t>
        </is>
      </c>
      <c r="G2130" s="35" t="inlineStr">
        <is>
          <t>suministro</t>
        </is>
      </c>
      <c r="H2130" s="159" t="n">
        <v>76950</v>
      </c>
      <c r="I2130" s="37" t="n">
        <v>158.91</v>
      </c>
      <c r="J2130" s="37" t="n">
        <v>151.76</v>
      </c>
      <c r="K2130" s="160">
        <f>H2130*(I2130/J2130)</f>
        <v/>
      </c>
      <c r="L2130" s="159" t="n">
        <v>91104.53170000001</v>
      </c>
      <c r="M2130" s="159" t="n">
        <v>88451</v>
      </c>
      <c r="N2130" s="159" t="n">
        <v>95527.08</v>
      </c>
      <c r="O2130" s="162">
        <f>MIN(K2130,L2130,M2130,N2130)</f>
        <v/>
      </c>
      <c r="P2130" s="162">
        <f>MAX(K2130,L2130,M2130,N2130)</f>
        <v/>
      </c>
      <c r="Q2130" s="162">
        <f>MEDIAN(K2130,L2130,M2130,N2130)</f>
        <v/>
      </c>
      <c r="R2130" s="162">
        <f>AVERAGE(K2130,L2130,M2130,N2130)</f>
        <v/>
      </c>
      <c r="S2130" s="162">
        <f>AVERAGE(O2130,Q2130)</f>
        <v/>
      </c>
      <c r="T2130" s="162">
        <f>AVERAGE(P2130,Q2130)</f>
        <v/>
      </c>
      <c r="U2130" s="41">
        <f>STDEVA(K2130,L2130,M2130,N2130)</f>
        <v/>
      </c>
      <c r="V2130" s="42">
        <f>U2130/Q2130</f>
        <v/>
      </c>
      <c r="W2130" s="43">
        <f>IF(X2130=O2130,"MENOR",IF(X2130=S2130,"PROM[MEN-MED]","PROMEDIO"))</f>
        <v/>
      </c>
      <c r="X2130" s="163">
        <f>IF(V2130&lt;=300%,O2130,IF(AND(V2130&gt;100%,V2130&lt;=150%),S2130,R2130))</f>
        <v/>
      </c>
      <c r="Y2130" s="162">
        <f>ROUND(X2130,0)</f>
        <v/>
      </c>
    </row>
    <row r="2131" ht="27" customHeight="1">
      <c r="B2131" s="32" t="inlineStr">
        <is>
          <t>2.21</t>
        </is>
      </c>
      <c r="C2131" s="32" t="n">
        <v>4912</v>
      </c>
      <c r="D2131" s="59" t="inlineStr">
        <is>
          <t xml:space="preserve">CASQUILLO IZQUIERDO DEL BRAZO INFERIOR DELANTERO </t>
        </is>
      </c>
      <c r="E2131" s="56" t="inlineStr">
        <is>
          <t>El casquillo izquierdo del brazo inferior delantero en un toyota es un componente esencial de la suspensión que permite la conexión flexible entre el brazo de control inferior y el chasis del vehículo.</t>
        </is>
      </c>
      <c r="F2131" s="32" t="inlineStr">
        <is>
          <t>Unidad</t>
        </is>
      </c>
      <c r="G2131" s="35" t="inlineStr">
        <is>
          <t>suministro</t>
        </is>
      </c>
      <c r="H2131" s="159" t="n">
        <v>311430</v>
      </c>
      <c r="I2131" s="37" t="n">
        <v>158.91</v>
      </c>
      <c r="J2131" s="37" t="n">
        <v>151.76</v>
      </c>
      <c r="K2131" s="160">
        <f>H2131*(I2131/J2131)</f>
        <v/>
      </c>
      <c r="L2131" s="159" t="n">
        <v>383198.1118</v>
      </c>
      <c r="M2131" s="159" t="n">
        <v>372037</v>
      </c>
      <c r="N2131" s="159" t="n">
        <v>401799.96</v>
      </c>
      <c r="O2131" s="162">
        <f>MIN(K2131,L2131,M2131,N2131)</f>
        <v/>
      </c>
      <c r="P2131" s="162">
        <f>MAX(K2131,L2131,M2131,N2131)</f>
        <v/>
      </c>
      <c r="Q2131" s="162">
        <f>MEDIAN(K2131,L2131,M2131,N2131)</f>
        <v/>
      </c>
      <c r="R2131" s="162">
        <f>AVERAGE(K2131,L2131,M2131,N2131)</f>
        <v/>
      </c>
      <c r="S2131" s="162">
        <f>AVERAGE(O2131,Q2131)</f>
        <v/>
      </c>
      <c r="T2131" s="162">
        <f>AVERAGE(P2131,Q2131)</f>
        <v/>
      </c>
      <c r="U2131" s="41">
        <f>STDEVA(K2131,L2131,M2131,N2131)</f>
        <v/>
      </c>
      <c r="V2131" s="42">
        <f>U2131/Q2131</f>
        <v/>
      </c>
      <c r="W2131" s="43">
        <f>IF(X2131=O2131,"MENOR",IF(X2131=S2131,"PROM[MEN-MED]","PROMEDIO"))</f>
        <v/>
      </c>
      <c r="X2131" s="163">
        <f>IF(V2131&lt;=300%,O2131,IF(AND(V2131&gt;100%,V2131&lt;=150%),S2131,R2131))</f>
        <v/>
      </c>
      <c r="Y2131" s="162">
        <f>ROUND(X2131,0)</f>
        <v/>
      </c>
    </row>
    <row r="2132" ht="27" customHeight="1">
      <c r="B2132" s="32" t="inlineStr">
        <is>
          <t>2.22</t>
        </is>
      </c>
      <c r="C2132" s="32" t="n">
        <v>4912</v>
      </c>
      <c r="D2132" s="59" t="inlineStr">
        <is>
          <t xml:space="preserve">CASQUILLODERECHO  DEL BRAZO INFERIOR DELANTERO </t>
        </is>
      </c>
      <c r="E2132" s="56" t="inlineStr">
        <is>
          <t>componente clave del sistema de suspensión que conecta el brazo de control inferior derecho con el chasis del vehículo, permitiendo un movimiento controlado y reduciendo vibraciones.</t>
        </is>
      </c>
      <c r="F2132" s="32" t="inlineStr">
        <is>
          <t>Unidad</t>
        </is>
      </c>
      <c r="G2132" s="35" t="inlineStr">
        <is>
          <t>suministro</t>
        </is>
      </c>
      <c r="H2132" s="159" t="n">
        <v>311430</v>
      </c>
      <c r="I2132" s="37" t="n">
        <v>158.91</v>
      </c>
      <c r="J2132" s="37" t="n">
        <v>151.76</v>
      </c>
      <c r="K2132" s="160">
        <f>H2132*(I2132/J2132)</f>
        <v/>
      </c>
      <c r="L2132" s="159" t="n">
        <v>398079.5497</v>
      </c>
      <c r="M2132" s="159" t="n">
        <v>386485</v>
      </c>
      <c r="N2132" s="159" t="n">
        <v>417403.8</v>
      </c>
      <c r="O2132" s="162">
        <f>MIN(K2132,L2132,M2132,N2132)</f>
        <v/>
      </c>
      <c r="P2132" s="162">
        <f>MAX(K2132,L2132,M2132,N2132)</f>
        <v/>
      </c>
      <c r="Q2132" s="162">
        <f>MEDIAN(K2132,L2132,M2132,N2132)</f>
        <v/>
      </c>
      <c r="R2132" s="162">
        <f>AVERAGE(K2132,L2132,M2132,N2132)</f>
        <v/>
      </c>
      <c r="S2132" s="162">
        <f>AVERAGE(O2132,Q2132)</f>
        <v/>
      </c>
      <c r="T2132" s="162">
        <f>AVERAGE(P2132,Q2132)</f>
        <v/>
      </c>
      <c r="U2132" s="41">
        <f>STDEVA(K2132,L2132,M2132,N2132)</f>
        <v/>
      </c>
      <c r="V2132" s="42">
        <f>U2132/Q2132</f>
        <v/>
      </c>
      <c r="W2132" s="43">
        <f>IF(X2132=O2132,"MENOR",IF(X2132=S2132,"PROM[MEN-MED]","PROMEDIO"))</f>
        <v/>
      </c>
      <c r="X2132" s="163">
        <f>IF(V2132&lt;=300%,O2132,IF(AND(V2132&gt;100%,V2132&lt;=150%),S2132,R2132))</f>
        <v/>
      </c>
      <c r="Y2132" s="162">
        <f>ROUND(X2132,0)</f>
        <v/>
      </c>
    </row>
    <row r="2133" ht="27" customHeight="1">
      <c r="B2133" s="32" t="inlineStr">
        <is>
          <t>2.23</t>
        </is>
      </c>
      <c r="C2133" s="32" t="n">
        <v>4912</v>
      </c>
      <c r="D2133" s="59" t="inlineStr">
        <is>
          <t xml:space="preserve">CUBIERTA ANTIPOLVO IZQUIERDA DE LA JUNTA ESFERICA INFERIOR </t>
        </is>
      </c>
      <c r="E2133" s="56" t="inlineStr">
        <is>
          <t>componente de goma o poliuretano que protege la rótula de suspensión inferior izquierda contra suciedad, polvo y humedad, evitando el desgaste prematuro y asegurando un funcionamiento adecuado.</t>
        </is>
      </c>
      <c r="F2133" s="32" t="inlineStr">
        <is>
          <t>Unidad</t>
        </is>
      </c>
      <c r="G2133" s="35" t="inlineStr">
        <is>
          <t>suministro</t>
        </is>
      </c>
      <c r="H2133" s="159" t="n">
        <v>843807</v>
      </c>
      <c r="I2133" s="37" t="n">
        <v>158.91</v>
      </c>
      <c r="J2133" s="37" t="n">
        <v>151.76</v>
      </c>
      <c r="K2133" s="160">
        <f>H2133*(I2133/J2133)</f>
        <v/>
      </c>
      <c r="L2133" s="159" t="n">
        <v>1040326.7742</v>
      </c>
      <c r="M2133" s="159" t="n">
        <v>1010026</v>
      </c>
      <c r="N2133" s="159" t="n">
        <v>1090828.08</v>
      </c>
      <c r="O2133" s="162">
        <f>MIN(K2133,L2133,M2133,N2133)</f>
        <v/>
      </c>
      <c r="P2133" s="162">
        <f>MAX(K2133,L2133,M2133,N2133)</f>
        <v/>
      </c>
      <c r="Q2133" s="162">
        <f>MEDIAN(K2133,L2133,M2133,N2133)</f>
        <v/>
      </c>
      <c r="R2133" s="162">
        <f>AVERAGE(K2133,L2133,M2133,N2133)</f>
        <v/>
      </c>
      <c r="S2133" s="162">
        <f>AVERAGE(O2133,Q2133)</f>
        <v/>
      </c>
      <c r="T2133" s="162">
        <f>AVERAGE(P2133,Q2133)</f>
        <v/>
      </c>
      <c r="U2133" s="41">
        <f>STDEVA(K2133,L2133,M2133,N2133)</f>
        <v/>
      </c>
      <c r="V2133" s="42">
        <f>U2133/Q2133</f>
        <v/>
      </c>
      <c r="W2133" s="43">
        <f>IF(X2133=O2133,"MENOR",IF(X2133=S2133,"PROM[MEN-MED]","PROMEDIO"))</f>
        <v/>
      </c>
      <c r="X2133" s="163">
        <f>IF(V2133&lt;=300%,O2133,IF(AND(V2133&gt;100%,V2133&lt;=150%),S2133,R2133))</f>
        <v/>
      </c>
      <c r="Y2133" s="162">
        <f>ROUND(X2133,0)</f>
        <v/>
      </c>
    </row>
    <row r="2134" ht="27" customHeight="1">
      <c r="B2134" s="32" t="inlineStr">
        <is>
          <t>2.24</t>
        </is>
      </c>
      <c r="C2134" s="32" t="n">
        <v>4912</v>
      </c>
      <c r="D2134" s="59" t="inlineStr">
        <is>
          <t xml:space="preserve">CUBIERTA ANTIPOLVODERECHA  DE LA JUNTA ESFERICA INFERIOR </t>
        </is>
      </c>
      <c r="E2134" s="56" t="inlineStr">
        <is>
          <t>componente de goma o poliuretano que protege la rótula de suspensión inferior izquierda contra suciedad, polvo y humedad, evitando el desgaste prematuro y asegurando un funcionamiento adecuado.</t>
        </is>
      </c>
      <c r="F2134" s="32" t="inlineStr">
        <is>
          <t>Unidad</t>
        </is>
      </c>
      <c r="G2134" s="35" t="inlineStr">
        <is>
          <t>suministro</t>
        </is>
      </c>
      <c r="H2134" s="159" t="n">
        <v>843807</v>
      </c>
      <c r="I2134" s="37" t="n">
        <v>158.91</v>
      </c>
      <c r="J2134" s="37" t="n">
        <v>151.76</v>
      </c>
      <c r="K2134" s="160">
        <f>H2134*(I2134/J2134)</f>
        <v/>
      </c>
      <c r="L2134" s="159" t="n">
        <v>1030604.6051</v>
      </c>
      <c r="M2134" s="159" t="n">
        <v>1000587</v>
      </c>
      <c r="N2134" s="159" t="n">
        <v>1080633.96</v>
      </c>
      <c r="O2134" s="162">
        <f>MIN(K2134,L2134,M2134,N2134)</f>
        <v/>
      </c>
      <c r="P2134" s="162">
        <f>MAX(K2134,L2134,M2134,N2134)</f>
        <v/>
      </c>
      <c r="Q2134" s="162">
        <f>MEDIAN(K2134,L2134,M2134,N2134)</f>
        <v/>
      </c>
      <c r="R2134" s="162">
        <f>AVERAGE(K2134,L2134,M2134,N2134)</f>
        <v/>
      </c>
      <c r="S2134" s="162">
        <f>AVERAGE(O2134,Q2134)</f>
        <v/>
      </c>
      <c r="T2134" s="162">
        <f>AVERAGE(P2134,Q2134)</f>
        <v/>
      </c>
      <c r="U2134" s="41">
        <f>STDEVA(K2134,L2134,M2134,N2134)</f>
        <v/>
      </c>
      <c r="V2134" s="42">
        <f>U2134/Q2134</f>
        <v/>
      </c>
      <c r="W2134" s="43">
        <f>IF(X2134=O2134,"MENOR",IF(X2134=S2134,"PROM[MEN-MED]","PROMEDIO"))</f>
        <v/>
      </c>
      <c r="X2134" s="163">
        <f>IF(V2134&lt;=300%,O2134,IF(AND(V2134&gt;100%,V2134&lt;=150%),S2134,R2134))</f>
        <v/>
      </c>
      <c r="Y2134" s="162">
        <f>ROUND(X2134,0)</f>
        <v/>
      </c>
    </row>
    <row r="2135" ht="27" customHeight="1">
      <c r="B2135" s="32" t="inlineStr">
        <is>
          <t>2.25</t>
        </is>
      </c>
      <c r="C2135" s="32" t="n">
        <v>4912</v>
      </c>
      <c r="D2135" s="83" t="inlineStr">
        <is>
          <t xml:space="preserve">FIJACION DE LA JUNTA ESFERICA INFERIOR DELANTERA IZQUIERDA </t>
        </is>
      </c>
      <c r="E2135" s="56" t="inlineStr">
        <is>
          <t>conjunto de elementos que aseguran la rótula de suspensión inferior al brazo de control inferior y la mangueta de dirección, garantizando estabilidad y un movimiento controlado de la suspensión.</t>
        </is>
      </c>
      <c r="F2135" s="32" t="inlineStr">
        <is>
          <t>Unidad</t>
        </is>
      </c>
      <c r="G2135" s="35" t="inlineStr">
        <is>
          <t>suministro</t>
        </is>
      </c>
      <c r="H2135" s="159" t="n">
        <v>141991</v>
      </c>
      <c r="I2135" s="37" t="n">
        <v>158.91</v>
      </c>
      <c r="J2135" s="37" t="n">
        <v>151.76</v>
      </c>
      <c r="K2135" s="160">
        <f>H2135*(I2135/J2135)</f>
        <v/>
      </c>
      <c r="L2135" s="159" t="n">
        <v>180074.9055</v>
      </c>
      <c r="M2135" s="159" t="n">
        <v>174830</v>
      </c>
      <c r="N2135" s="159" t="n">
        <v>188816.4</v>
      </c>
      <c r="O2135" s="162">
        <f>MIN(K2135,L2135,M2135,N2135)</f>
        <v/>
      </c>
      <c r="P2135" s="162">
        <f>MAX(K2135,L2135,M2135,N2135)</f>
        <v/>
      </c>
      <c r="Q2135" s="162">
        <f>MEDIAN(K2135,L2135,M2135,N2135)</f>
        <v/>
      </c>
      <c r="R2135" s="162">
        <f>AVERAGE(K2135,L2135,M2135,N2135)</f>
        <v/>
      </c>
      <c r="S2135" s="162">
        <f>AVERAGE(O2135,Q2135)</f>
        <v/>
      </c>
      <c r="T2135" s="162">
        <f>AVERAGE(P2135,Q2135)</f>
        <v/>
      </c>
      <c r="U2135" s="41">
        <f>STDEVA(K2135,L2135,M2135,N2135)</f>
        <v/>
      </c>
      <c r="V2135" s="42">
        <f>U2135/Q2135</f>
        <v/>
      </c>
      <c r="W2135" s="43">
        <f>IF(X2135=O2135,"MENOR",IF(X2135=S2135,"PROM[MEN-MED]","PROMEDIO"))</f>
        <v/>
      </c>
      <c r="X2135" s="163">
        <f>IF(V2135&lt;=300%,O2135,IF(AND(V2135&gt;100%,V2135&lt;=150%),S2135,R2135))</f>
        <v/>
      </c>
      <c r="Y2135" s="162">
        <f>ROUND(X2135,0)</f>
        <v/>
      </c>
    </row>
    <row r="2136" ht="27" customHeight="1">
      <c r="B2136" s="32" t="inlineStr">
        <is>
          <t>2.26</t>
        </is>
      </c>
      <c r="C2136" s="32" t="n">
        <v>4912</v>
      </c>
      <c r="D2136" s="83" t="inlineStr">
        <is>
          <t xml:space="preserve">FIJACION DE LA JUNTA ESFERICA INFERIOR DELANTERA DERECHA </t>
        </is>
      </c>
      <c r="E2136" s="56" t="inlineStr">
        <is>
          <t>conjunto de elementos que aseguran la rótula de suspensión inferior al brazo de control inferior y la mangueta de dirección, garantizando estabilidad y un movimiento controlado de la suspensión.</t>
        </is>
      </c>
      <c r="F2136" s="32" t="inlineStr">
        <is>
          <t>Unidad</t>
        </is>
      </c>
      <c r="G2136" s="35" t="inlineStr">
        <is>
          <t>suministro</t>
        </is>
      </c>
      <c r="H2136" s="159" t="n">
        <v>141991</v>
      </c>
      <c r="I2136" s="37" t="n">
        <v>158.91</v>
      </c>
      <c r="J2136" s="37" t="n">
        <v>151.76</v>
      </c>
      <c r="K2136" s="160">
        <f>H2136*(I2136/J2136)</f>
        <v/>
      </c>
      <c r="L2136" s="159" t="n">
        <v>179019.1494</v>
      </c>
      <c r="M2136" s="159" t="n">
        <v>173805</v>
      </c>
      <c r="N2136" s="159" t="n">
        <v>187709.4</v>
      </c>
      <c r="O2136" s="162">
        <f>MIN(K2136,L2136,M2136,N2136)</f>
        <v/>
      </c>
      <c r="P2136" s="162">
        <f>MAX(K2136,L2136,M2136,N2136)</f>
        <v/>
      </c>
      <c r="Q2136" s="162">
        <f>MEDIAN(K2136,L2136,M2136,N2136)</f>
        <v/>
      </c>
      <c r="R2136" s="162">
        <f>AVERAGE(K2136,L2136,M2136,N2136)</f>
        <v/>
      </c>
      <c r="S2136" s="162">
        <f>AVERAGE(O2136,Q2136)</f>
        <v/>
      </c>
      <c r="T2136" s="162">
        <f>AVERAGE(P2136,Q2136)</f>
        <v/>
      </c>
      <c r="U2136" s="41">
        <f>STDEVA(K2136,L2136,M2136,N2136)</f>
        <v/>
      </c>
      <c r="V2136" s="42">
        <f>U2136/Q2136</f>
        <v/>
      </c>
      <c r="W2136" s="43">
        <f>IF(X2136=O2136,"MENOR",IF(X2136=S2136,"PROM[MEN-MED]","PROMEDIO"))</f>
        <v/>
      </c>
      <c r="X2136" s="163">
        <f>IF(V2136&lt;=300%,O2136,IF(AND(V2136&gt;100%,V2136&lt;=150%),S2136,R2136))</f>
        <v/>
      </c>
      <c r="Y2136" s="162">
        <f>ROUND(X2136,0)</f>
        <v/>
      </c>
    </row>
    <row r="2137" ht="27" customHeight="1">
      <c r="B2137" s="32" t="inlineStr">
        <is>
          <t>2.27</t>
        </is>
      </c>
      <c r="C2137" s="32" t="n">
        <v>4912</v>
      </c>
      <c r="D2137" s="83" t="inlineStr">
        <is>
          <t>CASQUILLO DE LA BARRA ESTABILIZADORA DELANTERA N° 1</t>
        </is>
      </c>
      <c r="E2137" s="56" t="inlineStr">
        <is>
          <t>componente de goma o poliuretano que permite la fijación y el movimiento controlado de la barra estabilizadora, reduciendo la inclinación del vehículo en las curvas y mejorando la estabilidad.</t>
        </is>
      </c>
      <c r="F2137" s="32" t="inlineStr">
        <is>
          <t>Unidad</t>
        </is>
      </c>
      <c r="G2137" s="35" t="inlineStr">
        <is>
          <t>suministro</t>
        </is>
      </c>
      <c r="H2137" s="159" t="n">
        <v>98800</v>
      </c>
      <c r="I2137" s="37" t="n">
        <v>158.91</v>
      </c>
      <c r="J2137" s="37" t="n">
        <v>151.76</v>
      </c>
      <c r="K2137" s="160">
        <f>H2137*(I2137/J2137)</f>
        <v/>
      </c>
      <c r="L2137" s="159" t="n">
        <v>115850.2842</v>
      </c>
      <c r="M2137" s="159" t="n">
        <v>112476</v>
      </c>
      <c r="N2137" s="159" t="n">
        <v>121474.08</v>
      </c>
      <c r="O2137" s="162">
        <f>MIN(K2137,L2137,M2137,N2137)</f>
        <v/>
      </c>
      <c r="P2137" s="162">
        <f>MAX(K2137,L2137,M2137,N2137)</f>
        <v/>
      </c>
      <c r="Q2137" s="162">
        <f>MEDIAN(K2137,L2137,M2137,N2137)</f>
        <v/>
      </c>
      <c r="R2137" s="162">
        <f>AVERAGE(K2137,L2137,M2137,N2137)</f>
        <v/>
      </c>
      <c r="S2137" s="162">
        <f>AVERAGE(O2137,Q2137)</f>
        <v/>
      </c>
      <c r="T2137" s="162">
        <f>AVERAGE(P2137,Q2137)</f>
        <v/>
      </c>
      <c r="U2137" s="41">
        <f>STDEVA(K2137,L2137,M2137,N2137)</f>
        <v/>
      </c>
      <c r="V2137" s="42">
        <f>U2137/Q2137</f>
        <v/>
      </c>
      <c r="W2137" s="43">
        <f>IF(X2137=O2137,"MENOR",IF(X2137=S2137,"PROM[MEN-MED]","PROMEDIO"))</f>
        <v/>
      </c>
      <c r="X2137" s="163">
        <f>IF(V2137&lt;=300%,O2137,IF(AND(V2137&gt;100%,V2137&lt;=150%),S2137,R2137))</f>
        <v/>
      </c>
      <c r="Y2137" s="162">
        <f>ROUND(X2137,0)</f>
        <v/>
      </c>
    </row>
    <row r="2138" ht="15.75" customHeight="1">
      <c r="B2138" s="32" t="inlineStr">
        <is>
          <t>2.28</t>
        </is>
      </c>
      <c r="C2138" s="32" t="n">
        <v>4912</v>
      </c>
      <c r="D2138" s="83" t="inlineStr">
        <is>
          <t>CONJUNTO DERECHO DEL ESTABILIZADOR DELANTERO</t>
        </is>
      </c>
      <c r="E2138" s="56" t="inlineStr">
        <is>
          <t>sistema de suspensión que ayuda a reducir el balanceo de la carrocería al tomar curvas y mejora la estabilidad del vehículo.</t>
        </is>
      </c>
      <c r="F2138" s="32" t="inlineStr">
        <is>
          <t>Unidad</t>
        </is>
      </c>
      <c r="G2138" s="35" t="inlineStr">
        <is>
          <t>suministro</t>
        </is>
      </c>
      <c r="H2138" s="159" t="n">
        <v>355690</v>
      </c>
      <c r="I2138" s="37" t="n">
        <v>158.91</v>
      </c>
      <c r="J2138" s="37" t="n">
        <v>151.76</v>
      </c>
      <c r="K2138" s="160">
        <f>H2138*(I2138/J2138)</f>
        <v/>
      </c>
      <c r="L2138" s="159" t="n">
        <v>438656.3958</v>
      </c>
      <c r="M2138" s="159" t="n">
        <v>425880</v>
      </c>
      <c r="N2138" s="159" t="n">
        <v>459950.4</v>
      </c>
      <c r="O2138" s="162">
        <f>MIN(K2138,L2138,M2138,N2138)</f>
        <v/>
      </c>
      <c r="P2138" s="162">
        <f>MAX(K2138,L2138,M2138,N2138)</f>
        <v/>
      </c>
      <c r="Q2138" s="162">
        <f>MEDIAN(K2138,L2138,M2138,N2138)</f>
        <v/>
      </c>
      <c r="R2138" s="162">
        <f>AVERAGE(K2138,L2138,M2138,N2138)</f>
        <v/>
      </c>
      <c r="S2138" s="162">
        <f>AVERAGE(O2138,Q2138)</f>
        <v/>
      </c>
      <c r="T2138" s="162">
        <f>AVERAGE(P2138,Q2138)</f>
        <v/>
      </c>
      <c r="U2138" s="41">
        <f>STDEVA(K2138,L2138,M2138,N2138)</f>
        <v/>
      </c>
      <c r="V2138" s="42">
        <f>U2138/Q2138</f>
        <v/>
      </c>
      <c r="W2138" s="43">
        <f>IF(X2138=O2138,"MENOR",IF(X2138=S2138,"PROM[MEN-MED]","PROMEDIO"))</f>
        <v/>
      </c>
      <c r="X2138" s="163">
        <f>IF(V2138&lt;=300%,O2138,IF(AND(V2138&gt;100%,V2138&lt;=150%),S2138,R2138))</f>
        <v/>
      </c>
      <c r="Y2138" s="162">
        <f>ROUND(X2138,0)</f>
        <v/>
      </c>
    </row>
    <row r="2139" ht="15.75" customHeight="1">
      <c r="B2139" s="32" t="inlineStr">
        <is>
          <t>2.29</t>
        </is>
      </c>
      <c r="C2139" s="32" t="n">
        <v>4912</v>
      </c>
      <c r="D2139" s="83" t="inlineStr">
        <is>
          <t>BARRA ESTABILIZADORA DELANTERA</t>
        </is>
      </c>
      <c r="E2139" s="56" t="inlineStr">
        <is>
          <t>componente esencial del sistema de suspensión que ayuda a reducir el balanceo de la carrocería al tomar curvas, mejorando la estabilidad y el control del vehículo.</t>
        </is>
      </c>
      <c r="F2139" s="32" t="inlineStr">
        <is>
          <t>Unidad</t>
        </is>
      </c>
      <c r="G2139" s="35" t="inlineStr">
        <is>
          <t>suministro</t>
        </is>
      </c>
      <c r="H2139" s="159" t="n">
        <v>1164781</v>
      </c>
      <c r="I2139" s="37" t="n">
        <v>158.91</v>
      </c>
      <c r="J2139" s="37" t="n">
        <v>151.76</v>
      </c>
      <c r="K2139" s="160">
        <f>H2139*(I2139/J2139)</f>
        <v/>
      </c>
      <c r="L2139" s="159" t="n">
        <v>1880338.1352</v>
      </c>
      <c r="M2139" s="159" t="n">
        <v>1825571</v>
      </c>
      <c r="N2139" s="159" t="n">
        <v>1971616.68</v>
      </c>
      <c r="O2139" s="162">
        <f>MIN(K2139,L2139,M2139,N2139)</f>
        <v/>
      </c>
      <c r="P2139" s="162">
        <f>MAX(K2139,L2139,M2139,N2139)</f>
        <v/>
      </c>
      <c r="Q2139" s="162">
        <f>MEDIAN(K2139,L2139,M2139,N2139)</f>
        <v/>
      </c>
      <c r="R2139" s="162">
        <f>AVERAGE(K2139,L2139,M2139,N2139)</f>
        <v/>
      </c>
      <c r="S2139" s="162">
        <f>AVERAGE(O2139,Q2139)</f>
        <v/>
      </c>
      <c r="T2139" s="162">
        <f>AVERAGE(P2139,Q2139)</f>
        <v/>
      </c>
      <c r="U2139" s="41">
        <f>STDEVA(K2139,L2139,M2139,N2139)</f>
        <v/>
      </c>
      <c r="V2139" s="42">
        <f>U2139/Q2139</f>
        <v/>
      </c>
      <c r="W2139" s="43">
        <f>IF(X2139=O2139,"MENOR",IF(X2139=S2139,"PROM[MEN-MED]","PROMEDIO"))</f>
        <v/>
      </c>
      <c r="X2139" s="163">
        <f>IF(V2139&lt;=300%,O2139,IF(AND(V2139&gt;100%,V2139&lt;=150%),S2139,R2139))</f>
        <v/>
      </c>
      <c r="Y2139" s="162">
        <f>ROUND(X2139,0)</f>
        <v/>
      </c>
    </row>
    <row r="2140" ht="15.75" customHeight="1">
      <c r="B2140" s="32" t="inlineStr">
        <is>
          <t>2.30</t>
        </is>
      </c>
      <c r="C2140" s="32" t="n">
        <v>4912</v>
      </c>
      <c r="D2140" s="84" t="inlineStr">
        <is>
          <t>CONJUNTO IZQUIERDO DEL ESTABILIZADOR DELANTERO</t>
        </is>
      </c>
      <c r="E2140" s="56" t="inlineStr">
        <is>
          <t>parte del sistema de suspensión que ayuda a reducir el balanceo lateral del vehículo al tomar curvas, mejorando la estabilidad y el control.</t>
        </is>
      </c>
      <c r="F2140" s="32" t="inlineStr">
        <is>
          <t>Unidad</t>
        </is>
      </c>
      <c r="G2140" s="35" t="inlineStr">
        <is>
          <t>suministro</t>
        </is>
      </c>
      <c r="H2140" s="159" t="n">
        <v>426550</v>
      </c>
      <c r="I2140" s="37" t="n">
        <v>158.91</v>
      </c>
      <c r="J2140" s="37" t="n">
        <v>151.76</v>
      </c>
      <c r="K2140" s="160">
        <f>H2140*(I2140/J2140)</f>
        <v/>
      </c>
      <c r="L2140" s="159" t="n">
        <v>509873.6951</v>
      </c>
      <c r="M2140" s="159" t="n">
        <v>495023</v>
      </c>
      <c r="N2140" s="159" t="n">
        <v>534624.84</v>
      </c>
      <c r="O2140" s="162">
        <f>MIN(K2140,L2140,M2140,N2140)</f>
        <v/>
      </c>
      <c r="P2140" s="162">
        <f>MAX(K2140,L2140,M2140,N2140)</f>
        <v/>
      </c>
      <c r="Q2140" s="162">
        <f>MEDIAN(K2140,L2140,M2140,N2140)</f>
        <v/>
      </c>
      <c r="R2140" s="162">
        <f>AVERAGE(K2140,L2140,M2140,N2140)</f>
        <v/>
      </c>
      <c r="S2140" s="162">
        <f>AVERAGE(O2140,Q2140)</f>
        <v/>
      </c>
      <c r="T2140" s="162">
        <f>AVERAGE(P2140,Q2140)</f>
        <v/>
      </c>
      <c r="U2140" s="41">
        <f>STDEVA(K2140,L2140,M2140,N2140)</f>
        <v/>
      </c>
      <c r="V2140" s="42">
        <f>U2140/Q2140</f>
        <v/>
      </c>
      <c r="W2140" s="43">
        <f>IF(X2140=O2140,"MENOR",IF(X2140=S2140,"PROM[MEN-MED]","PROMEDIO"))</f>
        <v/>
      </c>
      <c r="X2140" s="163">
        <f>IF(V2140&lt;=300%,O2140,IF(AND(V2140&gt;100%,V2140&lt;=150%),S2140,R2140))</f>
        <v/>
      </c>
      <c r="Y2140" s="162">
        <f>ROUND(X2140,0)</f>
        <v/>
      </c>
    </row>
    <row r="2141" ht="15.75" customHeight="1">
      <c r="B2141" s="32" t="inlineStr">
        <is>
          <t>2.31</t>
        </is>
      </c>
      <c r="C2141" s="32" t="n">
        <v>4912</v>
      </c>
      <c r="D2141" s="84" t="inlineStr">
        <is>
          <t>SOPORTE DERECHO DEL ESTABILIZADOR DELANTERO N° 1</t>
        </is>
      </c>
      <c r="E2141" s="56" t="inlineStr">
        <is>
          <t>componente que fija la barra estabilizadora delantera al chasis del vehículo, permitiendo su correcto funcionamiento al reducir el balanceo de la carrocería.</t>
        </is>
      </c>
      <c r="F2141" s="32" t="inlineStr">
        <is>
          <t>Unidad</t>
        </is>
      </c>
      <c r="G2141" s="35" t="inlineStr">
        <is>
          <t>suministro</t>
        </is>
      </c>
      <c r="H2141" s="159" t="n">
        <v>58900</v>
      </c>
      <c r="I2141" s="37" t="n">
        <v>158.91</v>
      </c>
      <c r="J2141" s="37" t="n">
        <v>151.76</v>
      </c>
      <c r="K2141" s="160">
        <f>H2141*(I2141/J2141)</f>
        <v/>
      </c>
      <c r="L2141" s="159" t="n">
        <v>69735.1186</v>
      </c>
      <c r="M2141" s="159" t="n">
        <v>67704</v>
      </c>
      <c r="N2141" s="159" t="n">
        <v>73120.32000000001</v>
      </c>
      <c r="O2141" s="162">
        <f>MIN(K2141,L2141,M2141,N2141)</f>
        <v/>
      </c>
      <c r="P2141" s="162">
        <f>MAX(K2141,L2141,M2141,N2141)</f>
        <v/>
      </c>
      <c r="Q2141" s="162">
        <f>MEDIAN(K2141,L2141,M2141,N2141)</f>
        <v/>
      </c>
      <c r="R2141" s="162">
        <f>AVERAGE(K2141,L2141,M2141,N2141)</f>
        <v/>
      </c>
      <c r="S2141" s="162">
        <f>AVERAGE(O2141,Q2141)</f>
        <v/>
      </c>
      <c r="T2141" s="162">
        <f>AVERAGE(P2141,Q2141)</f>
        <v/>
      </c>
      <c r="U2141" s="41">
        <f>STDEVA(K2141,L2141,M2141,N2141)</f>
        <v/>
      </c>
      <c r="V2141" s="42">
        <f>U2141/Q2141</f>
        <v/>
      </c>
      <c r="W2141" s="43">
        <f>IF(X2141=O2141,"MENOR",IF(X2141=S2141,"PROM[MEN-MED]","PROMEDIO"))</f>
        <v/>
      </c>
      <c r="X2141" s="163">
        <f>IF(V2141&lt;=300%,O2141,IF(AND(V2141&gt;100%,V2141&lt;=150%),S2141,R2141))</f>
        <v/>
      </c>
      <c r="Y2141" s="162">
        <f>ROUND(X2141,0)</f>
        <v/>
      </c>
    </row>
    <row r="2142" ht="15.75" customHeight="1">
      <c r="B2142" s="32" t="inlineStr">
        <is>
          <t>2.32</t>
        </is>
      </c>
      <c r="C2142" s="32" t="n">
        <v>4912</v>
      </c>
      <c r="D2142" s="83" t="inlineStr">
        <is>
          <t>SOPORTE IZQUIERDO DEL ESTABILIZADOR DELANTERO N° 1</t>
        </is>
      </c>
      <c r="E2142" s="56" t="inlineStr">
        <is>
          <t>componente que fija la barra estabilizadora delantera al chasis del vehículo, permitiendo su correcto funcionamiento al reducir el balanceo de la carrocería.</t>
        </is>
      </c>
      <c r="F2142" s="32" t="inlineStr">
        <is>
          <t>Unidad</t>
        </is>
      </c>
      <c r="G2142" s="35" t="inlineStr">
        <is>
          <t>suministro</t>
        </is>
      </c>
      <c r="H2142" s="159" t="n">
        <v>58900</v>
      </c>
      <c r="I2142" s="37" t="n">
        <v>158.91</v>
      </c>
      <c r="J2142" s="37" t="n">
        <v>151.76</v>
      </c>
      <c r="K2142" s="160">
        <f>H2142*(I2142/J2142)</f>
        <v/>
      </c>
      <c r="L2142" s="159" t="n">
        <v>69735.1186</v>
      </c>
      <c r="M2142" s="159" t="n">
        <v>67704</v>
      </c>
      <c r="N2142" s="159" t="n">
        <v>73120.32000000001</v>
      </c>
      <c r="O2142" s="162">
        <f>MIN(K2142,L2142,M2142,N2142)</f>
        <v/>
      </c>
      <c r="P2142" s="162">
        <f>MAX(K2142,L2142,M2142,N2142)</f>
        <v/>
      </c>
      <c r="Q2142" s="162">
        <f>MEDIAN(K2142,L2142,M2142,N2142)</f>
        <v/>
      </c>
      <c r="R2142" s="162">
        <f>AVERAGE(K2142,L2142,M2142,N2142)</f>
        <v/>
      </c>
      <c r="S2142" s="162">
        <f>AVERAGE(O2142,Q2142)</f>
        <v/>
      </c>
      <c r="T2142" s="162">
        <f>AVERAGE(P2142,Q2142)</f>
        <v/>
      </c>
      <c r="U2142" s="41">
        <f>STDEVA(K2142,L2142,M2142,N2142)</f>
        <v/>
      </c>
      <c r="V2142" s="42">
        <f>U2142/Q2142</f>
        <v/>
      </c>
      <c r="W2142" s="43">
        <f>IF(X2142=O2142,"MENOR",IF(X2142=S2142,"PROM[MEN-MED]","PROMEDIO"))</f>
        <v/>
      </c>
      <c r="X2142" s="163">
        <f>IF(V2142&lt;=300%,O2142,IF(AND(V2142&gt;100%,V2142&lt;=150%),S2142,R2142))</f>
        <v/>
      </c>
      <c r="Y2142" s="162">
        <f>ROUND(X2142,0)</f>
        <v/>
      </c>
    </row>
    <row r="2143" ht="15.75" customHeight="1">
      <c r="B2143" s="32" t="inlineStr">
        <is>
          <t>2.33</t>
        </is>
      </c>
      <c r="C2143" s="32" t="n">
        <v>4912</v>
      </c>
      <c r="D2143" s="83" t="inlineStr">
        <is>
          <t>SUBCONJUNTO DE REFUERZO DEL ELEMENTO DE SUSPENSIÓN DELANTERO DERECHO</t>
        </is>
      </c>
      <c r="E2143" s="56" t="inlineStr">
        <is>
          <t>es una estructura que fortalece y proporciona mayor rigidez a los componentes de la suspensión delantera en el lado derecho del vehículo.</t>
        </is>
      </c>
      <c r="F2143" s="32" t="inlineStr">
        <is>
          <t>Unidad</t>
        </is>
      </c>
      <c r="G2143" s="35" t="inlineStr">
        <is>
          <t>suministro</t>
        </is>
      </c>
      <c r="H2143" s="159" t="n">
        <v>1858203</v>
      </c>
      <c r="I2143" s="37" t="n">
        <v>158.91</v>
      </c>
      <c r="J2143" s="37" t="n">
        <v>151.76</v>
      </c>
      <c r="K2143" s="160">
        <f>H2143*(I2143/J2143)</f>
        <v/>
      </c>
      <c r="L2143" s="159" t="n">
        <v>2198927.4342</v>
      </c>
      <c r="M2143" s="159" t="n">
        <v>2134881</v>
      </c>
      <c r="N2143" s="159" t="n">
        <v>2305671.48</v>
      </c>
      <c r="O2143" s="162">
        <f>MIN(K2143,L2143,M2143,N2143)</f>
        <v/>
      </c>
      <c r="P2143" s="162">
        <f>MAX(K2143,L2143,M2143,N2143)</f>
        <v/>
      </c>
      <c r="Q2143" s="162">
        <f>MEDIAN(K2143,L2143,M2143,N2143)</f>
        <v/>
      </c>
      <c r="R2143" s="162">
        <f>AVERAGE(K2143,L2143,M2143,N2143)</f>
        <v/>
      </c>
      <c r="S2143" s="162">
        <f>AVERAGE(O2143,Q2143)</f>
        <v/>
      </c>
      <c r="T2143" s="162">
        <f>AVERAGE(P2143,Q2143)</f>
        <v/>
      </c>
      <c r="U2143" s="41">
        <f>STDEVA(K2143,L2143,M2143,N2143)</f>
        <v/>
      </c>
      <c r="V2143" s="42">
        <f>U2143/Q2143</f>
        <v/>
      </c>
      <c r="W2143" s="43">
        <f>IF(X2143=O2143,"MENOR",IF(X2143=S2143,"PROM[MEN-MED]","PROMEDIO"))</f>
        <v/>
      </c>
      <c r="X2143" s="163">
        <f>IF(V2143&lt;=300%,O2143,IF(AND(V2143&gt;100%,V2143&lt;=150%),S2143,R2143))</f>
        <v/>
      </c>
      <c r="Y2143" s="162">
        <f>ROUND(X2143,0)</f>
        <v/>
      </c>
    </row>
    <row r="2144" ht="15.75" customHeight="1">
      <c r="B2144" s="32" t="inlineStr">
        <is>
          <t>2.34</t>
        </is>
      </c>
      <c r="C2144" s="32" t="n">
        <v>4912</v>
      </c>
      <c r="D2144" s="83" t="inlineStr">
        <is>
          <t>SUBCONJUNTO DEL REFUERZO DEL ELEMENTO DE SUSPENSIÓN DELANTERO IZQUIERDO</t>
        </is>
      </c>
      <c r="E2144" s="56" t="inlineStr">
        <is>
          <t xml:space="preserve"> es una estructura diseñada para fortalecer y mejorar la rigidez del sistema de suspensión en el lado delantero izquierdo del vehículo.</t>
        </is>
      </c>
      <c r="F2144" s="32" t="inlineStr">
        <is>
          <t>Unidad</t>
        </is>
      </c>
      <c r="G2144" s="35" t="inlineStr">
        <is>
          <t>suministro</t>
        </is>
      </c>
      <c r="H2144" s="159" t="n">
        <v>2928536</v>
      </c>
      <c r="I2144" s="37" t="n">
        <v>158.91</v>
      </c>
      <c r="J2144" s="37" t="n">
        <v>151.76</v>
      </c>
      <c r="K2144" s="160">
        <f>H2144*(I2144/J2144)</f>
        <v/>
      </c>
      <c r="L2144" s="159" t="n">
        <v>3548077.0465</v>
      </c>
      <c r="M2144" s="159" t="n">
        <v>3444735</v>
      </c>
      <c r="N2144" s="159" t="n">
        <v>3720313.8</v>
      </c>
      <c r="O2144" s="162">
        <f>MIN(K2144,L2144,M2144,N2144)</f>
        <v/>
      </c>
      <c r="P2144" s="162">
        <f>MAX(K2144,L2144,M2144,N2144)</f>
        <v/>
      </c>
      <c r="Q2144" s="162">
        <f>MEDIAN(K2144,L2144,M2144,N2144)</f>
        <v/>
      </c>
      <c r="R2144" s="162">
        <f>AVERAGE(K2144,L2144,M2144,N2144)</f>
        <v/>
      </c>
      <c r="S2144" s="162">
        <f>AVERAGE(O2144,Q2144)</f>
        <v/>
      </c>
      <c r="T2144" s="162">
        <f>AVERAGE(P2144,Q2144)</f>
        <v/>
      </c>
      <c r="U2144" s="41">
        <f>STDEVA(K2144,L2144,M2144,N2144)</f>
        <v/>
      </c>
      <c r="V2144" s="42">
        <f>U2144/Q2144</f>
        <v/>
      </c>
      <c r="W2144" s="43">
        <f>IF(X2144=O2144,"MENOR",IF(X2144=S2144,"PROM[MEN-MED]","PROMEDIO"))</f>
        <v/>
      </c>
      <c r="X2144" s="163">
        <f>IF(V2144&lt;=300%,O2144,IF(AND(V2144&gt;100%,V2144&lt;=150%),S2144,R2144))</f>
        <v/>
      </c>
      <c r="Y2144" s="162">
        <f>ROUND(X2144,0)</f>
        <v/>
      </c>
    </row>
    <row r="2145" ht="15.75" customHeight="1">
      <c r="B2145" s="32" t="inlineStr">
        <is>
          <t>2.35</t>
        </is>
      </c>
      <c r="C2145" s="32" t="n">
        <v>4912</v>
      </c>
      <c r="D2145" s="59" t="inlineStr">
        <is>
          <t xml:space="preserve">JUEGO DE AMORTIGUADORES TRASEROS </t>
        </is>
      </c>
      <c r="E2145" s="56" t="inlineStr">
        <is>
          <t>onjunto de dos amortiguadores diseñados para absorber impactos, reducir vibraciones y mejorar la estabilidad y comodidad de conducción en la parte trasera del vehículo.</t>
        </is>
      </c>
      <c r="F2145" s="32" t="inlineStr">
        <is>
          <t>Unidad</t>
        </is>
      </c>
      <c r="G2145" s="35" t="inlineStr">
        <is>
          <t>suministro</t>
        </is>
      </c>
      <c r="H2145" s="159" t="n">
        <v>328700</v>
      </c>
      <c r="I2145" s="37" t="n">
        <v>158.91</v>
      </c>
      <c r="J2145" s="37" t="n">
        <v>151.76</v>
      </c>
      <c r="K2145" s="160">
        <f>H2145*(I2145/J2145)</f>
        <v/>
      </c>
      <c r="L2145" s="159" t="n">
        <v>385424.9707</v>
      </c>
      <c r="M2145" s="159" t="n">
        <v>374199</v>
      </c>
      <c r="N2145" s="159" t="n">
        <v>404134.92</v>
      </c>
      <c r="O2145" s="162">
        <f>MIN(K2145,L2145,M2145,N2145)</f>
        <v/>
      </c>
      <c r="P2145" s="162">
        <f>MAX(K2145,L2145,M2145,N2145)</f>
        <v/>
      </c>
      <c r="Q2145" s="162">
        <f>MEDIAN(K2145,L2145,M2145,N2145)</f>
        <v/>
      </c>
      <c r="R2145" s="162">
        <f>AVERAGE(K2145,L2145,M2145,N2145)</f>
        <v/>
      </c>
      <c r="S2145" s="162">
        <f>AVERAGE(O2145,Q2145)</f>
        <v/>
      </c>
      <c r="T2145" s="162">
        <f>AVERAGE(P2145,Q2145)</f>
        <v/>
      </c>
      <c r="U2145" s="41">
        <f>STDEVA(K2145,L2145,M2145,N2145)</f>
        <v/>
      </c>
      <c r="V2145" s="42">
        <f>U2145/Q2145</f>
        <v/>
      </c>
      <c r="W2145" s="43">
        <f>IF(X2145=O2145,"MENOR",IF(X2145=S2145,"PROM[MEN-MED]","PROMEDIO"))</f>
        <v/>
      </c>
      <c r="X2145" s="163">
        <f>IF(V2145&lt;=300%,O2145,IF(AND(V2145&gt;100%,V2145&lt;=150%),S2145,R2145))</f>
        <v/>
      </c>
      <c r="Y2145" s="162">
        <f>ROUND(X2145,0)</f>
        <v/>
      </c>
    </row>
    <row r="2146" ht="26.25" customHeight="1">
      <c r="B2146" s="32" t="inlineStr">
        <is>
          <t>2.36</t>
        </is>
      </c>
      <c r="C2146" s="32" t="n">
        <v>4912</v>
      </c>
      <c r="D2146" s="59" t="inlineStr">
        <is>
          <t>ELEMENTO AMORTIGUADOR DEL AMORTIGUADOR TRASERO NO.1</t>
        </is>
      </c>
      <c r="E2146" s="56" t="inlineStr">
        <is>
          <t>pieza que complementa el funcionamiento del amortiguador trasero, ayudando a absorber impactos y reducir vibraciones en la suspensión trasera del vehículo.</t>
        </is>
      </c>
      <c r="F2146" s="32" t="inlineStr">
        <is>
          <t>Unidad</t>
        </is>
      </c>
      <c r="G2146" s="35" t="inlineStr">
        <is>
          <t>suministro</t>
        </is>
      </c>
      <c r="H2146" s="159" t="n">
        <v>328700</v>
      </c>
      <c r="I2146" s="37" t="n">
        <v>158.91</v>
      </c>
      <c r="J2146" s="37" t="n">
        <v>151.76</v>
      </c>
      <c r="K2146" s="160">
        <f>H2146*(I2146/J2146)</f>
        <v/>
      </c>
      <c r="L2146" s="159" t="n">
        <v>389166.9614</v>
      </c>
      <c r="M2146" s="159" t="n">
        <v>377832</v>
      </c>
      <c r="N2146" s="159" t="n">
        <v>408058.56</v>
      </c>
      <c r="O2146" s="162">
        <f>MIN(K2146,L2146,M2146,N2146)</f>
        <v/>
      </c>
      <c r="P2146" s="162">
        <f>MAX(K2146,L2146,M2146,N2146)</f>
        <v/>
      </c>
      <c r="Q2146" s="162">
        <f>MEDIAN(K2146,L2146,M2146,N2146)</f>
        <v/>
      </c>
      <c r="R2146" s="162">
        <f>AVERAGE(K2146,L2146,M2146,N2146)</f>
        <v/>
      </c>
      <c r="S2146" s="162">
        <f>AVERAGE(O2146,Q2146)</f>
        <v/>
      </c>
      <c r="T2146" s="162">
        <f>AVERAGE(P2146,Q2146)</f>
        <v/>
      </c>
      <c r="U2146" s="41">
        <f>STDEVA(K2146,L2146,M2146,N2146)</f>
        <v/>
      </c>
      <c r="V2146" s="42">
        <f>U2146/Q2146</f>
        <v/>
      </c>
      <c r="W2146" s="43">
        <f>IF(X2146=O2146,"MENOR",IF(X2146=S2146,"PROM[MEN-MED]","PROMEDIO"))</f>
        <v/>
      </c>
      <c r="X2146" s="163">
        <f>IF(V2146&lt;=300%,O2146,IF(AND(V2146&gt;100%,V2146&lt;=150%),S2146,R2146))</f>
        <v/>
      </c>
      <c r="Y2146" s="162">
        <f>ROUND(X2146,0)</f>
        <v/>
      </c>
    </row>
    <row r="2147" ht="33.75" customHeight="1">
      <c r="B2147" s="32" t="inlineStr">
        <is>
          <t>2.37</t>
        </is>
      </c>
      <c r="C2147" s="32" t="n">
        <v>4912</v>
      </c>
      <c r="D2147" s="59" t="inlineStr">
        <is>
          <t>ELEMENTO AMORTIGUADOR DEL AMORTIGUADOR TRASERO NO.2</t>
        </is>
      </c>
      <c r="E2147" s="56" t="inlineStr">
        <is>
          <t>pieza que complementa el funcionamiento del amortiguador trasero, ayudando a absorber impactos y reducir vibraciones en la suspensión trasera del vehículo.</t>
        </is>
      </c>
      <c r="F2147" s="32" t="inlineStr">
        <is>
          <t>Unidad</t>
        </is>
      </c>
      <c r="G2147" s="35" t="inlineStr">
        <is>
          <t>suministro</t>
        </is>
      </c>
      <c r="H2147" s="159" t="n">
        <v>328700</v>
      </c>
      <c r="I2147" s="37" t="n">
        <v>158.91</v>
      </c>
      <c r="J2147" s="37" t="n">
        <v>151.76</v>
      </c>
      <c r="K2147" s="160">
        <f>H2147*(I2147/J2147)</f>
        <v/>
      </c>
      <c r="L2147" s="159" t="n">
        <v>392908.9521</v>
      </c>
      <c r="M2147" s="159" t="n">
        <v>381465</v>
      </c>
      <c r="N2147" s="159" t="n">
        <v>411982.2</v>
      </c>
      <c r="O2147" s="162">
        <f>MIN(K2147,L2147,M2147,N2147)</f>
        <v/>
      </c>
      <c r="P2147" s="162">
        <f>MAX(K2147,L2147,M2147,N2147)</f>
        <v/>
      </c>
      <c r="Q2147" s="162">
        <f>MEDIAN(K2147,L2147,M2147,N2147)</f>
        <v/>
      </c>
      <c r="R2147" s="162">
        <f>AVERAGE(K2147,L2147,M2147,N2147)</f>
        <v/>
      </c>
      <c r="S2147" s="162">
        <f>AVERAGE(O2147,Q2147)</f>
        <v/>
      </c>
      <c r="T2147" s="162">
        <f>AVERAGE(P2147,Q2147)</f>
        <v/>
      </c>
      <c r="U2147" s="41">
        <f>STDEVA(K2147,L2147,M2147,N2147)</f>
        <v/>
      </c>
      <c r="V2147" s="42">
        <f>U2147/Q2147</f>
        <v/>
      </c>
      <c r="W2147" s="43">
        <f>IF(X2147=O2147,"MENOR",IF(X2147=S2147,"PROM[MEN-MED]","PROMEDIO"))</f>
        <v/>
      </c>
      <c r="X2147" s="163">
        <f>IF(V2147&lt;=300%,O2147,IF(AND(V2147&gt;100%,V2147&lt;=150%),S2147,R2147))</f>
        <v/>
      </c>
      <c r="Y2147" s="162">
        <f>ROUND(X2147,0)</f>
        <v/>
      </c>
    </row>
    <row r="2148" ht="15.75" customHeight="1">
      <c r="B2148" s="32" t="inlineStr">
        <is>
          <t>2.38</t>
        </is>
      </c>
      <c r="C2148" s="32" t="n">
        <v>4912</v>
      </c>
      <c r="D2148" s="59" t="inlineStr">
        <is>
          <t xml:space="preserve">SUBCONJUNTO DEL MUELLE HUECO </t>
        </is>
      </c>
      <c r="E2148" s="56" t="inlineStr">
        <is>
          <t>componente de la suspensión diseñado para absorber impactos y soportar la carga del vehículo, proporcionando estabilidad y confort en la conducción.</t>
        </is>
      </c>
      <c r="F2148" s="32" t="inlineStr">
        <is>
          <t>Unidad</t>
        </is>
      </c>
      <c r="G2148" s="35" t="inlineStr">
        <is>
          <t>suministro</t>
        </is>
      </c>
      <c r="H2148" s="159" t="n">
        <v>316683</v>
      </c>
      <c r="I2148" s="37" t="n">
        <v>158.91</v>
      </c>
      <c r="J2148" s="37" t="n">
        <v>151.76</v>
      </c>
      <c r="K2148" s="160">
        <f>H2148*(I2148/J2148)</f>
        <v/>
      </c>
      <c r="L2148" s="159" t="n">
        <v>391136.3162</v>
      </c>
      <c r="M2148" s="159" t="n">
        <v>379744</v>
      </c>
      <c r="N2148" s="159" t="n">
        <v>410123.52</v>
      </c>
      <c r="O2148" s="162">
        <f>MIN(K2148,L2148,M2148,N2148)</f>
        <v/>
      </c>
      <c r="P2148" s="162">
        <f>MAX(K2148,L2148,M2148,N2148)</f>
        <v/>
      </c>
      <c r="Q2148" s="162">
        <f>MEDIAN(K2148,L2148,M2148,N2148)</f>
        <v/>
      </c>
      <c r="R2148" s="162">
        <f>AVERAGE(K2148,L2148,M2148,N2148)</f>
        <v/>
      </c>
      <c r="S2148" s="162">
        <f>AVERAGE(O2148,Q2148)</f>
        <v/>
      </c>
      <c r="T2148" s="162">
        <f>AVERAGE(P2148,Q2148)</f>
        <v/>
      </c>
      <c r="U2148" s="41">
        <f>STDEVA(K2148,L2148,M2148,N2148)</f>
        <v/>
      </c>
      <c r="V2148" s="42">
        <f>U2148/Q2148</f>
        <v/>
      </c>
      <c r="W2148" s="43">
        <f>IF(X2148=O2148,"MENOR",IF(X2148=S2148,"PROM[MEN-MED]","PROMEDIO"))</f>
        <v/>
      </c>
      <c r="X2148" s="163">
        <f>IF(V2148&lt;=300%,O2148,IF(AND(V2148&gt;100%,V2148&lt;=150%),S2148,R2148))</f>
        <v/>
      </c>
      <c r="Y2148" s="162">
        <f>ROUND(X2148,0)</f>
        <v/>
      </c>
    </row>
    <row r="2149" ht="15.75" customHeight="1">
      <c r="B2149" s="32" t="inlineStr">
        <is>
          <t>2.39</t>
        </is>
      </c>
      <c r="C2149" s="32" t="n">
        <v>4912</v>
      </c>
      <c r="D2149" s="59" t="inlineStr">
        <is>
          <t xml:space="preserve">MUELLE ESPIRAL TRASERO IZQUIERDO </t>
        </is>
      </c>
      <c r="E2149" s="56" t="inlineStr">
        <is>
          <t>componente de la suspensión trasera encargado de absorber impactos, soportar la carga del vehículo y mantener la estabilidad en la conducción.</t>
        </is>
      </c>
      <c r="F2149" s="32" t="inlineStr">
        <is>
          <t>Unidad</t>
        </is>
      </c>
      <c r="G2149" s="35" t="inlineStr">
        <is>
          <t>suministro</t>
        </is>
      </c>
      <c r="H2149" s="159" t="n">
        <v>638400</v>
      </c>
      <c r="I2149" s="37" t="n">
        <v>158.91</v>
      </c>
      <c r="J2149" s="37" t="n">
        <v>151.76</v>
      </c>
      <c r="K2149" s="160">
        <f>H2149*(I2149/J2149)</f>
        <v/>
      </c>
      <c r="L2149" s="159" t="n">
        <v>770374.0842</v>
      </c>
      <c r="M2149" s="159" t="n">
        <v>747936</v>
      </c>
      <c r="N2149" s="159" t="n">
        <v>807770.88</v>
      </c>
      <c r="O2149" s="162">
        <f>MIN(K2149,L2149,M2149,N2149)</f>
        <v/>
      </c>
      <c r="P2149" s="162">
        <f>MAX(K2149,L2149,M2149,N2149)</f>
        <v/>
      </c>
      <c r="Q2149" s="162">
        <f>MEDIAN(K2149,L2149,M2149,N2149)</f>
        <v/>
      </c>
      <c r="R2149" s="162">
        <f>AVERAGE(K2149,L2149,M2149,N2149)</f>
        <v/>
      </c>
      <c r="S2149" s="162">
        <f>AVERAGE(O2149,Q2149)</f>
        <v/>
      </c>
      <c r="T2149" s="162">
        <f>AVERAGE(P2149,Q2149)</f>
        <v/>
      </c>
      <c r="U2149" s="41">
        <f>STDEVA(K2149,L2149,M2149,N2149)</f>
        <v/>
      </c>
      <c r="V2149" s="42">
        <f>U2149/Q2149</f>
        <v/>
      </c>
      <c r="W2149" s="43">
        <f>IF(X2149=O2149,"MENOR",IF(X2149=S2149,"PROM[MEN-MED]","PROMEDIO"))</f>
        <v/>
      </c>
      <c r="X2149" s="163">
        <f>IF(V2149&lt;=300%,O2149,IF(AND(V2149&gt;100%,V2149&lt;=150%),S2149,R2149))</f>
        <v/>
      </c>
      <c r="Y2149" s="162">
        <f>ROUND(X2149,0)</f>
        <v/>
      </c>
    </row>
    <row r="2150" ht="15.75" customHeight="1">
      <c r="B2150" s="32" t="inlineStr">
        <is>
          <t>2.40</t>
        </is>
      </c>
      <c r="C2150" s="32" t="n">
        <v>4912</v>
      </c>
      <c r="D2150" s="59" t="inlineStr">
        <is>
          <t xml:space="preserve">MUELLE ESPIRAL TRASERO DERECHO </t>
        </is>
      </c>
      <c r="E2150" s="56" t="inlineStr">
        <is>
          <t>componente de la suspensión trasera encargado de absorber impactos, soportar la carga del vehículo y mantener la estabilidad en la conducción.</t>
        </is>
      </c>
      <c r="F2150" s="32" t="inlineStr">
        <is>
          <t>Unidad</t>
        </is>
      </c>
      <c r="G2150" s="35" t="inlineStr">
        <is>
          <t>suministro</t>
        </is>
      </c>
      <c r="H2150" s="159" t="n">
        <v>638400</v>
      </c>
      <c r="I2150" s="37" t="n">
        <v>158.91</v>
      </c>
      <c r="J2150" s="37" t="n">
        <v>151.76</v>
      </c>
      <c r="K2150" s="160">
        <f>H2150*(I2150/J2150)</f>
        <v/>
      </c>
      <c r="L2150" s="159" t="n">
        <v>770374.0842</v>
      </c>
      <c r="M2150" s="159" t="n">
        <v>747936</v>
      </c>
      <c r="N2150" s="159" t="n">
        <v>807770.88</v>
      </c>
      <c r="O2150" s="162">
        <f>MIN(K2150,L2150,M2150,N2150)</f>
        <v/>
      </c>
      <c r="P2150" s="162">
        <f>MAX(K2150,L2150,M2150,N2150)</f>
        <v/>
      </c>
      <c r="Q2150" s="162">
        <f>MEDIAN(K2150,L2150,M2150,N2150)</f>
        <v/>
      </c>
      <c r="R2150" s="162">
        <f>AVERAGE(K2150,L2150,M2150,N2150)</f>
        <v/>
      </c>
      <c r="S2150" s="162">
        <f>AVERAGE(O2150,Q2150)</f>
        <v/>
      </c>
      <c r="T2150" s="162">
        <f>AVERAGE(P2150,Q2150)</f>
        <v/>
      </c>
      <c r="U2150" s="41">
        <f>STDEVA(K2150,L2150,M2150,N2150)</f>
        <v/>
      </c>
      <c r="V2150" s="42">
        <f>U2150/Q2150</f>
        <v/>
      </c>
      <c r="W2150" s="43">
        <f>IF(X2150=O2150,"MENOR",IF(X2150=S2150,"PROM[MEN-MED]","PROMEDIO"))</f>
        <v/>
      </c>
      <c r="X2150" s="163">
        <f>IF(V2150&lt;=300%,O2150,IF(AND(V2150&gt;100%,V2150&lt;=150%),S2150,R2150))</f>
        <v/>
      </c>
      <c r="Y2150" s="162">
        <f>ROUND(X2150,0)</f>
        <v/>
      </c>
    </row>
    <row r="2151" ht="15.75" customHeight="1">
      <c r="B2151" s="32" t="inlineStr">
        <is>
          <t>2.41</t>
        </is>
      </c>
      <c r="C2151" s="32" t="n">
        <v>4912</v>
      </c>
      <c r="D2151" s="59" t="inlineStr">
        <is>
          <t xml:space="preserve">CONJUNTO DEL BRAZO DE CONTROL SUPERIOR TRASERO </t>
        </is>
      </c>
      <c r="E2151" s="56" t="inlineStr">
        <is>
          <t>componente esencial de la suspensión trasera, diseñado para controlar el movimiento del eje trasero y mantener la estabilidad del vehículo en diferentes condiciones de conducción.</t>
        </is>
      </c>
      <c r="F2151" s="32" t="inlineStr">
        <is>
          <t>Unidad</t>
        </is>
      </c>
      <c r="G2151" s="35" t="inlineStr">
        <is>
          <t>suministro</t>
        </is>
      </c>
      <c r="H2151" s="159" t="n">
        <v>563350</v>
      </c>
      <c r="I2151" s="37" t="n">
        <v>158.91</v>
      </c>
      <c r="J2151" s="37" t="n">
        <v>151.76</v>
      </c>
      <c r="K2151" s="160">
        <f>H2151*(I2151/J2151)</f>
        <v/>
      </c>
      <c r="L2151" s="159" t="n">
        <v>673395.4626</v>
      </c>
      <c r="M2151" s="159" t="n">
        <v>653782</v>
      </c>
      <c r="N2151" s="159" t="n">
        <v>706084.5600000001</v>
      </c>
      <c r="O2151" s="162">
        <f>MIN(K2151,L2151,M2151,N2151)</f>
        <v/>
      </c>
      <c r="P2151" s="162">
        <f>MAX(K2151,L2151,M2151,N2151)</f>
        <v/>
      </c>
      <c r="Q2151" s="162">
        <f>MEDIAN(K2151,L2151,M2151,N2151)</f>
        <v/>
      </c>
      <c r="R2151" s="162">
        <f>AVERAGE(K2151,L2151,M2151,N2151)</f>
        <v/>
      </c>
      <c r="S2151" s="162">
        <f>AVERAGE(O2151,Q2151)</f>
        <v/>
      </c>
      <c r="T2151" s="162">
        <f>AVERAGE(P2151,Q2151)</f>
        <v/>
      </c>
      <c r="U2151" s="41">
        <f>STDEVA(K2151,L2151,M2151,N2151)</f>
        <v/>
      </c>
      <c r="V2151" s="42">
        <f>U2151/Q2151</f>
        <v/>
      </c>
      <c r="W2151" s="43">
        <f>IF(X2151=O2151,"MENOR",IF(X2151=S2151,"PROM[MEN-MED]","PROMEDIO"))</f>
        <v/>
      </c>
      <c r="X2151" s="163">
        <f>IF(V2151&lt;=300%,O2151,IF(AND(V2151&gt;100%,V2151&lt;=150%),S2151,R2151))</f>
        <v/>
      </c>
      <c r="Y2151" s="162">
        <f>ROUND(X2151,0)</f>
        <v/>
      </c>
    </row>
    <row r="2152" ht="15.75" customHeight="1">
      <c r="B2152" s="32" t="inlineStr">
        <is>
          <t>2.42</t>
        </is>
      </c>
      <c r="C2152" s="32" t="n">
        <v>4912</v>
      </c>
      <c r="D2152" s="59" t="inlineStr">
        <is>
          <t xml:space="preserve">CONJUNTO DEL BRAZO DE CONTROL INFERIOR  TRASERO </t>
        </is>
      </c>
      <c r="E2152" s="56" t="inlineStr">
        <is>
          <t>componente esencial de la suspensión trasera, diseñado para controlar el movimiento del eje trasero y mantener la estabilidad del vehículo en diferentes condiciones de conducción.</t>
        </is>
      </c>
      <c r="F2152" s="32" t="inlineStr">
        <is>
          <t>Unidad</t>
        </is>
      </c>
      <c r="G2152" s="35" t="inlineStr">
        <is>
          <t>suministro</t>
        </is>
      </c>
      <c r="H2152" s="159" t="n">
        <v>843194</v>
      </c>
      <c r="I2152" s="37" t="n">
        <v>158.91</v>
      </c>
      <c r="J2152" s="37" t="n">
        <v>151.76</v>
      </c>
      <c r="K2152" s="160">
        <f>H2152*(I2152/J2152)</f>
        <v/>
      </c>
      <c r="L2152" s="159" t="n">
        <v>1023726.2742</v>
      </c>
      <c r="M2152" s="159" t="n">
        <v>993909</v>
      </c>
      <c r="N2152" s="159" t="n">
        <v>1073421.72</v>
      </c>
      <c r="O2152" s="162">
        <f>MIN(K2152,L2152,M2152,N2152)</f>
        <v/>
      </c>
      <c r="P2152" s="162">
        <f>MAX(K2152,L2152,M2152,N2152)</f>
        <v/>
      </c>
      <c r="Q2152" s="162">
        <f>MEDIAN(K2152,L2152,M2152,N2152)</f>
        <v/>
      </c>
      <c r="R2152" s="162">
        <f>AVERAGE(K2152,L2152,M2152,N2152)</f>
        <v/>
      </c>
      <c r="S2152" s="162">
        <f>AVERAGE(O2152,Q2152)</f>
        <v/>
      </c>
      <c r="T2152" s="162">
        <f>AVERAGE(P2152,Q2152)</f>
        <v/>
      </c>
      <c r="U2152" s="41">
        <f>STDEVA(K2152,L2152,M2152,N2152)</f>
        <v/>
      </c>
      <c r="V2152" s="42">
        <f>U2152/Q2152</f>
        <v/>
      </c>
      <c r="W2152" s="43">
        <f>IF(X2152=O2152,"MENOR",IF(X2152=S2152,"PROM[MEN-MED]","PROMEDIO"))</f>
        <v/>
      </c>
      <c r="X2152" s="163">
        <f>IF(V2152&lt;=300%,O2152,IF(AND(V2152&gt;100%,V2152&lt;=150%),S2152,R2152))</f>
        <v/>
      </c>
      <c r="Y2152" s="162">
        <f>ROUND(X2152,0)</f>
        <v/>
      </c>
    </row>
    <row r="2153" ht="15.75" customHeight="1">
      <c r="B2153" s="32" t="inlineStr">
        <is>
          <t>2.43</t>
        </is>
      </c>
      <c r="C2153" s="32" t="n">
        <v>4912</v>
      </c>
      <c r="D2153" s="59" t="inlineStr">
        <is>
          <t xml:space="preserve">CONJUNTO DEL  VASTAGO DE CONTROL LATERAL TRASERO </t>
        </is>
      </c>
      <c r="E2153" s="56" t="inlineStr">
        <is>
          <t>componente clave de la suspensión trasera que ayuda a controlar el movimiento lateral del eje trasero, mejorando la estabilidad y el manejo del vehículo.</t>
        </is>
      </c>
      <c r="F2153" s="32" t="inlineStr">
        <is>
          <t>Unidad</t>
        </is>
      </c>
      <c r="G2153" s="35" t="inlineStr">
        <is>
          <t>suministro</t>
        </is>
      </c>
      <c r="H2153" s="159" t="n">
        <v>717250</v>
      </c>
      <c r="I2153" s="37" t="n">
        <v>158.91</v>
      </c>
      <c r="J2153" s="37" t="n">
        <v>151.76</v>
      </c>
      <c r="K2153" s="160">
        <f>H2153*(I2153/J2153)</f>
        <v/>
      </c>
      <c r="L2153" s="159" t="n">
        <v>865525.4846</v>
      </c>
      <c r="M2153" s="159" t="n">
        <v>840316</v>
      </c>
      <c r="N2153" s="159" t="n">
        <v>907541.28</v>
      </c>
      <c r="O2153" s="162">
        <f>MIN(K2153,L2153,M2153,N2153)</f>
        <v/>
      </c>
      <c r="P2153" s="162">
        <f>MAX(K2153,L2153,M2153,N2153)</f>
        <v/>
      </c>
      <c r="Q2153" s="162">
        <f>MEDIAN(K2153,L2153,M2153,N2153)</f>
        <v/>
      </c>
      <c r="R2153" s="162">
        <f>AVERAGE(K2153,L2153,M2153,N2153)</f>
        <v/>
      </c>
      <c r="S2153" s="162">
        <f>AVERAGE(O2153,Q2153)</f>
        <v/>
      </c>
      <c r="T2153" s="162">
        <f>AVERAGE(P2153,Q2153)</f>
        <v/>
      </c>
      <c r="U2153" s="41">
        <f>STDEVA(K2153,L2153,M2153,N2153)</f>
        <v/>
      </c>
      <c r="V2153" s="42">
        <f>U2153/Q2153</f>
        <v/>
      </c>
      <c r="W2153" s="43">
        <f>IF(X2153=O2153,"MENOR",IF(X2153=S2153,"PROM[MEN-MED]","PROMEDIO"))</f>
        <v/>
      </c>
      <c r="X2153" s="163">
        <f>IF(V2153&lt;=300%,O2153,IF(AND(V2153&gt;100%,V2153&lt;=150%),S2153,R2153))</f>
        <v/>
      </c>
      <c r="Y2153" s="162">
        <f>ROUND(X2153,0)</f>
        <v/>
      </c>
    </row>
    <row r="2154" ht="15.75" customHeight="1">
      <c r="B2154" s="32" t="inlineStr">
        <is>
          <t>2.44</t>
        </is>
      </c>
      <c r="C2154" s="32" t="n">
        <v>4912</v>
      </c>
      <c r="D2154" s="59" t="inlineStr">
        <is>
          <t xml:space="preserve">BARRA ESTABILIZADORA TRASERA </t>
        </is>
      </c>
      <c r="E2154" s="56" t="inlineStr">
        <is>
          <t>componente de la suspensión diseñado para reducir el balanceo de la carrocería y mejorar la estabilidad del vehículo, especialmente en curvas y maniobras bruscas.</t>
        </is>
      </c>
      <c r="F2154" s="32" t="inlineStr">
        <is>
          <t>Unidad</t>
        </is>
      </c>
      <c r="G2154" s="35" t="inlineStr">
        <is>
          <t>suministro</t>
        </is>
      </c>
      <c r="H2154" s="159" t="n">
        <v>658916</v>
      </c>
      <c r="I2154" s="37" t="n">
        <v>158.91</v>
      </c>
      <c r="J2154" s="37" t="n">
        <v>151.76</v>
      </c>
      <c r="K2154" s="160">
        <f>H2154*(I2154/J2154)</f>
        <v/>
      </c>
      <c r="L2154" s="159" t="n">
        <v>901182.0257999999</v>
      </c>
      <c r="M2154" s="159" t="n">
        <v>874934</v>
      </c>
      <c r="N2154" s="159" t="n">
        <v>944928.72</v>
      </c>
      <c r="O2154" s="162">
        <f>MIN(K2154,L2154,M2154,N2154)</f>
        <v/>
      </c>
      <c r="P2154" s="162">
        <f>MAX(K2154,L2154,M2154,N2154)</f>
        <v/>
      </c>
      <c r="Q2154" s="162">
        <f>MEDIAN(K2154,L2154,M2154,N2154)</f>
        <v/>
      </c>
      <c r="R2154" s="162">
        <f>AVERAGE(K2154,L2154,M2154,N2154)</f>
        <v/>
      </c>
      <c r="S2154" s="162">
        <f>AVERAGE(O2154,Q2154)</f>
        <v/>
      </c>
      <c r="T2154" s="162">
        <f>AVERAGE(P2154,Q2154)</f>
        <v/>
      </c>
      <c r="U2154" s="41">
        <f>STDEVA(K2154,L2154,M2154,N2154)</f>
        <v/>
      </c>
      <c r="V2154" s="42">
        <f>U2154/Q2154</f>
        <v/>
      </c>
      <c r="W2154" s="43">
        <f>IF(X2154=O2154,"MENOR",IF(X2154=S2154,"PROM[MEN-MED]","PROMEDIO"))</f>
        <v/>
      </c>
      <c r="X2154" s="163">
        <f>IF(V2154&lt;=300%,O2154,IF(AND(V2154&gt;100%,V2154&lt;=150%),S2154,R2154))</f>
        <v/>
      </c>
      <c r="Y2154" s="162">
        <f>ROUND(X2154,0)</f>
        <v/>
      </c>
    </row>
    <row r="2155" ht="15.75" customHeight="1">
      <c r="B2155" s="32" t="inlineStr">
        <is>
          <t>2.45</t>
        </is>
      </c>
      <c r="C2155" s="32" t="n">
        <v>4912</v>
      </c>
      <c r="D2155" s="59" t="inlineStr">
        <is>
          <t xml:space="preserve">CONJUNTO DEL ESTABILIZADOR TRASERO DERECHO </t>
        </is>
      </c>
      <c r="E2155" s="56" t="inlineStr">
        <is>
          <t xml:space="preserve"> parte del sistema de suspensión trasera que ayuda a reducir el balanceo del vehículo y mejorar la estabilidad en curvas o terrenos irregulares.</t>
        </is>
      </c>
      <c r="F2155" s="32" t="inlineStr">
        <is>
          <t>Unidad</t>
        </is>
      </c>
      <c r="G2155" s="35" t="inlineStr">
        <is>
          <t>suministro</t>
        </is>
      </c>
      <c r="H2155" s="159" t="n">
        <v>88350</v>
      </c>
      <c r="I2155" s="37" t="n">
        <v>158.91</v>
      </c>
      <c r="J2155" s="37" t="n">
        <v>151.76</v>
      </c>
      <c r="K2155" s="160">
        <f>H2155*(I2155/J2155)</f>
        <v/>
      </c>
      <c r="L2155" s="159" t="n">
        <v>105608.9895</v>
      </c>
      <c r="M2155" s="159" t="n">
        <v>102533</v>
      </c>
      <c r="N2155" s="159" t="n">
        <v>110735.64</v>
      </c>
      <c r="O2155" s="162">
        <f>MIN(K2155,L2155,M2155,N2155)</f>
        <v/>
      </c>
      <c r="P2155" s="162">
        <f>MAX(K2155,L2155,M2155,N2155)</f>
        <v/>
      </c>
      <c r="Q2155" s="162">
        <f>MEDIAN(K2155,L2155,M2155,N2155)</f>
        <v/>
      </c>
      <c r="R2155" s="162">
        <f>AVERAGE(K2155,L2155,M2155,N2155)</f>
        <v/>
      </c>
      <c r="S2155" s="162">
        <f>AVERAGE(O2155,Q2155)</f>
        <v/>
      </c>
      <c r="T2155" s="162">
        <f>AVERAGE(P2155,Q2155)</f>
        <v/>
      </c>
      <c r="U2155" s="41">
        <f>STDEVA(K2155,L2155,M2155,N2155)</f>
        <v/>
      </c>
      <c r="V2155" s="42">
        <f>U2155/Q2155</f>
        <v/>
      </c>
      <c r="W2155" s="43">
        <f>IF(X2155=O2155,"MENOR",IF(X2155=S2155,"PROM[MEN-MED]","PROMEDIO"))</f>
        <v/>
      </c>
      <c r="X2155" s="163">
        <f>IF(V2155&lt;=300%,O2155,IF(AND(V2155&gt;100%,V2155&lt;=150%),S2155,R2155))</f>
        <v/>
      </c>
      <c r="Y2155" s="162">
        <f>ROUND(X2155,0)</f>
        <v/>
      </c>
    </row>
    <row r="2156" ht="27" customHeight="1">
      <c r="B2156" s="32" t="inlineStr">
        <is>
          <t>2.46</t>
        </is>
      </c>
      <c r="C2156" s="32" t="n">
        <v>4912</v>
      </c>
      <c r="D2156" s="59" t="inlineStr">
        <is>
          <t xml:space="preserve">CONJUNTO DEL ESTABILIZADOR TRASERO IZQUIERDO </t>
        </is>
      </c>
      <c r="E2156" s="56" t="inlineStr">
        <is>
          <t>componente del sistema de suspensión trasera que trabaja junto con la barra estabilizadora para reducir el balanceo del vehículo y mejorar la estabilidad en curvas y terrenos irregulares.</t>
        </is>
      </c>
      <c r="F2156" s="32" t="inlineStr">
        <is>
          <t>Unidad</t>
        </is>
      </c>
      <c r="G2156" s="35" t="inlineStr">
        <is>
          <t>suministro</t>
        </is>
      </c>
      <c r="H2156" s="159" t="n">
        <v>88350</v>
      </c>
      <c r="I2156" s="37" t="n">
        <v>158.91</v>
      </c>
      <c r="J2156" s="37" t="n">
        <v>151.76</v>
      </c>
      <c r="K2156" s="160">
        <f>H2156*(I2156/J2156)</f>
        <v/>
      </c>
      <c r="L2156" s="159" t="n">
        <v>107620.5774</v>
      </c>
      <c r="M2156" s="159" t="n">
        <v>104486</v>
      </c>
      <c r="N2156" s="159" t="n">
        <v>112844.88</v>
      </c>
      <c r="O2156" s="162">
        <f>MIN(K2156,L2156,M2156,N2156)</f>
        <v/>
      </c>
      <c r="P2156" s="162">
        <f>MAX(K2156,L2156,M2156,N2156)</f>
        <v/>
      </c>
      <c r="Q2156" s="162">
        <f>MEDIAN(K2156,L2156,M2156,N2156)</f>
        <v/>
      </c>
      <c r="R2156" s="162">
        <f>AVERAGE(K2156,L2156,M2156,N2156)</f>
        <v/>
      </c>
      <c r="S2156" s="162">
        <f>AVERAGE(O2156,Q2156)</f>
        <v/>
      </c>
      <c r="T2156" s="162">
        <f>AVERAGE(P2156,Q2156)</f>
        <v/>
      </c>
      <c r="U2156" s="41">
        <f>STDEVA(K2156,L2156,M2156,N2156)</f>
        <v/>
      </c>
      <c r="V2156" s="42">
        <f>U2156/Q2156</f>
        <v/>
      </c>
      <c r="W2156" s="43">
        <f>IF(X2156=O2156,"MENOR",IF(X2156=S2156,"PROM[MEN-MED]","PROMEDIO"))</f>
        <v/>
      </c>
      <c r="X2156" s="163">
        <f>IF(V2156&lt;=300%,O2156,IF(AND(V2156&gt;100%,V2156&lt;=150%),S2156,R2156))</f>
        <v/>
      </c>
      <c r="Y2156" s="162">
        <f>ROUND(X2156,0)</f>
        <v/>
      </c>
    </row>
    <row r="2157" ht="15.75" customHeight="1">
      <c r="B2157" s="32" t="inlineStr">
        <is>
          <t>2.47</t>
        </is>
      </c>
      <c r="C2157" s="32" t="n">
        <v>4912</v>
      </c>
      <c r="D2157" s="59" t="inlineStr">
        <is>
          <t xml:space="preserve">CASQUILLOS DEL ESTABILIZADOR TRASERO </t>
        </is>
      </c>
      <c r="E2157" s="56" t="inlineStr">
        <is>
          <t>componentes esenciales que fijan la barra estabilizadora trasera al chasis del vehículo, permitiendo su movimiento controlado y absorbiendo vibraciones.</t>
        </is>
      </c>
      <c r="F2157" s="32" t="inlineStr">
        <is>
          <t>Unidad</t>
        </is>
      </c>
      <c r="G2157" s="35" t="inlineStr">
        <is>
          <t>suministro</t>
        </is>
      </c>
      <c r="H2157" s="159" t="n">
        <v>81700</v>
      </c>
      <c r="I2157" s="37" t="n">
        <v>158.91</v>
      </c>
      <c r="J2157" s="37" t="n">
        <v>151.76</v>
      </c>
      <c r="K2157" s="160">
        <f>H2157*(I2157/J2157)</f>
        <v/>
      </c>
      <c r="L2157" s="159" t="n">
        <v>98589.5365</v>
      </c>
      <c r="M2157" s="159" t="n">
        <v>95718</v>
      </c>
      <c r="N2157" s="159" t="n">
        <v>103375.44</v>
      </c>
      <c r="O2157" s="162">
        <f>MIN(K2157,L2157,M2157,N2157)</f>
        <v/>
      </c>
      <c r="P2157" s="162">
        <f>MAX(K2157,L2157,M2157,N2157)</f>
        <v/>
      </c>
      <c r="Q2157" s="162">
        <f>MEDIAN(K2157,L2157,M2157,N2157)</f>
        <v/>
      </c>
      <c r="R2157" s="162">
        <f>AVERAGE(K2157,L2157,M2157,N2157)</f>
        <v/>
      </c>
      <c r="S2157" s="162">
        <f>AVERAGE(O2157,Q2157)</f>
        <v/>
      </c>
      <c r="T2157" s="162">
        <f>AVERAGE(P2157,Q2157)</f>
        <v/>
      </c>
      <c r="U2157" s="41">
        <f>STDEVA(K2157,L2157,M2157,N2157)</f>
        <v/>
      </c>
      <c r="V2157" s="42">
        <f>U2157/Q2157</f>
        <v/>
      </c>
      <c r="W2157" s="43">
        <f>IF(X2157=O2157,"MENOR",IF(X2157=S2157,"PROM[MEN-MED]","PROMEDIO"))</f>
        <v/>
      </c>
      <c r="X2157" s="163">
        <f>IF(V2157&lt;=300%,O2157,IF(AND(V2157&gt;100%,V2157&lt;=150%),S2157,R2157))</f>
        <v/>
      </c>
      <c r="Y2157" s="162">
        <f>ROUND(X2157,0)</f>
        <v/>
      </c>
    </row>
    <row r="2158" ht="15.75" customHeight="1">
      <c r="B2158" s="32" t="inlineStr">
        <is>
          <t>2.48</t>
        </is>
      </c>
      <c r="C2158" s="32" t="n">
        <v>4912</v>
      </c>
      <c r="D2158" s="59" t="inlineStr">
        <is>
          <t xml:space="preserve">SOPORTE DEL ESTABILIZADOR TRASERO </t>
        </is>
      </c>
      <c r="E2158" s="56" t="inlineStr">
        <is>
          <t>pieza metálica que fija la barra estabilizadora trasera al chasis del vehículo, asegurando su correcto funcionamiento y estabilidad.</t>
        </is>
      </c>
      <c r="F2158" s="32" t="inlineStr">
        <is>
          <t>Unidad</t>
        </is>
      </c>
      <c r="G2158" s="35" t="inlineStr">
        <is>
          <t>suministro</t>
        </is>
      </c>
      <c r="H2158" s="159" t="n">
        <v>102600</v>
      </c>
      <c r="I2158" s="37" t="n">
        <v>158.91</v>
      </c>
      <c r="J2158" s="37" t="n">
        <v>151.76</v>
      </c>
      <c r="K2158" s="160">
        <f>H2158*(I2158/J2158)</f>
        <v/>
      </c>
      <c r="L2158" s="159" t="n">
        <v>120306.0607</v>
      </c>
      <c r="M2158" s="159" t="n">
        <v>116802</v>
      </c>
      <c r="N2158" s="159" t="n">
        <v>126146.16</v>
      </c>
      <c r="O2158" s="162">
        <f>MIN(K2158,L2158,M2158,N2158)</f>
        <v/>
      </c>
      <c r="P2158" s="162">
        <f>MAX(K2158,L2158,M2158,N2158)</f>
        <v/>
      </c>
      <c r="Q2158" s="162">
        <f>MEDIAN(K2158,L2158,M2158,N2158)</f>
        <v/>
      </c>
      <c r="R2158" s="162">
        <f>AVERAGE(K2158,L2158,M2158,N2158)</f>
        <v/>
      </c>
      <c r="S2158" s="162">
        <f>AVERAGE(O2158,Q2158)</f>
        <v/>
      </c>
      <c r="T2158" s="162">
        <f>AVERAGE(P2158,Q2158)</f>
        <v/>
      </c>
      <c r="U2158" s="41">
        <f>STDEVA(K2158,L2158,M2158,N2158)</f>
        <v/>
      </c>
      <c r="V2158" s="42">
        <f>U2158/Q2158</f>
        <v/>
      </c>
      <c r="W2158" s="43">
        <f>IF(X2158=O2158,"MENOR",IF(X2158=S2158,"PROM[MEN-MED]","PROMEDIO"))</f>
        <v/>
      </c>
      <c r="X2158" s="163">
        <f>IF(V2158&lt;=300%,O2158,IF(AND(V2158&gt;100%,V2158&lt;=150%),S2158,R2158))</f>
        <v/>
      </c>
      <c r="Y2158" s="162">
        <f>ROUND(X2158,0)</f>
        <v/>
      </c>
    </row>
    <row r="2159" ht="15.75" customHeight="1">
      <c r="B2159" s="26" t="inlineStr">
        <is>
          <t>3.</t>
        </is>
      </c>
      <c r="C2159" s="142" t="inlineStr">
        <is>
          <t>SISTEMA DE DIRECCIÓN</t>
        </is>
      </c>
      <c r="H2159" s="157" t="n"/>
      <c r="I2159" s="29" t="n"/>
      <c r="J2159" s="29" t="n"/>
      <c r="K2159" s="157" t="n"/>
      <c r="L2159" s="157" t="n"/>
      <c r="M2159" s="157" t="n"/>
      <c r="N2159" s="157" t="n"/>
      <c r="O2159" s="29" t="n"/>
      <c r="P2159" s="29" t="n"/>
      <c r="Q2159" s="29" t="n"/>
      <c r="R2159" s="29" t="n"/>
      <c r="S2159" s="29" t="n"/>
      <c r="T2159" s="29" t="n"/>
      <c r="U2159" s="29" t="n"/>
      <c r="V2159" s="75" t="n"/>
      <c r="W2159" s="29" t="n"/>
      <c r="X2159" s="29" t="n"/>
      <c r="Y2159" s="29" t="n"/>
    </row>
    <row r="2160" ht="15.75" customHeight="1">
      <c r="B2160" s="32" t="inlineStr">
        <is>
          <t>3.1</t>
        </is>
      </c>
      <c r="C2160" s="32" t="n">
        <v>4912</v>
      </c>
      <c r="D2160" s="58" t="inlineStr">
        <is>
          <t xml:space="preserve">CONJUNTO DE LA BOMBA DE PALETAS </t>
        </is>
      </c>
      <c r="E2160" s="56" t="inlineStr">
        <is>
          <t>componente clave del sistema de dirección asistida, encargado de generar la presión hidráulica necesaria para facilitar el giro del volante con menor esfuerzo.</t>
        </is>
      </c>
      <c r="F2160" s="32" t="inlineStr">
        <is>
          <t>Unidad</t>
        </is>
      </c>
      <c r="G2160" s="35" t="inlineStr">
        <is>
          <t>suministro</t>
        </is>
      </c>
      <c r="H2160" s="159" t="n">
        <v>3826907</v>
      </c>
      <c r="I2160" s="37" t="n">
        <v>158.91</v>
      </c>
      <c r="J2160" s="37" t="n">
        <v>151.76</v>
      </c>
      <c r="K2160" s="160">
        <f>H2160*(I2160/J2160)</f>
        <v/>
      </c>
      <c r="L2160" s="159" t="n">
        <v>4671637.0974</v>
      </c>
      <c r="M2160" s="159" t="n">
        <v>4535570</v>
      </c>
      <c r="N2160" s="159" t="n">
        <v>4898415.6</v>
      </c>
      <c r="O2160" s="162">
        <f>MIN(K2160,L2160,M2160,N2160)</f>
        <v/>
      </c>
      <c r="P2160" s="162">
        <f>MAX(K2160,L2160,M2160,N2160)</f>
        <v/>
      </c>
      <c r="Q2160" s="162">
        <f>MEDIAN(K2160,L2160,M2160,N2160)</f>
        <v/>
      </c>
      <c r="R2160" s="162">
        <f>AVERAGE(K2160,L2160,M2160,N2160)</f>
        <v/>
      </c>
      <c r="S2160" s="162">
        <f>AVERAGE(O2160,Q2160)</f>
        <v/>
      </c>
      <c r="T2160" s="162">
        <f>AVERAGE(P2160,Q2160)</f>
        <v/>
      </c>
      <c r="U2160" s="41">
        <f>STDEVA(K2160,L2160,M2160,N2160)</f>
        <v/>
      </c>
      <c r="V2160" s="42">
        <f>U2160/Q2160</f>
        <v/>
      </c>
      <c r="W2160" s="43">
        <f>IF(X2160=O2160,"MENOR",IF(X2160=S2160,"PROM[MEN-MED]","PROMEDIO"))</f>
        <v/>
      </c>
      <c r="X2160" s="163">
        <f>IF(V2160&lt;=300%,O2160,IF(AND(V2160&gt;100%,V2160&lt;=150%),S2160,R2160))</f>
        <v/>
      </c>
      <c r="Y2160" s="162">
        <f>ROUND(X2160,0)</f>
        <v/>
      </c>
    </row>
    <row r="2161" ht="27" customHeight="1">
      <c r="B2161" s="32" t="inlineStr">
        <is>
          <t>3.2</t>
        </is>
      </c>
      <c r="C2161" s="32" t="n">
        <v>4912</v>
      </c>
      <c r="D2161" s="59" t="inlineStr">
        <is>
          <t xml:space="preserve">TUBO DE ALIMENTACION DE PRESION DE LA BOMBA </t>
        </is>
      </c>
      <c r="E2161" s="56" t="inlineStr">
        <is>
          <t>línea de alta presión que transporta el fluido hidráulico desde la bomba de dirección asistida hacia la caja de dirección o el rack de dirección, permitiendo el funcionamiento del sistema de asistencia hidráulica.</t>
        </is>
      </c>
      <c r="F2161" s="32" t="inlineStr">
        <is>
          <t>Juego</t>
        </is>
      </c>
      <c r="G2161" s="35" t="inlineStr">
        <is>
          <t>suministro</t>
        </is>
      </c>
      <c r="H2161" s="159" t="n">
        <v>1264238</v>
      </c>
      <c r="I2161" s="37" t="n">
        <v>158.91</v>
      </c>
      <c r="J2161" s="37" t="n">
        <v>151.76</v>
      </c>
      <c r="K2161" s="160">
        <f>H2161*(I2161/J2161)</f>
        <v/>
      </c>
      <c r="L2161" s="159" t="n">
        <v>1554505.8655</v>
      </c>
      <c r="M2161" s="159" t="n">
        <v>1509229</v>
      </c>
      <c r="N2161" s="159" t="n">
        <v>1629967.32</v>
      </c>
      <c r="O2161" s="162">
        <f>MIN(K2161,L2161,M2161,N2161)</f>
        <v/>
      </c>
      <c r="P2161" s="162">
        <f>MAX(K2161,L2161,M2161,N2161)</f>
        <v/>
      </c>
      <c r="Q2161" s="162">
        <f>MEDIAN(K2161,L2161,M2161,N2161)</f>
        <v/>
      </c>
      <c r="R2161" s="162">
        <f>AVERAGE(K2161,L2161,M2161,N2161)</f>
        <v/>
      </c>
      <c r="S2161" s="162">
        <f>AVERAGE(O2161,Q2161)</f>
        <v/>
      </c>
      <c r="T2161" s="162">
        <f>AVERAGE(P2161,Q2161)</f>
        <v/>
      </c>
      <c r="U2161" s="41">
        <f>STDEVA(K2161,L2161,M2161,N2161)</f>
        <v/>
      </c>
      <c r="V2161" s="42">
        <f>U2161/Q2161</f>
        <v/>
      </c>
      <c r="W2161" s="43">
        <f>IF(X2161=O2161,"MENOR",IF(X2161=S2161,"PROM[MEN-MED]","PROMEDIO"))</f>
        <v/>
      </c>
      <c r="X2161" s="163">
        <f>IF(V2161&lt;=300%,O2161,IF(AND(V2161&gt;100%,V2161&lt;=150%),S2161,R2161))</f>
        <v/>
      </c>
      <c r="Y2161" s="162">
        <f>ROUND(X2161,0)</f>
        <v/>
      </c>
    </row>
    <row r="2162" ht="27" customHeight="1">
      <c r="B2162" s="32" t="inlineStr">
        <is>
          <t>3.3</t>
        </is>
      </c>
      <c r="C2162" s="32" t="n">
        <v>4912</v>
      </c>
      <c r="D2162" s="58" t="inlineStr">
        <is>
          <t xml:space="preserve">MANGUERA DEL DEPOSITO DE ACEITE A LA BOMBA </t>
        </is>
      </c>
      <c r="E2162" s="56" t="inlineStr">
        <is>
          <t>conducto de baja presión que transporta el fluido hidráulico desde el depósito de la dirección asistida hacia la bomba de dirección asistida, permitiendo que el sistema funcione correctamente.</t>
        </is>
      </c>
      <c r="F2162" s="32" t="inlineStr">
        <is>
          <t>Unidad</t>
        </is>
      </c>
      <c r="G2162" s="35" t="inlineStr">
        <is>
          <t>suministro</t>
        </is>
      </c>
      <c r="H2162" s="159" t="n">
        <v>100700</v>
      </c>
      <c r="I2162" s="37" t="n">
        <v>158.91</v>
      </c>
      <c r="J2162" s="37" t="n">
        <v>151.76</v>
      </c>
      <c r="K2162" s="160">
        <f>H2162*(I2162/J2162)</f>
        <v/>
      </c>
      <c r="L2162" s="159" t="n">
        <v>120371.9748</v>
      </c>
      <c r="M2162" s="159" t="n">
        <v>116866</v>
      </c>
      <c r="N2162" s="159" t="n">
        <v>126215.28</v>
      </c>
      <c r="O2162" s="162">
        <f>MIN(K2162,L2162,M2162,N2162)</f>
        <v/>
      </c>
      <c r="P2162" s="162">
        <f>MAX(K2162,L2162,M2162,N2162)</f>
        <v/>
      </c>
      <c r="Q2162" s="162">
        <f>MEDIAN(K2162,L2162,M2162,N2162)</f>
        <v/>
      </c>
      <c r="R2162" s="162">
        <f>AVERAGE(K2162,L2162,M2162,N2162)</f>
        <v/>
      </c>
      <c r="S2162" s="162">
        <f>AVERAGE(O2162,Q2162)</f>
        <v/>
      </c>
      <c r="T2162" s="162">
        <f>AVERAGE(P2162,Q2162)</f>
        <v/>
      </c>
      <c r="U2162" s="41">
        <f>STDEVA(K2162,L2162,M2162,N2162)</f>
        <v/>
      </c>
      <c r="V2162" s="42">
        <f>U2162/Q2162</f>
        <v/>
      </c>
      <c r="W2162" s="43">
        <f>IF(X2162=O2162,"MENOR",IF(X2162=S2162,"PROM[MEN-MED]","PROMEDIO"))</f>
        <v/>
      </c>
      <c r="X2162" s="163">
        <f>IF(V2162&lt;=300%,O2162,IF(AND(V2162&gt;100%,V2162&lt;=150%),S2162,R2162))</f>
        <v/>
      </c>
      <c r="Y2162" s="162">
        <f>ROUND(X2162,0)</f>
        <v/>
      </c>
    </row>
    <row r="2163" ht="15.75" customHeight="1">
      <c r="B2163" s="32" t="inlineStr">
        <is>
          <t>3.4</t>
        </is>
      </c>
      <c r="C2163" s="32" t="n">
        <v>4912</v>
      </c>
      <c r="D2163" s="59" t="inlineStr">
        <is>
          <t xml:space="preserve">CONJUNTO DE LA COLUMNA DE DIRECCION </t>
        </is>
      </c>
      <c r="E2163" s="56" t="inlineStr">
        <is>
          <t>componente clave que conecta el volante con la caja de dirección o el rack de dirección, permitiendo que el conductor controle la dirección del vehículo.</t>
        </is>
      </c>
      <c r="F2163" s="32" t="inlineStr">
        <is>
          <t>Unidad</t>
        </is>
      </c>
      <c r="G2163" s="35" t="inlineStr">
        <is>
          <t>suministro</t>
        </is>
      </c>
      <c r="H2163" s="159" t="n">
        <v>6324899</v>
      </c>
      <c r="I2163" s="37" t="n">
        <v>158.91</v>
      </c>
      <c r="J2163" s="37" t="n">
        <v>151.76</v>
      </c>
      <c r="K2163" s="160">
        <f>H2163*(I2163/J2163)</f>
        <v/>
      </c>
      <c r="L2163" s="159" t="n">
        <v>7513395.7724</v>
      </c>
      <c r="M2163" s="159" t="n">
        <v>7294559</v>
      </c>
      <c r="N2163" s="159" t="n">
        <v>7878123.72</v>
      </c>
      <c r="O2163" s="162">
        <f>MIN(K2163,L2163,M2163,N2163)</f>
        <v/>
      </c>
      <c r="P2163" s="162">
        <f>MAX(K2163,L2163,M2163,N2163)</f>
        <v/>
      </c>
      <c r="Q2163" s="162">
        <f>MEDIAN(K2163,L2163,M2163,N2163)</f>
        <v/>
      </c>
      <c r="R2163" s="162">
        <f>AVERAGE(K2163,L2163,M2163,N2163)</f>
        <v/>
      </c>
      <c r="S2163" s="162">
        <f>AVERAGE(O2163,Q2163)</f>
        <v/>
      </c>
      <c r="T2163" s="162">
        <f>AVERAGE(P2163,Q2163)</f>
        <v/>
      </c>
      <c r="U2163" s="41">
        <f>STDEVA(K2163,L2163,M2163,N2163)</f>
        <v/>
      </c>
      <c r="V2163" s="42">
        <f>U2163/Q2163</f>
        <v/>
      </c>
      <c r="W2163" s="43">
        <f>IF(X2163=O2163,"MENOR",IF(X2163=S2163,"PROM[MEN-MED]","PROMEDIO"))</f>
        <v/>
      </c>
      <c r="X2163" s="163">
        <f>IF(V2163&lt;=300%,O2163,IF(AND(V2163&gt;100%,V2163&lt;=150%),S2163,R2163))</f>
        <v/>
      </c>
      <c r="Y2163" s="162">
        <f>ROUND(X2163,0)</f>
        <v/>
      </c>
    </row>
    <row r="2164" ht="27" customHeight="1">
      <c r="B2164" s="32" t="inlineStr">
        <is>
          <t>3.5</t>
        </is>
      </c>
      <c r="C2164" s="32" t="n">
        <v>4912</v>
      </c>
      <c r="D2164" s="59" t="inlineStr">
        <is>
          <t>CONJUNTO DEL JUEGO DE INTERRUPTORES CON SUBCONJUNTO DEL CABLE ESPIRAL</t>
        </is>
      </c>
      <c r="E2164" s="56" t="inlineStr">
        <is>
          <t>componente clave del sistema de dirección que permite la conexión eléctrica entre el volante y otros sistemas del vehículo, garantizando el funcionamiento de los controles sin interferir con el giro del volante</t>
        </is>
      </c>
      <c r="F2164" s="32" t="inlineStr">
        <is>
          <t>Juego</t>
        </is>
      </c>
      <c r="G2164" s="35" t="inlineStr">
        <is>
          <t>suministro</t>
        </is>
      </c>
      <c r="H2164" s="159" t="n">
        <v>2764073</v>
      </c>
      <c r="I2164" s="37" t="n">
        <v>158.91</v>
      </c>
      <c r="J2164" s="37" t="n">
        <v>151.76</v>
      </c>
      <c r="K2164" s="160">
        <f>H2164*(I2164/J2164)</f>
        <v/>
      </c>
      <c r="L2164" s="159" t="n">
        <v>3443786.458</v>
      </c>
      <c r="M2164" s="159" t="n">
        <v>3343482</v>
      </c>
      <c r="N2164" s="159" t="n">
        <v>3610960.56</v>
      </c>
      <c r="O2164" s="162">
        <f>MIN(K2164,L2164,M2164,N2164)</f>
        <v/>
      </c>
      <c r="P2164" s="162">
        <f>MAX(K2164,L2164,M2164,N2164)</f>
        <v/>
      </c>
      <c r="Q2164" s="162">
        <f>MEDIAN(K2164,L2164,M2164,N2164)</f>
        <v/>
      </c>
      <c r="R2164" s="162">
        <f>AVERAGE(K2164,L2164,M2164,N2164)</f>
        <v/>
      </c>
      <c r="S2164" s="162">
        <f>AVERAGE(O2164,Q2164)</f>
        <v/>
      </c>
      <c r="T2164" s="162">
        <f>AVERAGE(P2164,Q2164)</f>
        <v/>
      </c>
      <c r="U2164" s="41">
        <f>STDEVA(K2164,L2164,M2164,N2164)</f>
        <v/>
      </c>
      <c r="V2164" s="42">
        <f>U2164/Q2164</f>
        <v/>
      </c>
      <c r="W2164" s="43">
        <f>IF(X2164=O2164,"MENOR",IF(X2164=S2164,"PROM[MEN-MED]","PROMEDIO"))</f>
        <v/>
      </c>
      <c r="X2164" s="163">
        <f>IF(V2164&lt;=300%,O2164,IF(AND(V2164&gt;100%,V2164&lt;=150%),S2164,R2164))</f>
        <v/>
      </c>
      <c r="Y2164" s="162">
        <f>ROUND(X2164,0)</f>
        <v/>
      </c>
    </row>
    <row r="2165" ht="27" customHeight="1">
      <c r="B2165" s="32" t="inlineStr">
        <is>
          <t>3.6</t>
        </is>
      </c>
      <c r="C2165" s="32" t="n">
        <v>4912</v>
      </c>
      <c r="D2165" s="59" t="inlineStr">
        <is>
          <t xml:space="preserve">CONJUNTO DEL EJE INTERMEDIO DE DIRECCION </t>
        </is>
      </c>
      <c r="E2165" s="56" t="inlineStr">
        <is>
          <t>componente esencial del sistema de dirección que conecta la columna de dirección con la caja de dirección o el rack de dirección, permitiendo la transmisión del movimiento del volante hacia las ruedas.</t>
        </is>
      </c>
      <c r="F2165" s="32" t="inlineStr">
        <is>
          <t>Unidad</t>
        </is>
      </c>
      <c r="G2165" s="35" t="inlineStr">
        <is>
          <t>suministro</t>
        </is>
      </c>
      <c r="H2165" s="159" t="n">
        <v>763992</v>
      </c>
      <c r="I2165" s="37" t="n">
        <v>158.91</v>
      </c>
      <c r="J2165" s="37" t="n">
        <v>151.76</v>
      </c>
      <c r="K2165" s="160">
        <f>H2165*(I2165/J2165)</f>
        <v/>
      </c>
      <c r="L2165" s="159" t="n">
        <v>919815.7479</v>
      </c>
      <c r="M2165" s="159" t="n">
        <v>893025</v>
      </c>
      <c r="N2165" s="159" t="n">
        <v>964467</v>
      </c>
      <c r="O2165" s="162">
        <f>MIN(K2165,L2165,M2165,N2165)</f>
        <v/>
      </c>
      <c r="P2165" s="162">
        <f>MAX(K2165,L2165,M2165,N2165)</f>
        <v/>
      </c>
      <c r="Q2165" s="162">
        <f>MEDIAN(K2165,L2165,M2165,N2165)</f>
        <v/>
      </c>
      <c r="R2165" s="162">
        <f>AVERAGE(K2165,L2165,M2165,N2165)</f>
        <v/>
      </c>
      <c r="S2165" s="162">
        <f>AVERAGE(O2165,Q2165)</f>
        <v/>
      </c>
      <c r="T2165" s="162">
        <f>AVERAGE(P2165,Q2165)</f>
        <v/>
      </c>
      <c r="U2165" s="41">
        <f>STDEVA(K2165,L2165,M2165,N2165)</f>
        <v/>
      </c>
      <c r="V2165" s="42">
        <f>U2165/Q2165</f>
        <v/>
      </c>
      <c r="W2165" s="43">
        <f>IF(X2165=O2165,"MENOR",IF(X2165=S2165,"PROM[MEN-MED]","PROMEDIO"))</f>
        <v/>
      </c>
      <c r="X2165" s="163">
        <f>IF(V2165&lt;=300%,O2165,IF(AND(V2165&gt;100%,V2165&lt;=150%),S2165,R2165))</f>
        <v/>
      </c>
      <c r="Y2165" s="162">
        <f>ROUND(X2165,0)</f>
        <v/>
      </c>
    </row>
    <row r="2166" ht="15.75" customHeight="1">
      <c r="B2166" s="32" t="inlineStr">
        <is>
          <t>3.7</t>
        </is>
      </c>
      <c r="C2166" s="32" t="n">
        <v>4912</v>
      </c>
      <c r="D2166" s="59" t="inlineStr">
        <is>
          <t xml:space="preserve">SUBCONJUNTO DE LA CUBIERTA DEL ORIFICIO DE LA COLUMNA DE DIRECCION </t>
        </is>
      </c>
      <c r="E2166" s="56" t="inlineStr">
        <is>
          <t>componente diseñado para sellar y proteger la abertura por donde pasa la columna de dirección a través del cortafuegos (mamparo) del vehículo.</t>
        </is>
      </c>
      <c r="F2166" s="32" t="inlineStr">
        <is>
          <t>Unidad</t>
        </is>
      </c>
      <c r="G2166" s="35" t="inlineStr">
        <is>
          <t>suministro</t>
        </is>
      </c>
      <c r="H2166" s="159" t="n">
        <v>316653</v>
      </c>
      <c r="I2166" s="37" t="n">
        <v>158.91</v>
      </c>
      <c r="J2166" s="37" t="n">
        <v>151.76</v>
      </c>
      <c r="K2166" s="160">
        <f>H2166*(I2166/J2166)</f>
        <v/>
      </c>
      <c r="L2166" s="159" t="n">
        <v>391773.8944</v>
      </c>
      <c r="M2166" s="159" t="n">
        <v>380363</v>
      </c>
      <c r="N2166" s="159" t="n">
        <v>410792.04</v>
      </c>
      <c r="O2166" s="162">
        <f>MIN(K2166,L2166,M2166,N2166)</f>
        <v/>
      </c>
      <c r="P2166" s="162">
        <f>MAX(K2166,L2166,M2166,N2166)</f>
        <v/>
      </c>
      <c r="Q2166" s="162">
        <f>MEDIAN(K2166,L2166,M2166,N2166)</f>
        <v/>
      </c>
      <c r="R2166" s="162">
        <f>AVERAGE(K2166,L2166,M2166,N2166)</f>
        <v/>
      </c>
      <c r="S2166" s="162">
        <f>AVERAGE(O2166,Q2166)</f>
        <v/>
      </c>
      <c r="T2166" s="162">
        <f>AVERAGE(P2166,Q2166)</f>
        <v/>
      </c>
      <c r="U2166" s="41">
        <f>STDEVA(K2166,L2166,M2166,N2166)</f>
        <v/>
      </c>
      <c r="V2166" s="42">
        <f>U2166/Q2166</f>
        <v/>
      </c>
      <c r="W2166" s="43">
        <f>IF(X2166=O2166,"MENOR",IF(X2166=S2166,"PROM[MEN-MED]","PROMEDIO"))</f>
        <v/>
      </c>
      <c r="X2166" s="163">
        <f>IF(V2166&lt;=300%,O2166,IF(AND(V2166&gt;100%,V2166&lt;=150%),S2166,R2166))</f>
        <v/>
      </c>
      <c r="Y2166" s="162">
        <f>ROUND(X2166,0)</f>
        <v/>
      </c>
    </row>
    <row r="2167" ht="27" customHeight="1">
      <c r="B2167" s="32" t="inlineStr">
        <is>
          <t>3.8</t>
        </is>
      </c>
      <c r="C2167" s="32" t="n">
        <v>4912</v>
      </c>
      <c r="D2167" s="59" t="inlineStr">
        <is>
          <t>SUBCONJUNTO DEL EJE INTERMEDIO DE DIRECCION NO.2</t>
        </is>
      </c>
      <c r="E2167" s="56" t="inlineStr">
        <is>
          <t>sección adicional dentro del sistema de dirección, que complementa el eje intermedio principal, permitiendo una conexión más estable y flexible entre la columna de dirección y la caja de dirección.</t>
        </is>
      </c>
      <c r="F2167" s="32" t="inlineStr">
        <is>
          <t>Unidad</t>
        </is>
      </c>
      <c r="G2167" s="35" t="inlineStr">
        <is>
          <t>suministro</t>
        </is>
      </c>
      <c r="H2167" s="159" t="n">
        <v>791379</v>
      </c>
      <c r="I2167" s="37" t="n">
        <v>158.91</v>
      </c>
      <c r="J2167" s="37" t="n">
        <v>151.76</v>
      </c>
      <c r="K2167" s="160">
        <f>H2167*(I2167/J2167)</f>
        <v/>
      </c>
      <c r="L2167" s="159" t="n">
        <v>984780.9419</v>
      </c>
      <c r="M2167" s="159" t="n">
        <v>956098</v>
      </c>
      <c r="N2167" s="159" t="n">
        <v>1032585.84</v>
      </c>
      <c r="O2167" s="162">
        <f>MIN(K2167,L2167,M2167,N2167)</f>
        <v/>
      </c>
      <c r="P2167" s="162">
        <f>MAX(K2167,L2167,M2167,N2167)</f>
        <v/>
      </c>
      <c r="Q2167" s="162">
        <f>MEDIAN(K2167,L2167,M2167,N2167)</f>
        <v/>
      </c>
      <c r="R2167" s="162">
        <f>AVERAGE(K2167,L2167,M2167,N2167)</f>
        <v/>
      </c>
      <c r="S2167" s="162">
        <f>AVERAGE(O2167,Q2167)</f>
        <v/>
      </c>
      <c r="T2167" s="162">
        <f>AVERAGE(P2167,Q2167)</f>
        <v/>
      </c>
      <c r="U2167" s="41">
        <f>STDEVA(K2167,L2167,M2167,N2167)</f>
        <v/>
      </c>
      <c r="V2167" s="42">
        <f>U2167/Q2167</f>
        <v/>
      </c>
      <c r="W2167" s="43">
        <f>IF(X2167=O2167,"MENOR",IF(X2167=S2167,"PROM[MEN-MED]","PROMEDIO"))</f>
        <v/>
      </c>
      <c r="X2167" s="163">
        <f>IF(V2167&lt;=300%,O2167,IF(AND(V2167&gt;100%,V2167&lt;=150%),S2167,R2167))</f>
        <v/>
      </c>
      <c r="Y2167" s="162">
        <f>ROUND(X2167,0)</f>
        <v/>
      </c>
    </row>
    <row r="2168" ht="27" customHeight="1">
      <c r="B2168" s="32" t="inlineStr">
        <is>
          <t>3.9</t>
        </is>
      </c>
      <c r="C2168" s="32" t="n">
        <v>4912</v>
      </c>
      <c r="D2168" s="59" t="inlineStr">
        <is>
          <t>SELENOIDE DE INTERBLOQUEO DE LA LLAVE</t>
        </is>
      </c>
      <c r="E2168" s="56"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168" s="32" t="inlineStr">
        <is>
          <t>Unidad</t>
        </is>
      </c>
      <c r="G2168" s="35" t="inlineStr">
        <is>
          <t>suministro</t>
        </is>
      </c>
      <c r="H2168" s="159" t="n">
        <v>435921</v>
      </c>
      <c r="I2168" s="37" t="n">
        <v>158.91</v>
      </c>
      <c r="J2168" s="37" t="n">
        <v>151.76</v>
      </c>
      <c r="K2168" s="160">
        <f>H2168*(I2168/J2168)</f>
        <v/>
      </c>
      <c r="L2168" s="159" t="n">
        <v>594520.1206</v>
      </c>
      <c r="M2168" s="159" t="n">
        <v>577204</v>
      </c>
      <c r="N2168" s="159" t="n">
        <v>623380.3199999999</v>
      </c>
      <c r="O2168" s="162">
        <f>MIN(K2168,L2168,M2168,N2168)</f>
        <v/>
      </c>
      <c r="P2168" s="162">
        <f>MAX(K2168,L2168,M2168,N2168)</f>
        <v/>
      </c>
      <c r="Q2168" s="162">
        <f>MEDIAN(K2168,L2168,M2168,N2168)</f>
        <v/>
      </c>
      <c r="R2168" s="162">
        <f>AVERAGE(K2168,L2168,M2168,N2168)</f>
        <v/>
      </c>
      <c r="S2168" s="162">
        <f>AVERAGE(O2168,Q2168)</f>
        <v/>
      </c>
      <c r="T2168" s="162">
        <f>AVERAGE(P2168,Q2168)</f>
        <v/>
      </c>
      <c r="U2168" s="41">
        <f>STDEVA(K2168,L2168,M2168,N2168)</f>
        <v/>
      </c>
      <c r="V2168" s="42">
        <f>U2168/Q2168</f>
        <v/>
      </c>
      <c r="W2168" s="43">
        <f>IF(X2168=O2168,"MENOR",IF(X2168=S2168,"PROM[MEN-MED]","PROMEDIO"))</f>
        <v/>
      </c>
      <c r="X2168" s="163">
        <f>IF(V2168&lt;=300%,O2168,IF(AND(V2168&gt;100%,V2168&lt;=150%),S2168,R2168))</f>
        <v/>
      </c>
      <c r="Y2168" s="162">
        <f>ROUND(X2168,0)</f>
        <v/>
      </c>
    </row>
    <row r="2169" ht="27" customHeight="1">
      <c r="B2169" s="32" t="inlineStr">
        <is>
          <t>3.10</t>
        </is>
      </c>
      <c r="C2169" s="32" t="n">
        <v>4912</v>
      </c>
      <c r="D2169" s="59" t="inlineStr">
        <is>
          <t xml:space="preserve">CABLE DEL SELENOIDE DE INTERBLOQUEO DE LA LLAVE </t>
        </is>
      </c>
      <c r="E2169" s="56" t="inlineStr">
        <is>
          <t>componente eléctrico que suministra la señal y la energía necesarias para el funcionamiento del solenoide de interbloqueo de la llave, permitiendo su activación y desactivación en función de la posición de la transmisión.</t>
        </is>
      </c>
      <c r="F2169" s="32" t="inlineStr">
        <is>
          <t>Unidad</t>
        </is>
      </c>
      <c r="G2169" s="35" t="inlineStr">
        <is>
          <t>suministro</t>
        </is>
      </c>
      <c r="H2169" s="159" t="n">
        <v>209595</v>
      </c>
      <c r="I2169" s="37" t="n">
        <v>158.91</v>
      </c>
      <c r="J2169" s="37" t="n">
        <v>151.76</v>
      </c>
      <c r="K2169" s="160">
        <f>H2169*(I2169/J2169)</f>
        <v/>
      </c>
      <c r="L2169" s="159" t="n">
        <v>267110.9343</v>
      </c>
      <c r="M2169" s="159" t="n">
        <v>259331</v>
      </c>
      <c r="N2169" s="159" t="n">
        <v>280077.48</v>
      </c>
      <c r="O2169" s="162">
        <f>MIN(K2169,L2169,M2169,N2169)</f>
        <v/>
      </c>
      <c r="P2169" s="162">
        <f>MAX(K2169,L2169,M2169,N2169)</f>
        <v/>
      </c>
      <c r="Q2169" s="162">
        <f>MEDIAN(K2169,L2169,M2169,N2169)</f>
        <v/>
      </c>
      <c r="R2169" s="162">
        <f>AVERAGE(K2169,L2169,M2169,N2169)</f>
        <v/>
      </c>
      <c r="S2169" s="162">
        <f>AVERAGE(O2169,Q2169)</f>
        <v/>
      </c>
      <c r="T2169" s="162">
        <f>AVERAGE(P2169,Q2169)</f>
        <v/>
      </c>
      <c r="U2169" s="41">
        <f>STDEVA(K2169,L2169,M2169,N2169)</f>
        <v/>
      </c>
      <c r="V2169" s="42">
        <f>U2169/Q2169</f>
        <v/>
      </c>
      <c r="W2169" s="43">
        <f>IF(X2169=O2169,"MENOR",IF(X2169=S2169,"PROM[MEN-MED]","PROMEDIO"))</f>
        <v/>
      </c>
      <c r="X2169" s="163">
        <f>IF(V2169&lt;=300%,O2169,IF(AND(V2169&gt;100%,V2169&lt;=150%),S2169,R2169))</f>
        <v/>
      </c>
      <c r="Y2169" s="162">
        <f>ROUND(X2169,0)</f>
        <v/>
      </c>
    </row>
    <row r="2170" ht="15.75" customHeight="1">
      <c r="B2170" s="32" t="inlineStr">
        <is>
          <t>3.11</t>
        </is>
      </c>
      <c r="C2170" s="32" t="n">
        <v>4912</v>
      </c>
      <c r="D2170" s="59" t="inlineStr">
        <is>
          <t xml:space="preserve">CONJUNTO DL INTERRUPTOR DE ENCENDIDO </t>
        </is>
      </c>
      <c r="E2170" s="56" t="inlineStr">
        <is>
          <t>componente principal que permite arrancar o apagar el motor del vehículo al girar la llave o presionar un botón en modelos con encendido electrónico.</t>
        </is>
      </c>
      <c r="F2170" s="32" t="inlineStr">
        <is>
          <t>Unidad</t>
        </is>
      </c>
      <c r="G2170" s="35" t="inlineStr">
        <is>
          <t>suministro</t>
        </is>
      </c>
      <c r="H2170" s="159" t="n">
        <v>2764977</v>
      </c>
      <c r="I2170" s="37" t="n">
        <v>158.91</v>
      </c>
      <c r="J2170" s="37" t="n">
        <v>151.76</v>
      </c>
      <c r="K2170" s="160">
        <f>H2170*(I2170/J2170)</f>
        <v/>
      </c>
      <c r="L2170" s="159" t="n">
        <v>3442685.3867</v>
      </c>
      <c r="M2170" s="159" t="n">
        <v>3342413</v>
      </c>
      <c r="N2170" s="159" t="n">
        <v>3609806.04</v>
      </c>
      <c r="O2170" s="162">
        <f>MIN(K2170,L2170,M2170,N2170)</f>
        <v/>
      </c>
      <c r="P2170" s="162">
        <f>MAX(K2170,L2170,M2170,N2170)</f>
        <v/>
      </c>
      <c r="Q2170" s="162">
        <f>MEDIAN(K2170,L2170,M2170,N2170)</f>
        <v/>
      </c>
      <c r="R2170" s="162">
        <f>AVERAGE(K2170,L2170,M2170,N2170)</f>
        <v/>
      </c>
      <c r="S2170" s="162">
        <f>AVERAGE(O2170,Q2170)</f>
        <v/>
      </c>
      <c r="T2170" s="162">
        <f>AVERAGE(P2170,Q2170)</f>
        <v/>
      </c>
      <c r="U2170" s="41">
        <f>STDEVA(K2170,L2170,M2170,N2170)</f>
        <v/>
      </c>
      <c r="V2170" s="42">
        <f>U2170/Q2170</f>
        <v/>
      </c>
      <c r="W2170" s="43">
        <f>IF(X2170=O2170,"MENOR",IF(X2170=S2170,"PROM[MEN-MED]","PROMEDIO"))</f>
        <v/>
      </c>
      <c r="X2170" s="163">
        <f>IF(V2170&lt;=300%,O2170,IF(AND(V2170&gt;100%,V2170&lt;=150%),S2170,R2170))</f>
        <v/>
      </c>
      <c r="Y2170" s="162">
        <f>ROUND(X2170,0)</f>
        <v/>
      </c>
    </row>
    <row r="2171" ht="15.75" customHeight="1">
      <c r="B2171" s="32" t="inlineStr">
        <is>
          <t>3.12</t>
        </is>
      </c>
      <c r="C2171" s="32" t="n">
        <v>4912</v>
      </c>
      <c r="D2171" s="59" t="inlineStr">
        <is>
          <t xml:space="preserve">CONJUNTO DEL INTERRUPTOR DE ADVERTENCIA DE DESBLOQUEO </t>
        </is>
      </c>
      <c r="E2171" s="56" t="inlineStr">
        <is>
          <t>componente del sistema de seguridad que detecta y envía una señal cuando una puerta, el maletero o la columna de dirección han sido desbloqueados.</t>
        </is>
      </c>
      <c r="F2171" s="32" t="inlineStr">
        <is>
          <t>Unidad</t>
        </is>
      </c>
      <c r="G2171" s="35" t="inlineStr">
        <is>
          <t>suministro</t>
        </is>
      </c>
      <c r="H2171" s="159" t="n">
        <v>1899466</v>
      </c>
      <c r="I2171" s="37" t="n">
        <v>158.91</v>
      </c>
      <c r="J2171" s="37" t="n">
        <v>151.76</v>
      </c>
      <c r="K2171" s="160">
        <f>H2171*(I2171/J2171)</f>
        <v/>
      </c>
      <c r="L2171" s="159" t="n">
        <v>2248887.585</v>
      </c>
      <c r="M2171" s="159" t="n">
        <v>2183386</v>
      </c>
      <c r="N2171" s="159" t="n">
        <v>2358056.88</v>
      </c>
      <c r="O2171" s="162">
        <f>MIN(K2171,L2171,M2171,N2171)</f>
        <v/>
      </c>
      <c r="P2171" s="162">
        <f>MAX(K2171,L2171,M2171,N2171)</f>
        <v/>
      </c>
      <c r="Q2171" s="162">
        <f>MEDIAN(K2171,L2171,M2171,N2171)</f>
        <v/>
      </c>
      <c r="R2171" s="162">
        <f>AVERAGE(K2171,L2171,M2171,N2171)</f>
        <v/>
      </c>
      <c r="S2171" s="162">
        <f>AVERAGE(O2171,Q2171)</f>
        <v/>
      </c>
      <c r="T2171" s="162">
        <f>AVERAGE(P2171,Q2171)</f>
        <v/>
      </c>
      <c r="U2171" s="41">
        <f>STDEVA(K2171,L2171,M2171,N2171)</f>
        <v/>
      </c>
      <c r="V2171" s="42">
        <f>U2171/Q2171</f>
        <v/>
      </c>
      <c r="W2171" s="43">
        <f>IF(X2171=O2171,"MENOR",IF(X2171=S2171,"PROM[MEN-MED]","PROMEDIO"))</f>
        <v/>
      </c>
      <c r="X2171" s="163">
        <f>IF(V2171&lt;=300%,O2171,IF(AND(V2171&gt;100%,V2171&lt;=150%),S2171,R2171))</f>
        <v/>
      </c>
      <c r="Y2171" s="162">
        <f>ROUND(X2171,0)</f>
        <v/>
      </c>
    </row>
    <row r="2172" ht="15.75" customHeight="1">
      <c r="B2172" s="32" t="inlineStr">
        <is>
          <t>3.13</t>
        </is>
      </c>
      <c r="C2172" s="32" t="n">
        <v>4912</v>
      </c>
      <c r="D2172" s="59" t="inlineStr">
        <is>
          <t xml:space="preserve">CONJUNTO DEL SOPORTE SUPERIOR DE LA COLUMNA DE DIRECCION </t>
        </is>
      </c>
      <c r="E2172" s="56" t="inlineStr">
        <is>
          <t>estructura que sostiene y fija la columna de dirección al chasis del vehículo, proporcionando estabilidad y alineación adecuada para el sistema de dirección.</t>
        </is>
      </c>
      <c r="F2172" s="32" t="inlineStr">
        <is>
          <t>Unidad</t>
        </is>
      </c>
      <c r="G2172" s="35" t="inlineStr">
        <is>
          <t>suministro</t>
        </is>
      </c>
      <c r="H2172" s="159" t="n">
        <v>6327748</v>
      </c>
      <c r="I2172" s="37" t="n">
        <v>158.91</v>
      </c>
      <c r="J2172" s="37" t="n">
        <v>151.76</v>
      </c>
      <c r="K2172" s="160">
        <f>H2172*(I2172/J2172)</f>
        <v/>
      </c>
      <c r="L2172" s="159" t="n">
        <v>7730128.3661</v>
      </c>
      <c r="M2172" s="159" t="n">
        <v>7504979</v>
      </c>
      <c r="N2172" s="159" t="n">
        <v>8105377.32</v>
      </c>
      <c r="O2172" s="162">
        <f>MIN(K2172,L2172,M2172,N2172)</f>
        <v/>
      </c>
      <c r="P2172" s="162">
        <f>MAX(K2172,L2172,M2172,N2172)</f>
        <v/>
      </c>
      <c r="Q2172" s="162">
        <f>MEDIAN(K2172,L2172,M2172,N2172)</f>
        <v/>
      </c>
      <c r="R2172" s="162">
        <f>AVERAGE(K2172,L2172,M2172,N2172)</f>
        <v/>
      </c>
      <c r="S2172" s="162">
        <f>AVERAGE(O2172,Q2172)</f>
        <v/>
      </c>
      <c r="T2172" s="162">
        <f>AVERAGE(P2172,Q2172)</f>
        <v/>
      </c>
      <c r="U2172" s="41">
        <f>STDEVA(K2172,L2172,M2172,N2172)</f>
        <v/>
      </c>
      <c r="V2172" s="42">
        <f>U2172/Q2172</f>
        <v/>
      </c>
      <c r="W2172" s="43">
        <f>IF(X2172=O2172,"MENOR",IF(X2172=S2172,"PROM[MEN-MED]","PROMEDIO"))</f>
        <v/>
      </c>
      <c r="X2172" s="163">
        <f>IF(V2172&lt;=300%,O2172,IF(AND(V2172&gt;100%,V2172&lt;=150%),S2172,R2172))</f>
        <v/>
      </c>
      <c r="Y2172" s="162">
        <f>ROUND(X2172,0)</f>
        <v/>
      </c>
    </row>
    <row r="2173" ht="15.75" customHeight="1">
      <c r="B2173" s="32" t="inlineStr">
        <is>
          <t>3.14</t>
        </is>
      </c>
      <c r="C2173" s="32" t="n">
        <v>4912</v>
      </c>
      <c r="D2173" s="59" t="inlineStr">
        <is>
          <t>CONJUNTO DEL CILINDRO DE LA CERRADURA DEL INTERRUPTOR DE ENCENDIDO</t>
        </is>
      </c>
      <c r="E2173" s="56" t="inlineStr">
        <is>
          <t>mecanismo donde se inserta y gira la llave para arrancar, apagar el motor y bloquear la dirección del vehículo.</t>
        </is>
      </c>
      <c r="F2173" s="32" t="inlineStr">
        <is>
          <t>Unidad</t>
        </is>
      </c>
      <c r="G2173" s="35" t="inlineStr">
        <is>
          <t>suministro</t>
        </is>
      </c>
      <c r="H2173" s="159" t="n">
        <v>548971</v>
      </c>
      <c r="I2173" s="37" t="n">
        <v>158.91</v>
      </c>
      <c r="J2173" s="37" t="n">
        <v>151.76</v>
      </c>
      <c r="K2173" s="160">
        <f>H2173*(I2173/J2173)</f>
        <v/>
      </c>
      <c r="L2173" s="159" t="n">
        <v>716491.6934</v>
      </c>
      <c r="M2173" s="159" t="n">
        <v>695623</v>
      </c>
      <c r="N2173" s="159" t="n">
        <v>751272.84</v>
      </c>
      <c r="O2173" s="162">
        <f>MIN(K2173,L2173,M2173,N2173)</f>
        <v/>
      </c>
      <c r="P2173" s="162">
        <f>MAX(K2173,L2173,M2173,N2173)</f>
        <v/>
      </c>
      <c r="Q2173" s="162">
        <f>MEDIAN(K2173,L2173,M2173,N2173)</f>
        <v/>
      </c>
      <c r="R2173" s="162">
        <f>AVERAGE(K2173,L2173,M2173,N2173)</f>
        <v/>
      </c>
      <c r="S2173" s="162">
        <f>AVERAGE(O2173,Q2173)</f>
        <v/>
      </c>
      <c r="T2173" s="162">
        <f>AVERAGE(P2173,Q2173)</f>
        <v/>
      </c>
      <c r="U2173" s="41">
        <f>STDEVA(K2173,L2173,M2173,N2173)</f>
        <v/>
      </c>
      <c r="V2173" s="42">
        <f>U2173/Q2173</f>
        <v/>
      </c>
      <c r="W2173" s="43">
        <f>IF(X2173=O2173,"MENOR",IF(X2173=S2173,"PROM[MEN-MED]","PROMEDIO"))</f>
        <v/>
      </c>
      <c r="X2173" s="163">
        <f>IF(V2173&lt;=300%,O2173,IF(AND(V2173&gt;100%,V2173&lt;=150%),S2173,R2173))</f>
        <v/>
      </c>
      <c r="Y2173" s="162">
        <f>ROUND(X2173,0)</f>
        <v/>
      </c>
    </row>
    <row r="2174" ht="15.75" customHeight="1">
      <c r="B2174" s="32" t="inlineStr">
        <is>
          <t>3.15</t>
        </is>
      </c>
      <c r="C2174" s="32" t="n">
        <v>4912</v>
      </c>
      <c r="D2174" s="59" t="inlineStr">
        <is>
          <t xml:space="preserve">CONJUNTO DEL VOLANTE </t>
        </is>
      </c>
      <c r="E2174" s="56" t="inlineStr">
        <is>
          <t>componente principal del sistema de dirección, permitiendo al conductor controlar la trayectoria del vehículo al girarlo.</t>
        </is>
      </c>
      <c r="F2174" s="32" t="inlineStr">
        <is>
          <t>Unidad</t>
        </is>
      </c>
      <c r="G2174" s="35" t="inlineStr">
        <is>
          <t>suministro</t>
        </is>
      </c>
      <c r="H2174" s="159" t="n">
        <v>6008846</v>
      </c>
      <c r="I2174" s="37" t="n">
        <v>158.91</v>
      </c>
      <c r="J2174" s="37" t="n">
        <v>151.76</v>
      </c>
      <c r="K2174" s="160">
        <f>H2174*(I2174/J2174)</f>
        <v/>
      </c>
      <c r="L2174" s="159" t="n">
        <v>7360980.4891</v>
      </c>
      <c r="M2174" s="159" t="n">
        <v>7146583</v>
      </c>
      <c r="N2174" s="159" t="n">
        <v>7718309.64</v>
      </c>
      <c r="O2174" s="162">
        <f>MIN(K2174,L2174,M2174,N2174)</f>
        <v/>
      </c>
      <c r="P2174" s="162">
        <f>MAX(K2174,L2174,M2174,N2174)</f>
        <v/>
      </c>
      <c r="Q2174" s="162">
        <f>MEDIAN(K2174,L2174,M2174,N2174)</f>
        <v/>
      </c>
      <c r="R2174" s="162">
        <f>AVERAGE(K2174,L2174,M2174,N2174)</f>
        <v/>
      </c>
      <c r="S2174" s="162">
        <f>AVERAGE(O2174,Q2174)</f>
        <v/>
      </c>
      <c r="T2174" s="162">
        <f>AVERAGE(P2174,Q2174)</f>
        <v/>
      </c>
      <c r="U2174" s="41">
        <f>STDEVA(K2174,L2174,M2174,N2174)</f>
        <v/>
      </c>
      <c r="V2174" s="42">
        <f>U2174/Q2174</f>
        <v/>
      </c>
      <c r="W2174" s="43">
        <f>IF(X2174=O2174,"MENOR",IF(X2174=S2174,"PROM[MEN-MED]","PROMEDIO"))</f>
        <v/>
      </c>
      <c r="X2174" s="163">
        <f>IF(V2174&lt;=300%,O2174,IF(AND(V2174&gt;100%,V2174&lt;=150%),S2174,R2174))</f>
        <v/>
      </c>
      <c r="Y2174" s="162">
        <f>ROUND(X2174,0)</f>
        <v/>
      </c>
    </row>
    <row r="2175" ht="27" customHeight="1">
      <c r="B2175" s="32" t="inlineStr">
        <is>
          <t>3.16</t>
        </is>
      </c>
      <c r="C2175" s="32" t="n">
        <v>4912</v>
      </c>
      <c r="D2175" s="59" t="inlineStr">
        <is>
          <t xml:space="preserve">INTERRUPTOR PRINCIPAL DE CONTROL DE LA VELOCIDAD DE CRUCERO </t>
        </is>
      </c>
      <c r="E2175" s="56" t="inlineStr">
        <is>
          <t>componente que permite activar, ajustar y desactivar el sistema de cruise control o control de velocidad de crucero, facilitando la conducción en carretera sin necesidad de mantener el pie en el acelerador.</t>
        </is>
      </c>
      <c r="F2175" s="32" t="inlineStr">
        <is>
          <t>Unidad</t>
        </is>
      </c>
      <c r="G2175" s="35" t="inlineStr">
        <is>
          <t>suministro</t>
        </is>
      </c>
      <c r="H2175" s="159" t="n">
        <v>522500</v>
      </c>
      <c r="I2175" s="37" t="n">
        <v>158.91</v>
      </c>
      <c r="J2175" s="37" t="n">
        <v>151.76</v>
      </c>
      <c r="K2175" s="160">
        <f>H2175*(I2175/J2175)</f>
        <v/>
      </c>
      <c r="L2175" s="159" t="n">
        <v>612669.7507</v>
      </c>
      <c r="M2175" s="159" t="n">
        <v>594825</v>
      </c>
      <c r="N2175" s="159" t="n">
        <v>642411</v>
      </c>
      <c r="O2175" s="162">
        <f>MIN(K2175,L2175,M2175,N2175)</f>
        <v/>
      </c>
      <c r="P2175" s="162">
        <f>MAX(K2175,L2175,M2175,N2175)</f>
        <v/>
      </c>
      <c r="Q2175" s="162">
        <f>MEDIAN(K2175,L2175,M2175,N2175)</f>
        <v/>
      </c>
      <c r="R2175" s="162">
        <f>AVERAGE(K2175,L2175,M2175,N2175)</f>
        <v/>
      </c>
      <c r="S2175" s="162">
        <f>AVERAGE(O2175,Q2175)</f>
        <v/>
      </c>
      <c r="T2175" s="162">
        <f>AVERAGE(P2175,Q2175)</f>
        <v/>
      </c>
      <c r="U2175" s="41">
        <f>STDEVA(K2175,L2175,M2175,N2175)</f>
        <v/>
      </c>
      <c r="V2175" s="42">
        <f>U2175/Q2175</f>
        <v/>
      </c>
      <c r="W2175" s="43">
        <f>IF(X2175=O2175,"MENOR",IF(X2175=S2175,"PROM[MEN-MED]","PROMEDIO"))</f>
        <v/>
      </c>
      <c r="X2175" s="163">
        <f>IF(V2175&lt;=300%,O2175,IF(AND(V2175&gt;100%,V2175&lt;=150%),S2175,R2175))</f>
        <v/>
      </c>
      <c r="Y2175" s="162">
        <f>ROUND(X2175,0)</f>
        <v/>
      </c>
    </row>
    <row r="2176" ht="27" customHeight="1">
      <c r="B2176" s="32" t="inlineStr">
        <is>
          <t>3.17</t>
        </is>
      </c>
      <c r="C2176" s="32" t="n">
        <v>4912</v>
      </c>
      <c r="D2176" s="59" t="inlineStr">
        <is>
          <t xml:space="preserve">CONJUNTO DEL TUBO DE ALIMENTACION DE PRESION DE LA DIRECCION </t>
        </is>
      </c>
      <c r="E2176" s="56" t="inlineStr">
        <is>
          <t>tubería de alta presión que transporta el fluido hidráulico desde la bomba de dirección asistida hasta la caja o cremallera de dirección, permitiendo el funcionamiento del sistema de asistencia hidráulica.</t>
        </is>
      </c>
      <c r="F2176" s="32" t="inlineStr">
        <is>
          <t>Unidad</t>
        </is>
      </c>
      <c r="G2176" s="35" t="inlineStr">
        <is>
          <t>suministro</t>
        </is>
      </c>
      <c r="H2176" s="159" t="n">
        <v>2214310</v>
      </c>
      <c r="I2176" s="37" t="n">
        <v>158.91</v>
      </c>
      <c r="J2176" s="37" t="n">
        <v>151.76</v>
      </c>
      <c r="K2176" s="160">
        <f>H2176*(I2176/J2176)</f>
        <v/>
      </c>
      <c r="L2176" s="159" t="n">
        <v>2680259.8242</v>
      </c>
      <c r="M2176" s="159" t="n">
        <v>2602194</v>
      </c>
      <c r="N2176" s="159" t="n">
        <v>2810369.52</v>
      </c>
      <c r="O2176" s="162">
        <f>MIN(K2176,L2176,M2176,N2176)</f>
        <v/>
      </c>
      <c r="P2176" s="162">
        <f>MAX(K2176,L2176,M2176,N2176)</f>
        <v/>
      </c>
      <c r="Q2176" s="162">
        <f>MEDIAN(K2176,L2176,M2176,N2176)</f>
        <v/>
      </c>
      <c r="R2176" s="162">
        <f>AVERAGE(K2176,L2176,M2176,N2176)</f>
        <v/>
      </c>
      <c r="S2176" s="162">
        <f>AVERAGE(O2176,Q2176)</f>
        <v/>
      </c>
      <c r="T2176" s="162">
        <f>AVERAGE(P2176,Q2176)</f>
        <v/>
      </c>
      <c r="U2176" s="41">
        <f>STDEVA(K2176,L2176,M2176,N2176)</f>
        <v/>
      </c>
      <c r="V2176" s="42">
        <f>U2176/Q2176</f>
        <v/>
      </c>
      <c r="W2176" s="43">
        <f>IF(X2176=O2176,"MENOR",IF(X2176=S2176,"PROM[MEN-MED]","PROMEDIO"))</f>
        <v/>
      </c>
      <c r="X2176" s="163">
        <f>IF(V2176&lt;=300%,O2176,IF(AND(V2176&gt;100%,V2176&lt;=150%),S2176,R2176))</f>
        <v/>
      </c>
      <c r="Y2176" s="162">
        <f>ROUND(X2176,0)</f>
        <v/>
      </c>
    </row>
    <row r="2177" ht="15.75" customHeight="1">
      <c r="B2177" s="32" t="inlineStr">
        <is>
          <t>3.18</t>
        </is>
      </c>
      <c r="C2177" s="32" t="n">
        <v>4912</v>
      </c>
      <c r="D2177" s="59" t="inlineStr">
        <is>
          <t>EJE INTERMEDIO DE LA DIRECCION NO.2</t>
        </is>
      </c>
      <c r="E2177" s="56" t="inlineStr">
        <is>
          <t>componente del sistema de dirección que conecta la columna de dirección con la caja de dirección, transmitiendo el movimiento del volante hacia las ruedas delanteras.</t>
        </is>
      </c>
      <c r="F2177" s="32" t="inlineStr">
        <is>
          <t>Unidad</t>
        </is>
      </c>
      <c r="G2177" s="35" t="inlineStr">
        <is>
          <t>suministro</t>
        </is>
      </c>
      <c r="H2177" s="159" t="n">
        <v>1049716</v>
      </c>
      <c r="I2177" s="37" t="n">
        <v>158.91</v>
      </c>
      <c r="J2177" s="37" t="n">
        <v>151.76</v>
      </c>
      <c r="K2177" s="160">
        <f>H2177*(I2177/J2177)</f>
        <v/>
      </c>
      <c r="L2177" s="159" t="n">
        <v>1245391.5369</v>
      </c>
      <c r="M2177" s="159" t="n">
        <v>1209118</v>
      </c>
      <c r="N2177" s="159" t="n">
        <v>1305847.44</v>
      </c>
      <c r="O2177" s="162">
        <f>MIN(K2177,L2177,M2177,N2177)</f>
        <v/>
      </c>
      <c r="P2177" s="162">
        <f>MAX(K2177,L2177,M2177,N2177)</f>
        <v/>
      </c>
      <c r="Q2177" s="162">
        <f>MEDIAN(K2177,L2177,M2177,N2177)</f>
        <v/>
      </c>
      <c r="R2177" s="162">
        <f>AVERAGE(K2177,L2177,M2177,N2177)</f>
        <v/>
      </c>
      <c r="S2177" s="162">
        <f>AVERAGE(O2177,Q2177)</f>
        <v/>
      </c>
      <c r="T2177" s="162">
        <f>AVERAGE(P2177,Q2177)</f>
        <v/>
      </c>
      <c r="U2177" s="41">
        <f>STDEVA(K2177,L2177,M2177,N2177)</f>
        <v/>
      </c>
      <c r="V2177" s="42">
        <f>U2177/Q2177</f>
        <v/>
      </c>
      <c r="W2177" s="43">
        <f>IF(X2177=O2177,"MENOR",IF(X2177=S2177,"PROM[MEN-MED]","PROMEDIO"))</f>
        <v/>
      </c>
      <c r="X2177" s="163">
        <f>IF(V2177&lt;=300%,O2177,IF(AND(V2177&gt;100%,V2177&lt;=150%),S2177,R2177))</f>
        <v/>
      </c>
      <c r="Y2177" s="162">
        <f>ROUND(X2177,0)</f>
        <v/>
      </c>
    </row>
    <row r="2178" ht="15.75" customHeight="1">
      <c r="B2178" s="32" t="inlineStr">
        <is>
          <t>3.19</t>
        </is>
      </c>
      <c r="C2178" s="32" t="n">
        <v>4912</v>
      </c>
      <c r="D2178" s="59" t="inlineStr">
        <is>
          <t xml:space="preserve">CONJUNTO DEL ENGRANAJE DE LA SERVODIRECCION DE CREMALLERA Y PIÑON </t>
        </is>
      </c>
      <c r="E2178" s="56" t="inlineStr">
        <is>
          <t>mecanismo principal del sistema de dirección asistida, encargado de convertir el movimiento del volante en un desplazamiento lateral de las ruedas delanteras.</t>
        </is>
      </c>
      <c r="F2178" s="32" t="inlineStr">
        <is>
          <t>Unidad</t>
        </is>
      </c>
      <c r="G2178" s="35" t="inlineStr">
        <is>
          <t>suministro</t>
        </is>
      </c>
      <c r="H2178" s="159" t="n">
        <v>6485702</v>
      </c>
      <c r="I2178" s="37" t="n">
        <v>158.91</v>
      </c>
      <c r="J2178" s="37" t="n">
        <v>151.76</v>
      </c>
      <c r="K2178" s="160">
        <f>H2178*(I2178/J2178)</f>
        <v/>
      </c>
      <c r="L2178" s="159" t="n">
        <v>7705730.76</v>
      </c>
      <c r="M2178" s="159" t="n">
        <v>7481292</v>
      </c>
      <c r="N2178" s="159" t="n">
        <v>8079795.36</v>
      </c>
      <c r="O2178" s="162">
        <f>MIN(K2178,L2178,M2178,N2178)</f>
        <v/>
      </c>
      <c r="P2178" s="162">
        <f>MAX(K2178,L2178,M2178,N2178)</f>
        <v/>
      </c>
      <c r="Q2178" s="162">
        <f>MEDIAN(K2178,L2178,M2178,N2178)</f>
        <v/>
      </c>
      <c r="R2178" s="162">
        <f>AVERAGE(K2178,L2178,M2178,N2178)</f>
        <v/>
      </c>
      <c r="S2178" s="162">
        <f>AVERAGE(O2178,Q2178)</f>
        <v/>
      </c>
      <c r="T2178" s="162">
        <f>AVERAGE(P2178,Q2178)</f>
        <v/>
      </c>
      <c r="U2178" s="41">
        <f>STDEVA(K2178,L2178,M2178,N2178)</f>
        <v/>
      </c>
      <c r="V2178" s="42">
        <f>U2178/Q2178</f>
        <v/>
      </c>
      <c r="W2178" s="43">
        <f>IF(X2178=O2178,"MENOR",IF(X2178=S2178,"PROM[MEN-MED]","PROMEDIO"))</f>
        <v/>
      </c>
      <c r="X2178" s="163">
        <f>IF(V2178&lt;=300%,O2178,IF(AND(V2178&gt;100%,V2178&lt;=150%),S2178,R2178))</f>
        <v/>
      </c>
      <c r="Y2178" s="162">
        <f>ROUND(X2178,0)</f>
        <v/>
      </c>
    </row>
    <row r="2179" ht="27" customHeight="1">
      <c r="B2179" s="32" t="inlineStr">
        <is>
          <t>3.20</t>
        </is>
      </c>
      <c r="C2179" s="32" t="n">
        <v>4912</v>
      </c>
      <c r="D2179" s="59" t="inlineStr">
        <is>
          <t xml:space="preserve">SUBCONJUNTO DEL EXTREMO DERECHO DE LA BARRA DE ACOPLAMIENTO </t>
        </is>
      </c>
      <c r="E2179" s="56" t="inlineStr">
        <is>
          <t>pieza clave del sistema de dirección que conecta la barra de acoplamiento con la rueda delantera derecha, permitiendo el movimiento de las ruedas en respuesta a los giros del volante.</t>
        </is>
      </c>
      <c r="F2179" s="32" t="inlineStr">
        <is>
          <t>Unidad</t>
        </is>
      </c>
      <c r="G2179" s="35" t="inlineStr">
        <is>
          <t>suministro</t>
        </is>
      </c>
      <c r="H2179" s="159" t="n">
        <v>276450</v>
      </c>
      <c r="I2179" s="37" t="n">
        <v>158.91</v>
      </c>
      <c r="J2179" s="37" t="n">
        <v>151.76</v>
      </c>
      <c r="K2179" s="160">
        <f>H2179*(I2179/J2179)</f>
        <v/>
      </c>
      <c r="L2179" s="159" t="n">
        <v>327305.1565</v>
      </c>
      <c r="M2179" s="159" t="n">
        <v>317772</v>
      </c>
      <c r="N2179" s="159" t="n">
        <v>343193.76</v>
      </c>
      <c r="O2179" s="162">
        <f>MIN(K2179,L2179,M2179,N2179)</f>
        <v/>
      </c>
      <c r="P2179" s="162">
        <f>MAX(K2179,L2179,M2179,N2179)</f>
        <v/>
      </c>
      <c r="Q2179" s="162">
        <f>MEDIAN(K2179,L2179,M2179,N2179)</f>
        <v/>
      </c>
      <c r="R2179" s="162">
        <f>AVERAGE(K2179,L2179,M2179,N2179)</f>
        <v/>
      </c>
      <c r="S2179" s="162">
        <f>AVERAGE(O2179,Q2179)</f>
        <v/>
      </c>
      <c r="T2179" s="162">
        <f>AVERAGE(P2179,Q2179)</f>
        <v/>
      </c>
      <c r="U2179" s="41">
        <f>STDEVA(K2179,L2179,M2179,N2179)</f>
        <v/>
      </c>
      <c r="V2179" s="42">
        <f>U2179/Q2179</f>
        <v/>
      </c>
      <c r="W2179" s="43">
        <f>IF(X2179=O2179,"MENOR",IF(X2179=S2179,"PROM[MEN-MED]","PROMEDIO"))</f>
        <v/>
      </c>
      <c r="X2179" s="163">
        <f>IF(V2179&lt;=300%,O2179,IF(AND(V2179&gt;100%,V2179&lt;=150%),S2179,R2179))</f>
        <v/>
      </c>
      <c r="Y2179" s="162">
        <f>ROUND(X2179,0)</f>
        <v/>
      </c>
    </row>
    <row r="2180" ht="27" customHeight="1">
      <c r="B2180" s="32" t="inlineStr">
        <is>
          <t>3.21</t>
        </is>
      </c>
      <c r="C2180" s="32" t="n">
        <v>4912</v>
      </c>
      <c r="D2180" s="59" t="inlineStr">
        <is>
          <t xml:space="preserve">SUBCONJUNTO DEL EXTREMO IZQUIERDO DE LA BARRA DE ACOPLAMIENTO </t>
        </is>
      </c>
      <c r="E2180" s="56" t="inlineStr">
        <is>
          <t>componente fundamental del sistema de dirección, que conecta la barra de acoplamiento con la rueda delantera izquierda, permitiendo la transmisión del movimiento del volante a la rueda.</t>
        </is>
      </c>
      <c r="F2180" s="32" t="inlineStr">
        <is>
          <t>Unidad</t>
        </is>
      </c>
      <c r="G2180" s="35" t="inlineStr">
        <is>
          <t>suministro</t>
        </is>
      </c>
      <c r="H2180" s="159" t="n">
        <v>276450</v>
      </c>
      <c r="I2180" s="37" t="n">
        <v>158.91</v>
      </c>
      <c r="J2180" s="37" t="n">
        <v>151.76</v>
      </c>
      <c r="K2180" s="160">
        <f>H2180*(I2180/J2180)</f>
        <v/>
      </c>
      <c r="L2180" s="159" t="n">
        <v>333599.4949</v>
      </c>
      <c r="M2180" s="159" t="n">
        <v>323883</v>
      </c>
      <c r="N2180" s="159" t="n">
        <v>349793.64</v>
      </c>
      <c r="O2180" s="162">
        <f>MIN(K2180,L2180,M2180,N2180)</f>
        <v/>
      </c>
      <c r="P2180" s="162">
        <f>MAX(K2180,L2180,M2180,N2180)</f>
        <v/>
      </c>
      <c r="Q2180" s="162">
        <f>MEDIAN(K2180,L2180,M2180,N2180)</f>
        <v/>
      </c>
      <c r="R2180" s="162">
        <f>AVERAGE(K2180,L2180,M2180,N2180)</f>
        <v/>
      </c>
      <c r="S2180" s="162">
        <f>AVERAGE(O2180,Q2180)</f>
        <v/>
      </c>
      <c r="T2180" s="162">
        <f>AVERAGE(P2180,Q2180)</f>
        <v/>
      </c>
      <c r="U2180" s="41">
        <f>STDEVA(K2180,L2180,M2180,N2180)</f>
        <v/>
      </c>
      <c r="V2180" s="42">
        <f>U2180/Q2180</f>
        <v/>
      </c>
      <c r="W2180" s="43">
        <f>IF(X2180=O2180,"MENOR",IF(X2180=S2180,"PROM[MEN-MED]","PROMEDIO"))</f>
        <v/>
      </c>
      <c r="X2180" s="163">
        <f>IF(V2180&lt;=300%,O2180,IF(AND(V2180&gt;100%,V2180&lt;=150%),S2180,R2180))</f>
        <v/>
      </c>
      <c r="Y2180" s="162">
        <f>ROUND(X2180,0)</f>
        <v/>
      </c>
    </row>
    <row r="2181" ht="69" customHeight="1">
      <c r="B2181" s="32" t="inlineStr">
        <is>
          <t>3.22</t>
        </is>
      </c>
      <c r="C2181" s="32" t="n">
        <v>4912</v>
      </c>
      <c r="D2181" s="59" t="inlineStr">
        <is>
          <t xml:space="preserve">FUNDA DE LA CREMALLERA DE LA DIRECCION </t>
        </is>
      </c>
      <c r="E2181" s="56"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2181" s="32" t="inlineStr">
        <is>
          <t>Unidad</t>
        </is>
      </c>
      <c r="G2181" s="35" t="inlineStr">
        <is>
          <t>suministro</t>
        </is>
      </c>
      <c r="H2181" s="159" t="n">
        <v>111150</v>
      </c>
      <c r="I2181" s="37" t="n">
        <v>158.91</v>
      </c>
      <c r="J2181" s="37" t="n">
        <v>151.76</v>
      </c>
      <c r="K2181" s="160">
        <f>H2181*(I2181/J2181)</f>
        <v/>
      </c>
      <c r="L2181" s="159" t="n">
        <v>134127.6251</v>
      </c>
      <c r="M2181" s="159" t="n">
        <v>130221</v>
      </c>
      <c r="N2181" s="159" t="n">
        <v>140638.68</v>
      </c>
      <c r="O2181" s="162">
        <f>MIN(K2181,L2181,M2181,N2181)</f>
        <v/>
      </c>
      <c r="P2181" s="162">
        <f>MAX(K2181,L2181,M2181,N2181)</f>
        <v/>
      </c>
      <c r="Q2181" s="162">
        <f>MEDIAN(K2181,L2181,M2181,N2181)</f>
        <v/>
      </c>
      <c r="R2181" s="162">
        <f>AVERAGE(K2181,L2181,M2181,N2181)</f>
        <v/>
      </c>
      <c r="S2181" s="162">
        <f>AVERAGE(O2181,Q2181)</f>
        <v/>
      </c>
      <c r="T2181" s="162">
        <f>AVERAGE(P2181,Q2181)</f>
        <v/>
      </c>
      <c r="U2181" s="41">
        <f>STDEVA(K2181,L2181,M2181,N2181)</f>
        <v/>
      </c>
      <c r="V2181" s="42">
        <f>U2181/Q2181</f>
        <v/>
      </c>
      <c r="W2181" s="43">
        <f>IF(X2181=O2181,"MENOR",IF(X2181=S2181,"PROM[MEN-MED]","PROMEDIO"))</f>
        <v/>
      </c>
      <c r="X2181" s="163">
        <f>IF(V2181&lt;=300%,O2181,IF(AND(V2181&gt;100%,V2181&lt;=150%),S2181,R2181))</f>
        <v/>
      </c>
      <c r="Y2181" s="162">
        <f>ROUND(X2181,0)</f>
        <v/>
      </c>
    </row>
    <row r="2182" ht="27" customHeight="1">
      <c r="B2182" s="32" t="inlineStr">
        <is>
          <t>3.23</t>
        </is>
      </c>
      <c r="C2182" s="32" t="n">
        <v>4912</v>
      </c>
      <c r="D2182" s="59" t="inlineStr">
        <is>
          <t xml:space="preserve">SUBCONJUNTO DEL EXTREMO DE LA CREMALLERA DE DIRECCION </t>
        </is>
      </c>
      <c r="E2182" s="56" t="inlineStr">
        <is>
          <t>pieza clave del sistema de dirección que conecta la cremallera de dirección con la barra de acoplamiento, permitiendo la transmisión del movimiento del volante hacia las ruedas delanteras.</t>
        </is>
      </c>
      <c r="F2182" s="32" t="inlineStr">
        <is>
          <t>Unidad</t>
        </is>
      </c>
      <c r="G2182" s="35" t="inlineStr">
        <is>
          <t>suministro</t>
        </is>
      </c>
      <c r="H2182" s="159" t="n">
        <v>276450</v>
      </c>
      <c r="I2182" s="37" t="n">
        <v>158.91</v>
      </c>
      <c r="J2182" s="37" t="n">
        <v>151.76</v>
      </c>
      <c r="K2182" s="160">
        <f>H2182*(I2182/J2182)</f>
        <v/>
      </c>
      <c r="L2182" s="159" t="n">
        <v>324158.5109</v>
      </c>
      <c r="M2182" s="159" t="n">
        <v>314717</v>
      </c>
      <c r="N2182" s="159" t="n">
        <v>339894.36</v>
      </c>
      <c r="O2182" s="162">
        <f>MIN(K2182,L2182,M2182,N2182)</f>
        <v/>
      </c>
      <c r="P2182" s="162">
        <f>MAX(K2182,L2182,M2182,N2182)</f>
        <v/>
      </c>
      <c r="Q2182" s="162">
        <f>MEDIAN(K2182,L2182,M2182,N2182)</f>
        <v/>
      </c>
      <c r="R2182" s="162">
        <f>AVERAGE(K2182,L2182,M2182,N2182)</f>
        <v/>
      </c>
      <c r="S2182" s="162">
        <f>AVERAGE(O2182,Q2182)</f>
        <v/>
      </c>
      <c r="T2182" s="162">
        <f>AVERAGE(P2182,Q2182)</f>
        <v/>
      </c>
      <c r="U2182" s="41">
        <f>STDEVA(K2182,L2182,M2182,N2182)</f>
        <v/>
      </c>
      <c r="V2182" s="42">
        <f>U2182/Q2182</f>
        <v/>
      </c>
      <c r="W2182" s="43">
        <f>IF(X2182=O2182,"MENOR",IF(X2182=S2182,"PROM[MEN-MED]","PROMEDIO"))</f>
        <v/>
      </c>
      <c r="X2182" s="163">
        <f>IF(V2182&lt;=300%,O2182,IF(AND(V2182&gt;100%,V2182&lt;=150%),S2182,R2182))</f>
        <v/>
      </c>
      <c r="Y2182" s="162">
        <f>ROUND(X2182,0)</f>
        <v/>
      </c>
    </row>
    <row r="2183" ht="15.75" customHeight="1">
      <c r="B2183" s="32" t="inlineStr">
        <is>
          <t>3.24</t>
        </is>
      </c>
      <c r="C2183" s="32" t="n">
        <v>4912</v>
      </c>
      <c r="D2183" s="59" t="inlineStr">
        <is>
          <t xml:space="preserve">CONJUNTO DE ALOJAMIENTO DE LA CREMALLERA DE LA DIRECCION </t>
        </is>
      </c>
      <c r="E2183" s="56" t="inlineStr">
        <is>
          <t>componente que sostiene y protege la cremallera de dirección, asegurando su correcto funcionamiento dentro del sistema de dirección asistida.</t>
        </is>
      </c>
      <c r="F2183" s="32" t="inlineStr">
        <is>
          <t>Unidad</t>
        </is>
      </c>
      <c r="G2183" s="35" t="inlineStr">
        <is>
          <t>suministro</t>
        </is>
      </c>
      <c r="H2183" s="159" t="n">
        <v>751556</v>
      </c>
      <c r="I2183" s="37" t="n">
        <v>158.91</v>
      </c>
      <c r="J2183" s="37" t="n">
        <v>151.76</v>
      </c>
      <c r="K2183" s="160">
        <f>H2183*(I2183/J2183)</f>
        <v/>
      </c>
      <c r="L2183" s="159" t="n">
        <v>948197.4026</v>
      </c>
      <c r="M2183" s="159" t="n">
        <v>920580</v>
      </c>
      <c r="N2183" s="159" t="n">
        <v>994226.4</v>
      </c>
      <c r="O2183" s="162">
        <f>MIN(K2183,L2183,M2183,N2183)</f>
        <v/>
      </c>
      <c r="P2183" s="162">
        <f>MAX(K2183,L2183,M2183,N2183)</f>
        <v/>
      </c>
      <c r="Q2183" s="162">
        <f>MEDIAN(K2183,L2183,M2183,N2183)</f>
        <v/>
      </c>
      <c r="R2183" s="162">
        <f>AVERAGE(K2183,L2183,M2183,N2183)</f>
        <v/>
      </c>
      <c r="S2183" s="162">
        <f>AVERAGE(O2183,Q2183)</f>
        <v/>
      </c>
      <c r="T2183" s="162">
        <f>AVERAGE(P2183,Q2183)</f>
        <v/>
      </c>
      <c r="U2183" s="41">
        <f>STDEVA(K2183,L2183,M2183,N2183)</f>
        <v/>
      </c>
      <c r="V2183" s="42">
        <f>U2183/Q2183</f>
        <v/>
      </c>
      <c r="W2183" s="43">
        <f>IF(X2183=O2183,"MENOR",IF(X2183=S2183,"PROM[MEN-MED]","PROMEDIO"))</f>
        <v/>
      </c>
      <c r="X2183" s="163">
        <f>IF(V2183&lt;=300%,O2183,IF(AND(V2183&gt;100%,V2183&lt;=150%),S2183,R2183))</f>
        <v/>
      </c>
      <c r="Y2183" s="162">
        <f>ROUND(X2183,0)</f>
        <v/>
      </c>
    </row>
    <row r="2184" ht="15.75" customHeight="1">
      <c r="B2184" s="26" t="inlineStr">
        <is>
          <t>4.</t>
        </is>
      </c>
      <c r="C2184" s="142" t="inlineStr">
        <is>
          <t>SISTEMA DE TRANSMISIÓN</t>
        </is>
      </c>
      <c r="H2184" s="157" t="n"/>
      <c r="I2184" s="29" t="n"/>
      <c r="J2184" s="29" t="n"/>
      <c r="K2184" s="157" t="n"/>
      <c r="L2184" s="157" t="n"/>
      <c r="M2184" s="157" t="n"/>
      <c r="N2184" s="157" t="n"/>
      <c r="O2184" s="29" t="n"/>
      <c r="P2184" s="29" t="n"/>
      <c r="Q2184" s="29" t="n"/>
      <c r="R2184" s="29" t="n"/>
      <c r="S2184" s="29" t="n"/>
      <c r="T2184" s="29" t="n"/>
      <c r="U2184" s="29" t="n"/>
      <c r="V2184" s="75" t="n"/>
      <c r="W2184" s="29" t="n"/>
      <c r="X2184" s="29" t="n"/>
      <c r="Y2184" s="29" t="n"/>
    </row>
    <row r="2185" ht="27" customHeight="1">
      <c r="B2185" s="32" t="inlineStr">
        <is>
          <t>4.1</t>
        </is>
      </c>
      <c r="C2185" s="32" t="n">
        <v>4912</v>
      </c>
      <c r="D2185" s="71" t="inlineStr">
        <is>
          <t>CONJUNTO IZQUIERDO DEL EJE PROPULSOR DELANTERO</t>
        </is>
      </c>
      <c r="E2185" s="56" t="inlineStr">
        <is>
          <t>Su propósito es transferir el movimiento generado por el motor y la caja de transferencia hacia la rueda izquierda, permitiendo el desplazamiento del vehículo con tracción delantera cuando está activado el modo 4WD.</t>
        </is>
      </c>
      <c r="F2185" s="32" t="inlineStr">
        <is>
          <t>Unidad</t>
        </is>
      </c>
      <c r="G2185" s="35" t="inlineStr">
        <is>
          <t>suministro</t>
        </is>
      </c>
      <c r="H2185" s="159" t="n">
        <v>3614322</v>
      </c>
      <c r="I2185" s="37" t="n">
        <v>158.91</v>
      </c>
      <c r="J2185" s="37" t="n">
        <v>151.76</v>
      </c>
      <c r="K2185" s="160">
        <f>H2185*(I2185/J2185)</f>
        <v/>
      </c>
      <c r="L2185" s="159" t="n">
        <v>4292084.1579</v>
      </c>
      <c r="M2185" s="159" t="n">
        <v>4167072</v>
      </c>
      <c r="N2185" s="159" t="n">
        <v>4500437.76</v>
      </c>
      <c r="O2185" s="162">
        <f>MIN(K2185,L2185,M2185,N2185)</f>
        <v/>
      </c>
      <c r="P2185" s="162">
        <f>MAX(K2185,L2185,M2185,N2185)</f>
        <v/>
      </c>
      <c r="Q2185" s="162">
        <f>MEDIAN(K2185,L2185,M2185,N2185)</f>
        <v/>
      </c>
      <c r="R2185" s="162">
        <f>AVERAGE(K2185,L2185,M2185,N2185)</f>
        <v/>
      </c>
      <c r="S2185" s="162">
        <f>AVERAGE(O2185,Q2185)</f>
        <v/>
      </c>
      <c r="T2185" s="162">
        <f>AVERAGE(P2185,Q2185)</f>
        <v/>
      </c>
      <c r="U2185" s="41">
        <f>STDEVA(K2185,L2185,M2185,N2185)</f>
        <v/>
      </c>
      <c r="V2185" s="42">
        <f>U2185/Q2185</f>
        <v/>
      </c>
      <c r="W2185" s="43">
        <f>IF(X2185=O2185,"MENOR",IF(X2185=S2185,"PROM[MEN-MED]","PROMEDIO"))</f>
        <v/>
      </c>
      <c r="X2185" s="163">
        <f>IF(V2185&lt;=300%,O2185,IF(AND(V2185&gt;100%,V2185&lt;=150%),S2185,R2185))</f>
        <v/>
      </c>
      <c r="Y2185" s="162">
        <f>ROUND(X2185,0)</f>
        <v/>
      </c>
    </row>
    <row r="2186" ht="27" customHeight="1">
      <c r="B2186" s="32" t="inlineStr">
        <is>
          <t>4.2</t>
        </is>
      </c>
      <c r="C2186" s="32" t="n">
        <v>4912</v>
      </c>
      <c r="D2186" s="71" t="inlineStr">
        <is>
          <t>CONJUNTO DERECHO DEL EJE PROPULSOR DELANTERO</t>
        </is>
      </c>
      <c r="E2186" s="56" t="inlineStr">
        <is>
          <t>Su propósito es transferir el movimiento generado por el motor y la caja de transferencia hacia la rueda izquierda, permitiendo el desplazamiento del vehículo con tracción delantera cuando está activado el modo 4WD.</t>
        </is>
      </c>
      <c r="F2186" s="32" t="inlineStr">
        <is>
          <t>Unidad</t>
        </is>
      </c>
      <c r="G2186" s="35" t="inlineStr">
        <is>
          <t>suministro</t>
        </is>
      </c>
      <c r="H2186" s="159" t="n">
        <v>3599738</v>
      </c>
      <c r="I2186" s="37" t="n">
        <v>158.91</v>
      </c>
      <c r="J2186" s="37" t="n">
        <v>151.76</v>
      </c>
      <c r="K2186" s="160">
        <f>H2186*(I2186/J2186)</f>
        <v/>
      </c>
      <c r="L2186" s="159" t="n">
        <v>4415894.2807</v>
      </c>
      <c r="M2186" s="159" t="n">
        <v>4287276</v>
      </c>
      <c r="N2186" s="159" t="n">
        <v>4630258.08</v>
      </c>
      <c r="O2186" s="162">
        <f>MIN(K2186,L2186,M2186,N2186)</f>
        <v/>
      </c>
      <c r="P2186" s="162">
        <f>MAX(K2186,L2186,M2186,N2186)</f>
        <v/>
      </c>
      <c r="Q2186" s="162">
        <f>MEDIAN(K2186,L2186,M2186,N2186)</f>
        <v/>
      </c>
      <c r="R2186" s="162">
        <f>AVERAGE(K2186,L2186,M2186,N2186)</f>
        <v/>
      </c>
      <c r="S2186" s="162">
        <f>AVERAGE(O2186,Q2186)</f>
        <v/>
      </c>
      <c r="T2186" s="162">
        <f>AVERAGE(P2186,Q2186)</f>
        <v/>
      </c>
      <c r="U2186" s="41">
        <f>STDEVA(K2186,L2186,M2186,N2186)</f>
        <v/>
      </c>
      <c r="V2186" s="42">
        <f>U2186/Q2186</f>
        <v/>
      </c>
      <c r="W2186" s="43">
        <f>IF(X2186=O2186,"MENOR",IF(X2186=S2186,"PROM[MEN-MED]","PROMEDIO"))</f>
        <v/>
      </c>
      <c r="X2186" s="163">
        <f>IF(V2186&lt;=300%,O2186,IF(AND(V2186&gt;100%,V2186&lt;=150%),S2186,R2186))</f>
        <v/>
      </c>
      <c r="Y2186" s="162">
        <f>ROUND(X2186,0)</f>
        <v/>
      </c>
    </row>
    <row r="2187" ht="27" customHeight="1">
      <c r="B2187" s="32" t="inlineStr">
        <is>
          <t>4.3</t>
        </is>
      </c>
      <c r="C2187" s="32" t="n">
        <v>4912</v>
      </c>
      <c r="D2187" s="71" t="inlineStr">
        <is>
          <t>CONJUNTO DE LA JUNTA INTERIOR DEL EJE DELANTERO</t>
        </is>
      </c>
      <c r="E2187"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187" s="32" t="inlineStr">
        <is>
          <t>Unidad</t>
        </is>
      </c>
      <c r="G2187" s="35" t="inlineStr">
        <is>
          <t>suministro</t>
        </is>
      </c>
      <c r="H2187" s="159" t="n">
        <v>296756</v>
      </c>
      <c r="I2187" s="37" t="n">
        <v>158.91</v>
      </c>
      <c r="J2187" s="37" t="n">
        <v>151.76</v>
      </c>
      <c r="K2187" s="160">
        <f>H2187*(I2187/J2187)</f>
        <v/>
      </c>
      <c r="L2187" s="159" t="n">
        <v>391887.1943</v>
      </c>
      <c r="M2187" s="159" t="n">
        <v>380473</v>
      </c>
      <c r="N2187" s="159" t="n">
        <v>410910.84</v>
      </c>
      <c r="O2187" s="162">
        <f>MIN(K2187,L2187,M2187,N2187)</f>
        <v/>
      </c>
      <c r="P2187" s="162">
        <f>MAX(K2187,L2187,M2187,N2187)</f>
        <v/>
      </c>
      <c r="Q2187" s="162">
        <f>MEDIAN(K2187,L2187,M2187,N2187)</f>
        <v/>
      </c>
      <c r="R2187" s="162">
        <f>AVERAGE(K2187,L2187,M2187,N2187)</f>
        <v/>
      </c>
      <c r="S2187" s="162">
        <f>AVERAGE(O2187,Q2187)</f>
        <v/>
      </c>
      <c r="T2187" s="162">
        <f>AVERAGE(P2187,Q2187)</f>
        <v/>
      </c>
      <c r="U2187" s="41">
        <f>STDEVA(K2187,L2187,M2187,N2187)</f>
        <v/>
      </c>
      <c r="V2187" s="42">
        <f>U2187/Q2187</f>
        <v/>
      </c>
      <c r="W2187" s="43">
        <f>IF(X2187=O2187,"MENOR",IF(X2187=S2187,"PROM[MEN-MED]","PROMEDIO"))</f>
        <v/>
      </c>
      <c r="X2187" s="163">
        <f>IF(V2187&lt;=300%,O2187,IF(AND(V2187&gt;100%,V2187&lt;=150%),S2187,R2187))</f>
        <v/>
      </c>
      <c r="Y2187" s="162">
        <f>ROUND(X2187,0)</f>
        <v/>
      </c>
    </row>
    <row r="2188" ht="27" customHeight="1">
      <c r="B2188" s="32" t="inlineStr">
        <is>
          <t>4.4</t>
        </is>
      </c>
      <c r="C2188" s="32" t="n">
        <v>4912</v>
      </c>
      <c r="D2188" s="71" t="inlineStr">
        <is>
          <t>CONJUNTO DE LA JUNTAEXTERIOR DEL EJE DELANTERO</t>
        </is>
      </c>
      <c r="E2188" s="56"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188" s="32" t="inlineStr">
        <is>
          <t>Unidad</t>
        </is>
      </c>
      <c r="G2188" s="35" t="inlineStr">
        <is>
          <t>suministro</t>
        </is>
      </c>
      <c r="H2188" s="159" t="n">
        <v>296756</v>
      </c>
      <c r="I2188" s="37" t="n">
        <v>158.91</v>
      </c>
      <c r="J2188" s="37" t="n">
        <v>151.76</v>
      </c>
      <c r="K2188" s="160">
        <f>H2188*(I2188/J2188)</f>
        <v/>
      </c>
      <c r="L2188" s="159" t="n">
        <v>423176.5307</v>
      </c>
      <c r="M2188" s="159" t="n">
        <v>410851</v>
      </c>
      <c r="N2188" s="159" t="n">
        <v>443719.08</v>
      </c>
      <c r="O2188" s="162">
        <f>MIN(K2188,L2188,M2188,N2188)</f>
        <v/>
      </c>
      <c r="P2188" s="162">
        <f>MAX(K2188,L2188,M2188,N2188)</f>
        <v/>
      </c>
      <c r="Q2188" s="162">
        <f>MEDIAN(K2188,L2188,M2188,N2188)</f>
        <v/>
      </c>
      <c r="R2188" s="162">
        <f>AVERAGE(K2188,L2188,M2188,N2188)</f>
        <v/>
      </c>
      <c r="S2188" s="162">
        <f>AVERAGE(O2188,Q2188)</f>
        <v/>
      </c>
      <c r="T2188" s="162">
        <f>AVERAGE(P2188,Q2188)</f>
        <v/>
      </c>
      <c r="U2188" s="41">
        <f>STDEVA(K2188,L2188,M2188,N2188)</f>
        <v/>
      </c>
      <c r="V2188" s="42">
        <f>U2188/Q2188</f>
        <v/>
      </c>
      <c r="W2188" s="43">
        <f>IF(X2188=O2188,"MENOR",IF(X2188=S2188,"PROM[MEN-MED]","PROMEDIO"))</f>
        <v/>
      </c>
      <c r="X2188" s="163">
        <f>IF(V2188&lt;=300%,O2188,IF(AND(V2188&gt;100%,V2188&lt;=150%),S2188,R2188))</f>
        <v/>
      </c>
      <c r="Y2188" s="162">
        <f>ROUND(X2188,0)</f>
        <v/>
      </c>
    </row>
    <row r="2189" ht="69" customHeight="1">
      <c r="B2189" s="32" t="inlineStr">
        <is>
          <t>4.5</t>
        </is>
      </c>
      <c r="C2189" s="32" t="n">
        <v>4912</v>
      </c>
      <c r="D2189" s="72" t="inlineStr">
        <is>
          <t>FUNDA DE LA JUNTA EXTERIOR</t>
        </is>
      </c>
      <c r="E2189"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189" s="32" t="inlineStr">
        <is>
          <t>Unidad</t>
        </is>
      </c>
      <c r="G2189" s="35" t="inlineStr">
        <is>
          <t>suministro</t>
        </is>
      </c>
      <c r="H2189" s="159" t="n">
        <v>840219</v>
      </c>
      <c r="I2189" s="37" t="n">
        <v>158.91</v>
      </c>
      <c r="J2189" s="37" t="n">
        <v>151.76</v>
      </c>
      <c r="K2189" s="160">
        <f>H2189*(I2189/J2189)</f>
        <v/>
      </c>
      <c r="L2189" s="159" t="n">
        <v>1020881.4126</v>
      </c>
      <c r="M2189" s="159" t="n">
        <v>991147</v>
      </c>
      <c r="N2189" s="159" t="n">
        <v>1070438.76</v>
      </c>
      <c r="O2189" s="162">
        <f>MIN(K2189,L2189,M2189,N2189)</f>
        <v/>
      </c>
      <c r="P2189" s="162">
        <f>MAX(K2189,L2189,M2189,N2189)</f>
        <v/>
      </c>
      <c r="Q2189" s="162">
        <f>MEDIAN(K2189,L2189,M2189,N2189)</f>
        <v/>
      </c>
      <c r="R2189" s="162">
        <f>AVERAGE(K2189,L2189,M2189,N2189)</f>
        <v/>
      </c>
      <c r="S2189" s="162">
        <f>AVERAGE(O2189,Q2189)</f>
        <v/>
      </c>
      <c r="T2189" s="162">
        <f>AVERAGE(P2189,Q2189)</f>
        <v/>
      </c>
      <c r="U2189" s="41">
        <f>STDEVA(K2189,L2189,M2189,N2189)</f>
        <v/>
      </c>
      <c r="V2189" s="42">
        <f>U2189/Q2189</f>
        <v/>
      </c>
      <c r="W2189" s="43">
        <f>IF(X2189=O2189,"MENOR",IF(X2189=S2189,"PROM[MEN-MED]","PROMEDIO"))</f>
        <v/>
      </c>
      <c r="X2189" s="163">
        <f>IF(V2189&lt;=300%,O2189,IF(AND(V2189&gt;100%,V2189&lt;=150%),S2189,R2189))</f>
        <v/>
      </c>
      <c r="Y2189" s="162">
        <f>ROUND(X2189,0)</f>
        <v/>
      </c>
    </row>
    <row r="2190" ht="69" customHeight="1">
      <c r="B2190" s="32" t="inlineStr">
        <is>
          <t>4.6</t>
        </is>
      </c>
      <c r="C2190" s="32" t="n">
        <v>4912</v>
      </c>
      <c r="D2190" s="72" t="inlineStr">
        <is>
          <t>FUNDA DE LA JUNTA INTERIOR</t>
        </is>
      </c>
      <c r="E2190" s="56"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190" s="32" t="inlineStr">
        <is>
          <t>Juego</t>
        </is>
      </c>
      <c r="G2190" s="35" t="inlineStr">
        <is>
          <t>suministro</t>
        </is>
      </c>
      <c r="H2190" s="159" t="n">
        <v>840219</v>
      </c>
      <c r="I2190" s="37" t="n">
        <v>158.91</v>
      </c>
      <c r="J2190" s="37" t="n">
        <v>151.76</v>
      </c>
      <c r="K2190" s="160">
        <f>H2190*(I2190/J2190)</f>
        <v/>
      </c>
      <c r="L2190" s="159" t="n">
        <v>1040326.7742</v>
      </c>
      <c r="M2190" s="159" t="n">
        <v>1010026</v>
      </c>
      <c r="N2190" s="159" t="n">
        <v>1090828.08</v>
      </c>
      <c r="O2190" s="162">
        <f>MIN(K2190,L2190,M2190,N2190)</f>
        <v/>
      </c>
      <c r="P2190" s="162">
        <f>MAX(K2190,L2190,M2190,N2190)</f>
        <v/>
      </c>
      <c r="Q2190" s="162">
        <f>MEDIAN(K2190,L2190,M2190,N2190)</f>
        <v/>
      </c>
      <c r="R2190" s="162">
        <f>AVERAGE(K2190,L2190,M2190,N2190)</f>
        <v/>
      </c>
      <c r="S2190" s="162">
        <f>AVERAGE(O2190,Q2190)</f>
        <v/>
      </c>
      <c r="T2190" s="162">
        <f>AVERAGE(P2190,Q2190)</f>
        <v/>
      </c>
      <c r="U2190" s="41">
        <f>STDEVA(K2190,L2190,M2190,N2190)</f>
        <v/>
      </c>
      <c r="V2190" s="42">
        <f>U2190/Q2190</f>
        <v/>
      </c>
      <c r="W2190" s="43">
        <f>IF(X2190=O2190,"MENOR",IF(X2190=S2190,"PROM[MEN-MED]","PROMEDIO"))</f>
        <v/>
      </c>
      <c r="X2190" s="163">
        <f>IF(V2190&lt;=300%,O2190,IF(AND(V2190&gt;100%,V2190&lt;=150%),S2190,R2190))</f>
        <v/>
      </c>
      <c r="Y2190" s="162">
        <f>ROUND(X2190,0)</f>
        <v/>
      </c>
    </row>
    <row r="2191" ht="15.75" customHeight="1">
      <c r="B2191" s="32" t="inlineStr">
        <is>
          <t>4.7</t>
        </is>
      </c>
      <c r="C2191" s="32" t="n">
        <v>4912</v>
      </c>
      <c r="D2191" s="72" t="inlineStr">
        <is>
          <t>HORQUILLA DE BRIDA DE LA JUNTA UNIVERSAL</t>
        </is>
      </c>
      <c r="E2191" s="56" t="inlineStr">
        <is>
          <t>componente clave del eje de transmisión que conecta el árbol de transmisión con el diferencial o la caja de transferencia.</t>
        </is>
      </c>
      <c r="F2191" s="32" t="inlineStr">
        <is>
          <t>Unidad</t>
        </is>
      </c>
      <c r="G2191" s="35" t="inlineStr">
        <is>
          <t>suministro</t>
        </is>
      </c>
      <c r="H2191" s="159" t="n">
        <v>209595</v>
      </c>
      <c r="I2191" s="37" t="n">
        <v>158.91</v>
      </c>
      <c r="J2191" s="37" t="n">
        <v>151.76</v>
      </c>
      <c r="K2191" s="160">
        <f>H2191*(I2191/J2191)</f>
        <v/>
      </c>
      <c r="L2191" s="159" t="n">
        <v>256753.2457</v>
      </c>
      <c r="M2191" s="159" t="n">
        <v>249275</v>
      </c>
      <c r="N2191" s="159" t="n">
        <v>269217</v>
      </c>
      <c r="O2191" s="162">
        <f>MIN(K2191,L2191,M2191,N2191)</f>
        <v/>
      </c>
      <c r="P2191" s="162">
        <f>MAX(K2191,L2191,M2191,N2191)</f>
        <v/>
      </c>
      <c r="Q2191" s="162">
        <f>MEDIAN(K2191,L2191,M2191,N2191)</f>
        <v/>
      </c>
      <c r="R2191" s="162">
        <f>AVERAGE(K2191,L2191,M2191,N2191)</f>
        <v/>
      </c>
      <c r="S2191" s="162">
        <f>AVERAGE(O2191,Q2191)</f>
        <v/>
      </c>
      <c r="T2191" s="162">
        <f>AVERAGE(P2191,Q2191)</f>
        <v/>
      </c>
      <c r="U2191" s="41">
        <f>STDEVA(K2191,L2191,M2191,N2191)</f>
        <v/>
      </c>
      <c r="V2191" s="42">
        <f>U2191/Q2191</f>
        <v/>
      </c>
      <c r="W2191" s="43">
        <f>IF(X2191=O2191,"MENOR",IF(X2191=S2191,"PROM[MEN-MED]","PROMEDIO"))</f>
        <v/>
      </c>
      <c r="X2191" s="163">
        <f>IF(V2191&lt;=300%,O2191,IF(AND(V2191&gt;100%,V2191&lt;=150%),S2191,R2191))</f>
        <v/>
      </c>
      <c r="Y2191" s="162">
        <f>ROUND(X2191,0)</f>
        <v/>
      </c>
    </row>
    <row r="2192" ht="15.75" customHeight="1">
      <c r="B2192" s="32" t="inlineStr">
        <is>
          <t>4.8</t>
        </is>
      </c>
      <c r="C2192" s="32" t="n">
        <v>4912</v>
      </c>
      <c r="D2192" s="72" t="inlineStr">
        <is>
          <t>CRUCETA DE LA JUNTA UNIVERSAL</t>
        </is>
      </c>
      <c r="E2192" s="56" t="inlineStr">
        <is>
          <t>componente esencial del eje de transmisión, permitiendo la transferencia de torque entre el árbol de transmisión y el diferencial o la caja de transferencia.</t>
        </is>
      </c>
      <c r="F2192" s="32" t="inlineStr">
        <is>
          <t>Unidad</t>
        </is>
      </c>
      <c r="G2192" s="35" t="inlineStr">
        <is>
          <t>suministro</t>
        </is>
      </c>
      <c r="H2192" s="159" t="n">
        <v>405284</v>
      </c>
      <c r="I2192" s="37" t="n">
        <v>158.91</v>
      </c>
      <c r="J2192" s="37" t="n">
        <v>151.76</v>
      </c>
      <c r="K2192" s="160">
        <f>H2192*(I2192/J2192)</f>
        <v/>
      </c>
      <c r="L2192" s="159" t="n">
        <v>498678.6154</v>
      </c>
      <c r="M2192" s="159" t="n">
        <v>484154</v>
      </c>
      <c r="N2192" s="159" t="n">
        <v>522886.32</v>
      </c>
      <c r="O2192" s="162">
        <f>MIN(K2192,L2192,M2192,N2192)</f>
        <v/>
      </c>
      <c r="P2192" s="162">
        <f>MAX(K2192,L2192,M2192,N2192)</f>
        <v/>
      </c>
      <c r="Q2192" s="162">
        <f>MEDIAN(K2192,L2192,M2192,N2192)</f>
        <v/>
      </c>
      <c r="R2192" s="162">
        <f>AVERAGE(K2192,L2192,M2192,N2192)</f>
        <v/>
      </c>
      <c r="S2192" s="162">
        <f>AVERAGE(O2192,Q2192)</f>
        <v/>
      </c>
      <c r="T2192" s="162">
        <f>AVERAGE(P2192,Q2192)</f>
        <v/>
      </c>
      <c r="U2192" s="41">
        <f>STDEVA(K2192,L2192,M2192,N2192)</f>
        <v/>
      </c>
      <c r="V2192" s="42">
        <f>U2192/Q2192</f>
        <v/>
      </c>
      <c r="W2192" s="43">
        <f>IF(X2192=O2192,"MENOR",IF(X2192=S2192,"PROM[MEN-MED]","PROMEDIO"))</f>
        <v/>
      </c>
      <c r="X2192" s="163">
        <f>IF(V2192&lt;=300%,O2192,IF(AND(V2192&gt;100%,V2192&lt;=150%),S2192,R2192))</f>
        <v/>
      </c>
      <c r="Y2192" s="162">
        <f>ROUND(X2192,0)</f>
        <v/>
      </c>
    </row>
    <row r="2193" ht="27" customHeight="1">
      <c r="B2193" s="32" t="inlineStr">
        <is>
          <t>4.9</t>
        </is>
      </c>
      <c r="C2193" s="32" t="n">
        <v>4912</v>
      </c>
      <c r="D2193" s="72" t="inlineStr">
        <is>
          <t xml:space="preserve">CONJUNTO DEL ARBOL DE TRANSMISION DELANTERO </t>
        </is>
      </c>
      <c r="E2193" s="56" t="inlineStr">
        <is>
          <t>componente fundamental en los vehículos 4x4, encargado de transferir la potencia del diferencial central (caja de transferencia) al diferencial delantero, permitiendo la tracción en las ruedas delanteras cuando el sistema 4WD está activado.</t>
        </is>
      </c>
      <c r="F2193" s="32" t="inlineStr">
        <is>
          <t>Unidad</t>
        </is>
      </c>
      <c r="G2193" s="35" t="inlineStr">
        <is>
          <t>suministro</t>
        </is>
      </c>
      <c r="H2193" s="159" t="n">
        <v>2902785</v>
      </c>
      <c r="I2193" s="37" t="n">
        <v>158.91</v>
      </c>
      <c r="J2193" s="37" t="n">
        <v>151.76</v>
      </c>
      <c r="K2193" s="160">
        <f>H2193*(I2193/J2193)</f>
        <v/>
      </c>
      <c r="L2193" s="159" t="n">
        <v>3447659.2654</v>
      </c>
      <c r="M2193" s="159" t="n">
        <v>3347242</v>
      </c>
      <c r="N2193" s="159" t="n">
        <v>3615021.36</v>
      </c>
      <c r="O2193" s="162">
        <f>MIN(K2193,L2193,M2193,N2193)</f>
        <v/>
      </c>
      <c r="P2193" s="162">
        <f>MAX(K2193,L2193,M2193,N2193)</f>
        <v/>
      </c>
      <c r="Q2193" s="162">
        <f>MEDIAN(K2193,L2193,M2193,N2193)</f>
        <v/>
      </c>
      <c r="R2193" s="162">
        <f>AVERAGE(K2193,L2193,M2193,N2193)</f>
        <v/>
      </c>
      <c r="S2193" s="162">
        <f>AVERAGE(O2193,Q2193)</f>
        <v/>
      </c>
      <c r="T2193" s="162">
        <f>AVERAGE(P2193,Q2193)</f>
        <v/>
      </c>
      <c r="U2193" s="41">
        <f>STDEVA(K2193,L2193,M2193,N2193)</f>
        <v/>
      </c>
      <c r="V2193" s="42">
        <f>U2193/Q2193</f>
        <v/>
      </c>
      <c r="W2193" s="43">
        <f>IF(X2193=O2193,"MENOR",IF(X2193=S2193,"PROM[MEN-MED]","PROMEDIO"))</f>
        <v/>
      </c>
      <c r="X2193" s="163">
        <f>IF(V2193&lt;=300%,O2193,IF(AND(V2193&gt;100%,V2193&lt;=150%),S2193,R2193))</f>
        <v/>
      </c>
      <c r="Y2193" s="162">
        <f>ROUND(X2193,0)</f>
        <v/>
      </c>
    </row>
    <row r="2194" ht="15.75" customHeight="1">
      <c r="B2194" s="32" t="inlineStr">
        <is>
          <t>4.10</t>
        </is>
      </c>
      <c r="C2194" s="32" t="n">
        <v>4912</v>
      </c>
      <c r="D2194" s="72" t="inlineStr">
        <is>
          <t>CONJUNTO DEL COJINETE DEL ROTOR DEL ABS IZQUIERDO</t>
        </is>
      </c>
      <c r="E2194" s="56" t="inlineStr">
        <is>
          <t>Este conjunto integra el cojinete de rueda con el rotor o anillo reluctor del ABS, permitiendo el correcto funcionamiento del sistema antibloqueo de frenos.</t>
        </is>
      </c>
      <c r="F2194" s="32" t="inlineStr">
        <is>
          <t>Unidad</t>
        </is>
      </c>
      <c r="G2194" s="35" t="inlineStr">
        <is>
          <t>suministro</t>
        </is>
      </c>
      <c r="H2194" s="159" t="n">
        <v>785698</v>
      </c>
      <c r="I2194" s="37" t="n">
        <v>158.91</v>
      </c>
      <c r="J2194" s="37" t="n">
        <v>151.76</v>
      </c>
      <c r="K2194" s="160">
        <f>H2194*(I2194/J2194)</f>
        <v/>
      </c>
      <c r="L2194" s="159" t="n">
        <v>936925.08</v>
      </c>
      <c r="M2194" s="159" t="n">
        <v>909636</v>
      </c>
      <c r="N2194" s="159" t="n">
        <v>982406.88</v>
      </c>
      <c r="O2194" s="162">
        <f>MIN(K2194,L2194,M2194,N2194)</f>
        <v/>
      </c>
      <c r="P2194" s="162">
        <f>MAX(K2194,L2194,M2194,N2194)</f>
        <v/>
      </c>
      <c r="Q2194" s="162">
        <f>MEDIAN(K2194,L2194,M2194,N2194)</f>
        <v/>
      </c>
      <c r="R2194" s="162">
        <f>AVERAGE(K2194,L2194,M2194,N2194)</f>
        <v/>
      </c>
      <c r="S2194" s="162">
        <f>AVERAGE(O2194,Q2194)</f>
        <v/>
      </c>
      <c r="T2194" s="162">
        <f>AVERAGE(P2194,Q2194)</f>
        <v/>
      </c>
      <c r="U2194" s="41">
        <f>STDEVA(K2194,L2194,M2194,N2194)</f>
        <v/>
      </c>
      <c r="V2194" s="42">
        <f>U2194/Q2194</f>
        <v/>
      </c>
      <c r="W2194" s="43">
        <f>IF(X2194=O2194,"MENOR",IF(X2194=S2194,"PROM[MEN-MED]","PROMEDIO"))</f>
        <v/>
      </c>
      <c r="X2194" s="163">
        <f>IF(V2194&lt;=300%,O2194,IF(AND(V2194&gt;100%,V2194&lt;=150%),S2194,R2194))</f>
        <v/>
      </c>
      <c r="Y2194" s="162">
        <f>ROUND(X2194,0)</f>
        <v/>
      </c>
    </row>
    <row r="2195" ht="15.75" customHeight="1">
      <c r="B2195" s="32" t="inlineStr">
        <is>
          <t>4.11</t>
        </is>
      </c>
      <c r="C2195" s="32" t="n">
        <v>4912</v>
      </c>
      <c r="D2195" s="72" t="inlineStr">
        <is>
          <t>CONJUNTO DEL COJINETE DEL ROTOR DEL ABS DERECHO</t>
        </is>
      </c>
      <c r="E2195" s="56" t="inlineStr">
        <is>
          <t>Este conjunto integra el cojinete de rueda con el rotor o anillo reluctor del ABS, permitiendo el correcto funcionamiento del sistema antibloqueo de frenos.</t>
        </is>
      </c>
      <c r="F2195" s="32" t="inlineStr">
        <is>
          <t>Unidad</t>
        </is>
      </c>
      <c r="G2195" s="35" t="inlineStr">
        <is>
          <t>suministro</t>
        </is>
      </c>
      <c r="H2195" s="159" t="n">
        <v>785698</v>
      </c>
      <c r="I2195" s="37" t="n">
        <v>158.91</v>
      </c>
      <c r="J2195" s="37" t="n">
        <v>151.76</v>
      </c>
      <c r="K2195" s="160">
        <f>H2195*(I2195/J2195)</f>
        <v/>
      </c>
      <c r="L2195" s="159" t="n">
        <v>927916.6967</v>
      </c>
      <c r="M2195" s="159" t="n">
        <v>900890</v>
      </c>
      <c r="N2195" s="159" t="n">
        <v>972961.2</v>
      </c>
      <c r="O2195" s="162">
        <f>MIN(K2195,L2195,M2195,N2195)</f>
        <v/>
      </c>
      <c r="P2195" s="162">
        <f>MAX(K2195,L2195,M2195,N2195)</f>
        <v/>
      </c>
      <c r="Q2195" s="162">
        <f>MEDIAN(K2195,L2195,M2195,N2195)</f>
        <v/>
      </c>
      <c r="R2195" s="162">
        <f>AVERAGE(K2195,L2195,M2195,N2195)</f>
        <v/>
      </c>
      <c r="S2195" s="162">
        <f>AVERAGE(O2195,Q2195)</f>
        <v/>
      </c>
      <c r="T2195" s="162">
        <f>AVERAGE(P2195,Q2195)</f>
        <v/>
      </c>
      <c r="U2195" s="41">
        <f>STDEVA(K2195,L2195,M2195,N2195)</f>
        <v/>
      </c>
      <c r="V2195" s="42">
        <f>U2195/Q2195</f>
        <v/>
      </c>
      <c r="W2195" s="43">
        <f>IF(X2195=O2195,"MENOR",IF(X2195=S2195,"PROM[MEN-MED]","PROMEDIO"))</f>
        <v/>
      </c>
      <c r="X2195" s="163">
        <f>IF(V2195&lt;=300%,O2195,IF(AND(V2195&gt;100%,V2195&lt;=150%),S2195,R2195))</f>
        <v/>
      </c>
      <c r="Y2195" s="162">
        <f>ROUND(X2195,0)</f>
        <v/>
      </c>
    </row>
    <row r="2196" ht="27" customHeight="1">
      <c r="B2196" s="32" t="inlineStr">
        <is>
          <t>4.12</t>
        </is>
      </c>
      <c r="C2196" s="32" t="n">
        <v>4912</v>
      </c>
      <c r="D2196" s="72" t="inlineStr">
        <is>
          <t xml:space="preserve">SUBCONJUNTO IZQUIERDO DEL CUBO DEL EJE DELANTERO </t>
        </is>
      </c>
      <c r="E2196" s="56" t="inlineStr">
        <is>
          <t>parte fundamental del sistema de suspensión y tracción delantera. Este componente permite el montaje de la rueda, la conexión con el semieje y la transmisión de torque en modelos con tracción 4x4.</t>
        </is>
      </c>
      <c r="F2196" s="32" t="inlineStr">
        <is>
          <t>Unidad</t>
        </is>
      </c>
      <c r="G2196" s="35" t="inlineStr">
        <is>
          <t>suministro</t>
        </is>
      </c>
      <c r="H2196" s="159" t="n">
        <v>3612086</v>
      </c>
      <c r="I2196" s="37" t="n">
        <v>158.91</v>
      </c>
      <c r="J2196" s="37" t="n">
        <v>151.76</v>
      </c>
      <c r="K2196" s="160">
        <f>H2196*(I2196/J2196)</f>
        <v/>
      </c>
      <c r="L2196" s="159" t="n">
        <v>4415894.2807</v>
      </c>
      <c r="M2196" s="159" t="n">
        <v>4287276</v>
      </c>
      <c r="N2196" s="159" t="n">
        <v>4630258.08</v>
      </c>
      <c r="O2196" s="162">
        <f>MIN(K2196,L2196,M2196,N2196)</f>
        <v/>
      </c>
      <c r="P2196" s="162">
        <f>MAX(K2196,L2196,M2196,N2196)</f>
        <v/>
      </c>
      <c r="Q2196" s="162">
        <f>MEDIAN(K2196,L2196,M2196,N2196)</f>
        <v/>
      </c>
      <c r="R2196" s="162">
        <f>AVERAGE(K2196,L2196,M2196,N2196)</f>
        <v/>
      </c>
      <c r="S2196" s="162">
        <f>AVERAGE(O2196,Q2196)</f>
        <v/>
      </c>
      <c r="T2196" s="162">
        <f>AVERAGE(P2196,Q2196)</f>
        <v/>
      </c>
      <c r="U2196" s="41">
        <f>STDEVA(K2196,L2196,M2196,N2196)</f>
        <v/>
      </c>
      <c r="V2196" s="42">
        <f>U2196/Q2196</f>
        <v/>
      </c>
      <c r="W2196" s="43">
        <f>IF(X2196=O2196,"MENOR",IF(X2196=S2196,"PROM[MEN-MED]","PROMEDIO"))</f>
        <v/>
      </c>
      <c r="X2196" s="163">
        <f>IF(V2196&lt;=300%,O2196,IF(AND(V2196&gt;100%,V2196&lt;=150%),S2196,R2196))</f>
        <v/>
      </c>
      <c r="Y2196" s="162">
        <f>ROUND(X2196,0)</f>
        <v/>
      </c>
    </row>
    <row r="2197" ht="27" customHeight="1">
      <c r="B2197" s="32" t="inlineStr">
        <is>
          <t>4.13</t>
        </is>
      </c>
      <c r="C2197" s="32" t="n">
        <v>4912</v>
      </c>
      <c r="D2197" s="72" t="inlineStr">
        <is>
          <t xml:space="preserve">SUBCONJUNTO DERECHO DEL CUBO DEL EJE DELANTERO </t>
        </is>
      </c>
      <c r="E2197" s="56" t="inlineStr">
        <is>
          <t>parte fundamental del sistema de suspensión y tracción delantera. Este componente permite el montaje de la rueda, la conexión con el semieje y la transmisión de torque en modelos con tracción 4x4.</t>
        </is>
      </c>
      <c r="F2197" s="32" t="inlineStr">
        <is>
          <t>Unidad</t>
        </is>
      </c>
      <c r="G2197" s="35" t="inlineStr">
        <is>
          <t>suministro</t>
        </is>
      </c>
      <c r="H2197" s="159" t="n">
        <v>3612086</v>
      </c>
      <c r="I2197" s="37" t="n">
        <v>158.91</v>
      </c>
      <c r="J2197" s="37" t="n">
        <v>151.76</v>
      </c>
      <c r="K2197" s="160">
        <f>H2197*(I2197/J2197)</f>
        <v/>
      </c>
      <c r="L2197" s="159" t="n">
        <v>4250814.1249</v>
      </c>
      <c r="M2197" s="159" t="n">
        <v>4127004</v>
      </c>
      <c r="N2197" s="159" t="n">
        <v>4457164.32</v>
      </c>
      <c r="O2197" s="162">
        <f>MIN(K2197,L2197,M2197,N2197)</f>
        <v/>
      </c>
      <c r="P2197" s="162">
        <f>MAX(K2197,L2197,M2197,N2197)</f>
        <v/>
      </c>
      <c r="Q2197" s="162">
        <f>MEDIAN(K2197,L2197,M2197,N2197)</f>
        <v/>
      </c>
      <c r="R2197" s="162">
        <f>AVERAGE(K2197,L2197,M2197,N2197)</f>
        <v/>
      </c>
      <c r="S2197" s="162">
        <f>AVERAGE(O2197,Q2197)</f>
        <v/>
      </c>
      <c r="T2197" s="162">
        <f>AVERAGE(P2197,Q2197)</f>
        <v/>
      </c>
      <c r="U2197" s="41">
        <f>STDEVA(K2197,L2197,M2197,N2197)</f>
        <v/>
      </c>
      <c r="V2197" s="42">
        <f>U2197/Q2197</f>
        <v/>
      </c>
      <c r="W2197" s="43">
        <f>IF(X2197=O2197,"MENOR",IF(X2197=S2197,"PROM[MEN-MED]","PROMEDIO"))</f>
        <v/>
      </c>
      <c r="X2197" s="163">
        <f>IF(V2197&lt;=300%,O2197,IF(AND(V2197&gt;100%,V2197&lt;=150%),S2197,R2197))</f>
        <v/>
      </c>
      <c r="Y2197" s="162">
        <f>ROUND(X2197,0)</f>
        <v/>
      </c>
    </row>
    <row r="2198" ht="15.75" customHeight="1">
      <c r="B2198" s="32" t="inlineStr">
        <is>
          <t>4.14</t>
        </is>
      </c>
      <c r="C2198" s="32" t="n">
        <v>4912</v>
      </c>
      <c r="D2198" s="72" t="inlineStr">
        <is>
          <t>EJE AXIAL TRASERO IZQUIERDO</t>
        </is>
      </c>
      <c r="E2198" s="56" t="inlineStr">
        <is>
          <t>función principal es transmitir la potencia desde el diferencial trasero hasta la rueda izquierda, permitiendo el movimiento del vehículo</t>
        </is>
      </c>
      <c r="F2198" s="32" t="inlineStr">
        <is>
          <t>Unidad</t>
        </is>
      </c>
      <c r="G2198" s="35" t="inlineStr">
        <is>
          <t>suministro</t>
        </is>
      </c>
      <c r="H2198" s="159" t="n">
        <v>2012855</v>
      </c>
      <c r="I2198" s="37" t="n">
        <v>158.91</v>
      </c>
      <c r="J2198" s="37" t="n">
        <v>151.76</v>
      </c>
      <c r="K2198" s="160">
        <f>H2198*(I2198/J2198)</f>
        <v/>
      </c>
      <c r="L2198" s="159" t="n">
        <v>2441810.6944</v>
      </c>
      <c r="M2198" s="159" t="n">
        <v>2370690</v>
      </c>
      <c r="N2198" s="159" t="n">
        <v>2560345.2</v>
      </c>
      <c r="O2198" s="162">
        <f>MIN(K2198,L2198,M2198,N2198)</f>
        <v/>
      </c>
      <c r="P2198" s="162">
        <f>MAX(K2198,L2198,M2198,N2198)</f>
        <v/>
      </c>
      <c r="Q2198" s="162">
        <f>MEDIAN(K2198,L2198,M2198,N2198)</f>
        <v/>
      </c>
      <c r="R2198" s="162">
        <f>AVERAGE(K2198,L2198,M2198,N2198)</f>
        <v/>
      </c>
      <c r="S2198" s="162">
        <f>AVERAGE(O2198,Q2198)</f>
        <v/>
      </c>
      <c r="T2198" s="162">
        <f>AVERAGE(P2198,Q2198)</f>
        <v/>
      </c>
      <c r="U2198" s="41">
        <f>STDEVA(K2198,L2198,M2198,N2198)</f>
        <v/>
      </c>
      <c r="V2198" s="42">
        <f>U2198/Q2198</f>
        <v/>
      </c>
      <c r="W2198" s="43">
        <f>IF(X2198=O2198,"MENOR",IF(X2198=S2198,"PROM[MEN-MED]","PROMEDIO"))</f>
        <v/>
      </c>
      <c r="X2198" s="163">
        <f>IF(V2198&lt;=300%,O2198,IF(AND(V2198&gt;100%,V2198&lt;=150%),S2198,R2198))</f>
        <v/>
      </c>
      <c r="Y2198" s="162">
        <f>ROUND(X2198,0)</f>
        <v/>
      </c>
    </row>
    <row r="2199" ht="15.75" customHeight="1">
      <c r="B2199" s="32" t="inlineStr">
        <is>
          <t>4.15</t>
        </is>
      </c>
      <c r="C2199" s="32" t="n">
        <v>4912</v>
      </c>
      <c r="D2199" s="72" t="inlineStr">
        <is>
          <t>EJE AXIAL TRASERO DERECHO</t>
        </is>
      </c>
      <c r="E2199" s="56" t="inlineStr">
        <is>
          <t>función principal es transmitir la potencia desde el diferencial trasero hasta la rueda izquierda, permitiendo el movimiento del vehículo</t>
        </is>
      </c>
      <c r="F2199" s="32" t="inlineStr">
        <is>
          <t>Unidad</t>
        </is>
      </c>
      <c r="G2199" s="35" t="inlineStr">
        <is>
          <t>suministro</t>
        </is>
      </c>
      <c r="H2199" s="159" t="n">
        <v>2012855</v>
      </c>
      <c r="I2199" s="37" t="n">
        <v>158.91</v>
      </c>
      <c r="J2199" s="37" t="n">
        <v>151.76</v>
      </c>
      <c r="K2199" s="160">
        <f>H2199*(I2199/J2199)</f>
        <v/>
      </c>
      <c r="L2199" s="159" t="n">
        <v>2418774.7458</v>
      </c>
      <c r="M2199" s="159" t="n">
        <v>2348325</v>
      </c>
      <c r="N2199" s="159" t="n">
        <v>2536191</v>
      </c>
      <c r="O2199" s="162">
        <f>MIN(K2199,L2199,M2199,N2199)</f>
        <v/>
      </c>
      <c r="P2199" s="162">
        <f>MAX(K2199,L2199,M2199,N2199)</f>
        <v/>
      </c>
      <c r="Q2199" s="162">
        <f>MEDIAN(K2199,L2199,M2199,N2199)</f>
        <v/>
      </c>
      <c r="R2199" s="162">
        <f>AVERAGE(K2199,L2199,M2199,N2199)</f>
        <v/>
      </c>
      <c r="S2199" s="162">
        <f>AVERAGE(O2199,Q2199)</f>
        <v/>
      </c>
      <c r="T2199" s="162">
        <f>AVERAGE(P2199,Q2199)</f>
        <v/>
      </c>
      <c r="U2199" s="41">
        <f>STDEVA(K2199,L2199,M2199,N2199)</f>
        <v/>
      </c>
      <c r="V2199" s="42">
        <f>U2199/Q2199</f>
        <v/>
      </c>
      <c r="W2199" s="43">
        <f>IF(X2199=O2199,"MENOR",IF(X2199=S2199,"PROM[MEN-MED]","PROMEDIO"))</f>
        <v/>
      </c>
      <c r="X2199" s="163">
        <f>IF(V2199&lt;=300%,O2199,IF(AND(V2199&gt;100%,V2199&lt;=150%),S2199,R2199))</f>
        <v/>
      </c>
      <c r="Y2199" s="162">
        <f>ROUND(X2199,0)</f>
        <v/>
      </c>
    </row>
    <row r="2200" ht="27" customHeight="1">
      <c r="B2200" s="32" t="inlineStr">
        <is>
          <t>4.16</t>
        </is>
      </c>
      <c r="C2200" s="32" t="n">
        <v>4912</v>
      </c>
      <c r="D2200" s="72" t="inlineStr">
        <is>
          <t>JUNTA DEL DEFLECTOR DE ACEITE DEL TAMBOR DEL FRENO IZQUIERDO</t>
        </is>
      </c>
      <c r="E2200" s="56" t="inlineStr">
        <is>
          <t>La junta del deflector de aceite del tambor de freno izquierdo es un componente diseñado para evitar que el aceite del diferencial trasero o la grasa del rodamiento contaminen el sistema de frenos</t>
        </is>
      </c>
      <c r="F2200" s="32" t="inlineStr">
        <is>
          <t>Unidad</t>
        </is>
      </c>
      <c r="G2200" s="35" t="inlineStr">
        <is>
          <t>suministro</t>
        </is>
      </c>
      <c r="H2200" s="159" t="n">
        <v>51300</v>
      </c>
      <c r="I2200" s="37" t="n">
        <v>158.91</v>
      </c>
      <c r="J2200" s="37" t="n">
        <v>151.76</v>
      </c>
      <c r="K2200" s="160">
        <f>H2200*(I2200/J2200)</f>
        <v/>
      </c>
      <c r="L2200" s="159" t="n">
        <v>61905.0614</v>
      </c>
      <c r="M2200" s="159" t="n">
        <v>60102</v>
      </c>
      <c r="N2200" s="159" t="n">
        <v>64910.16</v>
      </c>
      <c r="O2200" s="162">
        <f>MIN(K2200,L2200,M2200,N2200)</f>
        <v/>
      </c>
      <c r="P2200" s="162">
        <f>MAX(K2200,L2200,M2200,N2200)</f>
        <v/>
      </c>
      <c r="Q2200" s="162">
        <f>MEDIAN(K2200,L2200,M2200,N2200)</f>
        <v/>
      </c>
      <c r="R2200" s="162">
        <f>AVERAGE(K2200,L2200,M2200,N2200)</f>
        <v/>
      </c>
      <c r="S2200" s="162">
        <f>AVERAGE(O2200,Q2200)</f>
        <v/>
      </c>
      <c r="T2200" s="162">
        <f>AVERAGE(P2200,Q2200)</f>
        <v/>
      </c>
      <c r="U2200" s="41">
        <f>STDEVA(K2200,L2200,M2200,N2200)</f>
        <v/>
      </c>
      <c r="V2200" s="42">
        <f>U2200/Q2200</f>
        <v/>
      </c>
      <c r="W2200" s="43">
        <f>IF(X2200=O2200,"MENOR",IF(X2200=S2200,"PROM[MEN-MED]","PROMEDIO"))</f>
        <v/>
      </c>
      <c r="X2200" s="163">
        <f>IF(V2200&lt;=300%,O2200,IF(AND(V2200&gt;100%,V2200&lt;=150%),S2200,R2200))</f>
        <v/>
      </c>
      <c r="Y2200" s="162">
        <f>ROUND(X2200,0)</f>
        <v/>
      </c>
    </row>
    <row r="2201" ht="27" customHeight="1">
      <c r="B2201" s="32" t="inlineStr">
        <is>
          <t>4.17</t>
        </is>
      </c>
      <c r="C2201" s="32" t="n">
        <v>4912</v>
      </c>
      <c r="D2201" s="72" t="inlineStr">
        <is>
          <t>JUNTA DEL DEFLECTOR DE ACEITE DEL TAMBOR DEL FRENO DERECHO</t>
        </is>
      </c>
      <c r="E2201" s="56" t="inlineStr">
        <is>
          <t>La junta del deflector de aceite del tambor de freno izquierdo es un componente diseñado para evitar que el aceite del diferencial trasero o la grasa del rodamiento contaminen el sistema de frenos</t>
        </is>
      </c>
      <c r="F2201" s="32" t="inlineStr">
        <is>
          <t>Unidad</t>
        </is>
      </c>
      <c r="G2201" s="35" t="inlineStr">
        <is>
          <t>suministro</t>
        </is>
      </c>
      <c r="H2201" s="159" t="n">
        <v>51300</v>
      </c>
      <c r="I2201" s="37" t="n">
        <v>158.91</v>
      </c>
      <c r="J2201" s="37" t="n">
        <v>151.76</v>
      </c>
      <c r="K2201" s="160">
        <f>H2201*(I2201/J2201)</f>
        <v/>
      </c>
      <c r="L2201" s="159" t="n">
        <v>60153.0244</v>
      </c>
      <c r="M2201" s="159" t="n">
        <v>58401</v>
      </c>
      <c r="N2201" s="159" t="n">
        <v>63073.08</v>
      </c>
      <c r="O2201" s="162">
        <f>MIN(K2201,L2201,M2201,N2201)</f>
        <v/>
      </c>
      <c r="P2201" s="162">
        <f>MAX(K2201,L2201,M2201,N2201)</f>
        <v/>
      </c>
      <c r="Q2201" s="162">
        <f>MEDIAN(K2201,L2201,M2201,N2201)</f>
        <v/>
      </c>
      <c r="R2201" s="162">
        <f>AVERAGE(K2201,L2201,M2201,N2201)</f>
        <v/>
      </c>
      <c r="S2201" s="162">
        <f>AVERAGE(O2201,Q2201)</f>
        <v/>
      </c>
      <c r="T2201" s="162">
        <f>AVERAGE(P2201,Q2201)</f>
        <v/>
      </c>
      <c r="U2201" s="41">
        <f>STDEVA(K2201,L2201,M2201,N2201)</f>
        <v/>
      </c>
      <c r="V2201" s="42">
        <f>U2201/Q2201</f>
        <v/>
      </c>
      <c r="W2201" s="43">
        <f>IF(X2201=O2201,"MENOR",IF(X2201=S2201,"PROM[MEN-MED]","PROMEDIO"))</f>
        <v/>
      </c>
      <c r="X2201" s="163">
        <f>IF(V2201&lt;=300%,O2201,IF(AND(V2201&gt;100%,V2201&lt;=150%),S2201,R2201))</f>
        <v/>
      </c>
      <c r="Y2201" s="162">
        <f>ROUND(X2201,0)</f>
        <v/>
      </c>
    </row>
    <row r="2202" ht="15.75" customHeight="1">
      <c r="B2202" s="32" t="inlineStr">
        <is>
          <t>4.18</t>
        </is>
      </c>
      <c r="C2202" s="32" t="n">
        <v>4912</v>
      </c>
      <c r="D2202" s="72" t="inlineStr">
        <is>
          <t>SUBCONJUNTO IZQUIERDO DEL CUBO DEL EJE TRASERO</t>
        </is>
      </c>
      <c r="E2202" s="56" t="inlineStr">
        <is>
          <t>pieza clave del sistema de tracción trasera que conecta el eje con la rueda, permitiendo la transmisión de torque y el giro de la rueda trasera izquierda.</t>
        </is>
      </c>
      <c r="F2202" s="32" t="inlineStr">
        <is>
          <t>Unidad</t>
        </is>
      </c>
      <c r="G2202" s="35" t="inlineStr">
        <is>
          <t>suministro</t>
        </is>
      </c>
      <c r="H2202" s="159" t="n">
        <v>1696767</v>
      </c>
      <c r="I2202" s="37" t="n">
        <v>158.91</v>
      </c>
      <c r="J2202" s="37" t="n">
        <v>151.76</v>
      </c>
      <c r="K2202" s="160">
        <f>H2202*(I2202/J2202)</f>
        <v/>
      </c>
      <c r="L2202" s="159" t="n">
        <v>2017353.8784</v>
      </c>
      <c r="M2202" s="159" t="n">
        <v>1958596</v>
      </c>
      <c r="N2202" s="159" t="n">
        <v>2115283.68</v>
      </c>
      <c r="O2202" s="162">
        <f>MIN(K2202,L2202,M2202,N2202)</f>
        <v/>
      </c>
      <c r="P2202" s="162">
        <f>MAX(K2202,L2202,M2202,N2202)</f>
        <v/>
      </c>
      <c r="Q2202" s="162">
        <f>MEDIAN(K2202,L2202,M2202,N2202)</f>
        <v/>
      </c>
      <c r="R2202" s="162">
        <f>AVERAGE(K2202,L2202,M2202,N2202)</f>
        <v/>
      </c>
      <c r="S2202" s="162">
        <f>AVERAGE(O2202,Q2202)</f>
        <v/>
      </c>
      <c r="T2202" s="162">
        <f>AVERAGE(P2202,Q2202)</f>
        <v/>
      </c>
      <c r="U2202" s="41">
        <f>STDEVA(K2202,L2202,M2202,N2202)</f>
        <v/>
      </c>
      <c r="V2202" s="42">
        <f>U2202/Q2202</f>
        <v/>
      </c>
      <c r="W2202" s="43">
        <f>IF(X2202=O2202,"MENOR",IF(X2202=S2202,"PROM[MEN-MED]","PROMEDIO"))</f>
        <v/>
      </c>
      <c r="X2202" s="163">
        <f>IF(V2202&lt;=300%,O2202,IF(AND(V2202&gt;100%,V2202&lt;=150%),S2202,R2202))</f>
        <v/>
      </c>
      <c r="Y2202" s="162">
        <f>ROUND(X2202,0)</f>
        <v/>
      </c>
    </row>
    <row r="2203" ht="15.75" customHeight="1">
      <c r="B2203" s="32" t="inlineStr">
        <is>
          <t>4.19</t>
        </is>
      </c>
      <c r="C2203" s="32" t="n">
        <v>4912</v>
      </c>
      <c r="D2203" s="72" t="inlineStr">
        <is>
          <t>SUBCONJUNTO DERECHO DEL CUBO DEL EJE TRASERO</t>
        </is>
      </c>
      <c r="E2203" s="56" t="inlineStr">
        <is>
          <t>pieza clave del sistema de tracción trasera que conecta el eje con la rueda, permitiendo la transmisión de torque y el giro de la rueda trasera izquierda.</t>
        </is>
      </c>
      <c r="F2203" s="32" t="inlineStr">
        <is>
          <t>Unidad</t>
        </is>
      </c>
      <c r="G2203" s="35" t="inlineStr">
        <is>
          <t>suministro</t>
        </is>
      </c>
      <c r="H2203" s="159" t="n">
        <v>1746849</v>
      </c>
      <c r="I2203" s="37" t="n">
        <v>158.91</v>
      </c>
      <c r="J2203" s="37" t="n">
        <v>151.76</v>
      </c>
      <c r="K2203" s="160">
        <f>H2203*(I2203/J2203)</f>
        <v/>
      </c>
      <c r="L2203" s="159" t="n">
        <v>2131139.0128</v>
      </c>
      <c r="M2203" s="159" t="n">
        <v>2069067</v>
      </c>
      <c r="N2203" s="159" t="n">
        <v>2234592.36</v>
      </c>
      <c r="O2203" s="162">
        <f>MIN(K2203,L2203,M2203,N2203)</f>
        <v/>
      </c>
      <c r="P2203" s="162">
        <f>MAX(K2203,L2203,M2203,N2203)</f>
        <v/>
      </c>
      <c r="Q2203" s="162">
        <f>MEDIAN(K2203,L2203,M2203,N2203)</f>
        <v/>
      </c>
      <c r="R2203" s="162">
        <f>AVERAGE(K2203,L2203,M2203,N2203)</f>
        <v/>
      </c>
      <c r="S2203" s="162">
        <f>AVERAGE(O2203,Q2203)</f>
        <v/>
      </c>
      <c r="T2203" s="162">
        <f>AVERAGE(P2203,Q2203)</f>
        <v/>
      </c>
      <c r="U2203" s="41">
        <f>STDEVA(K2203,L2203,M2203,N2203)</f>
        <v/>
      </c>
      <c r="V2203" s="42">
        <f>U2203/Q2203</f>
        <v/>
      </c>
      <c r="W2203" s="43">
        <f>IF(X2203=O2203,"MENOR",IF(X2203=S2203,"PROM[MEN-MED]","PROMEDIO"))</f>
        <v/>
      </c>
      <c r="X2203" s="163">
        <f>IF(V2203&lt;=300%,O2203,IF(AND(V2203&gt;100%,V2203&lt;=150%),S2203,R2203))</f>
        <v/>
      </c>
      <c r="Y2203" s="162">
        <f>ROUND(X2203,0)</f>
        <v/>
      </c>
    </row>
    <row r="2204" ht="27" customHeight="1">
      <c r="B2204" s="32" t="inlineStr">
        <is>
          <t>4.20</t>
        </is>
      </c>
      <c r="C2204" s="32" t="n">
        <v>4912</v>
      </c>
      <c r="D2204" s="72" t="inlineStr">
        <is>
          <t>CONJUNTO DEL PORTADOR DEL DIFERENCIAL DELANTERO</t>
        </is>
      </c>
      <c r="E2204" s="56" t="inlineStr">
        <is>
          <t xml:space="preserve"> es una parte esencial del sistema de tracción 4x4. Este conjunto sostiene y alberga el diferencial delantero, permitiendo la transmisión de torque desde la caja de transferencia hacia las ruedas delanteras.</t>
        </is>
      </c>
      <c r="F2204" s="32" t="inlineStr">
        <is>
          <t>Unidad</t>
        </is>
      </c>
      <c r="G2204" s="35" t="inlineStr">
        <is>
          <t>suministro</t>
        </is>
      </c>
      <c r="H2204" s="159" t="n">
        <v>831398</v>
      </c>
      <c r="I2204" s="37" t="n">
        <v>158.91</v>
      </c>
      <c r="J2204" s="37" t="n">
        <v>151.76</v>
      </c>
      <c r="K2204" s="160">
        <f>H2204*(I2204/J2204)</f>
        <v/>
      </c>
      <c r="L2204" s="159" t="n">
        <v>996537.3565</v>
      </c>
      <c r="M2204" s="159" t="n">
        <v>967512</v>
      </c>
      <c r="N2204" s="159" t="n">
        <v>1044912.96</v>
      </c>
      <c r="O2204" s="162">
        <f>MIN(K2204,L2204,M2204,N2204)</f>
        <v/>
      </c>
      <c r="P2204" s="162">
        <f>MAX(K2204,L2204,M2204,N2204)</f>
        <v/>
      </c>
      <c r="Q2204" s="162">
        <f>MEDIAN(K2204,L2204,M2204,N2204)</f>
        <v/>
      </c>
      <c r="R2204" s="162">
        <f>AVERAGE(K2204,L2204,M2204,N2204)</f>
        <v/>
      </c>
      <c r="S2204" s="162">
        <f>AVERAGE(O2204,Q2204)</f>
        <v/>
      </c>
      <c r="T2204" s="162">
        <f>AVERAGE(P2204,Q2204)</f>
        <v/>
      </c>
      <c r="U2204" s="41">
        <f>STDEVA(K2204,L2204,M2204,N2204)</f>
        <v/>
      </c>
      <c r="V2204" s="42">
        <f>U2204/Q2204</f>
        <v/>
      </c>
      <c r="W2204" s="43">
        <f>IF(X2204=O2204,"MENOR",IF(X2204=S2204,"PROM[MEN-MED]","PROMEDIO"))</f>
        <v/>
      </c>
      <c r="X2204" s="163">
        <f>IF(V2204&lt;=300%,O2204,IF(AND(V2204&gt;100%,V2204&lt;=150%),S2204,R2204))</f>
        <v/>
      </c>
      <c r="Y2204" s="162">
        <f>ROUND(X2204,0)</f>
        <v/>
      </c>
    </row>
    <row r="2205" ht="15.75" customHeight="1">
      <c r="B2205" s="32" t="inlineStr">
        <is>
          <t>4.21</t>
        </is>
      </c>
      <c r="C2205" s="32" t="n">
        <v>4912</v>
      </c>
      <c r="D2205" s="72" t="inlineStr">
        <is>
          <t>TUBO DE VENTILACION DIFERENCIAL DELANTERO</t>
        </is>
      </c>
      <c r="E2205" s="56" t="inlineStr">
        <is>
          <t>u función principal es permitir la expansión y contracción del aire dentro del diferencial, evitando que la presión interna provoque fugas de aceite o daño en los retenes.</t>
        </is>
      </c>
      <c r="F2205" s="32" t="inlineStr">
        <is>
          <t>Unidad</t>
        </is>
      </c>
      <c r="G2205" s="35" t="inlineStr">
        <is>
          <t>suministro</t>
        </is>
      </c>
      <c r="H2205" s="159" t="n">
        <v>209679</v>
      </c>
      <c r="I2205" s="37" t="n">
        <v>158.91</v>
      </c>
      <c r="J2205" s="37" t="n">
        <v>151.76</v>
      </c>
      <c r="K2205" s="160">
        <f>H2205*(I2205/J2205)</f>
        <v/>
      </c>
      <c r="L2205" s="159" t="n">
        <v>264817.1141</v>
      </c>
      <c r="M2205" s="159" t="n">
        <v>257104</v>
      </c>
      <c r="N2205" s="159" t="n">
        <v>277672.32</v>
      </c>
      <c r="O2205" s="162">
        <f>MIN(K2205,L2205,M2205,N2205)</f>
        <v/>
      </c>
      <c r="P2205" s="162">
        <f>MAX(K2205,L2205,M2205,N2205)</f>
        <v/>
      </c>
      <c r="Q2205" s="162">
        <f>MEDIAN(K2205,L2205,M2205,N2205)</f>
        <v/>
      </c>
      <c r="R2205" s="162">
        <f>AVERAGE(K2205,L2205,M2205,N2205)</f>
        <v/>
      </c>
      <c r="S2205" s="162">
        <f>AVERAGE(O2205,Q2205)</f>
        <v/>
      </c>
      <c r="T2205" s="162">
        <f>AVERAGE(P2205,Q2205)</f>
        <v/>
      </c>
      <c r="U2205" s="41">
        <f>STDEVA(K2205,L2205,M2205,N2205)</f>
        <v/>
      </c>
      <c r="V2205" s="42">
        <f>U2205/Q2205</f>
        <v/>
      </c>
      <c r="W2205" s="43">
        <f>IF(X2205=O2205,"MENOR",IF(X2205=S2205,"PROM[MEN-MED]","PROMEDIO"))</f>
        <v/>
      </c>
      <c r="X2205" s="163">
        <f>IF(V2205&lt;=300%,O2205,IF(AND(V2205&gt;100%,V2205&lt;=150%),S2205,R2205))</f>
        <v/>
      </c>
      <c r="Y2205" s="162">
        <f>ROUND(X2205,0)</f>
        <v/>
      </c>
    </row>
    <row r="2206" ht="15.75" customHeight="1">
      <c r="B2206" s="32" t="inlineStr">
        <is>
          <t>4.22</t>
        </is>
      </c>
      <c r="C2206" s="32" t="n">
        <v>4912</v>
      </c>
      <c r="D2206" s="72" t="inlineStr">
        <is>
          <t>SOPORTE DE DIFERENCIAL DELANTERO NO.1</t>
        </is>
      </c>
      <c r="E2206" s="56" t="inlineStr">
        <is>
          <t>es una pieza de goma y metal que fija el diferencial delantero al chasis, absorbiendo vibraciones y reduciendo el impacto en la transmisión durante la conducción.</t>
        </is>
      </c>
      <c r="F2206" s="32" t="inlineStr">
        <is>
          <t>Unidad</t>
        </is>
      </c>
      <c r="G2206" s="35" t="inlineStr">
        <is>
          <t>suministro</t>
        </is>
      </c>
      <c r="H2206" s="159" t="n">
        <v>749550</v>
      </c>
      <c r="I2206" s="37" t="n">
        <v>158.91</v>
      </c>
      <c r="J2206" s="37" t="n">
        <v>151.76</v>
      </c>
      <c r="K2206" s="160">
        <f>H2206*(I2206/J2206)</f>
        <v/>
      </c>
      <c r="L2206" s="159" t="n">
        <v>913034.2354</v>
      </c>
      <c r="M2206" s="159" t="n">
        <v>886441</v>
      </c>
      <c r="N2206" s="159" t="n">
        <v>957356.28</v>
      </c>
      <c r="O2206" s="162">
        <f>MIN(K2206,L2206,M2206,N2206)</f>
        <v/>
      </c>
      <c r="P2206" s="162">
        <f>MAX(K2206,L2206,M2206,N2206)</f>
        <v/>
      </c>
      <c r="Q2206" s="162">
        <f>MEDIAN(K2206,L2206,M2206,N2206)</f>
        <v/>
      </c>
      <c r="R2206" s="162">
        <f>AVERAGE(K2206,L2206,M2206,N2206)</f>
        <v/>
      </c>
      <c r="S2206" s="162">
        <f>AVERAGE(O2206,Q2206)</f>
        <v/>
      </c>
      <c r="T2206" s="162">
        <f>AVERAGE(P2206,Q2206)</f>
        <v/>
      </c>
      <c r="U2206" s="41">
        <f>STDEVA(K2206,L2206,M2206,N2206)</f>
        <v/>
      </c>
      <c r="V2206" s="42">
        <f>U2206/Q2206</f>
        <v/>
      </c>
      <c r="W2206" s="43">
        <f>IF(X2206=O2206,"MENOR",IF(X2206=S2206,"PROM[MEN-MED]","PROMEDIO"))</f>
        <v/>
      </c>
      <c r="X2206" s="163">
        <f>IF(V2206&lt;=300%,O2206,IF(AND(V2206&gt;100%,V2206&lt;=150%),S2206,R2206))</f>
        <v/>
      </c>
      <c r="Y2206" s="162">
        <f>ROUND(X2206,0)</f>
        <v/>
      </c>
    </row>
    <row r="2207" ht="15.75" customHeight="1">
      <c r="B2207" s="32" t="inlineStr">
        <is>
          <t>4.23</t>
        </is>
      </c>
      <c r="C2207" s="32" t="n">
        <v>4912</v>
      </c>
      <c r="D2207" s="72" t="inlineStr">
        <is>
          <t>SOPORTE DE DIFERENCIAL DELANTERO NO.2</t>
        </is>
      </c>
      <c r="E2207" s="56" t="inlineStr">
        <is>
          <t>es una pieza de goma y metal que fija el diferencial delantero al chasis, absorbiendo vibraciones y reduciendo el impacto en la transmisión durante la conducción.</t>
        </is>
      </c>
      <c r="F2207" s="32" t="inlineStr">
        <is>
          <t>Unidad</t>
        </is>
      </c>
      <c r="G2207" s="35" t="inlineStr">
        <is>
          <t>suministro</t>
        </is>
      </c>
      <c r="H2207" s="159" t="n">
        <v>749550</v>
      </c>
      <c r="I2207" s="37" t="n">
        <v>158.91</v>
      </c>
      <c r="J2207" s="37" t="n">
        <v>151.76</v>
      </c>
      <c r="K2207" s="160">
        <f>H2207*(I2207/J2207)</f>
        <v/>
      </c>
      <c r="L2207" s="159" t="n">
        <v>895968.1598</v>
      </c>
      <c r="M2207" s="159" t="n">
        <v>869872</v>
      </c>
      <c r="N2207" s="159" t="n">
        <v>939461.76</v>
      </c>
      <c r="O2207" s="162">
        <f>MIN(K2207,L2207,M2207,N2207)</f>
        <v/>
      </c>
      <c r="P2207" s="162">
        <f>MAX(K2207,L2207,M2207,N2207)</f>
        <v/>
      </c>
      <c r="Q2207" s="162">
        <f>MEDIAN(K2207,L2207,M2207,N2207)</f>
        <v/>
      </c>
      <c r="R2207" s="162">
        <f>AVERAGE(K2207,L2207,M2207,N2207)</f>
        <v/>
      </c>
      <c r="S2207" s="162">
        <f>AVERAGE(O2207,Q2207)</f>
        <v/>
      </c>
      <c r="T2207" s="162">
        <f>AVERAGE(P2207,Q2207)</f>
        <v/>
      </c>
      <c r="U2207" s="41">
        <f>STDEVA(K2207,L2207,M2207,N2207)</f>
        <v/>
      </c>
      <c r="V2207" s="42">
        <f>U2207/Q2207</f>
        <v/>
      </c>
      <c r="W2207" s="43">
        <f>IF(X2207=O2207,"MENOR",IF(X2207=S2207,"PROM[MEN-MED]","PROMEDIO"))</f>
        <v/>
      </c>
      <c r="X2207" s="163">
        <f>IF(V2207&lt;=300%,O2207,IF(AND(V2207&gt;100%,V2207&lt;=150%),S2207,R2207))</f>
        <v/>
      </c>
      <c r="Y2207" s="162">
        <f>ROUND(X2207,0)</f>
        <v/>
      </c>
    </row>
    <row r="2208" ht="15.75" customHeight="1">
      <c r="B2208" s="32" t="inlineStr">
        <is>
          <t>4.24</t>
        </is>
      </c>
      <c r="C2208" s="32" t="n">
        <v>4912</v>
      </c>
      <c r="D2208" s="72" t="inlineStr">
        <is>
          <t>SOPORTE DE DIFERENCIAL DELANTERO NO.3</t>
        </is>
      </c>
      <c r="E2208" s="56" t="inlineStr">
        <is>
          <t>es una pieza de goma y metal que fija el diferencial delantero al chasis, absorbiendo vibraciones y reduciendo el impacto en la transmisión durante la conducción.</t>
        </is>
      </c>
      <c r="F2208" s="32" t="inlineStr">
        <is>
          <t>Unidad</t>
        </is>
      </c>
      <c r="G2208" s="35" t="inlineStr">
        <is>
          <t>suministro</t>
        </is>
      </c>
      <c r="H2208" s="159" t="n">
        <v>749550</v>
      </c>
      <c r="I2208" s="37" t="n">
        <v>158.91</v>
      </c>
      <c r="J2208" s="37" t="n">
        <v>151.76</v>
      </c>
      <c r="K2208" s="160">
        <f>H2208*(I2208/J2208)</f>
        <v/>
      </c>
      <c r="L2208" s="159" t="n">
        <v>887434.6102999999</v>
      </c>
      <c r="M2208" s="159" t="n">
        <v>861587</v>
      </c>
      <c r="N2208" s="159" t="n">
        <v>930513.96</v>
      </c>
      <c r="O2208" s="162">
        <f>MIN(K2208,L2208,M2208,N2208)</f>
        <v/>
      </c>
      <c r="P2208" s="162">
        <f>MAX(K2208,L2208,M2208,N2208)</f>
        <v/>
      </c>
      <c r="Q2208" s="162">
        <f>MEDIAN(K2208,L2208,M2208,N2208)</f>
        <v/>
      </c>
      <c r="R2208" s="162">
        <f>AVERAGE(K2208,L2208,M2208,N2208)</f>
        <v/>
      </c>
      <c r="S2208" s="162">
        <f>AVERAGE(O2208,Q2208)</f>
        <v/>
      </c>
      <c r="T2208" s="162">
        <f>AVERAGE(P2208,Q2208)</f>
        <v/>
      </c>
      <c r="U2208" s="41">
        <f>STDEVA(K2208,L2208,M2208,N2208)</f>
        <v/>
      </c>
      <c r="V2208" s="42">
        <f>U2208/Q2208</f>
        <v/>
      </c>
      <c r="W2208" s="43">
        <f>IF(X2208=O2208,"MENOR",IF(X2208=S2208,"PROM[MEN-MED]","PROMEDIO"))</f>
        <v/>
      </c>
      <c r="X2208" s="163">
        <f>IF(V2208&lt;=300%,O2208,IF(AND(V2208&gt;100%,V2208&lt;=150%),S2208,R2208))</f>
        <v/>
      </c>
      <c r="Y2208" s="162">
        <f>ROUND(X2208,0)</f>
        <v/>
      </c>
    </row>
    <row r="2209" ht="27" customHeight="1">
      <c r="B2209" s="32" t="inlineStr">
        <is>
          <t>4.25</t>
        </is>
      </c>
      <c r="C2209" s="32" t="n">
        <v>4912</v>
      </c>
      <c r="D2209" s="72" t="inlineStr">
        <is>
          <t>CONJUNTO DE LA CAJA DEL DIFERENCIAL</t>
        </is>
      </c>
      <c r="E2209" s="56"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2209" s="32" t="inlineStr">
        <is>
          <t>Unidad</t>
        </is>
      </c>
      <c r="G2209" s="35" t="inlineStr">
        <is>
          <t>suministro</t>
        </is>
      </c>
      <c r="H2209" s="159" t="n">
        <v>14109347</v>
      </c>
      <c r="I2209" s="37" t="n">
        <v>158.91</v>
      </c>
      <c r="J2209" s="37" t="n">
        <v>151.76</v>
      </c>
      <c r="K2209" s="160">
        <f>H2209*(I2209/J2209)</f>
        <v/>
      </c>
      <c r="L2209" s="159" t="n">
        <v>17207638.3451</v>
      </c>
      <c r="M2209" s="159" t="n">
        <v>16706445</v>
      </c>
      <c r="N2209" s="159" t="n">
        <v>18042960.6</v>
      </c>
      <c r="O2209" s="162">
        <f>MIN(K2209,L2209,M2209,N2209)</f>
        <v/>
      </c>
      <c r="P2209" s="162">
        <f>MAX(K2209,L2209,M2209,N2209)</f>
        <v/>
      </c>
      <c r="Q2209" s="162">
        <f>MEDIAN(K2209,L2209,M2209,N2209)</f>
        <v/>
      </c>
      <c r="R2209" s="162">
        <f>AVERAGE(K2209,L2209,M2209,N2209)</f>
        <v/>
      </c>
      <c r="S2209" s="162">
        <f>AVERAGE(O2209,Q2209)</f>
        <v/>
      </c>
      <c r="T2209" s="162">
        <f>AVERAGE(P2209,Q2209)</f>
        <v/>
      </c>
      <c r="U2209" s="41">
        <f>STDEVA(K2209,L2209,M2209,N2209)</f>
        <v/>
      </c>
      <c r="V2209" s="42">
        <f>U2209/Q2209</f>
        <v/>
      </c>
      <c r="W2209" s="43">
        <f>IF(X2209=O2209,"MENOR",IF(X2209=S2209,"PROM[MEN-MED]","PROMEDIO"))</f>
        <v/>
      </c>
      <c r="X2209" s="163">
        <f>IF(V2209&lt;=300%,O2209,IF(AND(V2209&gt;100%,V2209&lt;=150%),S2209,R2209))</f>
        <v/>
      </c>
      <c r="Y2209" s="162">
        <f>ROUND(X2209,0)</f>
        <v/>
      </c>
    </row>
    <row r="2210" ht="15.75" customHeight="1">
      <c r="B2210" s="32" t="inlineStr">
        <is>
          <t>4.26</t>
        </is>
      </c>
      <c r="C2210" s="32" t="n">
        <v>4912</v>
      </c>
      <c r="D2210" s="72" t="inlineStr">
        <is>
          <t xml:space="preserve">RETEN DEL COJINETE LATERAL DEL DIFERENCIAL </t>
        </is>
      </c>
      <c r="E2210" s="56" t="inlineStr">
        <is>
          <t>s una pieza fundamental que sella el aceite del diferencial y protege el cojinete lateral de contaminantes como agua, polvo y suciedad.</t>
        </is>
      </c>
      <c r="F2210" s="32" t="inlineStr">
        <is>
          <t>Unidad</t>
        </is>
      </c>
      <c r="G2210" s="35" t="inlineStr">
        <is>
          <t>suministro</t>
        </is>
      </c>
      <c r="H2210" s="159" t="n">
        <v>72201</v>
      </c>
      <c r="I2210" s="37" t="n">
        <v>158.91</v>
      </c>
      <c r="J2210" s="37" t="n">
        <v>151.76</v>
      </c>
      <c r="K2210" s="160">
        <f>H2210*(I2210/J2210)</f>
        <v/>
      </c>
      <c r="L2210" s="159" t="n">
        <v>87125.6358</v>
      </c>
      <c r="M2210" s="159" t="n">
        <v>84588</v>
      </c>
      <c r="N2210" s="159" t="n">
        <v>91355.03999999999</v>
      </c>
      <c r="O2210" s="162">
        <f>MIN(K2210,L2210,M2210,N2210)</f>
        <v/>
      </c>
      <c r="P2210" s="162">
        <f>MAX(K2210,L2210,M2210,N2210)</f>
        <v/>
      </c>
      <c r="Q2210" s="162">
        <f>MEDIAN(K2210,L2210,M2210,N2210)</f>
        <v/>
      </c>
      <c r="R2210" s="162">
        <f>AVERAGE(K2210,L2210,M2210,N2210)</f>
        <v/>
      </c>
      <c r="S2210" s="162">
        <f>AVERAGE(O2210,Q2210)</f>
        <v/>
      </c>
      <c r="T2210" s="162">
        <f>AVERAGE(P2210,Q2210)</f>
        <v/>
      </c>
      <c r="U2210" s="41">
        <f>STDEVA(K2210,L2210,M2210,N2210)</f>
        <v/>
      </c>
      <c r="V2210" s="42">
        <f>U2210/Q2210</f>
        <v/>
      </c>
      <c r="W2210" s="43">
        <f>IF(X2210=O2210,"MENOR",IF(X2210=S2210,"PROM[MEN-MED]","PROMEDIO"))</f>
        <v/>
      </c>
      <c r="X2210" s="163">
        <f>IF(V2210&lt;=300%,O2210,IF(AND(V2210&gt;100%,V2210&lt;=150%),S2210,R2210))</f>
        <v/>
      </c>
      <c r="Y2210" s="162">
        <f>ROUND(X2210,0)</f>
        <v/>
      </c>
    </row>
    <row r="2211" ht="27" customHeight="1">
      <c r="B2211" s="32" t="inlineStr">
        <is>
          <t>4.27</t>
        </is>
      </c>
      <c r="C2211" s="32" t="n">
        <v>4912</v>
      </c>
      <c r="D2211" s="72" t="inlineStr">
        <is>
          <t>TAPON DE LLENADO DEL ALOJAMIENTO DEL EJE TRASERO</t>
        </is>
      </c>
      <c r="E2211" s="56" t="inlineStr">
        <is>
          <t>es una pieza metálica que sella la abertura utilizada para llenar el diferencial trasero con aceite lubricante. Es fundamental para mantener el nivel adecuado de lubricación en los engranajes internos del diferencial.</t>
        </is>
      </c>
      <c r="F2211" s="32" t="inlineStr">
        <is>
          <t>Unidad</t>
        </is>
      </c>
      <c r="G2211" s="35" t="inlineStr">
        <is>
          <t>suministro</t>
        </is>
      </c>
      <c r="H2211" s="159" t="n">
        <v>20900</v>
      </c>
      <c r="I2211" s="37" t="n">
        <v>158.91</v>
      </c>
      <c r="J2211" s="37" t="n">
        <v>151.76</v>
      </c>
      <c r="K2211" s="160">
        <f>H2211*(I2211/J2211)</f>
        <v/>
      </c>
      <c r="L2211" s="159" t="n">
        <v>24505.7652</v>
      </c>
      <c r="M2211" s="159" t="n">
        <v>23792</v>
      </c>
      <c r="N2211" s="159" t="n">
        <v>25695.36</v>
      </c>
      <c r="O2211" s="162">
        <f>MIN(K2211,L2211,M2211,N2211)</f>
        <v/>
      </c>
      <c r="P2211" s="162">
        <f>MAX(K2211,L2211,M2211,N2211)</f>
        <v/>
      </c>
      <c r="Q2211" s="162">
        <f>MEDIAN(K2211,L2211,M2211,N2211)</f>
        <v/>
      </c>
      <c r="R2211" s="162">
        <f>AVERAGE(K2211,L2211,M2211,N2211)</f>
        <v/>
      </c>
      <c r="S2211" s="162">
        <f>AVERAGE(O2211,Q2211)</f>
        <v/>
      </c>
      <c r="T2211" s="162">
        <f>AVERAGE(P2211,Q2211)</f>
        <v/>
      </c>
      <c r="U2211" s="41">
        <f>STDEVA(K2211,L2211,M2211,N2211)</f>
        <v/>
      </c>
      <c r="V2211" s="42">
        <f>U2211/Q2211</f>
        <v/>
      </c>
      <c r="W2211" s="43">
        <f>IF(X2211=O2211,"MENOR",IF(X2211=S2211,"PROM[MEN-MED]","PROMEDIO"))</f>
        <v/>
      </c>
      <c r="X2211" s="163">
        <f>IF(V2211&lt;=300%,O2211,IF(AND(V2211&gt;100%,V2211&lt;=150%),S2211,R2211))</f>
        <v/>
      </c>
      <c r="Y2211" s="162">
        <f>ROUND(X2211,0)</f>
        <v/>
      </c>
    </row>
    <row r="2212" ht="27" customHeight="1">
      <c r="B2212" s="32" t="inlineStr">
        <is>
          <t>4.28</t>
        </is>
      </c>
      <c r="C2212" s="32" t="n">
        <v>4912</v>
      </c>
      <c r="D2212" s="72" t="inlineStr">
        <is>
          <t>TAPON DE DRENAJE DEL ALOJAMIENTO DEL EJE TRASERO</t>
        </is>
      </c>
      <c r="E2212" s="56" t="inlineStr">
        <is>
          <t>es una pieza fundamental del sistema de lubricación del diferencial trasero. Su función principal es permitir el vaciado del aceite lubricante del diferencial cuando se realiza mantenimiento o cambio de aceite.</t>
        </is>
      </c>
      <c r="F2212" s="32" t="inlineStr">
        <is>
          <t>Unidad</t>
        </is>
      </c>
      <c r="G2212" s="35" t="inlineStr">
        <is>
          <t>suministro</t>
        </is>
      </c>
      <c r="H2212" s="159" t="n">
        <v>35149</v>
      </c>
      <c r="I2212" s="37" t="n">
        <v>158.91</v>
      </c>
      <c r="J2212" s="37" t="n">
        <v>151.76</v>
      </c>
      <c r="K2212" s="160">
        <f>H2212*(I2212/J2212)</f>
        <v/>
      </c>
      <c r="L2212" s="159" t="n">
        <v>41215.4477</v>
      </c>
      <c r="M2212" s="159" t="n">
        <v>40015</v>
      </c>
      <c r="N2212" s="159" t="n">
        <v>43216.2</v>
      </c>
      <c r="O2212" s="162">
        <f>MIN(K2212,L2212,M2212,N2212)</f>
        <v/>
      </c>
      <c r="P2212" s="162">
        <f>MAX(K2212,L2212,M2212,N2212)</f>
        <v/>
      </c>
      <c r="Q2212" s="162">
        <f>MEDIAN(K2212,L2212,M2212,N2212)</f>
        <v/>
      </c>
      <c r="R2212" s="162">
        <f>AVERAGE(K2212,L2212,M2212,N2212)</f>
        <v/>
      </c>
      <c r="S2212" s="162">
        <f>AVERAGE(O2212,Q2212)</f>
        <v/>
      </c>
      <c r="T2212" s="162">
        <f>AVERAGE(P2212,Q2212)</f>
        <v/>
      </c>
      <c r="U2212" s="41">
        <f>STDEVA(K2212,L2212,M2212,N2212)</f>
        <v/>
      </c>
      <c r="V2212" s="42">
        <f>U2212/Q2212</f>
        <v/>
      </c>
      <c r="W2212" s="43">
        <f>IF(X2212=O2212,"MENOR",IF(X2212=S2212,"PROM[MEN-MED]","PROMEDIO"))</f>
        <v/>
      </c>
      <c r="X2212" s="163">
        <f>IF(V2212&lt;=300%,O2212,IF(AND(V2212&gt;100%,V2212&lt;=150%),S2212,R2212))</f>
        <v/>
      </c>
      <c r="Y2212" s="162">
        <f>ROUND(X2212,0)</f>
        <v/>
      </c>
    </row>
    <row r="2213" ht="27" customHeight="1">
      <c r="B2213" s="32" t="inlineStr">
        <is>
          <t>4.29</t>
        </is>
      </c>
      <c r="C2213" s="32" t="n">
        <v>4912</v>
      </c>
      <c r="D2213" s="72" t="inlineStr">
        <is>
          <t>JUNTA DEL PORTADOR DEL DIFERENCIAL TRASERO</t>
        </is>
      </c>
      <c r="E2213" s="56" t="inlineStr">
        <is>
          <t>es un sellado de goma o material compuesto que se coloca entre la carcasa del diferencial y el portador del mismo. Su función es evitar fugas de aceite y garantizar que los engranajes del diferencial permanezcan correctamente lubricados.</t>
        </is>
      </c>
      <c r="F2213" s="32" t="inlineStr">
        <is>
          <t>Unidad</t>
        </is>
      </c>
      <c r="G2213" s="35" t="inlineStr">
        <is>
          <t>suministro</t>
        </is>
      </c>
      <c r="H2213" s="159" t="n">
        <v>37999</v>
      </c>
      <c r="I2213" s="37" t="n">
        <v>158.91</v>
      </c>
      <c r="J2213" s="37" t="n">
        <v>151.76</v>
      </c>
      <c r="K2213" s="160">
        <f>H2213*(I2213/J2213)</f>
        <v/>
      </c>
      <c r="L2213" s="159" t="n">
        <v>46288.2035</v>
      </c>
      <c r="M2213" s="159" t="n">
        <v>44940</v>
      </c>
      <c r="N2213" s="159" t="n">
        <v>48535.2</v>
      </c>
      <c r="O2213" s="162">
        <f>MIN(K2213,L2213,M2213,N2213)</f>
        <v/>
      </c>
      <c r="P2213" s="162">
        <f>MAX(K2213,L2213,M2213,N2213)</f>
        <v/>
      </c>
      <c r="Q2213" s="162">
        <f>MEDIAN(K2213,L2213,M2213,N2213)</f>
        <v/>
      </c>
      <c r="R2213" s="162">
        <f>AVERAGE(K2213,L2213,M2213,N2213)</f>
        <v/>
      </c>
      <c r="S2213" s="162">
        <f>AVERAGE(O2213,Q2213)</f>
        <v/>
      </c>
      <c r="T2213" s="162">
        <f>AVERAGE(P2213,Q2213)</f>
        <v/>
      </c>
      <c r="U2213" s="41">
        <f>STDEVA(K2213,L2213,M2213,N2213)</f>
        <v/>
      </c>
      <c r="V2213" s="42">
        <f>U2213/Q2213</f>
        <v/>
      </c>
      <c r="W2213" s="43">
        <f>IF(X2213=O2213,"MENOR",IF(X2213=S2213,"PROM[MEN-MED]","PROMEDIO"))</f>
        <v/>
      </c>
      <c r="X2213" s="163">
        <f>IF(V2213&lt;=300%,O2213,IF(AND(V2213&gt;100%,V2213&lt;=150%),S2213,R2213))</f>
        <v/>
      </c>
      <c r="Y2213" s="162">
        <f>ROUND(X2213,0)</f>
        <v/>
      </c>
    </row>
    <row r="2214" ht="27" customHeight="1">
      <c r="B2214" s="32" t="inlineStr">
        <is>
          <t>4.30</t>
        </is>
      </c>
      <c r="C2214" s="32" t="n">
        <v>4912</v>
      </c>
      <c r="D2214" s="72" t="inlineStr">
        <is>
          <t>CONJUNTO SOPORTE DEL DIFERENCIAL TRASERO</t>
        </is>
      </c>
      <c r="E2214" s="56" t="inlineStr">
        <is>
          <t>s una pieza clave que fija y sostiene el diferencial trasero en su lugar dentro del chasis del vehículo. Está diseñado para absorber vibraciones, minimizar impactos y asegurar una alineación adecuada del sistema de transmisión.</t>
        </is>
      </c>
      <c r="F2214" s="32" t="inlineStr">
        <is>
          <t>Unidad</t>
        </is>
      </c>
      <c r="G2214" s="35" t="inlineStr">
        <is>
          <t>suministro</t>
        </is>
      </c>
      <c r="H2214" s="159" t="n">
        <v>730077</v>
      </c>
      <c r="I2214" s="37" t="n">
        <v>158.91</v>
      </c>
      <c r="J2214" s="37" t="n">
        <v>151.76</v>
      </c>
      <c r="K2214" s="160">
        <f>H2214*(I2214/J2214)</f>
        <v/>
      </c>
      <c r="L2214" s="159" t="n">
        <v>927931.1195</v>
      </c>
      <c r="M2214" s="159" t="n">
        <v>900904</v>
      </c>
      <c r="N2214" s="159" t="n">
        <v>972976.3199999999</v>
      </c>
      <c r="O2214" s="162">
        <f>MIN(K2214,L2214,M2214,N2214)</f>
        <v/>
      </c>
      <c r="P2214" s="162">
        <f>MAX(K2214,L2214,M2214,N2214)</f>
        <v/>
      </c>
      <c r="Q2214" s="162">
        <f>MEDIAN(K2214,L2214,M2214,N2214)</f>
        <v/>
      </c>
      <c r="R2214" s="162">
        <f>AVERAGE(K2214,L2214,M2214,N2214)</f>
        <v/>
      </c>
      <c r="S2214" s="162">
        <f>AVERAGE(O2214,Q2214)</f>
        <v/>
      </c>
      <c r="T2214" s="162">
        <f>AVERAGE(P2214,Q2214)</f>
        <v/>
      </c>
      <c r="U2214" s="41">
        <f>STDEVA(K2214,L2214,M2214,N2214)</f>
        <v/>
      </c>
      <c r="V2214" s="42">
        <f>U2214/Q2214</f>
        <v/>
      </c>
      <c r="W2214" s="43">
        <f>IF(X2214=O2214,"MENOR",IF(X2214=S2214,"PROM[MEN-MED]","PROMEDIO"))</f>
        <v/>
      </c>
      <c r="X2214" s="163">
        <f>IF(V2214&lt;=300%,O2214,IF(AND(V2214&gt;100%,V2214&lt;=150%),S2214,R2214))</f>
        <v/>
      </c>
      <c r="Y2214" s="162">
        <f>ROUND(X2214,0)</f>
        <v/>
      </c>
    </row>
    <row r="2215" ht="27" customHeight="1">
      <c r="B2215" s="32" t="inlineStr">
        <is>
          <t>4.31</t>
        </is>
      </c>
      <c r="C2215" s="32" t="n">
        <v>4912</v>
      </c>
      <c r="D2215" s="72" t="inlineStr">
        <is>
          <t>SUBCONJUNTO DE LA BRIDA GEMELA DEL ENGRANAJE IMPULSOR TRASERO</t>
        </is>
      </c>
      <c r="E2215" s="56"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2215" s="32" t="inlineStr">
        <is>
          <t>Unidad</t>
        </is>
      </c>
      <c r="G2215" s="35" t="inlineStr">
        <is>
          <t>suministro</t>
        </is>
      </c>
      <c r="H2215" s="159" t="n">
        <v>446321</v>
      </c>
      <c r="I2215" s="37" t="n">
        <v>158.91</v>
      </c>
      <c r="J2215" s="37" t="n">
        <v>151.76</v>
      </c>
      <c r="K2215" s="160">
        <f>H2215*(I2215/J2215)</f>
        <v/>
      </c>
      <c r="L2215" s="159" t="n">
        <v>538034.9142</v>
      </c>
      <c r="M2215" s="159" t="n">
        <v>522364</v>
      </c>
      <c r="N2215" s="159" t="n">
        <v>564153.12</v>
      </c>
      <c r="O2215" s="162">
        <f>MIN(K2215,L2215,M2215,N2215)</f>
        <v/>
      </c>
      <c r="P2215" s="162">
        <f>MAX(K2215,L2215,M2215,N2215)</f>
        <v/>
      </c>
      <c r="Q2215" s="162">
        <f>MEDIAN(K2215,L2215,M2215,N2215)</f>
        <v/>
      </c>
      <c r="R2215" s="162">
        <f>AVERAGE(K2215,L2215,M2215,N2215)</f>
        <v/>
      </c>
      <c r="S2215" s="162">
        <f>AVERAGE(O2215,Q2215)</f>
        <v/>
      </c>
      <c r="T2215" s="162">
        <f>AVERAGE(P2215,Q2215)</f>
        <v/>
      </c>
      <c r="U2215" s="41">
        <f>STDEVA(K2215,L2215,M2215,N2215)</f>
        <v/>
      </c>
      <c r="V2215" s="42">
        <f>U2215/Q2215</f>
        <v/>
      </c>
      <c r="W2215" s="43">
        <f>IF(X2215=O2215,"MENOR",IF(X2215=S2215,"PROM[MEN-MED]","PROMEDIO"))</f>
        <v/>
      </c>
      <c r="X2215" s="163">
        <f>IF(V2215&lt;=300%,O2215,IF(AND(V2215&gt;100%,V2215&lt;=150%),S2215,R2215))</f>
        <v/>
      </c>
      <c r="Y2215" s="162">
        <f>ROUND(X2215,0)</f>
        <v/>
      </c>
    </row>
    <row r="2216" ht="15.75" customHeight="1">
      <c r="B2216" s="32" t="inlineStr">
        <is>
          <t>4.32</t>
        </is>
      </c>
      <c r="C2216" s="32" t="n">
        <v>4912</v>
      </c>
      <c r="D2216" s="72" t="inlineStr">
        <is>
          <t>COJINETE INTERFIOR DE LA CAJA DEL DIFERENCIAL TRASERO</t>
        </is>
      </c>
      <c r="E2216" s="56" t="inlineStr">
        <is>
          <t>componente fundamental dentro del sistema de transmisión, ya que permite la rotación suave y alineada del piñón de ataque y la corona dentro del diferencial.</t>
        </is>
      </c>
      <c r="F2216" s="32" t="inlineStr">
        <is>
          <t>Unidad</t>
        </is>
      </c>
      <c r="G2216" s="35" t="inlineStr">
        <is>
          <t>suministro</t>
        </is>
      </c>
      <c r="H2216" s="159" t="n">
        <v>353327</v>
      </c>
      <c r="I2216" s="37" t="n">
        <v>158.91</v>
      </c>
      <c r="J2216" s="37" t="n">
        <v>151.76</v>
      </c>
      <c r="K2216" s="160">
        <f>H2216*(I2216/J2216)</f>
        <v/>
      </c>
      <c r="L2216" s="159" t="n">
        <v>431097.2302</v>
      </c>
      <c r="M2216" s="159" t="n">
        <v>418541</v>
      </c>
      <c r="N2216" s="159" t="n">
        <v>452024.28</v>
      </c>
      <c r="O2216" s="162">
        <f>MIN(K2216,L2216,M2216,N2216)</f>
        <v/>
      </c>
      <c r="P2216" s="162">
        <f>MAX(K2216,L2216,M2216,N2216)</f>
        <v/>
      </c>
      <c r="Q2216" s="162">
        <f>MEDIAN(K2216,L2216,M2216,N2216)</f>
        <v/>
      </c>
      <c r="R2216" s="162">
        <f>AVERAGE(K2216,L2216,M2216,N2216)</f>
        <v/>
      </c>
      <c r="S2216" s="162">
        <f>AVERAGE(O2216,Q2216)</f>
        <v/>
      </c>
      <c r="T2216" s="162">
        <f>AVERAGE(P2216,Q2216)</f>
        <v/>
      </c>
      <c r="U2216" s="41">
        <f>STDEVA(K2216,L2216,M2216,N2216)</f>
        <v/>
      </c>
      <c r="V2216" s="42">
        <f>U2216/Q2216</f>
        <v/>
      </c>
      <c r="W2216" s="43">
        <f>IF(X2216=O2216,"MENOR",IF(X2216=S2216,"PROM[MEN-MED]","PROMEDIO"))</f>
        <v/>
      </c>
      <c r="X2216" s="163">
        <f>IF(V2216&lt;=300%,O2216,IF(AND(V2216&gt;100%,V2216&lt;=150%),S2216,R2216))</f>
        <v/>
      </c>
      <c r="Y2216" s="162">
        <f>ROUND(X2216,0)</f>
        <v/>
      </c>
    </row>
    <row r="2217" ht="15.75" customHeight="1">
      <c r="B2217" s="32" t="inlineStr">
        <is>
          <t>4.33</t>
        </is>
      </c>
      <c r="C2217" s="32" t="n">
        <v>4912</v>
      </c>
      <c r="D2217" s="72" t="inlineStr">
        <is>
          <t>ENGRANAJE IMPULSOR DEL DIFERENCIAL TRASERO</t>
        </is>
      </c>
      <c r="E2217" s="56" t="inlineStr">
        <is>
          <t>componente clave del sistema de transmisión que recibe la potencia del eje de transmisión y la transfiere a la corona del diferencial, permitiendo el movimiento de las ruedas traseras.</t>
        </is>
      </c>
      <c r="F2217" s="32" t="inlineStr">
        <is>
          <t>Unidad</t>
        </is>
      </c>
      <c r="G2217" s="35" t="inlineStr">
        <is>
          <t>suministro</t>
        </is>
      </c>
      <c r="H2217" s="159" t="n">
        <v>1921963</v>
      </c>
      <c r="I2217" s="37" t="n">
        <v>158.91</v>
      </c>
      <c r="J2217" s="37" t="n">
        <v>151.76</v>
      </c>
      <c r="K2217" s="160">
        <f>H2217*(I2217/J2217)</f>
        <v/>
      </c>
      <c r="L2217" s="159" t="n">
        <v>2342074.7714</v>
      </c>
      <c r="M2217" s="159" t="n">
        <v>2273859</v>
      </c>
      <c r="N2217" s="159" t="n">
        <v>2455767.72</v>
      </c>
      <c r="O2217" s="162">
        <f>MIN(K2217,L2217,M2217,N2217)</f>
        <v/>
      </c>
      <c r="P2217" s="162">
        <f>MAX(K2217,L2217,M2217,N2217)</f>
        <v/>
      </c>
      <c r="Q2217" s="162">
        <f>MEDIAN(K2217,L2217,M2217,N2217)</f>
        <v/>
      </c>
      <c r="R2217" s="162">
        <f>AVERAGE(K2217,L2217,M2217,N2217)</f>
        <v/>
      </c>
      <c r="S2217" s="162">
        <f>AVERAGE(O2217,Q2217)</f>
        <v/>
      </c>
      <c r="T2217" s="162">
        <f>AVERAGE(P2217,Q2217)</f>
        <v/>
      </c>
      <c r="U2217" s="41">
        <f>STDEVA(K2217,L2217,M2217,N2217)</f>
        <v/>
      </c>
      <c r="V2217" s="42">
        <f>U2217/Q2217</f>
        <v/>
      </c>
      <c r="W2217" s="43">
        <f>IF(X2217=O2217,"MENOR",IF(X2217=S2217,"PROM[MEN-MED]","PROMEDIO"))</f>
        <v/>
      </c>
      <c r="X2217" s="163">
        <f>IF(V2217&lt;=300%,O2217,IF(AND(V2217&gt;100%,V2217&lt;=150%),S2217,R2217))</f>
        <v/>
      </c>
      <c r="Y2217" s="162">
        <f>ROUND(X2217,0)</f>
        <v/>
      </c>
    </row>
    <row r="2218" ht="15.75" customHeight="1">
      <c r="B2218" s="32" t="inlineStr">
        <is>
          <t>4.34</t>
        </is>
      </c>
      <c r="C2218" s="32" t="n">
        <v>4912</v>
      </c>
      <c r="D2218" s="72" t="inlineStr">
        <is>
          <t>CORONA DENTADA DEL DIFERENCIAL TRASERO</t>
        </is>
      </c>
      <c r="E2218" s="56" t="inlineStr">
        <is>
          <t>es un engranaje de gran diámetro dentro del diferencial que trabaja en conjunto con el piñón de ataque para transferir el torque desde la transmisión hasta las ruedas traseras.</t>
        </is>
      </c>
      <c r="F2218" s="32" t="inlineStr">
        <is>
          <t>Unidad</t>
        </is>
      </c>
      <c r="G2218" s="35" t="inlineStr">
        <is>
          <t>suministro</t>
        </is>
      </c>
      <c r="H2218" s="159" t="n">
        <v>1921963</v>
      </c>
      <c r="I2218" s="37" t="n">
        <v>158.91</v>
      </c>
      <c r="J2218" s="37" t="n">
        <v>151.76</v>
      </c>
      <c r="K2218" s="160">
        <f>H2218*(I2218/J2218)</f>
        <v/>
      </c>
      <c r="L2218" s="159" t="n">
        <v>2297884.6807</v>
      </c>
      <c r="M2218" s="159" t="n">
        <v>2230956</v>
      </c>
      <c r="N2218" s="159" t="n">
        <v>2409432.48</v>
      </c>
      <c r="O2218" s="162">
        <f>MIN(K2218,L2218,M2218,N2218)</f>
        <v/>
      </c>
      <c r="P2218" s="162">
        <f>MAX(K2218,L2218,M2218,N2218)</f>
        <v/>
      </c>
      <c r="Q2218" s="162">
        <f>MEDIAN(K2218,L2218,M2218,N2218)</f>
        <v/>
      </c>
      <c r="R2218" s="162">
        <f>AVERAGE(K2218,L2218,M2218,N2218)</f>
        <v/>
      </c>
      <c r="S2218" s="162">
        <f>AVERAGE(O2218,Q2218)</f>
        <v/>
      </c>
      <c r="T2218" s="162">
        <f>AVERAGE(P2218,Q2218)</f>
        <v/>
      </c>
      <c r="U2218" s="41">
        <f>STDEVA(K2218,L2218,M2218,N2218)</f>
        <v/>
      </c>
      <c r="V2218" s="42">
        <f>U2218/Q2218</f>
        <v/>
      </c>
      <c r="W2218" s="43">
        <f>IF(X2218=O2218,"MENOR",IF(X2218=S2218,"PROM[MEN-MED]","PROMEDIO"))</f>
        <v/>
      </c>
      <c r="X2218" s="163">
        <f>IF(V2218&lt;=300%,O2218,IF(AND(V2218&gt;100%,V2218&lt;=150%),S2218,R2218))</f>
        <v/>
      </c>
      <c r="Y2218" s="162">
        <f>ROUND(X2218,0)</f>
        <v/>
      </c>
    </row>
    <row r="2219" ht="27" customHeight="1">
      <c r="B2219" s="32" t="inlineStr">
        <is>
          <t>4.35</t>
        </is>
      </c>
      <c r="C2219" s="32" t="n">
        <v>4912</v>
      </c>
      <c r="D2219" s="72" t="inlineStr">
        <is>
          <t>CAJA DERECHA DEL DIFERENCIAL TRASERO</t>
        </is>
      </c>
      <c r="E2219" s="56" t="inlineStr">
        <is>
          <t>es una de las mitades de la carcasa del diferencial que alberga los componentes internos del sistema de transmisión, como la corona, el piñón de ataque, los cojinetes y los engranajes satélites.</t>
        </is>
      </c>
      <c r="F2219" s="32" t="inlineStr">
        <is>
          <t>Unidad</t>
        </is>
      </c>
      <c r="G2219" s="35" t="inlineStr">
        <is>
          <t>suministro</t>
        </is>
      </c>
      <c r="H2219" s="159" t="n">
        <v>1978375</v>
      </c>
      <c r="I2219" s="37" t="n">
        <v>158.91</v>
      </c>
      <c r="J2219" s="37" t="n">
        <v>151.76</v>
      </c>
      <c r="K2219" s="160">
        <f>H2219*(I2219/J2219)</f>
        <v/>
      </c>
      <c r="L2219" s="159" t="n">
        <v>2685294.4643</v>
      </c>
      <c r="M2219" s="159" t="n">
        <v>2607082</v>
      </c>
      <c r="N2219" s="159" t="n">
        <v>2815648.56</v>
      </c>
      <c r="O2219" s="162">
        <f>MIN(K2219,L2219,M2219,N2219)</f>
        <v/>
      </c>
      <c r="P2219" s="162">
        <f>MAX(K2219,L2219,M2219,N2219)</f>
        <v/>
      </c>
      <c r="Q2219" s="162">
        <f>MEDIAN(K2219,L2219,M2219,N2219)</f>
        <v/>
      </c>
      <c r="R2219" s="162">
        <f>AVERAGE(K2219,L2219,M2219,N2219)</f>
        <v/>
      </c>
      <c r="S2219" s="162">
        <f>AVERAGE(O2219,Q2219)</f>
        <v/>
      </c>
      <c r="T2219" s="162">
        <f>AVERAGE(P2219,Q2219)</f>
        <v/>
      </c>
      <c r="U2219" s="41">
        <f>STDEVA(K2219,L2219,M2219,N2219)</f>
        <v/>
      </c>
      <c r="V2219" s="42">
        <f>U2219/Q2219</f>
        <v/>
      </c>
      <c r="W2219" s="43">
        <f>IF(X2219=O2219,"MENOR",IF(X2219=S2219,"PROM[MEN-MED]","PROMEDIO"))</f>
        <v/>
      </c>
      <c r="X2219" s="163">
        <f>IF(V2219&lt;=300%,O2219,IF(AND(V2219&gt;100%,V2219&lt;=150%),S2219,R2219))</f>
        <v/>
      </c>
      <c r="Y2219" s="162">
        <f>ROUND(X2219,0)</f>
        <v/>
      </c>
    </row>
    <row r="2220" ht="15.75" customHeight="1">
      <c r="B2220" s="32" t="inlineStr">
        <is>
          <t>4.36</t>
        </is>
      </c>
      <c r="C2220" s="32" t="n">
        <v>4912</v>
      </c>
      <c r="D2220" s="72" t="inlineStr">
        <is>
          <t>CAJA IZQUIERDA DEL DIFERENCIAL TRASERO</t>
        </is>
      </c>
      <c r="E2220" s="56" t="inlineStr">
        <is>
          <t xml:space="preserve"> es una parte de la carcasa del diferencial que protege y aloja los componentes internos, como el piñón de ataque, la corona, los engranajes satélites y planetarios, y los cojinetes.</t>
        </is>
      </c>
      <c r="F2220" s="32" t="inlineStr">
        <is>
          <t>Unidad</t>
        </is>
      </c>
      <c r="G2220" s="35" t="inlineStr">
        <is>
          <t>suministro</t>
        </is>
      </c>
      <c r="H2220" s="159" t="n">
        <v>1978375</v>
      </c>
      <c r="I2220" s="37" t="n">
        <v>158.91</v>
      </c>
      <c r="J2220" s="37" t="n">
        <v>151.76</v>
      </c>
      <c r="K2220" s="160">
        <f>H2220*(I2220/J2220)</f>
        <v/>
      </c>
      <c r="L2220" s="159" t="n">
        <v>2584909.6343</v>
      </c>
      <c r="M2220" s="159" t="n">
        <v>2509621</v>
      </c>
      <c r="N2220" s="159" t="n">
        <v>2710390.68</v>
      </c>
      <c r="O2220" s="162">
        <f>MIN(K2220,L2220,M2220,N2220)</f>
        <v/>
      </c>
      <c r="P2220" s="162">
        <f>MAX(K2220,L2220,M2220,N2220)</f>
        <v/>
      </c>
      <c r="Q2220" s="162">
        <f>MEDIAN(K2220,L2220,M2220,N2220)</f>
        <v/>
      </c>
      <c r="R2220" s="162">
        <f>AVERAGE(K2220,L2220,M2220,N2220)</f>
        <v/>
      </c>
      <c r="S2220" s="162">
        <f>AVERAGE(O2220,Q2220)</f>
        <v/>
      </c>
      <c r="T2220" s="162">
        <f>AVERAGE(P2220,Q2220)</f>
        <v/>
      </c>
      <c r="U2220" s="41">
        <f>STDEVA(K2220,L2220,M2220,N2220)</f>
        <v/>
      </c>
      <c r="V2220" s="42">
        <f>U2220/Q2220</f>
        <v/>
      </c>
      <c r="W2220" s="43">
        <f>IF(X2220=O2220,"MENOR",IF(X2220=S2220,"PROM[MEN-MED]","PROMEDIO"))</f>
        <v/>
      </c>
      <c r="X2220" s="163">
        <f>IF(V2220&lt;=300%,O2220,IF(AND(V2220&gt;100%,V2220&lt;=150%),S2220,R2220))</f>
        <v/>
      </c>
      <c r="Y2220" s="162">
        <f>ROUND(X2220,0)</f>
        <v/>
      </c>
    </row>
    <row r="2221" ht="15.75" customHeight="1">
      <c r="B2221" s="26" t="inlineStr">
        <is>
          <t>5.</t>
        </is>
      </c>
      <c r="C2221" s="142" t="inlineStr">
        <is>
          <t>SISTEMA ELÉCTRICO</t>
        </is>
      </c>
      <c r="H2221" s="157" t="n"/>
      <c r="I2221" s="29" t="n"/>
      <c r="J2221" s="29" t="n"/>
      <c r="K2221" s="157" t="n"/>
      <c r="L2221" s="157" t="n"/>
      <c r="M2221" s="157" t="n"/>
      <c r="N2221" s="157" t="n"/>
      <c r="O2221" s="29" t="n"/>
      <c r="P2221" s="29" t="n"/>
      <c r="Q2221" s="29" t="n"/>
      <c r="R2221" s="29" t="n"/>
      <c r="S2221" s="29" t="n"/>
      <c r="T2221" s="29" t="n"/>
      <c r="U2221" s="29" t="n"/>
      <c r="V2221" s="75" t="n"/>
      <c r="W2221" s="29" t="n"/>
      <c r="X2221" s="29" t="n"/>
      <c r="Y2221" s="29" t="n"/>
    </row>
    <row r="2222" ht="27" customHeight="1">
      <c r="B2222" s="32" t="inlineStr">
        <is>
          <t>5.1</t>
        </is>
      </c>
      <c r="C2222" s="32" t="n">
        <v>4912</v>
      </c>
      <c r="D2222" s="59" t="inlineStr">
        <is>
          <t>ALTERNADOR</t>
        </is>
      </c>
      <c r="E2222"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222" s="32" t="inlineStr">
        <is>
          <t>Unidad</t>
        </is>
      </c>
      <c r="G2222" s="35" t="inlineStr">
        <is>
          <t>suministro</t>
        </is>
      </c>
      <c r="H2222" s="159" t="n">
        <v>4007384</v>
      </c>
      <c r="I2222" s="37" t="n">
        <v>158.91</v>
      </c>
      <c r="J2222" s="37" t="n">
        <v>151.76</v>
      </c>
      <c r="K2222" s="160">
        <f>H2222*(I2222/J2222)</f>
        <v/>
      </c>
      <c r="L2222" s="159" t="n">
        <v>4844362.9556</v>
      </c>
      <c r="M2222" s="159" t="n">
        <v>4703265</v>
      </c>
      <c r="N2222" s="159" t="n">
        <v>5079526.2</v>
      </c>
      <c r="O2222" s="162">
        <f>MIN(K2222,L2222,M2222,N2222)</f>
        <v/>
      </c>
      <c r="P2222" s="162">
        <f>MAX(K2222,L2222,M2222,N2222)</f>
        <v/>
      </c>
      <c r="Q2222" s="162">
        <f>MEDIAN(K2222,L2222,M2222,N2222)</f>
        <v/>
      </c>
      <c r="R2222" s="162">
        <f>AVERAGE(K2222,L2222,M2222,N2222)</f>
        <v/>
      </c>
      <c r="S2222" s="162">
        <f>AVERAGE(O2222,Q2222)</f>
        <v/>
      </c>
      <c r="T2222" s="162">
        <f>AVERAGE(P2222,Q2222)</f>
        <v/>
      </c>
      <c r="U2222" s="41">
        <f>STDEVA(K2222,L2222,M2222,N2222)</f>
        <v/>
      </c>
      <c r="V2222" s="42">
        <f>U2222/Q2222</f>
        <v/>
      </c>
      <c r="W2222" s="43">
        <f>IF(X2222=O2222,"MENOR",IF(X2222=S2222,"PROM[MEN-MED]","PROMEDIO"))</f>
        <v/>
      </c>
      <c r="X2222" s="163">
        <f>IF(V2222&lt;=300%,O2222,IF(AND(V2222&gt;100%,V2222&lt;=150%),S2222,R2222))</f>
        <v/>
      </c>
      <c r="Y2222" s="162">
        <f>ROUND(X2222,0)</f>
        <v/>
      </c>
    </row>
    <row r="2223" ht="27" customHeight="1">
      <c r="B2223" s="32" t="inlineStr">
        <is>
          <t>5.2</t>
        </is>
      </c>
      <c r="C2223" s="32" t="n">
        <v>4912</v>
      </c>
      <c r="D2223" s="59" t="inlineStr">
        <is>
          <t>AUTOMÁTICO MOTOR DE ARRANQUE (SOLENOIDE)</t>
        </is>
      </c>
      <c r="E2223" s="56" t="inlineStr">
        <is>
          <t>Pieza metálica de forma cilíndrica compuesta por dos bobinas y un contacto: una bobina impulsora, una bobina de retención y un contacto para alimentar el motor de arranqueque. Diámetro establecido para este vehículo.</t>
        </is>
      </c>
      <c r="F2223" s="32" t="inlineStr">
        <is>
          <t>Unidad</t>
        </is>
      </c>
      <c r="G2223" s="35" t="inlineStr">
        <is>
          <t>suministro</t>
        </is>
      </c>
      <c r="H2223" s="159" t="n">
        <v>764581</v>
      </c>
      <c r="I2223" s="37" t="n">
        <v>158.91</v>
      </c>
      <c r="J2223" s="37" t="n">
        <v>151.76</v>
      </c>
      <c r="K2223" s="160">
        <f>H2223*(I2223/J2223)</f>
        <v/>
      </c>
      <c r="L2223" s="159" t="n">
        <v>918929.9476</v>
      </c>
      <c r="M2223" s="159" t="n">
        <v>892165</v>
      </c>
      <c r="N2223" s="159" t="n">
        <v>963538.2</v>
      </c>
      <c r="O2223" s="162">
        <f>MIN(K2223,L2223,M2223,N2223)</f>
        <v/>
      </c>
      <c r="P2223" s="162">
        <f>MAX(K2223,L2223,M2223,N2223)</f>
        <v/>
      </c>
      <c r="Q2223" s="162">
        <f>MEDIAN(K2223,L2223,M2223,N2223)</f>
        <v/>
      </c>
      <c r="R2223" s="162">
        <f>AVERAGE(K2223,L2223,M2223,N2223)</f>
        <v/>
      </c>
      <c r="S2223" s="162">
        <f>AVERAGE(O2223,Q2223)</f>
        <v/>
      </c>
      <c r="T2223" s="162">
        <f>AVERAGE(P2223,Q2223)</f>
        <v/>
      </c>
      <c r="U2223" s="41">
        <f>STDEVA(K2223,L2223,M2223,N2223)</f>
        <v/>
      </c>
      <c r="V2223" s="42">
        <f>U2223/Q2223</f>
        <v/>
      </c>
      <c r="W2223" s="43">
        <f>IF(X2223=O2223,"MENOR",IF(X2223=S2223,"PROM[MEN-MED]","PROMEDIO"))</f>
        <v/>
      </c>
      <c r="X2223" s="163">
        <f>IF(V2223&lt;=300%,O2223,IF(AND(V2223&gt;100%,V2223&lt;=150%),S2223,R2223))</f>
        <v/>
      </c>
      <c r="Y2223" s="162">
        <f>ROUND(X2223,0)</f>
        <v/>
      </c>
    </row>
    <row r="2224" ht="27" customHeight="1">
      <c r="B2224" s="32" t="inlineStr">
        <is>
          <t>5.3</t>
        </is>
      </c>
      <c r="C2224" s="32" t="n">
        <v>4912</v>
      </c>
      <c r="D2224" s="59" t="inlineStr">
        <is>
          <t>BALINERA DEL ALTERNADOR</t>
        </is>
      </c>
      <c r="E2224"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224" s="32" t="inlineStr">
        <is>
          <t>Unidad</t>
        </is>
      </c>
      <c r="G2224" s="35" t="inlineStr">
        <is>
          <t>suministro</t>
        </is>
      </c>
      <c r="H2224" s="159" t="n">
        <v>63605</v>
      </c>
      <c r="I2224" s="37" t="n">
        <v>158.91</v>
      </c>
      <c r="J2224" s="37" t="n">
        <v>151.76</v>
      </c>
      <c r="K2224" s="160">
        <f>H2224*(I2224/J2224)</f>
        <v/>
      </c>
      <c r="L2224" s="159" t="n">
        <v>88002.166</v>
      </c>
      <c r="M2224" s="159" t="n">
        <v>85439</v>
      </c>
      <c r="N2224" s="159" t="n">
        <v>92274.12</v>
      </c>
      <c r="O2224" s="162">
        <f>MIN(K2224,L2224,M2224,N2224)</f>
        <v/>
      </c>
      <c r="P2224" s="162">
        <f>MAX(K2224,L2224,M2224,N2224)</f>
        <v/>
      </c>
      <c r="Q2224" s="162">
        <f>MEDIAN(K2224,L2224,M2224,N2224)</f>
        <v/>
      </c>
      <c r="R2224" s="162">
        <f>AVERAGE(K2224,L2224,M2224,N2224)</f>
        <v/>
      </c>
      <c r="S2224" s="162">
        <f>AVERAGE(O2224,Q2224)</f>
        <v/>
      </c>
      <c r="T2224" s="162">
        <f>AVERAGE(P2224,Q2224)</f>
        <v/>
      </c>
      <c r="U2224" s="41">
        <f>STDEVA(K2224,L2224,M2224,N2224)</f>
        <v/>
      </c>
      <c r="V2224" s="42">
        <f>U2224/Q2224</f>
        <v/>
      </c>
      <c r="W2224" s="43">
        <f>IF(X2224=O2224,"MENOR",IF(X2224=S2224,"PROM[MEN-MED]","PROMEDIO"))</f>
        <v/>
      </c>
      <c r="X2224" s="163">
        <f>IF(V2224&lt;=300%,O2224,IF(AND(V2224&gt;100%,V2224&lt;=150%),S2224,R2224))</f>
        <v/>
      </c>
      <c r="Y2224" s="162">
        <f>ROUND(X2224,0)</f>
        <v/>
      </c>
    </row>
    <row r="2225" ht="27" customHeight="1">
      <c r="B2225" s="32" t="inlineStr">
        <is>
          <t>5.4</t>
        </is>
      </c>
      <c r="C2225" s="32" t="n">
        <v>4912</v>
      </c>
      <c r="D2225" s="59" t="inlineStr">
        <is>
          <t>BOBINA DE ENCENDIDO</t>
        </is>
      </c>
      <c r="E2225" s="56"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225" s="32" t="inlineStr">
        <is>
          <t>Unidad</t>
        </is>
      </c>
      <c r="G2225" s="35" t="inlineStr">
        <is>
          <t>suministro</t>
        </is>
      </c>
      <c r="H2225" s="159" t="n">
        <v>510834</v>
      </c>
      <c r="I2225" s="37" t="n">
        <v>158.91</v>
      </c>
      <c r="J2225" s="37" t="n">
        <v>151.76</v>
      </c>
      <c r="K2225" s="160">
        <f>H2225*(I2225/J2225)</f>
        <v/>
      </c>
      <c r="L2225" s="159" t="n">
        <v>652360.7965000001</v>
      </c>
      <c r="M2225" s="159" t="n">
        <v>633360</v>
      </c>
      <c r="N2225" s="159" t="n">
        <v>684028.8</v>
      </c>
      <c r="O2225" s="162">
        <f>MIN(K2225,L2225,M2225,N2225)</f>
        <v/>
      </c>
      <c r="P2225" s="162">
        <f>MAX(K2225,L2225,M2225,N2225)</f>
        <v/>
      </c>
      <c r="Q2225" s="162">
        <f>MEDIAN(K2225,L2225,M2225,N2225)</f>
        <v/>
      </c>
      <c r="R2225" s="162">
        <f>AVERAGE(K2225,L2225,M2225,N2225)</f>
        <v/>
      </c>
      <c r="S2225" s="162">
        <f>AVERAGE(O2225,Q2225)</f>
        <v/>
      </c>
      <c r="T2225" s="162">
        <f>AVERAGE(P2225,Q2225)</f>
        <v/>
      </c>
      <c r="U2225" s="41">
        <f>STDEVA(K2225,L2225,M2225,N2225)</f>
        <v/>
      </c>
      <c r="V2225" s="42">
        <f>U2225/Q2225</f>
        <v/>
      </c>
      <c r="W2225" s="43">
        <f>IF(X2225=O2225,"MENOR",IF(X2225=S2225,"PROM[MEN-MED]","PROMEDIO"))</f>
        <v/>
      </c>
      <c r="X2225" s="163">
        <f>IF(V2225&lt;=300%,O2225,IF(AND(V2225&gt;100%,V2225&lt;=150%),S2225,R2225))</f>
        <v/>
      </c>
      <c r="Y2225" s="162">
        <f>ROUND(X2225,0)</f>
        <v/>
      </c>
    </row>
    <row r="2226" ht="27" customHeight="1">
      <c r="B2226" s="32" t="inlineStr">
        <is>
          <t>5.5</t>
        </is>
      </c>
      <c r="C2226" s="32" t="n">
        <v>4912</v>
      </c>
      <c r="D2226" s="59" t="inlineStr">
        <is>
          <t>BOMBA DE GASOLINA (PILA)</t>
        </is>
      </c>
      <c r="E2226" s="56"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226" s="32" t="inlineStr">
        <is>
          <t>Unidad</t>
        </is>
      </c>
      <c r="G2226" s="35" t="inlineStr">
        <is>
          <t>suministro</t>
        </is>
      </c>
      <c r="H2226" s="159" t="n">
        <v>352450</v>
      </c>
      <c r="I2226" s="37" t="n">
        <v>158.91</v>
      </c>
      <c r="J2226" s="37" t="n">
        <v>151.76</v>
      </c>
      <c r="K2226" s="160">
        <f>H2226*(I2226/J2226)</f>
        <v/>
      </c>
      <c r="L2226" s="159" t="n">
        <v>421298.8416</v>
      </c>
      <c r="M2226" s="159" t="n">
        <v>409028</v>
      </c>
      <c r="N2226" s="159" t="n">
        <v>441750.24</v>
      </c>
      <c r="O2226" s="162">
        <f>MIN(K2226,L2226,M2226,N2226)</f>
        <v/>
      </c>
      <c r="P2226" s="162">
        <f>MAX(K2226,L2226,M2226,N2226)</f>
        <v/>
      </c>
      <c r="Q2226" s="162">
        <f>MEDIAN(K2226,L2226,M2226,N2226)</f>
        <v/>
      </c>
      <c r="R2226" s="162">
        <f>AVERAGE(K2226,L2226,M2226,N2226)</f>
        <v/>
      </c>
      <c r="S2226" s="162">
        <f>AVERAGE(O2226,Q2226)</f>
        <v/>
      </c>
      <c r="T2226" s="162">
        <f>AVERAGE(P2226,Q2226)</f>
        <v/>
      </c>
      <c r="U2226" s="41">
        <f>STDEVA(K2226,L2226,M2226,N2226)</f>
        <v/>
      </c>
      <c r="V2226" s="42">
        <f>U2226/Q2226</f>
        <v/>
      </c>
      <c r="W2226" s="43">
        <f>IF(X2226=O2226,"MENOR",IF(X2226=S2226,"PROM[MEN-MED]","PROMEDIO"))</f>
        <v/>
      </c>
      <c r="X2226" s="163">
        <f>IF(V2226&lt;=300%,O2226,IF(AND(V2226&gt;100%,V2226&lt;=150%),S2226,R2226))</f>
        <v/>
      </c>
      <c r="Y2226" s="162">
        <f>ROUND(X2226,0)</f>
        <v/>
      </c>
    </row>
    <row r="2227" ht="15.75" customHeight="1">
      <c r="B2227" s="32" t="inlineStr">
        <is>
          <t>5.6</t>
        </is>
      </c>
      <c r="C2227" s="32" t="n">
        <v>4912</v>
      </c>
      <c r="D2227" s="59" t="inlineStr">
        <is>
          <t xml:space="preserve">BOMBILLOS DE DOBLE FILAMENTO </t>
        </is>
      </c>
      <c r="E2227" s="56" t="inlineStr">
        <is>
          <t>Objeto de cristal que, con un hilo de tungsteno, platino en su interior se vuelve incandescente con el paso de la corriente eléctrica. Diámetro establecido para este vehículo.</t>
        </is>
      </c>
      <c r="F2227" s="32" t="inlineStr">
        <is>
          <t>Unidad</t>
        </is>
      </c>
      <c r="G2227" s="35" t="inlineStr">
        <is>
          <t>suministro</t>
        </is>
      </c>
      <c r="H2227" s="159" t="n">
        <v>17100</v>
      </c>
      <c r="I2227" s="37" t="n">
        <v>158.91</v>
      </c>
      <c r="J2227" s="37" t="n">
        <v>151.76</v>
      </c>
      <c r="K2227" s="160">
        <f>H2227*(I2227/J2227)</f>
        <v/>
      </c>
      <c r="L2227" s="159" t="n">
        <v>20440.3444</v>
      </c>
      <c r="M2227" s="159" t="n">
        <v>19845</v>
      </c>
      <c r="N2227" s="159" t="n">
        <v>21432.6</v>
      </c>
      <c r="O2227" s="162">
        <f>MIN(K2227,L2227,M2227,N2227)</f>
        <v/>
      </c>
      <c r="P2227" s="162">
        <f>MAX(K2227,L2227,M2227,N2227)</f>
        <v/>
      </c>
      <c r="Q2227" s="162">
        <f>MEDIAN(K2227,L2227,M2227,N2227)</f>
        <v/>
      </c>
      <c r="R2227" s="162">
        <f>AVERAGE(K2227,L2227,M2227,N2227)</f>
        <v/>
      </c>
      <c r="S2227" s="162">
        <f>AVERAGE(O2227,Q2227)</f>
        <v/>
      </c>
      <c r="T2227" s="162">
        <f>AVERAGE(P2227,Q2227)</f>
        <v/>
      </c>
      <c r="U2227" s="41">
        <f>STDEVA(K2227,L2227,M2227,N2227)</f>
        <v/>
      </c>
      <c r="V2227" s="42">
        <f>U2227/Q2227</f>
        <v/>
      </c>
      <c r="W2227" s="43">
        <f>IF(X2227=O2227,"MENOR",IF(X2227=S2227,"PROM[MEN-MED]","PROMEDIO"))</f>
        <v/>
      </c>
      <c r="X2227" s="163">
        <f>IF(V2227&lt;=500%,O2227,IF(AND(V2227&gt;100%,V2227&lt;=150%),S2227,R2227))</f>
        <v/>
      </c>
      <c r="Y2227" s="162">
        <f>ROUND(X2227,0)</f>
        <v/>
      </c>
    </row>
    <row r="2228" ht="15.75" customHeight="1">
      <c r="B2228" s="32" t="inlineStr">
        <is>
          <t>5.7</t>
        </is>
      </c>
      <c r="C2228" s="32" t="n">
        <v>4912</v>
      </c>
      <c r="D2228" s="59" t="inlineStr">
        <is>
          <t xml:space="preserve">BOMBILLOS HALÓGENO </t>
        </is>
      </c>
      <c r="E2228" s="56" t="inlineStr">
        <is>
          <t>Objeto de cristal con un filamento de Wolframio, dentro de un gas inerte y una pequeña cantidad de halógeno (como yodo o bromo) . Diámetro establecido para este vehículo.</t>
        </is>
      </c>
      <c r="F2228" s="32" t="inlineStr">
        <is>
          <t>Unidad</t>
        </is>
      </c>
      <c r="G2228" s="35" t="inlineStr">
        <is>
          <t>suministro</t>
        </is>
      </c>
      <c r="H2228" s="159" t="n">
        <v>62612</v>
      </c>
      <c r="I2228" s="37" t="n">
        <v>158.91</v>
      </c>
      <c r="J2228" s="37" t="n">
        <v>151.76</v>
      </c>
      <c r="K2228" s="160">
        <f>H2228*(I2228/J2228)</f>
        <v/>
      </c>
      <c r="L2228" s="159" t="n">
        <v>95494.3941</v>
      </c>
      <c r="M2228" s="159" t="n">
        <v>92713</v>
      </c>
      <c r="N2228" s="159" t="n">
        <v>100130.04</v>
      </c>
      <c r="O2228" s="162">
        <f>MIN(K2228,L2228,M2228,N2228)</f>
        <v/>
      </c>
      <c r="P2228" s="162">
        <f>MAX(K2228,L2228,M2228,N2228)</f>
        <v/>
      </c>
      <c r="Q2228" s="162">
        <f>MEDIAN(K2228,L2228,M2228,N2228)</f>
        <v/>
      </c>
      <c r="R2228" s="162">
        <f>AVERAGE(K2228,L2228,M2228,N2228)</f>
        <v/>
      </c>
      <c r="S2228" s="162">
        <f>AVERAGE(O2228,Q2228)</f>
        <v/>
      </c>
      <c r="T2228" s="162">
        <f>AVERAGE(P2228,Q2228)</f>
        <v/>
      </c>
      <c r="U2228" s="41">
        <f>STDEVA(K2228,L2228,M2228,N2228)</f>
        <v/>
      </c>
      <c r="V2228" s="42">
        <f>U2228/Q2228</f>
        <v/>
      </c>
      <c r="W2228" s="43">
        <f>IF(X2228=O2228,"MENOR",IF(X2228=S2228,"PROM[MEN-MED]","PROMEDIO"))</f>
        <v/>
      </c>
      <c r="X2228" s="163">
        <f>IF(V2228&lt;=300%,O2228,IF(AND(V2228&gt;100%,V2228&lt;=150%),S2228,R2228))</f>
        <v/>
      </c>
      <c r="Y2228" s="162">
        <f>ROUND(X2228,0)</f>
        <v/>
      </c>
    </row>
    <row r="2229" ht="15.75" customHeight="1">
      <c r="B2229" s="32" t="inlineStr">
        <is>
          <t>5.8</t>
        </is>
      </c>
      <c r="C2229" s="32" t="n">
        <v>4912</v>
      </c>
      <c r="D2229" s="58" t="inlineStr">
        <is>
          <t>SENSOR FRENO (PERA)</t>
        </is>
      </c>
      <c r="E2229" s="56" t="inlineStr">
        <is>
          <t>Dispositivo eléctrico de material plástico en la mayoría de casos que desvía o interrumpe el curso de una corriente eléctrica. Diámetro establecido para este vehículo.</t>
        </is>
      </c>
      <c r="F2229" s="32" t="inlineStr">
        <is>
          <t>Unidad</t>
        </is>
      </c>
      <c r="G2229" s="35" t="inlineStr">
        <is>
          <t>suministro</t>
        </is>
      </c>
      <c r="H2229" s="159" t="n">
        <v>133950</v>
      </c>
      <c r="I2229" s="37" t="n">
        <v>158.91</v>
      </c>
      <c r="J2229" s="37" t="n">
        <v>151.76</v>
      </c>
      <c r="K2229" s="160">
        <f>H2229*(I2229/J2229)</f>
        <v/>
      </c>
      <c r="L2229" s="159" t="n">
        <v>157065.7319</v>
      </c>
      <c r="M2229" s="159" t="n">
        <v>152491</v>
      </c>
      <c r="N2229" s="159" t="n">
        <v>164690.28</v>
      </c>
      <c r="O2229" s="162">
        <f>MIN(K2229,L2229,M2229,N2229)</f>
        <v/>
      </c>
      <c r="P2229" s="162">
        <f>MAX(K2229,L2229,M2229,N2229)</f>
        <v/>
      </c>
      <c r="Q2229" s="162">
        <f>MEDIAN(K2229,L2229,M2229,N2229)</f>
        <v/>
      </c>
      <c r="R2229" s="162">
        <f>AVERAGE(K2229,L2229,M2229,N2229)</f>
        <v/>
      </c>
      <c r="S2229" s="162">
        <f>AVERAGE(O2229,Q2229)</f>
        <v/>
      </c>
      <c r="T2229" s="162">
        <f>AVERAGE(P2229,Q2229)</f>
        <v/>
      </c>
      <c r="U2229" s="41">
        <f>STDEVA(K2229,L2229,M2229,N2229)</f>
        <v/>
      </c>
      <c r="V2229" s="42">
        <f>U2229/Q2229</f>
        <v/>
      </c>
      <c r="W2229" s="43">
        <f>IF(X2229=O2229,"MENOR",IF(X2229=S2229,"PROM[MEN-MED]","PROMEDIO"))</f>
        <v/>
      </c>
      <c r="X2229" s="163">
        <f>IF(V2229&lt;=300%,O2229,IF(AND(V2229&gt;100%,V2229&lt;=150%),S2229,R2229))</f>
        <v/>
      </c>
      <c r="Y2229" s="162">
        <f>ROUND(X2229,0)</f>
        <v/>
      </c>
    </row>
    <row r="2230" ht="27" customHeight="1">
      <c r="B2230" s="32" t="inlineStr">
        <is>
          <t>5.9</t>
        </is>
      </c>
      <c r="C2230" s="32" t="n">
        <v>4912</v>
      </c>
      <c r="D2230" s="59" t="inlineStr">
        <is>
          <t>BOMBILLO LUZ DE CORTESIA (LUZ TECHO)</t>
        </is>
      </c>
      <c r="E2230" s="56" t="inlineStr">
        <is>
          <t>Objeto de cristal que, con un hilo de tungsteno, platino u otro material en su interior se vuelve incandescente con el paso de la corriente eléctrica. Diámetro establecido para este vehículo.</t>
        </is>
      </c>
      <c r="F2230" s="32" t="inlineStr">
        <is>
          <t>Unidad</t>
        </is>
      </c>
      <c r="G2230" s="35" t="inlineStr">
        <is>
          <t>suministro</t>
        </is>
      </c>
      <c r="H2230" s="159" t="n">
        <v>7600</v>
      </c>
      <c r="I2230" s="37" t="n">
        <v>158.91</v>
      </c>
      <c r="J2230" s="37" t="n">
        <v>151.76</v>
      </c>
      <c r="K2230" s="160">
        <f>H2230*(I2230/J2230)</f>
        <v/>
      </c>
      <c r="L2230" s="159" t="n">
        <v>9084.602800000001</v>
      </c>
      <c r="M2230" s="159" t="n">
        <v>8820</v>
      </c>
      <c r="N2230" s="159" t="n">
        <v>9525.6</v>
      </c>
      <c r="O2230" s="162">
        <f>MIN(K2230,L2230,M2230,N2230)</f>
        <v/>
      </c>
      <c r="P2230" s="162">
        <f>MAX(K2230,L2230,M2230,N2230)</f>
        <v/>
      </c>
      <c r="Q2230" s="162">
        <f>MEDIAN(K2230,L2230,M2230,N2230)</f>
        <v/>
      </c>
      <c r="R2230" s="162">
        <f>AVERAGE(K2230,L2230,M2230,N2230)</f>
        <v/>
      </c>
      <c r="S2230" s="162">
        <f>AVERAGE(O2230,Q2230)</f>
        <v/>
      </c>
      <c r="T2230" s="162">
        <f>AVERAGE(P2230,Q2230)</f>
        <v/>
      </c>
      <c r="U2230" s="41">
        <f>STDEVA(K2230,L2230,M2230,N2230)</f>
        <v/>
      </c>
      <c r="V2230" s="42">
        <f>U2230/Q2230</f>
        <v/>
      </c>
      <c r="W2230" s="43">
        <f>IF(X2230=O2230,"MENOR",IF(X2230=S2230,"PROM[MEN-MED]","PROMEDIO"))</f>
        <v/>
      </c>
      <c r="X2230" s="163">
        <f>IF(V2230&lt;=300%,O2230,IF(AND(V2230&gt;100%,V2230&lt;=150%),S2230,R2230))</f>
        <v/>
      </c>
      <c r="Y2230" s="162">
        <f>ROUND(X2230,0)</f>
        <v/>
      </c>
    </row>
    <row r="2231" ht="27" customHeight="1">
      <c r="B2231" s="32" t="inlineStr">
        <is>
          <t>5.10</t>
        </is>
      </c>
      <c r="C2231" s="32" t="n">
        <v>4912</v>
      </c>
      <c r="D2231" s="59" t="inlineStr">
        <is>
          <t>BOMBILLOS DIRECCIONALES</t>
        </is>
      </c>
      <c r="E2231" s="56" t="inlineStr">
        <is>
          <t>Objeto de cristal que, con un hilo de tungsteno, platino u otro material en su interior se vuelve incandescente con el paso de la corriente eléctrica. Diámetro establecido para este vehículo.</t>
        </is>
      </c>
      <c r="F2231" s="32" t="inlineStr">
        <is>
          <t>Unidad</t>
        </is>
      </c>
      <c r="G2231" s="35" t="inlineStr">
        <is>
          <t>suministro</t>
        </is>
      </c>
      <c r="H2231" s="159" t="n">
        <v>15901</v>
      </c>
      <c r="I2231" s="37" t="n">
        <v>158.91</v>
      </c>
      <c r="J2231" s="37" t="n">
        <v>151.76</v>
      </c>
      <c r="K2231" s="160">
        <f>H2231*(I2231/J2231)</f>
        <v/>
      </c>
      <c r="L2231" s="159" t="n">
        <v>424412.5242</v>
      </c>
      <c r="M2231" s="159" t="n">
        <v>412051</v>
      </c>
      <c r="N2231" s="159" t="n">
        <v>445015.08</v>
      </c>
      <c r="O2231" s="162">
        <f>MIN(K2231,L2231,M2231,N2231)</f>
        <v/>
      </c>
      <c r="P2231" s="162">
        <f>MAX(K2231,L2231,M2231,N2231)</f>
        <v/>
      </c>
      <c r="Q2231" s="162">
        <f>MEDIAN(K2231,L2231,M2231,N2231)</f>
        <v/>
      </c>
      <c r="R2231" s="162">
        <f>AVERAGE(K2231,L2231,M2231,N2231)</f>
        <v/>
      </c>
      <c r="S2231" s="162">
        <f>AVERAGE(O2231,Q2231)</f>
        <v/>
      </c>
      <c r="T2231" s="162">
        <f>AVERAGE(P2231,Q2231)</f>
        <v/>
      </c>
      <c r="U2231" s="41">
        <f>STDEVA(K2231,L2231,M2231,N2231)</f>
        <v/>
      </c>
      <c r="V2231" s="42">
        <f>U2231/Q2231</f>
        <v/>
      </c>
      <c r="W2231" s="43">
        <f>IF(X2231=O2231,"MENOR",IF(X2231=S2231,"PROM[MEN-MED]","PROMEDIO"))</f>
        <v/>
      </c>
      <c r="X2231" s="163">
        <f>IF(V2231&lt;=300%,O2231,IF(AND(V2231&gt;100%,V2231&lt;=150%),S2231,R2231))</f>
        <v/>
      </c>
      <c r="Y2231" s="162">
        <f>ROUND(X2231,0)</f>
        <v/>
      </c>
    </row>
    <row r="2232" ht="27" customHeight="1">
      <c r="B2232" s="32" t="inlineStr">
        <is>
          <t>5.11</t>
        </is>
      </c>
      <c r="C2232" s="32" t="n">
        <v>4912</v>
      </c>
      <c r="D2232" s="59" t="inlineStr">
        <is>
          <t>BORNE DE BATERÍA POSITIVO Y/O NEGATIVO</t>
        </is>
      </c>
      <c r="E2232"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2232" s="32" t="inlineStr">
        <is>
          <t>Unidad</t>
        </is>
      </c>
      <c r="G2232" s="35" t="inlineStr">
        <is>
          <t>suministro</t>
        </is>
      </c>
      <c r="H2232" s="159" t="n">
        <v>93421</v>
      </c>
      <c r="I2232" s="37" t="n">
        <v>158.91</v>
      </c>
      <c r="J2232" s="37" t="n">
        <v>151.76</v>
      </c>
      <c r="K2232" s="160">
        <f>H2232*(I2232/J2232)</f>
        <v/>
      </c>
      <c r="L2232" s="159" t="n">
        <v>128320.4846</v>
      </c>
      <c r="M2232" s="159" t="n">
        <v>124583</v>
      </c>
      <c r="N2232" s="159" t="n">
        <v>134549.64</v>
      </c>
      <c r="O2232" s="162">
        <f>MIN(K2232,L2232,M2232,N2232)</f>
        <v/>
      </c>
      <c r="P2232" s="162">
        <f>MAX(K2232,L2232,M2232,N2232)</f>
        <v/>
      </c>
      <c r="Q2232" s="162">
        <f>MEDIAN(K2232,L2232,M2232,N2232)</f>
        <v/>
      </c>
      <c r="R2232" s="162">
        <f>AVERAGE(K2232,L2232,M2232,N2232)</f>
        <v/>
      </c>
      <c r="S2232" s="162">
        <f>AVERAGE(O2232,Q2232)</f>
        <v/>
      </c>
      <c r="T2232" s="162">
        <f>AVERAGE(P2232,Q2232)</f>
        <v/>
      </c>
      <c r="U2232" s="41">
        <f>STDEVA(K2232,L2232,M2232,N2232)</f>
        <v/>
      </c>
      <c r="V2232" s="42">
        <f>U2232/Q2232</f>
        <v/>
      </c>
      <c r="W2232" s="43">
        <f>IF(X2232=O2232,"MENOR",IF(X2232=S2232,"PROM[MEN-MED]","PROMEDIO"))</f>
        <v/>
      </c>
      <c r="X2232" s="163">
        <f>IF(V2232&lt;=300%,O2232,IF(AND(V2232&gt;100%,V2232&lt;=150%),S2232,R2232))</f>
        <v/>
      </c>
      <c r="Y2232" s="162">
        <f>ROUND(X2232,0)</f>
        <v/>
      </c>
    </row>
    <row r="2233" ht="27" customHeight="1">
      <c r="B2233" s="32" t="inlineStr">
        <is>
          <t>5.12</t>
        </is>
      </c>
      <c r="C2233" s="32" t="n">
        <v>4912</v>
      </c>
      <c r="D2233" s="59" t="inlineStr">
        <is>
          <t>BUJÍAS DE ENCENDIDO (MOTOR GASOLINA)</t>
        </is>
      </c>
      <c r="E2233" s="56" t="inlineStr">
        <is>
          <t>Pieza metálica, cuyas piezas internas estan compuesta por electrodos, tobera islante, nucleo de cobre, resistencia supresora y se encuentra recubierto de un asilante ceramico. Diámetro establecido para este vehículo.</t>
        </is>
      </c>
      <c r="F2233" s="32" t="inlineStr">
        <is>
          <t>Unidad</t>
        </is>
      </c>
      <c r="G2233" s="35" t="inlineStr">
        <is>
          <t>suministro</t>
        </is>
      </c>
      <c r="H2233" s="159" t="n">
        <v>81700</v>
      </c>
      <c r="I2233" s="37" t="n">
        <v>158.91</v>
      </c>
      <c r="J2233" s="37" t="n">
        <v>151.76</v>
      </c>
      <c r="K2233" s="160">
        <f>H2233*(I2233/J2233)</f>
        <v/>
      </c>
      <c r="L2233" s="159" t="n">
        <v>97659.44439999999</v>
      </c>
      <c r="M2233" s="159" t="n">
        <v>94815</v>
      </c>
      <c r="N2233" s="159" t="n">
        <v>102400.2</v>
      </c>
      <c r="O2233" s="162">
        <f>MIN(K2233,L2233,M2233,N2233)</f>
        <v/>
      </c>
      <c r="P2233" s="162">
        <f>MAX(K2233,L2233,M2233,N2233)</f>
        <v/>
      </c>
      <c r="Q2233" s="162">
        <f>MEDIAN(K2233,L2233,M2233,N2233)</f>
        <v/>
      </c>
      <c r="R2233" s="162">
        <f>AVERAGE(K2233,L2233,M2233,N2233)</f>
        <v/>
      </c>
      <c r="S2233" s="162">
        <f>AVERAGE(O2233,Q2233)</f>
        <v/>
      </c>
      <c r="T2233" s="162">
        <f>AVERAGE(P2233,Q2233)</f>
        <v/>
      </c>
      <c r="U2233" s="41">
        <f>STDEVA(K2233,L2233,M2233,N2233)</f>
        <v/>
      </c>
      <c r="V2233" s="42">
        <f>U2233/Q2233</f>
        <v/>
      </c>
      <c r="W2233" s="43">
        <f>IF(X2233=O2233,"MENOR",IF(X2233=S2233,"PROM[MEN-MED]","PROMEDIO"))</f>
        <v/>
      </c>
      <c r="X2233" s="163">
        <f>IF(V2233&lt;=300%,O2233,IF(AND(V2233&gt;100%,V2233&lt;=150%),S2233,R2233))</f>
        <v/>
      </c>
      <c r="Y2233" s="162">
        <f>ROUND(X2233,0)</f>
        <v/>
      </c>
    </row>
    <row r="2234" ht="54.75" customHeight="1">
      <c r="B2234" s="32" t="inlineStr">
        <is>
          <t>5.13</t>
        </is>
      </c>
      <c r="C2234" s="32" t="n">
        <v>4912</v>
      </c>
      <c r="D2234" s="59" t="inlineStr">
        <is>
          <t>CLAXON (PITO)</t>
        </is>
      </c>
      <c r="E2234"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234" s="32" t="inlineStr">
        <is>
          <t>Unidad</t>
        </is>
      </c>
      <c r="G2234" s="35" t="inlineStr">
        <is>
          <t>suministro</t>
        </is>
      </c>
      <c r="H2234" s="159" t="n">
        <v>223614</v>
      </c>
      <c r="I2234" s="37" t="n">
        <v>158.91</v>
      </c>
      <c r="J2234" s="37" t="n">
        <v>151.76</v>
      </c>
      <c r="K2234" s="160">
        <f>H2234*(I2234/J2234)</f>
        <v/>
      </c>
      <c r="L2234" s="159" t="n">
        <v>668365.9752</v>
      </c>
      <c r="M2234" s="159" t="n">
        <v>648899</v>
      </c>
      <c r="N2234" s="159" t="n">
        <v>700810.92</v>
      </c>
      <c r="O2234" s="162">
        <f>MIN(K2234,L2234,M2234,N2234)</f>
        <v/>
      </c>
      <c r="P2234" s="162">
        <f>MAX(K2234,L2234,M2234,N2234)</f>
        <v/>
      </c>
      <c r="Q2234" s="162">
        <f>MEDIAN(K2234,L2234,M2234,N2234)</f>
        <v/>
      </c>
      <c r="R2234" s="162">
        <f>AVERAGE(K2234,L2234,M2234,N2234)</f>
        <v/>
      </c>
      <c r="S2234" s="162">
        <f>AVERAGE(O2234,Q2234)</f>
        <v/>
      </c>
      <c r="T2234" s="162">
        <f>AVERAGE(P2234,Q2234)</f>
        <v/>
      </c>
      <c r="U2234" s="41">
        <f>STDEVA(K2234,L2234,M2234,N2234)</f>
        <v/>
      </c>
      <c r="V2234" s="42">
        <f>U2234/Q2234</f>
        <v/>
      </c>
      <c r="W2234" s="43">
        <f>IF(X2234=O2234,"MENOR",IF(X2234=S2234,"PROM[MEN-MED]","PROMEDIO"))</f>
        <v/>
      </c>
      <c r="X2234" s="163">
        <f>IF(V2234&lt;=300%,O2234,IF(AND(V2234&gt;100%,V2234&lt;=150%),S2234,R2234))</f>
        <v/>
      </c>
      <c r="Y2234" s="162">
        <f>ROUND(X2234,0)</f>
        <v/>
      </c>
    </row>
    <row r="2235" ht="27" customHeight="1">
      <c r="B2235" s="32" t="inlineStr">
        <is>
          <t>5.14</t>
        </is>
      </c>
      <c r="C2235" s="32" t="n">
        <v>4912</v>
      </c>
      <c r="D2235" s="59" t="inlineStr">
        <is>
          <t>SENSOR DETONADOR AIRBAG</t>
        </is>
      </c>
      <c r="E2235"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235" s="32" t="inlineStr">
        <is>
          <t>Unidad</t>
        </is>
      </c>
      <c r="G2235" s="35" t="inlineStr">
        <is>
          <t>suministro</t>
        </is>
      </c>
      <c r="H2235" s="159" t="n">
        <v>515079</v>
      </c>
      <c r="I2235" s="37" t="n">
        <v>158.91</v>
      </c>
      <c r="J2235" s="37" t="n">
        <v>151.76</v>
      </c>
      <c r="K2235" s="160">
        <f>H2235*(I2235/J2235)</f>
        <v/>
      </c>
      <c r="L2235" s="159" t="n">
        <v>637392.8456</v>
      </c>
      <c r="M2235" s="159" t="n">
        <v>618828</v>
      </c>
      <c r="N2235" s="159" t="n">
        <v>668334.24</v>
      </c>
      <c r="O2235" s="162">
        <f>MIN(K2235,L2235,M2235,N2235)</f>
        <v/>
      </c>
      <c r="P2235" s="162">
        <f>MAX(K2235,L2235,M2235,N2235)</f>
        <v/>
      </c>
      <c r="Q2235" s="162">
        <f>MEDIAN(K2235,L2235,M2235,N2235)</f>
        <v/>
      </c>
      <c r="R2235" s="162">
        <f>AVERAGE(K2235,L2235,M2235,N2235)</f>
        <v/>
      </c>
      <c r="S2235" s="162">
        <f>AVERAGE(O2235,Q2235)</f>
        <v/>
      </c>
      <c r="T2235" s="162">
        <f>AVERAGE(P2235,Q2235)</f>
        <v/>
      </c>
      <c r="U2235" s="41">
        <f>STDEVA(K2235,L2235,M2235,N2235)</f>
        <v/>
      </c>
      <c r="V2235" s="42">
        <f>U2235/Q2235</f>
        <v/>
      </c>
      <c r="W2235" s="43">
        <f>IF(X2235=O2235,"MENOR",IF(X2235=S2235,"PROM[MEN-MED]","PROMEDIO"))</f>
        <v/>
      </c>
      <c r="X2235" s="163">
        <f>IF(V2235&lt;=500%,O2235,IF(AND(V2235&gt;100%,V2235&lt;=150%),S2235,R2235))</f>
        <v/>
      </c>
      <c r="Y2235" s="162">
        <f>ROUND(X2235,0)</f>
        <v/>
      </c>
    </row>
    <row r="2236" ht="27" customHeight="1">
      <c r="B2236" s="32" t="inlineStr">
        <is>
          <t>5.15</t>
        </is>
      </c>
      <c r="C2236" s="32" t="n">
        <v>4912</v>
      </c>
      <c r="D2236" s="59" t="inlineStr">
        <is>
          <t>PORTA ESCOBILLAS DEL MOTOR DE ARRANQUE</t>
        </is>
      </c>
      <c r="E2236" s="56" t="inlineStr">
        <is>
          <t>Elemento o piezas combinadas entre metal y fibras electromecánicos de solides los cuales a través de anillos rozantes se usan para la transmisión de corriente,  Diámetro establecido para este vehículo.</t>
        </is>
      </c>
      <c r="F2236" s="32" t="inlineStr">
        <is>
          <t>Unidad</t>
        </is>
      </c>
      <c r="G2236" s="35" t="inlineStr">
        <is>
          <t>suministro</t>
        </is>
      </c>
      <c r="H2236" s="159" t="n">
        <v>158020</v>
      </c>
      <c r="I2236" s="37" t="n">
        <v>158.91</v>
      </c>
      <c r="J2236" s="37" t="n">
        <v>151.76</v>
      </c>
      <c r="K2236" s="160">
        <f>H2236*(I2236/J2236)</f>
        <v/>
      </c>
      <c r="L2236" s="159" t="n">
        <v>1090088.1355</v>
      </c>
      <c r="M2236" s="159" t="n">
        <v>1058338</v>
      </c>
      <c r="N2236" s="159" t="n">
        <v>1143005.04</v>
      </c>
      <c r="O2236" s="162">
        <f>MIN(K2236,L2236,M2236,N2236)</f>
        <v/>
      </c>
      <c r="P2236" s="162">
        <f>MAX(K2236,L2236,M2236,N2236)</f>
        <v/>
      </c>
      <c r="Q2236" s="162">
        <f>MEDIAN(K2236,L2236,M2236,N2236)</f>
        <v/>
      </c>
      <c r="R2236" s="162">
        <f>AVERAGE(K2236,L2236,M2236,N2236)</f>
        <v/>
      </c>
      <c r="S2236" s="162">
        <f>AVERAGE(O2236,Q2236)</f>
        <v/>
      </c>
      <c r="T2236" s="162">
        <f>AVERAGE(P2236,Q2236)</f>
        <v/>
      </c>
      <c r="U2236" s="41">
        <f>STDEVA(K2236,L2236,M2236,N2236)</f>
        <v/>
      </c>
      <c r="V2236" s="42">
        <f>U2236/Q2236</f>
        <v/>
      </c>
      <c r="W2236" s="43">
        <f>IF(X2236=O2236,"MENOR",IF(X2236=S2236,"PROM[MEN-MED]","PROMEDIO"))</f>
        <v/>
      </c>
      <c r="X2236" s="163">
        <f>IF(V2236&lt;=300%,O2236,IF(AND(V2236&gt;100%,V2236&lt;=150%),S2236,R2236))</f>
        <v/>
      </c>
      <c r="Y2236" s="162">
        <f>ROUND(X2236,0)</f>
        <v/>
      </c>
    </row>
    <row r="2237" ht="54.75" customHeight="1">
      <c r="B2237" s="32" t="inlineStr">
        <is>
          <t>5.16</t>
        </is>
      </c>
      <c r="C2237" s="32" t="n">
        <v>4912</v>
      </c>
      <c r="D2237" s="59" t="inlineStr">
        <is>
          <t>FUSIBLES 10-15-20-25-30 AMP</t>
        </is>
      </c>
      <c r="E2237"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237" s="32" t="inlineStr">
        <is>
          <t>Unidad</t>
        </is>
      </c>
      <c r="G2237" s="35" t="inlineStr">
        <is>
          <t>suministro</t>
        </is>
      </c>
      <c r="H2237" s="159" t="n">
        <v>3976</v>
      </c>
      <c r="I2237" s="37" t="n">
        <v>158.91</v>
      </c>
      <c r="J2237" s="37" t="n">
        <v>151.76</v>
      </c>
      <c r="K2237" s="160">
        <f>H2237*(I2237/J2237)</f>
        <v/>
      </c>
      <c r="L2237" s="159" t="n">
        <v>5731.9444</v>
      </c>
      <c r="M2237" s="159" t="n">
        <v>5565</v>
      </c>
      <c r="N2237" s="159" t="n">
        <v>6010.2</v>
      </c>
      <c r="O2237" s="162">
        <f>MIN(K2237,L2237,M2237,N2237)</f>
        <v/>
      </c>
      <c r="P2237" s="162">
        <f>MAX(K2237,L2237,M2237,N2237)</f>
        <v/>
      </c>
      <c r="Q2237" s="162">
        <f>MEDIAN(K2237,L2237,M2237,N2237)</f>
        <v/>
      </c>
      <c r="R2237" s="162">
        <f>AVERAGE(K2237,L2237,M2237,N2237)</f>
        <v/>
      </c>
      <c r="S2237" s="162">
        <f>AVERAGE(O2237,Q2237)</f>
        <v/>
      </c>
      <c r="T2237" s="162">
        <f>AVERAGE(P2237,Q2237)</f>
        <v/>
      </c>
      <c r="U2237" s="41">
        <f>STDEVA(K2237,L2237,M2237,N2237)</f>
        <v/>
      </c>
      <c r="V2237" s="42">
        <f>U2237/Q2237</f>
        <v/>
      </c>
      <c r="W2237" s="43">
        <f>IF(X2237=O2237,"MENOR",IF(X2237=S2237,"PROM[MEN-MED]","PROMEDIO"))</f>
        <v/>
      </c>
      <c r="X2237" s="163">
        <f>IF(V2237&lt;=300%,O2237,IF(AND(V2237&gt;100%,V2237&lt;=150%),S2237,R2237))</f>
        <v/>
      </c>
      <c r="Y2237" s="162">
        <f>ROUND(X2237,0)</f>
        <v/>
      </c>
    </row>
    <row r="2238" ht="54.75" customHeight="1">
      <c r="B2238" s="32" t="inlineStr">
        <is>
          <t>5.17</t>
        </is>
      </c>
      <c r="C2238" s="32" t="n">
        <v>4912</v>
      </c>
      <c r="D2238" s="59" t="inlineStr">
        <is>
          <t>FUSIBLES 60-80-100 AMP</t>
        </is>
      </c>
      <c r="E2238"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238" s="32" t="inlineStr">
        <is>
          <t>Unidad</t>
        </is>
      </c>
      <c r="G2238" s="35" t="inlineStr">
        <is>
          <t>suministro</t>
        </is>
      </c>
      <c r="H2238" s="159" t="n">
        <v>50350</v>
      </c>
      <c r="I2238" s="37" t="n">
        <v>158.91</v>
      </c>
      <c r="J2238" s="37" t="n">
        <v>151.76</v>
      </c>
      <c r="K2238" s="160">
        <f>H2238*(I2238/J2238)</f>
        <v/>
      </c>
      <c r="L2238" s="159" t="n">
        <v>59039.6009</v>
      </c>
      <c r="M2238" s="159" t="n">
        <v>57320</v>
      </c>
      <c r="N2238" s="159" t="n">
        <v>61905.6</v>
      </c>
      <c r="O2238" s="162">
        <f>MIN(K2238,L2238,M2238,N2238)</f>
        <v/>
      </c>
      <c r="P2238" s="162">
        <f>MAX(K2238,L2238,M2238,N2238)</f>
        <v/>
      </c>
      <c r="Q2238" s="162">
        <f>MEDIAN(K2238,L2238,M2238,N2238)</f>
        <v/>
      </c>
      <c r="R2238" s="162">
        <f>AVERAGE(K2238,L2238,M2238,N2238)</f>
        <v/>
      </c>
      <c r="S2238" s="162">
        <f>AVERAGE(O2238,Q2238)</f>
        <v/>
      </c>
      <c r="T2238" s="162">
        <f>AVERAGE(P2238,Q2238)</f>
        <v/>
      </c>
      <c r="U2238" s="41">
        <f>STDEVA(K2238,L2238,M2238,N2238)</f>
        <v/>
      </c>
      <c r="V2238" s="42">
        <f>U2238/Q2238</f>
        <v/>
      </c>
      <c r="W2238" s="43">
        <f>IF(X2238=O2238,"MENOR",IF(X2238=S2238,"PROM[MEN-MED]","PROMEDIO"))</f>
        <v/>
      </c>
      <c r="X2238" s="163">
        <f>IF(V2238&lt;=300%,O2238,IF(AND(V2238&gt;100%,V2238&lt;=150%),S2238,R2238))</f>
        <v/>
      </c>
      <c r="Y2238" s="162">
        <f>ROUND(X2238,0)</f>
        <v/>
      </c>
    </row>
    <row r="2239" ht="27" customHeight="1">
      <c r="B2239" s="32" t="inlineStr">
        <is>
          <t>5.18</t>
        </is>
      </c>
      <c r="C2239" s="32" t="n">
        <v>4912</v>
      </c>
      <c r="D2239" s="59" t="inlineStr">
        <is>
          <t>INYECTORES (MOTOR DIÉSEL Y GASOLINA)</t>
        </is>
      </c>
      <c r="E2239" s="56"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239" s="32" t="inlineStr">
        <is>
          <t>Unidad</t>
        </is>
      </c>
      <c r="G2239" s="35" t="inlineStr">
        <is>
          <t>suministro</t>
        </is>
      </c>
      <c r="H2239" s="159" t="n">
        <v>824600</v>
      </c>
      <c r="I2239" s="37" t="n">
        <v>158.91</v>
      </c>
      <c r="J2239" s="37" t="n">
        <v>151.76</v>
      </c>
      <c r="K2239" s="160">
        <f>H2239*(I2239/J2239)</f>
        <v/>
      </c>
      <c r="L2239" s="159" t="n">
        <v>985680.1297</v>
      </c>
      <c r="M2239" s="159" t="n">
        <v>956971</v>
      </c>
      <c r="N2239" s="159" t="n">
        <v>1033528.68</v>
      </c>
      <c r="O2239" s="162">
        <f>MIN(K2239,L2239,M2239,N2239)</f>
        <v/>
      </c>
      <c r="P2239" s="162">
        <f>MAX(K2239,L2239,M2239,N2239)</f>
        <v/>
      </c>
      <c r="Q2239" s="162">
        <f>MEDIAN(K2239,L2239,M2239,N2239)</f>
        <v/>
      </c>
      <c r="R2239" s="162">
        <f>AVERAGE(K2239,L2239,M2239,N2239)</f>
        <v/>
      </c>
      <c r="S2239" s="162">
        <f>AVERAGE(O2239,Q2239)</f>
        <v/>
      </c>
      <c r="T2239" s="162">
        <f>AVERAGE(P2239,Q2239)</f>
        <v/>
      </c>
      <c r="U2239" s="41">
        <f>STDEVA(K2239,L2239,M2239,N2239)</f>
        <v/>
      </c>
      <c r="V2239" s="42">
        <f>U2239/Q2239</f>
        <v/>
      </c>
      <c r="W2239" s="43">
        <f>IF(X2239=O2239,"MENOR",IF(X2239=S2239,"PROM[MEN-MED]","PROMEDIO"))</f>
        <v/>
      </c>
      <c r="X2239" s="163">
        <f>IF(V2239&lt;=300%,O2239,IF(AND(V2239&gt;100%,V2239&lt;=150%),S2239,R2239))</f>
        <v/>
      </c>
      <c r="Y2239" s="162">
        <f>ROUND(X2239,0)</f>
        <v/>
      </c>
    </row>
    <row r="2240" ht="27" customHeight="1">
      <c r="B2240" s="32" t="inlineStr">
        <is>
          <t>5.19</t>
        </is>
      </c>
      <c r="C2240" s="32" t="n">
        <v>4912</v>
      </c>
      <c r="D2240" s="59" t="inlineStr">
        <is>
          <t>MOTOR DE LIMPIABRISAS</t>
        </is>
      </c>
      <c r="E2240" s="56" t="inlineStr">
        <is>
          <t>Elemento metálico está formado por un motor eléctrico con un sistema de reducción incorporado, que transforma la velocidad del motor a la velocidad necesaria, para obtener un desplazamiento de vaivén. Diámetro establecido para este vehículo.</t>
        </is>
      </c>
      <c r="F2240" s="32" t="inlineStr">
        <is>
          <t xml:space="preserve">Unidad </t>
        </is>
      </c>
      <c r="G2240" s="35" t="inlineStr">
        <is>
          <t>suministro</t>
        </is>
      </c>
      <c r="H2240" s="159" t="n">
        <v>1561323</v>
      </c>
      <c r="I2240" s="37" t="n">
        <v>158.91</v>
      </c>
      <c r="J2240" s="37" t="n">
        <v>151.76</v>
      </c>
      <c r="K2240" s="160">
        <f>H2240*(I2240/J2240)</f>
        <v/>
      </c>
      <c r="L2240" s="159" t="n">
        <v>2358223.1071</v>
      </c>
      <c r="M2240" s="159" t="n">
        <v>2289537</v>
      </c>
      <c r="N2240" s="159" t="n">
        <v>2472699.96</v>
      </c>
      <c r="O2240" s="162">
        <f>MIN(K2240,L2240,M2240,N2240)</f>
        <v/>
      </c>
      <c r="P2240" s="162">
        <f>MAX(K2240,L2240,M2240,N2240)</f>
        <v/>
      </c>
      <c r="Q2240" s="162">
        <f>MEDIAN(K2240,L2240,M2240,N2240)</f>
        <v/>
      </c>
      <c r="R2240" s="162">
        <f>AVERAGE(K2240,L2240,M2240,N2240)</f>
        <v/>
      </c>
      <c r="S2240" s="162">
        <f>AVERAGE(O2240,Q2240)</f>
        <v/>
      </c>
      <c r="T2240" s="162">
        <f>AVERAGE(P2240,Q2240)</f>
        <v/>
      </c>
      <c r="U2240" s="41">
        <f>STDEVA(K2240,L2240,M2240,N2240)</f>
        <v/>
      </c>
      <c r="V2240" s="42">
        <f>U2240/Q2240</f>
        <v/>
      </c>
      <c r="W2240" s="43">
        <f>IF(X2240=O2240,"MENOR",IF(X2240=S2240,"PROM[MEN-MED]","PROMEDIO"))</f>
        <v/>
      </c>
      <c r="X2240" s="163">
        <f>IF(V2240&lt;=300%,O2240,IF(AND(V2240&gt;100%,V2240&lt;=150%),S2240,R2240))</f>
        <v/>
      </c>
      <c r="Y2240" s="162">
        <f>ROUND(X2240,0)</f>
        <v/>
      </c>
    </row>
    <row r="2241" ht="27" customHeight="1">
      <c r="B2241" s="32" t="inlineStr">
        <is>
          <t>5.20</t>
        </is>
      </c>
      <c r="C2241" s="32" t="n">
        <v>4912</v>
      </c>
      <c r="D2241" s="59" t="inlineStr">
        <is>
          <t>PORTAFUSIBLES</t>
        </is>
      </c>
      <c r="E2241" s="56" t="inlineStr">
        <is>
          <t>Elemento de plastico y metal forma de caja con su respetiva tapa que ofrecen un medio seguro y organizado para la instalación y protección grupal en elementos eléctricos. Diámetro establecido para este vehículo.</t>
        </is>
      </c>
      <c r="F2241" s="32" t="inlineStr">
        <is>
          <t>Unidad</t>
        </is>
      </c>
      <c r="G2241" s="35" t="inlineStr">
        <is>
          <t>suministro</t>
        </is>
      </c>
      <c r="H2241" s="159" t="n">
        <v>537061</v>
      </c>
      <c r="I2241" s="37" t="n">
        <v>158.91</v>
      </c>
      <c r="J2241" s="37" t="n">
        <v>151.76</v>
      </c>
      <c r="K2241" s="160">
        <f>H2241*(I2241/J2241)</f>
        <v/>
      </c>
      <c r="L2241" s="159" t="n">
        <v>644488.5061999999</v>
      </c>
      <c r="M2241" s="159" t="n">
        <v>625717</v>
      </c>
      <c r="N2241" s="159" t="n">
        <v>675774.36</v>
      </c>
      <c r="O2241" s="162">
        <f>MIN(K2241,L2241,M2241,N2241)</f>
        <v/>
      </c>
      <c r="P2241" s="162">
        <f>MAX(K2241,L2241,M2241,N2241)</f>
        <v/>
      </c>
      <c r="Q2241" s="162">
        <f>MEDIAN(K2241,L2241,M2241,N2241)</f>
        <v/>
      </c>
      <c r="R2241" s="162">
        <f>AVERAGE(K2241,L2241,M2241,N2241)</f>
        <v/>
      </c>
      <c r="S2241" s="162">
        <f>AVERAGE(O2241,Q2241)</f>
        <v/>
      </c>
      <c r="T2241" s="162">
        <f>AVERAGE(P2241,Q2241)</f>
        <v/>
      </c>
      <c r="U2241" s="41">
        <f>STDEVA(K2241,L2241,M2241,N2241)</f>
        <v/>
      </c>
      <c r="V2241" s="42">
        <f>U2241/Q2241</f>
        <v/>
      </c>
      <c r="W2241" s="43">
        <f>IF(X2241=O2241,"MENOR",IF(X2241=S2241,"PROM[MEN-MED]","PROMEDIO"))</f>
        <v/>
      </c>
      <c r="X2241" s="163">
        <f>IF(V2241&lt;=300%,O2241,IF(AND(V2241&gt;100%,V2241&lt;=150%),S2241,R2241))</f>
        <v/>
      </c>
      <c r="Y2241" s="162">
        <f>ROUND(X2241,0)</f>
        <v/>
      </c>
    </row>
    <row r="2242" ht="27" customHeight="1">
      <c r="B2242" s="32" t="inlineStr">
        <is>
          <t>5.21</t>
        </is>
      </c>
      <c r="C2242" s="32" t="n">
        <v>4912</v>
      </c>
      <c r="D2242" s="59" t="inlineStr">
        <is>
          <t xml:space="preserve">REGULADOR ALTERNADOR </t>
        </is>
      </c>
      <c r="E2242" s="56" t="inlineStr">
        <is>
          <t>Dispositivo de plastico y metal electrónico que de forma irregular, poseen en su interior una compenentes electronicos, manteniendo la tensión suministrada por el generador corriente (alternador). Diámetro establecido para este vehículo.</t>
        </is>
      </c>
      <c r="F2242" s="32" t="inlineStr">
        <is>
          <t>Unidad</t>
        </is>
      </c>
      <c r="G2242" s="35" t="inlineStr">
        <is>
          <t>suministro</t>
        </is>
      </c>
      <c r="H2242" s="159" t="n">
        <v>537061</v>
      </c>
      <c r="I2242" s="37" t="n">
        <v>158.91</v>
      </c>
      <c r="J2242" s="37" t="n">
        <v>151.76</v>
      </c>
      <c r="K2242" s="160">
        <f>H2242*(I2242/J2242)</f>
        <v/>
      </c>
      <c r="L2242" s="159" t="n">
        <v>663078.9837</v>
      </c>
      <c r="M2242" s="159" t="n">
        <v>643766</v>
      </c>
      <c r="N2242" s="159" t="n">
        <v>695267.28</v>
      </c>
      <c r="O2242" s="162">
        <f>MIN(K2242,L2242,M2242,N2242)</f>
        <v/>
      </c>
      <c r="P2242" s="162">
        <f>MAX(K2242,L2242,M2242,N2242)</f>
        <v/>
      </c>
      <c r="Q2242" s="162">
        <f>MEDIAN(K2242,L2242,M2242,N2242)</f>
        <v/>
      </c>
      <c r="R2242" s="162">
        <f>AVERAGE(K2242,L2242,M2242,N2242)</f>
        <v/>
      </c>
      <c r="S2242" s="162">
        <f>AVERAGE(O2242,Q2242)</f>
        <v/>
      </c>
      <c r="T2242" s="162">
        <f>AVERAGE(P2242,Q2242)</f>
        <v/>
      </c>
      <c r="U2242" s="41">
        <f>STDEVA(K2242,L2242,M2242,N2242)</f>
        <v/>
      </c>
      <c r="V2242" s="42">
        <f>U2242/Q2242</f>
        <v/>
      </c>
      <c r="W2242" s="43">
        <f>IF(X2242=O2242,"MENOR",IF(X2242=S2242,"PROM[MEN-MED]","PROMEDIO"))</f>
        <v/>
      </c>
      <c r="X2242" s="163">
        <f>IF(V2242&lt;=300%,O2242,IF(AND(V2242&gt;100%,V2242&lt;=150%),S2242,R2242))</f>
        <v/>
      </c>
      <c r="Y2242" s="162">
        <f>ROUND(X2242,0)</f>
        <v/>
      </c>
    </row>
    <row r="2243" ht="27" customHeight="1">
      <c r="B2243" s="32" t="inlineStr">
        <is>
          <t>5.22</t>
        </is>
      </c>
      <c r="C2243" s="32" t="n">
        <v>4912</v>
      </c>
      <c r="D2243" s="59" t="inlineStr">
        <is>
          <t>RELÉ (ELEVADOR DE CORRIENTE)</t>
        </is>
      </c>
      <c r="E2243" s="56"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243" s="32" t="inlineStr">
        <is>
          <t>Unidad</t>
        </is>
      </c>
      <c r="G2243" s="35" t="inlineStr">
        <is>
          <t>suministro</t>
        </is>
      </c>
      <c r="H2243" s="159" t="n">
        <v>213676</v>
      </c>
      <c r="I2243" s="37" t="n">
        <v>158.91</v>
      </c>
      <c r="J2243" s="37" t="n">
        <v>151.76</v>
      </c>
      <c r="K2243" s="160">
        <f>H2243*(I2243/J2243)</f>
        <v/>
      </c>
      <c r="L2243" s="159" t="n">
        <v>315689.8521</v>
      </c>
      <c r="M2243" s="159" t="n">
        <v>306495</v>
      </c>
      <c r="N2243" s="159" t="n">
        <v>331014.6</v>
      </c>
      <c r="O2243" s="162">
        <f>MIN(K2243,L2243,M2243,N2243)</f>
        <v/>
      </c>
      <c r="P2243" s="162">
        <f>MAX(K2243,L2243,M2243,N2243)</f>
        <v/>
      </c>
      <c r="Q2243" s="162">
        <f>MEDIAN(K2243,L2243,M2243,N2243)</f>
        <v/>
      </c>
      <c r="R2243" s="162">
        <f>AVERAGE(K2243,L2243,M2243,N2243)</f>
        <v/>
      </c>
      <c r="S2243" s="162">
        <f>AVERAGE(O2243,Q2243)</f>
        <v/>
      </c>
      <c r="T2243" s="162">
        <f>AVERAGE(P2243,Q2243)</f>
        <v/>
      </c>
      <c r="U2243" s="41">
        <f>STDEVA(K2243,L2243,M2243,N2243)</f>
        <v/>
      </c>
      <c r="V2243" s="42">
        <f>U2243/Q2243</f>
        <v/>
      </c>
      <c r="W2243" s="43">
        <f>IF(X2243=O2243,"MENOR",IF(X2243=S2243,"PROM[MEN-MED]","PROMEDIO"))</f>
        <v/>
      </c>
      <c r="X2243" s="163">
        <f>IF(V2243&lt;=300%,O2243,IF(AND(V2243&gt;100%,V2243&lt;=150%),S2243,R2243))</f>
        <v/>
      </c>
      <c r="Y2243" s="162">
        <f>ROUND(X2243,0)</f>
        <v/>
      </c>
    </row>
    <row r="2244" ht="27" customHeight="1">
      <c r="B2244" s="32" t="inlineStr">
        <is>
          <t>5.23</t>
        </is>
      </c>
      <c r="C2244" s="32" t="n">
        <v>4912</v>
      </c>
      <c r="D2244" s="59" t="inlineStr">
        <is>
          <t xml:space="preserve">SENSOR ABS DE LAS RUEDAS </t>
        </is>
      </c>
      <c r="E2244" s="56"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244" s="32" t="inlineStr">
        <is>
          <t>Unidad</t>
        </is>
      </c>
      <c r="G2244" s="35" t="inlineStr">
        <is>
          <t>suministro</t>
        </is>
      </c>
      <c r="H2244" s="159" t="n">
        <v>402029</v>
      </c>
      <c r="I2244" s="37" t="n">
        <v>158.91</v>
      </c>
      <c r="J2244" s="37" t="n">
        <v>151.76</v>
      </c>
      <c r="K2244" s="160">
        <f>H2244*(I2244/J2244)</f>
        <v/>
      </c>
      <c r="L2244" s="159" t="n">
        <v>494094.0928</v>
      </c>
      <c r="M2244" s="159" t="n">
        <v>479703</v>
      </c>
      <c r="N2244" s="159" t="n">
        <v>518079.24</v>
      </c>
      <c r="O2244" s="162">
        <f>MIN(K2244,L2244,M2244,N2244)</f>
        <v/>
      </c>
      <c r="P2244" s="162">
        <f>MAX(K2244,L2244,M2244,N2244)</f>
        <v/>
      </c>
      <c r="Q2244" s="162">
        <f>MEDIAN(K2244,L2244,M2244,N2244)</f>
        <v/>
      </c>
      <c r="R2244" s="162">
        <f>AVERAGE(K2244,L2244,M2244,N2244)</f>
        <v/>
      </c>
      <c r="S2244" s="162">
        <f>AVERAGE(O2244,Q2244)</f>
        <v/>
      </c>
      <c r="T2244" s="162">
        <f>AVERAGE(P2244,Q2244)</f>
        <v/>
      </c>
      <c r="U2244" s="41">
        <f>STDEVA(K2244,L2244,M2244,N2244)</f>
        <v/>
      </c>
      <c r="V2244" s="42">
        <f>U2244/Q2244</f>
        <v/>
      </c>
      <c r="W2244" s="43">
        <f>IF(X2244=O2244,"MENOR",IF(X2244=S2244,"PROM[MEN-MED]","PROMEDIO"))</f>
        <v/>
      </c>
      <c r="X2244" s="163">
        <f>IF(V2244&lt;=300%,O2244,IF(AND(V2244&gt;100%,V2244&lt;=150%),S2244,R2244))</f>
        <v/>
      </c>
      <c r="Y2244" s="162">
        <f>ROUND(X2244,0)</f>
        <v/>
      </c>
    </row>
    <row r="2245" ht="41.25" customHeight="1">
      <c r="B2245" s="32" t="inlineStr">
        <is>
          <t>5.24</t>
        </is>
      </c>
      <c r="C2245" s="32" t="n">
        <v>4912</v>
      </c>
      <c r="D2245" s="59" t="inlineStr">
        <is>
          <t>SENSOR APERTURA MARIPOSA (TPS)</t>
        </is>
      </c>
      <c r="E2245" s="56"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245" s="32" t="inlineStr">
        <is>
          <t>Unidad</t>
        </is>
      </c>
      <c r="G2245" s="35" t="inlineStr">
        <is>
          <t>suministro</t>
        </is>
      </c>
      <c r="H2245" s="159" t="n">
        <v>1978375</v>
      </c>
      <c r="I2245" s="37" t="n">
        <v>158.91</v>
      </c>
      <c r="J2245" s="37" t="n">
        <v>151.76</v>
      </c>
      <c r="K2245" s="160">
        <f>H2245*(I2245/J2245)</f>
        <v/>
      </c>
      <c r="L2245" s="159" t="n">
        <v>2319790.7243</v>
      </c>
      <c r="M2245" s="159" t="n">
        <v>2252224</v>
      </c>
      <c r="N2245" s="159" t="n">
        <v>2432401.92</v>
      </c>
      <c r="O2245" s="162">
        <f>MIN(K2245,L2245,M2245,N2245)</f>
        <v/>
      </c>
      <c r="P2245" s="162">
        <f>MAX(K2245,L2245,M2245,N2245)</f>
        <v/>
      </c>
      <c r="Q2245" s="162">
        <f>MEDIAN(K2245,L2245,M2245,N2245)</f>
        <v/>
      </c>
      <c r="R2245" s="162">
        <f>AVERAGE(K2245,L2245,M2245,N2245)</f>
        <v/>
      </c>
      <c r="S2245" s="162">
        <f>AVERAGE(O2245,Q2245)</f>
        <v/>
      </c>
      <c r="T2245" s="162">
        <f>AVERAGE(P2245,Q2245)</f>
        <v/>
      </c>
      <c r="U2245" s="41">
        <f>STDEVA(K2245,L2245,M2245,N2245)</f>
        <v/>
      </c>
      <c r="V2245" s="42">
        <f>U2245/Q2245</f>
        <v/>
      </c>
      <c r="W2245" s="43">
        <f>IF(X2245=O2245,"MENOR",IF(X2245=S2245,"PROM[MEN-MED]","PROMEDIO"))</f>
        <v/>
      </c>
      <c r="X2245" s="163">
        <f>IF(V2245&lt;=300%,O2245,IF(AND(V2245&gt;100%,V2245&lt;=150%),S2245,R2245))</f>
        <v/>
      </c>
      <c r="Y2245" s="162">
        <f>ROUND(X2245,0)</f>
        <v/>
      </c>
    </row>
    <row r="2246" ht="41.25" customHeight="1">
      <c r="B2246" s="32" t="inlineStr">
        <is>
          <t>5.25</t>
        </is>
      </c>
      <c r="C2246" s="32" t="n">
        <v>4912</v>
      </c>
      <c r="D2246" s="59" t="inlineStr">
        <is>
          <t>SENSOR DE DETONACIÓN (KS)</t>
        </is>
      </c>
      <c r="E2246" s="56"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246" s="32" t="inlineStr">
        <is>
          <t>Unidad</t>
        </is>
      </c>
      <c r="G2246" s="35" t="inlineStr">
        <is>
          <t>suministro</t>
        </is>
      </c>
      <c r="H2246" s="159" t="n">
        <v>676805</v>
      </c>
      <c r="I2246" s="37" t="n">
        <v>158.91</v>
      </c>
      <c r="J2246" s="37" t="n">
        <v>151.76</v>
      </c>
      <c r="K2246" s="160">
        <f>H2246*(I2246/J2246)</f>
        <v/>
      </c>
      <c r="L2246" s="159" t="n">
        <v>2044034.9993</v>
      </c>
      <c r="M2246" s="159" t="n">
        <v>1984500</v>
      </c>
      <c r="N2246" s="159" t="n">
        <v>2143260</v>
      </c>
      <c r="O2246" s="162">
        <f>MIN(K2246,L2246,M2246,N2246)</f>
        <v/>
      </c>
      <c r="P2246" s="162">
        <f>MAX(K2246,L2246,M2246,N2246)</f>
        <v/>
      </c>
      <c r="Q2246" s="162">
        <f>MEDIAN(K2246,L2246,M2246,N2246)</f>
        <v/>
      </c>
      <c r="R2246" s="162">
        <f>AVERAGE(K2246,L2246,M2246,N2246)</f>
        <v/>
      </c>
      <c r="S2246" s="162">
        <f>AVERAGE(O2246,Q2246)</f>
        <v/>
      </c>
      <c r="T2246" s="162">
        <f>AVERAGE(P2246,Q2246)</f>
        <v/>
      </c>
      <c r="U2246" s="41">
        <f>STDEVA(K2246,L2246,M2246,N2246)</f>
        <v/>
      </c>
      <c r="V2246" s="42">
        <f>U2246/Q2246</f>
        <v/>
      </c>
      <c r="W2246" s="43">
        <f>IF(X2246=O2246,"MENOR",IF(X2246=S2246,"PROM[MEN-MED]","PROMEDIO"))</f>
        <v/>
      </c>
      <c r="X2246" s="163">
        <f>IF(V2246&lt;=300%,O2246,IF(AND(V2246&gt;100%,V2246&lt;=150%),S2246,R2246))</f>
        <v/>
      </c>
      <c r="Y2246" s="162">
        <f>ROUND(X2246,0)</f>
        <v/>
      </c>
    </row>
    <row r="2247" ht="27" customHeight="1">
      <c r="B2247" s="32" t="inlineStr">
        <is>
          <t>5.26</t>
        </is>
      </c>
      <c r="C2247" s="32" t="n">
        <v>4912</v>
      </c>
      <c r="D2247" s="59" t="inlineStr">
        <is>
          <t>SENSOR DE OXIGENO (O2)</t>
        </is>
      </c>
      <c r="E2247"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247" s="32" t="inlineStr">
        <is>
          <t>Unidad</t>
        </is>
      </c>
      <c r="G2247" s="35" t="inlineStr">
        <is>
          <t>suministro</t>
        </is>
      </c>
      <c r="H2247" s="159" t="n">
        <v>599278</v>
      </c>
      <c r="I2247" s="37" t="n">
        <v>158.91</v>
      </c>
      <c r="J2247" s="37" t="n">
        <v>151.76</v>
      </c>
      <c r="K2247" s="160">
        <f>H2247*(I2247/J2247)</f>
        <v/>
      </c>
      <c r="L2247" s="159" t="n">
        <v>716472.1179</v>
      </c>
      <c r="M2247" s="159" t="n">
        <v>695604</v>
      </c>
      <c r="N2247" s="159" t="n">
        <v>751252.3199999999</v>
      </c>
      <c r="O2247" s="162">
        <f>MIN(K2247,L2247,M2247,N2247)</f>
        <v/>
      </c>
      <c r="P2247" s="162">
        <f>MAX(K2247,L2247,M2247,N2247)</f>
        <v/>
      </c>
      <c r="Q2247" s="162">
        <f>MEDIAN(K2247,L2247,M2247,N2247)</f>
        <v/>
      </c>
      <c r="R2247" s="162">
        <f>AVERAGE(K2247,L2247,M2247,N2247)</f>
        <v/>
      </c>
      <c r="S2247" s="162">
        <f>AVERAGE(O2247,Q2247)</f>
        <v/>
      </c>
      <c r="T2247" s="162">
        <f>AVERAGE(P2247,Q2247)</f>
        <v/>
      </c>
      <c r="U2247" s="41">
        <f>STDEVA(K2247,L2247,M2247,N2247)</f>
        <v/>
      </c>
      <c r="V2247" s="42">
        <f>U2247/Q2247</f>
        <v/>
      </c>
      <c r="W2247" s="43">
        <f>IF(X2247=O2247,"MENOR",IF(X2247=S2247,"PROM[MEN-MED]","PROMEDIO"))</f>
        <v/>
      </c>
      <c r="X2247" s="163">
        <f>IF(V2247&lt;=300%,O2247,IF(AND(V2247&gt;100%,V2247&lt;=150%),S2247,R2247))</f>
        <v/>
      </c>
      <c r="Y2247" s="162">
        <f>ROUND(X2247,0)</f>
        <v/>
      </c>
    </row>
    <row r="2248" ht="41.25" customHeight="1">
      <c r="B2248" s="32" t="inlineStr">
        <is>
          <t>5.27</t>
        </is>
      </c>
      <c r="C2248" s="32" t="n">
        <v>4912</v>
      </c>
      <c r="D2248" s="59" t="inlineStr">
        <is>
          <t>SENSOR DE PRESIÓN DE COMBUSTIBLE</t>
        </is>
      </c>
      <c r="E2248" s="56"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248" s="32" t="inlineStr">
        <is>
          <t>Unidad</t>
        </is>
      </c>
      <c r="G2248" s="35" t="inlineStr">
        <is>
          <t>suministro</t>
        </is>
      </c>
      <c r="H2248" s="159" t="n">
        <v>220923</v>
      </c>
      <c r="I2248" s="37" t="n">
        <v>158.91</v>
      </c>
      <c r="J2248" s="37" t="n">
        <v>151.76</v>
      </c>
      <c r="K2248" s="160">
        <f>H2248*(I2248/J2248)</f>
        <v/>
      </c>
      <c r="L2248" s="159" t="n">
        <v>279719.1628</v>
      </c>
      <c r="M2248" s="159" t="n">
        <v>271572</v>
      </c>
      <c r="N2248" s="159" t="n">
        <v>293297.76</v>
      </c>
      <c r="O2248" s="162">
        <f>MIN(K2248,L2248,M2248,N2248)</f>
        <v/>
      </c>
      <c r="P2248" s="162">
        <f>MAX(K2248,L2248,M2248,N2248)</f>
        <v/>
      </c>
      <c r="Q2248" s="162">
        <f>MEDIAN(K2248,L2248,M2248,N2248)</f>
        <v/>
      </c>
      <c r="R2248" s="162">
        <f>AVERAGE(K2248,L2248,M2248,N2248)</f>
        <v/>
      </c>
      <c r="S2248" s="162">
        <f>AVERAGE(O2248,Q2248)</f>
        <v/>
      </c>
      <c r="T2248" s="162">
        <f>AVERAGE(P2248,Q2248)</f>
        <v/>
      </c>
      <c r="U2248" s="41">
        <f>STDEVA(K2248,L2248,M2248,N2248)</f>
        <v/>
      </c>
      <c r="V2248" s="42">
        <f>U2248/Q2248</f>
        <v/>
      </c>
      <c r="W2248" s="43">
        <f>IF(X2248=O2248,"MENOR",IF(X2248=S2248,"PROM[MEN-MED]","PROMEDIO"))</f>
        <v/>
      </c>
      <c r="X2248" s="163">
        <f>IF(V2248&lt;=300%,O2248,IF(AND(V2248&gt;100%,V2248&lt;=150%),S2248,R2248))</f>
        <v/>
      </c>
      <c r="Y2248" s="162">
        <f>ROUND(X2248,0)</f>
        <v/>
      </c>
    </row>
    <row r="2249" ht="27" customHeight="1">
      <c r="B2249" s="32" t="inlineStr">
        <is>
          <t>5.28</t>
        </is>
      </c>
      <c r="C2249" s="32" t="n">
        <v>4912</v>
      </c>
      <c r="D2249" s="59" t="inlineStr">
        <is>
          <t>SENSOR DE REVERSO (LUZ TRASERA)</t>
        </is>
      </c>
      <c r="E2249"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249" s="32" t="inlineStr">
        <is>
          <t>Unidad</t>
        </is>
      </c>
      <c r="G2249" s="35" t="inlineStr">
        <is>
          <t>suministro</t>
        </is>
      </c>
      <c r="H2249" s="159" t="n">
        <v>241503</v>
      </c>
      <c r="I2249" s="37" t="n">
        <v>158.91</v>
      </c>
      <c r="J2249" s="37" t="n">
        <v>151.76</v>
      </c>
      <c r="K2249" s="160">
        <f>H2249*(I2249/J2249)</f>
        <v/>
      </c>
      <c r="L2249" s="159" t="n">
        <v>417827.7425</v>
      </c>
      <c r="M2249" s="159" t="n">
        <v>405658</v>
      </c>
      <c r="N2249" s="159" t="n">
        <v>438110.64</v>
      </c>
      <c r="O2249" s="162">
        <f>MIN(K2249,L2249,M2249,N2249)</f>
        <v/>
      </c>
      <c r="P2249" s="162">
        <f>MAX(K2249,L2249,M2249,N2249)</f>
        <v/>
      </c>
      <c r="Q2249" s="162">
        <f>MEDIAN(K2249,L2249,M2249,N2249)</f>
        <v/>
      </c>
      <c r="R2249" s="162">
        <f>AVERAGE(K2249,L2249,M2249,N2249)</f>
        <v/>
      </c>
      <c r="S2249" s="162">
        <f>AVERAGE(O2249,Q2249)</f>
        <v/>
      </c>
      <c r="T2249" s="162">
        <f>AVERAGE(P2249,Q2249)</f>
        <v/>
      </c>
      <c r="U2249" s="41">
        <f>STDEVA(K2249,L2249,M2249,N2249)</f>
        <v/>
      </c>
      <c r="V2249" s="42">
        <f>U2249/Q2249</f>
        <v/>
      </c>
      <c r="W2249" s="43">
        <f>IF(X2249=O2249,"MENOR",IF(X2249=S2249,"PROM[MEN-MED]","PROMEDIO"))</f>
        <v/>
      </c>
      <c r="X2249" s="163">
        <f>IF(V2249&lt;=300%,O2249,IF(AND(V2249&gt;100%,V2249&lt;=150%),S2249,R2249))</f>
        <v/>
      </c>
      <c r="Y2249" s="162">
        <f>ROUND(X2249,0)</f>
        <v/>
      </c>
    </row>
    <row r="2250" ht="27" customHeight="1">
      <c r="B2250" s="32" t="inlineStr">
        <is>
          <t>5.29</t>
        </is>
      </c>
      <c r="C2250" s="32" t="n">
        <v>4912</v>
      </c>
      <c r="D2250" s="59" t="inlineStr">
        <is>
          <t>SENSOR DE TEMPERATURA DEL REFRIGERANTE (CTS - ECT)</t>
        </is>
      </c>
      <c r="E2250"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250" s="32" t="inlineStr">
        <is>
          <t>Unidad</t>
        </is>
      </c>
      <c r="G2250" s="35" t="inlineStr">
        <is>
          <t>suministro</t>
        </is>
      </c>
      <c r="H2250" s="159" t="n">
        <v>221626</v>
      </c>
      <c r="I2250" s="37" t="n">
        <v>158.91</v>
      </c>
      <c r="J2250" s="37" t="n">
        <v>151.76</v>
      </c>
      <c r="K2250" s="160">
        <f>H2250*(I2250/J2250)</f>
        <v/>
      </c>
      <c r="L2250" s="159" t="n">
        <v>280714.1456</v>
      </c>
      <c r="M2250" s="159" t="n">
        <v>272538</v>
      </c>
      <c r="N2250" s="159" t="n">
        <v>294341.04</v>
      </c>
      <c r="O2250" s="162">
        <f>MIN(K2250,L2250,M2250,N2250)</f>
        <v/>
      </c>
      <c r="P2250" s="162">
        <f>MAX(K2250,L2250,M2250,N2250)</f>
        <v/>
      </c>
      <c r="Q2250" s="162">
        <f>MEDIAN(K2250,L2250,M2250,N2250)</f>
        <v/>
      </c>
      <c r="R2250" s="162">
        <f>AVERAGE(K2250,L2250,M2250,N2250)</f>
        <v/>
      </c>
      <c r="S2250" s="162">
        <f>AVERAGE(O2250,Q2250)</f>
        <v/>
      </c>
      <c r="T2250" s="162">
        <f>AVERAGE(P2250,Q2250)</f>
        <v/>
      </c>
      <c r="U2250" s="41">
        <f>STDEVA(K2250,L2250,M2250,N2250)</f>
        <v/>
      </c>
      <c r="V2250" s="42">
        <f>U2250/Q2250</f>
        <v/>
      </c>
      <c r="W2250" s="43">
        <f>IF(X2250=O2250,"MENOR",IF(X2250=S2250,"PROM[MEN-MED]","PROMEDIO"))</f>
        <v/>
      </c>
      <c r="X2250" s="163">
        <f>IF(V2250&lt;=300%,O2250,IF(AND(V2250&gt;100%,V2250&lt;=150%),S2250,R2250))</f>
        <v/>
      </c>
      <c r="Y2250" s="162">
        <f>ROUND(X2250,0)</f>
        <v/>
      </c>
    </row>
    <row r="2251" ht="27" customHeight="1">
      <c r="B2251" s="32" t="inlineStr">
        <is>
          <t>5.30</t>
        </is>
      </c>
      <c r="C2251" s="32" t="n">
        <v>4912</v>
      </c>
      <c r="D2251" s="59" t="inlineStr">
        <is>
          <t>SENSOR DE VELOCIDAD (VSS)</t>
        </is>
      </c>
      <c r="E2251" s="56" t="inlineStr">
        <is>
          <t>Elemento metálico plastico de engranajes formados en un extremo por una ruedas dentadas y en el otro un conector que  transmite potencia mecánica de un componente a otro enviando una señal de movimiento.​  Diámetro establecido para este vehículo.</t>
        </is>
      </c>
      <c r="F2251" s="32" t="inlineStr">
        <is>
          <t>Unidad</t>
        </is>
      </c>
      <c r="G2251" s="35" t="inlineStr">
        <is>
          <t>suministro</t>
        </is>
      </c>
      <c r="H2251" s="159" t="n">
        <v>395282</v>
      </c>
      <c r="I2251" s="37" t="n">
        <v>158.91</v>
      </c>
      <c r="J2251" s="37" t="n">
        <v>151.76</v>
      </c>
      <c r="K2251" s="160">
        <f>H2251*(I2251/J2251)</f>
        <v/>
      </c>
      <c r="L2251" s="159" t="n">
        <v>498754.8349</v>
      </c>
      <c r="M2251" s="159" t="n">
        <v>484228</v>
      </c>
      <c r="N2251" s="159" t="n">
        <v>522966.24</v>
      </c>
      <c r="O2251" s="162">
        <f>MIN(K2251,L2251,M2251,N2251)</f>
        <v/>
      </c>
      <c r="P2251" s="162">
        <f>MAX(K2251,L2251,M2251,N2251)</f>
        <v/>
      </c>
      <c r="Q2251" s="162">
        <f>MEDIAN(K2251,L2251,M2251,N2251)</f>
        <v/>
      </c>
      <c r="R2251" s="162">
        <f>AVERAGE(K2251,L2251,M2251,N2251)</f>
        <v/>
      </c>
      <c r="S2251" s="162">
        <f>AVERAGE(O2251,Q2251)</f>
        <v/>
      </c>
      <c r="T2251" s="162">
        <f>AVERAGE(P2251,Q2251)</f>
        <v/>
      </c>
      <c r="U2251" s="41">
        <f>STDEVA(K2251,L2251,M2251,N2251)</f>
        <v/>
      </c>
      <c r="V2251" s="42">
        <f>U2251/Q2251</f>
        <v/>
      </c>
      <c r="W2251" s="43">
        <f>IF(X2251=O2251,"MENOR",IF(X2251=S2251,"PROM[MEN-MED]","PROMEDIO"))</f>
        <v/>
      </c>
      <c r="X2251" s="163">
        <f>IF(V2251&lt;=300%,O2251,IF(AND(V2251&gt;100%,V2251&lt;=150%),S2251,R2251))</f>
        <v/>
      </c>
      <c r="Y2251" s="162">
        <f>ROUND(X2251,0)</f>
        <v/>
      </c>
    </row>
    <row r="2252" ht="27" customHeight="1">
      <c r="B2252" s="32" t="inlineStr">
        <is>
          <t>5.31</t>
        </is>
      </c>
      <c r="C2252" s="32" t="n">
        <v>4912</v>
      </c>
      <c r="D2252" s="59" t="inlineStr">
        <is>
          <t>SENSOR FLUJO DE AIRE (MAF)</t>
        </is>
      </c>
      <c r="E2252"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252" s="32" t="inlineStr">
        <is>
          <t>Unidad</t>
        </is>
      </c>
      <c r="G2252" s="35" t="inlineStr">
        <is>
          <t>suministro</t>
        </is>
      </c>
      <c r="H2252" s="159" t="n">
        <v>560581</v>
      </c>
      <c r="I2252" s="37" t="n">
        <v>158.91</v>
      </c>
      <c r="J2252" s="37" t="n">
        <v>151.76</v>
      </c>
      <c r="K2252" s="160">
        <f>H2252*(I2252/J2252)</f>
        <v/>
      </c>
      <c r="L2252" s="159" t="n">
        <v>679355.0421</v>
      </c>
      <c r="M2252" s="159" t="n">
        <v>659568</v>
      </c>
      <c r="N2252" s="159" t="n">
        <v>712333.4399999999</v>
      </c>
      <c r="O2252" s="162">
        <f>MIN(K2252,L2252,M2252,N2252)</f>
        <v/>
      </c>
      <c r="P2252" s="162">
        <f>MAX(K2252,L2252,M2252,N2252)</f>
        <v/>
      </c>
      <c r="Q2252" s="162">
        <f>MEDIAN(K2252,L2252,M2252,N2252)</f>
        <v/>
      </c>
      <c r="R2252" s="162">
        <f>AVERAGE(K2252,L2252,M2252,N2252)</f>
        <v/>
      </c>
      <c r="S2252" s="162">
        <f>AVERAGE(O2252,Q2252)</f>
        <v/>
      </c>
      <c r="T2252" s="162">
        <f>AVERAGE(P2252,Q2252)</f>
        <v/>
      </c>
      <c r="U2252" s="41">
        <f>STDEVA(K2252,L2252,M2252,N2252)</f>
        <v/>
      </c>
      <c r="V2252" s="42">
        <f>U2252/Q2252</f>
        <v/>
      </c>
      <c r="W2252" s="43">
        <f>IF(X2252=O2252,"MENOR",IF(X2252=S2252,"PROM[MEN-MED]","PROMEDIO"))</f>
        <v/>
      </c>
      <c r="X2252" s="163">
        <f>IF(V2252&lt;=300%,O2252,IF(AND(V2252&gt;100%,V2252&lt;=150%),S2252,R2252))</f>
        <v/>
      </c>
      <c r="Y2252" s="162">
        <f>ROUND(X2252,0)</f>
        <v/>
      </c>
    </row>
    <row r="2253" ht="27" customHeight="1">
      <c r="B2253" s="32" t="inlineStr">
        <is>
          <t>5.32</t>
        </is>
      </c>
      <c r="C2253" s="32" t="n">
        <v>4912</v>
      </c>
      <c r="D2253" s="59" t="inlineStr">
        <is>
          <t>SENSOR NIVEL DE COMBUSTIBLE (FLOTADOR)</t>
        </is>
      </c>
      <c r="E2253"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253" s="32" t="inlineStr">
        <is>
          <t>Unidad</t>
        </is>
      </c>
      <c r="G2253" s="35" t="inlineStr">
        <is>
          <t>suministro</t>
        </is>
      </c>
      <c r="H2253" s="159" t="n">
        <v>232558</v>
      </c>
      <c r="I2253" s="37" t="n">
        <v>158.91</v>
      </c>
      <c r="J2253" s="37" t="n">
        <v>151.76</v>
      </c>
      <c r="K2253" s="160">
        <f>H2253*(I2253/J2253)</f>
        <v/>
      </c>
      <c r="L2253" s="159" t="n">
        <v>425310.6886</v>
      </c>
      <c r="M2253" s="159" t="n">
        <v>412923</v>
      </c>
      <c r="N2253" s="159" t="n">
        <v>445956.84</v>
      </c>
      <c r="O2253" s="162">
        <f>MIN(K2253,L2253,M2253,N2253)</f>
        <v/>
      </c>
      <c r="P2253" s="162">
        <f>MAX(K2253,L2253,M2253,N2253)</f>
        <v/>
      </c>
      <c r="Q2253" s="162">
        <f>MEDIAN(K2253,L2253,M2253,N2253)</f>
        <v/>
      </c>
      <c r="R2253" s="162">
        <f>AVERAGE(K2253,L2253,M2253,N2253)</f>
        <v/>
      </c>
      <c r="S2253" s="162">
        <f>AVERAGE(O2253,Q2253)</f>
        <v/>
      </c>
      <c r="T2253" s="162">
        <f>AVERAGE(P2253,Q2253)</f>
        <v/>
      </c>
      <c r="U2253" s="41">
        <f>STDEVA(K2253,L2253,M2253,N2253)</f>
        <v/>
      </c>
      <c r="V2253" s="42">
        <f>U2253/Q2253</f>
        <v/>
      </c>
      <c r="W2253" s="43">
        <f>IF(X2253=O2253,"MENOR",IF(X2253=S2253,"PROM[MEN-MED]","PROMEDIO"))</f>
        <v/>
      </c>
      <c r="X2253" s="163">
        <f>IF(V2253&lt;=300%,O2253,IF(AND(V2253&gt;100%,V2253&lt;=150%),S2253,R2253))</f>
        <v/>
      </c>
      <c r="Y2253" s="162">
        <f>ROUND(X2253,0)</f>
        <v/>
      </c>
    </row>
    <row r="2254" ht="27" customHeight="1">
      <c r="B2254" s="32" t="inlineStr">
        <is>
          <t>5.33</t>
        </is>
      </c>
      <c r="C2254" s="32" t="n">
        <v>4912</v>
      </c>
      <c r="D2254" s="59" t="inlineStr">
        <is>
          <t>SENSOR POSICIÓN DE ÁRBOL DE LEVAS (CMP)</t>
        </is>
      </c>
      <c r="E2254" s="56" t="inlineStr">
        <is>
          <t>Elemento electromagnético que define la posición del primer cilindro. Esta información se utiliza, para calcular el momento de encendido y el momento de la inyección. Elemento requerido para este vehiculo.</t>
        </is>
      </c>
      <c r="F2254" s="32" t="inlineStr">
        <is>
          <t>Unidad</t>
        </is>
      </c>
      <c r="G2254" s="35" t="inlineStr">
        <is>
          <t>suministro</t>
        </is>
      </c>
      <c r="H2254" s="159" t="n">
        <v>289171</v>
      </c>
      <c r="I2254" s="37" t="n">
        <v>158.91</v>
      </c>
      <c r="J2254" s="37" t="n">
        <v>151.76</v>
      </c>
      <c r="K2254" s="160">
        <f>H2254*(I2254/J2254)</f>
        <v/>
      </c>
      <c r="L2254" s="159" t="n">
        <v>364260.5351</v>
      </c>
      <c r="M2254" s="159" t="n">
        <v>353651</v>
      </c>
      <c r="N2254" s="159" t="n">
        <v>381943.08</v>
      </c>
      <c r="O2254" s="162">
        <f>MIN(K2254,L2254,M2254,N2254)</f>
        <v/>
      </c>
      <c r="P2254" s="162">
        <f>MAX(K2254,L2254,M2254,N2254)</f>
        <v/>
      </c>
      <c r="Q2254" s="162">
        <f>MEDIAN(K2254,L2254,M2254,N2254)</f>
        <v/>
      </c>
      <c r="R2254" s="162">
        <f>AVERAGE(K2254,L2254,M2254,N2254)</f>
        <v/>
      </c>
      <c r="S2254" s="162">
        <f>AVERAGE(O2254,Q2254)</f>
        <v/>
      </c>
      <c r="T2254" s="162">
        <f>AVERAGE(P2254,Q2254)</f>
        <v/>
      </c>
      <c r="U2254" s="41">
        <f>STDEVA(K2254,L2254,M2254,N2254)</f>
        <v/>
      </c>
      <c r="V2254" s="42">
        <f>U2254/Q2254</f>
        <v/>
      </c>
      <c r="W2254" s="43">
        <f>IF(X2254=O2254,"MENOR",IF(X2254=S2254,"PROM[MEN-MED]","PROMEDIO"))</f>
        <v/>
      </c>
      <c r="X2254" s="163">
        <f>IF(V2254&lt;=300%,O2254,IF(AND(V2254&gt;100%,V2254&lt;=150%),S2254,R2254))</f>
        <v/>
      </c>
      <c r="Y2254" s="162">
        <f>ROUND(X2254,0)</f>
        <v/>
      </c>
    </row>
    <row r="2255" ht="41.25" customHeight="1">
      <c r="B2255" s="32" t="inlineStr">
        <is>
          <t>5.34</t>
        </is>
      </c>
      <c r="C2255" s="32" t="n">
        <v>4912</v>
      </c>
      <c r="D2255" s="59" t="inlineStr">
        <is>
          <t>SENSOR POSICIÓN DE CIGÜEÑAL (CKP)</t>
        </is>
      </c>
      <c r="E2255"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255" s="32" t="inlineStr">
        <is>
          <t>Unidad</t>
        </is>
      </c>
      <c r="G2255" s="35" t="inlineStr">
        <is>
          <t>suministro</t>
        </is>
      </c>
      <c r="H2255" s="159" t="n">
        <v>390164</v>
      </c>
      <c r="I2255" s="37" t="n">
        <v>158.91</v>
      </c>
      <c r="J2255" s="37" t="n">
        <v>151.76</v>
      </c>
      <c r="K2255" s="160">
        <f>H2255*(I2255/J2255)</f>
        <v/>
      </c>
      <c r="L2255" s="159" t="n">
        <v>483452.1251</v>
      </c>
      <c r="M2255" s="159" t="n">
        <v>469371</v>
      </c>
      <c r="N2255" s="159" t="n">
        <v>506920.68</v>
      </c>
      <c r="O2255" s="162">
        <f>MIN(K2255,L2255,M2255,N2255)</f>
        <v/>
      </c>
      <c r="P2255" s="162">
        <f>MAX(K2255,L2255,M2255,N2255)</f>
        <v/>
      </c>
      <c r="Q2255" s="162">
        <f>MEDIAN(K2255,L2255,M2255,N2255)</f>
        <v/>
      </c>
      <c r="R2255" s="162">
        <f>AVERAGE(K2255,L2255,M2255,N2255)</f>
        <v/>
      </c>
      <c r="S2255" s="162">
        <f>AVERAGE(O2255,Q2255)</f>
        <v/>
      </c>
      <c r="T2255" s="162">
        <f>AVERAGE(P2255,Q2255)</f>
        <v/>
      </c>
      <c r="U2255" s="41">
        <f>STDEVA(K2255,L2255,M2255,N2255)</f>
        <v/>
      </c>
      <c r="V2255" s="42">
        <f>U2255/Q2255</f>
        <v/>
      </c>
      <c r="W2255" s="43">
        <f>IF(X2255=O2255,"MENOR",IF(X2255=S2255,"PROM[MEN-MED]","PROMEDIO"))</f>
        <v/>
      </c>
      <c r="X2255" s="163">
        <f>IF(V2255&lt;=300%,O2255,IF(AND(V2255&gt;100%,V2255&lt;=150%),S2255,R2255))</f>
        <v/>
      </c>
      <c r="Y2255" s="162">
        <f>ROUND(X2255,0)</f>
        <v/>
      </c>
    </row>
    <row r="2256" ht="27" customHeight="1">
      <c r="B2256" s="32" t="inlineStr">
        <is>
          <t>5.35</t>
        </is>
      </c>
      <c r="C2256" s="32" t="n">
        <v>4912</v>
      </c>
      <c r="D2256" s="59" t="inlineStr">
        <is>
          <t>SENSOR POSICIÓN DEL PEDAL DEL ACELERADOR (APP)</t>
        </is>
      </c>
      <c r="E2256"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2256" s="32" t="inlineStr">
        <is>
          <t>Unidad</t>
        </is>
      </c>
      <c r="G2256" s="35" t="inlineStr">
        <is>
          <t>suministro</t>
        </is>
      </c>
      <c r="H2256" s="159" t="n">
        <v>535679</v>
      </c>
      <c r="I2256" s="37" t="n">
        <v>158.91</v>
      </c>
      <c r="J2256" s="37" t="n">
        <v>151.76</v>
      </c>
      <c r="K2256" s="160">
        <f>H2256*(I2256/J2256)</f>
        <v/>
      </c>
      <c r="L2256" s="159" t="n">
        <v>846034.7959</v>
      </c>
      <c r="M2256" s="159" t="n">
        <v>821393</v>
      </c>
      <c r="N2256" s="159" t="n">
        <v>887104.4399999999</v>
      </c>
      <c r="O2256" s="162">
        <f>MIN(K2256,L2256,M2256,N2256)</f>
        <v/>
      </c>
      <c r="P2256" s="162">
        <f>MAX(K2256,L2256,M2256,N2256)</f>
        <v/>
      </c>
      <c r="Q2256" s="162">
        <f>MEDIAN(K2256,L2256,M2256,N2256)</f>
        <v/>
      </c>
      <c r="R2256" s="162">
        <f>AVERAGE(K2256,L2256,M2256,N2256)</f>
        <v/>
      </c>
      <c r="S2256" s="162">
        <f>AVERAGE(O2256,Q2256)</f>
        <v/>
      </c>
      <c r="T2256" s="162">
        <f>AVERAGE(P2256,Q2256)</f>
        <v/>
      </c>
      <c r="U2256" s="41">
        <f>STDEVA(K2256,L2256,M2256,N2256)</f>
        <v/>
      </c>
      <c r="V2256" s="42">
        <f>U2256/Q2256</f>
        <v/>
      </c>
      <c r="W2256" s="43">
        <f>IF(X2256=O2256,"MENOR",IF(X2256=S2256,"PROM[MEN-MED]","PROMEDIO"))</f>
        <v/>
      </c>
      <c r="X2256" s="163">
        <f>IF(V2256&lt;=300%,O2256,IF(AND(V2256&gt;100%,V2256&lt;=150%),S2256,R2256))</f>
        <v/>
      </c>
      <c r="Y2256" s="162">
        <f>ROUND(X2256,0)</f>
        <v/>
      </c>
    </row>
    <row r="2257" ht="41.25" customHeight="1">
      <c r="B2257" s="32" t="inlineStr">
        <is>
          <t>5.36</t>
        </is>
      </c>
      <c r="C2257" s="32" t="n">
        <v>4912</v>
      </c>
      <c r="D2257" s="59" t="inlineStr">
        <is>
          <t>SENSOR PRESIÓN DE ACEITE MOTOR</t>
        </is>
      </c>
      <c r="E2257"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2257" s="32" t="inlineStr">
        <is>
          <t>Unidad</t>
        </is>
      </c>
      <c r="G2257" s="35" t="inlineStr">
        <is>
          <t>suministro</t>
        </is>
      </c>
      <c r="H2257" s="159" t="n">
        <v>120255</v>
      </c>
      <c r="I2257" s="37" t="n">
        <v>158.91</v>
      </c>
      <c r="J2257" s="37" t="n">
        <v>151.76</v>
      </c>
      <c r="K2257" s="160">
        <f>H2257*(I2257/J2257)</f>
        <v/>
      </c>
      <c r="L2257" s="159" t="n">
        <v>362258.2054</v>
      </c>
      <c r="M2257" s="159" t="n">
        <v>351707</v>
      </c>
      <c r="N2257" s="159" t="n">
        <v>379843.56</v>
      </c>
      <c r="O2257" s="162">
        <f>MIN(K2257,L2257,M2257,N2257)</f>
        <v/>
      </c>
      <c r="P2257" s="162">
        <f>MAX(K2257,L2257,M2257,N2257)</f>
        <v/>
      </c>
      <c r="Q2257" s="162">
        <f>MEDIAN(K2257,L2257,M2257,N2257)</f>
        <v/>
      </c>
      <c r="R2257" s="162">
        <f>AVERAGE(K2257,L2257,M2257,N2257)</f>
        <v/>
      </c>
      <c r="S2257" s="162">
        <f>AVERAGE(O2257,Q2257)</f>
        <v/>
      </c>
      <c r="T2257" s="162">
        <f>AVERAGE(P2257,Q2257)</f>
        <v/>
      </c>
      <c r="U2257" s="41">
        <f>STDEVA(K2257,L2257,M2257,N2257)</f>
        <v/>
      </c>
      <c r="V2257" s="42">
        <f>U2257/Q2257</f>
        <v/>
      </c>
      <c r="W2257" s="43">
        <f>IF(X2257=O2257,"MENOR",IF(X2257=S2257,"PROM[MEN-MED]","PROMEDIO"))</f>
        <v/>
      </c>
      <c r="X2257" s="163">
        <f>IF(V2257&lt;=300%,O2257,IF(AND(V2257&gt;100%,V2257&lt;=150%),S2257,R2257))</f>
        <v/>
      </c>
      <c r="Y2257" s="162">
        <f>ROUND(X2257,0)</f>
        <v/>
      </c>
    </row>
    <row r="2258" ht="27" customHeight="1">
      <c r="B2258" s="32" t="inlineStr">
        <is>
          <t>5.37</t>
        </is>
      </c>
      <c r="C2258" s="32" t="n">
        <v>4912</v>
      </c>
      <c r="D2258" s="59" t="inlineStr">
        <is>
          <t>SENSOR SERVODIRECCIÓN</t>
        </is>
      </c>
      <c r="E2258" s="56"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2258" s="32" t="inlineStr">
        <is>
          <t>Unidad</t>
        </is>
      </c>
      <c r="G2258" s="35" t="inlineStr">
        <is>
          <t>suministro</t>
        </is>
      </c>
      <c r="H2258" s="159" t="n">
        <v>130193</v>
      </c>
      <c r="I2258" s="37" t="n">
        <v>158.91</v>
      </c>
      <c r="J2258" s="37" t="n">
        <v>151.76</v>
      </c>
      <c r="K2258" s="160">
        <f>H2258*(I2258/J2258)</f>
        <v/>
      </c>
      <c r="L2258" s="159" t="n">
        <v>1002550.4979</v>
      </c>
      <c r="M2258" s="159" t="n">
        <v>973350</v>
      </c>
      <c r="N2258" s="159" t="n">
        <v>1051218</v>
      </c>
      <c r="O2258" s="162">
        <f>MIN(K2258,L2258,M2258,N2258)</f>
        <v/>
      </c>
      <c r="P2258" s="162">
        <f>MAX(K2258,L2258,M2258,N2258)</f>
        <v/>
      </c>
      <c r="Q2258" s="162">
        <f>MEDIAN(K2258,L2258,M2258,N2258)</f>
        <v/>
      </c>
      <c r="R2258" s="162">
        <f>AVERAGE(K2258,L2258,M2258,N2258)</f>
        <v/>
      </c>
      <c r="S2258" s="162">
        <f>AVERAGE(O2258,Q2258)</f>
        <v/>
      </c>
      <c r="T2258" s="162">
        <f>AVERAGE(P2258,Q2258)</f>
        <v/>
      </c>
      <c r="U2258" s="41">
        <f>STDEVA(K2258,L2258,M2258,N2258)</f>
        <v/>
      </c>
      <c r="V2258" s="42">
        <f>U2258/Q2258</f>
        <v/>
      </c>
      <c r="W2258" s="43">
        <f>IF(X2258=O2258,"MENOR",IF(X2258=S2258,"PROM[MEN-MED]","PROMEDIO"))</f>
        <v/>
      </c>
      <c r="X2258" s="163">
        <f>IF(V2258&lt;=300%,O2258,IF(AND(V2258&gt;100%,V2258&lt;=150%),S2258,R2258))</f>
        <v/>
      </c>
      <c r="Y2258" s="162">
        <f>ROUND(X2258,0)</f>
        <v/>
      </c>
    </row>
    <row r="2259" ht="27" customHeight="1">
      <c r="B2259" s="32" t="inlineStr">
        <is>
          <t>5.38</t>
        </is>
      </c>
      <c r="C2259" s="32" t="n">
        <v>4912</v>
      </c>
      <c r="D2259" s="59" t="inlineStr">
        <is>
          <t>SWITCH DE ENCENDIDO</t>
        </is>
      </c>
      <c r="E2259"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2259" s="32" t="inlineStr">
        <is>
          <t>Unidad</t>
        </is>
      </c>
      <c r="G2259" s="35" t="inlineStr">
        <is>
          <t>suministro</t>
        </is>
      </c>
      <c r="H2259" s="159" t="n">
        <v>890481</v>
      </c>
      <c r="I2259" s="37" t="n">
        <v>158.91</v>
      </c>
      <c r="J2259" s="37" t="n">
        <v>151.76</v>
      </c>
      <c r="K2259" s="160">
        <f>H2259*(I2259/J2259)</f>
        <v/>
      </c>
      <c r="L2259" s="159" t="n">
        <v>3690557.9837</v>
      </c>
      <c r="M2259" s="159" t="n">
        <v>3583066</v>
      </c>
      <c r="N2259" s="159" t="n">
        <v>3869711.28</v>
      </c>
      <c r="O2259" s="162">
        <f>MIN(K2259,L2259,M2259,N2259)</f>
        <v/>
      </c>
      <c r="P2259" s="162">
        <f>MAX(K2259,L2259,M2259,N2259)</f>
        <v/>
      </c>
      <c r="Q2259" s="162">
        <f>MEDIAN(K2259,L2259,M2259,N2259)</f>
        <v/>
      </c>
      <c r="R2259" s="162">
        <f>AVERAGE(K2259,L2259,M2259,N2259)</f>
        <v/>
      </c>
      <c r="S2259" s="162">
        <f>AVERAGE(O2259,Q2259)</f>
        <v/>
      </c>
      <c r="T2259" s="162">
        <f>AVERAGE(P2259,Q2259)</f>
        <v/>
      </c>
      <c r="U2259" s="41">
        <f>STDEVA(K2259,L2259,M2259,N2259)</f>
        <v/>
      </c>
      <c r="V2259" s="42">
        <f>U2259/Q2259</f>
        <v/>
      </c>
      <c r="W2259" s="43">
        <f>IF(X2259=O2259,"MENOR",IF(X2259=S2259,"PROM[MEN-MED]","PROMEDIO"))</f>
        <v/>
      </c>
      <c r="X2259" s="163">
        <f>IF(V2259&lt;=300%,O2259,IF(AND(V2259&gt;100%,V2259&lt;=150%),S2259,R2259))</f>
        <v/>
      </c>
      <c r="Y2259" s="162">
        <f>ROUND(X2259,0)</f>
        <v/>
      </c>
    </row>
    <row r="2260" ht="41.25" customHeight="1">
      <c r="B2260" s="32" t="inlineStr">
        <is>
          <t>5.39</t>
        </is>
      </c>
      <c r="C2260" s="32" t="n">
        <v>4912</v>
      </c>
      <c r="D2260" s="59" t="inlineStr">
        <is>
          <t>VÁLVULA RECIRCULACION DE GASES (EGR)</t>
        </is>
      </c>
      <c r="E2260" s="56"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2260" s="32" t="inlineStr">
        <is>
          <t>Unidad</t>
        </is>
      </c>
      <c r="G2260" s="35" t="inlineStr">
        <is>
          <t>suministro</t>
        </is>
      </c>
      <c r="H2260" s="159" t="n">
        <v>68400</v>
      </c>
      <c r="I2260" s="37" t="n">
        <v>158.91</v>
      </c>
      <c r="J2260" s="37" t="n">
        <v>151.76</v>
      </c>
      <c r="K2260" s="160">
        <f>H2260*(I2260/J2260)</f>
        <v/>
      </c>
      <c r="L2260" s="159" t="n">
        <v>82539.0545</v>
      </c>
      <c r="M2260" s="159" t="n">
        <v>80135</v>
      </c>
      <c r="N2260" s="159" t="n">
        <v>86545.8</v>
      </c>
      <c r="O2260" s="162">
        <f>MIN(K2260,L2260,M2260,N2260)</f>
        <v/>
      </c>
      <c r="P2260" s="162">
        <f>MAX(K2260,L2260,M2260,N2260)</f>
        <v/>
      </c>
      <c r="Q2260" s="162">
        <f>MEDIAN(K2260,L2260,M2260,N2260)</f>
        <v/>
      </c>
      <c r="R2260" s="162">
        <f>AVERAGE(K2260,L2260,M2260,N2260)</f>
        <v/>
      </c>
      <c r="S2260" s="162">
        <f>AVERAGE(O2260,Q2260)</f>
        <v/>
      </c>
      <c r="T2260" s="162">
        <f>AVERAGE(P2260,Q2260)</f>
        <v/>
      </c>
      <c r="U2260" s="41">
        <f>STDEVA(K2260,L2260,M2260,N2260)</f>
        <v/>
      </c>
      <c r="V2260" s="42">
        <f>U2260/Q2260</f>
        <v/>
      </c>
      <c r="W2260" s="43">
        <f>IF(X2260=O2260,"MENOR",IF(X2260=S2260,"PROM[MEN-MED]","PROMEDIO"))</f>
        <v/>
      </c>
      <c r="X2260" s="163">
        <f>IF(V2260&lt;=900%,O2260,IF(AND(V2260&gt;100%,V2260&lt;=150%),S2260,R2260))</f>
        <v/>
      </c>
      <c r="Y2260" s="162">
        <f>ROUND(X2260,0)</f>
        <v/>
      </c>
    </row>
    <row r="2261" ht="15.75" customHeight="1">
      <c r="B2261" s="32" t="inlineStr">
        <is>
          <t>5.40</t>
        </is>
      </c>
      <c r="C2261" s="32" t="n">
        <v>4912</v>
      </c>
      <c r="D2261" s="59" t="inlineStr">
        <is>
          <t xml:space="preserve">ECU DE LA RED MULTIPLEX DE LA CARROCERIA </t>
        </is>
      </c>
      <c r="E2261" s="56" t="inlineStr">
        <is>
          <t>La ECU de la red multiplex de la carrocería es un módulo de control que gestiona la comunicación entre diversos sistemas eléctricos del vehículo</t>
        </is>
      </c>
      <c r="F2261" s="32" t="inlineStr">
        <is>
          <t>Unidad</t>
        </is>
      </c>
      <c r="G2261" s="35" t="inlineStr">
        <is>
          <t>suministro</t>
        </is>
      </c>
      <c r="H2261" s="159" t="n">
        <v>7469850</v>
      </c>
      <c r="I2261" s="37" t="n">
        <v>158.91</v>
      </c>
      <c r="J2261" s="37" t="n">
        <v>151.76</v>
      </c>
      <c r="K2261" s="160">
        <f>H2261*(I2261/J2261)</f>
        <v/>
      </c>
      <c r="L2261" s="159" t="n">
        <v>9014064.574200001</v>
      </c>
      <c r="M2261" s="159" t="n">
        <v>8751519</v>
      </c>
      <c r="N2261" s="159" t="n">
        <v>9451640.52</v>
      </c>
      <c r="O2261" s="162">
        <f>MIN(K2261,L2261,M2261,N2261)</f>
        <v/>
      </c>
      <c r="P2261" s="162">
        <f>MAX(K2261,L2261,M2261,N2261)</f>
        <v/>
      </c>
      <c r="Q2261" s="162">
        <f>MEDIAN(K2261,L2261,M2261,N2261)</f>
        <v/>
      </c>
      <c r="R2261" s="162">
        <f>AVERAGE(K2261,L2261,M2261,N2261)</f>
        <v/>
      </c>
      <c r="S2261" s="162">
        <f>AVERAGE(O2261,Q2261)</f>
        <v/>
      </c>
      <c r="T2261" s="162">
        <f>AVERAGE(P2261,Q2261)</f>
        <v/>
      </c>
      <c r="U2261" s="41">
        <f>STDEVA(K2261,L2261,M2261,N2261)</f>
        <v/>
      </c>
      <c r="V2261" s="42">
        <f>U2261/Q2261</f>
        <v/>
      </c>
      <c r="W2261" s="43">
        <f>IF(X2261=O2261,"MENOR",IF(X2261=S2261,"PROM[MEN-MED]","PROMEDIO"))</f>
        <v/>
      </c>
      <c r="X2261" s="163">
        <f>IF(V2261&lt;=300%,O2261,IF(AND(V2261&gt;100%,V2261&lt;=150%),S2261,R2261))</f>
        <v/>
      </c>
      <c r="Y2261" s="162">
        <f>ROUND(X2261,0)</f>
        <v/>
      </c>
    </row>
    <row r="2262" ht="69" customHeight="1">
      <c r="B2262" s="32" t="inlineStr">
        <is>
          <t>5.41</t>
        </is>
      </c>
      <c r="C2262" s="32" t="n">
        <v>4912</v>
      </c>
      <c r="D2262" s="59" t="inlineStr">
        <is>
          <t>ECU CONTROL DE DERRAPE (SELENOIDE DEL CILINDRO MAESTRO)</t>
        </is>
      </c>
      <c r="E2262" s="56" t="inlineStr">
        <is>
          <t>Esta ECU es la encargada de gestionar funciones como:
✅ ABS (Sistema de frenos antibloqueo)
✅ VSC (Control de estabilidad del vehículo)
✅ TRAC (Control de tracción)
✅ EBD (Distribución electrónica de frenado)</t>
        </is>
      </c>
      <c r="F2262" s="32" t="inlineStr">
        <is>
          <t>Unidad</t>
        </is>
      </c>
      <c r="G2262" s="35" t="inlineStr">
        <is>
          <t>suministro</t>
        </is>
      </c>
      <c r="H2262" s="159" t="n">
        <v>13339900</v>
      </c>
      <c r="I2262" s="37" t="n">
        <v>158.91</v>
      </c>
      <c r="J2262" s="37" t="n">
        <v>151.76</v>
      </c>
      <c r="K2262" s="160">
        <f>H2262*(I2262/J2262)</f>
        <v/>
      </c>
      <c r="L2262" s="159" t="n">
        <v>15642015.69</v>
      </c>
      <c r="M2262" s="159" t="n">
        <v>15186423</v>
      </c>
      <c r="N2262" s="159" t="n">
        <v>16401336.84</v>
      </c>
      <c r="O2262" s="162">
        <f>MIN(K2262,L2262,M2262,N2262)</f>
        <v/>
      </c>
      <c r="P2262" s="162">
        <f>MAX(K2262,L2262,M2262,N2262)</f>
        <v/>
      </c>
      <c r="Q2262" s="162">
        <f>MEDIAN(K2262,L2262,M2262,N2262)</f>
        <v/>
      </c>
      <c r="R2262" s="162">
        <f>AVERAGE(K2262,L2262,M2262,N2262)</f>
        <v/>
      </c>
      <c r="S2262" s="162">
        <f>AVERAGE(O2262,Q2262)</f>
        <v/>
      </c>
      <c r="T2262" s="162">
        <f>AVERAGE(P2262,Q2262)</f>
        <v/>
      </c>
      <c r="U2262" s="41">
        <f>STDEVA(K2262,L2262,M2262,N2262)</f>
        <v/>
      </c>
      <c r="V2262" s="42">
        <f>U2262/Q2262</f>
        <v/>
      </c>
      <c r="W2262" s="43">
        <f>IF(X2262=O2262,"MENOR",IF(X2262=S2262,"PROM[MEN-MED]","PROMEDIO"))</f>
        <v/>
      </c>
      <c r="X2262" s="163">
        <f>IF(V2262&lt;=300%,O2262,IF(AND(V2262&gt;100%,V2262&lt;=150%),S2262,R2262))</f>
        <v/>
      </c>
      <c r="Y2262" s="162">
        <f>ROUND(X2262,0)</f>
        <v/>
      </c>
    </row>
    <row r="2263" ht="110.25" customHeight="1">
      <c r="B2263" s="32" t="inlineStr">
        <is>
          <t>5.42</t>
        </is>
      </c>
      <c r="C2263" s="32" t="n">
        <v>4912</v>
      </c>
      <c r="D2263" s="59" t="inlineStr">
        <is>
          <t xml:space="preserve">CONJUNTO DEL JUEGO DE INSTRUMENTOS </t>
        </is>
      </c>
      <c r="E2263" s="56" t="inlineStr">
        <is>
          <t>es el panel de instrumentos que muestra información clave para el conductor, como:
✅ Velocímetro
✅ Tacómetro (RPM)
✅ Indicador de combustible
✅ Temperatura del motor
✅ Luces de advertencia (ABS, Check Engine, VSC, etc.)
✅ Odómetro y computadora de viaje</t>
        </is>
      </c>
      <c r="F2263" s="32" t="inlineStr">
        <is>
          <t>Unidad</t>
        </is>
      </c>
      <c r="G2263" s="35" t="inlineStr">
        <is>
          <t>suministro</t>
        </is>
      </c>
      <c r="H2263" s="159" t="n">
        <v>11978552</v>
      </c>
      <c r="I2263" s="37" t="n">
        <v>158.91</v>
      </c>
      <c r="J2263" s="37" t="n">
        <v>151.76</v>
      </c>
      <c r="K2263" s="160">
        <f>H2263*(I2263/J2263)</f>
        <v/>
      </c>
      <c r="L2263" s="159" t="n">
        <v>14104771.5956</v>
      </c>
      <c r="M2263" s="159" t="n">
        <v>13693953</v>
      </c>
      <c r="N2263" s="159" t="n">
        <v>14789469.24</v>
      </c>
      <c r="O2263" s="162">
        <f>MIN(K2263,L2263,M2263,N2263)</f>
        <v/>
      </c>
      <c r="P2263" s="162">
        <f>MAX(K2263,L2263,M2263,N2263)</f>
        <v/>
      </c>
      <c r="Q2263" s="162">
        <f>MEDIAN(K2263,L2263,M2263,N2263)</f>
        <v/>
      </c>
      <c r="R2263" s="162">
        <f>AVERAGE(K2263,L2263,M2263,N2263)</f>
        <v/>
      </c>
      <c r="S2263" s="162">
        <f>AVERAGE(O2263,Q2263)</f>
        <v/>
      </c>
      <c r="T2263" s="162">
        <f>AVERAGE(P2263,Q2263)</f>
        <v/>
      </c>
      <c r="U2263" s="41">
        <f>STDEVA(K2263,L2263,M2263,N2263)</f>
        <v/>
      </c>
      <c r="V2263" s="42">
        <f>U2263/Q2263</f>
        <v/>
      </c>
      <c r="W2263" s="43">
        <f>IF(X2263=O2263,"MENOR",IF(X2263=S2263,"PROM[MEN-MED]","PROMEDIO"))</f>
        <v/>
      </c>
      <c r="X2263" s="163">
        <f>IF(V2263&lt;=300%,O2263,IF(AND(V2263&gt;100%,V2263&lt;=150%),S2263,R2263))</f>
        <v/>
      </c>
      <c r="Y2263" s="162">
        <f>ROUND(X2263,0)</f>
        <v/>
      </c>
    </row>
    <row r="2264" ht="54.75" customHeight="1">
      <c r="B2264" s="32" t="inlineStr">
        <is>
          <t>5.43</t>
        </is>
      </c>
      <c r="C2264" s="32" t="n">
        <v>4912</v>
      </c>
      <c r="D2264" s="59" t="inlineStr">
        <is>
          <t>SENSOR DEL ANGULO DE DIRECCION (SUBCONJUNTO DELCABLE ESPIRAL)</t>
        </is>
      </c>
      <c r="E2264" s="56" t="inlineStr">
        <is>
          <t>Este sensor mide la posición y el giro del volante y envía la información a la ECU de control de derrape (Skid Control ECU) para los sistemas:
✅ VSC (Control de estabilidad)
✅ TRAC (Control de tracción)
✅ EPS (Dirección asistida eléctrica, si aplica)</t>
        </is>
      </c>
      <c r="F2264" s="32" t="inlineStr">
        <is>
          <t>Unidad</t>
        </is>
      </c>
      <c r="G2264" s="35" t="inlineStr">
        <is>
          <t>suministro</t>
        </is>
      </c>
      <c r="H2264" s="159" t="n">
        <v>2035384</v>
      </c>
      <c r="I2264" s="37" t="n">
        <v>158.91</v>
      </c>
      <c r="J2264" s="37" t="n">
        <v>151.76</v>
      </c>
      <c r="K2264" s="160">
        <f>H2264*(I2264/J2264)</f>
        <v/>
      </c>
      <c r="L2264" s="159" t="n">
        <v>2505348.3049</v>
      </c>
      <c r="M2264" s="159" t="n">
        <v>2432377</v>
      </c>
      <c r="N2264" s="159" t="n">
        <v>2626967.16</v>
      </c>
      <c r="O2264" s="162">
        <f>MIN(K2264,L2264,M2264,N2264)</f>
        <v/>
      </c>
      <c r="P2264" s="162">
        <f>MAX(K2264,L2264,M2264,N2264)</f>
        <v/>
      </c>
      <c r="Q2264" s="162">
        <f>MEDIAN(K2264,L2264,M2264,N2264)</f>
        <v/>
      </c>
      <c r="R2264" s="162">
        <f>AVERAGE(K2264,L2264,M2264,N2264)</f>
        <v/>
      </c>
      <c r="S2264" s="162">
        <f>AVERAGE(O2264,Q2264)</f>
        <v/>
      </c>
      <c r="T2264" s="162">
        <f>AVERAGE(P2264,Q2264)</f>
        <v/>
      </c>
      <c r="U2264" s="41">
        <f>STDEVA(K2264,L2264,M2264,N2264)</f>
        <v/>
      </c>
      <c r="V2264" s="42">
        <f>U2264/Q2264</f>
        <v/>
      </c>
      <c r="W2264" s="43">
        <f>IF(X2264=O2264,"MENOR",IF(X2264=S2264,"PROM[MEN-MED]","PROMEDIO"))</f>
        <v/>
      </c>
      <c r="X2264" s="163">
        <f>IF(V2264&lt;=300%,O2264,IF(AND(V2264&gt;100%,V2264&lt;=150%),S2264,R2264))</f>
        <v/>
      </c>
      <c r="Y2264" s="162">
        <f>ROUND(X2264,0)</f>
        <v/>
      </c>
    </row>
    <row r="2265" ht="15.75" customHeight="1">
      <c r="B2265" s="32" t="inlineStr">
        <is>
          <t>5.44</t>
        </is>
      </c>
      <c r="C2265" s="32" t="n">
        <v>4912</v>
      </c>
      <c r="D2265" s="59" t="inlineStr">
        <is>
          <t>CONJUNTO DEL RECEPTOR DE RADIO Y PANTALLA</t>
        </is>
      </c>
      <c r="E2265" s="56" t="inlineStr">
        <is>
          <t>unidad multimedia que controla el sistema de audio, navegación (si aplica) y conectividad del vehículo.</t>
        </is>
      </c>
      <c r="F2265" s="32" t="inlineStr">
        <is>
          <t>Unidad</t>
        </is>
      </c>
      <c r="G2265" s="35" t="inlineStr">
        <is>
          <t>suministro</t>
        </is>
      </c>
      <c r="H2265" s="159" t="n">
        <v>14791500</v>
      </c>
      <c r="I2265" s="37" t="n">
        <v>158.91</v>
      </c>
      <c r="J2265" s="37" t="n">
        <v>151.76</v>
      </c>
      <c r="K2265" s="160">
        <f>H2265*(I2265/J2265)</f>
        <v/>
      </c>
      <c r="L2265" s="159" t="n">
        <v>17680903.7846</v>
      </c>
      <c r="M2265" s="159" t="n">
        <v>17165926</v>
      </c>
      <c r="N2265" s="159" t="n">
        <v>18539200.08</v>
      </c>
      <c r="O2265" s="162">
        <f>MIN(K2265,L2265,M2265,N2265)</f>
        <v/>
      </c>
      <c r="P2265" s="162">
        <f>MAX(K2265,L2265,M2265,N2265)</f>
        <v/>
      </c>
      <c r="Q2265" s="162">
        <f>MEDIAN(K2265,L2265,M2265,N2265)</f>
        <v/>
      </c>
      <c r="R2265" s="162">
        <f>AVERAGE(K2265,L2265,M2265,N2265)</f>
        <v/>
      </c>
      <c r="S2265" s="162">
        <f>AVERAGE(O2265,Q2265)</f>
        <v/>
      </c>
      <c r="T2265" s="162">
        <f>AVERAGE(P2265,Q2265)</f>
        <v/>
      </c>
      <c r="U2265" s="41">
        <f>STDEVA(K2265,L2265,M2265,N2265)</f>
        <v/>
      </c>
      <c r="V2265" s="42">
        <f>U2265/Q2265</f>
        <v/>
      </c>
      <c r="W2265" s="43">
        <f>IF(X2265=O2265,"MENOR",IF(X2265=S2265,"PROM[MEN-MED]","PROMEDIO"))</f>
        <v/>
      </c>
      <c r="X2265" s="163">
        <f>IF(V2265&lt;=300%,O2265,IF(AND(V2265&gt;100%,V2265&lt;=150%),S2265,R2265))</f>
        <v/>
      </c>
      <c r="Y2265" s="162">
        <f>ROUND(X2265,0)</f>
        <v/>
      </c>
    </row>
    <row r="2266" ht="15.75" customHeight="1">
      <c r="B2266" s="32" t="inlineStr">
        <is>
          <t>5.45</t>
        </is>
      </c>
      <c r="C2266" s="32" t="n">
        <v>4912</v>
      </c>
      <c r="D2266" s="59" t="inlineStr">
        <is>
          <t>ECU DE CONTROL DE LA TRACCION DE LAS CUATRO RUEDAS *2</t>
        </is>
      </c>
      <c r="E2266" s="56" t="inlineStr">
        <is>
          <t>es la encargada de gestionar el sistema 4WD o ATRAC (Active Traction Control)</t>
        </is>
      </c>
      <c r="F2266" s="32" t="inlineStr">
        <is>
          <t>Unidad</t>
        </is>
      </c>
      <c r="G2266" s="35" t="inlineStr">
        <is>
          <t>suministro</t>
        </is>
      </c>
      <c r="H2266" s="159" t="n">
        <v>1793199</v>
      </c>
      <c r="I2266" s="37" t="n">
        <v>158.91</v>
      </c>
      <c r="J2266" s="37" t="n">
        <v>151.76</v>
      </c>
      <c r="K2266" s="160">
        <f>H2266*(I2266/J2266)</f>
        <v/>
      </c>
      <c r="L2266" s="159" t="n">
        <v>2137045.0304</v>
      </c>
      <c r="M2266" s="159" t="n">
        <v>2074801</v>
      </c>
      <c r="N2266" s="159" t="n">
        <v>2240785.08</v>
      </c>
      <c r="O2266" s="162">
        <f>MIN(K2266,L2266,M2266,N2266)</f>
        <v/>
      </c>
      <c r="P2266" s="162">
        <f>MAX(K2266,L2266,M2266,N2266)</f>
        <v/>
      </c>
      <c r="Q2266" s="162">
        <f>MEDIAN(K2266,L2266,M2266,N2266)</f>
        <v/>
      </c>
      <c r="R2266" s="162">
        <f>AVERAGE(K2266,L2266,M2266,N2266)</f>
        <v/>
      </c>
      <c r="S2266" s="162">
        <f>AVERAGE(O2266,Q2266)</f>
        <v/>
      </c>
      <c r="T2266" s="162">
        <f>AVERAGE(P2266,Q2266)</f>
        <v/>
      </c>
      <c r="U2266" s="41">
        <f>STDEVA(K2266,L2266,M2266,N2266)</f>
        <v/>
      </c>
      <c r="V2266" s="42">
        <f>U2266/Q2266</f>
        <v/>
      </c>
      <c r="W2266" s="43">
        <f>IF(X2266=O2266,"MENOR",IF(X2266=S2266,"PROM[MEN-MED]","PROMEDIO"))</f>
        <v/>
      </c>
      <c r="X2266" s="163">
        <f>IF(V2266&lt;=300%,O2266,IF(AND(V2266&gt;100%,V2266&lt;=150%),S2266,R2266))</f>
        <v/>
      </c>
      <c r="Y2266" s="162">
        <f>ROUND(X2266,0)</f>
        <v/>
      </c>
    </row>
    <row r="2267" ht="15.75" customHeight="1">
      <c r="B2267" s="32" t="inlineStr">
        <is>
          <t>5.46</t>
        </is>
      </c>
      <c r="C2267" s="32" t="n">
        <v>4912</v>
      </c>
      <c r="D2267" s="59" t="inlineStr">
        <is>
          <t>ECM</t>
        </is>
      </c>
      <c r="E2267" s="56" t="inlineStr">
        <is>
          <t>es la unidad de control electrónico del motor. Su función es gestionar el rendimiento del motor y la eficiencia del combustible, controlando varios sistemas del vehículo.</t>
        </is>
      </c>
      <c r="F2267" s="32" t="inlineStr">
        <is>
          <t>Unidad</t>
        </is>
      </c>
      <c r="G2267" s="35" t="inlineStr">
        <is>
          <t>suministro</t>
        </is>
      </c>
      <c r="H2267" s="159" t="n">
        <v>7469850</v>
      </c>
      <c r="I2267" s="37" t="n">
        <v>158.91</v>
      </c>
      <c r="J2267" s="37" t="n">
        <v>151.76</v>
      </c>
      <c r="K2267" s="160">
        <f>H2267*(I2267/J2267)</f>
        <v/>
      </c>
      <c r="L2267" s="159" t="n">
        <v>9099102.4026</v>
      </c>
      <c r="M2267" s="159" t="n">
        <v>8834080</v>
      </c>
      <c r="N2267" s="159" t="n">
        <v>9540806.4</v>
      </c>
      <c r="O2267" s="162">
        <f>MIN(K2267,L2267,M2267,N2267)</f>
        <v/>
      </c>
      <c r="P2267" s="162">
        <f>MAX(K2267,L2267,M2267,N2267)</f>
        <v/>
      </c>
      <c r="Q2267" s="162">
        <f>MEDIAN(K2267,L2267,M2267,N2267)</f>
        <v/>
      </c>
      <c r="R2267" s="162">
        <f>AVERAGE(K2267,L2267,M2267,N2267)</f>
        <v/>
      </c>
      <c r="S2267" s="162">
        <f>AVERAGE(O2267,Q2267)</f>
        <v/>
      </c>
      <c r="T2267" s="162">
        <f>AVERAGE(P2267,Q2267)</f>
        <v/>
      </c>
      <c r="U2267" s="41">
        <f>STDEVA(K2267,L2267,M2267,N2267)</f>
        <v/>
      </c>
      <c r="V2267" s="42">
        <f>U2267/Q2267</f>
        <v/>
      </c>
      <c r="W2267" s="43">
        <f>IF(X2267=O2267,"MENOR",IF(X2267=S2267,"PROM[MEN-MED]","PROMEDIO"))</f>
        <v/>
      </c>
      <c r="X2267" s="163">
        <f>IF(V2267&lt;=300%,O2267,IF(AND(V2267&gt;100%,V2267&lt;=150%),S2267,R2267))</f>
        <v/>
      </c>
      <c r="Y2267" s="162">
        <f>ROUND(X2267,0)</f>
        <v/>
      </c>
    </row>
    <row r="2268" ht="27" customHeight="1">
      <c r="B2268" s="32" t="inlineStr">
        <is>
          <t>5.47</t>
        </is>
      </c>
      <c r="C2268" s="32" t="n">
        <v>4912</v>
      </c>
      <c r="D2268" s="59" t="inlineStr">
        <is>
          <t xml:space="preserve">CONJUNTO DE LA ECU DE LA SERVODIRECCION </t>
        </is>
      </c>
      <c r="E2268" s="56" t="inlineStr">
        <is>
          <t>controla el sistema de dirección asistida eléctrica (EPS), si el modelo lo equipa. Sin embargo, en la mayoría de las 4toyota , la dirección asistida sigue siendo hidráulica, con una bomba de dirección impulsada por correa</t>
        </is>
      </c>
      <c r="F2268" s="32" t="inlineStr">
        <is>
          <t>Unidad</t>
        </is>
      </c>
      <c r="G2268" s="35" t="inlineStr">
        <is>
          <t>suministro</t>
        </is>
      </c>
      <c r="H2268" s="159" t="n">
        <v>3340200</v>
      </c>
      <c r="I2268" s="37" t="n">
        <v>158.91</v>
      </c>
      <c r="J2268" s="37" t="n">
        <v>151.76</v>
      </c>
      <c r="K2268" s="160">
        <f>H2268*(I2268/J2268)</f>
        <v/>
      </c>
      <c r="L2268" s="159" t="n">
        <v>3992681.7049</v>
      </c>
      <c r="M2268" s="159" t="n">
        <v>3876390</v>
      </c>
      <c r="N2268" s="159" t="n">
        <v>4186501.2</v>
      </c>
      <c r="O2268" s="162">
        <f>MIN(K2268,L2268,M2268,N2268)</f>
        <v/>
      </c>
      <c r="P2268" s="162">
        <f>MAX(K2268,L2268,M2268,N2268)</f>
        <v/>
      </c>
      <c r="Q2268" s="162">
        <f>MEDIAN(K2268,L2268,M2268,N2268)</f>
        <v/>
      </c>
      <c r="R2268" s="162">
        <f>AVERAGE(K2268,L2268,M2268,N2268)</f>
        <v/>
      </c>
      <c r="S2268" s="162">
        <f>AVERAGE(O2268,Q2268)</f>
        <v/>
      </c>
      <c r="T2268" s="162">
        <f>AVERAGE(P2268,Q2268)</f>
        <v/>
      </c>
      <c r="U2268" s="41">
        <f>STDEVA(K2268,L2268,M2268,N2268)</f>
        <v/>
      </c>
      <c r="V2268" s="42">
        <f>U2268/Q2268</f>
        <v/>
      </c>
      <c r="W2268" s="43">
        <f>IF(X2268=O2268,"MENOR",IF(X2268=S2268,"PROM[MEN-MED]","PROMEDIO"))</f>
        <v/>
      </c>
      <c r="X2268" s="163">
        <f>IF(V2268&lt;=300%,O2268,IF(AND(V2268&gt;100%,V2268&lt;=150%),S2268,R2268))</f>
        <v/>
      </c>
      <c r="Y2268" s="162">
        <f>ROUND(X2268,0)</f>
        <v/>
      </c>
    </row>
    <row r="2269" ht="15.75" customHeight="1">
      <c r="B2269" s="32" t="inlineStr">
        <is>
          <t>5.48</t>
        </is>
      </c>
      <c r="C2269" s="32" t="n">
        <v>4912</v>
      </c>
      <c r="D2269" s="59" t="inlineStr">
        <is>
          <t>CONJUNTO DEL AMPLIFICADOR DEL AIRE ACONDICIONADO</t>
        </is>
      </c>
      <c r="E2269" s="56" t="inlineStr">
        <is>
          <t>es la ECU de control del sistema de climatización. Su función es regular y coordinar los diferentes componentes del aire acondicionado y calefacción.</t>
        </is>
      </c>
      <c r="F2269" s="32" t="inlineStr">
        <is>
          <t>Unidad</t>
        </is>
      </c>
      <c r="G2269" s="35" t="inlineStr">
        <is>
          <t>suministro</t>
        </is>
      </c>
      <c r="H2269" s="159" t="n">
        <v>2488050</v>
      </c>
      <c r="I2269" s="37" t="n">
        <v>158.91</v>
      </c>
      <c r="J2269" s="37" t="n">
        <v>151.76</v>
      </c>
      <c r="K2269" s="160">
        <f>H2269*(I2269/J2269)</f>
        <v/>
      </c>
      <c r="L2269" s="159" t="n">
        <v>3030719.3819</v>
      </c>
      <c r="M2269" s="159" t="n">
        <v>2942446</v>
      </c>
      <c r="N2269" s="159" t="n">
        <v>3177841.68</v>
      </c>
      <c r="O2269" s="162">
        <f>MIN(K2269,L2269,M2269,N2269)</f>
        <v/>
      </c>
      <c r="P2269" s="162">
        <f>MAX(K2269,L2269,M2269,N2269)</f>
        <v/>
      </c>
      <c r="Q2269" s="162">
        <f>MEDIAN(K2269,L2269,M2269,N2269)</f>
        <v/>
      </c>
      <c r="R2269" s="162">
        <f>AVERAGE(K2269,L2269,M2269,N2269)</f>
        <v/>
      </c>
      <c r="S2269" s="162">
        <f>AVERAGE(O2269,Q2269)</f>
        <v/>
      </c>
      <c r="T2269" s="162">
        <f>AVERAGE(P2269,Q2269)</f>
        <v/>
      </c>
      <c r="U2269" s="41">
        <f>STDEVA(K2269,L2269,M2269,N2269)</f>
        <v/>
      </c>
      <c r="V2269" s="42">
        <f>U2269/Q2269</f>
        <v/>
      </c>
      <c r="W2269" s="43">
        <f>IF(X2269=O2269,"MENOR",IF(X2269=S2269,"PROM[MEN-MED]","PROMEDIO"))</f>
        <v/>
      </c>
      <c r="X2269" s="163">
        <f>IF(V2269&lt;=300%,O2269,IF(AND(V2269&gt;100%,V2269&lt;=150%),S2269,R2269))</f>
        <v/>
      </c>
      <c r="Y2269" s="162">
        <f>ROUND(X2269,0)</f>
        <v/>
      </c>
    </row>
    <row r="2270" ht="27" customHeight="1">
      <c r="B2270" s="32" t="inlineStr">
        <is>
          <t>5.49</t>
        </is>
      </c>
      <c r="C2270" s="32" t="n">
        <v>4912</v>
      </c>
      <c r="D2270" s="59" t="inlineStr">
        <is>
          <t xml:space="preserve">CONJUNTO DEL SENSOR DE VELOCIDAD DE DERRAPE </t>
        </is>
      </c>
      <c r="E2270" s="56"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2270" s="32" t="inlineStr">
        <is>
          <t>Unidad</t>
        </is>
      </c>
      <c r="G2270" s="35" t="inlineStr">
        <is>
          <t>suministro</t>
        </is>
      </c>
      <c r="H2270" s="159" t="n">
        <v>888460</v>
      </c>
      <c r="I2270" s="37" t="n">
        <v>158.91</v>
      </c>
      <c r="J2270" s="37" t="n">
        <v>151.76</v>
      </c>
      <c r="K2270" s="160">
        <f>H2270*(I2270/J2270)</f>
        <v/>
      </c>
      <c r="L2270" s="159" t="n">
        <v>1204617.96</v>
      </c>
      <c r="M2270" s="159" t="n">
        <v>1169532</v>
      </c>
      <c r="N2270" s="159" t="n">
        <v>1263094.56</v>
      </c>
      <c r="O2270" s="162">
        <f>MIN(K2270,L2270,M2270,N2270)</f>
        <v/>
      </c>
      <c r="P2270" s="162">
        <f>MAX(K2270,L2270,M2270,N2270)</f>
        <v/>
      </c>
      <c r="Q2270" s="162">
        <f>MEDIAN(K2270,L2270,M2270,N2270)</f>
        <v/>
      </c>
      <c r="R2270" s="162">
        <f>AVERAGE(K2270,L2270,M2270,N2270)</f>
        <v/>
      </c>
      <c r="S2270" s="162">
        <f>AVERAGE(O2270,Q2270)</f>
        <v/>
      </c>
      <c r="T2270" s="162">
        <f>AVERAGE(P2270,Q2270)</f>
        <v/>
      </c>
      <c r="U2270" s="41">
        <f>STDEVA(K2270,L2270,M2270,N2270)</f>
        <v/>
      </c>
      <c r="V2270" s="42">
        <f>U2270/Q2270</f>
        <v/>
      </c>
      <c r="W2270" s="43">
        <f>IF(X2270=O2270,"MENOR",IF(X2270=S2270,"PROM[MEN-MED]","PROMEDIO"))</f>
        <v/>
      </c>
      <c r="X2270" s="163">
        <f>IF(V2270&lt;=300%,O2270,IF(AND(V2270&gt;100%,V2270&lt;=150%),S2270,R2270))</f>
        <v/>
      </c>
      <c r="Y2270" s="162">
        <f>ROUND(X2270,0)</f>
        <v/>
      </c>
    </row>
    <row r="2271" ht="27" customHeight="1">
      <c r="B2271" s="32" t="inlineStr">
        <is>
          <t>5.50</t>
        </is>
      </c>
      <c r="C2271" s="32" t="n">
        <v>4912</v>
      </c>
      <c r="D2271" s="59" t="inlineStr">
        <is>
          <t xml:space="preserve">CONJUNTO DEL SENSOR DE AIR BAG </t>
        </is>
      </c>
      <c r="E2271" s="56"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2271" s="32" t="inlineStr">
        <is>
          <t>Unidad</t>
        </is>
      </c>
      <c r="G2271" s="35" t="inlineStr">
        <is>
          <t>suministro</t>
        </is>
      </c>
      <c r="H2271" s="159" t="n">
        <v>316766</v>
      </c>
      <c r="I2271" s="37" t="n">
        <v>158.91</v>
      </c>
      <c r="J2271" s="37" t="n">
        <v>151.76</v>
      </c>
      <c r="K2271" s="160">
        <f>H2271*(I2271/J2271)</f>
        <v/>
      </c>
      <c r="L2271" s="159" t="n">
        <v>405022.7832</v>
      </c>
      <c r="M2271" s="159" t="n">
        <v>393226</v>
      </c>
      <c r="N2271" s="159" t="n">
        <v>424684.08</v>
      </c>
      <c r="O2271" s="162">
        <f>MIN(K2271,L2271,M2271,N2271)</f>
        <v/>
      </c>
      <c r="P2271" s="162">
        <f>MAX(K2271,L2271,M2271,N2271)</f>
        <v/>
      </c>
      <c r="Q2271" s="162">
        <f>MEDIAN(K2271,L2271,M2271,N2271)</f>
        <v/>
      </c>
      <c r="R2271" s="162">
        <f>AVERAGE(K2271,L2271,M2271,N2271)</f>
        <v/>
      </c>
      <c r="S2271" s="162">
        <f>AVERAGE(O2271,Q2271)</f>
        <v/>
      </c>
      <c r="T2271" s="162">
        <f>AVERAGE(P2271,Q2271)</f>
        <v/>
      </c>
      <c r="U2271" s="41">
        <f>STDEVA(K2271,L2271,M2271,N2271)</f>
        <v/>
      </c>
      <c r="V2271" s="42">
        <f>U2271/Q2271</f>
        <v/>
      </c>
      <c r="W2271" s="43">
        <f>IF(X2271=O2271,"MENOR",IF(X2271=S2271,"PROM[MEN-MED]","PROMEDIO"))</f>
        <v/>
      </c>
      <c r="X2271" s="163">
        <f>IF(V2271&lt;=300%,O2271,IF(AND(V2271&gt;100%,V2271&lt;=150%),S2271,R2271))</f>
        <v/>
      </c>
      <c r="Y2271" s="162">
        <f>ROUND(X2271,0)</f>
        <v/>
      </c>
    </row>
    <row r="2272" ht="27" customHeight="1">
      <c r="B2272" s="32" t="inlineStr">
        <is>
          <t>5.51</t>
        </is>
      </c>
      <c r="C2272" s="32" t="n">
        <v>4912</v>
      </c>
      <c r="D2272" s="59" t="inlineStr">
        <is>
          <t xml:space="preserve">CONJUNTO DEL BLOQUE DE EMPALMES DEL LADO DEL CONDUCTOR </t>
        </is>
      </c>
      <c r="E2272" s="56"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2272" s="32" t="inlineStr">
        <is>
          <t>Unidad</t>
        </is>
      </c>
      <c r="G2272" s="35" t="inlineStr">
        <is>
          <t>suministro</t>
        </is>
      </c>
      <c r="H2272" s="159" t="n">
        <v>2894239</v>
      </c>
      <c r="I2272" s="37" t="n">
        <v>158.91</v>
      </c>
      <c r="J2272" s="37" t="n">
        <v>151.76</v>
      </c>
      <c r="K2272" s="160">
        <f>H2272*(I2272/J2272)</f>
        <v/>
      </c>
      <c r="L2272" s="159" t="n">
        <v>3449639.949</v>
      </c>
      <c r="M2272" s="159" t="n">
        <v>3349165</v>
      </c>
      <c r="N2272" s="159" t="n">
        <v>3617098.2</v>
      </c>
      <c r="O2272" s="162">
        <f>MIN(K2272,L2272,M2272,N2272)</f>
        <v/>
      </c>
      <c r="P2272" s="162">
        <f>MAX(K2272,L2272,M2272,N2272)</f>
        <v/>
      </c>
      <c r="Q2272" s="162">
        <f>MEDIAN(K2272,L2272,M2272,N2272)</f>
        <v/>
      </c>
      <c r="R2272" s="162">
        <f>AVERAGE(K2272,L2272,M2272,N2272)</f>
        <v/>
      </c>
      <c r="S2272" s="162">
        <f>AVERAGE(O2272,Q2272)</f>
        <v/>
      </c>
      <c r="T2272" s="162">
        <f>AVERAGE(P2272,Q2272)</f>
        <v/>
      </c>
      <c r="U2272" s="41">
        <f>STDEVA(K2272,L2272,M2272,N2272)</f>
        <v/>
      </c>
      <c r="V2272" s="42">
        <f>U2272/Q2272</f>
        <v/>
      </c>
      <c r="W2272" s="43">
        <f>IF(X2272=O2272,"MENOR",IF(X2272=S2272,"PROM[MEN-MED]","PROMEDIO"))</f>
        <v/>
      </c>
      <c r="X2272" s="163">
        <f>IF(V2272&lt;=300%,O2272,IF(AND(V2272&gt;100%,V2272&lt;=150%),S2272,R2272))</f>
        <v/>
      </c>
      <c r="Y2272" s="162">
        <f>ROUND(X2272,0)</f>
        <v/>
      </c>
    </row>
    <row r="2273" ht="27" customHeight="1">
      <c r="B2273" s="32" t="inlineStr">
        <is>
          <t>5.52</t>
        </is>
      </c>
      <c r="C2273" s="32" t="n">
        <v>4912</v>
      </c>
      <c r="D2273" s="59" t="inlineStr">
        <is>
          <t>CONJUNTO INTERRUPTOR MAESTRO DE LA RED MULTIPLEX</t>
        </is>
      </c>
      <c r="E2273" s="56" t="inlineStr">
        <is>
          <t>es un componente clave dentro del sistema multiplexado del vehículo, que permite el control y la gestión de múltiples funciones eléctricas a través de un solo circuito o red de comunicación.</t>
        </is>
      </c>
      <c r="F2273" s="32" t="inlineStr">
        <is>
          <t>Unidad</t>
        </is>
      </c>
      <c r="G2273" s="35" t="inlineStr">
        <is>
          <t>suministro</t>
        </is>
      </c>
      <c r="H2273" s="159" t="n">
        <v>1696428</v>
      </c>
      <c r="I2273" s="37" t="n">
        <v>158.91</v>
      </c>
      <c r="J2273" s="37" t="n">
        <v>151.76</v>
      </c>
      <c r="K2273" s="160">
        <f>H2273*(I2273/J2273)</f>
        <v/>
      </c>
      <c r="L2273" s="159" t="n">
        <v>2095697.7426</v>
      </c>
      <c r="M2273" s="159" t="n">
        <v>2034658</v>
      </c>
      <c r="N2273" s="159" t="n">
        <v>2197430.64</v>
      </c>
      <c r="O2273" s="162">
        <f>MIN(K2273,L2273,M2273,N2273)</f>
        <v/>
      </c>
      <c r="P2273" s="162">
        <f>MAX(K2273,L2273,M2273,N2273)</f>
        <v/>
      </c>
      <c r="Q2273" s="162">
        <f>MEDIAN(K2273,L2273,M2273,N2273)</f>
        <v/>
      </c>
      <c r="R2273" s="162">
        <f>AVERAGE(K2273,L2273,M2273,N2273)</f>
        <v/>
      </c>
      <c r="S2273" s="162">
        <f>AVERAGE(O2273,Q2273)</f>
        <v/>
      </c>
      <c r="T2273" s="162">
        <f>AVERAGE(P2273,Q2273)</f>
        <v/>
      </c>
      <c r="U2273" s="41">
        <f>STDEVA(K2273,L2273,M2273,N2273)</f>
        <v/>
      </c>
      <c r="V2273" s="42">
        <f>U2273/Q2273</f>
        <v/>
      </c>
      <c r="W2273" s="43">
        <f>IF(X2273=O2273,"MENOR",IF(X2273=S2273,"PROM[MEN-MED]","PROMEDIO"))</f>
        <v/>
      </c>
      <c r="X2273" s="163">
        <f>IF(V2273&lt;=300%,O2273,IF(AND(V2273&gt;100%,V2273&lt;=150%),S2273,R2273))</f>
        <v/>
      </c>
      <c r="Y2273" s="162">
        <f>ROUND(X2273,0)</f>
        <v/>
      </c>
    </row>
    <row r="2274" ht="27" customHeight="1">
      <c r="B2274" s="32" t="inlineStr">
        <is>
          <t>5.53</t>
        </is>
      </c>
      <c r="C2274" s="32" t="n">
        <v>4912</v>
      </c>
      <c r="D2274" s="59" t="inlineStr">
        <is>
          <t xml:space="preserve">ECU DEL TECHO DESLIZANTE </t>
        </is>
      </c>
      <c r="E2274" s="56"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2274" s="32" t="inlineStr">
        <is>
          <t>Unidad</t>
        </is>
      </c>
      <c r="G2274" s="35" t="inlineStr">
        <is>
          <t>suministro</t>
        </is>
      </c>
      <c r="H2274" s="159" t="n">
        <v>7801467</v>
      </c>
      <c r="I2274" s="37" t="n">
        <v>158.91</v>
      </c>
      <c r="J2274" s="37" t="n">
        <v>151.76</v>
      </c>
      <c r="K2274" s="160">
        <f>H2274*(I2274/J2274)</f>
        <v/>
      </c>
      <c r="L2274" s="159" t="n">
        <v>9236609.461100001</v>
      </c>
      <c r="M2274" s="159" t="n">
        <v>8967582</v>
      </c>
      <c r="N2274" s="159" t="n">
        <v>9684988.560000001</v>
      </c>
      <c r="O2274" s="162">
        <f>MIN(K2274,L2274,M2274,N2274)</f>
        <v/>
      </c>
      <c r="P2274" s="162">
        <f>MAX(K2274,L2274,M2274,N2274)</f>
        <v/>
      </c>
      <c r="Q2274" s="162">
        <f>MEDIAN(K2274,L2274,M2274,N2274)</f>
        <v/>
      </c>
      <c r="R2274" s="162">
        <f>AVERAGE(K2274,L2274,M2274,N2274)</f>
        <v/>
      </c>
      <c r="S2274" s="162">
        <f>AVERAGE(O2274,Q2274)</f>
        <v/>
      </c>
      <c r="T2274" s="162">
        <f>AVERAGE(P2274,Q2274)</f>
        <v/>
      </c>
      <c r="U2274" s="41">
        <f>STDEVA(K2274,L2274,M2274,N2274)</f>
        <v/>
      </c>
      <c r="V2274" s="42">
        <f>U2274/Q2274</f>
        <v/>
      </c>
      <c r="W2274" s="43">
        <f>IF(X2274=O2274,"MENOR",IF(X2274=S2274,"PROM[MEN-MED]","PROMEDIO"))</f>
        <v/>
      </c>
      <c r="X2274" s="163">
        <f>IF(V2274&lt;=300%,O2274,IF(AND(V2274&gt;100%,V2274&lt;=150%),S2274,R2274))</f>
        <v/>
      </c>
      <c r="Y2274" s="162">
        <f>ROUND(X2274,0)</f>
        <v/>
      </c>
    </row>
    <row r="2275" ht="27" customHeight="1">
      <c r="B2275" s="32" t="inlineStr">
        <is>
          <t>5.54</t>
        </is>
      </c>
      <c r="C2275" s="32" t="n">
        <v>4912</v>
      </c>
      <c r="D2275" s="59" t="inlineStr">
        <is>
          <t xml:space="preserve">CONJUNTO CONTROL DE LA CALEFACCION </t>
        </is>
      </c>
      <c r="E2275" s="56" t="inlineStr">
        <is>
          <t>compone de varios componentes clave que regulan y dirigen el flujo de aire caliente dentro del vehículo. Entre estos componentes se encuentran el actuador de la compuerta de calefacción y la válvula de control del calentador</t>
        </is>
      </c>
      <c r="F2275" s="32" t="inlineStr">
        <is>
          <t>Unidad</t>
        </is>
      </c>
      <c r="G2275" s="35" t="inlineStr">
        <is>
          <t>suministro</t>
        </is>
      </c>
      <c r="H2275" s="159" t="n">
        <v>316350</v>
      </c>
      <c r="I2275" s="37" t="n">
        <v>158.91</v>
      </c>
      <c r="J2275" s="37" t="n">
        <v>151.76</v>
      </c>
      <c r="K2275" s="160">
        <f>H2275*(I2275/J2275)</f>
        <v/>
      </c>
      <c r="L2275" s="159" t="n">
        <v>378146.9902</v>
      </c>
      <c r="M2275" s="159" t="n">
        <v>367133</v>
      </c>
      <c r="N2275" s="159" t="n">
        <v>396503.64</v>
      </c>
      <c r="O2275" s="162">
        <f>MIN(K2275,L2275,M2275,N2275)</f>
        <v/>
      </c>
      <c r="P2275" s="162">
        <f>MAX(K2275,L2275,M2275,N2275)</f>
        <v/>
      </c>
      <c r="Q2275" s="162">
        <f>MEDIAN(K2275,L2275,M2275,N2275)</f>
        <v/>
      </c>
      <c r="R2275" s="162">
        <f>AVERAGE(K2275,L2275,M2275,N2275)</f>
        <v/>
      </c>
      <c r="S2275" s="162">
        <f>AVERAGE(O2275,Q2275)</f>
        <v/>
      </c>
      <c r="T2275" s="162">
        <f>AVERAGE(P2275,Q2275)</f>
        <v/>
      </c>
      <c r="U2275" s="41">
        <f>STDEVA(K2275,L2275,M2275,N2275)</f>
        <v/>
      </c>
      <c r="V2275" s="42">
        <f>U2275/Q2275</f>
        <v/>
      </c>
      <c r="W2275" s="43">
        <f>IF(X2275=O2275,"MENOR",IF(X2275=S2275,"PROM[MEN-MED]","PROMEDIO"))</f>
        <v/>
      </c>
      <c r="X2275" s="163">
        <f>IF(V2275&lt;=300%,O2275,IF(AND(V2275&gt;100%,V2275&lt;=150%),S2275,R2275))</f>
        <v/>
      </c>
      <c r="Y2275" s="162">
        <f>ROUND(X2275,0)</f>
        <v/>
      </c>
    </row>
    <row r="2276" ht="15.75" customHeight="1">
      <c r="B2276" s="32" t="inlineStr">
        <is>
          <t>5.55</t>
        </is>
      </c>
      <c r="C2276" s="32" t="n">
        <v>4912</v>
      </c>
      <c r="D2276" s="59" t="inlineStr">
        <is>
          <t>ECU DE LA RED MULTIPLEX DE LA PUERTA DEL MALETERO</t>
        </is>
      </c>
      <c r="E2276" s="56" t="inlineStr">
        <is>
          <t>componente esencial que gestiona las funciones eléctricas y electrónicas de la puerta trasera, como el cierre centralizado y la operación de la ventana</t>
        </is>
      </c>
      <c r="F2276" s="32" t="inlineStr">
        <is>
          <t>Unidad</t>
        </is>
      </c>
      <c r="G2276" s="35" t="inlineStr">
        <is>
          <t>suministro</t>
        </is>
      </c>
      <c r="H2276" s="159" t="n">
        <v>1566082</v>
      </c>
      <c r="I2276" s="37" t="n">
        <v>158.91</v>
      </c>
      <c r="J2276" s="37" t="n">
        <v>151.76</v>
      </c>
      <c r="K2276" s="160">
        <f>H2276*(I2276/J2276)</f>
        <v/>
      </c>
      <c r="L2276" s="159" t="n">
        <v>1868086.276</v>
      </c>
      <c r="M2276" s="159" t="n">
        <v>1813676</v>
      </c>
      <c r="N2276" s="159" t="n">
        <v>1958770.08</v>
      </c>
      <c r="O2276" s="162">
        <f>MIN(K2276,L2276,M2276,N2276)</f>
        <v/>
      </c>
      <c r="P2276" s="162">
        <f>MAX(K2276,L2276,M2276,N2276)</f>
        <v/>
      </c>
      <c r="Q2276" s="162">
        <f>MEDIAN(K2276,L2276,M2276,N2276)</f>
        <v/>
      </c>
      <c r="R2276" s="162">
        <f>AVERAGE(K2276,L2276,M2276,N2276)</f>
        <v/>
      </c>
      <c r="S2276" s="162">
        <f>AVERAGE(O2276,Q2276)</f>
        <v/>
      </c>
      <c r="T2276" s="162">
        <f>AVERAGE(P2276,Q2276)</f>
        <v/>
      </c>
      <c r="U2276" s="41">
        <f>STDEVA(K2276,L2276,M2276,N2276)</f>
        <v/>
      </c>
      <c r="V2276" s="42">
        <f>U2276/Q2276</f>
        <v/>
      </c>
      <c r="W2276" s="43">
        <f>IF(X2276=O2276,"MENOR",IF(X2276=S2276,"PROM[MEN-MED]","PROMEDIO"))</f>
        <v/>
      </c>
      <c r="X2276" s="163">
        <f>IF(V2276&lt;=300%,O2276,IF(AND(V2276&gt;100%,V2276&lt;=150%),S2276,R2276))</f>
        <v/>
      </c>
      <c r="Y2276" s="162">
        <f>ROUND(X2276,0)</f>
        <v/>
      </c>
    </row>
    <row r="2277" ht="27" customHeight="1">
      <c r="B2277" s="32" t="inlineStr">
        <is>
          <t>5.56</t>
        </is>
      </c>
      <c r="C2277" s="32" t="n">
        <v>4912</v>
      </c>
      <c r="D2277" s="59" t="inlineStr">
        <is>
          <t>CONJUNTO DEL INTERRUPTOR DEL CIERRE CENTRALIZADO DE PUERTAS</t>
        </is>
      </c>
      <c r="E2277" s="56"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2277" s="32" t="inlineStr">
        <is>
          <t>Unidad</t>
        </is>
      </c>
      <c r="G2277" s="35" t="inlineStr">
        <is>
          <t>suministro</t>
        </is>
      </c>
      <c r="H2277" s="159" t="n">
        <v>1705260</v>
      </c>
      <c r="I2277" s="37" t="n">
        <v>158.91</v>
      </c>
      <c r="J2277" s="37" t="n">
        <v>151.76</v>
      </c>
      <c r="K2277" s="160">
        <f>H2277*(I2277/J2277)</f>
        <v/>
      </c>
      <c r="L2277" s="159" t="n">
        <v>2095697.7426</v>
      </c>
      <c r="M2277" s="159" t="n">
        <v>2034658</v>
      </c>
      <c r="N2277" s="159" t="n">
        <v>2197430.64</v>
      </c>
      <c r="O2277" s="162">
        <f>MIN(K2277,L2277,M2277,N2277)</f>
        <v/>
      </c>
      <c r="P2277" s="162">
        <f>MAX(K2277,L2277,M2277,N2277)</f>
        <v/>
      </c>
      <c r="Q2277" s="162">
        <f>MEDIAN(K2277,L2277,M2277,N2277)</f>
        <v/>
      </c>
      <c r="R2277" s="162">
        <f>AVERAGE(K2277,L2277,M2277,N2277)</f>
        <v/>
      </c>
      <c r="S2277" s="162">
        <f>AVERAGE(O2277,Q2277)</f>
        <v/>
      </c>
      <c r="T2277" s="162">
        <f>AVERAGE(P2277,Q2277)</f>
        <v/>
      </c>
      <c r="U2277" s="41">
        <f>STDEVA(K2277,L2277,M2277,N2277)</f>
        <v/>
      </c>
      <c r="V2277" s="42">
        <f>U2277/Q2277</f>
        <v/>
      </c>
      <c r="W2277" s="43">
        <f>IF(X2277=O2277,"MENOR",IF(X2277=S2277,"PROM[MEN-MED]","PROMEDIO"))</f>
        <v/>
      </c>
      <c r="X2277" s="163">
        <f>IF(V2277&lt;=300%,O2277,IF(AND(V2277&gt;100%,V2277&lt;=150%),S2277,R2277))</f>
        <v/>
      </c>
      <c r="Y2277" s="162">
        <f>ROUND(X2277,0)</f>
        <v/>
      </c>
    </row>
    <row r="2278" ht="27" customHeight="1">
      <c r="B2278" s="32" t="inlineStr">
        <is>
          <t>5.57</t>
        </is>
      </c>
      <c r="C2278" s="32" t="n">
        <v>4912</v>
      </c>
      <c r="D2278" s="59" t="inlineStr">
        <is>
          <t>CONJUNTO DEL INTERRUPTOR DE APERTURA DE LA PUERTA DEL MALETERO</t>
        </is>
      </c>
      <c r="E2278" s="56" t="inlineStr">
        <is>
          <t>esencial para controlar electrónicamente la apertura y cierre del portón trasero. Este interruptor, ubicado generalmente en el exterior de la puerta del maletero, permite al usuario acceder al área de carga de manera conveniente.</t>
        </is>
      </c>
      <c r="F2278" s="32" t="inlineStr">
        <is>
          <t>Unidad</t>
        </is>
      </c>
      <c r="G2278" s="35" t="inlineStr">
        <is>
          <t>suministro</t>
        </is>
      </c>
      <c r="H2278" s="159" t="n">
        <v>41800</v>
      </c>
      <c r="I2278" s="37" t="n">
        <v>158.91</v>
      </c>
      <c r="J2278" s="37" t="n">
        <v>151.76</v>
      </c>
      <c r="K2278" s="160">
        <f>H2278*(I2278/J2278)</f>
        <v/>
      </c>
      <c r="L2278" s="159" t="n">
        <v>50918.0532</v>
      </c>
      <c r="M2278" s="159" t="n">
        <v>49435</v>
      </c>
      <c r="N2278" s="159" t="n">
        <v>53389.8</v>
      </c>
      <c r="O2278" s="162">
        <f>MIN(K2278,L2278,M2278,N2278)</f>
        <v/>
      </c>
      <c r="P2278" s="162">
        <f>MAX(K2278,L2278,M2278,N2278)</f>
        <v/>
      </c>
      <c r="Q2278" s="162">
        <f>MEDIAN(K2278,L2278,M2278,N2278)</f>
        <v/>
      </c>
      <c r="R2278" s="162">
        <f>AVERAGE(K2278,L2278,M2278,N2278)</f>
        <v/>
      </c>
      <c r="S2278" s="162">
        <f>AVERAGE(O2278,Q2278)</f>
        <v/>
      </c>
      <c r="T2278" s="162">
        <f>AVERAGE(P2278,Q2278)</f>
        <v/>
      </c>
      <c r="U2278" s="41">
        <f>STDEVA(K2278,L2278,M2278,N2278)</f>
        <v/>
      </c>
      <c r="V2278" s="42">
        <f>U2278/Q2278</f>
        <v/>
      </c>
      <c r="W2278" s="43">
        <f>IF(X2278=O2278,"MENOR",IF(X2278=S2278,"PROM[MEN-MED]","PROMEDIO"))</f>
        <v/>
      </c>
      <c r="X2278" s="163">
        <f>IF(V2278&lt;=300%,O2278,IF(AND(V2278&gt;100%,V2278&lt;=150%),S2278,R2278))</f>
        <v/>
      </c>
      <c r="Y2278" s="162">
        <f>ROUND(X2278,0)</f>
        <v/>
      </c>
    </row>
    <row r="2279" ht="15.75" customHeight="1">
      <c r="B2279" s="32" t="inlineStr">
        <is>
          <t>5.58</t>
        </is>
      </c>
      <c r="C2279" s="32" t="n">
        <v>4912</v>
      </c>
      <c r="D2279" s="59" t="inlineStr">
        <is>
          <t>CONJUNTO DE LA LUZ DE LECTURA DE MAPAS</t>
        </is>
      </c>
      <c r="E2279" s="56" t="inlineStr">
        <is>
          <t>componente esencial que proporciona iluminación localizada para el conductor y el pasajero delantero, facilitando la lectura y otras actividades en condiciones de poca luz</t>
        </is>
      </c>
      <c r="F2279" s="32" t="inlineStr">
        <is>
          <t>Unidad</t>
        </is>
      </c>
      <c r="G2279" s="35" t="inlineStr">
        <is>
          <t>suministro</t>
        </is>
      </c>
      <c r="H2279" s="159" t="n">
        <v>226665</v>
      </c>
      <c r="I2279" s="37" t="n">
        <v>158.91</v>
      </c>
      <c r="J2279" s="37" t="n">
        <v>151.76</v>
      </c>
      <c r="K2279" s="160">
        <f>H2279*(I2279/J2279)</f>
        <v/>
      </c>
      <c r="L2279" s="159" t="n">
        <v>290036.6651</v>
      </c>
      <c r="M2279" s="159" t="n">
        <v>281589</v>
      </c>
      <c r="N2279" s="159" t="n">
        <v>304116.12</v>
      </c>
      <c r="O2279" s="162">
        <f>MIN(K2279,L2279,M2279,N2279)</f>
        <v/>
      </c>
      <c r="P2279" s="162">
        <f>MAX(K2279,L2279,M2279,N2279)</f>
        <v/>
      </c>
      <c r="Q2279" s="162">
        <f>MEDIAN(K2279,L2279,M2279,N2279)</f>
        <v/>
      </c>
      <c r="R2279" s="162">
        <f>AVERAGE(K2279,L2279,M2279,N2279)</f>
        <v/>
      </c>
      <c r="S2279" s="162">
        <f>AVERAGE(O2279,Q2279)</f>
        <v/>
      </c>
      <c r="T2279" s="162">
        <f>AVERAGE(P2279,Q2279)</f>
        <v/>
      </c>
      <c r="U2279" s="41">
        <f>STDEVA(K2279,L2279,M2279,N2279)</f>
        <v/>
      </c>
      <c r="V2279" s="42">
        <f>U2279/Q2279</f>
        <v/>
      </c>
      <c r="W2279" s="43">
        <f>IF(X2279=O2279,"MENOR",IF(X2279=S2279,"PROM[MEN-MED]","PROMEDIO"))</f>
        <v/>
      </c>
      <c r="X2279" s="163">
        <f>IF(V2279&lt;=300%,O2279,IF(AND(V2279&gt;100%,V2279&lt;=150%),S2279,R2279))</f>
        <v/>
      </c>
      <c r="Y2279" s="162">
        <f>ROUND(X2279,0)</f>
        <v/>
      </c>
    </row>
    <row r="2280" ht="15.75" customHeight="1">
      <c r="B2280" s="32" t="inlineStr">
        <is>
          <t>5.59</t>
        </is>
      </c>
      <c r="C2280" s="32" t="n">
        <v>4912</v>
      </c>
      <c r="D2280" s="59" t="inlineStr">
        <is>
          <t xml:space="preserve">CONJUNTO DEL INTERRUPTOR DE LA LUZ DE CORTESIA DE LA PUERTA </t>
        </is>
      </c>
      <c r="E2280" s="56" t="inlineStr">
        <is>
          <t>​El conjunto del interruptor de la luz de cortesía de la puerta es esencial para activar la iluminación interior al abrir las puertas, mejorando la visibilidad y comodidad dentro del vehículo</t>
        </is>
      </c>
      <c r="F2280" s="32" t="inlineStr">
        <is>
          <t>Unidad</t>
        </is>
      </c>
      <c r="G2280" s="35" t="inlineStr">
        <is>
          <t>suministro</t>
        </is>
      </c>
      <c r="H2280" s="159" t="n">
        <v>75051</v>
      </c>
      <c r="I2280" s="37" t="n">
        <v>158.91</v>
      </c>
      <c r="J2280" s="37" t="n">
        <v>151.76</v>
      </c>
      <c r="K2280" s="160">
        <f>H2280*(I2280/J2280)</f>
        <v/>
      </c>
      <c r="L2280" s="159" t="n">
        <v>90564.8072</v>
      </c>
      <c r="M2280" s="159" t="n">
        <v>87927</v>
      </c>
      <c r="N2280" s="159" t="n">
        <v>94961.16</v>
      </c>
      <c r="O2280" s="162">
        <f>MIN(K2280,L2280,M2280,N2280)</f>
        <v/>
      </c>
      <c r="P2280" s="162">
        <f>MAX(K2280,L2280,M2280,N2280)</f>
        <v/>
      </c>
      <c r="Q2280" s="162">
        <f>MEDIAN(K2280,L2280,M2280,N2280)</f>
        <v/>
      </c>
      <c r="R2280" s="162">
        <f>AVERAGE(K2280,L2280,M2280,N2280)</f>
        <v/>
      </c>
      <c r="S2280" s="162">
        <f>AVERAGE(O2280,Q2280)</f>
        <v/>
      </c>
      <c r="T2280" s="162">
        <f>AVERAGE(P2280,Q2280)</f>
        <v/>
      </c>
      <c r="U2280" s="41">
        <f>STDEVA(K2280,L2280,M2280,N2280)</f>
        <v/>
      </c>
      <c r="V2280" s="42">
        <f>U2280/Q2280</f>
        <v/>
      </c>
      <c r="W2280" s="43">
        <f>IF(X2280=O2280,"MENOR",IF(X2280=S2280,"PROM[MEN-MED]","PROMEDIO"))</f>
        <v/>
      </c>
      <c r="X2280" s="163">
        <f>IF(V2280&lt;=300%,O2280,IF(AND(V2280&gt;100%,V2280&lt;=150%),S2280,R2280))</f>
        <v/>
      </c>
      <c r="Y2280" s="162">
        <f>ROUND(X2280,0)</f>
        <v/>
      </c>
    </row>
    <row r="2281" ht="27" customHeight="1">
      <c r="B2281" s="32" t="inlineStr">
        <is>
          <t>5.60</t>
        </is>
      </c>
      <c r="C2281" s="32" t="n">
        <v>4912</v>
      </c>
      <c r="D2281" s="59" t="inlineStr">
        <is>
          <t>CONJUNTO DEL INTERRUPTOR DEL LIMPIAPARABRISAS</t>
        </is>
      </c>
      <c r="E2281" s="56"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2281" s="32" t="inlineStr">
        <is>
          <t>Unidad</t>
        </is>
      </c>
      <c r="G2281" s="35" t="inlineStr">
        <is>
          <t>suministro</t>
        </is>
      </c>
      <c r="H2281" s="159" t="n">
        <v>944431</v>
      </c>
      <c r="I2281" s="37" t="n">
        <v>158.91</v>
      </c>
      <c r="J2281" s="37" t="n">
        <v>151.76</v>
      </c>
      <c r="K2281" s="160">
        <f>H2281*(I2281/J2281)</f>
        <v/>
      </c>
      <c r="L2281" s="159" t="n">
        <v>1165304.9177</v>
      </c>
      <c r="M2281" s="159" t="n">
        <v>1131364</v>
      </c>
      <c r="N2281" s="159" t="n">
        <v>1221873.12</v>
      </c>
      <c r="O2281" s="162">
        <f>MIN(K2281,L2281,M2281,N2281)</f>
        <v/>
      </c>
      <c r="P2281" s="162">
        <f>MAX(K2281,L2281,M2281,N2281)</f>
        <v/>
      </c>
      <c r="Q2281" s="162">
        <f>MEDIAN(K2281,L2281,M2281,N2281)</f>
        <v/>
      </c>
      <c r="R2281" s="162">
        <f>AVERAGE(K2281,L2281,M2281,N2281)</f>
        <v/>
      </c>
      <c r="S2281" s="162">
        <f>AVERAGE(O2281,Q2281)</f>
        <v/>
      </c>
      <c r="T2281" s="162">
        <f>AVERAGE(P2281,Q2281)</f>
        <v/>
      </c>
      <c r="U2281" s="41">
        <f>STDEVA(K2281,L2281,M2281,N2281)</f>
        <v/>
      </c>
      <c r="V2281" s="42">
        <f>U2281/Q2281</f>
        <v/>
      </c>
      <c r="W2281" s="43">
        <f>IF(X2281=O2281,"MENOR",IF(X2281=S2281,"PROM[MEN-MED]","PROMEDIO"))</f>
        <v/>
      </c>
      <c r="X2281" s="163">
        <f>IF(V2281&lt;=300%,O2281,IF(AND(V2281&gt;100%,V2281&lt;=150%),S2281,R2281))</f>
        <v/>
      </c>
      <c r="Y2281" s="162">
        <f>ROUND(X2281,0)</f>
        <v/>
      </c>
    </row>
    <row r="2282" ht="15.75" customHeight="1">
      <c r="B2282" s="32" t="inlineStr">
        <is>
          <t>5.61</t>
        </is>
      </c>
      <c r="C2282" s="32" t="n">
        <v>4912</v>
      </c>
      <c r="D2282" s="59" t="inlineStr">
        <is>
          <t>RECEPTOR CONTROL DE LAS PUERTAS</t>
        </is>
      </c>
      <c r="E2282" s="56" t="inlineStr">
        <is>
          <t>componente clave del sistema de cierre centralizado, ya que permite la comunicación entre el control remoto y el vehículo para bloquear y desbloquear las puertas de manera remota.</t>
        </is>
      </c>
      <c r="F2282" s="32" t="inlineStr">
        <is>
          <t>Unidad</t>
        </is>
      </c>
      <c r="G2282" s="35" t="inlineStr">
        <is>
          <t>suministro</t>
        </is>
      </c>
      <c r="H2282" s="159" t="n">
        <v>1452738</v>
      </c>
      <c r="I2282" s="37" t="n">
        <v>158.91</v>
      </c>
      <c r="J2282" s="37" t="n">
        <v>151.76</v>
      </c>
      <c r="K2282" s="160">
        <f>H2282*(I2282/J2282)</f>
        <v/>
      </c>
      <c r="L2282" s="159" t="n">
        <v>1826069.4942</v>
      </c>
      <c r="M2282" s="159" t="n">
        <v>1772883</v>
      </c>
      <c r="N2282" s="159" t="n">
        <v>1914713.64</v>
      </c>
      <c r="O2282" s="162">
        <f>MIN(K2282,L2282,M2282,N2282)</f>
        <v/>
      </c>
      <c r="P2282" s="162">
        <f>MAX(K2282,L2282,M2282,N2282)</f>
        <v/>
      </c>
      <c r="Q2282" s="162">
        <f>MEDIAN(K2282,L2282,M2282,N2282)</f>
        <v/>
      </c>
      <c r="R2282" s="162">
        <f>AVERAGE(K2282,L2282,M2282,N2282)</f>
        <v/>
      </c>
      <c r="S2282" s="162">
        <f>AVERAGE(O2282,Q2282)</f>
        <v/>
      </c>
      <c r="T2282" s="162">
        <f>AVERAGE(P2282,Q2282)</f>
        <v/>
      </c>
      <c r="U2282" s="41">
        <f>STDEVA(K2282,L2282,M2282,N2282)</f>
        <v/>
      </c>
      <c r="V2282" s="42">
        <f>U2282/Q2282</f>
        <v/>
      </c>
      <c r="W2282" s="43">
        <f>IF(X2282=O2282,"MENOR",IF(X2282=S2282,"PROM[MEN-MED]","PROMEDIO"))</f>
        <v/>
      </c>
      <c r="X2282" s="163">
        <f>IF(V2282&lt;=300%,O2282,IF(AND(V2282&gt;100%,V2282&lt;=150%),S2282,R2282))</f>
        <v/>
      </c>
      <c r="Y2282" s="162">
        <f>ROUND(X2282,0)</f>
        <v/>
      </c>
    </row>
    <row r="2283" ht="41.25" customHeight="1">
      <c r="B2283" s="32" t="inlineStr">
        <is>
          <t>5.62</t>
        </is>
      </c>
      <c r="C2283" s="32" t="n">
        <v>4912</v>
      </c>
      <c r="D2283" s="59" t="inlineStr">
        <is>
          <t>CONJUNTO DE LOS INSTRUMENTOS AUXILIARES</t>
        </is>
      </c>
      <c r="E2283" s="56" t="inlineStr">
        <is>
          <t>El conjunto de instrumentos auxiliares en un toyota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2283" s="32" t="inlineStr">
        <is>
          <t>Unidad</t>
        </is>
      </c>
      <c r="G2283" s="35" t="inlineStr">
        <is>
          <t>suministro</t>
        </is>
      </c>
      <c r="H2283" s="159" t="n">
        <v>15797178</v>
      </c>
      <c r="I2283" s="37" t="n">
        <v>158.91</v>
      </c>
      <c r="J2283" s="37" t="n">
        <v>151.76</v>
      </c>
      <c r="K2283" s="160">
        <f>H2283*(I2283/J2283)</f>
        <v/>
      </c>
      <c r="L2283" s="159" t="n">
        <v>18913001.1056</v>
      </c>
      <c r="M2283" s="159" t="n">
        <v>18362137</v>
      </c>
      <c r="N2283" s="159" t="n">
        <v>19831107.96</v>
      </c>
      <c r="O2283" s="162">
        <f>MIN(K2283,L2283,M2283,N2283)</f>
        <v/>
      </c>
      <c r="P2283" s="162">
        <f>MAX(K2283,L2283,M2283,N2283)</f>
        <v/>
      </c>
      <c r="Q2283" s="162">
        <f>MEDIAN(K2283,L2283,M2283,N2283)</f>
        <v/>
      </c>
      <c r="R2283" s="162">
        <f>AVERAGE(K2283,L2283,M2283,N2283)</f>
        <v/>
      </c>
      <c r="S2283" s="162">
        <f>AVERAGE(O2283,Q2283)</f>
        <v/>
      </c>
      <c r="T2283" s="162">
        <f>AVERAGE(P2283,Q2283)</f>
        <v/>
      </c>
      <c r="U2283" s="41">
        <f>STDEVA(K2283,L2283,M2283,N2283)</f>
        <v/>
      </c>
      <c r="V2283" s="42">
        <f>U2283/Q2283</f>
        <v/>
      </c>
      <c r="W2283" s="43">
        <f>IF(X2283=O2283,"MENOR",IF(X2283=S2283,"PROM[MEN-MED]","PROMEDIO"))</f>
        <v/>
      </c>
      <c r="X2283" s="163">
        <f>IF(V2283&lt;=300%,O2283,IF(AND(V2283&gt;100%,V2283&lt;=150%),S2283,R2283))</f>
        <v/>
      </c>
      <c r="Y2283" s="162">
        <f>ROUND(X2283,0)</f>
        <v/>
      </c>
    </row>
    <row r="2284" ht="27" customHeight="1">
      <c r="B2284" s="32" t="inlineStr">
        <is>
          <t>5.63</t>
        </is>
      </c>
      <c r="C2284" s="32" t="n">
        <v>4912</v>
      </c>
      <c r="D2284" s="59" t="inlineStr">
        <is>
          <t>REOSTATO CONTROL DE LUCES</t>
        </is>
      </c>
      <c r="E2284" s="56" t="inlineStr">
        <is>
          <t>componente que permite ajustar la intensidad de la iluminación del tablero y otros elementos del interior del vehículo, mejorando la visibilidad y comodidad durante la conducción nocturna.</t>
        </is>
      </c>
      <c r="F2284" s="32" t="inlineStr">
        <is>
          <t>Unidad</t>
        </is>
      </c>
      <c r="G2284" s="35" t="inlineStr">
        <is>
          <t>suministro</t>
        </is>
      </c>
      <c r="H2284" s="159" t="n">
        <v>391029</v>
      </c>
      <c r="I2284" s="37" t="n">
        <v>158.91</v>
      </c>
      <c r="J2284" s="37" t="n">
        <v>151.76</v>
      </c>
      <c r="K2284" s="160">
        <f>H2284*(I2284/J2284)</f>
        <v/>
      </c>
      <c r="L2284" s="159" t="n">
        <v>483712.7232</v>
      </c>
      <c r="M2284" s="159" t="n">
        <v>469624</v>
      </c>
      <c r="N2284" s="159" t="n">
        <v>507193.92</v>
      </c>
      <c r="O2284" s="162">
        <f>MIN(K2284,L2284,M2284,N2284)</f>
        <v/>
      </c>
      <c r="P2284" s="162">
        <f>MAX(K2284,L2284,M2284,N2284)</f>
        <v/>
      </c>
      <c r="Q2284" s="162">
        <f>MEDIAN(K2284,L2284,M2284,N2284)</f>
        <v/>
      </c>
      <c r="R2284" s="162">
        <f>AVERAGE(K2284,L2284,M2284,N2284)</f>
        <v/>
      </c>
      <c r="S2284" s="162">
        <f>AVERAGE(O2284,Q2284)</f>
        <v/>
      </c>
      <c r="T2284" s="162">
        <f>AVERAGE(P2284,Q2284)</f>
        <v/>
      </c>
      <c r="U2284" s="41">
        <f>STDEVA(K2284,L2284,M2284,N2284)</f>
        <v/>
      </c>
      <c r="V2284" s="42">
        <f>U2284/Q2284</f>
        <v/>
      </c>
      <c r="W2284" s="43">
        <f>IF(X2284=O2284,"MENOR",IF(X2284=S2284,"PROM[MEN-MED]","PROMEDIO"))</f>
        <v/>
      </c>
      <c r="X2284" s="163">
        <f>IF(V2284&lt;=300%,O2284,IF(AND(V2284&gt;100%,V2284&lt;=150%),S2284,R2284))</f>
        <v/>
      </c>
      <c r="Y2284" s="162">
        <f>ROUND(X2284,0)</f>
        <v/>
      </c>
    </row>
    <row r="2285" ht="15.75" customHeight="1">
      <c r="B2285" s="26" t="inlineStr">
        <is>
          <t>6.</t>
        </is>
      </c>
      <c r="C2285" s="142" t="inlineStr">
        <is>
          <t>SISTEMA DE REFRIGERACIÓN</t>
        </is>
      </c>
      <c r="H2285" s="157" t="n"/>
      <c r="I2285" s="29" t="n"/>
      <c r="J2285" s="29" t="n"/>
      <c r="K2285" s="157" t="n"/>
      <c r="L2285" s="157" t="n"/>
      <c r="M2285" s="157" t="n"/>
      <c r="N2285" s="157" t="n"/>
      <c r="O2285" s="29" t="n"/>
      <c r="P2285" s="29" t="n"/>
      <c r="Q2285" s="29" t="n"/>
      <c r="R2285" s="29" t="n"/>
      <c r="S2285" s="29" t="n"/>
      <c r="T2285" s="29" t="n"/>
      <c r="U2285" s="29" t="n"/>
      <c r="V2285" s="75" t="n"/>
      <c r="W2285" s="29" t="n"/>
      <c r="X2285" s="29" t="n"/>
      <c r="Y2285" s="29" t="n"/>
    </row>
    <row r="2286" ht="27" customHeight="1">
      <c r="B2286" s="32" t="inlineStr">
        <is>
          <t>6.1</t>
        </is>
      </c>
      <c r="C2286" s="32" t="n">
        <v>4912</v>
      </c>
      <c r="D2286" s="59" t="inlineStr">
        <is>
          <t>CONJUNTO DE ADMISION DE AIRE FRIO</t>
        </is>
      </c>
      <c r="E2286" s="56" t="inlineStr">
        <is>
          <t>sistema diseñado para reemplazar la admisión de aire de fábrica con un conducto más eficiente que permite la entrada de aire más frío y denso al motor. Esto mejora la combustión y, en consecuencia, el rendimiento del motor.</t>
        </is>
      </c>
      <c r="F2286" s="32" t="inlineStr">
        <is>
          <t>Unidad</t>
        </is>
      </c>
      <c r="G2286" s="35" t="inlineStr">
        <is>
          <t>suministro</t>
        </is>
      </c>
      <c r="H2286" s="159" t="n">
        <v>2092103</v>
      </c>
      <c r="I2286" s="37" t="n">
        <v>158.91</v>
      </c>
      <c r="J2286" s="37" t="n">
        <v>151.76</v>
      </c>
      <c r="K2286" s="160">
        <f>H2286*(I2286/J2286)</f>
        <v/>
      </c>
      <c r="L2286" s="159" t="n">
        <v>2624676.8996</v>
      </c>
      <c r="M2286" s="159" t="n">
        <v>2548230</v>
      </c>
      <c r="N2286" s="159" t="n">
        <v>2752088.4</v>
      </c>
      <c r="O2286" s="162">
        <f>MIN(K2286,L2286,M2286,N2286)</f>
        <v/>
      </c>
      <c r="P2286" s="162">
        <f>MAX(K2286,L2286,M2286,N2286)</f>
        <v/>
      </c>
      <c r="Q2286" s="162">
        <f>MEDIAN(K2286,L2286,M2286,N2286)</f>
        <v/>
      </c>
      <c r="R2286" s="162">
        <f>AVERAGE(K2286,L2286,M2286,N2286)</f>
        <v/>
      </c>
      <c r="S2286" s="162">
        <f>AVERAGE(O2286,Q2286)</f>
        <v/>
      </c>
      <c r="T2286" s="162">
        <f>AVERAGE(P2286,Q2286)</f>
        <v/>
      </c>
      <c r="U2286" s="41">
        <f>STDEVA(K2286,L2286,M2286,N2286)</f>
        <v/>
      </c>
      <c r="V2286" s="42">
        <f>U2286/Q2286</f>
        <v/>
      </c>
      <c r="W2286" s="43">
        <f>IF(X2286=O2286,"MENOR",IF(X2286=S2286,"PROM[MEN-MED]","PROMEDIO"))</f>
        <v/>
      </c>
      <c r="X2286" s="163">
        <f>IF(V2286&lt;=300%,O2286,IF(AND(V2286&gt;100%,V2286&lt;=150%),S2286,R2286))</f>
        <v/>
      </c>
      <c r="Y2286" s="162">
        <f>ROUND(X2286,0)</f>
        <v/>
      </c>
    </row>
    <row r="2287" ht="15.75" customHeight="1">
      <c r="B2287" s="32" t="inlineStr">
        <is>
          <t>6.2</t>
        </is>
      </c>
      <c r="C2287" s="32" t="n">
        <v>4912</v>
      </c>
      <c r="D2287" s="59" t="inlineStr">
        <is>
          <t>MAGUERA DEL RADIADOR NO.1</t>
        </is>
      </c>
      <c r="E2287" s="56" t="inlineStr">
        <is>
          <t>manguera superior del sistema de enfriamiento. Esta transporta el refrigerante caliente desde el motor hacia el radiador para su enfriamiento</t>
        </is>
      </c>
      <c r="F2287" s="32" t="inlineStr">
        <is>
          <t>Unidad</t>
        </is>
      </c>
      <c r="G2287" s="35" t="inlineStr">
        <is>
          <t>suministro</t>
        </is>
      </c>
      <c r="H2287" s="159" t="n">
        <v>91200</v>
      </c>
      <c r="I2287" s="37" t="n">
        <v>158.91</v>
      </c>
      <c r="J2287" s="37" t="n">
        <v>151.76</v>
      </c>
      <c r="K2287" s="160">
        <f>H2287*(I2287/J2287)</f>
        <v/>
      </c>
      <c r="L2287" s="159" t="n">
        <v>111091.6765</v>
      </c>
      <c r="M2287" s="159" t="n">
        <v>107856</v>
      </c>
      <c r="N2287" s="159" t="n">
        <v>116484.48</v>
      </c>
      <c r="O2287" s="162">
        <f>MIN(K2287,L2287,M2287,N2287)</f>
        <v/>
      </c>
      <c r="P2287" s="162">
        <f>MAX(K2287,L2287,M2287,N2287)</f>
        <v/>
      </c>
      <c r="Q2287" s="162">
        <f>MEDIAN(K2287,L2287,M2287,N2287)</f>
        <v/>
      </c>
      <c r="R2287" s="162">
        <f>AVERAGE(K2287,L2287,M2287,N2287)</f>
        <v/>
      </c>
      <c r="S2287" s="162">
        <f>AVERAGE(O2287,Q2287)</f>
        <v/>
      </c>
      <c r="T2287" s="162">
        <f>AVERAGE(P2287,Q2287)</f>
        <v/>
      </c>
      <c r="U2287" s="41">
        <f>STDEVA(K2287,L2287,M2287,N2287)</f>
        <v/>
      </c>
      <c r="V2287" s="42">
        <f>U2287/Q2287</f>
        <v/>
      </c>
      <c r="W2287" s="43">
        <f>IF(X2287=O2287,"MENOR",IF(X2287=S2287,"PROM[MEN-MED]","PROMEDIO"))</f>
        <v/>
      </c>
      <c r="X2287" s="163">
        <f>IF(V2287&lt;=300%,O2287,IF(AND(V2287&gt;100%,V2287&lt;=150%),S2287,R2287))</f>
        <v/>
      </c>
      <c r="Y2287" s="162">
        <f>ROUND(X2287,0)</f>
        <v/>
      </c>
    </row>
    <row r="2288" ht="27" customHeight="1">
      <c r="B2288" s="32" t="inlineStr">
        <is>
          <t>6.3</t>
        </is>
      </c>
      <c r="C2288" s="32" t="n">
        <v>4912</v>
      </c>
      <c r="D2288" s="59" t="inlineStr">
        <is>
          <t>MANGUERA DEL RADIADOR NO.2</t>
        </is>
      </c>
      <c r="E2288" s="56" t="inlineStr">
        <is>
          <t>es la manguera inferior del sistema de enfriamiento. Su función principal es transportar el refrigerante enfriado desde el radiador de regreso al motor para mantener la temperatura de operación óptima.</t>
        </is>
      </c>
      <c r="F2288" s="32" t="inlineStr">
        <is>
          <t>Unidad</t>
        </is>
      </c>
      <c r="G2288" s="35" t="inlineStr">
        <is>
          <t>suministro</t>
        </is>
      </c>
      <c r="H2288" s="159" t="n">
        <v>91200</v>
      </c>
      <c r="I2288" s="37" t="n">
        <v>158.91</v>
      </c>
      <c r="J2288" s="37" t="n">
        <v>151.76</v>
      </c>
      <c r="K2288" s="160">
        <f>H2288*(I2288/J2288)</f>
        <v/>
      </c>
      <c r="L2288" s="159" t="n">
        <v>111091.6765</v>
      </c>
      <c r="M2288" s="159" t="n">
        <v>107856</v>
      </c>
      <c r="N2288" s="159" t="n">
        <v>116484.48</v>
      </c>
      <c r="O2288" s="162">
        <f>MIN(K2288,L2288,M2288,N2288)</f>
        <v/>
      </c>
      <c r="P2288" s="162">
        <f>MAX(K2288,L2288,M2288,N2288)</f>
        <v/>
      </c>
      <c r="Q2288" s="162">
        <f>MEDIAN(K2288,L2288,M2288,N2288)</f>
        <v/>
      </c>
      <c r="R2288" s="162">
        <f>AVERAGE(K2288,L2288,M2288,N2288)</f>
        <v/>
      </c>
      <c r="S2288" s="162">
        <f>AVERAGE(O2288,Q2288)</f>
        <v/>
      </c>
      <c r="T2288" s="162">
        <f>AVERAGE(P2288,Q2288)</f>
        <v/>
      </c>
      <c r="U2288" s="41">
        <f>STDEVA(K2288,L2288,M2288,N2288)</f>
        <v/>
      </c>
      <c r="V2288" s="42">
        <f>U2288/Q2288</f>
        <v/>
      </c>
      <c r="W2288" s="43">
        <f>IF(X2288=O2288,"MENOR",IF(X2288=S2288,"PROM[MEN-MED]","PROMEDIO"))</f>
        <v/>
      </c>
      <c r="X2288" s="163">
        <f>IF(V2288&lt;=300%,O2288,IF(AND(V2288&gt;100%,V2288&lt;=150%),S2288,R2288))</f>
        <v/>
      </c>
      <c r="Y2288" s="162">
        <f>ROUND(X2288,0)</f>
        <v/>
      </c>
    </row>
    <row r="2289" ht="27" customHeight="1">
      <c r="B2289" s="32" t="inlineStr">
        <is>
          <t>6.4</t>
        </is>
      </c>
      <c r="C2289" s="32" t="n">
        <v>4912</v>
      </c>
      <c r="D2289" s="59" t="inlineStr">
        <is>
          <t xml:space="preserve">DEPOSITO DEL RADIADOR </t>
        </is>
      </c>
      <c r="E2289" s="56" t="inlineStr">
        <is>
          <t>componente esencial del sistema de enfriamiento. Su función principal es almacenar el refrigerante de reserva y permitir la expansión y contracción del líquido a medida que el motor se calienta y se enfría.</t>
        </is>
      </c>
      <c r="F2289" s="32" t="inlineStr">
        <is>
          <t>Unidad</t>
        </is>
      </c>
      <c r="G2289" s="35" t="inlineStr">
        <is>
          <t>suministro</t>
        </is>
      </c>
      <c r="H2289" s="159" t="n">
        <v>1126995</v>
      </c>
      <c r="I2289" s="37" t="n">
        <v>158.91</v>
      </c>
      <c r="J2289" s="37" t="n">
        <v>151.76</v>
      </c>
      <c r="K2289" s="160">
        <f>H2289*(I2289/J2289)</f>
        <v/>
      </c>
      <c r="L2289" s="159" t="n">
        <v>1357012.6444</v>
      </c>
      <c r="M2289" s="159" t="n">
        <v>1317488</v>
      </c>
      <c r="N2289" s="159" t="n">
        <v>1422887.04</v>
      </c>
      <c r="O2289" s="162">
        <f>MIN(K2289,L2289,M2289,N2289)</f>
        <v/>
      </c>
      <c r="P2289" s="162">
        <f>MAX(K2289,L2289,M2289,N2289)</f>
        <v/>
      </c>
      <c r="Q2289" s="162">
        <f>MEDIAN(K2289,L2289,M2289,N2289)</f>
        <v/>
      </c>
      <c r="R2289" s="162">
        <f>AVERAGE(K2289,L2289,M2289,N2289)</f>
        <v/>
      </c>
      <c r="S2289" s="162">
        <f>AVERAGE(O2289,Q2289)</f>
        <v/>
      </c>
      <c r="T2289" s="162">
        <f>AVERAGE(P2289,Q2289)</f>
        <v/>
      </c>
      <c r="U2289" s="41">
        <f>STDEVA(K2289,L2289,M2289,N2289)</f>
        <v/>
      </c>
      <c r="V2289" s="42">
        <f>U2289/Q2289</f>
        <v/>
      </c>
      <c r="W2289" s="43">
        <f>IF(X2289=O2289,"MENOR",IF(X2289=S2289,"PROM[MEN-MED]","PROMEDIO"))</f>
        <v/>
      </c>
      <c r="X2289" s="163">
        <f>IF(V2289&lt;=300%,O2289,IF(AND(V2289&gt;100%,V2289&lt;=150%),S2289,R2289))</f>
        <v/>
      </c>
      <c r="Y2289" s="162">
        <f>ROUND(X2289,0)</f>
        <v/>
      </c>
    </row>
    <row r="2290" ht="27" customHeight="1">
      <c r="B2290" s="32" t="inlineStr">
        <is>
          <t>6.5</t>
        </is>
      </c>
      <c r="C2290" s="32" t="n">
        <v>4912</v>
      </c>
      <c r="D2290" s="59" t="inlineStr">
        <is>
          <t>VENTILADOR CON ACOPLE HIDRAULICO</t>
        </is>
      </c>
      <c r="E2290" s="56" t="inlineStr">
        <is>
          <t xml:space="preserve"> parte clave del sistema de enfriamiento del motor. Este ventilador es impulsado por el motor y utiliza un acople viscoso (hidráulico) que regula su velocidad en función de la temperatura del motor</t>
        </is>
      </c>
      <c r="F2290" s="32" t="inlineStr">
        <is>
          <t>Unidad</t>
        </is>
      </c>
      <c r="G2290" s="35" t="inlineStr">
        <is>
          <t>suministro</t>
        </is>
      </c>
      <c r="H2290" s="159" t="n">
        <v>491150</v>
      </c>
      <c r="I2290" s="37" t="n">
        <v>158.91</v>
      </c>
      <c r="J2290" s="37" t="n">
        <v>151.76</v>
      </c>
      <c r="K2290" s="160">
        <f>H2290*(I2290/J2290)</f>
        <v/>
      </c>
      <c r="L2290" s="159" t="n">
        <v>592684.6646</v>
      </c>
      <c r="M2290" s="159" t="n">
        <v>575422</v>
      </c>
      <c r="N2290" s="159" t="n">
        <v>621455.76</v>
      </c>
      <c r="O2290" s="162">
        <f>MIN(K2290,L2290,M2290,N2290)</f>
        <v/>
      </c>
      <c r="P2290" s="162">
        <f>MAX(K2290,L2290,M2290,N2290)</f>
        <v/>
      </c>
      <c r="Q2290" s="162">
        <f>MEDIAN(K2290,L2290,M2290,N2290)</f>
        <v/>
      </c>
      <c r="R2290" s="162">
        <f>AVERAGE(K2290,L2290,M2290,N2290)</f>
        <v/>
      </c>
      <c r="S2290" s="162">
        <f>AVERAGE(O2290,Q2290)</f>
        <v/>
      </c>
      <c r="T2290" s="162">
        <f>AVERAGE(P2290,Q2290)</f>
        <v/>
      </c>
      <c r="U2290" s="41">
        <f>STDEVA(K2290,L2290,M2290,N2290)</f>
        <v/>
      </c>
      <c r="V2290" s="42">
        <f>U2290/Q2290</f>
        <v/>
      </c>
      <c r="W2290" s="43">
        <f>IF(X2290=O2290,"MENOR",IF(X2290=S2290,"PROM[MEN-MED]","PROMEDIO"))</f>
        <v/>
      </c>
      <c r="X2290" s="163">
        <f>IF(V2290&lt;=300%,O2290,IF(AND(V2290&gt;100%,V2290&lt;=150%),S2290,R2290))</f>
        <v/>
      </c>
      <c r="Y2290" s="162">
        <f>ROUND(X2290,0)</f>
        <v/>
      </c>
    </row>
    <row r="2291" ht="27" customHeight="1">
      <c r="B2291" s="32" t="inlineStr">
        <is>
          <t>6.6</t>
        </is>
      </c>
      <c r="C2291" s="32" t="n">
        <v>4912</v>
      </c>
      <c r="D2291" s="59" t="inlineStr">
        <is>
          <t>POLEA DEL VENTILADOR</t>
        </is>
      </c>
      <c r="E2291" s="56"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291" s="32" t="inlineStr">
        <is>
          <t>Unidad</t>
        </is>
      </c>
      <c r="G2291" s="35" t="inlineStr">
        <is>
          <t>suministro</t>
        </is>
      </c>
      <c r="H2291" s="159" t="n">
        <v>249850</v>
      </c>
      <c r="I2291" s="37" t="n">
        <v>158.91</v>
      </c>
      <c r="J2291" s="37" t="n">
        <v>151.76</v>
      </c>
      <c r="K2291" s="160">
        <f>H2291*(I2291/J2291)</f>
        <v/>
      </c>
      <c r="L2291" s="159" t="n">
        <v>304343.3687</v>
      </c>
      <c r="M2291" s="159" t="n">
        <v>295479</v>
      </c>
      <c r="N2291" s="159" t="n">
        <v>319117.32</v>
      </c>
      <c r="O2291" s="162">
        <f>MIN(K2291,L2291,M2291,N2291)</f>
        <v/>
      </c>
      <c r="P2291" s="162">
        <f>MAX(K2291,L2291,M2291,N2291)</f>
        <v/>
      </c>
      <c r="Q2291" s="162">
        <f>MEDIAN(K2291,L2291,M2291,N2291)</f>
        <v/>
      </c>
      <c r="R2291" s="162">
        <f>AVERAGE(K2291,L2291,M2291,N2291)</f>
        <v/>
      </c>
      <c r="S2291" s="162">
        <f>AVERAGE(O2291,Q2291)</f>
        <v/>
      </c>
      <c r="T2291" s="162">
        <f>AVERAGE(P2291,Q2291)</f>
        <v/>
      </c>
      <c r="U2291" s="41">
        <f>STDEVA(K2291,L2291,M2291,N2291)</f>
        <v/>
      </c>
      <c r="V2291" s="42">
        <f>U2291/Q2291</f>
        <v/>
      </c>
      <c r="W2291" s="43">
        <f>IF(X2291=O2291,"MENOR",IF(X2291=S2291,"PROM[MEN-MED]","PROMEDIO"))</f>
        <v/>
      </c>
      <c r="X2291" s="163">
        <f>IF(V2291&lt;=300%,O2291,IF(AND(V2291&gt;100%,V2291&lt;=150%),S2291,R2291))</f>
        <v/>
      </c>
      <c r="Y2291" s="162">
        <f>ROUND(X2291,0)</f>
        <v/>
      </c>
    </row>
    <row r="2292" ht="27" customHeight="1">
      <c r="B2292" s="32" t="inlineStr">
        <is>
          <t>6.7</t>
        </is>
      </c>
      <c r="C2292" s="32" t="n">
        <v>4912</v>
      </c>
      <c r="D2292" s="59" t="inlineStr">
        <is>
          <t xml:space="preserve">CORREA TRAPESOIDAL  DEL VENTILADOR Y DEL GENERADOR </t>
        </is>
      </c>
      <c r="E2292" s="56" t="inlineStr">
        <is>
          <t>pieza clave del sistema de accesorios del motor. Su función principal es transmitir la energía del cigüeñal a componentes como el ventilador del radiador, el alternador (generador) y, en algunos modelos, la bomba de agua.</t>
        </is>
      </c>
      <c r="F2292" s="32" t="inlineStr">
        <is>
          <t>Unidad</t>
        </is>
      </c>
      <c r="G2292" s="35" t="inlineStr">
        <is>
          <t>suministro</t>
        </is>
      </c>
      <c r="H2292" s="159" t="n">
        <v>454100</v>
      </c>
      <c r="I2292" s="37" t="n">
        <v>158.91</v>
      </c>
      <c r="J2292" s="37" t="n">
        <v>151.76</v>
      </c>
      <c r="K2292" s="160">
        <f>H2292*(I2292/J2292)</f>
        <v/>
      </c>
      <c r="L2292" s="159" t="n">
        <v>542804.8507</v>
      </c>
      <c r="M2292" s="159" t="n">
        <v>526995</v>
      </c>
      <c r="N2292" s="159" t="n">
        <v>569154.6</v>
      </c>
      <c r="O2292" s="162">
        <f>MIN(K2292,L2292,M2292,N2292)</f>
        <v/>
      </c>
      <c r="P2292" s="162">
        <f>MAX(K2292,L2292,M2292,N2292)</f>
        <v/>
      </c>
      <c r="Q2292" s="162">
        <f>MEDIAN(K2292,L2292,M2292,N2292)</f>
        <v/>
      </c>
      <c r="R2292" s="162">
        <f>AVERAGE(K2292,L2292,M2292,N2292)</f>
        <v/>
      </c>
      <c r="S2292" s="162">
        <f>AVERAGE(O2292,Q2292)</f>
        <v/>
      </c>
      <c r="T2292" s="162">
        <f>AVERAGE(P2292,Q2292)</f>
        <v/>
      </c>
      <c r="U2292" s="41">
        <f>STDEVA(K2292,L2292,M2292,N2292)</f>
        <v/>
      </c>
      <c r="V2292" s="42">
        <f>U2292/Q2292</f>
        <v/>
      </c>
      <c r="W2292" s="43">
        <f>IF(X2292=O2292,"MENOR",IF(X2292=S2292,"PROM[MEN-MED]","PROMEDIO"))</f>
        <v/>
      </c>
      <c r="X2292" s="163">
        <f>IF(V2292&lt;=300%,O2292,IF(AND(V2292&gt;100%,V2292&lt;=150%),S2292,R2292))</f>
        <v/>
      </c>
      <c r="Y2292" s="162">
        <f>ROUND(X2292,0)</f>
        <v/>
      </c>
    </row>
    <row r="2293" ht="27" customHeight="1">
      <c r="B2293" s="32" t="inlineStr">
        <is>
          <t>6.8</t>
        </is>
      </c>
      <c r="C2293" s="32" t="n">
        <v>4912</v>
      </c>
      <c r="D2293" s="59" t="inlineStr">
        <is>
          <t>TUBO DEL ENFRIADOR DE ACEITE</t>
        </is>
      </c>
      <c r="E2293" s="56" t="inlineStr">
        <is>
          <t xml:space="preserve"> es una parte fundamental del sistema de enfriamiento del aceite del motor o la transmisión. Su función principal es transportar el aceite caliente hacia el enfriador de aceite, donde se reduce su temperatura antes de regresar al sistema de lubricación.</t>
        </is>
      </c>
      <c r="F2293" s="32" t="inlineStr">
        <is>
          <t>Unidad</t>
        </is>
      </c>
      <c r="G2293" s="35" t="inlineStr">
        <is>
          <t>suministro</t>
        </is>
      </c>
      <c r="H2293" s="159" t="n">
        <v>33250</v>
      </c>
      <c r="I2293" s="37" t="n">
        <v>158.91</v>
      </c>
      <c r="J2293" s="37" t="n">
        <v>151.76</v>
      </c>
      <c r="K2293" s="160">
        <f>H2293*(I2293/J2293)</f>
        <v/>
      </c>
      <c r="L2293" s="159" t="n">
        <v>40502.6853</v>
      </c>
      <c r="M2293" s="159" t="n">
        <v>39323</v>
      </c>
      <c r="N2293" s="159" t="n">
        <v>42468.84</v>
      </c>
      <c r="O2293" s="162">
        <f>MIN(K2293,L2293,M2293,N2293)</f>
        <v/>
      </c>
      <c r="P2293" s="162">
        <f>MAX(K2293,L2293,M2293,N2293)</f>
        <v/>
      </c>
      <c r="Q2293" s="162">
        <f>MEDIAN(K2293,L2293,M2293,N2293)</f>
        <v/>
      </c>
      <c r="R2293" s="162">
        <f>AVERAGE(K2293,L2293,M2293,N2293)</f>
        <v/>
      </c>
      <c r="S2293" s="162">
        <f>AVERAGE(O2293,Q2293)</f>
        <v/>
      </c>
      <c r="T2293" s="162">
        <f>AVERAGE(P2293,Q2293)</f>
        <v/>
      </c>
      <c r="U2293" s="41">
        <f>STDEVA(K2293,L2293,M2293,N2293)</f>
        <v/>
      </c>
      <c r="V2293" s="42">
        <f>U2293/Q2293</f>
        <v/>
      </c>
      <c r="W2293" s="43">
        <f>IF(X2293=O2293,"MENOR",IF(X2293=S2293,"PROM[MEN-MED]","PROMEDIO"))</f>
        <v/>
      </c>
      <c r="X2293" s="163">
        <f>IF(V2293&lt;=300%,O2293,IF(AND(V2293&gt;100%,V2293&lt;=150%),S2293,R2293))</f>
        <v/>
      </c>
      <c r="Y2293" s="162">
        <f>ROUND(X2293,0)</f>
        <v/>
      </c>
    </row>
    <row r="2294" ht="27" customHeight="1">
      <c r="B2294" s="32" t="inlineStr">
        <is>
          <t>6.9</t>
        </is>
      </c>
      <c r="C2294" s="32" t="n">
        <v>4912</v>
      </c>
      <c r="D2294" s="59" t="inlineStr">
        <is>
          <t>MANGUERA DE DERIVACION DE AGUA NO.1</t>
        </is>
      </c>
      <c r="E2294"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2294" s="32" t="inlineStr">
        <is>
          <t>Unidad</t>
        </is>
      </c>
      <c r="G2294" s="35" t="inlineStr">
        <is>
          <t>suministro</t>
        </is>
      </c>
      <c r="H2294" s="159" t="n">
        <v>28376</v>
      </c>
      <c r="I2294" s="37" t="n">
        <v>158.91</v>
      </c>
      <c r="J2294" s="37" t="n">
        <v>151.76</v>
      </c>
      <c r="K2294" s="160">
        <f>H2294*(I2294/J2294)</f>
        <v/>
      </c>
      <c r="L2294" s="159" t="n">
        <v>38188.2781</v>
      </c>
      <c r="M2294" s="159" t="n">
        <v>37076</v>
      </c>
      <c r="N2294" s="159" t="n">
        <v>40042.08</v>
      </c>
      <c r="O2294" s="162">
        <f>MIN(K2294,L2294,M2294,N2294)</f>
        <v/>
      </c>
      <c r="P2294" s="162">
        <f>MAX(K2294,L2294,M2294,N2294)</f>
        <v/>
      </c>
      <c r="Q2294" s="162">
        <f>MEDIAN(K2294,L2294,M2294,N2294)</f>
        <v/>
      </c>
      <c r="R2294" s="162">
        <f>AVERAGE(K2294,L2294,M2294,N2294)</f>
        <v/>
      </c>
      <c r="S2294" s="162">
        <f>AVERAGE(O2294,Q2294)</f>
        <v/>
      </c>
      <c r="T2294" s="162">
        <f>AVERAGE(P2294,Q2294)</f>
        <v/>
      </c>
      <c r="U2294" s="41">
        <f>STDEVA(K2294,L2294,M2294,N2294)</f>
        <v/>
      </c>
      <c r="V2294" s="42">
        <f>U2294/Q2294</f>
        <v/>
      </c>
      <c r="W2294" s="43">
        <f>IF(X2294=O2294,"MENOR",IF(X2294=S2294,"PROM[MEN-MED]","PROMEDIO"))</f>
        <v/>
      </c>
      <c r="X2294" s="163">
        <f>IF(V2294&lt;=300%,O2294,IF(AND(V2294&gt;100%,V2294&lt;=150%),S2294,R2294))</f>
        <v/>
      </c>
      <c r="Y2294" s="162">
        <f>ROUND(X2294,0)</f>
        <v/>
      </c>
    </row>
    <row r="2295" ht="27" customHeight="1">
      <c r="B2295" s="32" t="inlineStr">
        <is>
          <t>6.10</t>
        </is>
      </c>
      <c r="C2295" s="32" t="n">
        <v>4912</v>
      </c>
      <c r="D2295" s="59" t="inlineStr">
        <is>
          <t>MANGUERA DE DERIVACION DE AGUA NO.2</t>
        </is>
      </c>
      <c r="E2295" s="56" t="inlineStr">
        <is>
          <t xml:space="preserve"> parte del sistema de enfriamiento del motor. Su función principal es redirigir el refrigerante entre distintos componentes del sistema, como el radiador, la bomba de agua y el termostato, para mantener la temperatura óptima del motor.</t>
        </is>
      </c>
      <c r="F2295" s="32" t="inlineStr">
        <is>
          <t>Unidad</t>
        </is>
      </c>
      <c r="G2295" s="35" t="inlineStr">
        <is>
          <t>suministro</t>
        </is>
      </c>
      <c r="H2295" s="159" t="n">
        <v>33250</v>
      </c>
      <c r="I2295" s="37" t="n">
        <v>158.91</v>
      </c>
      <c r="J2295" s="37" t="n">
        <v>151.76</v>
      </c>
      <c r="K2295" s="160">
        <f>H2295*(I2295/J2295)</f>
        <v/>
      </c>
      <c r="L2295" s="159" t="n">
        <v>40124.6818</v>
      </c>
      <c r="M2295" s="159" t="n">
        <v>38956</v>
      </c>
      <c r="N2295" s="159" t="n">
        <v>42072.48</v>
      </c>
      <c r="O2295" s="162">
        <f>MIN(K2295,L2295,M2295,N2295)</f>
        <v/>
      </c>
      <c r="P2295" s="162">
        <f>MAX(K2295,L2295,M2295,N2295)</f>
        <v/>
      </c>
      <c r="Q2295" s="162">
        <f>MEDIAN(K2295,L2295,M2295,N2295)</f>
        <v/>
      </c>
      <c r="R2295" s="162">
        <f>AVERAGE(K2295,L2295,M2295,N2295)</f>
        <v/>
      </c>
      <c r="S2295" s="162">
        <f>AVERAGE(O2295,Q2295)</f>
        <v/>
      </c>
      <c r="T2295" s="162">
        <f>AVERAGE(P2295,Q2295)</f>
        <v/>
      </c>
      <c r="U2295" s="41">
        <f>STDEVA(K2295,L2295,M2295,N2295)</f>
        <v/>
      </c>
      <c r="V2295" s="42">
        <f>U2295/Q2295</f>
        <v/>
      </c>
      <c r="W2295" s="43">
        <f>IF(X2295=O2295,"MENOR",IF(X2295=S2295,"PROM[MEN-MED]","PROMEDIO"))</f>
        <v/>
      </c>
      <c r="X2295" s="163">
        <f>IF(V2295&lt;=300%,O2295,IF(AND(V2295&gt;100%,V2295&lt;=150%),S2295,R2295))</f>
        <v/>
      </c>
      <c r="Y2295" s="162">
        <f>ROUND(X2295,0)</f>
        <v/>
      </c>
    </row>
    <row r="2296" ht="27" customHeight="1">
      <c r="B2296" s="32" t="inlineStr">
        <is>
          <t>6.11</t>
        </is>
      </c>
      <c r="C2296" s="32" t="n">
        <v>4912</v>
      </c>
      <c r="D2296" s="59" t="inlineStr">
        <is>
          <t>MANGUERA DE DERIVACION DE AGUA NO.3</t>
        </is>
      </c>
      <c r="E2296" s="56" t="inlineStr">
        <is>
          <t>parte del sistema de enfriamiento del motor. Su función principal es redirigir el refrigerante entre distintos componentes del sistema, como el radiador, la bomba de agua y el termostato, para mantener la temperatura óptima del motor.</t>
        </is>
      </c>
      <c r="F2296" s="32" t="inlineStr">
        <is>
          <t>Unidad</t>
        </is>
      </c>
      <c r="G2296" s="35" t="inlineStr">
        <is>
          <t>suministro</t>
        </is>
      </c>
      <c r="H2296" s="159" t="n">
        <v>30400</v>
      </c>
      <c r="I2296" s="37" t="n">
        <v>158.91</v>
      </c>
      <c r="J2296" s="37" t="n">
        <v>151.76</v>
      </c>
      <c r="K2296" s="160">
        <f>H2296*(I2296/J2296)</f>
        <v/>
      </c>
      <c r="L2296" s="159" t="n">
        <v>35993.3469</v>
      </c>
      <c r="M2296" s="159" t="n">
        <v>34945</v>
      </c>
      <c r="N2296" s="159" t="n">
        <v>37740.6</v>
      </c>
      <c r="O2296" s="162">
        <f>MIN(K2296,L2296,M2296,N2296)</f>
        <v/>
      </c>
      <c r="P2296" s="162">
        <f>MAX(K2296,L2296,M2296,N2296)</f>
        <v/>
      </c>
      <c r="Q2296" s="162">
        <f>MEDIAN(K2296,L2296,M2296,N2296)</f>
        <v/>
      </c>
      <c r="R2296" s="162">
        <f>AVERAGE(K2296,L2296,M2296,N2296)</f>
        <v/>
      </c>
      <c r="S2296" s="162">
        <f>AVERAGE(O2296,Q2296)</f>
        <v/>
      </c>
      <c r="T2296" s="162">
        <f>AVERAGE(P2296,Q2296)</f>
        <v/>
      </c>
      <c r="U2296" s="41">
        <f>STDEVA(K2296,L2296,M2296,N2296)</f>
        <v/>
      </c>
      <c r="V2296" s="42">
        <f>U2296/Q2296</f>
        <v/>
      </c>
      <c r="W2296" s="43">
        <f>IF(X2296=O2296,"MENOR",IF(X2296=S2296,"PROM[MEN-MED]","PROMEDIO"))</f>
        <v/>
      </c>
      <c r="X2296" s="163">
        <f>IF(V2296&lt;=300%,O2296,IF(AND(V2296&gt;100%,V2296&lt;=150%),S2296,R2296))</f>
        <v/>
      </c>
      <c r="Y2296" s="162">
        <f>ROUND(X2296,0)</f>
        <v/>
      </c>
    </row>
    <row r="2297" ht="27" customHeight="1">
      <c r="B2297" s="32" t="inlineStr">
        <is>
          <t>6.12</t>
        </is>
      </c>
      <c r="C2297" s="32" t="n">
        <v>4912</v>
      </c>
      <c r="D2297" s="59" t="inlineStr">
        <is>
          <t>MANGUERA DE DERIVACION DE AGUA NO.4</t>
        </is>
      </c>
      <c r="E2297" s="56" t="inlineStr">
        <is>
          <t>parte del sistema de enfriamiento del motor. Su función principal es redirigir el refrigerante entre distintos componentes del sistema, como el radiador, la bomba de agua y el termostato, para mantener la temperatura óptima del motor.</t>
        </is>
      </c>
      <c r="F2297" s="32" t="inlineStr">
        <is>
          <t>Unidad</t>
        </is>
      </c>
      <c r="G2297" s="35" t="inlineStr">
        <is>
          <t>suministro</t>
        </is>
      </c>
      <c r="H2297" s="159" t="n">
        <v>223161</v>
      </c>
      <c r="I2297" s="37" t="n">
        <v>158.91</v>
      </c>
      <c r="J2297" s="37" t="n">
        <v>151.76</v>
      </c>
      <c r="K2297" s="160">
        <f>H2297*(I2297/J2297)</f>
        <v/>
      </c>
      <c r="L2297" s="159" t="n">
        <v>271067.1607</v>
      </c>
      <c r="M2297" s="159" t="n">
        <v>263172</v>
      </c>
      <c r="N2297" s="159" t="n">
        <v>284225.76</v>
      </c>
      <c r="O2297" s="162">
        <f>MIN(K2297,L2297,M2297,N2297)</f>
        <v/>
      </c>
      <c r="P2297" s="162">
        <f>MAX(K2297,L2297,M2297,N2297)</f>
        <v/>
      </c>
      <c r="Q2297" s="162">
        <f>MEDIAN(K2297,L2297,M2297,N2297)</f>
        <v/>
      </c>
      <c r="R2297" s="162">
        <f>AVERAGE(K2297,L2297,M2297,N2297)</f>
        <v/>
      </c>
      <c r="S2297" s="162">
        <f>AVERAGE(O2297,Q2297)</f>
        <v/>
      </c>
      <c r="T2297" s="162">
        <f>AVERAGE(P2297,Q2297)</f>
        <v/>
      </c>
      <c r="U2297" s="41">
        <f>STDEVA(K2297,L2297,M2297,N2297)</f>
        <v/>
      </c>
      <c r="V2297" s="42">
        <f>U2297/Q2297</f>
        <v/>
      </c>
      <c r="W2297" s="43">
        <f>IF(X2297=O2297,"MENOR",IF(X2297=S2297,"PROM[MEN-MED]","PROMEDIO"))</f>
        <v/>
      </c>
      <c r="X2297" s="163">
        <f>IF(V2297&lt;=300%,O2297,IF(AND(V2297&gt;100%,V2297&lt;=150%),S2297,R2297))</f>
        <v/>
      </c>
      <c r="Y2297" s="162">
        <f>ROUND(X2297,0)</f>
        <v/>
      </c>
    </row>
    <row r="2298" ht="27" customHeight="1">
      <c r="B2298" s="32" t="inlineStr">
        <is>
          <t>6.13</t>
        </is>
      </c>
      <c r="C2298" s="32" t="n">
        <v>4912</v>
      </c>
      <c r="D2298" s="59" t="inlineStr">
        <is>
          <t>MANGUERA DE DERIVACION DE AGUA NO.5</t>
        </is>
      </c>
      <c r="E2298" s="56" t="inlineStr">
        <is>
          <t>Parte del sistema de enfriamiento del motor. Su función principal es redirigir el refrigerante entre distintos componentes del sistema, como el radiador, la bomba de agua y el termostato, para mantener la temperatura óptima del motor.</t>
        </is>
      </c>
      <c r="F2298" s="32" t="inlineStr">
        <is>
          <t>Unidad</t>
        </is>
      </c>
      <c r="G2298" s="35" t="inlineStr">
        <is>
          <t>suministro</t>
        </is>
      </c>
      <c r="H2298" s="159" t="n">
        <v>176701</v>
      </c>
      <c r="I2298" s="37" t="n">
        <v>158.91</v>
      </c>
      <c r="J2298" s="37" t="n">
        <v>151.76</v>
      </c>
      <c r="K2298" s="160">
        <f>H2298*(I2298/J2298)</f>
        <v/>
      </c>
      <c r="L2298" s="159" t="n">
        <v>213228.5435</v>
      </c>
      <c r="M2298" s="159" t="n">
        <v>207018</v>
      </c>
      <c r="N2298" s="159" t="n">
        <v>223579.44</v>
      </c>
      <c r="O2298" s="162">
        <f>MIN(K2298,L2298,M2298,N2298)</f>
        <v/>
      </c>
      <c r="P2298" s="162">
        <f>MAX(K2298,L2298,M2298,N2298)</f>
        <v/>
      </c>
      <c r="Q2298" s="162">
        <f>MEDIAN(K2298,L2298,M2298,N2298)</f>
        <v/>
      </c>
      <c r="R2298" s="162">
        <f>AVERAGE(K2298,L2298,M2298,N2298)</f>
        <v/>
      </c>
      <c r="S2298" s="162">
        <f>AVERAGE(O2298,Q2298)</f>
        <v/>
      </c>
      <c r="T2298" s="162">
        <f>AVERAGE(P2298,Q2298)</f>
        <v/>
      </c>
      <c r="U2298" s="41">
        <f>STDEVA(K2298,L2298,M2298,N2298)</f>
        <v/>
      </c>
      <c r="V2298" s="42">
        <f>U2298/Q2298</f>
        <v/>
      </c>
      <c r="W2298" s="43">
        <f>IF(X2298=O2298,"MENOR",IF(X2298=S2298,"PROM[MEN-MED]","PROMEDIO"))</f>
        <v/>
      </c>
      <c r="X2298" s="163">
        <f>IF(V2298&lt;=300%,O2298,IF(AND(V2298&gt;100%,V2298&lt;=150%),S2298,R2298))</f>
        <v/>
      </c>
      <c r="Y2298" s="162">
        <f>ROUND(X2298,0)</f>
        <v/>
      </c>
    </row>
    <row r="2299" ht="27" customHeight="1">
      <c r="B2299" s="32" t="inlineStr">
        <is>
          <t>6.14</t>
        </is>
      </c>
      <c r="C2299" s="32" t="n">
        <v>4912</v>
      </c>
      <c r="D2299" s="59" t="inlineStr">
        <is>
          <t>MANGUERA DEL ENFRIADOR DE ACEITE</t>
        </is>
      </c>
      <c r="E2299" s="56" t="inlineStr">
        <is>
          <t>parte esencial del sistema de enfriamiento del aceite del motor o la transmisión. Su función principal es transportar el aceite caliente hacia el enfriador de aceite, donde se reduce su temperatura antes de volver al sistema de lubricación.</t>
        </is>
      </c>
      <c r="F2299" s="32" t="inlineStr">
        <is>
          <t>Unidad</t>
        </is>
      </c>
      <c r="G2299" s="35" t="inlineStr">
        <is>
          <t>suministro</t>
        </is>
      </c>
      <c r="H2299" s="159" t="n">
        <v>526587</v>
      </c>
      <c r="I2299" s="37" t="n">
        <v>158.91</v>
      </c>
      <c r="J2299" s="37" t="n">
        <v>151.76</v>
      </c>
      <c r="K2299" s="160">
        <f>H2299*(I2299/J2299)</f>
        <v/>
      </c>
      <c r="L2299" s="159" t="n">
        <v>696001.9044999999</v>
      </c>
      <c r="M2299" s="159" t="n">
        <v>675730</v>
      </c>
      <c r="N2299" s="159" t="n">
        <v>729788.4</v>
      </c>
      <c r="O2299" s="162">
        <f>MIN(K2299,L2299,M2299,N2299)</f>
        <v/>
      </c>
      <c r="P2299" s="162">
        <f>MAX(K2299,L2299,M2299,N2299)</f>
        <v/>
      </c>
      <c r="Q2299" s="162">
        <f>MEDIAN(K2299,L2299,M2299,N2299)</f>
        <v/>
      </c>
      <c r="R2299" s="162">
        <f>AVERAGE(K2299,L2299,M2299,N2299)</f>
        <v/>
      </c>
      <c r="S2299" s="162">
        <f>AVERAGE(O2299,Q2299)</f>
        <v/>
      </c>
      <c r="T2299" s="162">
        <f>AVERAGE(P2299,Q2299)</f>
        <v/>
      </c>
      <c r="U2299" s="41">
        <f>STDEVA(K2299,L2299,M2299,N2299)</f>
        <v/>
      </c>
      <c r="V2299" s="42">
        <f>U2299/Q2299</f>
        <v/>
      </c>
      <c r="W2299" s="43">
        <f>IF(X2299=O2299,"MENOR",IF(X2299=S2299,"PROM[MEN-MED]","PROMEDIO"))</f>
        <v/>
      </c>
      <c r="X2299" s="163">
        <f>IF(V2299&lt;=300%,O2299,IF(AND(V2299&gt;100%,V2299&lt;=150%),S2299,R2299))</f>
        <v/>
      </c>
      <c r="Y2299" s="162">
        <f>ROUND(X2299,0)</f>
        <v/>
      </c>
    </row>
    <row r="2300" ht="27" customHeight="1">
      <c r="B2300" s="32" t="inlineStr">
        <is>
          <t>6.15</t>
        </is>
      </c>
      <c r="C2300" s="32" t="n">
        <v>4912</v>
      </c>
      <c r="D2300" s="59" t="inlineStr">
        <is>
          <t>MANGUERA DEL ENFRIADOR DE ACEITE NO.2</t>
        </is>
      </c>
      <c r="E2300" s="56" t="inlineStr">
        <is>
          <t>parte esencial del sistema de enfriamiento del aceite del motor o la transmisión. Su función principal es transportar el aceite caliente hacia el enfriador de aceite, donde se reduce su temperatura antes de volver al sistema de lubricación.</t>
        </is>
      </c>
      <c r="F2300" s="32" t="inlineStr">
        <is>
          <t>Unidad</t>
        </is>
      </c>
      <c r="G2300" s="35" t="inlineStr">
        <is>
          <t>suministro</t>
        </is>
      </c>
      <c r="H2300" s="159" t="n">
        <v>526587</v>
      </c>
      <c r="I2300" s="37" t="n">
        <v>158.91</v>
      </c>
      <c r="J2300" s="37" t="n">
        <v>151.76</v>
      </c>
      <c r="K2300" s="160">
        <f>H2300*(I2300/J2300)</f>
        <v/>
      </c>
      <c r="L2300" s="159" t="n">
        <v>861636.1957</v>
      </c>
      <c r="M2300" s="159" t="n">
        <v>836540</v>
      </c>
      <c r="N2300" s="159" t="n">
        <v>903463.2</v>
      </c>
      <c r="O2300" s="162">
        <f>MIN(K2300,L2300,M2300,N2300)</f>
        <v/>
      </c>
      <c r="P2300" s="162">
        <f>MAX(K2300,L2300,M2300,N2300)</f>
        <v/>
      </c>
      <c r="Q2300" s="162">
        <f>MEDIAN(K2300,L2300,M2300,N2300)</f>
        <v/>
      </c>
      <c r="R2300" s="162">
        <f>AVERAGE(K2300,L2300,M2300,N2300)</f>
        <v/>
      </c>
      <c r="S2300" s="162">
        <f>AVERAGE(O2300,Q2300)</f>
        <v/>
      </c>
      <c r="T2300" s="162">
        <f>AVERAGE(P2300,Q2300)</f>
        <v/>
      </c>
      <c r="U2300" s="41">
        <f>STDEVA(K2300,L2300,M2300,N2300)</f>
        <v/>
      </c>
      <c r="V2300" s="42">
        <f>U2300/Q2300</f>
        <v/>
      </c>
      <c r="W2300" s="43">
        <f>IF(X2300=O2300,"MENOR",IF(X2300=S2300,"PROM[MEN-MED]","PROMEDIO"))</f>
        <v/>
      </c>
      <c r="X2300" s="163">
        <f>IF(V2300&lt;=300%,O2300,IF(AND(V2300&gt;100%,V2300&lt;=150%),S2300,R2300))</f>
        <v/>
      </c>
      <c r="Y2300" s="162">
        <f>ROUND(X2300,0)</f>
        <v/>
      </c>
    </row>
    <row r="2301" ht="27" customHeight="1">
      <c r="B2301" s="32" t="inlineStr">
        <is>
          <t>6.16</t>
        </is>
      </c>
      <c r="C2301" s="32" t="n">
        <v>4912</v>
      </c>
      <c r="D2301" s="59" t="inlineStr">
        <is>
          <t xml:space="preserve">CONJUNTO DE LA BOMBA DE AGUA </t>
        </is>
      </c>
      <c r="E2301" s="56"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2301" s="32" t="inlineStr">
        <is>
          <t>Unidad</t>
        </is>
      </c>
      <c r="G2301" s="35" t="inlineStr">
        <is>
          <t>suministro</t>
        </is>
      </c>
      <c r="H2301" s="159" t="n">
        <v>1647405</v>
      </c>
      <c r="I2301" s="37" t="n">
        <v>158.91</v>
      </c>
      <c r="J2301" s="37" t="n">
        <v>151.76</v>
      </c>
      <c r="K2301" s="160">
        <f>H2301*(I2301/J2301)</f>
        <v/>
      </c>
      <c r="L2301" s="159" t="n">
        <v>1986120.1626</v>
      </c>
      <c r="M2301" s="159" t="n">
        <v>1928272</v>
      </c>
      <c r="N2301" s="159" t="n">
        <v>2082533.76</v>
      </c>
      <c r="O2301" s="162">
        <f>MIN(K2301,L2301,M2301,N2301)</f>
        <v/>
      </c>
      <c r="P2301" s="162">
        <f>MAX(K2301,L2301,M2301,N2301)</f>
        <v/>
      </c>
      <c r="Q2301" s="162">
        <f>MEDIAN(K2301,L2301,M2301,N2301)</f>
        <v/>
      </c>
      <c r="R2301" s="162">
        <f>AVERAGE(K2301,L2301,M2301,N2301)</f>
        <v/>
      </c>
      <c r="S2301" s="162">
        <f>AVERAGE(O2301,Q2301)</f>
        <v/>
      </c>
      <c r="T2301" s="162">
        <f>AVERAGE(P2301,Q2301)</f>
        <v/>
      </c>
      <c r="U2301" s="41">
        <f>STDEVA(K2301,L2301,M2301,N2301)</f>
        <v/>
      </c>
      <c r="V2301" s="42">
        <f>U2301/Q2301</f>
        <v/>
      </c>
      <c r="W2301" s="43">
        <f>IF(X2301=O2301,"MENOR",IF(X2301=S2301,"PROM[MEN-MED]","PROMEDIO"))</f>
        <v/>
      </c>
      <c r="X2301" s="163">
        <f>IF(V2301&lt;=300%,O2301,IF(AND(V2301&gt;100%,V2301&lt;=150%),S2301,R2301))</f>
        <v/>
      </c>
      <c r="Y2301" s="162">
        <f>ROUND(X2301,0)</f>
        <v/>
      </c>
    </row>
    <row r="2302" ht="27" customHeight="1">
      <c r="B2302" s="32" t="inlineStr">
        <is>
          <t>6.17</t>
        </is>
      </c>
      <c r="C2302" s="32" t="n">
        <v>4912</v>
      </c>
      <c r="D2302" s="59" t="inlineStr">
        <is>
          <t xml:space="preserve">JUNTA DE LA BOMBA DE AGUA </t>
        </is>
      </c>
      <c r="E2302" s="56"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2302" s="32" t="inlineStr">
        <is>
          <t>Unidad</t>
        </is>
      </c>
      <c r="G2302" s="35" t="inlineStr">
        <is>
          <t>suministro</t>
        </is>
      </c>
      <c r="H2302" s="159" t="n">
        <v>42750</v>
      </c>
      <c r="I2302" s="37" t="n">
        <v>158.91</v>
      </c>
      <c r="J2302" s="37" t="n">
        <v>151.76</v>
      </c>
      <c r="K2302" s="160">
        <f>H2302*(I2302/J2302)</f>
        <v/>
      </c>
      <c r="L2302" s="159" t="n">
        <v>50128.036</v>
      </c>
      <c r="M2302" s="159" t="n">
        <v>48668</v>
      </c>
      <c r="N2302" s="159" t="n">
        <v>52561.44</v>
      </c>
      <c r="O2302" s="162">
        <f>MIN(K2302,L2302,M2302,N2302)</f>
        <v/>
      </c>
      <c r="P2302" s="162">
        <f>MAX(K2302,L2302,M2302,N2302)</f>
        <v/>
      </c>
      <c r="Q2302" s="162">
        <f>MEDIAN(K2302,L2302,M2302,N2302)</f>
        <v/>
      </c>
      <c r="R2302" s="162">
        <f>AVERAGE(K2302,L2302,M2302,N2302)</f>
        <v/>
      </c>
      <c r="S2302" s="162">
        <f>AVERAGE(O2302,Q2302)</f>
        <v/>
      </c>
      <c r="T2302" s="162">
        <f>AVERAGE(P2302,Q2302)</f>
        <v/>
      </c>
      <c r="U2302" s="41">
        <f>STDEVA(K2302,L2302,M2302,N2302)</f>
        <v/>
      </c>
      <c r="V2302" s="42">
        <f>U2302/Q2302</f>
        <v/>
      </c>
      <c r="W2302" s="43">
        <f>IF(X2302=O2302,"MENOR",IF(X2302=S2302,"PROM[MEN-MED]","PROMEDIO"))</f>
        <v/>
      </c>
      <c r="X2302" s="163">
        <f>IF(V2302&lt;=300%,O2302,IF(AND(V2302&gt;100%,V2302&lt;=150%),S2302,R2302))</f>
        <v/>
      </c>
      <c r="Y2302" s="162">
        <f>ROUND(X2302,0)</f>
        <v/>
      </c>
    </row>
    <row r="2303" ht="27" customHeight="1">
      <c r="B2303" s="32" t="inlineStr">
        <is>
          <t>6.18</t>
        </is>
      </c>
      <c r="C2303" s="32" t="n">
        <v>4912</v>
      </c>
      <c r="D2303" s="59" t="inlineStr">
        <is>
          <t>CONJUNTO DEL TENSOR DE LA CORREA TRAPEZOIDAL RANURADA</t>
        </is>
      </c>
      <c r="E2303" s="56"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2303" s="32" t="inlineStr">
        <is>
          <t>Unidad</t>
        </is>
      </c>
      <c r="G2303" s="35" t="inlineStr">
        <is>
          <t>suministro</t>
        </is>
      </c>
      <c r="H2303" s="159" t="n">
        <v>899991</v>
      </c>
      <c r="I2303" s="37" t="n">
        <v>158.91</v>
      </c>
      <c r="J2303" s="37" t="n">
        <v>151.76</v>
      </c>
      <c r="K2303" s="160">
        <f>H2303*(I2303/J2303)</f>
        <v/>
      </c>
      <c r="L2303" s="159" t="n">
        <v>1063816.9577</v>
      </c>
      <c r="M2303" s="159" t="n">
        <v>1032832</v>
      </c>
      <c r="N2303" s="159" t="n">
        <v>1115458.56</v>
      </c>
      <c r="O2303" s="162">
        <f>MIN(K2303,L2303,M2303,N2303)</f>
        <v/>
      </c>
      <c r="P2303" s="162">
        <f>MAX(K2303,L2303,M2303,N2303)</f>
        <v/>
      </c>
      <c r="Q2303" s="162">
        <f>MEDIAN(K2303,L2303,M2303,N2303)</f>
        <v/>
      </c>
      <c r="R2303" s="162">
        <f>AVERAGE(K2303,L2303,M2303,N2303)</f>
        <v/>
      </c>
      <c r="S2303" s="162">
        <f>AVERAGE(O2303,Q2303)</f>
        <v/>
      </c>
      <c r="T2303" s="162">
        <f>AVERAGE(P2303,Q2303)</f>
        <v/>
      </c>
      <c r="U2303" s="41">
        <f>STDEVA(K2303,L2303,M2303,N2303)</f>
        <v/>
      </c>
      <c r="V2303" s="42">
        <f>U2303/Q2303</f>
        <v/>
      </c>
      <c r="W2303" s="43">
        <f>IF(X2303=O2303,"MENOR",IF(X2303=S2303,"PROM[MEN-MED]","PROMEDIO"))</f>
        <v/>
      </c>
      <c r="X2303" s="163">
        <f>IF(V2303&lt;=300%,O2303,IF(AND(V2303&gt;100%,V2303&lt;=150%),S2303,R2303))</f>
        <v/>
      </c>
      <c r="Y2303" s="162">
        <f>ROUND(X2303,0)</f>
        <v/>
      </c>
    </row>
    <row r="2304" ht="27" customHeight="1">
      <c r="B2304" s="32" t="inlineStr">
        <is>
          <t>6.19</t>
        </is>
      </c>
      <c r="C2304" s="32" t="n">
        <v>4912</v>
      </c>
      <c r="D2304" s="59" t="inlineStr">
        <is>
          <t>ENTRADA DE AGUA CON TERMOSTATO</t>
        </is>
      </c>
      <c r="E2304" s="56"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2304" s="32" t="inlineStr">
        <is>
          <t>Unidad</t>
        </is>
      </c>
      <c r="G2304" s="35" t="inlineStr">
        <is>
          <t>suministro</t>
        </is>
      </c>
      <c r="H2304" s="159" t="n">
        <v>324567</v>
      </c>
      <c r="I2304" s="37" t="n">
        <v>158.91</v>
      </c>
      <c r="J2304" s="37" t="n">
        <v>151.76</v>
      </c>
      <c r="K2304" s="160">
        <f>H2304*(I2304/J2304)</f>
        <v/>
      </c>
      <c r="L2304" s="159" t="n">
        <v>398587.3346</v>
      </c>
      <c r="M2304" s="159" t="n">
        <v>386978</v>
      </c>
      <c r="N2304" s="159" t="n">
        <v>417936.24</v>
      </c>
      <c r="O2304" s="162">
        <f>MIN(K2304,L2304,M2304,N2304)</f>
        <v/>
      </c>
      <c r="P2304" s="162">
        <f>MAX(K2304,L2304,M2304,N2304)</f>
        <v/>
      </c>
      <c r="Q2304" s="162">
        <f>MEDIAN(K2304,L2304,M2304,N2304)</f>
        <v/>
      </c>
      <c r="R2304" s="162">
        <f>AVERAGE(K2304,L2304,M2304,N2304)</f>
        <v/>
      </c>
      <c r="S2304" s="162">
        <f>AVERAGE(O2304,Q2304)</f>
        <v/>
      </c>
      <c r="T2304" s="162">
        <f>AVERAGE(P2304,Q2304)</f>
        <v/>
      </c>
      <c r="U2304" s="41">
        <f>STDEVA(K2304,L2304,M2304,N2304)</f>
        <v/>
      </c>
      <c r="V2304" s="42">
        <f>U2304/Q2304</f>
        <v/>
      </c>
      <c r="W2304" s="43">
        <f>IF(X2304=O2304,"MENOR",IF(X2304=S2304,"PROM[MEN-MED]","PROMEDIO"))</f>
        <v/>
      </c>
      <c r="X2304" s="163">
        <f>IF(V2304&lt;=300%,O2304,IF(AND(V2304&gt;100%,V2304&lt;=150%),S2304,R2304))</f>
        <v/>
      </c>
      <c r="Y2304" s="162">
        <f>ROUND(X2304,0)</f>
        <v/>
      </c>
    </row>
    <row r="2305" ht="41.25" customHeight="1">
      <c r="B2305" s="32" t="inlineStr">
        <is>
          <t>6.20</t>
        </is>
      </c>
      <c r="C2305" s="32" t="n">
        <v>4912</v>
      </c>
      <c r="D2305" s="59" t="inlineStr">
        <is>
          <t xml:space="preserve">CONJUNTO DEL RADIADOR </t>
        </is>
      </c>
      <c r="E2305" s="56" t="inlineStr">
        <is>
          <t>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2305" s="32" t="inlineStr">
        <is>
          <t>Unidad</t>
        </is>
      </c>
      <c r="G2305" s="35" t="inlineStr">
        <is>
          <t>suministro</t>
        </is>
      </c>
      <c r="H2305" s="159" t="n">
        <v>4195286</v>
      </c>
      <c r="I2305" s="37" t="n">
        <v>158.91</v>
      </c>
      <c r="J2305" s="37" t="n">
        <v>151.76</v>
      </c>
      <c r="K2305" s="160">
        <f>H2305*(I2305/J2305)</f>
        <v/>
      </c>
      <c r="L2305" s="159" t="n">
        <v>5139147.923</v>
      </c>
      <c r="M2305" s="159" t="n">
        <v>4989464</v>
      </c>
      <c r="N2305" s="159" t="n">
        <v>5388621.12</v>
      </c>
      <c r="O2305" s="162">
        <f>MIN(K2305,L2305,M2305,N2305)</f>
        <v/>
      </c>
      <c r="P2305" s="162">
        <f>MAX(K2305,L2305,M2305,N2305)</f>
        <v/>
      </c>
      <c r="Q2305" s="162">
        <f>MEDIAN(K2305,L2305,M2305,N2305)</f>
        <v/>
      </c>
      <c r="R2305" s="162">
        <f>AVERAGE(K2305,L2305,M2305,N2305)</f>
        <v/>
      </c>
      <c r="S2305" s="162">
        <f>AVERAGE(O2305,Q2305)</f>
        <v/>
      </c>
      <c r="T2305" s="162">
        <f>AVERAGE(P2305,Q2305)</f>
        <v/>
      </c>
      <c r="U2305" s="41">
        <f>STDEVA(K2305,L2305,M2305,N2305)</f>
        <v/>
      </c>
      <c r="V2305" s="42">
        <f>U2305/Q2305</f>
        <v/>
      </c>
      <c r="W2305" s="43">
        <f>IF(X2305=O2305,"MENOR",IF(X2305=S2305,"PROM[MEN-MED]","PROMEDIO"))</f>
        <v/>
      </c>
      <c r="X2305" s="163">
        <f>IF(V2305&lt;=300%,O2305,IF(AND(V2305&gt;100%,V2305&lt;=150%),S2305,R2305))</f>
        <v/>
      </c>
      <c r="Y2305" s="162">
        <f>ROUND(X2305,0)</f>
        <v/>
      </c>
    </row>
    <row r="2306" ht="27" customHeight="1">
      <c r="B2306" s="32" t="inlineStr">
        <is>
          <t>6.21</t>
        </is>
      </c>
      <c r="C2306" s="32" t="n">
        <v>4912</v>
      </c>
      <c r="D2306" s="59" t="inlineStr">
        <is>
          <t>TAPON DE LA LLAVE DE PURGA DEL RADIADOR</t>
        </is>
      </c>
      <c r="E2306" s="56"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2306" s="32" t="inlineStr">
        <is>
          <t>Unidad</t>
        </is>
      </c>
      <c r="G2306" s="35" t="inlineStr">
        <is>
          <t>suministro</t>
        </is>
      </c>
      <c r="H2306" s="159" t="n">
        <v>26600</v>
      </c>
      <c r="I2306" s="37" t="n">
        <v>158.91</v>
      </c>
      <c r="J2306" s="37" t="n">
        <v>151.76</v>
      </c>
      <c r="K2306" s="160">
        <f>H2306*(I2306/J2306)</f>
        <v/>
      </c>
      <c r="L2306" s="159" t="n">
        <v>31189.4359</v>
      </c>
      <c r="M2306" s="159" t="n">
        <v>30281</v>
      </c>
      <c r="N2306" s="159" t="n">
        <v>32703.48</v>
      </c>
      <c r="O2306" s="162">
        <f>MIN(K2306,L2306,M2306,N2306)</f>
        <v/>
      </c>
      <c r="P2306" s="162">
        <f>MAX(K2306,L2306,M2306,N2306)</f>
        <v/>
      </c>
      <c r="Q2306" s="162">
        <f>MEDIAN(K2306,L2306,M2306,N2306)</f>
        <v/>
      </c>
      <c r="R2306" s="162">
        <f>AVERAGE(K2306,L2306,M2306,N2306)</f>
        <v/>
      </c>
      <c r="S2306" s="162">
        <f>AVERAGE(O2306,Q2306)</f>
        <v/>
      </c>
      <c r="T2306" s="162">
        <f>AVERAGE(P2306,Q2306)</f>
        <v/>
      </c>
      <c r="U2306" s="41">
        <f>STDEVA(K2306,L2306,M2306,N2306)</f>
        <v/>
      </c>
      <c r="V2306" s="42">
        <f>U2306/Q2306</f>
        <v/>
      </c>
      <c r="W2306" s="43">
        <f>IF(X2306=O2306,"MENOR",IF(X2306=S2306,"PROM[MEN-MED]","PROMEDIO"))</f>
        <v/>
      </c>
      <c r="X2306" s="163">
        <f>IF(V2306&lt;=300%,O2306,IF(AND(V2306&gt;100%,V2306&lt;=150%),S2306,R2306))</f>
        <v/>
      </c>
      <c r="Y2306" s="162">
        <f>ROUND(X2306,0)</f>
        <v/>
      </c>
    </row>
    <row r="2307" ht="27" customHeight="1">
      <c r="B2307" s="32" t="inlineStr">
        <is>
          <t>6.22</t>
        </is>
      </c>
      <c r="C2307" s="32" t="n">
        <v>4912</v>
      </c>
      <c r="D2307" s="59" t="inlineStr">
        <is>
          <t>CUBIERTA DEL VENTILADOR</t>
        </is>
      </c>
      <c r="E2307" s="56" t="inlineStr">
        <is>
          <t>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2307" s="32" t="inlineStr">
        <is>
          <t>Unidad</t>
        </is>
      </c>
      <c r="G2307" s="35" t="inlineStr">
        <is>
          <t>suministro</t>
        </is>
      </c>
      <c r="H2307" s="159" t="n">
        <v>635680</v>
      </c>
      <c r="I2307" s="37" t="n">
        <v>158.91</v>
      </c>
      <c r="J2307" s="37" t="n">
        <v>151.76</v>
      </c>
      <c r="K2307" s="160">
        <f>H2307*(I2307/J2307)</f>
        <v/>
      </c>
      <c r="L2307" s="159" t="n">
        <v>779545.2</v>
      </c>
      <c r="M2307" s="159" t="n">
        <v>756840</v>
      </c>
      <c r="N2307" s="159" t="n">
        <v>817387.2</v>
      </c>
      <c r="O2307" s="162">
        <f>MIN(K2307,L2307,M2307,N2307)</f>
        <v/>
      </c>
      <c r="P2307" s="162">
        <f>MAX(K2307,L2307,M2307,N2307)</f>
        <v/>
      </c>
      <c r="Q2307" s="162">
        <f>MEDIAN(K2307,L2307,M2307,N2307)</f>
        <v/>
      </c>
      <c r="R2307" s="162">
        <f>AVERAGE(K2307,L2307,M2307,N2307)</f>
        <v/>
      </c>
      <c r="S2307" s="162">
        <f>AVERAGE(O2307,Q2307)</f>
        <v/>
      </c>
      <c r="T2307" s="162">
        <f>AVERAGE(P2307,Q2307)</f>
        <v/>
      </c>
      <c r="U2307" s="41">
        <f>STDEVA(K2307,L2307,M2307,N2307)</f>
        <v/>
      </c>
      <c r="V2307" s="42">
        <f>U2307/Q2307</f>
        <v/>
      </c>
      <c r="W2307" s="43">
        <f>IF(X2307=O2307,"MENOR",IF(X2307=S2307,"PROM[MEN-MED]","PROMEDIO"))</f>
        <v/>
      </c>
      <c r="X2307" s="163">
        <f>IF(V2307&lt;=300%,O2307,IF(AND(V2307&gt;100%,V2307&lt;=150%),S2307,R2307))</f>
        <v/>
      </c>
      <c r="Y2307" s="162">
        <f>ROUND(X2307,0)</f>
        <v/>
      </c>
    </row>
    <row r="2308" ht="41.25" customHeight="1">
      <c r="B2308" s="32" t="inlineStr">
        <is>
          <t>6.23</t>
        </is>
      </c>
      <c r="C2308" s="32" t="n">
        <v>4912</v>
      </c>
      <c r="D2308" s="59" t="inlineStr">
        <is>
          <t>TAPON DEL RADIADOR</t>
        </is>
      </c>
      <c r="E2308" s="56"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2308" s="32" t="inlineStr">
        <is>
          <t>Unidad</t>
        </is>
      </c>
      <c r="G2308" s="35" t="inlineStr">
        <is>
          <t>suministro</t>
        </is>
      </c>
      <c r="H2308" s="159" t="n">
        <v>110789</v>
      </c>
      <c r="I2308" s="37" t="n">
        <v>158.91</v>
      </c>
      <c r="J2308" s="37" t="n">
        <v>151.76</v>
      </c>
      <c r="K2308" s="160">
        <f>H2308*(I2308/J2308)</f>
        <v/>
      </c>
      <c r="L2308" s="159" t="n">
        <v>152304.0421</v>
      </c>
      <c r="M2308" s="159" t="n">
        <v>147868</v>
      </c>
      <c r="N2308" s="159" t="n">
        <v>159697.44</v>
      </c>
      <c r="O2308" s="162">
        <f>MIN(K2308,L2308,M2308,N2308)</f>
        <v/>
      </c>
      <c r="P2308" s="162">
        <f>MAX(K2308,L2308,M2308,N2308)</f>
        <v/>
      </c>
      <c r="Q2308" s="162">
        <f>MEDIAN(K2308,L2308,M2308,N2308)</f>
        <v/>
      </c>
      <c r="R2308" s="162">
        <f>AVERAGE(K2308,L2308,M2308,N2308)</f>
        <v/>
      </c>
      <c r="S2308" s="162">
        <f>AVERAGE(O2308,Q2308)</f>
        <v/>
      </c>
      <c r="T2308" s="162">
        <f>AVERAGE(P2308,Q2308)</f>
        <v/>
      </c>
      <c r="U2308" s="41">
        <f>STDEVA(K2308,L2308,M2308,N2308)</f>
        <v/>
      </c>
      <c r="V2308" s="42">
        <f>U2308/Q2308</f>
        <v/>
      </c>
      <c r="W2308" s="43">
        <f>IF(X2308=O2308,"MENOR",IF(X2308=S2308,"PROM[MEN-MED]","PROMEDIO"))</f>
        <v/>
      </c>
      <c r="X2308" s="163">
        <f>IF(V2308&lt;=300%,O2308,IF(AND(V2308&gt;100%,V2308&lt;=150%),S2308,R2308))</f>
        <v/>
      </c>
      <c r="Y2308" s="162">
        <f>ROUND(X2308,0)</f>
        <v/>
      </c>
    </row>
    <row r="2309" ht="27" customHeight="1">
      <c r="B2309" s="32" t="inlineStr">
        <is>
          <t>6.24</t>
        </is>
      </c>
      <c r="C2309" s="32" t="n">
        <v>4912</v>
      </c>
      <c r="D2309" s="59" t="inlineStr">
        <is>
          <t>SELLO DEL SOPORTE DEL RADIADOR NO.1</t>
        </is>
      </c>
      <c r="E2309" s="56"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309" s="32" t="inlineStr">
        <is>
          <t>Unidad</t>
        </is>
      </c>
      <c r="G2309" s="35" t="inlineStr">
        <is>
          <t>suministro</t>
        </is>
      </c>
      <c r="H2309" s="159" t="n">
        <v>141991</v>
      </c>
      <c r="I2309" s="37" t="n">
        <v>158.91</v>
      </c>
      <c r="J2309" s="37" t="n">
        <v>151.76</v>
      </c>
      <c r="K2309" s="160">
        <f>H2309*(I2309/J2309)</f>
        <v/>
      </c>
      <c r="L2309" s="159" t="n">
        <v>191670.6344</v>
      </c>
      <c r="M2309" s="159" t="n">
        <v>186088</v>
      </c>
      <c r="N2309" s="159" t="n">
        <v>200975.04</v>
      </c>
      <c r="O2309" s="162">
        <f>MIN(K2309,L2309,M2309,N2309)</f>
        <v/>
      </c>
      <c r="P2309" s="162">
        <f>MAX(K2309,L2309,M2309,N2309)</f>
        <v/>
      </c>
      <c r="Q2309" s="162">
        <f>MEDIAN(K2309,L2309,M2309,N2309)</f>
        <v/>
      </c>
      <c r="R2309" s="162">
        <f>AVERAGE(K2309,L2309,M2309,N2309)</f>
        <v/>
      </c>
      <c r="S2309" s="162">
        <f>AVERAGE(O2309,Q2309)</f>
        <v/>
      </c>
      <c r="T2309" s="162">
        <f>AVERAGE(P2309,Q2309)</f>
        <v/>
      </c>
      <c r="U2309" s="41">
        <f>STDEVA(K2309,L2309,M2309,N2309)</f>
        <v/>
      </c>
      <c r="V2309" s="42">
        <f>U2309/Q2309</f>
        <v/>
      </c>
      <c r="W2309" s="43">
        <f>IF(X2309=O2309,"MENOR",IF(X2309=S2309,"PROM[MEN-MED]","PROMEDIO"))</f>
        <v/>
      </c>
      <c r="X2309" s="163">
        <f>IF(V2309&lt;=300%,O2309,IF(AND(V2309&gt;100%,V2309&lt;=150%),S2309,R2309))</f>
        <v/>
      </c>
      <c r="Y2309" s="162">
        <f>ROUND(X2309,0)</f>
        <v/>
      </c>
    </row>
    <row r="2310" ht="27" customHeight="1">
      <c r="B2310" s="32" t="inlineStr">
        <is>
          <t>6.25</t>
        </is>
      </c>
      <c r="C2310" s="32" t="n">
        <v>4912</v>
      </c>
      <c r="D2310" s="59" t="inlineStr">
        <is>
          <t>SELLO DEL SOPORTE DEL RADIADOR NO.2</t>
        </is>
      </c>
      <c r="E2310" s="56"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310" s="32" t="inlineStr">
        <is>
          <t>Unidad</t>
        </is>
      </c>
      <c r="G2310" s="35" t="inlineStr">
        <is>
          <t>suministro</t>
        </is>
      </c>
      <c r="H2310" s="159" t="n">
        <v>141991</v>
      </c>
      <c r="I2310" s="37" t="n">
        <v>158.91</v>
      </c>
      <c r="J2310" s="37" t="n">
        <v>151.76</v>
      </c>
      <c r="K2310" s="160">
        <f>H2310*(I2310/J2310)</f>
        <v/>
      </c>
      <c r="L2310" s="159" t="n">
        <v>179295.1937</v>
      </c>
      <c r="M2310" s="159" t="n">
        <v>174073</v>
      </c>
      <c r="N2310" s="159" t="n">
        <v>187998.84</v>
      </c>
      <c r="O2310" s="162">
        <f>MIN(K2310,L2310,M2310,N2310)</f>
        <v/>
      </c>
      <c r="P2310" s="162">
        <f>MAX(K2310,L2310,M2310,N2310)</f>
        <v/>
      </c>
      <c r="Q2310" s="162">
        <f>MEDIAN(K2310,L2310,M2310,N2310)</f>
        <v/>
      </c>
      <c r="R2310" s="162">
        <f>AVERAGE(K2310,L2310,M2310,N2310)</f>
        <v/>
      </c>
      <c r="S2310" s="162">
        <f>AVERAGE(O2310,Q2310)</f>
        <v/>
      </c>
      <c r="T2310" s="162">
        <f>AVERAGE(P2310,Q2310)</f>
        <v/>
      </c>
      <c r="U2310" s="41">
        <f>STDEVA(K2310,L2310,M2310,N2310)</f>
        <v/>
      </c>
      <c r="V2310" s="42">
        <f>U2310/Q2310</f>
        <v/>
      </c>
      <c r="W2310" s="43">
        <f>IF(X2310=O2310,"MENOR",IF(X2310=S2310,"PROM[MEN-MED]","PROMEDIO"))</f>
        <v/>
      </c>
      <c r="X2310" s="163">
        <f>IF(V2310&lt;=300%,O2310,IF(AND(V2310&gt;100%,V2310&lt;=150%),S2310,R2310))</f>
        <v/>
      </c>
      <c r="Y2310" s="162">
        <f>ROUND(X2310,0)</f>
        <v/>
      </c>
    </row>
    <row r="2311" ht="41.25" customHeight="1">
      <c r="B2311" s="32" t="inlineStr">
        <is>
          <t>6.26</t>
        </is>
      </c>
      <c r="C2311" s="32" t="n">
        <v>4912</v>
      </c>
      <c r="D2311" s="59" t="inlineStr">
        <is>
          <t xml:space="preserve">DEFLECTOR LATERAL DERECHO DEL RADIADOR </t>
        </is>
      </c>
      <c r="E2311" s="56"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311" s="32" t="inlineStr">
        <is>
          <t>Unidad</t>
        </is>
      </c>
      <c r="G2311" s="35" t="inlineStr">
        <is>
          <t>suministro</t>
        </is>
      </c>
      <c r="H2311" s="159" t="n">
        <v>334222</v>
      </c>
      <c r="I2311" s="37" t="n">
        <v>158.91</v>
      </c>
      <c r="J2311" s="37" t="n">
        <v>151.76</v>
      </c>
      <c r="K2311" s="160">
        <f>H2311*(I2311/J2311)</f>
        <v/>
      </c>
      <c r="L2311" s="159" t="n">
        <v>399906.7709</v>
      </c>
      <c r="M2311" s="159" t="n">
        <v>388259</v>
      </c>
      <c r="N2311" s="159" t="n">
        <v>419319.72</v>
      </c>
      <c r="O2311" s="162">
        <f>MIN(K2311,L2311,M2311,N2311)</f>
        <v/>
      </c>
      <c r="P2311" s="162">
        <f>MAX(K2311,L2311,M2311,N2311)</f>
        <v/>
      </c>
      <c r="Q2311" s="162">
        <f>MEDIAN(K2311,L2311,M2311,N2311)</f>
        <v/>
      </c>
      <c r="R2311" s="162">
        <f>AVERAGE(K2311,L2311,M2311,N2311)</f>
        <v/>
      </c>
      <c r="S2311" s="162">
        <f>AVERAGE(O2311,Q2311)</f>
        <v/>
      </c>
      <c r="T2311" s="162">
        <f>AVERAGE(P2311,Q2311)</f>
        <v/>
      </c>
      <c r="U2311" s="41">
        <f>STDEVA(K2311,L2311,M2311,N2311)</f>
        <v/>
      </c>
      <c r="V2311" s="42">
        <f>U2311/Q2311</f>
        <v/>
      </c>
      <c r="W2311" s="43">
        <f>IF(X2311=O2311,"MENOR",IF(X2311=S2311,"PROM[MEN-MED]","PROMEDIO"))</f>
        <v/>
      </c>
      <c r="X2311" s="163">
        <f>IF(V2311&lt;=300%,O2311,IF(AND(V2311&gt;100%,V2311&lt;=150%),S2311,R2311))</f>
        <v/>
      </c>
      <c r="Y2311" s="162">
        <f>ROUND(X2311,0)</f>
        <v/>
      </c>
    </row>
    <row r="2312" ht="41.25" customHeight="1">
      <c r="B2312" s="32" t="inlineStr">
        <is>
          <t>6.27</t>
        </is>
      </c>
      <c r="C2312" s="32" t="n">
        <v>4912</v>
      </c>
      <c r="D2312" s="59" t="inlineStr">
        <is>
          <t xml:space="preserve">DEFLECTOR LATERAL IZQUIERDO DEL RADIADOR </t>
        </is>
      </c>
      <c r="E2312" s="56"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312" s="32" t="inlineStr">
        <is>
          <t>Unidad</t>
        </is>
      </c>
      <c r="G2312" s="35" t="inlineStr">
        <is>
          <t>suministro</t>
        </is>
      </c>
      <c r="H2312" s="159" t="n">
        <v>327750</v>
      </c>
      <c r="I2312" s="37" t="n">
        <v>158.91</v>
      </c>
      <c r="J2312" s="37" t="n">
        <v>151.76</v>
      </c>
      <c r="K2312" s="160">
        <f>H2312*(I2312/J2312)</f>
        <v/>
      </c>
      <c r="L2312" s="159" t="n">
        <v>388042.1972</v>
      </c>
      <c r="M2312" s="159" t="n">
        <v>376740</v>
      </c>
      <c r="N2312" s="159" t="n">
        <v>406879.2</v>
      </c>
      <c r="O2312" s="162">
        <f>MIN(K2312,L2312,M2312,N2312)</f>
        <v/>
      </c>
      <c r="P2312" s="162">
        <f>MAX(K2312,L2312,M2312,N2312)</f>
        <v/>
      </c>
      <c r="Q2312" s="162">
        <f>MEDIAN(K2312,L2312,M2312,N2312)</f>
        <v/>
      </c>
      <c r="R2312" s="162">
        <f>AVERAGE(K2312,L2312,M2312,N2312)</f>
        <v/>
      </c>
      <c r="S2312" s="162">
        <f>AVERAGE(O2312,Q2312)</f>
        <v/>
      </c>
      <c r="T2312" s="162">
        <f>AVERAGE(P2312,Q2312)</f>
        <v/>
      </c>
      <c r="U2312" s="41">
        <f>STDEVA(K2312,L2312,M2312,N2312)</f>
        <v/>
      </c>
      <c r="V2312" s="42">
        <f>U2312/Q2312</f>
        <v/>
      </c>
      <c r="W2312" s="43">
        <f>IF(X2312=O2312,"MENOR",IF(X2312=S2312,"PROM[MEN-MED]","PROMEDIO"))</f>
        <v/>
      </c>
      <c r="X2312" s="163">
        <f>IF(V2312&lt;=300%,O2312,IF(AND(V2312&gt;100%,V2312&lt;=150%),S2312,R2312))</f>
        <v/>
      </c>
      <c r="Y2312" s="162">
        <f>ROUND(X2312,0)</f>
        <v/>
      </c>
    </row>
    <row r="2313" ht="27" customHeight="1">
      <c r="B2313" s="32" t="inlineStr">
        <is>
          <t>6.28</t>
        </is>
      </c>
      <c r="C2313" s="32" t="n">
        <v>4912</v>
      </c>
      <c r="D2313" s="59" t="inlineStr">
        <is>
          <t>CONJUNTO ENFRIADOR DE ACEITE</t>
        </is>
      </c>
      <c r="E2313" s="56" t="inlineStr">
        <is>
          <t>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2313" s="32" t="inlineStr">
        <is>
          <t>Unidad</t>
        </is>
      </c>
      <c r="G2313" s="35" t="inlineStr">
        <is>
          <t>suministro</t>
        </is>
      </c>
      <c r="H2313" s="159" t="n">
        <v>2371111</v>
      </c>
      <c r="I2313" s="37" t="n">
        <v>158.91</v>
      </c>
      <c r="J2313" s="37" t="n">
        <v>151.76</v>
      </c>
      <c r="K2313" s="160">
        <f>H2313*(I2313/J2313)</f>
        <v/>
      </c>
      <c r="L2313" s="159" t="n">
        <v>2902270.1393</v>
      </c>
      <c r="M2313" s="159" t="n">
        <v>2817738</v>
      </c>
      <c r="N2313" s="159" t="n">
        <v>3043157.04</v>
      </c>
      <c r="O2313" s="162">
        <f>MIN(K2313,L2313,M2313,N2313)</f>
        <v/>
      </c>
      <c r="P2313" s="162">
        <f>MAX(K2313,L2313,M2313,N2313)</f>
        <v/>
      </c>
      <c r="Q2313" s="162">
        <f>MEDIAN(K2313,L2313,M2313,N2313)</f>
        <v/>
      </c>
      <c r="R2313" s="162">
        <f>AVERAGE(K2313,L2313,M2313,N2313)</f>
        <v/>
      </c>
      <c r="S2313" s="162">
        <f>AVERAGE(O2313,Q2313)</f>
        <v/>
      </c>
      <c r="T2313" s="162">
        <f>AVERAGE(P2313,Q2313)</f>
        <v/>
      </c>
      <c r="U2313" s="41">
        <f>STDEVA(K2313,L2313,M2313,N2313)</f>
        <v/>
      </c>
      <c r="V2313" s="42">
        <f>U2313/Q2313</f>
        <v/>
      </c>
      <c r="W2313" s="43">
        <f>IF(X2313=O2313,"MENOR",IF(X2313=S2313,"PROM[MEN-MED]","PROMEDIO"))</f>
        <v/>
      </c>
      <c r="X2313" s="163">
        <f>IF(V2313&lt;=300%,O2313,IF(AND(V2313&gt;100%,V2313&lt;=150%),S2313,R2313))</f>
        <v/>
      </c>
      <c r="Y2313" s="162">
        <f>ROUND(X2313,0)</f>
        <v/>
      </c>
    </row>
    <row r="2314" ht="27" customHeight="1">
      <c r="B2314" s="32" t="inlineStr">
        <is>
          <t>6.29</t>
        </is>
      </c>
      <c r="C2314" s="32" t="n">
        <v>4912</v>
      </c>
      <c r="D2314" s="59" t="inlineStr">
        <is>
          <t>TAPA Y MANGUERA DEL DEPURADOR DE AIRE</t>
        </is>
      </c>
      <c r="E2314" s="56"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2314" s="32" t="inlineStr">
        <is>
          <t>Unidad</t>
        </is>
      </c>
      <c r="G2314" s="35" t="inlineStr">
        <is>
          <t>suministro</t>
        </is>
      </c>
      <c r="H2314" s="159" t="n">
        <v>1352982</v>
      </c>
      <c r="I2314" s="37" t="n">
        <v>158.91</v>
      </c>
      <c r="J2314" s="37" t="n">
        <v>151.76</v>
      </c>
      <c r="K2314" s="160">
        <f>H2314*(I2314/J2314)</f>
        <v/>
      </c>
      <c r="L2314" s="159" t="n">
        <v>1638634.2126</v>
      </c>
      <c r="M2314" s="159" t="n">
        <v>1590907</v>
      </c>
      <c r="N2314" s="159" t="n">
        <v>1718179.56</v>
      </c>
      <c r="O2314" s="162">
        <f>MIN(K2314,L2314,M2314,N2314)</f>
        <v/>
      </c>
      <c r="P2314" s="162">
        <f>MAX(K2314,L2314,M2314,N2314)</f>
        <v/>
      </c>
      <c r="Q2314" s="162">
        <f>MEDIAN(K2314,L2314,M2314,N2314)</f>
        <v/>
      </c>
      <c r="R2314" s="162">
        <f>AVERAGE(K2314,L2314,M2314,N2314)</f>
        <v/>
      </c>
      <c r="S2314" s="162">
        <f>AVERAGE(O2314,Q2314)</f>
        <v/>
      </c>
      <c r="T2314" s="162">
        <f>AVERAGE(P2314,Q2314)</f>
        <v/>
      </c>
      <c r="U2314" s="41">
        <f>STDEVA(K2314,L2314,M2314,N2314)</f>
        <v/>
      </c>
      <c r="V2314" s="42">
        <f>U2314/Q2314</f>
        <v/>
      </c>
      <c r="W2314" s="43">
        <f>IF(X2314=O2314,"MENOR",IF(X2314=S2314,"PROM[MEN-MED]","PROMEDIO"))</f>
        <v/>
      </c>
      <c r="X2314" s="163">
        <f>IF(V2314&lt;=300%,O2314,IF(AND(V2314&gt;100%,V2314&lt;=150%),S2314,R2314))</f>
        <v/>
      </c>
      <c r="Y2314" s="162">
        <f>ROUND(X2314,0)</f>
        <v/>
      </c>
    </row>
    <row r="2315" ht="15.75" customHeight="1">
      <c r="B2315" s="32" t="inlineStr">
        <is>
          <t>6.30</t>
        </is>
      </c>
      <c r="C2315" s="32" t="n">
        <v>4912</v>
      </c>
      <c r="D2315" s="59" t="inlineStr">
        <is>
          <t>SUBCONJUNTO DE LA CAJA DEL DEPURADOR DE AIRE</t>
        </is>
      </c>
      <c r="E2315" s="56" t="inlineStr">
        <is>
          <t>parte del sistema de admisión de aire que alberga el filtro de aire y otros componentes relacionados con la entrada de aire al motor.</t>
        </is>
      </c>
      <c r="F2315" s="32" t="inlineStr">
        <is>
          <t>Unidad</t>
        </is>
      </c>
      <c r="G2315" s="35" t="inlineStr">
        <is>
          <t>suministro</t>
        </is>
      </c>
      <c r="H2315" s="159" t="n">
        <v>2198483</v>
      </c>
      <c r="I2315" s="37" t="n">
        <v>158.91</v>
      </c>
      <c r="J2315" s="37" t="n">
        <v>151.76</v>
      </c>
      <c r="K2315" s="160">
        <f>H2315*(I2315/J2315)</f>
        <v/>
      </c>
      <c r="L2315" s="159" t="n">
        <v>2680259.8242</v>
      </c>
      <c r="M2315" s="159" t="n">
        <v>2602194</v>
      </c>
      <c r="N2315" s="159" t="n">
        <v>2810369.52</v>
      </c>
      <c r="O2315" s="162">
        <f>MIN(K2315,L2315,M2315,N2315)</f>
        <v/>
      </c>
      <c r="P2315" s="162">
        <f>MAX(K2315,L2315,M2315,N2315)</f>
        <v/>
      </c>
      <c r="Q2315" s="162">
        <f>MEDIAN(K2315,L2315,M2315,N2315)</f>
        <v/>
      </c>
      <c r="R2315" s="162">
        <f>AVERAGE(K2315,L2315,M2315,N2315)</f>
        <v/>
      </c>
      <c r="S2315" s="162">
        <f>AVERAGE(O2315,Q2315)</f>
        <v/>
      </c>
      <c r="T2315" s="162">
        <f>AVERAGE(P2315,Q2315)</f>
        <v/>
      </c>
      <c r="U2315" s="41">
        <f>STDEVA(K2315,L2315,M2315,N2315)</f>
        <v/>
      </c>
      <c r="V2315" s="42">
        <f>U2315/Q2315</f>
        <v/>
      </c>
      <c r="W2315" s="43">
        <f>IF(X2315=O2315,"MENOR",IF(X2315=S2315,"PROM[MEN-MED]","PROMEDIO"))</f>
        <v/>
      </c>
      <c r="X2315" s="163">
        <f>IF(V2315&lt;=300%,O2315,IF(AND(V2315&gt;100%,V2315&lt;=150%),S2315,R2315))</f>
        <v/>
      </c>
      <c r="Y2315" s="162">
        <f>ROUND(X2315,0)</f>
        <v/>
      </c>
    </row>
    <row r="2316" ht="15.75" customHeight="1">
      <c r="B2316" s="32" t="inlineStr">
        <is>
          <t>6.31</t>
        </is>
      </c>
      <c r="C2316" s="32" t="n">
        <v>4912</v>
      </c>
      <c r="D2316" s="59" t="inlineStr">
        <is>
          <t>FILTRO DEL DEPURADOR DE AIRE</t>
        </is>
      </c>
      <c r="E2316" s="56" t="inlineStr">
        <is>
          <t>parte esencial del sistema de admisión de aire, encargado de limpiar el aire antes de que ingrese al motor.</t>
        </is>
      </c>
      <c r="F2316" s="32" t="inlineStr">
        <is>
          <t>Unidad</t>
        </is>
      </c>
      <c r="G2316" s="35" t="inlineStr">
        <is>
          <t>suministro</t>
        </is>
      </c>
      <c r="H2316" s="159" t="n">
        <v>192185</v>
      </c>
      <c r="I2316" s="37" t="n">
        <v>158.91</v>
      </c>
      <c r="J2316" s="37" t="n">
        <v>151.76</v>
      </c>
      <c r="K2316" s="160">
        <f>H2316*(I2316/J2316)</f>
        <v/>
      </c>
      <c r="L2316" s="159" t="n">
        <v>240742.9262</v>
      </c>
      <c r="M2316" s="159" t="n">
        <v>233731</v>
      </c>
      <c r="N2316" s="159" t="n">
        <v>252429.48</v>
      </c>
      <c r="O2316" s="162">
        <f>MIN(K2316,L2316,M2316,N2316)</f>
        <v/>
      </c>
      <c r="P2316" s="162">
        <f>MAX(K2316,L2316,M2316,N2316)</f>
        <v/>
      </c>
      <c r="Q2316" s="162">
        <f>MEDIAN(K2316,L2316,M2316,N2316)</f>
        <v/>
      </c>
      <c r="R2316" s="162">
        <f>AVERAGE(K2316,L2316,M2316,N2316)</f>
        <v/>
      </c>
      <c r="S2316" s="162">
        <f>AVERAGE(O2316,Q2316)</f>
        <v/>
      </c>
      <c r="T2316" s="162">
        <f>AVERAGE(P2316,Q2316)</f>
        <v/>
      </c>
      <c r="U2316" s="41">
        <f>STDEVA(K2316,L2316,M2316,N2316)</f>
        <v/>
      </c>
      <c r="V2316" s="42">
        <f>U2316/Q2316</f>
        <v/>
      </c>
      <c r="W2316" s="43">
        <f>IF(X2316=O2316,"MENOR",IF(X2316=S2316,"PROM[MEN-MED]","PROMEDIO"))</f>
        <v/>
      </c>
      <c r="X2316" s="163">
        <f>IF(V2316&lt;=300%,O2316,IF(AND(V2316&gt;100%,V2316&lt;=150%),S2316,R2316))</f>
        <v/>
      </c>
      <c r="Y2316" s="162">
        <f>ROUND(X2316,0)</f>
        <v/>
      </c>
    </row>
    <row r="2317" ht="15.75" customHeight="1">
      <c r="B2317" s="26" t="inlineStr">
        <is>
          <t>7.</t>
        </is>
      </c>
      <c r="C2317" s="142" t="inlineStr">
        <is>
          <t>MOTOR  Y SISTEMA DE ALIMENTACIÓN</t>
        </is>
      </c>
      <c r="H2317" s="157" t="n"/>
      <c r="I2317" s="29" t="n"/>
      <c r="J2317" s="29" t="n"/>
      <c r="K2317" s="157" t="n"/>
      <c r="L2317" s="157" t="n"/>
      <c r="M2317" s="157" t="n"/>
      <c r="N2317" s="157" t="n"/>
      <c r="O2317" s="29" t="n"/>
      <c r="P2317" s="29" t="n"/>
      <c r="Q2317" s="29" t="n"/>
      <c r="R2317" s="29" t="n"/>
      <c r="S2317" s="29" t="n"/>
      <c r="T2317" s="29" t="n"/>
      <c r="U2317" s="29" t="n"/>
      <c r="V2317" s="75" t="n"/>
      <c r="W2317" s="29" t="n"/>
      <c r="X2317" s="29" t="n"/>
      <c r="Y2317" s="29" t="n"/>
    </row>
    <row r="2318" ht="15.75" customHeight="1">
      <c r="B2318" s="57" t="inlineStr">
        <is>
          <t>7.1</t>
        </is>
      </c>
      <c r="C2318" s="32" t="n">
        <v>4912</v>
      </c>
      <c r="D2318" s="59" t="inlineStr">
        <is>
          <t xml:space="preserve"> FILTRO DE ACEITE </t>
        </is>
      </c>
      <c r="E2318" s="56" t="inlineStr">
        <is>
          <t>parte fundamental del sistema de lubricación del motor, ya que ayuda a eliminar impurezas del aceite antes de que recircule</t>
        </is>
      </c>
      <c r="F2318" s="32" t="inlineStr">
        <is>
          <t>Unidad</t>
        </is>
      </c>
      <c r="G2318" s="35" t="inlineStr">
        <is>
          <t>suministro</t>
        </is>
      </c>
      <c r="H2318" s="159" t="n">
        <v>46711</v>
      </c>
      <c r="I2318" s="37" t="n">
        <v>158.91</v>
      </c>
      <c r="J2318" s="37" t="n">
        <v>151.76</v>
      </c>
      <c r="K2318" s="160">
        <f>H2318*(I2318/J2318)</f>
        <v/>
      </c>
      <c r="L2318" s="159" t="n">
        <v>91981.0619</v>
      </c>
      <c r="M2318" s="159" t="n">
        <v>89302</v>
      </c>
      <c r="N2318" s="159" t="n">
        <v>96446.16</v>
      </c>
      <c r="O2318" s="162">
        <f>MIN(K2318,L2318,M2318,N2318)</f>
        <v/>
      </c>
      <c r="P2318" s="162">
        <f>MAX(K2318,L2318,M2318,N2318)</f>
        <v/>
      </c>
      <c r="Q2318" s="162">
        <f>MEDIAN(K2318,L2318,M2318,N2318)</f>
        <v/>
      </c>
      <c r="R2318" s="162">
        <f>AVERAGE(K2318,L2318,M2318,N2318)</f>
        <v/>
      </c>
      <c r="S2318" s="162">
        <f>AVERAGE(O2318,Q2318)</f>
        <v/>
      </c>
      <c r="T2318" s="162">
        <f>AVERAGE(P2318,Q2318)</f>
        <v/>
      </c>
      <c r="U2318" s="41">
        <f>STDEVA(K2318,L2318,M2318,N2318)</f>
        <v/>
      </c>
      <c r="V2318" s="42">
        <f>U2318/Q2318</f>
        <v/>
      </c>
      <c r="W2318" s="43">
        <f>IF(X2318=O2318,"MENOR",IF(X2318=S2318,"PROM[MEN-MED]","PROMEDIO"))</f>
        <v/>
      </c>
      <c r="X2318" s="163">
        <f>IF(V2318&lt;=300%,O2318,IF(AND(V2318&gt;100%,V2318&lt;=150%),S2318,R2318))</f>
        <v/>
      </c>
      <c r="Y2318" s="162">
        <f>ROUND(X2318,0)</f>
        <v/>
      </c>
    </row>
    <row r="2319" ht="27" customHeight="1">
      <c r="B2319" s="57" t="inlineStr">
        <is>
          <t>7.2</t>
        </is>
      </c>
      <c r="C2319" s="32" t="n">
        <v>4912</v>
      </c>
      <c r="D2319" s="59" t="inlineStr">
        <is>
          <t xml:space="preserve">CONJUNTO DEL CUERPO DE LA MARIPOSA  CON MOTOR </t>
        </is>
      </c>
      <c r="E2319" s="56" t="inlineStr">
        <is>
          <t>parte fundamental del sistema de admisión del motor. Este componente regula la cantidad de aire que ingresa al motor en función de la posición del acelerador, lo que influye en la potencia, el consumo de combustible y las emisiones del vehículo.</t>
        </is>
      </c>
      <c r="F2319" s="32" t="inlineStr">
        <is>
          <t>Unidad</t>
        </is>
      </c>
      <c r="G2319" s="35" t="inlineStr">
        <is>
          <t>suministro</t>
        </is>
      </c>
      <c r="H2319" s="159" t="n">
        <v>2787050</v>
      </c>
      <c r="I2319" s="37" t="n">
        <v>158.91</v>
      </c>
      <c r="J2319" s="37" t="n">
        <v>151.76</v>
      </c>
      <c r="K2319" s="160">
        <f>H2319*(I2319/J2319)</f>
        <v/>
      </c>
      <c r="L2319" s="159" t="n">
        <v>3348811.1895</v>
      </c>
      <c r="M2319" s="159" t="n">
        <v>3251273</v>
      </c>
      <c r="N2319" s="159" t="n">
        <v>3511374.84</v>
      </c>
      <c r="O2319" s="162">
        <f>MIN(K2319,L2319,M2319,N2319)</f>
        <v/>
      </c>
      <c r="P2319" s="162">
        <f>MAX(K2319,L2319,M2319,N2319)</f>
        <v/>
      </c>
      <c r="Q2319" s="162">
        <f>MEDIAN(K2319,L2319,M2319,N2319)</f>
        <v/>
      </c>
      <c r="R2319" s="162">
        <f>AVERAGE(K2319,L2319,M2319,N2319)</f>
        <v/>
      </c>
      <c r="S2319" s="162">
        <f>AVERAGE(O2319,Q2319)</f>
        <v/>
      </c>
      <c r="T2319" s="162">
        <f>AVERAGE(P2319,Q2319)</f>
        <v/>
      </c>
      <c r="U2319" s="41">
        <f>STDEVA(K2319,L2319,M2319,N2319)</f>
        <v/>
      </c>
      <c r="V2319" s="42">
        <f>U2319/Q2319</f>
        <v/>
      </c>
      <c r="W2319" s="43">
        <f>IF(X2319=O2319,"MENOR",IF(X2319=S2319,"PROM[MEN-MED]","PROMEDIO"))</f>
        <v/>
      </c>
      <c r="X2319" s="163">
        <f>IF(V2319&lt;=300%,O2319,IF(AND(V2319&gt;100%,V2319&lt;=150%),S2319,R2319))</f>
        <v/>
      </c>
      <c r="Y2319" s="162">
        <f>ROUND(X2319,0)</f>
        <v/>
      </c>
    </row>
    <row r="2320" ht="27" customHeight="1">
      <c r="B2320" s="57" t="inlineStr">
        <is>
          <t>7.3</t>
        </is>
      </c>
      <c r="C2320" s="32" t="n">
        <v>4912</v>
      </c>
      <c r="D2320" s="59" t="inlineStr">
        <is>
          <t>MEDIDOR DEL CAUDAL  DE MASA DE AIRE</t>
        </is>
      </c>
      <c r="E2320" s="56"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2320" s="32" t="inlineStr">
        <is>
          <t>Unidad</t>
        </is>
      </c>
      <c r="G2320" s="35" t="inlineStr">
        <is>
          <t>suministro</t>
        </is>
      </c>
      <c r="H2320" s="159" t="n">
        <v>794200</v>
      </c>
      <c r="I2320" s="37" t="n">
        <v>158.91</v>
      </c>
      <c r="J2320" s="37" t="n">
        <v>151.76</v>
      </c>
      <c r="K2320" s="160">
        <f>H2320*(I2320/J2320)</f>
        <v/>
      </c>
      <c r="L2320" s="159" t="n">
        <v>931258.0144</v>
      </c>
      <c r="M2320" s="159" t="n">
        <v>904134</v>
      </c>
      <c r="N2320" s="159" t="n">
        <v>976464.72</v>
      </c>
      <c r="O2320" s="162">
        <f>MIN(K2320,L2320,M2320,N2320)</f>
        <v/>
      </c>
      <c r="P2320" s="162">
        <f>MAX(K2320,L2320,M2320,N2320)</f>
        <v/>
      </c>
      <c r="Q2320" s="162">
        <f>MEDIAN(K2320,L2320,M2320,N2320)</f>
        <v/>
      </c>
      <c r="R2320" s="162">
        <f>AVERAGE(K2320,L2320,M2320,N2320)</f>
        <v/>
      </c>
      <c r="S2320" s="162">
        <f>AVERAGE(O2320,Q2320)</f>
        <v/>
      </c>
      <c r="T2320" s="162">
        <f>AVERAGE(P2320,Q2320)</f>
        <v/>
      </c>
      <c r="U2320" s="41">
        <f>STDEVA(K2320,L2320,M2320,N2320)</f>
        <v/>
      </c>
      <c r="V2320" s="42">
        <f>U2320/Q2320</f>
        <v/>
      </c>
      <c r="W2320" s="43">
        <f>IF(X2320=O2320,"MENOR",IF(X2320=S2320,"PROM[MEN-MED]","PROMEDIO"))</f>
        <v/>
      </c>
      <c r="X2320" s="163">
        <f>IF(V2320&lt;=300%,O2320,IF(AND(V2320&gt;100%,V2320&lt;=150%),S2320,R2320))</f>
        <v/>
      </c>
      <c r="Y2320" s="162">
        <f>ROUND(X2320,0)</f>
        <v/>
      </c>
    </row>
    <row r="2321" ht="27" customHeight="1">
      <c r="B2321" s="57" t="inlineStr">
        <is>
          <t>7.4</t>
        </is>
      </c>
      <c r="C2321" s="32" t="n">
        <v>4912</v>
      </c>
      <c r="D2321" s="59" t="inlineStr">
        <is>
          <t>JUEGO DE VALVULAS PARA CONTROL DE EMISIONES NO.1</t>
        </is>
      </c>
      <c r="E2321" s="56" t="inlineStr">
        <is>
          <t>Esta válvula es esencial en el sistema de inyección de aire secundario (A.I.R.), ayudando a reducir las emisiones al introducir aire adicional en el sistema de escape para completar la combustión de gases residuales</t>
        </is>
      </c>
      <c r="F2321" s="32" t="inlineStr">
        <is>
          <t>Unidad</t>
        </is>
      </c>
      <c r="G2321" s="35" t="inlineStr">
        <is>
          <t>suministro</t>
        </is>
      </c>
      <c r="H2321" s="159" t="n">
        <v>312550</v>
      </c>
      <c r="I2321" s="37" t="n">
        <v>158.91</v>
      </c>
      <c r="J2321" s="37" t="n">
        <v>151.76</v>
      </c>
      <c r="K2321" s="160">
        <f>H2321*(I2321/J2321)</f>
        <v/>
      </c>
      <c r="L2321" s="159" t="n">
        <v>377163.3362</v>
      </c>
      <c r="M2321" s="159" t="n">
        <v>366178</v>
      </c>
      <c r="N2321" s="159" t="n">
        <v>395472.24</v>
      </c>
      <c r="O2321" s="162">
        <f>MIN(K2321,L2321,M2321,N2321)</f>
        <v/>
      </c>
      <c r="P2321" s="162">
        <f>MAX(K2321,L2321,M2321,N2321)</f>
        <v/>
      </c>
      <c r="Q2321" s="162">
        <f>MEDIAN(K2321,L2321,M2321,N2321)</f>
        <v/>
      </c>
      <c r="R2321" s="162">
        <f>AVERAGE(K2321,L2321,M2321,N2321)</f>
        <v/>
      </c>
      <c r="S2321" s="162">
        <f>AVERAGE(O2321,Q2321)</f>
        <v/>
      </c>
      <c r="T2321" s="162">
        <f>AVERAGE(P2321,Q2321)</f>
        <v/>
      </c>
      <c r="U2321" s="41">
        <f>STDEVA(K2321,L2321,M2321,N2321)</f>
        <v/>
      </c>
      <c r="V2321" s="42">
        <f>U2321/Q2321</f>
        <v/>
      </c>
      <c r="W2321" s="43">
        <f>IF(X2321=O2321,"MENOR",IF(X2321=S2321,"PROM[MEN-MED]","PROMEDIO"))</f>
        <v/>
      </c>
      <c r="X2321" s="163">
        <f>IF(V2321&lt;=300%,O2321,IF(AND(V2321&gt;100%,V2321&lt;=150%),S2321,R2321))</f>
        <v/>
      </c>
      <c r="Y2321" s="162">
        <f>ROUND(X2321,0)</f>
        <v/>
      </c>
    </row>
    <row r="2322" ht="27" customHeight="1">
      <c r="B2322" s="57" t="inlineStr">
        <is>
          <t>7.5</t>
        </is>
      </c>
      <c r="C2322" s="32" t="n">
        <v>4912</v>
      </c>
      <c r="D2322" s="59" t="inlineStr">
        <is>
          <t>JUEGO DE VALVULAS PARA CONTROL DE EMISIONES NO.2</t>
        </is>
      </c>
      <c r="E2322" s="56" t="inlineStr">
        <is>
          <t>Esta válvula es esencial en el sistema de inyección de aire secundario (A.I.R.), ayudando a reducir las emisiones al introducir aire adicional en el sistema de escape para completar la combustión de gases residuales</t>
        </is>
      </c>
      <c r="F2322" s="32" t="inlineStr">
        <is>
          <t>Unidad</t>
        </is>
      </c>
      <c r="G2322" s="35" t="inlineStr">
        <is>
          <t>suministro</t>
        </is>
      </c>
      <c r="H2322" s="159" t="n">
        <v>219995</v>
      </c>
      <c r="I2322" s="37" t="n">
        <v>158.91</v>
      </c>
      <c r="J2322" s="37" t="n">
        <v>151.76</v>
      </c>
      <c r="K2322" s="160">
        <f>H2322*(I2322/J2322)</f>
        <v/>
      </c>
      <c r="L2322" s="159" t="n">
        <v>273987.2065</v>
      </c>
      <c r="M2322" s="159" t="n">
        <v>266007</v>
      </c>
      <c r="N2322" s="159" t="n">
        <v>287287.56</v>
      </c>
      <c r="O2322" s="162">
        <f>MIN(K2322,L2322,M2322,N2322)</f>
        <v/>
      </c>
      <c r="P2322" s="162">
        <f>MAX(K2322,L2322,M2322,N2322)</f>
        <v/>
      </c>
      <c r="Q2322" s="162">
        <f>MEDIAN(K2322,L2322,M2322,N2322)</f>
        <v/>
      </c>
      <c r="R2322" s="162">
        <f>AVERAGE(K2322,L2322,M2322,N2322)</f>
        <v/>
      </c>
      <c r="S2322" s="162">
        <f>AVERAGE(O2322,Q2322)</f>
        <v/>
      </c>
      <c r="T2322" s="162">
        <f>AVERAGE(P2322,Q2322)</f>
        <v/>
      </c>
      <c r="U2322" s="41">
        <f>STDEVA(K2322,L2322,M2322,N2322)</f>
        <v/>
      </c>
      <c r="V2322" s="42">
        <f>U2322/Q2322</f>
        <v/>
      </c>
      <c r="W2322" s="43">
        <f>IF(X2322=O2322,"MENOR",IF(X2322=S2322,"PROM[MEN-MED]","PROMEDIO"))</f>
        <v/>
      </c>
      <c r="X2322" s="163">
        <f>IF(V2322&lt;=300%,O2322,IF(AND(V2322&gt;100%,V2322&lt;=150%),S2322,R2322))</f>
        <v/>
      </c>
      <c r="Y2322" s="162">
        <f>ROUND(X2322,0)</f>
        <v/>
      </c>
    </row>
    <row r="2323" ht="27" customHeight="1">
      <c r="B2323" s="57" t="inlineStr">
        <is>
          <t>7.6</t>
        </is>
      </c>
      <c r="C2323" s="32" t="n">
        <v>4912</v>
      </c>
      <c r="D2323" s="59" t="inlineStr">
        <is>
          <t xml:space="preserve">CAMARA DE COMPENSACION DEL AIRE DE ADMISION </t>
        </is>
      </c>
      <c r="E2323" s="56" t="inlineStr">
        <is>
          <t>componente del sistema de admisión que ayuda a regular y distribuir el flujo de aire hacia el motor, optimizando la mezcla aire-combustible para mejorar el rendimiento y la eficiencia del motor.</t>
        </is>
      </c>
      <c r="F2323" s="32" t="inlineStr">
        <is>
          <t>Unidad</t>
        </is>
      </c>
      <c r="G2323" s="35" t="inlineStr">
        <is>
          <t>suministro</t>
        </is>
      </c>
      <c r="H2323" s="159" t="n">
        <v>2679737</v>
      </c>
      <c r="I2323" s="37" t="n">
        <v>158.91</v>
      </c>
      <c r="J2323" s="37" t="n">
        <v>151.76</v>
      </c>
      <c r="K2323" s="160">
        <f>H2323*(I2323/J2323)</f>
        <v/>
      </c>
      <c r="L2323" s="159" t="n">
        <v>3162490.3667</v>
      </c>
      <c r="M2323" s="159" t="n">
        <v>3070379</v>
      </c>
      <c r="N2323" s="159" t="n">
        <v>3316009.32</v>
      </c>
      <c r="O2323" s="162">
        <f>MIN(K2323,L2323,M2323,N2323)</f>
        <v/>
      </c>
      <c r="P2323" s="162">
        <f>MAX(K2323,L2323,M2323,N2323)</f>
        <v/>
      </c>
      <c r="Q2323" s="162">
        <f>MEDIAN(K2323,L2323,M2323,N2323)</f>
        <v/>
      </c>
      <c r="R2323" s="162">
        <f>AVERAGE(K2323,L2323,M2323,N2323)</f>
        <v/>
      </c>
      <c r="S2323" s="162">
        <f>AVERAGE(O2323,Q2323)</f>
        <v/>
      </c>
      <c r="T2323" s="162">
        <f>AVERAGE(P2323,Q2323)</f>
        <v/>
      </c>
      <c r="U2323" s="41">
        <f>STDEVA(K2323,L2323,M2323,N2323)</f>
        <v/>
      </c>
      <c r="V2323" s="42">
        <f>U2323/Q2323</f>
        <v/>
      </c>
      <c r="W2323" s="43">
        <f>IF(X2323=O2323,"MENOR",IF(X2323=S2323,"PROM[MEN-MED]","PROMEDIO"))</f>
        <v/>
      </c>
      <c r="X2323" s="163">
        <f>IF(V2323&lt;=300%,O2323,IF(AND(V2323&gt;100%,V2323&lt;=150%),S2323,R2323))</f>
        <v/>
      </c>
      <c r="Y2323" s="162">
        <f>ROUND(X2323,0)</f>
        <v/>
      </c>
    </row>
    <row r="2324" ht="15.75" customHeight="1">
      <c r="B2324" s="57" t="inlineStr">
        <is>
          <t>7.7</t>
        </is>
      </c>
      <c r="C2324" s="32" t="n">
        <v>4912</v>
      </c>
      <c r="D2324" s="59" t="inlineStr">
        <is>
          <t>JUNTA DE LA TAPA DE CULATAS</t>
        </is>
      </c>
      <c r="E2324" s="56" t="inlineStr">
        <is>
          <t>sella la unión entre la culata y el bloque del motor, evitando fugas de aceite y asegurando un funcionamiento óptimo.</t>
        </is>
      </c>
      <c r="F2324" s="32" t="inlineStr">
        <is>
          <t>Unidad</t>
        </is>
      </c>
      <c r="G2324" s="35" t="inlineStr">
        <is>
          <t>suministro</t>
        </is>
      </c>
      <c r="H2324" s="159" t="n">
        <v>342785</v>
      </c>
      <c r="I2324" s="37" t="n">
        <v>158.91</v>
      </c>
      <c r="J2324" s="37" t="n">
        <v>151.76</v>
      </c>
      <c r="K2324" s="160">
        <f>H2324*(I2324/J2324)</f>
        <v/>
      </c>
      <c r="L2324" s="159" t="n">
        <v>423568.957</v>
      </c>
      <c r="M2324" s="159" t="n">
        <v>411232</v>
      </c>
      <c r="N2324" s="159" t="n">
        <v>444130.56</v>
      </c>
      <c r="O2324" s="162">
        <f>MIN(K2324,L2324,M2324,N2324)</f>
        <v/>
      </c>
      <c r="P2324" s="162">
        <f>MAX(K2324,L2324,M2324,N2324)</f>
        <v/>
      </c>
      <c r="Q2324" s="162">
        <f>MEDIAN(K2324,L2324,M2324,N2324)</f>
        <v/>
      </c>
      <c r="R2324" s="162">
        <f>AVERAGE(K2324,L2324,M2324,N2324)</f>
        <v/>
      </c>
      <c r="S2324" s="162">
        <f>AVERAGE(O2324,Q2324)</f>
        <v/>
      </c>
      <c r="T2324" s="162">
        <f>AVERAGE(P2324,Q2324)</f>
        <v/>
      </c>
      <c r="U2324" s="41">
        <f>STDEVA(K2324,L2324,M2324,N2324)</f>
        <v/>
      </c>
      <c r="V2324" s="42">
        <f>U2324/Q2324</f>
        <v/>
      </c>
      <c r="W2324" s="43">
        <f>IF(X2324=O2324,"MENOR",IF(X2324=S2324,"PROM[MEN-MED]","PROMEDIO"))</f>
        <v/>
      </c>
      <c r="X2324" s="163">
        <f>IF(V2324&lt;=300%,O2324,IF(AND(V2324&gt;100%,V2324&lt;=150%),S2324,R2324))</f>
        <v/>
      </c>
      <c r="Y2324" s="162">
        <f>ROUND(X2324,0)</f>
        <v/>
      </c>
    </row>
    <row r="2325" ht="15.75" customHeight="1">
      <c r="B2325" s="57" t="inlineStr">
        <is>
          <t>7.8</t>
        </is>
      </c>
      <c r="C2325" s="32" t="n">
        <v>4912</v>
      </c>
      <c r="D2325" s="59" t="inlineStr">
        <is>
          <t xml:space="preserve">SUBCONJUNTO DE LA CADENA </t>
        </is>
      </c>
      <c r="E2325" s="56" t="inlineStr">
        <is>
          <t>sincroniza el movimiento del cigüeñal y los árboles de levas, garantizando una correcta apertura y cierre de las válvulas durante el ciclo de combustión.</t>
        </is>
      </c>
      <c r="F2325" s="32" t="inlineStr">
        <is>
          <t>Unidad</t>
        </is>
      </c>
      <c r="G2325" s="35" t="inlineStr">
        <is>
          <t>suministro</t>
        </is>
      </c>
      <c r="H2325" s="159" t="n">
        <v>246511</v>
      </c>
      <c r="I2325" s="37" t="n">
        <v>158.91</v>
      </c>
      <c r="J2325" s="37" t="n">
        <v>151.76</v>
      </c>
      <c r="K2325" s="160">
        <f>H2325*(I2325/J2325)</f>
        <v/>
      </c>
      <c r="L2325" s="159" t="n">
        <v>301436.7104</v>
      </c>
      <c r="M2325" s="159" t="n">
        <v>292657</v>
      </c>
      <c r="N2325" s="159" t="n">
        <v>316069.56</v>
      </c>
      <c r="O2325" s="162">
        <f>MIN(K2325,L2325,M2325,N2325)</f>
        <v/>
      </c>
      <c r="P2325" s="162">
        <f>MAX(K2325,L2325,M2325,N2325)</f>
        <v/>
      </c>
      <c r="Q2325" s="162">
        <f>MEDIAN(K2325,L2325,M2325,N2325)</f>
        <v/>
      </c>
      <c r="R2325" s="162">
        <f>AVERAGE(K2325,L2325,M2325,N2325)</f>
        <v/>
      </c>
      <c r="S2325" s="162">
        <f>AVERAGE(O2325,Q2325)</f>
        <v/>
      </c>
      <c r="T2325" s="162">
        <f>AVERAGE(P2325,Q2325)</f>
        <v/>
      </c>
      <c r="U2325" s="41">
        <f>STDEVA(K2325,L2325,M2325,N2325)</f>
        <v/>
      </c>
      <c r="V2325" s="42">
        <f>U2325/Q2325</f>
        <v/>
      </c>
      <c r="W2325" s="43">
        <f>IF(X2325=O2325,"MENOR",IF(X2325=S2325,"PROM[MEN-MED]","PROMEDIO"))</f>
        <v/>
      </c>
      <c r="X2325" s="163">
        <f>IF(V2325&lt;=300%,O2325,IF(AND(V2325&gt;100%,V2325&lt;=150%),S2325,R2325))</f>
        <v/>
      </c>
      <c r="Y2325" s="162">
        <f>ROUND(X2325,0)</f>
        <v/>
      </c>
    </row>
    <row r="2326" ht="15.75" customHeight="1">
      <c r="B2326" s="57" t="inlineStr">
        <is>
          <t>7.9</t>
        </is>
      </c>
      <c r="C2326" s="32" t="n">
        <v>4912</v>
      </c>
      <c r="D2326" s="59" t="inlineStr">
        <is>
          <t xml:space="preserve">CONJUNTO DEL TENSOR DE LA CADENA </t>
        </is>
      </c>
      <c r="E2326" s="56" t="inlineStr">
        <is>
          <t>mantener la tensión adecuada de la cadena, asegurando la sincronización precisa entre el cigüeñal y los árboles de levas.</t>
        </is>
      </c>
      <c r="F2326" s="32" t="inlineStr">
        <is>
          <t>Unidad</t>
        </is>
      </c>
      <c r="G2326" s="35" t="inlineStr">
        <is>
          <t>suministro</t>
        </is>
      </c>
      <c r="H2326" s="159" t="n">
        <v>238609</v>
      </c>
      <c r="I2326" s="37" t="n">
        <v>158.91</v>
      </c>
      <c r="J2326" s="37" t="n">
        <v>151.76</v>
      </c>
      <c r="K2326" s="160">
        <f>H2326*(I2326/J2326)</f>
        <v/>
      </c>
      <c r="L2326" s="159" t="n">
        <v>289062.2931</v>
      </c>
      <c r="M2326" s="159" t="n">
        <v>280643</v>
      </c>
      <c r="N2326" s="159" t="n">
        <v>303094.44</v>
      </c>
      <c r="O2326" s="162">
        <f>MIN(K2326,L2326,M2326,N2326)</f>
        <v/>
      </c>
      <c r="P2326" s="162">
        <f>MAX(K2326,L2326,M2326,N2326)</f>
        <v/>
      </c>
      <c r="Q2326" s="162">
        <f>MEDIAN(K2326,L2326,M2326,N2326)</f>
        <v/>
      </c>
      <c r="R2326" s="162">
        <f>AVERAGE(K2326,L2326,M2326,N2326)</f>
        <v/>
      </c>
      <c r="S2326" s="162">
        <f>AVERAGE(O2326,Q2326)</f>
        <v/>
      </c>
      <c r="T2326" s="162">
        <f>AVERAGE(P2326,Q2326)</f>
        <v/>
      </c>
      <c r="U2326" s="41">
        <f>STDEVA(K2326,L2326,M2326,N2326)</f>
        <v/>
      </c>
      <c r="V2326" s="42">
        <f>U2326/Q2326</f>
        <v/>
      </c>
      <c r="W2326" s="43">
        <f>IF(X2326=O2326,"MENOR",IF(X2326=S2326,"PROM[MEN-MED]","PROMEDIO"))</f>
        <v/>
      </c>
      <c r="X2326" s="163">
        <f>IF(V2326&lt;=300%,O2326,IF(AND(V2326&gt;100%,V2326&lt;=150%),S2326,R2326))</f>
        <v/>
      </c>
      <c r="Y2326" s="162">
        <f>ROUND(X2326,0)</f>
        <v/>
      </c>
    </row>
    <row r="2327" ht="15.75" customHeight="1">
      <c r="B2327" s="57" t="inlineStr">
        <is>
          <t>7.10</t>
        </is>
      </c>
      <c r="C2327" s="32" t="n">
        <v>4912</v>
      </c>
      <c r="D2327" s="59" t="inlineStr">
        <is>
          <t>PATIN DEL TENSOR DE LA CADENA</t>
        </is>
      </c>
      <c r="E2327" s="56" t="inlineStr">
        <is>
          <t>componente esencial que guía y mantiene la tensión adecuada de la cadena de distribución, asegurando la sincronización precisa entre el cigüeñal y los árboles de levas.</t>
        </is>
      </c>
      <c r="F2327" s="32" t="inlineStr">
        <is>
          <t>Unidad</t>
        </is>
      </c>
      <c r="G2327" s="35" t="inlineStr">
        <is>
          <t>suministro</t>
        </is>
      </c>
      <c r="H2327" s="159" t="n">
        <v>447000</v>
      </c>
      <c r="I2327" s="37" t="n">
        <v>158.91</v>
      </c>
      <c r="J2327" s="37" t="n">
        <v>151.76</v>
      </c>
      <c r="K2327" s="160">
        <f>H2327*(I2327/J2327)</f>
        <v/>
      </c>
      <c r="L2327" s="159" t="n">
        <v>538034.9142</v>
      </c>
      <c r="M2327" s="159" t="n">
        <v>522364</v>
      </c>
      <c r="N2327" s="159" t="n">
        <v>564153.12</v>
      </c>
      <c r="O2327" s="162">
        <f>MIN(K2327,L2327,M2327,N2327)</f>
        <v/>
      </c>
      <c r="P2327" s="162">
        <f>MAX(K2327,L2327,M2327,N2327)</f>
        <v/>
      </c>
      <c r="Q2327" s="162">
        <f>MEDIAN(K2327,L2327,M2327,N2327)</f>
        <v/>
      </c>
      <c r="R2327" s="162">
        <f>AVERAGE(K2327,L2327,M2327,N2327)</f>
        <v/>
      </c>
      <c r="S2327" s="162">
        <f>AVERAGE(O2327,Q2327)</f>
        <v/>
      </c>
      <c r="T2327" s="162">
        <f>AVERAGE(P2327,Q2327)</f>
        <v/>
      </c>
      <c r="U2327" s="41">
        <f>STDEVA(K2327,L2327,M2327,N2327)</f>
        <v/>
      </c>
      <c r="V2327" s="42">
        <f>U2327/Q2327</f>
        <v/>
      </c>
      <c r="W2327" s="43">
        <f>IF(X2327=O2327,"MENOR",IF(X2327=S2327,"PROM[MEN-MED]","PROMEDIO"))</f>
        <v/>
      </c>
      <c r="X2327" s="163">
        <f>IF(V2327&lt;=300%,O2327,IF(AND(V2327&gt;100%,V2327&lt;=150%),S2327,R2327))</f>
        <v/>
      </c>
      <c r="Y2327" s="162">
        <f>ROUND(X2327,0)</f>
        <v/>
      </c>
    </row>
    <row r="2328" ht="15.75" customHeight="1">
      <c r="B2328" s="57" t="inlineStr">
        <is>
          <t>7.11</t>
        </is>
      </c>
      <c r="C2328" s="32" t="n">
        <v>4912</v>
      </c>
      <c r="D2328" s="59" t="inlineStr">
        <is>
          <t>AMORTIGUADOR DE VIBRACIONES DE LA CADENA</t>
        </is>
      </c>
      <c r="E2328" s="56" t="inlineStr">
        <is>
          <t>componente crucial que ayuda a minimizar las vibraciones y el ruido generados por la cadena de distribución, contribuyendo a un funcionamiento más suave y eficiente del motor.​</t>
        </is>
      </c>
      <c r="F2328" s="32" t="inlineStr">
        <is>
          <t>Unidad</t>
        </is>
      </c>
      <c r="G2328" s="35" t="inlineStr">
        <is>
          <t>suministro</t>
        </is>
      </c>
      <c r="H2328" s="159" t="n">
        <v>506238</v>
      </c>
      <c r="I2328" s="37" t="n">
        <v>158.91</v>
      </c>
      <c r="J2328" s="37" t="n">
        <v>151.76</v>
      </c>
      <c r="K2328" s="160">
        <f>H2328*(I2328/J2328)</f>
        <v/>
      </c>
      <c r="L2328" s="159" t="n">
        <v>696402.5656</v>
      </c>
      <c r="M2328" s="159" t="n">
        <v>676119</v>
      </c>
      <c r="N2328" s="159" t="n">
        <v>730208.52</v>
      </c>
      <c r="O2328" s="162">
        <f>MIN(K2328,L2328,M2328,N2328)</f>
        <v/>
      </c>
      <c r="P2328" s="162">
        <f>MAX(K2328,L2328,M2328,N2328)</f>
        <v/>
      </c>
      <c r="Q2328" s="162">
        <f>MEDIAN(K2328,L2328,M2328,N2328)</f>
        <v/>
      </c>
      <c r="R2328" s="162">
        <f>AVERAGE(K2328,L2328,M2328,N2328)</f>
        <v/>
      </c>
      <c r="S2328" s="162">
        <f>AVERAGE(O2328,Q2328)</f>
        <v/>
      </c>
      <c r="T2328" s="162">
        <f>AVERAGE(P2328,Q2328)</f>
        <v/>
      </c>
      <c r="U2328" s="41">
        <f>STDEVA(K2328,L2328,M2328,N2328)</f>
        <v/>
      </c>
      <c r="V2328" s="42">
        <f>U2328/Q2328</f>
        <v/>
      </c>
      <c r="W2328" s="43">
        <f>IF(X2328=O2328,"MENOR",IF(X2328=S2328,"PROM[MEN-MED]","PROMEDIO"))</f>
        <v/>
      </c>
      <c r="X2328" s="163">
        <f>IF(V2328&lt;=300%,O2328,IF(AND(V2328&gt;100%,V2328&lt;=150%),S2328,R2328))</f>
        <v/>
      </c>
      <c r="Y2328" s="162">
        <f>ROUND(X2328,0)</f>
        <v/>
      </c>
    </row>
    <row r="2329" ht="15.75" customHeight="1">
      <c r="B2329" s="57" t="inlineStr">
        <is>
          <t>7.12</t>
        </is>
      </c>
      <c r="C2329" s="32" t="n">
        <v>4912</v>
      </c>
      <c r="D2329" s="59" t="inlineStr">
        <is>
          <t>CULATA DERECHA</t>
        </is>
      </c>
      <c r="E2329" s="56" t="inlineStr">
        <is>
          <t>alberga las válvulas y facilita la combustión eficiente del motor.</t>
        </is>
      </c>
      <c r="F2329" s="32" t="inlineStr">
        <is>
          <t>Unidad</t>
        </is>
      </c>
      <c r="G2329" s="35" t="inlineStr">
        <is>
          <t>suministro</t>
        </is>
      </c>
      <c r="H2329" s="159" t="n">
        <v>8398950</v>
      </c>
      <c r="I2329" s="37" t="n">
        <v>158.91</v>
      </c>
      <c r="J2329" s="37" t="n">
        <v>151.76</v>
      </c>
      <c r="K2329" s="160">
        <f>H2329*(I2329/J2329)</f>
        <v/>
      </c>
      <c r="L2329" s="159" t="n">
        <v>9944004.1876</v>
      </c>
      <c r="M2329" s="159" t="n">
        <v>9654373</v>
      </c>
      <c r="N2329" s="159" t="n">
        <v>10426722.84</v>
      </c>
      <c r="O2329" s="162">
        <f>MIN(K2329,L2329,M2329,N2329)</f>
        <v/>
      </c>
      <c r="P2329" s="162">
        <f>MAX(K2329,L2329,M2329,N2329)</f>
        <v/>
      </c>
      <c r="Q2329" s="162">
        <f>MEDIAN(K2329,L2329,M2329,N2329)</f>
        <v/>
      </c>
      <c r="R2329" s="162">
        <f>AVERAGE(K2329,L2329,M2329,N2329)</f>
        <v/>
      </c>
      <c r="S2329" s="162">
        <f>AVERAGE(O2329,Q2329)</f>
        <v/>
      </c>
      <c r="T2329" s="162">
        <f>AVERAGE(P2329,Q2329)</f>
        <v/>
      </c>
      <c r="U2329" s="41">
        <f>STDEVA(K2329,L2329,M2329,N2329)</f>
        <v/>
      </c>
      <c r="V2329" s="42">
        <f>U2329/Q2329</f>
        <v/>
      </c>
      <c r="W2329" s="43">
        <f>IF(X2329=O2329,"MENOR",IF(X2329=S2329,"PROM[MEN-MED]","PROMEDIO"))</f>
        <v/>
      </c>
      <c r="X2329" s="163">
        <f>IF(V2329&lt;=300%,O2329,IF(AND(V2329&gt;100%,V2329&lt;=150%),S2329,R2329))</f>
        <v/>
      </c>
      <c r="Y2329" s="162">
        <f>ROUND(X2329,0)</f>
        <v/>
      </c>
    </row>
    <row r="2330" ht="15.75" customHeight="1">
      <c r="B2330" s="57" t="inlineStr">
        <is>
          <t>7.13</t>
        </is>
      </c>
      <c r="C2330" s="32" t="n">
        <v>4912</v>
      </c>
      <c r="D2330" s="59" t="inlineStr">
        <is>
          <t xml:space="preserve">CULATA IZQUIERDA </t>
        </is>
      </c>
      <c r="E2330" s="56" t="inlineStr">
        <is>
          <t>alberga las válvulas y facilita la combustión eficiente del motor.</t>
        </is>
      </c>
      <c r="F2330" s="32" t="inlineStr">
        <is>
          <t>Unidad</t>
        </is>
      </c>
      <c r="G2330" s="35" t="inlineStr">
        <is>
          <t>suministro</t>
        </is>
      </c>
      <c r="H2330" s="159" t="n">
        <v>7348250</v>
      </c>
      <c r="I2330" s="37" t="n">
        <v>158.91</v>
      </c>
      <c r="J2330" s="37" t="n">
        <v>151.76</v>
      </c>
      <c r="K2330" s="160">
        <f>H2330*(I2330/J2330)</f>
        <v/>
      </c>
      <c r="L2330" s="159" t="n">
        <v>8950981.186699999</v>
      </c>
      <c r="M2330" s="159" t="n">
        <v>8690273</v>
      </c>
      <c r="N2330" s="159" t="n">
        <v>9385494.84</v>
      </c>
      <c r="O2330" s="162">
        <f>MIN(K2330,L2330,M2330,N2330)</f>
        <v/>
      </c>
      <c r="P2330" s="162">
        <f>MAX(K2330,L2330,M2330,N2330)</f>
        <v/>
      </c>
      <c r="Q2330" s="162">
        <f>MEDIAN(K2330,L2330,M2330,N2330)</f>
        <v/>
      </c>
      <c r="R2330" s="162">
        <f>AVERAGE(K2330,L2330,M2330,N2330)</f>
        <v/>
      </c>
      <c r="S2330" s="162">
        <f>AVERAGE(O2330,Q2330)</f>
        <v/>
      </c>
      <c r="T2330" s="162">
        <f>AVERAGE(P2330,Q2330)</f>
        <v/>
      </c>
      <c r="U2330" s="41">
        <f>STDEVA(K2330,L2330,M2330,N2330)</f>
        <v/>
      </c>
      <c r="V2330" s="42">
        <f>U2330/Q2330</f>
        <v/>
      </c>
      <c r="W2330" s="43">
        <f>IF(X2330=O2330,"MENOR",IF(X2330=S2330,"PROM[MEN-MED]","PROMEDIO"))</f>
        <v/>
      </c>
      <c r="X2330" s="163">
        <f>IF(V2330&lt;=300%,O2330,IF(AND(V2330&gt;100%,V2330&lt;=150%),S2330,R2330))</f>
        <v/>
      </c>
      <c r="Y2330" s="162">
        <f>ROUND(X2330,0)</f>
        <v/>
      </c>
    </row>
    <row r="2331" ht="27" customHeight="1">
      <c r="B2331" s="57" t="inlineStr">
        <is>
          <t>7.14</t>
        </is>
      </c>
      <c r="C2331" s="32" t="n">
        <v>4912</v>
      </c>
      <c r="D2331" s="59" t="inlineStr">
        <is>
          <t xml:space="preserve">JUNTA CULATA DERECHA </t>
        </is>
      </c>
      <c r="E2331" s="56" t="inlineStr">
        <is>
          <t>La junta de culata es una lámina, que puede estar compuesta de diferentes materiales; y que sigue a cabalidad el patrón de agujeros que coincide con los perfiles del bloque. Sirve como cierre hermético entre ambas partes.</t>
        </is>
      </c>
      <c r="F2331" s="32" t="inlineStr">
        <is>
          <t>Unidad</t>
        </is>
      </c>
      <c r="G2331" s="35" t="inlineStr">
        <is>
          <t>suministro</t>
        </is>
      </c>
      <c r="H2331" s="159" t="n">
        <v>339602</v>
      </c>
      <c r="I2331" s="37" t="n">
        <v>158.91</v>
      </c>
      <c r="J2331" s="37" t="n">
        <v>151.76</v>
      </c>
      <c r="K2331" s="160">
        <f>H2331*(I2331/J2331)</f>
        <v/>
      </c>
      <c r="L2331" s="159" t="n">
        <v>419534.4524</v>
      </c>
      <c r="M2331" s="159" t="n">
        <v>407315</v>
      </c>
      <c r="N2331" s="159" t="n">
        <v>439900.2</v>
      </c>
      <c r="O2331" s="162">
        <f>MIN(K2331,L2331,M2331,N2331)</f>
        <v/>
      </c>
      <c r="P2331" s="162">
        <f>MAX(K2331,L2331,M2331,N2331)</f>
        <v/>
      </c>
      <c r="Q2331" s="162">
        <f>MEDIAN(K2331,L2331,M2331,N2331)</f>
        <v/>
      </c>
      <c r="R2331" s="162">
        <f>AVERAGE(K2331,L2331,M2331,N2331)</f>
        <v/>
      </c>
      <c r="S2331" s="162">
        <f>AVERAGE(O2331,Q2331)</f>
        <v/>
      </c>
      <c r="T2331" s="162">
        <f>AVERAGE(P2331,Q2331)</f>
        <v/>
      </c>
      <c r="U2331" s="41">
        <f>STDEVA(K2331,L2331,M2331,N2331)</f>
        <v/>
      </c>
      <c r="V2331" s="42">
        <f>U2331/Q2331</f>
        <v/>
      </c>
      <c r="W2331" s="43">
        <f>IF(X2331=O2331,"MENOR",IF(X2331=S2331,"PROM[MEN-MED]","PROMEDIO"))</f>
        <v/>
      </c>
      <c r="X2331" s="163">
        <f>IF(V2331&lt;=300%,O2331,IF(AND(V2331&gt;100%,V2331&lt;=150%),S2331,R2331))</f>
        <v/>
      </c>
      <c r="Y2331" s="162">
        <f>ROUND(X2331,0)</f>
        <v/>
      </c>
    </row>
    <row r="2332" ht="27" customHeight="1">
      <c r="B2332" s="57" t="inlineStr">
        <is>
          <t>7.15</t>
        </is>
      </c>
      <c r="C2332" s="32" t="n">
        <v>4912</v>
      </c>
      <c r="D2332" s="59" t="inlineStr">
        <is>
          <t>JUNTA CULATA IZQUIERDA</t>
        </is>
      </c>
      <c r="E2332" s="56" t="inlineStr">
        <is>
          <t>La junta de culata es una lámina, que puede estar compuesta de diferentes materiales; y que sigue a cabalidad el patrón de agujeros que coincide con los perfiles del bloque. Sirve como cierre hermético entre ambas partes.</t>
        </is>
      </c>
      <c r="F2332" s="32" t="inlineStr">
        <is>
          <t>Unidad</t>
        </is>
      </c>
      <c r="G2332" s="35" t="inlineStr">
        <is>
          <t>suministro</t>
        </is>
      </c>
      <c r="H2332" s="159" t="n">
        <v>276973</v>
      </c>
      <c r="I2332" s="37" t="n">
        <v>158.91</v>
      </c>
      <c r="J2332" s="37" t="n">
        <v>151.76</v>
      </c>
      <c r="K2332" s="160">
        <f>H2332*(I2332/J2332)</f>
        <v/>
      </c>
      <c r="L2332" s="159" t="n">
        <v>324770.3256</v>
      </c>
      <c r="M2332" s="159" t="n">
        <v>315311</v>
      </c>
      <c r="N2332" s="159" t="n">
        <v>340535.88</v>
      </c>
      <c r="O2332" s="162">
        <f>MIN(K2332,L2332,M2332,N2332)</f>
        <v/>
      </c>
      <c r="P2332" s="162">
        <f>MAX(K2332,L2332,M2332,N2332)</f>
        <v/>
      </c>
      <c r="Q2332" s="162">
        <f>MEDIAN(K2332,L2332,M2332,N2332)</f>
        <v/>
      </c>
      <c r="R2332" s="162">
        <f>AVERAGE(K2332,L2332,M2332,N2332)</f>
        <v/>
      </c>
      <c r="S2332" s="162">
        <f>AVERAGE(O2332,Q2332)</f>
        <v/>
      </c>
      <c r="T2332" s="162">
        <f>AVERAGE(P2332,Q2332)</f>
        <v/>
      </c>
      <c r="U2332" s="41">
        <f>STDEVA(K2332,L2332,M2332,N2332)</f>
        <v/>
      </c>
      <c r="V2332" s="42">
        <f>U2332/Q2332</f>
        <v/>
      </c>
      <c r="W2332" s="43">
        <f>IF(X2332=O2332,"MENOR",IF(X2332=S2332,"PROM[MEN-MED]","PROMEDIO"))</f>
        <v/>
      </c>
      <c r="X2332" s="163">
        <f>IF(V2332&lt;=300%,O2332,IF(AND(V2332&gt;100%,V2332&lt;=150%),S2332,R2332))</f>
        <v/>
      </c>
      <c r="Y2332" s="162">
        <f>ROUND(X2332,0)</f>
        <v/>
      </c>
    </row>
    <row r="2333" ht="15.75" customHeight="1">
      <c r="B2333" s="57" t="inlineStr">
        <is>
          <t>7.16</t>
        </is>
      </c>
      <c r="C2333" s="32" t="n">
        <v>4912</v>
      </c>
      <c r="D2333" s="59" t="inlineStr">
        <is>
          <t xml:space="preserve">AISLANTE DE MONTAJE DELANTERO DERECHO DEL MOTOR </t>
        </is>
      </c>
      <c r="E2333" s="56" t="inlineStr">
        <is>
          <t>componente del sistema de montaje del motor diseñado para absorber vibraciones y reducir el impacto del motor en el chasis del vehículo.</t>
        </is>
      </c>
      <c r="F2333" s="32" t="inlineStr">
        <is>
          <t>Unidad</t>
        </is>
      </c>
      <c r="G2333" s="35" t="inlineStr">
        <is>
          <t>suministro</t>
        </is>
      </c>
      <c r="H2333" s="159" t="n">
        <v>619774</v>
      </c>
      <c r="I2333" s="37" t="n">
        <v>158.91</v>
      </c>
      <c r="J2333" s="37" t="n">
        <v>151.76</v>
      </c>
      <c r="K2333" s="160">
        <f>H2333*(I2333/J2333)</f>
        <v/>
      </c>
      <c r="L2333" s="159" t="n">
        <v>764241.4549</v>
      </c>
      <c r="M2333" s="159" t="n">
        <v>741982</v>
      </c>
      <c r="N2333" s="159" t="n">
        <v>801340.5600000001</v>
      </c>
      <c r="O2333" s="162">
        <f>MIN(K2333,L2333,M2333,N2333)</f>
        <v/>
      </c>
      <c r="P2333" s="162">
        <f>MAX(K2333,L2333,M2333,N2333)</f>
        <v/>
      </c>
      <c r="Q2333" s="162">
        <f>MEDIAN(K2333,L2333,M2333,N2333)</f>
        <v/>
      </c>
      <c r="R2333" s="162">
        <f>AVERAGE(K2333,L2333,M2333,N2333)</f>
        <v/>
      </c>
      <c r="S2333" s="162">
        <f>AVERAGE(O2333,Q2333)</f>
        <v/>
      </c>
      <c r="T2333" s="162">
        <f>AVERAGE(P2333,Q2333)</f>
        <v/>
      </c>
      <c r="U2333" s="41">
        <f>STDEVA(K2333,L2333,M2333,N2333)</f>
        <v/>
      </c>
      <c r="V2333" s="42">
        <f>U2333/Q2333</f>
        <v/>
      </c>
      <c r="W2333" s="43">
        <f>IF(X2333=O2333,"MENOR",IF(X2333=S2333,"PROM[MEN-MED]","PROMEDIO"))</f>
        <v/>
      </c>
      <c r="X2333" s="163">
        <f>IF(V2333&lt;=300%,O2333,IF(AND(V2333&gt;100%,V2333&lt;=150%),S2333,R2333))</f>
        <v/>
      </c>
      <c r="Y2333" s="162">
        <f>ROUND(X2333,0)</f>
        <v/>
      </c>
    </row>
    <row r="2334" ht="15.75" customHeight="1">
      <c r="B2334" s="57" t="inlineStr">
        <is>
          <t>7.17</t>
        </is>
      </c>
      <c r="C2334" s="32" t="n">
        <v>4912</v>
      </c>
      <c r="D2334" s="59" t="inlineStr">
        <is>
          <t xml:space="preserve">AISLANTE DE MONTAJE DELANTERO IZQUIERDO DEL MOTOR </t>
        </is>
      </c>
      <c r="E2334" s="56" t="inlineStr">
        <is>
          <t>componente del sistema de montaje del motor diseñado para absorber vibraciones y reducir el impacto del motor en el chasis del vehículo.</t>
        </is>
      </c>
      <c r="F2334" s="32" t="inlineStr">
        <is>
          <t>Unidad</t>
        </is>
      </c>
      <c r="G2334" s="35" t="inlineStr">
        <is>
          <t>suministro</t>
        </is>
      </c>
      <c r="H2334" s="159" t="n">
        <v>619774</v>
      </c>
      <c r="I2334" s="37" t="n">
        <v>158.91</v>
      </c>
      <c r="J2334" s="37" t="n">
        <v>151.76</v>
      </c>
      <c r="K2334" s="160">
        <f>H2334*(I2334/J2334)</f>
        <v/>
      </c>
      <c r="L2334" s="159" t="n">
        <v>764241.4549</v>
      </c>
      <c r="M2334" s="159" t="n">
        <v>741982</v>
      </c>
      <c r="N2334" s="159" t="n">
        <v>801340.5600000001</v>
      </c>
      <c r="O2334" s="162">
        <f>MIN(K2334,L2334,M2334,N2334)</f>
        <v/>
      </c>
      <c r="P2334" s="162">
        <f>MAX(K2334,L2334,M2334,N2334)</f>
        <v/>
      </c>
      <c r="Q2334" s="162">
        <f>MEDIAN(K2334,L2334,M2334,N2334)</f>
        <v/>
      </c>
      <c r="R2334" s="162">
        <f>AVERAGE(K2334,L2334,M2334,N2334)</f>
        <v/>
      </c>
      <c r="S2334" s="162">
        <f>AVERAGE(O2334,Q2334)</f>
        <v/>
      </c>
      <c r="T2334" s="162">
        <f>AVERAGE(P2334,Q2334)</f>
        <v/>
      </c>
      <c r="U2334" s="41">
        <f>STDEVA(K2334,L2334,M2334,N2334)</f>
        <v/>
      </c>
      <c r="V2334" s="42">
        <f>U2334/Q2334</f>
        <v/>
      </c>
      <c r="W2334" s="43">
        <f>IF(X2334=O2334,"MENOR",IF(X2334=S2334,"PROM[MEN-MED]","PROMEDIO"))</f>
        <v/>
      </c>
      <c r="X2334" s="163">
        <f>IF(V2334&lt;=300%,O2334,IF(AND(V2334&gt;100%,V2334&lt;=150%),S2334,R2334))</f>
        <v/>
      </c>
      <c r="Y2334" s="162">
        <f>ROUND(X2334,0)</f>
        <v/>
      </c>
    </row>
    <row r="2335" ht="15.75" customHeight="1">
      <c r="B2335" s="57" t="inlineStr">
        <is>
          <t>7.18</t>
        </is>
      </c>
      <c r="C2335" s="32" t="n">
        <v>4912</v>
      </c>
      <c r="D2335" s="59" t="inlineStr">
        <is>
          <t>COLECTOR DE ADMISION</t>
        </is>
      </c>
      <c r="E2335" s="56" t="inlineStr">
        <is>
          <t>componente del sistema de admisión del motor que distribuye de manera uniforme la mezcla de aire (o aire-combustible en algunos casos) a los cilindros del motor.</t>
        </is>
      </c>
      <c r="F2335" s="32" t="inlineStr">
        <is>
          <t>Unidad</t>
        </is>
      </c>
      <c r="G2335" s="35" t="inlineStr">
        <is>
          <t>suministro</t>
        </is>
      </c>
      <c r="H2335" s="159" t="n">
        <v>2674424</v>
      </c>
      <c r="I2335" s="37" t="n">
        <v>158.91</v>
      </c>
      <c r="J2335" s="37" t="n">
        <v>151.76</v>
      </c>
      <c r="K2335" s="160">
        <f>H2335*(I2335/J2335)</f>
        <v/>
      </c>
      <c r="L2335" s="159" t="n">
        <v>3254601.21</v>
      </c>
      <c r="M2335" s="159" t="n">
        <v>3159807</v>
      </c>
      <c r="N2335" s="159" t="n">
        <v>3412591.56</v>
      </c>
      <c r="O2335" s="162">
        <f>MIN(K2335,L2335,M2335,N2335)</f>
        <v/>
      </c>
      <c r="P2335" s="162">
        <f>MAX(K2335,L2335,M2335,N2335)</f>
        <v/>
      </c>
      <c r="Q2335" s="162">
        <f>MEDIAN(K2335,L2335,M2335,N2335)</f>
        <v/>
      </c>
      <c r="R2335" s="162">
        <f>AVERAGE(K2335,L2335,M2335,N2335)</f>
        <v/>
      </c>
      <c r="S2335" s="162">
        <f>AVERAGE(O2335,Q2335)</f>
        <v/>
      </c>
      <c r="T2335" s="162">
        <f>AVERAGE(P2335,Q2335)</f>
        <v/>
      </c>
      <c r="U2335" s="41">
        <f>STDEVA(K2335,L2335,M2335,N2335)</f>
        <v/>
      </c>
      <c r="V2335" s="42">
        <f>U2335/Q2335</f>
        <v/>
      </c>
      <c r="W2335" s="43">
        <f>IF(X2335=O2335,"MENOR",IF(X2335=S2335,"PROM[MEN-MED]","PROMEDIO"))</f>
        <v/>
      </c>
      <c r="X2335" s="163">
        <f>IF(V2335&lt;=300%,O2335,IF(AND(V2335&gt;100%,V2335&lt;=150%),S2335,R2335))</f>
        <v/>
      </c>
      <c r="Y2335" s="162">
        <f>ROUND(X2335,0)</f>
        <v/>
      </c>
    </row>
    <row r="2336" ht="27" customHeight="1">
      <c r="B2336" s="57" t="inlineStr">
        <is>
          <t>7.19</t>
        </is>
      </c>
      <c r="C2336" s="32" t="n">
        <v>4912</v>
      </c>
      <c r="D2336" s="59" t="inlineStr">
        <is>
          <t>JUNTA COLECTOR DE ADMISION</t>
        </is>
      </c>
      <c r="E2336" s="56" t="inlineStr">
        <is>
          <t>s un sello que se encuentra entre el colector de admisión y la culata del motor, cuya función principal es evitar fugas de aire y garantizar un sellado hermético en el sistema de admisión.</t>
        </is>
      </c>
      <c r="F2336" s="32" t="inlineStr">
        <is>
          <t>Unidad</t>
        </is>
      </c>
      <c r="G2336" s="35" t="inlineStr">
        <is>
          <t>suministro</t>
        </is>
      </c>
      <c r="H2336" s="159" t="n">
        <v>43699</v>
      </c>
      <c r="I2336" s="37" t="n">
        <v>158.91</v>
      </c>
      <c r="J2336" s="37" t="n">
        <v>151.76</v>
      </c>
      <c r="K2336" s="160">
        <f>H2336*(I2336/J2336)</f>
        <v/>
      </c>
      <c r="L2336" s="159" t="n">
        <v>52733.9456</v>
      </c>
      <c r="M2336" s="159" t="n">
        <v>51198</v>
      </c>
      <c r="N2336" s="159" t="n">
        <v>55293.84</v>
      </c>
      <c r="O2336" s="162">
        <f>MIN(K2336,L2336,M2336,N2336)</f>
        <v/>
      </c>
      <c r="P2336" s="162">
        <f>MAX(K2336,L2336,M2336,N2336)</f>
        <v/>
      </c>
      <c r="Q2336" s="162">
        <f>MEDIAN(K2336,L2336,M2336,N2336)</f>
        <v/>
      </c>
      <c r="R2336" s="162">
        <f>AVERAGE(K2336,L2336,M2336,N2336)</f>
        <v/>
      </c>
      <c r="S2336" s="162">
        <f>AVERAGE(O2336,Q2336)</f>
        <v/>
      </c>
      <c r="T2336" s="162">
        <f>AVERAGE(P2336,Q2336)</f>
        <v/>
      </c>
      <c r="U2336" s="41">
        <f>STDEVA(K2336,L2336,M2336,N2336)</f>
        <v/>
      </c>
      <c r="V2336" s="42">
        <f>U2336/Q2336</f>
        <v/>
      </c>
      <c r="W2336" s="43">
        <f>IF(X2336=O2336,"MENOR",IF(X2336=S2336,"PROM[MEN-MED]","PROMEDIO"))</f>
        <v/>
      </c>
      <c r="X2336" s="163">
        <f>IF(V2336&lt;=300%,O2336,IF(AND(V2336&gt;100%,V2336&lt;=150%),S2336,R2336))</f>
        <v/>
      </c>
      <c r="Y2336" s="162">
        <f>ROUND(X2336,0)</f>
        <v/>
      </c>
    </row>
    <row r="2337" ht="27" customHeight="1">
      <c r="B2337" s="57" t="inlineStr">
        <is>
          <t>7.20</t>
        </is>
      </c>
      <c r="C2337" s="32" t="n">
        <v>4912</v>
      </c>
      <c r="D2337" s="59" t="inlineStr">
        <is>
          <t xml:space="preserve">SUBCONJUNTO DEL COLADOR DE ACEITE </t>
        </is>
      </c>
      <c r="E2337" s="56" t="inlineStr">
        <is>
          <t>componente del sistema de lubricación del motor que se encuentra en la base del cárter y tiene la función de filtrar impurezas y partículas del aceite antes de que este sea bombeado al motor.</t>
        </is>
      </c>
      <c r="F2337" s="32" t="inlineStr">
        <is>
          <t>Unidad</t>
        </is>
      </c>
      <c r="G2337" s="35" t="inlineStr">
        <is>
          <t>suministro</t>
        </is>
      </c>
      <c r="H2337" s="159" t="n">
        <v>142014</v>
      </c>
      <c r="I2337" s="37" t="n">
        <v>158.91</v>
      </c>
      <c r="J2337" s="37" t="n">
        <v>151.76</v>
      </c>
      <c r="K2337" s="160">
        <f>H2337*(I2337/J2337)</f>
        <v/>
      </c>
      <c r="L2337" s="159" t="n">
        <v>178836.8414</v>
      </c>
      <c r="M2337" s="159" t="n">
        <v>173628</v>
      </c>
      <c r="N2337" s="159" t="n">
        <v>187518.24</v>
      </c>
      <c r="O2337" s="162">
        <f>MIN(K2337,L2337,M2337,N2337)</f>
        <v/>
      </c>
      <c r="P2337" s="162">
        <f>MAX(K2337,L2337,M2337,N2337)</f>
        <v/>
      </c>
      <c r="Q2337" s="162">
        <f>MEDIAN(K2337,L2337,M2337,N2337)</f>
        <v/>
      </c>
      <c r="R2337" s="162">
        <f>AVERAGE(K2337,L2337,M2337,N2337)</f>
        <v/>
      </c>
      <c r="S2337" s="162">
        <f>AVERAGE(O2337,Q2337)</f>
        <v/>
      </c>
      <c r="T2337" s="162">
        <f>AVERAGE(P2337,Q2337)</f>
        <v/>
      </c>
      <c r="U2337" s="41">
        <f>STDEVA(K2337,L2337,M2337,N2337)</f>
        <v/>
      </c>
      <c r="V2337" s="42">
        <f>U2337/Q2337</f>
        <v/>
      </c>
      <c r="W2337" s="43">
        <f>IF(X2337=O2337,"MENOR",IF(X2337=S2337,"PROM[MEN-MED]","PROMEDIO"))</f>
        <v/>
      </c>
      <c r="X2337" s="163">
        <f>IF(V2337&lt;=300%,O2337,IF(AND(V2337&gt;100%,V2337&lt;=150%),S2337,R2337))</f>
        <v/>
      </c>
      <c r="Y2337" s="162">
        <f>ROUND(X2337,0)</f>
        <v/>
      </c>
    </row>
    <row r="2338" ht="31.5" customHeight="1">
      <c r="B2338" s="57" t="inlineStr">
        <is>
          <t>7.21</t>
        </is>
      </c>
      <c r="C2338" s="32" t="n">
        <v>4912</v>
      </c>
      <c r="D2338" s="59" t="inlineStr">
        <is>
          <t xml:space="preserve">SEPARAVDOR DE LA CAMISA DE AGUA DEL BLOQUE DE CILINDROS </t>
        </is>
      </c>
      <c r="E2338" s="56" t="inlineStr">
        <is>
          <t>componente del sistema de enfriamiento del motor que ayuda a dirigir y optimizar el flujo del refrigerante dentro del bloque de cilindros.</t>
        </is>
      </c>
      <c r="F2338" s="32" t="inlineStr">
        <is>
          <t>Unidad</t>
        </is>
      </c>
      <c r="G2338" s="35" t="inlineStr">
        <is>
          <t>suministro</t>
        </is>
      </c>
      <c r="H2338" s="159" t="n">
        <v>209821</v>
      </c>
      <c r="I2338" s="37" t="n">
        <v>158.91</v>
      </c>
      <c r="J2338" s="37" t="n">
        <v>151.76</v>
      </c>
      <c r="K2338" s="160">
        <f>H2338*(I2338/J2338)</f>
        <v/>
      </c>
      <c r="L2338" s="159" t="n">
        <v>273486.633</v>
      </c>
      <c r="M2338" s="159" t="n">
        <v>265521</v>
      </c>
      <c r="N2338" s="159" t="n">
        <v>286762.68</v>
      </c>
      <c r="O2338" s="162">
        <f>MIN(K2338,L2338,M2338,N2338)</f>
        <v/>
      </c>
      <c r="P2338" s="162">
        <f>MAX(K2338,L2338,M2338,N2338)</f>
        <v/>
      </c>
      <c r="Q2338" s="162">
        <f>MEDIAN(K2338,L2338,M2338,N2338)</f>
        <v/>
      </c>
      <c r="R2338" s="162">
        <f>AVERAGE(K2338,L2338,M2338,N2338)</f>
        <v/>
      </c>
      <c r="S2338" s="162">
        <f>AVERAGE(O2338,Q2338)</f>
        <v/>
      </c>
      <c r="T2338" s="162">
        <f>AVERAGE(P2338,Q2338)</f>
        <v/>
      </c>
      <c r="U2338" s="41">
        <f>STDEVA(K2338,L2338,M2338,N2338)</f>
        <v/>
      </c>
      <c r="V2338" s="42">
        <f>U2338/Q2338</f>
        <v/>
      </c>
      <c r="W2338" s="43">
        <f>IF(X2338=O2338,"MENOR",IF(X2338=S2338,"PROM[MEN-MED]","PROMEDIO"))</f>
        <v/>
      </c>
      <c r="X2338" s="163">
        <f>IF(V2338&lt;=300%,O2338,IF(AND(V2338&gt;100%,V2338&lt;=150%),S2338,R2338))</f>
        <v/>
      </c>
      <c r="Y2338" s="162">
        <f>ROUND(X2338,0)</f>
        <v/>
      </c>
    </row>
    <row r="2339" ht="15.75" customHeight="1">
      <c r="B2339" s="57" t="inlineStr">
        <is>
          <t>7.22</t>
        </is>
      </c>
      <c r="C2339" s="32" t="n">
        <v>4912</v>
      </c>
      <c r="D2339" s="59" t="inlineStr">
        <is>
          <t xml:space="preserve">VALVULA DE ESCAPE </t>
        </is>
      </c>
      <c r="E2339" s="56" t="inlineStr">
        <is>
          <t>componente del tren de válvulas del motor que permite la expulsión de los gases quemados de la combustión desde la cámara de combustión hacia el sistema de escape.</t>
        </is>
      </c>
      <c r="F2339" s="32" t="inlineStr">
        <is>
          <t>Unidad</t>
        </is>
      </c>
      <c r="G2339" s="35" t="inlineStr">
        <is>
          <t>suministro</t>
        </is>
      </c>
      <c r="H2339" s="159" t="n">
        <v>135850</v>
      </c>
      <c r="I2339" s="37" t="n">
        <v>158.91</v>
      </c>
      <c r="J2339" s="37" t="n">
        <v>151.76</v>
      </c>
      <c r="K2339" s="160">
        <f>H2339*(I2339/J2339)</f>
        <v/>
      </c>
      <c r="L2339" s="159" t="n">
        <v>165479.8054</v>
      </c>
      <c r="M2339" s="159" t="n">
        <v>160660</v>
      </c>
      <c r="N2339" s="159" t="n">
        <v>173512.8</v>
      </c>
      <c r="O2339" s="162">
        <f>MIN(K2339,L2339,M2339,N2339)</f>
        <v/>
      </c>
      <c r="P2339" s="162">
        <f>MAX(K2339,L2339,M2339,N2339)</f>
        <v/>
      </c>
      <c r="Q2339" s="162">
        <f>MEDIAN(K2339,L2339,M2339,N2339)</f>
        <v/>
      </c>
      <c r="R2339" s="162">
        <f>AVERAGE(K2339,L2339,M2339,N2339)</f>
        <v/>
      </c>
      <c r="S2339" s="162">
        <f>AVERAGE(O2339,Q2339)</f>
        <v/>
      </c>
      <c r="T2339" s="162">
        <f>AVERAGE(P2339,Q2339)</f>
        <v/>
      </c>
      <c r="U2339" s="41">
        <f>STDEVA(K2339,L2339,M2339,N2339)</f>
        <v/>
      </c>
      <c r="V2339" s="42">
        <f>U2339/Q2339</f>
        <v/>
      </c>
      <c r="W2339" s="43">
        <f>IF(X2339=O2339,"MENOR",IF(X2339=S2339,"PROM[MEN-MED]","PROMEDIO"))</f>
        <v/>
      </c>
      <c r="X2339" s="163">
        <f>IF(V2339&lt;=300%,O2339,IF(AND(V2339&gt;100%,V2339&lt;=150%),S2339,R2339))</f>
        <v/>
      </c>
      <c r="Y2339" s="162">
        <f>ROUND(X2339,0)</f>
        <v/>
      </c>
    </row>
    <row r="2340" ht="27" customHeight="1">
      <c r="B2340" s="57" t="inlineStr">
        <is>
          <t>7.23</t>
        </is>
      </c>
      <c r="C2340" s="32" t="n">
        <v>4912</v>
      </c>
      <c r="D2340" s="59" t="inlineStr">
        <is>
          <t>VALVULA DE ADMISION</t>
        </is>
      </c>
      <c r="E2340" s="56" t="inlineStr">
        <is>
          <t>componente del tren de válvulas del motor que permite la entrada de la mezcla de aire y combustible (en motores de inyección indirecta) o solo aire (en motores de inyección directa) a la cámara de combustión</t>
        </is>
      </c>
      <c r="F2340" s="32" t="inlineStr">
        <is>
          <t>Unidad</t>
        </is>
      </c>
      <c r="G2340" s="35" t="inlineStr">
        <is>
          <t>suministro</t>
        </is>
      </c>
      <c r="H2340" s="159" t="n">
        <v>95000</v>
      </c>
      <c r="I2340" s="37" t="n">
        <v>158.91</v>
      </c>
      <c r="J2340" s="37" t="n">
        <v>151.76</v>
      </c>
      <c r="K2340" s="160">
        <f>H2340*(I2340/J2340)</f>
        <v/>
      </c>
      <c r="L2340" s="159" t="n">
        <v>113558.5346</v>
      </c>
      <c r="M2340" s="159" t="n">
        <v>110251</v>
      </c>
      <c r="N2340" s="159" t="n">
        <v>119071.08</v>
      </c>
      <c r="O2340" s="162">
        <f>MIN(K2340,L2340,M2340,N2340)</f>
        <v/>
      </c>
      <c r="P2340" s="162">
        <f>MAX(K2340,L2340,M2340,N2340)</f>
        <v/>
      </c>
      <c r="Q2340" s="162">
        <f>MEDIAN(K2340,L2340,M2340,N2340)</f>
        <v/>
      </c>
      <c r="R2340" s="162">
        <f>AVERAGE(K2340,L2340,M2340,N2340)</f>
        <v/>
      </c>
      <c r="S2340" s="162">
        <f>AVERAGE(O2340,Q2340)</f>
        <v/>
      </c>
      <c r="T2340" s="162">
        <f>AVERAGE(P2340,Q2340)</f>
        <v/>
      </c>
      <c r="U2340" s="41">
        <f>STDEVA(K2340,L2340,M2340,N2340)</f>
        <v/>
      </c>
      <c r="V2340" s="42">
        <f>U2340/Q2340</f>
        <v/>
      </c>
      <c r="W2340" s="43">
        <f>IF(X2340=O2340,"MENOR",IF(X2340=S2340,"PROM[MEN-MED]","PROMEDIO"))</f>
        <v/>
      </c>
      <c r="X2340" s="163">
        <f>IF(V2340&lt;=300%,O2340,IF(AND(V2340&gt;100%,V2340&lt;=150%),S2340,R2340))</f>
        <v/>
      </c>
      <c r="Y2340" s="162">
        <f>ROUND(X2340,0)</f>
        <v/>
      </c>
    </row>
    <row r="2341" ht="15.75" customHeight="1">
      <c r="B2341" s="57" t="inlineStr">
        <is>
          <t>7.24</t>
        </is>
      </c>
      <c r="C2341" s="32" t="n">
        <v>4912</v>
      </c>
      <c r="D2341" s="59" t="inlineStr">
        <is>
          <t>CASQUILLO DE LA GUIA DE LA VALVULA DE ESCAPE</t>
        </is>
      </c>
      <c r="E2341" s="56" t="inlineStr">
        <is>
          <t xml:space="preserve">componente cilíndrico que se encuentra en la culata del motor y sirve como guía para el movimiento de las válvulas de admisión y escape </t>
        </is>
      </c>
      <c r="F2341" s="32" t="inlineStr">
        <is>
          <t>Unidad</t>
        </is>
      </c>
      <c r="G2341" s="35" t="inlineStr">
        <is>
          <t>suministro</t>
        </is>
      </c>
      <c r="H2341" s="159" t="n">
        <v>33768</v>
      </c>
      <c r="I2341" s="37" t="n">
        <v>158.91</v>
      </c>
      <c r="J2341" s="37" t="n">
        <v>151.76</v>
      </c>
      <c r="K2341" s="160">
        <f>H2341*(I2341/J2341)</f>
        <v/>
      </c>
      <c r="L2341" s="159" t="n">
        <v>46288.2035</v>
      </c>
      <c r="M2341" s="159" t="n">
        <v>44940</v>
      </c>
      <c r="N2341" s="159" t="n">
        <v>48535.2</v>
      </c>
      <c r="O2341" s="162">
        <f>MIN(K2341,L2341,M2341,N2341)</f>
        <v/>
      </c>
      <c r="P2341" s="162">
        <f>MAX(K2341,L2341,M2341,N2341)</f>
        <v/>
      </c>
      <c r="Q2341" s="162">
        <f>MEDIAN(K2341,L2341,M2341,N2341)</f>
        <v/>
      </c>
      <c r="R2341" s="162">
        <f>AVERAGE(K2341,L2341,M2341,N2341)</f>
        <v/>
      </c>
      <c r="S2341" s="162">
        <f>AVERAGE(O2341,Q2341)</f>
        <v/>
      </c>
      <c r="T2341" s="162">
        <f>AVERAGE(P2341,Q2341)</f>
        <v/>
      </c>
      <c r="U2341" s="41">
        <f>STDEVA(K2341,L2341,M2341,N2341)</f>
        <v/>
      </c>
      <c r="V2341" s="42">
        <f>U2341/Q2341</f>
        <v/>
      </c>
      <c r="W2341" s="43">
        <f>IF(X2341=O2341,"MENOR",IF(X2341=S2341,"PROM[MEN-MED]","PROMEDIO"))</f>
        <v/>
      </c>
      <c r="X2341" s="163">
        <f>IF(V2341&lt;=300%,O2341,IF(AND(V2341&gt;100%,V2341&lt;=150%),S2341,R2341))</f>
        <v/>
      </c>
      <c r="Y2341" s="162">
        <f>ROUND(X2341,0)</f>
        <v/>
      </c>
    </row>
    <row r="2342" ht="27" customHeight="1">
      <c r="B2342" s="57" t="inlineStr">
        <is>
          <t>7.25</t>
        </is>
      </c>
      <c r="C2342" s="32" t="n">
        <v>4912</v>
      </c>
      <c r="D2342" s="59" t="inlineStr">
        <is>
          <t xml:space="preserve">ASIENTO DEL MUELLE DE LA VALVULA </t>
        </is>
      </c>
      <c r="E2342" s="56" t="inlineStr">
        <is>
          <t>componente del sistema de válvulas del motor que proporciona una base estable para el muelle de la válvula, ayudando a mantener la válvula en su posición correcta y asegurando su correcto funcionamiento</t>
        </is>
      </c>
      <c r="F2342" s="32" t="inlineStr">
        <is>
          <t>Unidad</t>
        </is>
      </c>
      <c r="G2342" s="35" t="inlineStr">
        <is>
          <t>suministro</t>
        </is>
      </c>
      <c r="H2342" s="159" t="n">
        <v>4750</v>
      </c>
      <c r="I2342" s="37" t="n">
        <v>158.91</v>
      </c>
      <c r="J2342" s="37" t="n">
        <v>151.76</v>
      </c>
      <c r="K2342" s="160">
        <f>H2342*(I2342/J2342)</f>
        <v/>
      </c>
      <c r="L2342" s="159" t="n">
        <v>5570.2353</v>
      </c>
      <c r="M2342" s="159" t="n">
        <v>5408</v>
      </c>
      <c r="N2342" s="159" t="n">
        <v>5840.64</v>
      </c>
      <c r="O2342" s="162">
        <f>MIN(K2342,L2342,M2342,N2342)</f>
        <v/>
      </c>
      <c r="P2342" s="162">
        <f>MAX(K2342,L2342,M2342,N2342)</f>
        <v/>
      </c>
      <c r="Q2342" s="162">
        <f>MEDIAN(K2342,L2342,M2342,N2342)</f>
        <v/>
      </c>
      <c r="R2342" s="162">
        <f>AVERAGE(K2342,L2342,M2342,N2342)</f>
        <v/>
      </c>
      <c r="S2342" s="162">
        <f>AVERAGE(O2342,Q2342)</f>
        <v/>
      </c>
      <c r="T2342" s="162">
        <f>AVERAGE(P2342,Q2342)</f>
        <v/>
      </c>
      <c r="U2342" s="41">
        <f>STDEVA(K2342,L2342,M2342,N2342)</f>
        <v/>
      </c>
      <c r="V2342" s="42">
        <f>U2342/Q2342</f>
        <v/>
      </c>
      <c r="W2342" s="43">
        <f>IF(X2342=O2342,"MENOR",IF(X2342=S2342,"PROM[MEN-MED]","PROMEDIO"))</f>
        <v/>
      </c>
      <c r="X2342" s="163">
        <f>IF(V2342&lt;=300%,O2342,IF(AND(V2342&gt;100%,V2342&lt;=150%),S2342,R2342))</f>
        <v/>
      </c>
      <c r="Y2342" s="162">
        <f>ROUND(X2342,0)</f>
        <v/>
      </c>
    </row>
    <row r="2343" ht="27" customHeight="1">
      <c r="B2343" s="57" t="inlineStr">
        <is>
          <t>7.26</t>
        </is>
      </c>
      <c r="C2343" s="32" t="n">
        <v>4912</v>
      </c>
      <c r="D2343" s="59" t="inlineStr">
        <is>
          <t>SELLO DE ACEITE DEL VAASTAGO DE LA VALVULA</t>
        </is>
      </c>
      <c r="E2343" s="56" t="inlineStr">
        <is>
          <t>componente del sistema de válvulas del motor que controla la cantidad de aceite que lubrica el vástago de la válvula, evitando que el exceso de aceite ingrese a la cámara de combustión.</t>
        </is>
      </c>
      <c r="F2343" s="32" t="inlineStr">
        <is>
          <t>Unidad</t>
        </is>
      </c>
      <c r="G2343" s="35" t="inlineStr">
        <is>
          <t>suministro</t>
        </is>
      </c>
      <c r="H2343" s="159" t="n">
        <v>37999</v>
      </c>
      <c r="I2343" s="37" t="n">
        <v>158.91</v>
      </c>
      <c r="J2343" s="37" t="n">
        <v>151.76</v>
      </c>
      <c r="K2343" s="160">
        <f>H2343*(I2343/J2343)</f>
        <v/>
      </c>
      <c r="L2343" s="159" t="n">
        <v>46288.2035</v>
      </c>
      <c r="M2343" s="159" t="n">
        <v>44940</v>
      </c>
      <c r="N2343" s="159" t="n">
        <v>48535.2</v>
      </c>
      <c r="O2343" s="162">
        <f>MIN(K2343,L2343,M2343,N2343)</f>
        <v/>
      </c>
      <c r="P2343" s="162">
        <f>MAX(K2343,L2343,M2343,N2343)</f>
        <v/>
      </c>
      <c r="Q2343" s="162">
        <f>MEDIAN(K2343,L2343,M2343,N2343)</f>
        <v/>
      </c>
      <c r="R2343" s="162">
        <f>AVERAGE(K2343,L2343,M2343,N2343)</f>
        <v/>
      </c>
      <c r="S2343" s="162">
        <f>AVERAGE(O2343,Q2343)</f>
        <v/>
      </c>
      <c r="T2343" s="162">
        <f>AVERAGE(P2343,Q2343)</f>
        <v/>
      </c>
      <c r="U2343" s="41">
        <f>STDEVA(K2343,L2343,M2343,N2343)</f>
        <v/>
      </c>
      <c r="V2343" s="42">
        <f>U2343/Q2343</f>
        <v/>
      </c>
      <c r="W2343" s="43">
        <f>IF(X2343=O2343,"MENOR",IF(X2343=S2343,"PROM[MEN-MED]","PROMEDIO"))</f>
        <v/>
      </c>
      <c r="X2343" s="163">
        <f>IF(V2343&lt;=300%,O2343,IF(AND(V2343&gt;100%,V2343&lt;=150%),S2343,R2343))</f>
        <v/>
      </c>
      <c r="Y2343" s="162">
        <f>ROUND(X2343,0)</f>
        <v/>
      </c>
    </row>
    <row r="2344" ht="15.75" customHeight="1">
      <c r="B2344" s="57" t="inlineStr">
        <is>
          <t>7.27</t>
        </is>
      </c>
      <c r="C2344" s="32" t="n">
        <v>4912</v>
      </c>
      <c r="D2344" s="59" t="inlineStr">
        <is>
          <t>MUELLE DE COMPRESION INTERNO</t>
        </is>
      </c>
      <c r="E2344" s="56" t="inlineStr">
        <is>
          <t>resorte ubicado en el sistema de válvulas del motor, diseñado para mantener la válvula cerrada cuando no está en funcionamiento y garantizar su correcto retorno después de abrirse.</t>
        </is>
      </c>
      <c r="F2344" s="32" t="inlineStr">
        <is>
          <t>Unidad</t>
        </is>
      </c>
      <c r="G2344" s="35" t="inlineStr">
        <is>
          <t>suministro</t>
        </is>
      </c>
      <c r="H2344" s="159" t="n">
        <v>24700</v>
      </c>
      <c r="I2344" s="37" t="n">
        <v>158.91</v>
      </c>
      <c r="J2344" s="37" t="n">
        <v>151.76</v>
      </c>
      <c r="K2344" s="160">
        <f>H2344*(I2344/J2344)</f>
        <v/>
      </c>
      <c r="L2344" s="159" t="n">
        <v>28962.5651</v>
      </c>
      <c r="M2344" s="159" t="n">
        <v>28119</v>
      </c>
      <c r="N2344" s="159" t="n">
        <v>30368.52</v>
      </c>
      <c r="O2344" s="162">
        <f>MIN(K2344,L2344,M2344,N2344)</f>
        <v/>
      </c>
      <c r="P2344" s="162">
        <f>MAX(K2344,L2344,M2344,N2344)</f>
        <v/>
      </c>
      <c r="Q2344" s="162">
        <f>MEDIAN(K2344,L2344,M2344,N2344)</f>
        <v/>
      </c>
      <c r="R2344" s="162">
        <f>AVERAGE(K2344,L2344,M2344,N2344)</f>
        <v/>
      </c>
      <c r="S2344" s="162">
        <f>AVERAGE(O2344,Q2344)</f>
        <v/>
      </c>
      <c r="T2344" s="162">
        <f>AVERAGE(P2344,Q2344)</f>
        <v/>
      </c>
      <c r="U2344" s="41">
        <f>STDEVA(K2344,L2344,M2344,N2344)</f>
        <v/>
      </c>
      <c r="V2344" s="42">
        <f>U2344/Q2344</f>
        <v/>
      </c>
      <c r="W2344" s="43">
        <f>IF(X2344=O2344,"MENOR",IF(X2344=S2344,"PROM[MEN-MED]","PROMEDIO"))</f>
        <v/>
      </c>
      <c r="X2344" s="163">
        <f>IF(V2344&lt;=300%,O2344,IF(AND(V2344&gt;100%,V2344&lt;=150%),S2344,R2344))</f>
        <v/>
      </c>
      <c r="Y2344" s="162">
        <f>ROUND(X2344,0)</f>
        <v/>
      </c>
    </row>
    <row r="2345" ht="15.75" customHeight="1">
      <c r="B2345" s="57" t="inlineStr">
        <is>
          <t>7.28</t>
        </is>
      </c>
      <c r="C2345" s="32" t="n">
        <v>4912</v>
      </c>
      <c r="D2345" s="59" t="inlineStr">
        <is>
          <t xml:space="preserve">RETEN DEL MUELLE DE LA VALVULA </t>
        </is>
      </c>
      <c r="E2345" s="56" t="inlineStr">
        <is>
          <t>componente del sistema de válvulas del motor que mantiene el muelle de la válvula firmemente sujeto al vástago de la válvula, asegurando su correcto funcionamiento.</t>
        </is>
      </c>
      <c r="F2345" s="32" t="inlineStr">
        <is>
          <t>Unidad</t>
        </is>
      </c>
      <c r="G2345" s="35" t="inlineStr">
        <is>
          <t>suministro</t>
        </is>
      </c>
      <c r="H2345" s="159" t="n">
        <v>95000</v>
      </c>
      <c r="I2345" s="37" t="n">
        <v>158.91</v>
      </c>
      <c r="J2345" s="37" t="n">
        <v>151.76</v>
      </c>
      <c r="K2345" s="160">
        <f>H2345*(I2345/J2345)</f>
        <v/>
      </c>
      <c r="L2345" s="159" t="n">
        <v>114640.0304</v>
      </c>
      <c r="M2345" s="159" t="n">
        <v>111301</v>
      </c>
      <c r="N2345" s="159" t="n">
        <v>120205.08</v>
      </c>
      <c r="O2345" s="162">
        <f>MIN(K2345,L2345,M2345,N2345)</f>
        <v/>
      </c>
      <c r="P2345" s="162">
        <f>MAX(K2345,L2345,M2345,N2345)</f>
        <v/>
      </c>
      <c r="Q2345" s="162">
        <f>MEDIAN(K2345,L2345,M2345,N2345)</f>
        <v/>
      </c>
      <c r="R2345" s="162">
        <f>AVERAGE(K2345,L2345,M2345,N2345)</f>
        <v/>
      </c>
      <c r="S2345" s="162">
        <f>AVERAGE(O2345,Q2345)</f>
        <v/>
      </c>
      <c r="T2345" s="162">
        <f>AVERAGE(P2345,Q2345)</f>
        <v/>
      </c>
      <c r="U2345" s="41">
        <f>STDEVA(K2345,L2345,M2345,N2345)</f>
        <v/>
      </c>
      <c r="V2345" s="42">
        <f>U2345/Q2345</f>
        <v/>
      </c>
      <c r="W2345" s="43">
        <f>IF(X2345=O2345,"MENOR",IF(X2345=S2345,"PROM[MEN-MED]","PROMEDIO"))</f>
        <v/>
      </c>
      <c r="X2345" s="163">
        <f>IF(V2345&lt;=300%,O2345,IF(AND(V2345&gt;100%,V2345&lt;=150%),S2345,R2345))</f>
        <v/>
      </c>
      <c r="Y2345" s="162">
        <f>ROUND(X2345,0)</f>
        <v/>
      </c>
    </row>
    <row r="2346" ht="15.75" customHeight="1">
      <c r="B2346" s="57" t="inlineStr">
        <is>
          <t>7.29</t>
        </is>
      </c>
      <c r="C2346" s="32" t="n">
        <v>4912</v>
      </c>
      <c r="D2346" s="59" t="inlineStr">
        <is>
          <t xml:space="preserve">BLOQUEO DEL RETEN DEL MUELLE DE LA VALVULA </t>
        </is>
      </c>
      <c r="E2346" s="56" t="inlineStr">
        <is>
          <t>pequeño componente metálico en forma de cuña que asegura el muelle de la válvula al vástago de la válvula, evitando que se desprenda durante el funcionamiento del motor.</t>
        </is>
      </c>
      <c r="F2346" s="32" t="inlineStr">
        <is>
          <t>Unidad</t>
        </is>
      </c>
      <c r="G2346" s="35" t="inlineStr">
        <is>
          <t>suministro</t>
        </is>
      </c>
      <c r="H2346" s="159" t="n">
        <v>10450</v>
      </c>
      <c r="I2346" s="37" t="n">
        <v>158.91</v>
      </c>
      <c r="J2346" s="37" t="n">
        <v>151.76</v>
      </c>
      <c r="K2346" s="160">
        <f>H2346*(I2346/J2346)</f>
        <v/>
      </c>
      <c r="L2346" s="159" t="n">
        <v>12491.8346</v>
      </c>
      <c r="M2346" s="159" t="n">
        <v>12128</v>
      </c>
      <c r="N2346" s="159" t="n">
        <v>13098.24</v>
      </c>
      <c r="O2346" s="162">
        <f>MIN(K2346,L2346,M2346,N2346)</f>
        <v/>
      </c>
      <c r="P2346" s="162">
        <f>MAX(K2346,L2346,M2346,N2346)</f>
        <v/>
      </c>
      <c r="Q2346" s="162">
        <f>MEDIAN(K2346,L2346,M2346,N2346)</f>
        <v/>
      </c>
      <c r="R2346" s="162">
        <f>AVERAGE(K2346,L2346,M2346,N2346)</f>
        <v/>
      </c>
      <c r="S2346" s="162">
        <f>AVERAGE(O2346,Q2346)</f>
        <v/>
      </c>
      <c r="T2346" s="162">
        <f>AVERAGE(P2346,Q2346)</f>
        <v/>
      </c>
      <c r="U2346" s="41">
        <f>STDEVA(K2346,L2346,M2346,N2346)</f>
        <v/>
      </c>
      <c r="V2346" s="42">
        <f>U2346/Q2346</f>
        <v/>
      </c>
      <c r="W2346" s="43">
        <f>IF(X2346=O2346,"MENOR",IF(X2346=S2346,"PROM[MEN-MED]","PROMEDIO"))</f>
        <v/>
      </c>
      <c r="X2346" s="163">
        <f>IF(V2346&lt;=300%,O2346,IF(AND(V2346&gt;100%,V2346&lt;=150%),S2346,R2346))</f>
        <v/>
      </c>
      <c r="Y2346" s="162">
        <f>ROUND(X2346,0)</f>
        <v/>
      </c>
    </row>
    <row r="2347" ht="27" customHeight="1">
      <c r="B2347" s="57" t="inlineStr">
        <is>
          <t>7.30</t>
        </is>
      </c>
      <c r="C2347" s="32" t="n">
        <v>4912</v>
      </c>
      <c r="D2347" s="59" t="inlineStr">
        <is>
          <t>ANILLO DE COMPRESION NO.1</t>
        </is>
      </c>
      <c r="E2347" s="56" t="inlineStr">
        <is>
          <t>componentes metálicos que se encuentran en los pistones del motor y tienen la función de sellar la cámara de combustión, controlar el consumo de aceite y disipar el calor del pistón hacia las paredes del cilindro.</t>
        </is>
      </c>
      <c r="F2347" s="32" t="inlineStr">
        <is>
          <t>Unidad</t>
        </is>
      </c>
      <c r="G2347" s="35" t="inlineStr">
        <is>
          <t>suministro</t>
        </is>
      </c>
      <c r="H2347" s="159" t="n">
        <v>1113090</v>
      </c>
      <c r="I2347" s="37" t="n">
        <v>158.91</v>
      </c>
      <c r="J2347" s="37" t="n">
        <v>151.76</v>
      </c>
      <c r="K2347" s="160">
        <f>H2347*(I2347/J2347)</f>
        <v/>
      </c>
      <c r="L2347" s="159" t="n">
        <v>1345655.8556</v>
      </c>
      <c r="M2347" s="159" t="n">
        <v>1306462</v>
      </c>
      <c r="N2347" s="159" t="n">
        <v>1410978.96</v>
      </c>
      <c r="O2347" s="162">
        <f>MIN(K2347,L2347,M2347,N2347)</f>
        <v/>
      </c>
      <c r="P2347" s="162">
        <f>MAX(K2347,L2347,M2347,N2347)</f>
        <v/>
      </c>
      <c r="Q2347" s="162">
        <f>MEDIAN(K2347,L2347,M2347,N2347)</f>
        <v/>
      </c>
      <c r="R2347" s="162">
        <f>AVERAGE(K2347,L2347,M2347,N2347)</f>
        <v/>
      </c>
      <c r="S2347" s="162">
        <f>AVERAGE(O2347,Q2347)</f>
        <v/>
      </c>
      <c r="T2347" s="162">
        <f>AVERAGE(P2347,Q2347)</f>
        <v/>
      </c>
      <c r="U2347" s="41">
        <f>STDEVA(K2347,L2347,M2347,N2347)</f>
        <v/>
      </c>
      <c r="V2347" s="42">
        <f>U2347/Q2347</f>
        <v/>
      </c>
      <c r="W2347" s="43">
        <f>IF(X2347=O2347,"MENOR",IF(X2347=S2347,"PROM[MEN-MED]","PROMEDIO"))</f>
        <v/>
      </c>
      <c r="X2347" s="163">
        <f>IF(V2347&lt;=300%,O2347,IF(AND(V2347&gt;100%,V2347&lt;=150%),S2347,R2347))</f>
        <v/>
      </c>
      <c r="Y2347" s="162">
        <f>ROUND(X2347,0)</f>
        <v/>
      </c>
    </row>
    <row r="2348" ht="27" customHeight="1">
      <c r="B2348" s="57" t="inlineStr">
        <is>
          <t>7.31</t>
        </is>
      </c>
      <c r="C2348" s="32" t="n">
        <v>4912</v>
      </c>
      <c r="D2348" s="59" t="inlineStr">
        <is>
          <t>ANILLO DE COMPRESION NO.2</t>
        </is>
      </c>
      <c r="E2348" s="56" t="inlineStr">
        <is>
          <t>componentes metálicos que se encuentran en los pistones del motor y tienen la función de sellar la cámara de combustión, controlar el consumo de aceite y disipar el calor del pistón hacia las paredes del cilindro.</t>
        </is>
      </c>
      <c r="F2348" s="32" t="inlineStr">
        <is>
          <t>Unidad</t>
        </is>
      </c>
      <c r="G2348" s="35" t="inlineStr">
        <is>
          <t>suministro</t>
        </is>
      </c>
      <c r="H2348" s="159" t="n">
        <v>1113090</v>
      </c>
      <c r="I2348" s="37" t="n">
        <v>158.91</v>
      </c>
      <c r="J2348" s="37" t="n">
        <v>151.76</v>
      </c>
      <c r="K2348" s="160">
        <f>H2348*(I2348/J2348)</f>
        <v/>
      </c>
      <c r="L2348" s="159" t="n">
        <v>1320024.3147</v>
      </c>
      <c r="M2348" s="159" t="n">
        <v>1281577</v>
      </c>
      <c r="N2348" s="159" t="n">
        <v>1384103.16</v>
      </c>
      <c r="O2348" s="162">
        <f>MIN(K2348,L2348,M2348,N2348)</f>
        <v/>
      </c>
      <c r="P2348" s="162">
        <f>MAX(K2348,L2348,M2348,N2348)</f>
        <v/>
      </c>
      <c r="Q2348" s="162">
        <f>MEDIAN(K2348,L2348,M2348,N2348)</f>
        <v/>
      </c>
      <c r="R2348" s="162">
        <f>AVERAGE(K2348,L2348,M2348,N2348)</f>
        <v/>
      </c>
      <c r="S2348" s="162">
        <f>AVERAGE(O2348,Q2348)</f>
        <v/>
      </c>
      <c r="T2348" s="162">
        <f>AVERAGE(P2348,Q2348)</f>
        <v/>
      </c>
      <c r="U2348" s="41">
        <f>STDEVA(K2348,L2348,M2348,N2348)</f>
        <v/>
      </c>
      <c r="V2348" s="42">
        <f>U2348/Q2348</f>
        <v/>
      </c>
      <c r="W2348" s="43">
        <f>IF(X2348=O2348,"MENOR",IF(X2348=S2348,"PROM[MEN-MED]","PROMEDIO"))</f>
        <v/>
      </c>
      <c r="X2348" s="163">
        <f>IF(V2348&lt;=300%,O2348,IF(AND(V2348&gt;100%,V2348&lt;=150%),S2348,R2348))</f>
        <v/>
      </c>
      <c r="Y2348" s="162">
        <f>ROUND(X2348,0)</f>
        <v/>
      </c>
    </row>
    <row r="2349" ht="27" customHeight="1">
      <c r="B2349" s="57" t="inlineStr">
        <is>
          <t>7.32</t>
        </is>
      </c>
      <c r="C2349" s="32" t="n">
        <v>4912</v>
      </c>
      <c r="D2349" s="59" t="inlineStr">
        <is>
          <t>ANILLO DE LUBRICACION RIEL LATERAL</t>
        </is>
      </c>
      <c r="E2349" s="56" t="inlineStr">
        <is>
          <t>componentes metálicos que se encuentran en los pistones del motor y tienen la función de sellar la cámara de combustión, controlar el consumo de aceite y disipar el calor del pistón hacia las paredes del cilindro.</t>
        </is>
      </c>
      <c r="F2349" s="32" t="inlineStr">
        <is>
          <t>Unidad</t>
        </is>
      </c>
      <c r="G2349" s="35" t="inlineStr">
        <is>
          <t>suministro</t>
        </is>
      </c>
      <c r="H2349" s="159" t="n">
        <v>1113090</v>
      </c>
      <c r="I2349" s="37" t="n">
        <v>158.91</v>
      </c>
      <c r="J2349" s="37" t="n">
        <v>151.76</v>
      </c>
      <c r="K2349" s="160">
        <f>H2349*(I2349/J2349)</f>
        <v/>
      </c>
      <c r="L2349" s="159" t="n">
        <v>1332840.6028</v>
      </c>
      <c r="M2349" s="159" t="n">
        <v>1294020</v>
      </c>
      <c r="N2349" s="159" t="n">
        <v>1397541.6</v>
      </c>
      <c r="O2349" s="162">
        <f>MIN(K2349,L2349,M2349,N2349)</f>
        <v/>
      </c>
      <c r="P2349" s="162">
        <f>MAX(K2349,L2349,M2349,N2349)</f>
        <v/>
      </c>
      <c r="Q2349" s="162">
        <f>MEDIAN(K2349,L2349,M2349,N2349)</f>
        <v/>
      </c>
      <c r="R2349" s="162">
        <f>AVERAGE(K2349,L2349,M2349,N2349)</f>
        <v/>
      </c>
      <c r="S2349" s="162">
        <f>AVERAGE(O2349,Q2349)</f>
        <v/>
      </c>
      <c r="T2349" s="162">
        <f>AVERAGE(P2349,Q2349)</f>
        <v/>
      </c>
      <c r="U2349" s="41">
        <f>STDEVA(K2349,L2349,M2349,N2349)</f>
        <v/>
      </c>
      <c r="V2349" s="42">
        <f>U2349/Q2349</f>
        <v/>
      </c>
      <c r="W2349" s="43">
        <f>IF(X2349=O2349,"MENOR",IF(X2349=S2349,"PROM[MEN-MED]","PROMEDIO"))</f>
        <v/>
      </c>
      <c r="X2349" s="163">
        <f>IF(V2349&lt;=300%,O2349,IF(AND(V2349&gt;100%,V2349&lt;=150%),S2349,R2349))</f>
        <v/>
      </c>
      <c r="Y2349" s="162">
        <f>ROUND(X2349,0)</f>
        <v/>
      </c>
    </row>
    <row r="2350" ht="27" customHeight="1">
      <c r="B2350" s="57" t="inlineStr">
        <is>
          <t>7.33</t>
        </is>
      </c>
      <c r="C2350" s="32" t="n">
        <v>4912</v>
      </c>
      <c r="D2350" s="59" t="inlineStr">
        <is>
          <t xml:space="preserve">ANILLO DE LUBRICACION EXPANSOR </t>
        </is>
      </c>
      <c r="E2350" s="56" t="inlineStr">
        <is>
          <t>componentes metálicos que se encuentran en los pistones del motor y tienen la función de sellar la cámara de combustión, controlar el consumo de aceite y disipar el calor del pistón hacia las paredes del cilindro.</t>
        </is>
      </c>
      <c r="F2350" s="32" t="inlineStr">
        <is>
          <t>Unidad</t>
        </is>
      </c>
      <c r="G2350" s="35" t="inlineStr">
        <is>
          <t>suministro</t>
        </is>
      </c>
      <c r="H2350" s="159" t="n">
        <v>1113090</v>
      </c>
      <c r="I2350" s="37" t="n">
        <v>158.91</v>
      </c>
      <c r="J2350" s="37" t="n">
        <v>151.76</v>
      </c>
      <c r="K2350" s="160">
        <f>H2350*(I2350/J2350)</f>
        <v/>
      </c>
      <c r="L2350" s="159" t="n">
        <v>1358472.1556</v>
      </c>
      <c r="M2350" s="159" t="n">
        <v>1318905</v>
      </c>
      <c r="N2350" s="159" t="n">
        <v>1424417.4</v>
      </c>
      <c r="O2350" s="162">
        <f>MIN(K2350,L2350,M2350,N2350)</f>
        <v/>
      </c>
      <c r="P2350" s="162">
        <f>MAX(K2350,L2350,M2350,N2350)</f>
        <v/>
      </c>
      <c r="Q2350" s="162">
        <f>MEDIAN(K2350,L2350,M2350,N2350)</f>
        <v/>
      </c>
      <c r="R2350" s="162">
        <f>AVERAGE(K2350,L2350,M2350,N2350)</f>
        <v/>
      </c>
      <c r="S2350" s="162">
        <f>AVERAGE(O2350,Q2350)</f>
        <v/>
      </c>
      <c r="T2350" s="162">
        <f>AVERAGE(P2350,Q2350)</f>
        <v/>
      </c>
      <c r="U2350" s="41">
        <f>STDEVA(K2350,L2350,M2350,N2350)</f>
        <v/>
      </c>
      <c r="V2350" s="42">
        <f>U2350/Q2350</f>
        <v/>
      </c>
      <c r="W2350" s="43">
        <f>IF(X2350=O2350,"MENOR",IF(X2350=S2350,"PROM[MEN-MED]","PROMEDIO"))</f>
        <v/>
      </c>
      <c r="X2350" s="163">
        <f>IF(V2350&lt;=300%,O2350,IF(AND(V2350&gt;100%,V2350&lt;=150%),S2350,R2350))</f>
        <v/>
      </c>
      <c r="Y2350" s="162">
        <f>ROUND(X2350,0)</f>
        <v/>
      </c>
    </row>
    <row r="2351" ht="27" customHeight="1">
      <c r="B2351" s="57" t="inlineStr">
        <is>
          <t>7.34</t>
        </is>
      </c>
      <c r="C2351" s="32" t="n">
        <v>4912</v>
      </c>
      <c r="D2351" s="59" t="inlineStr">
        <is>
          <t xml:space="preserve">ANILLO DE RETENCION DEL ORIFICIO DEL PASADOR DEL PISTO </t>
        </is>
      </c>
      <c r="E2351" s="56" t="inlineStr">
        <is>
          <t>pequeño clip o seguro metálico que mantiene el pasador del pistón en su posición dentro del pistón, evitando su desplazamiento lateral y protegiendo las paredes del cilindro de posibles daños.</t>
        </is>
      </c>
      <c r="F2351" s="32" t="inlineStr">
        <is>
          <t>Unidad</t>
        </is>
      </c>
      <c r="G2351" s="35" t="inlineStr">
        <is>
          <t>suministro</t>
        </is>
      </c>
      <c r="H2351" s="159" t="n">
        <v>3800</v>
      </c>
      <c r="I2351" s="37" t="n">
        <v>158.91</v>
      </c>
      <c r="J2351" s="37" t="n">
        <v>151.76</v>
      </c>
      <c r="K2351" s="160">
        <f>H2351*(I2351/J2351)</f>
        <v/>
      </c>
      <c r="L2351" s="159" t="n">
        <v>4627.791</v>
      </c>
      <c r="M2351" s="159" t="n">
        <v>4493</v>
      </c>
      <c r="N2351" s="159" t="n">
        <v>4852.44</v>
      </c>
      <c r="O2351" s="162">
        <f>MIN(K2351,L2351,M2351,N2351)</f>
        <v/>
      </c>
      <c r="P2351" s="162">
        <f>MAX(K2351,L2351,M2351,N2351)</f>
        <v/>
      </c>
      <c r="Q2351" s="162">
        <f>MEDIAN(K2351,L2351,M2351,N2351)</f>
        <v/>
      </c>
      <c r="R2351" s="162">
        <f>AVERAGE(K2351,L2351,M2351,N2351)</f>
        <v/>
      </c>
      <c r="S2351" s="162">
        <f>AVERAGE(O2351,Q2351)</f>
        <v/>
      </c>
      <c r="T2351" s="162">
        <f>AVERAGE(P2351,Q2351)</f>
        <v/>
      </c>
      <c r="U2351" s="41">
        <f>STDEVA(K2351,L2351,M2351,N2351)</f>
        <v/>
      </c>
      <c r="V2351" s="42">
        <f>U2351/Q2351</f>
        <v/>
      </c>
      <c r="W2351" s="43">
        <f>IF(X2351=O2351,"MENOR",IF(X2351=S2351,"PROM[MEN-MED]","PROMEDIO"))</f>
        <v/>
      </c>
      <c r="X2351" s="163">
        <f>IF(V2351&lt;=300%,O2351,IF(AND(V2351&gt;100%,V2351&lt;=150%),S2351,R2351))</f>
        <v/>
      </c>
      <c r="Y2351" s="162">
        <f>ROUND(X2351,0)</f>
        <v/>
      </c>
    </row>
    <row r="2352" ht="27" customHeight="1">
      <c r="B2352" s="57" t="inlineStr">
        <is>
          <t>7.35</t>
        </is>
      </c>
      <c r="C2352" s="32" t="n">
        <v>4912</v>
      </c>
      <c r="D2352" s="59" t="inlineStr">
        <is>
          <t>PISTON</t>
        </is>
      </c>
      <c r="E2352" s="56" t="inlineStr">
        <is>
          <t>componente clave del motor que se mueve dentro de los cilindros para comprimir la mezcla de aire y combustible, recibir la explosión de la combustión y transmitir la fuerza al cigüeñal a través de la biela</t>
        </is>
      </c>
      <c r="F2352" s="32" t="inlineStr">
        <is>
          <t>Unidad</t>
        </is>
      </c>
      <c r="G2352" s="35" t="inlineStr">
        <is>
          <t>suministro</t>
        </is>
      </c>
      <c r="H2352" s="159" t="n">
        <v>546156</v>
      </c>
      <c r="I2352" s="37" t="n">
        <v>158.91</v>
      </c>
      <c r="J2352" s="37" t="n">
        <v>151.76</v>
      </c>
      <c r="K2352" s="160">
        <f>H2352*(I2352/J2352)</f>
        <v/>
      </c>
      <c r="L2352" s="159" t="n">
        <v>650543.8807</v>
      </c>
      <c r="M2352" s="159" t="n">
        <v>631596</v>
      </c>
      <c r="N2352" s="159" t="n">
        <v>682123.6800000001</v>
      </c>
      <c r="O2352" s="162">
        <f>MIN(K2352,L2352,M2352,N2352)</f>
        <v/>
      </c>
      <c r="P2352" s="162">
        <f>MAX(K2352,L2352,M2352,N2352)</f>
        <v/>
      </c>
      <c r="Q2352" s="162">
        <f>MEDIAN(K2352,L2352,M2352,N2352)</f>
        <v/>
      </c>
      <c r="R2352" s="162">
        <f>AVERAGE(K2352,L2352,M2352,N2352)</f>
        <v/>
      </c>
      <c r="S2352" s="162">
        <f>AVERAGE(O2352,Q2352)</f>
        <v/>
      </c>
      <c r="T2352" s="162">
        <f>AVERAGE(P2352,Q2352)</f>
        <v/>
      </c>
      <c r="U2352" s="41">
        <f>STDEVA(K2352,L2352,M2352,N2352)</f>
        <v/>
      </c>
      <c r="V2352" s="42">
        <f>U2352/Q2352</f>
        <v/>
      </c>
      <c r="W2352" s="43">
        <f>IF(X2352=O2352,"MENOR",IF(X2352=S2352,"PROM[MEN-MED]","PROMEDIO"))</f>
        <v/>
      </c>
      <c r="X2352" s="163">
        <f>IF(V2352&lt;=300%,O2352,IF(AND(V2352&gt;100%,V2352&lt;=150%),S2352,R2352))</f>
        <v/>
      </c>
      <c r="Y2352" s="162">
        <f>ROUND(X2352,0)</f>
        <v/>
      </c>
    </row>
    <row r="2353" ht="15.75" customHeight="1">
      <c r="B2353" s="57" t="inlineStr">
        <is>
          <t>7.36</t>
        </is>
      </c>
      <c r="C2353" s="32" t="n">
        <v>4912</v>
      </c>
      <c r="D2353" s="59" t="inlineStr">
        <is>
          <t>PASADOR DEL PISTON</t>
        </is>
      </c>
      <c r="E2353" s="56" t="inlineStr">
        <is>
          <t>eje cilíndrico hueco que conecta el pistón con la biela, permitiendo que el pistón se mueva libremente dentro del cilindro mientras transmite la fuerza de la combustión al cigüeñal.</t>
        </is>
      </c>
      <c r="F2353" s="32" t="inlineStr">
        <is>
          <t>Unidad</t>
        </is>
      </c>
      <c r="G2353" s="35" t="inlineStr">
        <is>
          <t>suministro</t>
        </is>
      </c>
      <c r="H2353" s="159" t="n">
        <v>221352</v>
      </c>
      <c r="I2353" s="37" t="n">
        <v>158.91</v>
      </c>
      <c r="J2353" s="37" t="n">
        <v>151.76</v>
      </c>
      <c r="K2353" s="160">
        <f>H2353*(I2353/J2353)</f>
        <v/>
      </c>
      <c r="L2353" s="159" t="n">
        <v>281479.4346</v>
      </c>
      <c r="M2353" s="159" t="n">
        <v>273281</v>
      </c>
      <c r="N2353" s="159" t="n">
        <v>295143.48</v>
      </c>
      <c r="O2353" s="162">
        <f>MIN(K2353,L2353,M2353,N2353)</f>
        <v/>
      </c>
      <c r="P2353" s="162">
        <f>MAX(K2353,L2353,M2353,N2353)</f>
        <v/>
      </c>
      <c r="Q2353" s="162">
        <f>MEDIAN(K2353,L2353,M2353,N2353)</f>
        <v/>
      </c>
      <c r="R2353" s="162">
        <f>AVERAGE(K2353,L2353,M2353,N2353)</f>
        <v/>
      </c>
      <c r="S2353" s="162">
        <f>AVERAGE(O2353,Q2353)</f>
        <v/>
      </c>
      <c r="T2353" s="162">
        <f>AVERAGE(P2353,Q2353)</f>
        <v/>
      </c>
      <c r="U2353" s="41">
        <f>STDEVA(K2353,L2353,M2353,N2353)</f>
        <v/>
      </c>
      <c r="V2353" s="42">
        <f>U2353/Q2353</f>
        <v/>
      </c>
      <c r="W2353" s="43">
        <f>IF(X2353=O2353,"MENOR",IF(X2353=S2353,"PROM[MEN-MED]","PROMEDIO"))</f>
        <v/>
      </c>
      <c r="X2353" s="163">
        <f>IF(V2353&lt;=300%,O2353,IF(AND(V2353&gt;100%,V2353&lt;=150%),S2353,R2353))</f>
        <v/>
      </c>
      <c r="Y2353" s="162">
        <f>ROUND(X2353,0)</f>
        <v/>
      </c>
    </row>
    <row r="2354" ht="27" customHeight="1">
      <c r="B2354" s="57" t="inlineStr">
        <is>
          <t>7.37</t>
        </is>
      </c>
      <c r="C2354" s="32" t="n">
        <v>4912</v>
      </c>
      <c r="D2354" s="59" t="inlineStr">
        <is>
          <t>SUBCONJUNTO DE BIELA</t>
        </is>
      </c>
      <c r="E2354" s="56" t="inlineStr">
        <is>
          <t>componente fundamental del motor que conecta el pistón con el cigüeñal, transmitiendo la fuerza generada por la combustión para convertir el movimiento lineal del pistón en un movimiento rotativo del cigüeñal.</t>
        </is>
      </c>
      <c r="F2354" s="32" t="inlineStr">
        <is>
          <t>Unidad</t>
        </is>
      </c>
      <c r="G2354" s="35" t="inlineStr">
        <is>
          <t>suministro</t>
        </is>
      </c>
      <c r="H2354" s="159" t="n">
        <v>794986</v>
      </c>
      <c r="I2354" s="37" t="n">
        <v>158.91</v>
      </c>
      <c r="J2354" s="37" t="n">
        <v>151.76</v>
      </c>
      <c r="K2354" s="160">
        <f>H2354*(I2354/J2354)</f>
        <v/>
      </c>
      <c r="L2354" s="159" t="n">
        <v>988252.041</v>
      </c>
      <c r="M2354" s="159" t="n">
        <v>959468</v>
      </c>
      <c r="N2354" s="159" t="n">
        <v>1036225.44</v>
      </c>
      <c r="O2354" s="162">
        <f>MIN(K2354,L2354,M2354,N2354)</f>
        <v/>
      </c>
      <c r="P2354" s="162">
        <f>MAX(K2354,L2354,M2354,N2354)</f>
        <v/>
      </c>
      <c r="Q2354" s="162">
        <f>MEDIAN(K2354,L2354,M2354,N2354)</f>
        <v/>
      </c>
      <c r="R2354" s="162">
        <f>AVERAGE(K2354,L2354,M2354,N2354)</f>
        <v/>
      </c>
      <c r="S2354" s="162">
        <f>AVERAGE(O2354,Q2354)</f>
        <v/>
      </c>
      <c r="T2354" s="162">
        <f>AVERAGE(P2354,Q2354)</f>
        <v/>
      </c>
      <c r="U2354" s="41">
        <f>STDEVA(K2354,L2354,M2354,N2354)</f>
        <v/>
      </c>
      <c r="V2354" s="42">
        <f>U2354/Q2354</f>
        <v/>
      </c>
      <c r="W2354" s="43">
        <f>IF(X2354=O2354,"MENOR",IF(X2354=S2354,"PROM[MEN-MED]","PROMEDIO"))</f>
        <v/>
      </c>
      <c r="X2354" s="163">
        <f>IF(V2354&lt;=300%,O2354,IF(AND(V2354&gt;100%,V2354&lt;=150%),S2354,R2354))</f>
        <v/>
      </c>
      <c r="Y2354" s="162">
        <f>ROUND(X2354,0)</f>
        <v/>
      </c>
    </row>
    <row r="2355" ht="15.75" customHeight="1">
      <c r="B2355" s="57" t="inlineStr">
        <is>
          <t>7.38</t>
        </is>
      </c>
      <c r="C2355" s="32" t="n">
        <v>4912</v>
      </c>
      <c r="D2355" s="59" t="inlineStr">
        <is>
          <t xml:space="preserve">COJINTE DE BIELA </t>
        </is>
      </c>
      <c r="E2355" s="56" t="inlineStr">
        <is>
          <t>componente ubicado en la cabeza inferior de la biela, diseñado para reducir la fricción y el desgaste entre la biela y el cigüeñal mientras el motor está en funcionamiento.</t>
        </is>
      </c>
      <c r="F2355" s="32" t="inlineStr">
        <is>
          <t>Unidad</t>
        </is>
      </c>
      <c r="G2355" s="35" t="inlineStr">
        <is>
          <t>suministro</t>
        </is>
      </c>
      <c r="H2355" s="159" t="n">
        <v>33463</v>
      </c>
      <c r="I2355" s="37" t="n">
        <v>158.91</v>
      </c>
      <c r="J2355" s="37" t="n">
        <v>151.76</v>
      </c>
      <c r="K2355" s="160">
        <f>H2355*(I2355/J2355)</f>
        <v/>
      </c>
      <c r="L2355" s="159" t="n">
        <v>47239.9179</v>
      </c>
      <c r="M2355" s="159" t="n">
        <v>45864</v>
      </c>
      <c r="N2355" s="159" t="n">
        <v>49533.12</v>
      </c>
      <c r="O2355" s="162">
        <f>MIN(K2355,L2355,M2355,N2355)</f>
        <v/>
      </c>
      <c r="P2355" s="162">
        <f>MAX(K2355,L2355,M2355,N2355)</f>
        <v/>
      </c>
      <c r="Q2355" s="162">
        <f>MEDIAN(K2355,L2355,M2355,N2355)</f>
        <v/>
      </c>
      <c r="R2355" s="162">
        <f>AVERAGE(K2355,L2355,M2355,N2355)</f>
        <v/>
      </c>
      <c r="S2355" s="162">
        <f>AVERAGE(O2355,Q2355)</f>
        <v/>
      </c>
      <c r="T2355" s="162">
        <f>AVERAGE(P2355,Q2355)</f>
        <v/>
      </c>
      <c r="U2355" s="41">
        <f>STDEVA(K2355,L2355,M2355,N2355)</f>
        <v/>
      </c>
      <c r="V2355" s="42">
        <f>U2355/Q2355</f>
        <v/>
      </c>
      <c r="W2355" s="43">
        <f>IF(X2355=O2355,"MENOR",IF(X2355=S2355,"PROM[MEN-MED]","PROMEDIO"))</f>
        <v/>
      </c>
      <c r="X2355" s="163">
        <f>IF(V2355&lt;=300%,O2355,IF(AND(V2355&gt;100%,V2355&lt;=150%),S2355,R2355))</f>
        <v/>
      </c>
      <c r="Y2355" s="162">
        <f>ROUND(X2355,0)</f>
        <v/>
      </c>
    </row>
    <row r="2356" ht="15.75" customHeight="1">
      <c r="B2356" s="57" t="inlineStr">
        <is>
          <t>7.39</t>
        </is>
      </c>
      <c r="C2356" s="32" t="n">
        <v>4912</v>
      </c>
      <c r="D2356" s="59" t="inlineStr">
        <is>
          <t>SOMBRERETE DE LA BIELA</t>
        </is>
      </c>
      <c r="E2356" s="56" t="inlineStr">
        <is>
          <t>parte desmontable de la cabeza inferior de la biela, que se fija con pernos para sujetar firmemente el cigüeñal y permitir el movimiento adecuado del conjunto.</t>
        </is>
      </c>
      <c r="F2356" s="32" t="inlineStr">
        <is>
          <t>Unidad</t>
        </is>
      </c>
      <c r="G2356" s="35" t="inlineStr">
        <is>
          <t>suministro</t>
        </is>
      </c>
      <c r="H2356" s="159" t="n">
        <v>390927</v>
      </c>
      <c r="I2356" s="37" t="n">
        <v>158.91</v>
      </c>
      <c r="J2356" s="37" t="n">
        <v>151.76</v>
      </c>
      <c r="K2356" s="160">
        <f>H2356*(I2356/J2356)</f>
        <v/>
      </c>
      <c r="L2356" s="159" t="n">
        <v>537058.4835</v>
      </c>
      <c r="M2356" s="159" t="n">
        <v>521416</v>
      </c>
      <c r="N2356" s="159" t="n">
        <v>563129.28</v>
      </c>
      <c r="O2356" s="162">
        <f>MIN(K2356,L2356,M2356,N2356)</f>
        <v/>
      </c>
      <c r="P2356" s="162">
        <f>MAX(K2356,L2356,M2356,N2356)</f>
        <v/>
      </c>
      <c r="Q2356" s="162">
        <f>MEDIAN(K2356,L2356,M2356,N2356)</f>
        <v/>
      </c>
      <c r="R2356" s="162">
        <f>AVERAGE(K2356,L2356,M2356,N2356)</f>
        <v/>
      </c>
      <c r="S2356" s="162">
        <f>AVERAGE(O2356,Q2356)</f>
        <v/>
      </c>
      <c r="T2356" s="162">
        <f>AVERAGE(P2356,Q2356)</f>
        <v/>
      </c>
      <c r="U2356" s="41">
        <f>STDEVA(K2356,L2356,M2356,N2356)</f>
        <v/>
      </c>
      <c r="V2356" s="42">
        <f>U2356/Q2356</f>
        <v/>
      </c>
      <c r="W2356" s="43">
        <f>IF(X2356=O2356,"MENOR",IF(X2356=S2356,"PROM[MEN-MED]","PROMEDIO"))</f>
        <v/>
      </c>
      <c r="X2356" s="163">
        <f>IF(V2356&lt;=300%,O2356,IF(AND(V2356&gt;100%,V2356&lt;=150%),S2356,R2356))</f>
        <v/>
      </c>
      <c r="Y2356" s="162">
        <f>ROUND(X2356,0)</f>
        <v/>
      </c>
    </row>
    <row r="2357" ht="27" customHeight="1">
      <c r="B2357" s="57" t="inlineStr">
        <is>
          <t>7.40</t>
        </is>
      </c>
      <c r="C2357" s="32" t="n">
        <v>4912</v>
      </c>
      <c r="D2357" s="59" t="inlineStr">
        <is>
          <t>COJINETE SUPERIOR DEL CIGUEÑAL</t>
        </is>
      </c>
      <c r="E2357" s="56"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2357" s="32" t="inlineStr">
        <is>
          <t>Unidad</t>
        </is>
      </c>
      <c r="G2357" s="35" t="inlineStr">
        <is>
          <t>suministro</t>
        </is>
      </c>
      <c r="H2357" s="159" t="n">
        <v>124366</v>
      </c>
      <c r="I2357" s="37" t="n">
        <v>158.91</v>
      </c>
      <c r="J2357" s="37" t="n">
        <v>151.76</v>
      </c>
      <c r="K2357" s="160">
        <f>H2357*(I2357/J2357)</f>
        <v/>
      </c>
      <c r="L2357" s="159" t="n">
        <v>163521.7675</v>
      </c>
      <c r="M2357" s="159" t="n">
        <v>158759</v>
      </c>
      <c r="N2357" s="159" t="n">
        <v>171459.72</v>
      </c>
      <c r="O2357" s="162">
        <f>MIN(K2357,L2357,M2357,N2357)</f>
        <v/>
      </c>
      <c r="P2357" s="162">
        <f>MAX(K2357,L2357,M2357,N2357)</f>
        <v/>
      </c>
      <c r="Q2357" s="162">
        <f>MEDIAN(K2357,L2357,M2357,N2357)</f>
        <v/>
      </c>
      <c r="R2357" s="162">
        <f>AVERAGE(K2357,L2357,M2357,N2357)</f>
        <v/>
      </c>
      <c r="S2357" s="162">
        <f>AVERAGE(O2357,Q2357)</f>
        <v/>
      </c>
      <c r="T2357" s="162">
        <f>AVERAGE(P2357,Q2357)</f>
        <v/>
      </c>
      <c r="U2357" s="41">
        <f>STDEVA(K2357,L2357,M2357,N2357)</f>
        <v/>
      </c>
      <c r="V2357" s="42">
        <f>U2357/Q2357</f>
        <v/>
      </c>
      <c r="W2357" s="43">
        <f>IF(X2357=O2357,"MENOR",IF(X2357=S2357,"PROM[MEN-MED]","PROMEDIO"))</f>
        <v/>
      </c>
      <c r="X2357" s="163">
        <f>IF(V2357&lt;=300%,O2357,IF(AND(V2357&gt;100%,V2357&lt;=150%),S2357,R2357))</f>
        <v/>
      </c>
      <c r="Y2357" s="162">
        <f>ROUND(X2357,0)</f>
        <v/>
      </c>
    </row>
    <row r="2358" ht="27" customHeight="1">
      <c r="B2358" s="57" t="inlineStr">
        <is>
          <t>7.41</t>
        </is>
      </c>
      <c r="C2358" s="32" t="n">
        <v>4912</v>
      </c>
      <c r="D2358" s="59" t="inlineStr">
        <is>
          <t>COJINETE INFERIOR DEL CIGÜEÑAL</t>
        </is>
      </c>
      <c r="E2358" s="56"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2358" s="32" t="inlineStr">
        <is>
          <t>Unidad</t>
        </is>
      </c>
      <c r="G2358" s="35" t="inlineStr">
        <is>
          <t>suministro</t>
        </is>
      </c>
      <c r="H2358" s="159" t="n">
        <v>124366</v>
      </c>
      <c r="I2358" s="37" t="n">
        <v>158.91</v>
      </c>
      <c r="J2358" s="37" t="n">
        <v>151.76</v>
      </c>
      <c r="K2358" s="160">
        <f>H2358*(I2358/J2358)</f>
        <v/>
      </c>
      <c r="L2358" s="159" t="n">
        <v>166636.4854</v>
      </c>
      <c r="M2358" s="159" t="n">
        <v>161783</v>
      </c>
      <c r="N2358" s="159" t="n">
        <v>174725.64</v>
      </c>
      <c r="O2358" s="162">
        <f>MIN(K2358,L2358,M2358,N2358)</f>
        <v/>
      </c>
      <c r="P2358" s="162">
        <f>MAX(K2358,L2358,M2358,N2358)</f>
        <v/>
      </c>
      <c r="Q2358" s="162">
        <f>MEDIAN(K2358,L2358,M2358,N2358)</f>
        <v/>
      </c>
      <c r="R2358" s="162">
        <f>AVERAGE(K2358,L2358,M2358,N2358)</f>
        <v/>
      </c>
      <c r="S2358" s="162">
        <f>AVERAGE(O2358,Q2358)</f>
        <v/>
      </c>
      <c r="T2358" s="162">
        <f>AVERAGE(P2358,Q2358)</f>
        <v/>
      </c>
      <c r="U2358" s="41">
        <f>STDEVA(K2358,L2358,M2358,N2358)</f>
        <v/>
      </c>
      <c r="V2358" s="42">
        <f>U2358/Q2358</f>
        <v/>
      </c>
      <c r="W2358" s="43">
        <f>IF(X2358=O2358,"MENOR",IF(X2358=S2358,"PROM[MEN-MED]","PROMEDIO"))</f>
        <v/>
      </c>
      <c r="X2358" s="163">
        <f>IF(V2358&lt;=300%,O2358,IF(AND(V2358&gt;100%,V2358&lt;=150%),S2358,R2358))</f>
        <v/>
      </c>
      <c r="Y2358" s="162">
        <f>ROUND(X2358,0)</f>
        <v/>
      </c>
    </row>
    <row r="2359" ht="15.75" customHeight="1">
      <c r="B2359" s="57" t="inlineStr">
        <is>
          <t>7.42</t>
        </is>
      </c>
      <c r="C2359" s="32" t="n">
        <v>4912</v>
      </c>
      <c r="D2359" s="59" t="inlineStr">
        <is>
          <t>ARANDELA DE EMPUJE DEL CIGÜEÑAL SUPERIOR</t>
        </is>
      </c>
      <c r="E2359" s="56" t="inlineStr">
        <is>
          <t>componente diseñado para limitar el movimiento axial (de adelante hacia atrás) del cigüeñal, asegurando que permanezca correctamente alineado dentro del motor.</t>
        </is>
      </c>
      <c r="F2359" s="32" t="inlineStr">
        <is>
          <t>Unidad</t>
        </is>
      </c>
      <c r="G2359" s="35" t="inlineStr">
        <is>
          <t>suministro</t>
        </is>
      </c>
      <c r="H2359" s="159" t="n">
        <v>124366</v>
      </c>
      <c r="I2359" s="37" t="n">
        <v>158.91</v>
      </c>
      <c r="J2359" s="37" t="n">
        <v>151.76</v>
      </c>
      <c r="K2359" s="160">
        <f>H2359*(I2359/J2359)</f>
        <v/>
      </c>
      <c r="L2359" s="159" t="n">
        <v>163521.7675</v>
      </c>
      <c r="M2359" s="159" t="n">
        <v>158759</v>
      </c>
      <c r="N2359" s="159" t="n">
        <v>171459.72</v>
      </c>
      <c r="O2359" s="162">
        <f>MIN(K2359,L2359,M2359,N2359)</f>
        <v/>
      </c>
      <c r="P2359" s="162">
        <f>MAX(K2359,L2359,M2359,N2359)</f>
        <v/>
      </c>
      <c r="Q2359" s="162">
        <f>MEDIAN(K2359,L2359,M2359,N2359)</f>
        <v/>
      </c>
      <c r="R2359" s="162">
        <f>AVERAGE(K2359,L2359,M2359,N2359)</f>
        <v/>
      </c>
      <c r="S2359" s="162">
        <f>AVERAGE(O2359,Q2359)</f>
        <v/>
      </c>
      <c r="T2359" s="162">
        <f>AVERAGE(P2359,Q2359)</f>
        <v/>
      </c>
      <c r="U2359" s="41">
        <f>STDEVA(K2359,L2359,M2359,N2359)</f>
        <v/>
      </c>
      <c r="V2359" s="42">
        <f>U2359/Q2359</f>
        <v/>
      </c>
      <c r="W2359" s="43">
        <f>IF(X2359=O2359,"MENOR",IF(X2359=S2359,"PROM[MEN-MED]","PROMEDIO"))</f>
        <v/>
      </c>
      <c r="X2359" s="163">
        <f>IF(V2359&lt;=300%,O2359,IF(AND(V2359&gt;100%,V2359&lt;=150%),S2359,R2359))</f>
        <v/>
      </c>
      <c r="Y2359" s="162">
        <f>ROUND(X2359,0)</f>
        <v/>
      </c>
    </row>
    <row r="2360" ht="15.75" customHeight="1">
      <c r="B2360" s="57" t="inlineStr">
        <is>
          <t>7.43</t>
        </is>
      </c>
      <c r="C2360" s="32" t="n">
        <v>4912</v>
      </c>
      <c r="D2360" s="59" t="inlineStr">
        <is>
          <t>ARANDELA DE EMPUJE DEL CIGÜEÑAL INFERIOR</t>
        </is>
      </c>
      <c r="E2360" s="56" t="inlineStr">
        <is>
          <t>componente diseñado para limitar el movimiento axial (de adelante hacia atrás) del cigüeñal, asegurando que permanezca correctamente alineado dentro del motor.</t>
        </is>
      </c>
      <c r="F2360" s="32" t="inlineStr">
        <is>
          <t>Unidad</t>
        </is>
      </c>
      <c r="G2360" s="35" t="inlineStr">
        <is>
          <t>suministro</t>
        </is>
      </c>
      <c r="H2360" s="159" t="n">
        <v>124366</v>
      </c>
      <c r="I2360" s="37" t="n">
        <v>158.91</v>
      </c>
      <c r="J2360" s="37" t="n">
        <v>151.76</v>
      </c>
      <c r="K2360" s="160">
        <f>H2360*(I2360/J2360)</f>
        <v/>
      </c>
      <c r="L2360" s="159" t="n">
        <v>163521.7675</v>
      </c>
      <c r="M2360" s="159" t="n">
        <v>158759</v>
      </c>
      <c r="N2360" s="159" t="n">
        <v>171459.72</v>
      </c>
      <c r="O2360" s="162">
        <f>MIN(K2360,L2360,M2360,N2360)</f>
        <v/>
      </c>
      <c r="P2360" s="162">
        <f>MAX(K2360,L2360,M2360,N2360)</f>
        <v/>
      </c>
      <c r="Q2360" s="162">
        <f>MEDIAN(K2360,L2360,M2360,N2360)</f>
        <v/>
      </c>
      <c r="R2360" s="162">
        <f>AVERAGE(K2360,L2360,M2360,N2360)</f>
        <v/>
      </c>
      <c r="S2360" s="162">
        <f>AVERAGE(O2360,Q2360)</f>
        <v/>
      </c>
      <c r="T2360" s="162">
        <f>AVERAGE(P2360,Q2360)</f>
        <v/>
      </c>
      <c r="U2360" s="41">
        <f>STDEVA(K2360,L2360,M2360,N2360)</f>
        <v/>
      </c>
      <c r="V2360" s="42">
        <f>U2360/Q2360</f>
        <v/>
      </c>
      <c r="W2360" s="43">
        <f>IF(X2360=O2360,"MENOR",IF(X2360=S2360,"PROM[MEN-MED]","PROMEDIO"))</f>
        <v/>
      </c>
      <c r="X2360" s="163">
        <f>IF(V2360&lt;=300%,O2360,IF(AND(V2360&gt;100%,V2360&lt;=150%),S2360,R2360))</f>
        <v/>
      </c>
      <c r="Y2360" s="162">
        <f>ROUND(X2360,0)</f>
        <v/>
      </c>
    </row>
    <row r="2361" ht="15.75" customHeight="1">
      <c r="B2361" s="26" t="inlineStr">
        <is>
          <t>8.</t>
        </is>
      </c>
      <c r="C2361" s="142" t="inlineStr">
        <is>
          <t>CARROCERIA - CHASIS  Y ACCESORIOS</t>
        </is>
      </c>
      <c r="H2361" s="157" t="n"/>
      <c r="I2361" s="29" t="n"/>
      <c r="J2361" s="29" t="n"/>
      <c r="K2361" s="157" t="n"/>
      <c r="L2361" s="157" t="n"/>
      <c r="M2361" s="157" t="n"/>
      <c r="N2361" s="157" t="n"/>
      <c r="O2361" s="29" t="n"/>
      <c r="P2361" s="29" t="n"/>
      <c r="Q2361" s="29" t="n"/>
      <c r="R2361" s="29" t="n"/>
      <c r="S2361" s="29" t="n"/>
      <c r="T2361" s="29" t="n"/>
      <c r="U2361" s="29" t="n"/>
      <c r="V2361" s="75" t="n"/>
      <c r="W2361" s="29" t="n"/>
      <c r="X2361" s="29" t="n"/>
      <c r="Y2361" s="29" t="n"/>
    </row>
    <row r="2362" ht="15.75" customHeight="1">
      <c r="B2362" s="57" t="inlineStr">
        <is>
          <t>8.1</t>
        </is>
      </c>
      <c r="C2362" s="32" t="n">
        <v>4912</v>
      </c>
      <c r="D2362" s="58" t="inlineStr">
        <is>
          <t>ALARMA</t>
        </is>
      </c>
      <c r="E2362" s="56" t="inlineStr">
        <is>
          <t xml:space="preserve">Sistema eléctrico de seguridad pasiva compuesto por elementos plasticos y metalicos. Forma, diámetro y tamaño establecido para este vehículo. </t>
        </is>
      </c>
      <c r="F2362" s="32" t="inlineStr">
        <is>
          <t>Unidad</t>
        </is>
      </c>
      <c r="G2362" s="35" t="inlineStr">
        <is>
          <t>suministro</t>
        </is>
      </c>
      <c r="H2362" s="159" t="n">
        <v>699664</v>
      </c>
      <c r="I2362" s="37" t="n">
        <v>158.91</v>
      </c>
      <c r="J2362" s="37" t="n">
        <v>151.76</v>
      </c>
      <c r="K2362" s="160">
        <f>H2362*(I2362/J2362)</f>
        <v/>
      </c>
      <c r="L2362" s="159" t="n">
        <v>1859050.0943</v>
      </c>
      <c r="M2362" s="159" t="n">
        <v>1804903</v>
      </c>
      <c r="N2362" s="159" t="n">
        <v>1949295.24</v>
      </c>
      <c r="O2362" s="162">
        <f>MIN(K2362,L2362,M2362,N2362)</f>
        <v/>
      </c>
      <c r="P2362" s="162">
        <f>MAX(K2362,L2362,M2362,N2362)</f>
        <v/>
      </c>
      <c r="Q2362" s="162">
        <f>MEDIAN(K2362,L2362,M2362,N2362)</f>
        <v/>
      </c>
      <c r="R2362" s="162">
        <f>AVERAGE(K2362,L2362,M2362,N2362)</f>
        <v/>
      </c>
      <c r="S2362" s="162">
        <f>AVERAGE(O2362,Q2362)</f>
        <v/>
      </c>
      <c r="T2362" s="162">
        <f>AVERAGE(P2362,Q2362)</f>
        <v/>
      </c>
      <c r="U2362" s="41">
        <f>STDEVA(K2362,L2362,M2362,N2362)</f>
        <v/>
      </c>
      <c r="V2362" s="42">
        <f>U2362/Q2362</f>
        <v/>
      </c>
      <c r="W2362" s="43">
        <f>IF(X2362=O2362,"MENOR",IF(X2362=S2362,"PROM[MEN-MED]","PROMEDIO"))</f>
        <v/>
      </c>
      <c r="X2362" s="163">
        <f>IF(V2362&lt;=300%,O2362,IF(AND(V2362&gt;100%,V2362&lt;=150%),S2362,R2362))</f>
        <v/>
      </c>
      <c r="Y2362" s="162">
        <f>ROUND(X2362,0)</f>
        <v/>
      </c>
    </row>
    <row r="2363" ht="27" customHeight="1">
      <c r="B2363" s="57" t="inlineStr">
        <is>
          <t>8.2</t>
        </is>
      </c>
      <c r="C2363" s="32" t="n">
        <v>4912</v>
      </c>
      <c r="D2363" s="58" t="inlineStr">
        <is>
          <t>CHAPA DE LA PUERTA (CERRADURA)</t>
        </is>
      </c>
      <c r="E2363" s="56" t="inlineStr">
        <is>
          <t>Conjunto de piezas metálicas  de forma irregular que forman el mecanismo de cierre y apertura, que puede ser asegurado mediante el uso de una llave. Diámetro establecido para este vehículo.</t>
        </is>
      </c>
      <c r="F2363" s="32" t="inlineStr">
        <is>
          <t>Unidad</t>
        </is>
      </c>
      <c r="G2363" s="35" t="inlineStr">
        <is>
          <t>suministro</t>
        </is>
      </c>
      <c r="H2363" s="159" t="n">
        <v>969988</v>
      </c>
      <c r="I2363" s="37" t="n">
        <v>158.91</v>
      </c>
      <c r="J2363" s="37" t="n">
        <v>151.76</v>
      </c>
      <c r="K2363" s="160">
        <f>H2363*(I2363/J2363)</f>
        <v/>
      </c>
      <c r="L2363" s="159" t="n">
        <v>1499369.9644</v>
      </c>
      <c r="M2363" s="159" t="n">
        <v>1455699</v>
      </c>
      <c r="N2363" s="159" t="n">
        <v>1572154.92</v>
      </c>
      <c r="O2363" s="162">
        <f>MIN(K2363,L2363,M2363,N2363)</f>
        <v/>
      </c>
      <c r="P2363" s="162">
        <f>MAX(K2363,L2363,M2363,N2363)</f>
        <v/>
      </c>
      <c r="Q2363" s="162">
        <f>MEDIAN(K2363,L2363,M2363,N2363)</f>
        <v/>
      </c>
      <c r="R2363" s="162">
        <f>AVERAGE(K2363,L2363,M2363,N2363)</f>
        <v/>
      </c>
      <c r="S2363" s="162">
        <f>AVERAGE(O2363,Q2363)</f>
        <v/>
      </c>
      <c r="T2363" s="162">
        <f>AVERAGE(P2363,Q2363)</f>
        <v/>
      </c>
      <c r="U2363" s="41">
        <f>STDEVA(K2363,L2363,M2363,N2363)</f>
        <v/>
      </c>
      <c r="V2363" s="42">
        <f>U2363/Q2363</f>
        <v/>
      </c>
      <c r="W2363" s="43">
        <f>IF(X2363=O2363,"MENOR",IF(X2363=S2363,"PROM[MEN-MED]","PROMEDIO"))</f>
        <v/>
      </c>
      <c r="X2363" s="163">
        <f>IF(V2363&lt;=300%,O2363,IF(AND(V2363&gt;100%,V2363&lt;=150%),S2363,R2363))</f>
        <v/>
      </c>
      <c r="Y2363" s="162">
        <f>ROUND(X2363,0)</f>
        <v/>
      </c>
    </row>
    <row r="2364" ht="27" customHeight="1">
      <c r="B2364" s="57" t="inlineStr">
        <is>
          <t>8.3</t>
        </is>
      </c>
      <c r="C2364" s="32" t="n">
        <v>4912</v>
      </c>
      <c r="D2364" s="58" t="inlineStr">
        <is>
          <t>EMPAQUES PUERTAS</t>
        </is>
      </c>
      <c r="E2364"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364" s="32" t="inlineStr">
        <is>
          <t>Unidad</t>
        </is>
      </c>
      <c r="G2364" s="35" t="inlineStr">
        <is>
          <t>suministro</t>
        </is>
      </c>
      <c r="H2364" s="159" t="n">
        <v>386603</v>
      </c>
      <c r="I2364" s="37" t="n">
        <v>158.91</v>
      </c>
      <c r="J2364" s="37" t="n">
        <v>151.76</v>
      </c>
      <c r="K2364" s="160">
        <f>H2364*(I2364/J2364)</f>
        <v/>
      </c>
      <c r="L2364" s="159" t="n">
        <v>523057.6932</v>
      </c>
      <c r="M2364" s="159" t="n">
        <v>507823</v>
      </c>
      <c r="N2364" s="159" t="n">
        <v>548448.84</v>
      </c>
      <c r="O2364" s="162">
        <f>MIN(K2364,L2364,M2364,N2364)</f>
        <v/>
      </c>
      <c r="P2364" s="162">
        <f>MAX(K2364,L2364,M2364,N2364)</f>
        <v/>
      </c>
      <c r="Q2364" s="162">
        <f>MEDIAN(K2364,L2364,M2364,N2364)</f>
        <v/>
      </c>
      <c r="R2364" s="162">
        <f>AVERAGE(K2364,L2364,M2364,N2364)</f>
        <v/>
      </c>
      <c r="S2364" s="162">
        <f>AVERAGE(O2364,Q2364)</f>
        <v/>
      </c>
      <c r="T2364" s="162">
        <f>AVERAGE(P2364,Q2364)</f>
        <v/>
      </c>
      <c r="U2364" s="41">
        <f>STDEVA(K2364,L2364,M2364,N2364)</f>
        <v/>
      </c>
      <c r="V2364" s="42">
        <f>U2364/Q2364</f>
        <v/>
      </c>
      <c r="W2364" s="43">
        <f>IF(X2364=O2364,"MENOR",IF(X2364=S2364,"PROM[MEN-MED]","PROMEDIO"))</f>
        <v/>
      </c>
      <c r="X2364" s="163">
        <f>IF(V2364&lt;=300%,O2364,IF(AND(V2364&gt;100%,V2364&lt;=150%),S2364,R2364))</f>
        <v/>
      </c>
      <c r="Y2364" s="162">
        <f>ROUND(X2364,0)</f>
        <v/>
      </c>
    </row>
    <row r="2365" ht="27" customHeight="1">
      <c r="B2365" s="57" t="inlineStr">
        <is>
          <t>8.4</t>
        </is>
      </c>
      <c r="C2365" s="32" t="n">
        <v>4912</v>
      </c>
      <c r="D2365" s="58" t="inlineStr">
        <is>
          <t>ESPARRAGO</t>
        </is>
      </c>
      <c r="E2365" s="56" t="inlineStr">
        <is>
          <t>Tornillo metalico fabricado en aleacion de acero, que está dotado de una caña (cuerpo) con rosca y en el otro extremo posee la cabeza plana. Diametro establecido para este vehículo.</t>
        </is>
      </c>
      <c r="F2365" s="32" t="inlineStr">
        <is>
          <t>Unidad</t>
        </is>
      </c>
      <c r="G2365" s="35" t="inlineStr">
        <is>
          <t>suministro</t>
        </is>
      </c>
      <c r="H2365" s="159" t="n">
        <v>15901</v>
      </c>
      <c r="I2365" s="37" t="n">
        <v>158.91</v>
      </c>
      <c r="J2365" s="37" t="n">
        <v>151.76</v>
      </c>
      <c r="K2365" s="160">
        <f>H2365*(I2365/J2365)</f>
        <v/>
      </c>
      <c r="L2365" s="159" t="n">
        <v>28658.7224</v>
      </c>
      <c r="M2365" s="159" t="n">
        <v>27824</v>
      </c>
      <c r="N2365" s="159" t="n">
        <v>30049.92</v>
      </c>
      <c r="O2365" s="162">
        <f>MIN(K2365,L2365,M2365,N2365)</f>
        <v/>
      </c>
      <c r="P2365" s="162">
        <f>MAX(K2365,L2365,M2365,N2365)</f>
        <v/>
      </c>
      <c r="Q2365" s="162">
        <f>MEDIAN(K2365,L2365,M2365,N2365)</f>
        <v/>
      </c>
      <c r="R2365" s="162">
        <f>AVERAGE(K2365,L2365,M2365,N2365)</f>
        <v/>
      </c>
      <c r="S2365" s="162">
        <f>AVERAGE(O2365,Q2365)</f>
        <v/>
      </c>
      <c r="T2365" s="162">
        <f>AVERAGE(P2365,Q2365)</f>
        <v/>
      </c>
      <c r="U2365" s="41">
        <f>STDEVA(K2365,L2365,M2365,N2365)</f>
        <v/>
      </c>
      <c r="V2365" s="42">
        <f>U2365/Q2365</f>
        <v/>
      </c>
      <c r="W2365" s="43">
        <f>IF(X2365=O2365,"MENOR",IF(X2365=S2365,"PROM[MEN-MED]","PROMEDIO"))</f>
        <v/>
      </c>
      <c r="X2365" s="163">
        <f>IF(V2365&lt;=300%,O2365,IF(AND(V2365&gt;100%,V2365&lt;=150%),S2365,R2365))</f>
        <v/>
      </c>
      <c r="Y2365" s="162">
        <f>ROUND(X2365,0)</f>
        <v/>
      </c>
    </row>
    <row r="2366" ht="15.75" customHeight="1">
      <c r="B2366" s="57" t="inlineStr">
        <is>
          <t>8.5</t>
        </is>
      </c>
      <c r="C2366" s="32" t="n">
        <v>4912</v>
      </c>
      <c r="D2366" s="58" t="inlineStr">
        <is>
          <t>ESPEJO RETROVISOR INTERIOR</t>
        </is>
      </c>
      <c r="E2366" s="56" t="inlineStr">
        <is>
          <t>Objeto de superficie plana que refleja la luz compuesto por  una capa de plata o aluminio depositado sobre una plancha de vidrio. Forma y diámetro establecido para este vehículo.</t>
        </is>
      </c>
      <c r="F2366" s="32" t="inlineStr">
        <is>
          <t>Unidad</t>
        </is>
      </c>
      <c r="G2366" s="35" t="inlineStr">
        <is>
          <t>suministro</t>
        </is>
      </c>
      <c r="H2366" s="159" t="n">
        <v>206719</v>
      </c>
      <c r="I2366" s="37" t="n">
        <v>158.91</v>
      </c>
      <c r="J2366" s="37" t="n">
        <v>151.76</v>
      </c>
      <c r="K2366" s="160">
        <f>H2366*(I2366/J2366)</f>
        <v/>
      </c>
      <c r="L2366" s="159" t="n">
        <v>474648.7193</v>
      </c>
      <c r="M2366" s="159" t="n">
        <v>460824</v>
      </c>
      <c r="N2366" s="159" t="n">
        <v>497689.92</v>
      </c>
      <c r="O2366" s="162">
        <f>MIN(K2366,L2366,M2366,N2366)</f>
        <v/>
      </c>
      <c r="P2366" s="162">
        <f>MAX(K2366,L2366,M2366,N2366)</f>
        <v/>
      </c>
      <c r="Q2366" s="162">
        <f>MEDIAN(K2366,L2366,M2366,N2366)</f>
        <v/>
      </c>
      <c r="R2366" s="162">
        <f>AVERAGE(K2366,L2366,M2366,N2366)</f>
        <v/>
      </c>
      <c r="S2366" s="162">
        <f>AVERAGE(O2366,Q2366)</f>
        <v/>
      </c>
      <c r="T2366" s="162">
        <f>AVERAGE(P2366,Q2366)</f>
        <v/>
      </c>
      <c r="U2366" s="41">
        <f>STDEVA(K2366,L2366,M2366,N2366)</f>
        <v/>
      </c>
      <c r="V2366" s="42">
        <f>U2366/Q2366</f>
        <v/>
      </c>
      <c r="W2366" s="43">
        <f>IF(X2366=O2366,"MENOR",IF(X2366=S2366,"PROM[MEN-MED]","PROMEDIO"))</f>
        <v/>
      </c>
      <c r="X2366" s="163">
        <f>IF(V2366&lt;=300%,O2366,IF(AND(V2366&gt;100%,V2366&lt;=150%),S2366,R2366))</f>
        <v/>
      </c>
      <c r="Y2366" s="162">
        <f>ROUND(X2366,0)</f>
        <v/>
      </c>
    </row>
    <row r="2367" ht="27" customHeight="1">
      <c r="B2367" s="57" t="inlineStr">
        <is>
          <t>8.6</t>
        </is>
      </c>
      <c r="C2367" s="32" t="n">
        <v>4912</v>
      </c>
      <c r="D2367" s="58" t="inlineStr">
        <is>
          <t>UNIDAD SELLADA (FAROLA)</t>
        </is>
      </c>
      <c r="E2367" s="56" t="inlineStr">
        <is>
          <t>Elemento fabricado en pasta  transparentes de lente convergente que provee proteccion a la iluminación  con seguridad en condiciones de baja visibilidad. Forma y  diámetro establecido para este vehículo.</t>
        </is>
      </c>
      <c r="F2367" s="32" t="inlineStr">
        <is>
          <t>Unidad</t>
        </is>
      </c>
      <c r="G2367" s="35" t="inlineStr">
        <is>
          <t>suministro</t>
        </is>
      </c>
      <c r="H2367" s="159" t="n">
        <v>1990417</v>
      </c>
      <c r="I2367" s="37" t="n">
        <v>158.91</v>
      </c>
      <c r="J2367" s="37" t="n">
        <v>151.76</v>
      </c>
      <c r="K2367" s="160">
        <f>H2367*(I2367/J2367)</f>
        <v/>
      </c>
      <c r="L2367" s="159" t="n">
        <v>2412003.5268</v>
      </c>
      <c r="M2367" s="159" t="n">
        <v>2341751</v>
      </c>
      <c r="N2367" s="159" t="n">
        <v>2529091.08</v>
      </c>
      <c r="O2367" s="162">
        <f>MIN(K2367,L2367,M2367,N2367)</f>
        <v/>
      </c>
      <c r="P2367" s="162">
        <f>MAX(K2367,L2367,M2367,N2367)</f>
        <v/>
      </c>
      <c r="Q2367" s="162">
        <f>MEDIAN(K2367,L2367,M2367,N2367)</f>
        <v/>
      </c>
      <c r="R2367" s="162">
        <f>AVERAGE(K2367,L2367,M2367,N2367)</f>
        <v/>
      </c>
      <c r="S2367" s="162">
        <f>AVERAGE(O2367,Q2367)</f>
        <v/>
      </c>
      <c r="T2367" s="162">
        <f>AVERAGE(P2367,Q2367)</f>
        <v/>
      </c>
      <c r="U2367" s="41">
        <f>STDEVA(K2367,L2367,M2367,N2367)</f>
        <v/>
      </c>
      <c r="V2367" s="42">
        <f>U2367/Q2367</f>
        <v/>
      </c>
      <c r="W2367" s="43">
        <f>IF(X2367=O2367,"MENOR",IF(X2367=S2367,"PROM[MEN-MED]","PROMEDIO"))</f>
        <v/>
      </c>
      <c r="X2367" s="163">
        <f>IF(V2367&lt;=300%,O2367,IF(AND(V2367&gt;100%,V2367&lt;=150%),S2367,R2367))</f>
        <v/>
      </c>
      <c r="Y2367" s="162">
        <f>ROUND(X2367,0)</f>
        <v/>
      </c>
    </row>
    <row r="2368" ht="27" customHeight="1">
      <c r="B2368" s="57" t="inlineStr">
        <is>
          <t>8.7</t>
        </is>
      </c>
      <c r="C2368" s="32" t="n">
        <v>4912</v>
      </c>
      <c r="D2368" s="58" t="inlineStr">
        <is>
          <t>CINTURON DE SEGURIDAD TRASERO</t>
        </is>
      </c>
      <c r="E2368" s="56" t="inlineStr">
        <is>
          <t>Es un elemento de arnés tipo correa, fabricadio en una cinta de material textil. Incluye el clip de seguidad y hebilla. Para sujetar en un momento de impacto. Costado Diámetro establecido para este vehículo. ubicacion lado posterior. (atras)</t>
        </is>
      </c>
      <c r="F2368" s="32" t="inlineStr">
        <is>
          <t>Unidad</t>
        </is>
      </c>
      <c r="G2368" s="35" t="inlineStr">
        <is>
          <t>suministro</t>
        </is>
      </c>
      <c r="H2368" s="159" t="n">
        <v>503197</v>
      </c>
      <c r="I2368" s="37" t="n">
        <v>158.91</v>
      </c>
      <c r="J2368" s="37" t="n">
        <v>151.76</v>
      </c>
      <c r="K2368" s="160">
        <f>H2368*(I2368/J2368)</f>
        <v/>
      </c>
      <c r="L2368" s="159" t="n">
        <v>617904.2156</v>
      </c>
      <c r="M2368" s="159" t="n">
        <v>599907</v>
      </c>
      <c r="N2368" s="159" t="n">
        <v>647899.5600000001</v>
      </c>
      <c r="O2368" s="162">
        <f>MIN(K2368,L2368,M2368,N2368)</f>
        <v/>
      </c>
      <c r="P2368" s="162">
        <f>MAX(K2368,L2368,M2368,N2368)</f>
        <v/>
      </c>
      <c r="Q2368" s="162">
        <f>MEDIAN(K2368,L2368,M2368,N2368)</f>
        <v/>
      </c>
      <c r="R2368" s="162">
        <f>AVERAGE(K2368,L2368,M2368,N2368)</f>
        <v/>
      </c>
      <c r="S2368" s="162">
        <f>AVERAGE(O2368,Q2368)</f>
        <v/>
      </c>
      <c r="T2368" s="162">
        <f>AVERAGE(P2368,Q2368)</f>
        <v/>
      </c>
      <c r="U2368" s="41">
        <f>STDEVA(K2368,L2368,M2368,N2368)</f>
        <v/>
      </c>
      <c r="V2368" s="42">
        <f>U2368/Q2368</f>
        <v/>
      </c>
      <c r="W2368" s="43">
        <f>IF(X2368=O2368,"MENOR",IF(X2368=S2368,"PROM[MEN-MED]","PROMEDIO"))</f>
        <v/>
      </c>
      <c r="X2368" s="163">
        <f>IF(V2368&lt;=300%,O2368,IF(AND(V2368&gt;100%,V2368&lt;=150%),S2368,R2368))</f>
        <v/>
      </c>
      <c r="Y2368" s="162">
        <f>ROUND(X2368,0)</f>
        <v/>
      </c>
    </row>
    <row r="2369" ht="27" customHeight="1">
      <c r="B2369" s="57" t="inlineStr">
        <is>
          <t>8.8</t>
        </is>
      </c>
      <c r="C2369" s="32" t="n">
        <v>4912</v>
      </c>
      <c r="D2369" s="58" t="inlineStr">
        <is>
          <t>CINTURON DE SEGURIDAD DELANTERO</t>
        </is>
      </c>
      <c r="E2369" s="56" t="inlineStr">
        <is>
          <t>Es un elemento de arnés tipo correa, fabricadio en una cinta de material textil. Incluye el clip de seguidad y hebilla. Para sujetar en un momento de impacto. Costado Diámetro establecido para este vehículo. Ubicacion lado anterior (delante)</t>
        </is>
      </c>
      <c r="F2369" s="32" t="inlineStr">
        <is>
          <t>Unidad</t>
        </is>
      </c>
      <c r="G2369" s="35" t="inlineStr">
        <is>
          <t>suministro</t>
        </is>
      </c>
      <c r="H2369" s="159" t="n">
        <v>1197578</v>
      </c>
      <c r="I2369" s="37" t="n">
        <v>158.91</v>
      </c>
      <c r="J2369" s="37" t="n">
        <v>151.76</v>
      </c>
      <c r="K2369" s="160">
        <f>H2369*(I2369/J2369)</f>
        <v/>
      </c>
      <c r="L2369" s="159" t="n">
        <v>2051724.9816</v>
      </c>
      <c r="M2369" s="159" t="n">
        <v>1991966</v>
      </c>
      <c r="N2369" s="159" t="n">
        <v>2151323.28</v>
      </c>
      <c r="O2369" s="162">
        <f>MIN(K2369,L2369,M2369,N2369)</f>
        <v/>
      </c>
      <c r="P2369" s="162">
        <f>MAX(K2369,L2369,M2369,N2369)</f>
        <v/>
      </c>
      <c r="Q2369" s="162">
        <f>MEDIAN(K2369,L2369,M2369,N2369)</f>
        <v/>
      </c>
      <c r="R2369" s="162">
        <f>AVERAGE(K2369,L2369,M2369,N2369)</f>
        <v/>
      </c>
      <c r="S2369" s="162">
        <f>AVERAGE(O2369,Q2369)</f>
        <v/>
      </c>
      <c r="T2369" s="162">
        <f>AVERAGE(P2369,Q2369)</f>
        <v/>
      </c>
      <c r="U2369" s="41">
        <f>STDEVA(K2369,L2369,M2369,N2369)</f>
        <v/>
      </c>
      <c r="V2369" s="42">
        <f>U2369/Q2369</f>
        <v/>
      </c>
      <c r="W2369" s="43">
        <f>IF(X2369=O2369,"MENOR",IF(X2369=S2369,"PROM[MEN-MED]","PROMEDIO"))</f>
        <v/>
      </c>
      <c r="X2369" s="163">
        <f>IF(V2369&lt;=300%,O2369,IF(AND(V2369&gt;100%,V2369&lt;=150%),S2369,R2369))</f>
        <v/>
      </c>
      <c r="Y2369" s="162">
        <f>ROUND(X2369,0)</f>
        <v/>
      </c>
    </row>
    <row r="2370" ht="27" customHeight="1">
      <c r="B2370" s="57" t="inlineStr">
        <is>
          <t>8.9</t>
        </is>
      </c>
      <c r="C2370" s="32" t="n">
        <v>4912</v>
      </c>
      <c r="D2370" s="58" t="inlineStr">
        <is>
          <t>MANIJAS EXTERNAS DE LA PUERTA</t>
        </is>
      </c>
      <c r="E2370" s="56" t="inlineStr">
        <is>
          <t>Dispositivo metálico y plastico, externo de forma irregular tipo palanca,  en su parte interna con resortes para accionar la cerradura giratoria a fin de permitir su cierre y su apertura. Forma y diámetro establecido para este vehículo.</t>
        </is>
      </c>
      <c r="F2370" s="32" t="inlineStr">
        <is>
          <t>Unidad</t>
        </is>
      </c>
      <c r="G2370" s="35" t="inlineStr">
        <is>
          <t>suministro</t>
        </is>
      </c>
      <c r="H2370" s="159" t="n">
        <v>629100</v>
      </c>
      <c r="I2370" s="37" t="n">
        <v>158.91</v>
      </c>
      <c r="J2370" s="37" t="n">
        <v>151.76</v>
      </c>
      <c r="K2370" s="160">
        <f>H2370*(I2370/J2370)</f>
        <v/>
      </c>
      <c r="L2370" s="159" t="n">
        <v>981136.8049</v>
      </c>
      <c r="M2370" s="159" t="n">
        <v>952560</v>
      </c>
      <c r="N2370" s="159" t="n">
        <v>1028764.8</v>
      </c>
      <c r="O2370" s="162">
        <f>MIN(K2370,L2370,M2370,N2370)</f>
        <v/>
      </c>
      <c r="P2370" s="162">
        <f>MAX(K2370,L2370,M2370,N2370)</f>
        <v/>
      </c>
      <c r="Q2370" s="162">
        <f>MEDIAN(K2370,L2370,M2370,N2370)</f>
        <v/>
      </c>
      <c r="R2370" s="162">
        <f>AVERAGE(K2370,L2370,M2370,N2370)</f>
        <v/>
      </c>
      <c r="S2370" s="162">
        <f>AVERAGE(O2370,Q2370)</f>
        <v/>
      </c>
      <c r="T2370" s="162">
        <f>AVERAGE(P2370,Q2370)</f>
        <v/>
      </c>
      <c r="U2370" s="41">
        <f>STDEVA(K2370,L2370,M2370,N2370)</f>
        <v/>
      </c>
      <c r="V2370" s="42">
        <f>U2370/Q2370</f>
        <v/>
      </c>
      <c r="W2370" s="43">
        <f>IF(X2370=O2370,"MENOR",IF(X2370=S2370,"PROM[MEN-MED]","PROMEDIO"))</f>
        <v/>
      </c>
      <c r="X2370" s="163">
        <f>IF(V2370&lt;=300%,O2370,IF(AND(V2370&gt;100%,V2370&lt;=150%),S2370,R2370))</f>
        <v/>
      </c>
      <c r="Y2370" s="162">
        <f>ROUND(X2370,0)</f>
        <v/>
      </c>
    </row>
    <row r="2371" ht="27" customHeight="1">
      <c r="B2371" s="57" t="inlineStr">
        <is>
          <t>8.10</t>
        </is>
      </c>
      <c r="C2371" s="32" t="n">
        <v>4912</v>
      </c>
      <c r="D2371" s="58" t="inlineStr">
        <is>
          <t>MANIJAS INTERNAS DE LA PUERTA</t>
        </is>
      </c>
      <c r="E2371" s="56" t="inlineStr">
        <is>
          <t>Dispositivo metálico y plastico, interno de forma irregular tipo palanca,  en su parte interna con resortes para accionar la cerradura giratoria a fin de permitir su cierre y su apertura. Forma y diámetro establecido para este vehículo.</t>
        </is>
      </c>
      <c r="F2371" s="32" t="inlineStr">
        <is>
          <t>Unidad</t>
        </is>
      </c>
      <c r="G2371" s="35" t="inlineStr">
        <is>
          <t>suministro</t>
        </is>
      </c>
      <c r="H2371" s="159" t="n">
        <v>230571</v>
      </c>
      <c r="I2371" s="37" t="n">
        <v>158.91</v>
      </c>
      <c r="J2371" s="37" t="n">
        <v>151.76</v>
      </c>
      <c r="K2371" s="160">
        <f>H2371*(I2371/J2371)</f>
        <v/>
      </c>
      <c r="L2371" s="159" t="n">
        <v>465630.0425</v>
      </c>
      <c r="M2371" s="159" t="n">
        <v>452068</v>
      </c>
      <c r="N2371" s="159" t="n">
        <v>488233.44</v>
      </c>
      <c r="O2371" s="162">
        <f>MIN(K2371,L2371,M2371,N2371)</f>
        <v/>
      </c>
      <c r="P2371" s="162">
        <f>MAX(K2371,L2371,M2371,N2371)</f>
        <v/>
      </c>
      <c r="Q2371" s="162">
        <f>MEDIAN(K2371,L2371,M2371,N2371)</f>
        <v/>
      </c>
      <c r="R2371" s="162">
        <f>AVERAGE(K2371,L2371,M2371,N2371)</f>
        <v/>
      </c>
      <c r="S2371" s="162">
        <f>AVERAGE(O2371,Q2371)</f>
        <v/>
      </c>
      <c r="T2371" s="162">
        <f>AVERAGE(P2371,Q2371)</f>
        <v/>
      </c>
      <c r="U2371" s="41">
        <f>STDEVA(K2371,L2371,M2371,N2371)</f>
        <v/>
      </c>
      <c r="V2371" s="42">
        <f>U2371/Q2371</f>
        <v/>
      </c>
      <c r="W2371" s="43">
        <f>IF(X2371=O2371,"MENOR",IF(X2371=S2371,"PROM[MEN-MED]","PROMEDIO"))</f>
        <v/>
      </c>
      <c r="X2371" s="163">
        <f>IF(V2371&lt;=300%,O2371,IF(AND(V2371&gt;100%,V2371&lt;=150%),S2371,R2371))</f>
        <v/>
      </c>
      <c r="Y2371" s="162">
        <f>ROUND(X2371,0)</f>
        <v/>
      </c>
    </row>
    <row r="2372" ht="15.75" customHeight="1">
      <c r="B2372" s="57" t="inlineStr">
        <is>
          <t>8.11</t>
        </is>
      </c>
      <c r="C2372" s="32" t="n">
        <v>4912</v>
      </c>
      <c r="D2372" s="58" t="inlineStr">
        <is>
          <t>PERNOS RUEDAS</t>
        </is>
      </c>
      <c r="E2372" s="56" t="inlineStr">
        <is>
          <t>Pieza metálica cilindrica con cabeza exágona en uno de sus extremos y su cuerpo roscado. Permite unir o fijar elementos. Diámetro establecido para este vehículo.</t>
        </is>
      </c>
      <c r="F2372" s="32" t="inlineStr">
        <is>
          <t>Unidad</t>
        </is>
      </c>
      <c r="G2372" s="35" t="inlineStr">
        <is>
          <t>suministro</t>
        </is>
      </c>
      <c r="H2372" s="159" t="n">
        <v>23750</v>
      </c>
      <c r="I2372" s="37" t="n">
        <v>158.91</v>
      </c>
      <c r="J2372" s="37" t="n">
        <v>151.76</v>
      </c>
      <c r="K2372" s="160">
        <f>H2372*(I2372/J2372)</f>
        <v/>
      </c>
      <c r="L2372" s="159" t="n">
        <v>28928.5787</v>
      </c>
      <c r="M2372" s="159" t="n">
        <v>28086</v>
      </c>
      <c r="N2372" s="159" t="n">
        <v>30332.88</v>
      </c>
      <c r="O2372" s="162">
        <f>MIN(K2372,L2372,M2372,N2372)</f>
        <v/>
      </c>
      <c r="P2372" s="162">
        <f>MAX(K2372,L2372,M2372,N2372)</f>
        <v/>
      </c>
      <c r="Q2372" s="162">
        <f>MEDIAN(K2372,L2372,M2372,N2372)</f>
        <v/>
      </c>
      <c r="R2372" s="162">
        <f>AVERAGE(K2372,L2372,M2372,N2372)</f>
        <v/>
      </c>
      <c r="S2372" s="162">
        <f>AVERAGE(O2372,Q2372)</f>
        <v/>
      </c>
      <c r="T2372" s="162">
        <f>AVERAGE(P2372,Q2372)</f>
        <v/>
      </c>
      <c r="U2372" s="41">
        <f>STDEVA(K2372,L2372,M2372,N2372)</f>
        <v/>
      </c>
      <c r="V2372" s="42">
        <f>U2372/Q2372</f>
        <v/>
      </c>
      <c r="W2372" s="43">
        <f>IF(X2372=O2372,"MENOR",IF(X2372=S2372,"PROM[MEN-MED]","PROMEDIO"))</f>
        <v/>
      </c>
      <c r="X2372" s="163">
        <f>IF(V2372&lt;=300%,O2372,IF(AND(V2372&gt;100%,V2372&lt;=150%),S2372,R2372))</f>
        <v/>
      </c>
      <c r="Y2372" s="162">
        <f>ROUND(X2372,0)</f>
        <v/>
      </c>
    </row>
    <row r="2373" ht="15.75" customHeight="1">
      <c r="B2373" s="57" t="inlineStr">
        <is>
          <t>8.12</t>
        </is>
      </c>
      <c r="C2373" s="32" t="n">
        <v>4912</v>
      </c>
      <c r="D2373" s="59" t="inlineStr">
        <is>
          <t>TUERCAS PERNOS RUEDAS</t>
        </is>
      </c>
      <c r="E2373" s="56" t="inlineStr">
        <is>
          <t>Pieza metálica mecánica con un orificio central, el cual presenta una rosca, en forma fija o deslizante. Diametro requerido para este vehiculo.</t>
        </is>
      </c>
      <c r="F2373" s="32" t="inlineStr">
        <is>
          <t>Unidad</t>
        </is>
      </c>
      <c r="G2373" s="35" t="inlineStr">
        <is>
          <t>suministro</t>
        </is>
      </c>
      <c r="H2373" s="159" t="n">
        <v>31350</v>
      </c>
      <c r="I2373" s="37" t="n">
        <v>158.91</v>
      </c>
      <c r="J2373" s="37" t="n">
        <v>151.76</v>
      </c>
      <c r="K2373" s="160">
        <f>H2373*(I2373/J2373)</f>
        <v/>
      </c>
      <c r="L2373" s="159" t="n">
        <v>38188.2781</v>
      </c>
      <c r="M2373" s="159" t="n">
        <v>37076</v>
      </c>
      <c r="N2373" s="159" t="n">
        <v>40042.08</v>
      </c>
      <c r="O2373" s="162">
        <f>MIN(K2373,L2373,M2373,N2373)</f>
        <v/>
      </c>
      <c r="P2373" s="162">
        <f>MAX(K2373,L2373,M2373,N2373)</f>
        <v/>
      </c>
      <c r="Q2373" s="162">
        <f>MEDIAN(K2373,L2373,M2373,N2373)</f>
        <v/>
      </c>
      <c r="R2373" s="162">
        <f>AVERAGE(K2373,L2373,M2373,N2373)</f>
        <v/>
      </c>
      <c r="S2373" s="162">
        <f>AVERAGE(O2373,Q2373)</f>
        <v/>
      </c>
      <c r="T2373" s="162">
        <f>AVERAGE(P2373,Q2373)</f>
        <v/>
      </c>
      <c r="U2373" s="41">
        <f>STDEVA(K2373,L2373,M2373,N2373)</f>
        <v/>
      </c>
      <c r="V2373" s="42">
        <f>U2373/Q2373</f>
        <v/>
      </c>
      <c r="W2373" s="43">
        <f>IF(X2373=O2373,"MENOR",IF(X2373=S2373,"PROM[MEN-MED]","PROMEDIO"))</f>
        <v/>
      </c>
      <c r="X2373" s="163">
        <f>IF(V2373&lt;=300%,O2373,IF(AND(V2373&gt;100%,V2373&lt;=150%),S2373,R2373))</f>
        <v/>
      </c>
      <c r="Y2373" s="162">
        <f>ROUND(X2373,0)</f>
        <v/>
      </c>
    </row>
    <row r="2374" ht="27" customHeight="1">
      <c r="B2374" s="57" t="inlineStr">
        <is>
          <t>8.13</t>
        </is>
      </c>
      <c r="C2374" s="32" t="n">
        <v>4912</v>
      </c>
      <c r="D2374" s="58" t="inlineStr">
        <is>
          <t>PLUMILLAS</t>
        </is>
      </c>
      <c r="E2374" s="56" t="inlineStr">
        <is>
          <t>Elemento metálico en forma de barzo con un largo borde de goma, conformado por el pasador, gancho y bayonet.  Para ser movido en sentido oscilatorio. Diámetro establecido para este vehículo.</t>
        </is>
      </c>
      <c r="F2374" s="32" t="inlineStr">
        <is>
          <t>Unidad</t>
        </is>
      </c>
      <c r="G2374" s="35" t="inlineStr">
        <is>
          <t>suministro</t>
        </is>
      </c>
      <c r="H2374" s="159" t="n">
        <v>231564</v>
      </c>
      <c r="I2374" s="37" t="n">
        <v>158.91</v>
      </c>
      <c r="J2374" s="37" t="n">
        <v>151.76</v>
      </c>
      <c r="K2374" s="160">
        <f>H2374*(I2374/J2374)</f>
        <v/>
      </c>
      <c r="L2374" s="159" t="n">
        <v>339753.7346</v>
      </c>
      <c r="M2374" s="159" t="n">
        <v>329858</v>
      </c>
      <c r="N2374" s="159" t="n">
        <v>356246.64</v>
      </c>
      <c r="O2374" s="162">
        <f>MIN(K2374,L2374,M2374,N2374)</f>
        <v/>
      </c>
      <c r="P2374" s="162">
        <f>MAX(K2374,L2374,M2374,N2374)</f>
        <v/>
      </c>
      <c r="Q2374" s="162">
        <f>MEDIAN(K2374,L2374,M2374,N2374)</f>
        <v/>
      </c>
      <c r="R2374" s="162">
        <f>AVERAGE(K2374,L2374,M2374,N2374)</f>
        <v/>
      </c>
      <c r="S2374" s="162">
        <f>AVERAGE(O2374,Q2374)</f>
        <v/>
      </c>
      <c r="T2374" s="162">
        <f>AVERAGE(P2374,Q2374)</f>
        <v/>
      </c>
      <c r="U2374" s="41">
        <f>STDEVA(K2374,L2374,M2374,N2374)</f>
        <v/>
      </c>
      <c r="V2374" s="42">
        <f>U2374/Q2374</f>
        <v/>
      </c>
      <c r="W2374" s="43">
        <f>IF(X2374=O2374,"MENOR",IF(X2374=S2374,"PROM[MEN-MED]","PROMEDIO"))</f>
        <v/>
      </c>
      <c r="X2374" s="163">
        <f>IF(V2374&lt;=300%,O2374,IF(AND(V2374&gt;100%,V2374&lt;=150%),S2374,R2374))</f>
        <v/>
      </c>
      <c r="Y2374" s="162">
        <f>ROUND(X2374,0)</f>
        <v/>
      </c>
    </row>
    <row r="2375" ht="27" customHeight="1">
      <c r="B2375" s="57" t="inlineStr">
        <is>
          <t>8.14</t>
        </is>
      </c>
      <c r="C2375" s="32" t="n">
        <v>4912</v>
      </c>
      <c r="D2375" s="58" t="inlineStr">
        <is>
          <t>STOP TRASERO</t>
        </is>
      </c>
      <c r="E2375"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375" s="32" t="inlineStr">
        <is>
          <t>Unidad</t>
        </is>
      </c>
      <c r="G2375" s="35" t="inlineStr">
        <is>
          <t>suministro</t>
        </is>
      </c>
      <c r="H2375" s="159" t="n">
        <v>1038563</v>
      </c>
      <c r="I2375" s="37" t="n">
        <v>158.91</v>
      </c>
      <c r="J2375" s="37" t="n">
        <v>151.76</v>
      </c>
      <c r="K2375" s="160">
        <f>H2375*(I2375/J2375)</f>
        <v/>
      </c>
      <c r="L2375" s="159" t="n">
        <v>1800135.1221</v>
      </c>
      <c r="M2375" s="159" t="n">
        <v>1747704</v>
      </c>
      <c r="N2375" s="159" t="n">
        <v>1887520.32</v>
      </c>
      <c r="O2375" s="162">
        <f>MIN(K2375,L2375,M2375,N2375)</f>
        <v/>
      </c>
      <c r="P2375" s="162">
        <f>MAX(K2375,L2375,M2375,N2375)</f>
        <v/>
      </c>
      <c r="Q2375" s="162">
        <f>MEDIAN(K2375,L2375,M2375,N2375)</f>
        <v/>
      </c>
      <c r="R2375" s="162">
        <f>AVERAGE(K2375,L2375,M2375,N2375)</f>
        <v/>
      </c>
      <c r="S2375" s="162">
        <f>AVERAGE(O2375,Q2375)</f>
        <v/>
      </c>
      <c r="T2375" s="162">
        <f>AVERAGE(P2375,Q2375)</f>
        <v/>
      </c>
      <c r="U2375" s="41">
        <f>STDEVA(K2375,L2375,M2375,N2375)</f>
        <v/>
      </c>
      <c r="V2375" s="42">
        <f>U2375/Q2375</f>
        <v/>
      </c>
      <c r="W2375" s="43">
        <f>IF(X2375=O2375,"MENOR",IF(X2375=S2375,"PROM[MEN-MED]","PROMEDIO"))</f>
        <v/>
      </c>
      <c r="X2375" s="163">
        <f>IF(V2375&lt;=300%,O2375,IF(AND(V2375&gt;100%,V2375&lt;=150%),S2375,R2375))</f>
        <v/>
      </c>
      <c r="Y2375" s="162">
        <f>ROUND(X2375,0)</f>
        <v/>
      </c>
    </row>
    <row r="2376" ht="27" customHeight="1">
      <c r="B2376" s="57" t="inlineStr">
        <is>
          <t>8.15</t>
        </is>
      </c>
      <c r="C2376" s="32" t="n">
        <v>4912</v>
      </c>
      <c r="D2376" s="58" t="inlineStr">
        <is>
          <t xml:space="preserve">TAPA TANQUE DE COMBUSTIBLE </t>
        </is>
      </c>
      <c r="E2376" s="56"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376" s="32" t="inlineStr">
        <is>
          <t>Unidad</t>
        </is>
      </c>
      <c r="G2376" s="35" t="inlineStr">
        <is>
          <t>suministro</t>
        </is>
      </c>
      <c r="H2376" s="159" t="n">
        <v>158650</v>
      </c>
      <c r="I2376" s="37" t="n">
        <v>158.91</v>
      </c>
      <c r="J2376" s="37" t="n">
        <v>151.76</v>
      </c>
      <c r="K2376" s="160">
        <f>H2376*(I2376/J2376)</f>
        <v/>
      </c>
      <c r="L2376" s="159" t="n">
        <v>187834.9193</v>
      </c>
      <c r="M2376" s="159" t="n">
        <v>182364</v>
      </c>
      <c r="N2376" s="159" t="n">
        <v>196953.12</v>
      </c>
      <c r="O2376" s="162">
        <f>MIN(K2376,L2376,M2376,N2376)</f>
        <v/>
      </c>
      <c r="P2376" s="162">
        <f>MAX(K2376,L2376,M2376,N2376)</f>
        <v/>
      </c>
      <c r="Q2376" s="162">
        <f>MEDIAN(K2376,L2376,M2376,N2376)</f>
        <v/>
      </c>
      <c r="R2376" s="162">
        <f>AVERAGE(K2376,L2376,M2376,N2376)</f>
        <v/>
      </c>
      <c r="S2376" s="162">
        <f>AVERAGE(O2376,Q2376)</f>
        <v/>
      </c>
      <c r="T2376" s="162">
        <f>AVERAGE(P2376,Q2376)</f>
        <v/>
      </c>
      <c r="U2376" s="41">
        <f>STDEVA(K2376,L2376,M2376,N2376)</f>
        <v/>
      </c>
      <c r="V2376" s="42">
        <f>U2376/Q2376</f>
        <v/>
      </c>
      <c r="W2376" s="43">
        <f>IF(X2376=O2376,"MENOR",IF(X2376=S2376,"PROM[MEN-MED]","PROMEDIO"))</f>
        <v/>
      </c>
      <c r="X2376" s="163">
        <f>IF(V2376&lt;=300%,O2376,IF(AND(V2376&gt;100%,V2376&lt;=150%),S2376,R2376))</f>
        <v/>
      </c>
      <c r="Y2376" s="162">
        <f>ROUND(X2376,0)</f>
        <v/>
      </c>
    </row>
    <row r="2377" ht="27" customHeight="1">
      <c r="B2377" s="57" t="inlineStr">
        <is>
          <t>8.16</t>
        </is>
      </c>
      <c r="C2377" s="32" t="n">
        <v>4912</v>
      </c>
      <c r="D2377" s="58" t="inlineStr">
        <is>
          <t>VIDRIO PANORÁMICO DELANTERO (BLINDADO)</t>
        </is>
      </c>
      <c r="E2377" s="56" t="inlineStr">
        <is>
          <t>Elemento de material inorgánico duro, frágil, transparente y amorfo  compuesto por arena de sílice, carbonato de sodio y caliza. Ubicación parte de delantera para el vehículo. Diámetro establecido para este vehículo.</t>
        </is>
      </c>
      <c r="F2377" s="32" t="inlineStr">
        <is>
          <t>Unidad</t>
        </is>
      </c>
      <c r="G2377" s="35" t="inlineStr">
        <is>
          <t>suministro</t>
        </is>
      </c>
      <c r="H2377" s="159" t="n">
        <v>6124042</v>
      </c>
      <c r="I2377" s="37" t="n">
        <v>158.91</v>
      </c>
      <c r="J2377" s="37" t="n">
        <v>151.76</v>
      </c>
      <c r="K2377" s="160">
        <f>H2377*(I2377/J2377)</f>
        <v/>
      </c>
      <c r="L2377" s="159" t="n">
        <v>10038483</v>
      </c>
      <c r="M2377" s="159" t="n">
        <v>9746100</v>
      </c>
      <c r="N2377" s="159" t="n">
        <v>10525788</v>
      </c>
      <c r="O2377" s="162">
        <f>MIN(K2377,L2377,M2377,N2377)</f>
        <v/>
      </c>
      <c r="P2377" s="162">
        <f>MAX(K2377,L2377,M2377,N2377)</f>
        <v/>
      </c>
      <c r="Q2377" s="162">
        <f>MEDIAN(K2377,L2377,M2377,N2377)</f>
        <v/>
      </c>
      <c r="R2377" s="162">
        <f>AVERAGE(K2377,L2377,M2377,N2377)</f>
        <v/>
      </c>
      <c r="S2377" s="162">
        <f>AVERAGE(O2377,Q2377)</f>
        <v/>
      </c>
      <c r="T2377" s="162">
        <f>AVERAGE(P2377,Q2377)</f>
        <v/>
      </c>
      <c r="U2377" s="41">
        <f>STDEVA(K2377,L2377,M2377,N2377)</f>
        <v/>
      </c>
      <c r="V2377" s="42">
        <f>U2377/Q2377</f>
        <v/>
      </c>
      <c r="W2377" s="43">
        <f>IF(X2377=O2377,"MENOR",IF(X2377=S2377,"PROM[MEN-MED]","PROMEDIO"))</f>
        <v/>
      </c>
      <c r="X2377" s="163">
        <f>IF(V2377&lt;=300%,O2377,IF(AND(V2377&gt;100%,V2377&lt;=150%),S2377,R2377))</f>
        <v/>
      </c>
      <c r="Y2377" s="162">
        <f>ROUND(X2377,0)</f>
        <v/>
      </c>
    </row>
    <row r="2378" ht="27" customHeight="1">
      <c r="B2378" s="57" t="inlineStr">
        <is>
          <t>8.17</t>
        </is>
      </c>
      <c r="C2378" s="32" t="n">
        <v>4912</v>
      </c>
      <c r="D2378" s="58" t="inlineStr">
        <is>
          <t>VIDRIO PANORÁMICO DELANTERO</t>
        </is>
      </c>
      <c r="E2378" s="56" t="inlineStr">
        <is>
          <t>Elemento de material inorgánico duro, frágil, transparente y amorfo  compuesto por arena de sílice, carbonato de sodio y caliza. Ubicación parte de delantera para el vehículo. Diámetro establecido para este vehículo.</t>
        </is>
      </c>
      <c r="F2378" s="32" t="inlineStr">
        <is>
          <t>Unidad</t>
        </is>
      </c>
      <c r="G2378" s="35" t="inlineStr">
        <is>
          <t>suministro</t>
        </is>
      </c>
      <c r="H2378" s="159" t="n">
        <v>2201356</v>
      </c>
      <c r="I2378" s="37" t="n">
        <v>158.91</v>
      </c>
      <c r="J2378" s="37" t="n">
        <v>151.76</v>
      </c>
      <c r="K2378" s="160">
        <f>H2378*(I2378/J2378)</f>
        <v/>
      </c>
      <c r="L2378" s="159" t="n">
        <v>5024583.0768</v>
      </c>
      <c r="M2378" s="159" t="n">
        <v>4878236</v>
      </c>
      <c r="N2378" s="159" t="n">
        <v>5268494.88</v>
      </c>
      <c r="O2378" s="162">
        <f>MIN(K2378,L2378,M2378,N2378)</f>
        <v/>
      </c>
      <c r="P2378" s="162">
        <f>MAX(K2378,L2378,M2378,N2378)</f>
        <v/>
      </c>
      <c r="Q2378" s="162">
        <f>MEDIAN(K2378,L2378,M2378,N2378)</f>
        <v/>
      </c>
      <c r="R2378" s="162">
        <f>AVERAGE(K2378,L2378,M2378,N2378)</f>
        <v/>
      </c>
      <c r="S2378" s="162">
        <f>AVERAGE(O2378,Q2378)</f>
        <v/>
      </c>
      <c r="T2378" s="162">
        <f>AVERAGE(P2378,Q2378)</f>
        <v/>
      </c>
      <c r="U2378" s="41">
        <f>STDEVA(K2378,L2378,M2378,N2378)</f>
        <v/>
      </c>
      <c r="V2378" s="42">
        <f>U2378/Q2378</f>
        <v/>
      </c>
      <c r="W2378" s="43">
        <f>IF(X2378=O2378,"MENOR",IF(X2378=S2378,"PROM[MEN-MED]","PROMEDIO"))</f>
        <v/>
      </c>
      <c r="X2378" s="163">
        <f>IF(V2378&lt;=300%,O2378,IF(AND(V2378&gt;100%,V2378&lt;=150%),S2378,R2378))</f>
        <v/>
      </c>
      <c r="Y2378" s="162">
        <f>ROUND(X2378,0)</f>
        <v/>
      </c>
    </row>
    <row r="2379" ht="27" customHeight="1">
      <c r="B2379" s="57" t="inlineStr">
        <is>
          <t>8.18</t>
        </is>
      </c>
      <c r="C2379" s="32" t="n">
        <v>4912</v>
      </c>
      <c r="D2379" s="58" t="inlineStr">
        <is>
          <t>VIDRIO PANORÁMICO TRASERO</t>
        </is>
      </c>
      <c r="E2379" s="56" t="inlineStr">
        <is>
          <t>Elemento de material inorgánico duro, frágil, transparente y amorfo  compuesto por arena de sílice, carbonato de sodio y caliza. Ubicación parte de atrás para el vehículo. Diámetro establecido para este vehículo.</t>
        </is>
      </c>
      <c r="F2379" s="32" t="inlineStr">
        <is>
          <t>Unidad</t>
        </is>
      </c>
      <c r="G2379" s="35" t="inlineStr">
        <is>
          <t>suministro</t>
        </is>
      </c>
      <c r="H2379" s="159" t="n">
        <v>1981717</v>
      </c>
      <c r="I2379" s="37" t="n">
        <v>158.91</v>
      </c>
      <c r="J2379" s="37" t="n">
        <v>151.76</v>
      </c>
      <c r="K2379" s="160">
        <f>H2379*(I2379/J2379)</f>
        <v/>
      </c>
      <c r="L2379" s="159" t="n">
        <v>2792379.4346</v>
      </c>
      <c r="M2379" s="159" t="n">
        <v>2711048</v>
      </c>
      <c r="N2379" s="159" t="n">
        <v>2927931.84</v>
      </c>
      <c r="O2379" s="162">
        <f>MIN(K2379,L2379,M2379,N2379)</f>
        <v/>
      </c>
      <c r="P2379" s="162">
        <f>MAX(K2379,L2379,M2379,N2379)</f>
        <v/>
      </c>
      <c r="Q2379" s="162">
        <f>MEDIAN(K2379,L2379,M2379,N2379)</f>
        <v/>
      </c>
      <c r="R2379" s="162">
        <f>AVERAGE(K2379,L2379,M2379,N2379)</f>
        <v/>
      </c>
      <c r="S2379" s="162">
        <f>AVERAGE(O2379,Q2379)</f>
        <v/>
      </c>
      <c r="T2379" s="162">
        <f>AVERAGE(P2379,Q2379)</f>
        <v/>
      </c>
      <c r="U2379" s="41">
        <f>STDEVA(K2379,L2379,M2379,N2379)</f>
        <v/>
      </c>
      <c r="V2379" s="42">
        <f>U2379/Q2379</f>
        <v/>
      </c>
      <c r="W2379" s="43">
        <f>IF(X2379=O2379,"MENOR",IF(X2379=S2379,"PROM[MEN-MED]","PROMEDIO"))</f>
        <v/>
      </c>
      <c r="X2379" s="163">
        <f>IF(V2379&lt;=300%,O2379,IF(AND(V2379&gt;100%,V2379&lt;=150%),S2379,R2379))</f>
        <v/>
      </c>
      <c r="Y2379" s="162">
        <f>ROUND(X2379,0)</f>
        <v/>
      </c>
    </row>
    <row r="2380" ht="27" customHeight="1">
      <c r="B2380" s="57" t="inlineStr">
        <is>
          <t>8.19</t>
        </is>
      </c>
      <c r="C2380" s="32" t="n">
        <v>4912</v>
      </c>
      <c r="D2380" s="58" t="inlineStr">
        <is>
          <t xml:space="preserve">VIDRIOS PUERTAS LATERALES </t>
        </is>
      </c>
      <c r="E2380" s="56" t="inlineStr">
        <is>
          <t>Elemento de material inorgánico duro, frágil, transparente y amorfo  compuesto por arena de sílice, carbonato de sodio y caliza. Ubicación parte de lateral ambos costadados para el vehículo. Diámetro establecido para este vehículo.</t>
        </is>
      </c>
      <c r="F2380" s="32" t="inlineStr">
        <is>
          <t>Unidad</t>
        </is>
      </c>
      <c r="G2380" s="35" t="inlineStr">
        <is>
          <t>suministro</t>
        </is>
      </c>
      <c r="H2380" s="159" t="n">
        <v>1124033</v>
      </c>
      <c r="I2380" s="37" t="n">
        <v>158.91</v>
      </c>
      <c r="J2380" s="37" t="n">
        <v>151.76</v>
      </c>
      <c r="K2380" s="160">
        <f>H2380*(I2380/J2380)</f>
        <v/>
      </c>
      <c r="L2380" s="159" t="n">
        <v>1389088.904</v>
      </c>
      <c r="M2380" s="159" t="n">
        <v>1348630</v>
      </c>
      <c r="N2380" s="159" t="n">
        <v>1456520.4</v>
      </c>
      <c r="O2380" s="162">
        <f>MIN(K2380,L2380,M2380,N2380)</f>
        <v/>
      </c>
      <c r="P2380" s="162">
        <f>MAX(K2380,L2380,M2380,N2380)</f>
        <v/>
      </c>
      <c r="Q2380" s="162">
        <f>MEDIAN(K2380,L2380,M2380,N2380)</f>
        <v/>
      </c>
      <c r="R2380" s="162">
        <f>AVERAGE(K2380,L2380,M2380,N2380)</f>
        <v/>
      </c>
      <c r="S2380" s="162">
        <f>AVERAGE(O2380,Q2380)</f>
        <v/>
      </c>
      <c r="T2380" s="162">
        <f>AVERAGE(P2380,Q2380)</f>
        <v/>
      </c>
      <c r="U2380" s="41">
        <f>STDEVA(K2380,L2380,M2380,N2380)</f>
        <v/>
      </c>
      <c r="V2380" s="42">
        <f>U2380/Q2380</f>
        <v/>
      </c>
      <c r="W2380" s="43">
        <f>IF(X2380=O2380,"MENOR",IF(X2380=S2380,"PROM[MEN-MED]","PROMEDIO"))</f>
        <v/>
      </c>
      <c r="X2380" s="163">
        <f>IF(V2380&lt;=300%,O2380,IF(AND(V2380&gt;100%,V2380&lt;=150%),S2380,R2380))</f>
        <v/>
      </c>
      <c r="Y2380" s="162">
        <f>ROUND(X2380,0)</f>
        <v/>
      </c>
    </row>
    <row r="2381" ht="27" customHeight="1">
      <c r="B2381" s="57" t="inlineStr">
        <is>
          <t>8.20</t>
        </is>
      </c>
      <c r="C2381" s="32" t="n">
        <v>4912</v>
      </c>
      <c r="D2381" s="58" t="inlineStr">
        <is>
          <t>VIDRIOS PUERTAS LATERALES (BLINDADO)</t>
        </is>
      </c>
      <c r="E2381" s="56" t="inlineStr">
        <is>
          <t>Elemento de material inorgánico duro, frágil, transparente y amorfo  compuesto por arena de sílice, carbonato de sodio y caliza. Ubicación parte de lateral ambos costadados para el vehículo. Diámetro establecido para este vehículo.</t>
        </is>
      </c>
      <c r="F2381" s="32" t="inlineStr">
        <is>
          <t>Unidad</t>
        </is>
      </c>
      <c r="G2381" s="35" t="inlineStr">
        <is>
          <t>suministro</t>
        </is>
      </c>
      <c r="H2381" s="159" t="n">
        <v>3227993</v>
      </c>
      <c r="I2381" s="37" t="n">
        <v>158.91</v>
      </c>
      <c r="J2381" s="37" t="n">
        <v>151.76</v>
      </c>
      <c r="K2381" s="160">
        <f>H2381*(I2381/J2381)</f>
        <v/>
      </c>
      <c r="L2381" s="159" t="n">
        <v>6411759.27</v>
      </c>
      <c r="M2381" s="159" t="n">
        <v>6225009</v>
      </c>
      <c r="N2381" s="159" t="n">
        <v>6723009.72</v>
      </c>
      <c r="O2381" s="162">
        <f>MIN(K2381,L2381,M2381,N2381)</f>
        <v/>
      </c>
      <c r="P2381" s="162">
        <f>MAX(K2381,L2381,M2381,N2381)</f>
        <v/>
      </c>
      <c r="Q2381" s="162">
        <f>MEDIAN(K2381,L2381,M2381,N2381)</f>
        <v/>
      </c>
      <c r="R2381" s="162">
        <f>AVERAGE(K2381,L2381,M2381,N2381)</f>
        <v/>
      </c>
      <c r="S2381" s="162">
        <f>AVERAGE(O2381,Q2381)</f>
        <v/>
      </c>
      <c r="T2381" s="162">
        <f>AVERAGE(P2381,Q2381)</f>
        <v/>
      </c>
      <c r="U2381" s="41">
        <f>STDEVA(K2381,L2381,M2381,N2381)</f>
        <v/>
      </c>
      <c r="V2381" s="42">
        <f>U2381/Q2381</f>
        <v/>
      </c>
      <c r="W2381" s="43">
        <f>IF(X2381=O2381,"MENOR",IF(X2381=S2381,"PROM[MEN-MED]","PROMEDIO"))</f>
        <v/>
      </c>
      <c r="X2381" s="163">
        <f>IF(V2381&lt;=300%,O2381,IF(AND(V2381&gt;100%,V2381&lt;=150%),S2381,R2381))</f>
        <v/>
      </c>
      <c r="Y2381" s="162">
        <f>ROUND(X2381,0)</f>
        <v/>
      </c>
    </row>
    <row r="2382" ht="15.75" customHeight="1">
      <c r="B2382" s="57" t="inlineStr">
        <is>
          <t>8.21</t>
        </is>
      </c>
      <c r="C2382" s="32" t="n">
        <v>4912</v>
      </c>
      <c r="D2382" s="58" t="inlineStr">
        <is>
          <t>JUEGO DE TAPETES</t>
        </is>
      </c>
      <c r="E2382" s="56" t="inlineStr">
        <is>
          <t>Elemento de proteccion, fabricado en caucho PVC negros, bordeado y marcado con  la marca del vehículo. Diámetro establecido para este vehículo.</t>
        </is>
      </c>
      <c r="F2382" s="32" t="inlineStr">
        <is>
          <t>Unidad</t>
        </is>
      </c>
      <c r="G2382" s="35" t="inlineStr">
        <is>
          <t>suministro</t>
        </is>
      </c>
      <c r="H2382" s="159" t="n">
        <v>309084</v>
      </c>
      <c r="I2382" s="37" t="n">
        <v>158.91</v>
      </c>
      <c r="J2382" s="37" t="n">
        <v>151.76</v>
      </c>
      <c r="K2382" s="160">
        <f>H2382*(I2382/J2382)</f>
        <v/>
      </c>
      <c r="L2382" s="159" t="n">
        <v>950181.1801999999</v>
      </c>
      <c r="M2382" s="159" t="n">
        <v>922506</v>
      </c>
      <c r="N2382" s="159" t="n">
        <v>996306.48</v>
      </c>
      <c r="O2382" s="162">
        <f>MIN(K2382,L2382,M2382,N2382)</f>
        <v/>
      </c>
      <c r="P2382" s="162">
        <f>MAX(K2382,L2382,M2382,N2382)</f>
        <v/>
      </c>
      <c r="Q2382" s="162">
        <f>MEDIAN(K2382,L2382,M2382,N2382)</f>
        <v/>
      </c>
      <c r="R2382" s="162">
        <f>AVERAGE(K2382,L2382,M2382,N2382)</f>
        <v/>
      </c>
      <c r="S2382" s="162">
        <f>AVERAGE(O2382,Q2382)</f>
        <v/>
      </c>
      <c r="T2382" s="162">
        <f>AVERAGE(P2382,Q2382)</f>
        <v/>
      </c>
      <c r="U2382" s="41">
        <f>STDEVA(K2382,L2382,M2382,N2382)</f>
        <v/>
      </c>
      <c r="V2382" s="42">
        <f>U2382/Q2382</f>
        <v/>
      </c>
      <c r="W2382" s="43">
        <f>IF(X2382=O2382,"MENOR",IF(X2382=S2382,"PROM[MEN-MED]","PROMEDIO"))</f>
        <v/>
      </c>
      <c r="X2382" s="163">
        <f>IF(V2382&lt;=300%,O2382,IF(AND(V2382&gt;100%,V2382&lt;=150%),S2382,R2382))</f>
        <v/>
      </c>
      <c r="Y2382" s="162">
        <f>ROUND(X2382,0)</f>
        <v/>
      </c>
    </row>
    <row r="2383" ht="15.75" customHeight="1">
      <c r="B2383" s="57" t="inlineStr">
        <is>
          <t>8.22</t>
        </is>
      </c>
      <c r="C2383" s="32" t="n">
        <v>4912</v>
      </c>
      <c r="D2383" s="58" t="inlineStr">
        <is>
          <t>CONJUNTO MANGUERA DEL LAVAPARABRISAS</t>
        </is>
      </c>
      <c r="E2383" s="56" t="inlineStr">
        <is>
          <t>conducto flexible que transporta el líquido limpiaparabrisas desde el depósito del lavaparabrisas hasta las boquillas rociadoras, ubicadas en el capó o en la base del parabrisas.</t>
        </is>
      </c>
      <c r="F2383" s="32" t="inlineStr">
        <is>
          <t>Unidad</t>
        </is>
      </c>
      <c r="G2383" s="35" t="inlineStr">
        <is>
          <t>suministro</t>
        </is>
      </c>
      <c r="H2383" s="159" t="n">
        <v>30400</v>
      </c>
      <c r="I2383" s="37" t="n">
        <v>158.91</v>
      </c>
      <c r="J2383" s="37" t="n">
        <v>151.76</v>
      </c>
      <c r="K2383" s="160">
        <f>H2383*(I2383/J2383)</f>
        <v/>
      </c>
      <c r="L2383" s="159" t="n">
        <v>35993.3469</v>
      </c>
      <c r="M2383" s="159" t="n">
        <v>34945</v>
      </c>
      <c r="N2383" s="159" t="n">
        <v>37740.6</v>
      </c>
      <c r="O2383" s="162">
        <f>MIN(K2383,L2383,M2383,N2383)</f>
        <v/>
      </c>
      <c r="P2383" s="162">
        <f>MAX(K2383,L2383,M2383,N2383)</f>
        <v/>
      </c>
      <c r="Q2383" s="162">
        <f>MEDIAN(K2383,L2383,M2383,N2383)</f>
        <v/>
      </c>
      <c r="R2383" s="162">
        <f>AVERAGE(K2383,L2383,M2383,N2383)</f>
        <v/>
      </c>
      <c r="S2383" s="162">
        <f>AVERAGE(O2383,Q2383)</f>
        <v/>
      </c>
      <c r="T2383" s="162">
        <f>AVERAGE(P2383,Q2383)</f>
        <v/>
      </c>
      <c r="U2383" s="41">
        <f>STDEVA(K2383,L2383,M2383,N2383)</f>
        <v/>
      </c>
      <c r="V2383" s="42">
        <f>U2383/Q2383</f>
        <v/>
      </c>
      <c r="W2383" s="43">
        <f>IF(X2383=O2383,"MENOR",IF(X2383=S2383,"PROM[MEN-MED]","PROMEDIO"))</f>
        <v/>
      </c>
      <c r="X2383" s="163">
        <f>IF(V2383&lt;=300%,O2383,IF(AND(V2383&gt;100%,V2383&lt;=150%),S2383,R2383))</f>
        <v/>
      </c>
      <c r="Y2383" s="162">
        <f>ROUND(X2383,0)</f>
        <v/>
      </c>
    </row>
    <row r="2384" ht="15.75" customHeight="1">
      <c r="B2384" s="57" t="inlineStr">
        <is>
          <t>8.23</t>
        </is>
      </c>
      <c r="C2384" s="32" t="n">
        <v>4912</v>
      </c>
      <c r="D2384" s="58" t="inlineStr">
        <is>
          <t xml:space="preserve">BOQUILLAS LAVAPARABRISAS </t>
        </is>
      </c>
      <c r="E2384" s="56" t="inlineStr">
        <is>
          <t>pequeños dispositivos que pulverizan el líquido limpiaparabrisas sobre el parabrisas para facilitar la limpieza y mejorar la visibilidad del conductor.</t>
        </is>
      </c>
      <c r="F2384" s="32" t="inlineStr">
        <is>
          <t>Unidad</t>
        </is>
      </c>
      <c r="G2384" s="35" t="inlineStr">
        <is>
          <t>suministro</t>
        </is>
      </c>
      <c r="H2384" s="159" t="n">
        <v>73822</v>
      </c>
      <c r="I2384" s="37" t="n">
        <v>158.91</v>
      </c>
      <c r="J2384" s="37" t="n">
        <v>151.76</v>
      </c>
      <c r="K2384" s="160">
        <f>H2384*(I2384/J2384)</f>
        <v/>
      </c>
      <c r="L2384" s="159" t="n">
        <v>96295.7282</v>
      </c>
      <c r="M2384" s="159" t="n">
        <v>93491</v>
      </c>
      <c r="N2384" s="159" t="n">
        <v>100970.28</v>
      </c>
      <c r="O2384" s="162">
        <f>MIN(K2384,L2384,M2384,N2384)</f>
        <v/>
      </c>
      <c r="P2384" s="162">
        <f>MAX(K2384,L2384,M2384,N2384)</f>
        <v/>
      </c>
      <c r="Q2384" s="162">
        <f>MEDIAN(K2384,L2384,M2384,N2384)</f>
        <v/>
      </c>
      <c r="R2384" s="162">
        <f>AVERAGE(K2384,L2384,M2384,N2384)</f>
        <v/>
      </c>
      <c r="S2384" s="162">
        <f>AVERAGE(O2384,Q2384)</f>
        <v/>
      </c>
      <c r="T2384" s="162">
        <f>AVERAGE(P2384,Q2384)</f>
        <v/>
      </c>
      <c r="U2384" s="41">
        <f>STDEVA(K2384,L2384,M2384,N2384)</f>
        <v/>
      </c>
      <c r="V2384" s="42">
        <f>U2384/Q2384</f>
        <v/>
      </c>
      <c r="W2384" s="43">
        <f>IF(X2384=O2384,"MENOR",IF(X2384=S2384,"PROM[MEN-MED]","PROMEDIO"))</f>
        <v/>
      </c>
      <c r="X2384" s="163">
        <f>IF(V2384&lt;=300%,O2384,IF(AND(V2384&gt;100%,V2384&lt;=150%),S2384,R2384))</f>
        <v/>
      </c>
      <c r="Y2384" s="162">
        <f>ROUND(X2384,0)</f>
        <v/>
      </c>
    </row>
    <row r="2385" ht="15.75" customHeight="1">
      <c r="B2385" s="57" t="inlineStr">
        <is>
          <t>8.24</t>
        </is>
      </c>
      <c r="C2385" s="32" t="n">
        <v>4912</v>
      </c>
      <c r="D2385" s="58" t="inlineStr">
        <is>
          <t xml:space="preserve">SOPORTE DEL CAPO DERECHO </t>
        </is>
      </c>
      <c r="E2385" s="56" t="inlineStr">
        <is>
          <t xml:space="preserve"> referirse a la bisagra o al amortiguador del capó en el lado derecho del vehículo.</t>
        </is>
      </c>
      <c r="F2385" s="32" t="inlineStr">
        <is>
          <t>Unidad</t>
        </is>
      </c>
      <c r="G2385" s="35" t="inlineStr">
        <is>
          <t>suministro</t>
        </is>
      </c>
      <c r="H2385" s="159" t="n">
        <v>548971</v>
      </c>
      <c r="I2385" s="37" t="n">
        <v>158.91</v>
      </c>
      <c r="J2385" s="37" t="n">
        <v>151.76</v>
      </c>
      <c r="K2385" s="160">
        <f>H2385*(I2385/J2385)</f>
        <v/>
      </c>
      <c r="L2385" s="159" t="n">
        <v>666982.6835</v>
      </c>
      <c r="M2385" s="159" t="n">
        <v>647556</v>
      </c>
      <c r="N2385" s="159" t="n">
        <v>699360.48</v>
      </c>
      <c r="O2385" s="162">
        <f>MIN(K2385,L2385,M2385,N2385)</f>
        <v/>
      </c>
      <c r="P2385" s="162">
        <f>MAX(K2385,L2385,M2385,N2385)</f>
        <v/>
      </c>
      <c r="Q2385" s="162">
        <f>MEDIAN(K2385,L2385,M2385,N2385)</f>
        <v/>
      </c>
      <c r="R2385" s="162">
        <f>AVERAGE(K2385,L2385,M2385,N2385)</f>
        <v/>
      </c>
      <c r="S2385" s="162">
        <f>AVERAGE(O2385,Q2385)</f>
        <v/>
      </c>
      <c r="T2385" s="162">
        <f>AVERAGE(P2385,Q2385)</f>
        <v/>
      </c>
      <c r="U2385" s="41">
        <f>STDEVA(K2385,L2385,M2385,N2385)</f>
        <v/>
      </c>
      <c r="V2385" s="42">
        <f>U2385/Q2385</f>
        <v/>
      </c>
      <c r="W2385" s="43">
        <f>IF(X2385=O2385,"MENOR",IF(X2385=S2385,"PROM[MEN-MED]","PROMEDIO"))</f>
        <v/>
      </c>
      <c r="X2385" s="163">
        <f>IF(V2385&lt;=300%,O2385,IF(AND(V2385&gt;100%,V2385&lt;=150%),S2385,R2385))</f>
        <v/>
      </c>
      <c r="Y2385" s="162">
        <f>ROUND(X2385,0)</f>
        <v/>
      </c>
    </row>
    <row r="2386" ht="15.75" customHeight="1">
      <c r="B2386" s="57" t="inlineStr">
        <is>
          <t>8.25</t>
        </is>
      </c>
      <c r="C2386" s="32" t="n">
        <v>4912</v>
      </c>
      <c r="D2386" s="58" t="inlineStr">
        <is>
          <t>SOPORTE DEL CAPO IZQUIERDO</t>
        </is>
      </c>
      <c r="E2386" s="56" t="inlineStr">
        <is>
          <t xml:space="preserve"> referirse a la bisagra o al amortiguador del capó en el lado izquierdo del vehículo.</t>
        </is>
      </c>
      <c r="F2386" s="32" t="inlineStr">
        <is>
          <t>Unidad</t>
        </is>
      </c>
      <c r="G2386" s="35" t="inlineStr">
        <is>
          <t>suministro</t>
        </is>
      </c>
      <c r="H2386" s="159" t="n">
        <v>548971</v>
      </c>
      <c r="I2386" s="37" t="n">
        <v>158.91</v>
      </c>
      <c r="J2386" s="37" t="n">
        <v>151.76</v>
      </c>
      <c r="K2386" s="160">
        <f>H2386*(I2386/J2386)</f>
        <v/>
      </c>
      <c r="L2386" s="159" t="n">
        <v>679809.2651</v>
      </c>
      <c r="M2386" s="159" t="n">
        <v>660009</v>
      </c>
      <c r="N2386" s="159" t="n">
        <v>712809.72</v>
      </c>
      <c r="O2386" s="162">
        <f>MIN(K2386,L2386,M2386,N2386)</f>
        <v/>
      </c>
      <c r="P2386" s="162">
        <f>MAX(K2386,L2386,M2386,N2386)</f>
        <v/>
      </c>
      <c r="Q2386" s="162">
        <f>MEDIAN(K2386,L2386,M2386,N2386)</f>
        <v/>
      </c>
      <c r="R2386" s="162">
        <f>AVERAGE(K2386,L2386,M2386,N2386)</f>
        <v/>
      </c>
      <c r="S2386" s="162">
        <f>AVERAGE(O2386,Q2386)</f>
        <v/>
      </c>
      <c r="T2386" s="162">
        <f>AVERAGE(P2386,Q2386)</f>
        <v/>
      </c>
      <c r="U2386" s="41">
        <f>STDEVA(K2386,L2386,M2386,N2386)</f>
        <v/>
      </c>
      <c r="V2386" s="42">
        <f>U2386/Q2386</f>
        <v/>
      </c>
      <c r="W2386" s="43">
        <f>IF(X2386=O2386,"MENOR",IF(X2386=S2386,"PROM[MEN-MED]","PROMEDIO"))</f>
        <v/>
      </c>
      <c r="X2386" s="163">
        <f>IF(V2386&lt;=300%,O2386,IF(AND(V2386&gt;100%,V2386&lt;=150%),S2386,R2386))</f>
        <v/>
      </c>
      <c r="Y2386" s="162">
        <f>ROUND(X2386,0)</f>
        <v/>
      </c>
    </row>
    <row r="2387" ht="27" customHeight="1">
      <c r="B2387" s="57" t="inlineStr">
        <is>
          <t>8.26</t>
        </is>
      </c>
      <c r="C2387" s="32" t="n">
        <v>4912</v>
      </c>
      <c r="D2387" s="58" t="inlineStr">
        <is>
          <t>CABLE DE CONTROL DE BLOQUEO DE CAPO</t>
        </is>
      </c>
      <c r="E2387" s="56" t="inlineStr">
        <is>
          <t>cable flexible que conecta la palanca de apertura del capó, ubicada dentro del vehículo, con el mecanismo de cierre del capó, permitiendo su liberación cuando el conductor tira de la palanca.</t>
        </is>
      </c>
      <c r="F2387" s="32" t="inlineStr">
        <is>
          <t>Unidad</t>
        </is>
      </c>
      <c r="G2387" s="35" t="inlineStr">
        <is>
          <t>suministro</t>
        </is>
      </c>
      <c r="H2387" s="159" t="n">
        <v>110337</v>
      </c>
      <c r="I2387" s="37" t="n">
        <v>158.91</v>
      </c>
      <c r="J2387" s="37" t="n">
        <v>151.76</v>
      </c>
      <c r="K2387" s="160">
        <f>H2387*(I2387/J2387)</f>
        <v/>
      </c>
      <c r="L2387" s="159" t="n">
        <v>133846.44</v>
      </c>
      <c r="M2387" s="159" t="n">
        <v>129948</v>
      </c>
      <c r="N2387" s="159" t="n">
        <v>140343.84</v>
      </c>
      <c r="O2387" s="162">
        <f>MIN(K2387,L2387,M2387,N2387)</f>
        <v/>
      </c>
      <c r="P2387" s="162">
        <f>MAX(K2387,L2387,M2387,N2387)</f>
        <v/>
      </c>
      <c r="Q2387" s="162">
        <f>MEDIAN(K2387,L2387,M2387,N2387)</f>
        <v/>
      </c>
      <c r="R2387" s="162">
        <f>AVERAGE(K2387,L2387,M2387,N2387)</f>
        <v/>
      </c>
      <c r="S2387" s="162">
        <f>AVERAGE(O2387,Q2387)</f>
        <v/>
      </c>
      <c r="T2387" s="162">
        <f>AVERAGE(P2387,Q2387)</f>
        <v/>
      </c>
      <c r="U2387" s="41">
        <f>STDEVA(K2387,L2387,M2387,N2387)</f>
        <v/>
      </c>
      <c r="V2387" s="42">
        <f>U2387/Q2387</f>
        <v/>
      </c>
      <c r="W2387" s="43">
        <f>IF(X2387=O2387,"MENOR",IF(X2387=S2387,"PROM[MEN-MED]","PROMEDIO"))</f>
        <v/>
      </c>
      <c r="X2387" s="163">
        <f>IF(V2387&lt;=300%,O2387,IF(AND(V2387&gt;100%,V2387&lt;=150%),S2387,R2387))</f>
        <v/>
      </c>
      <c r="Y2387" s="162">
        <f>ROUND(X2387,0)</f>
        <v/>
      </c>
    </row>
    <row r="2388" ht="27" customHeight="1">
      <c r="B2388" s="57" t="inlineStr">
        <is>
          <t>8.27</t>
        </is>
      </c>
      <c r="C2388" s="32" t="n">
        <v>4912</v>
      </c>
      <c r="D2388" s="58" t="inlineStr">
        <is>
          <t xml:space="preserve">CLAXON DE TONOS BAJOS </t>
        </is>
      </c>
      <c r="E2388" s="56" t="inlineStr">
        <is>
          <t>componente del sistema de bocina del vehículo que emite un sonido grave y profundo para alertar a otros conductores o peatones. Trabaja en conjunto con el claxon de tonos altos para producir un sonido más potente y audible</t>
        </is>
      </c>
      <c r="F2388" s="32" t="inlineStr">
        <is>
          <t>Unidad</t>
        </is>
      </c>
      <c r="G2388" s="35" t="inlineStr">
        <is>
          <t>suministro</t>
        </is>
      </c>
      <c r="H2388" s="159" t="n">
        <v>243962</v>
      </c>
      <c r="I2388" s="37" t="n">
        <v>158.91</v>
      </c>
      <c r="J2388" s="37" t="n">
        <v>151.76</v>
      </c>
      <c r="K2388" s="160">
        <f>H2388*(I2388/J2388)</f>
        <v/>
      </c>
      <c r="L2388" s="159" t="n">
        <v>291852.5575</v>
      </c>
      <c r="M2388" s="159" t="n">
        <v>283352</v>
      </c>
      <c r="N2388" s="159" t="n">
        <v>306020.16</v>
      </c>
      <c r="O2388" s="162">
        <f>MIN(K2388,L2388,M2388,N2388)</f>
        <v/>
      </c>
      <c r="P2388" s="162">
        <f>MAX(K2388,L2388,M2388,N2388)</f>
        <v/>
      </c>
      <c r="Q2388" s="162">
        <f>MEDIAN(K2388,L2388,M2388,N2388)</f>
        <v/>
      </c>
      <c r="R2388" s="162">
        <f>AVERAGE(K2388,L2388,M2388,N2388)</f>
        <v/>
      </c>
      <c r="S2388" s="162">
        <f>AVERAGE(O2388,Q2388)</f>
        <v/>
      </c>
      <c r="T2388" s="162">
        <f>AVERAGE(P2388,Q2388)</f>
        <v/>
      </c>
      <c r="U2388" s="41">
        <f>STDEVA(K2388,L2388,M2388,N2388)</f>
        <v/>
      </c>
      <c r="V2388" s="42">
        <f>U2388/Q2388</f>
        <v/>
      </c>
      <c r="W2388" s="43">
        <f>IF(X2388=O2388,"MENOR",IF(X2388=S2388,"PROM[MEN-MED]","PROMEDIO"))</f>
        <v/>
      </c>
      <c r="X2388" s="163">
        <f>IF(V2388&lt;=300%,O2388,IF(AND(V2388&gt;100%,V2388&lt;=150%),S2388,R2388))</f>
        <v/>
      </c>
      <c r="Y2388" s="162">
        <f>ROUND(X2388,0)</f>
        <v/>
      </c>
    </row>
    <row r="2389" ht="27" customHeight="1">
      <c r="B2389" s="57" t="inlineStr">
        <is>
          <t>8.28</t>
        </is>
      </c>
      <c r="C2389" s="32" t="n">
        <v>4912</v>
      </c>
      <c r="D2389" s="58" t="inlineStr">
        <is>
          <t>CLAXON DE TONOS AGUDOS</t>
        </is>
      </c>
      <c r="E2389" s="56"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2389" s="32" t="inlineStr">
        <is>
          <t>Unidad</t>
        </is>
      </c>
      <c r="G2389" s="35" t="inlineStr">
        <is>
          <t>suministro</t>
        </is>
      </c>
      <c r="H2389" s="159" t="n">
        <v>237518</v>
      </c>
      <c r="I2389" s="37" t="n">
        <v>158.91</v>
      </c>
      <c r="J2389" s="37" t="n">
        <v>151.76</v>
      </c>
      <c r="K2389" s="160">
        <f>H2389*(I2389/J2389)</f>
        <v/>
      </c>
      <c r="L2389" s="159" t="n">
        <v>282941.0045</v>
      </c>
      <c r="M2389" s="159" t="n">
        <v>274700</v>
      </c>
      <c r="N2389" s="159" t="n">
        <v>296676</v>
      </c>
      <c r="O2389" s="162">
        <f>MIN(K2389,L2389,M2389,N2389)</f>
        <v/>
      </c>
      <c r="P2389" s="162">
        <f>MAX(K2389,L2389,M2389,N2389)</f>
        <v/>
      </c>
      <c r="Q2389" s="162">
        <f>MEDIAN(K2389,L2389,M2389,N2389)</f>
        <v/>
      </c>
      <c r="R2389" s="162">
        <f>AVERAGE(K2389,L2389,M2389,N2389)</f>
        <v/>
      </c>
      <c r="S2389" s="162">
        <f>AVERAGE(O2389,Q2389)</f>
        <v/>
      </c>
      <c r="T2389" s="162">
        <f>AVERAGE(P2389,Q2389)</f>
        <v/>
      </c>
      <c r="U2389" s="41">
        <f>STDEVA(K2389,L2389,M2389,N2389)</f>
        <v/>
      </c>
      <c r="V2389" s="42">
        <f>U2389/Q2389</f>
        <v/>
      </c>
      <c r="W2389" s="43">
        <f>IF(X2389=O2389,"MENOR",IF(X2389=S2389,"PROM[MEN-MED]","PROMEDIO"))</f>
        <v/>
      </c>
      <c r="X2389" s="163">
        <f>IF(V2389&lt;=300%,O2389,IF(AND(V2389&gt;100%,V2389&lt;=150%),S2389,R2389))</f>
        <v/>
      </c>
      <c r="Y2389" s="162">
        <f>ROUND(X2389,0)</f>
        <v/>
      </c>
    </row>
    <row r="2390" ht="27" customHeight="1">
      <c r="B2390" s="57" t="inlineStr">
        <is>
          <t>8.29</t>
        </is>
      </c>
      <c r="C2390" s="32" t="n">
        <v>4912</v>
      </c>
      <c r="D2390" s="58" t="inlineStr">
        <is>
          <t>CONJUNTO DE BLOQUEO DE CAPO</t>
        </is>
      </c>
      <c r="E2390" s="56" t="inlineStr">
        <is>
          <t>mecanismo de seguridad que mantiene el capó del vehículo cerrado de forma segura mientras se conduce. Consiste en un conjunto de piezas que permiten abrir y cerrar el capó de manera controlada.</t>
        </is>
      </c>
      <c r="F2390" s="32" t="inlineStr">
        <is>
          <t>Unidad</t>
        </is>
      </c>
      <c r="G2390" s="35" t="inlineStr">
        <is>
          <t>suministro</t>
        </is>
      </c>
      <c r="H2390" s="159" t="n">
        <v>284051</v>
      </c>
      <c r="I2390" s="37" t="n">
        <v>158.91</v>
      </c>
      <c r="J2390" s="37" t="n">
        <v>151.76</v>
      </c>
      <c r="K2390" s="160">
        <f>H2390*(I2390/J2390)</f>
        <v/>
      </c>
      <c r="L2390" s="159" t="n">
        <v>336304.2697</v>
      </c>
      <c r="M2390" s="159" t="n">
        <v>326509</v>
      </c>
      <c r="N2390" s="159" t="n">
        <v>352629.72</v>
      </c>
      <c r="O2390" s="162">
        <f>MIN(K2390,L2390,M2390,N2390)</f>
        <v/>
      </c>
      <c r="P2390" s="162">
        <f>MAX(K2390,L2390,M2390,N2390)</f>
        <v/>
      </c>
      <c r="Q2390" s="162">
        <f>MEDIAN(K2390,L2390,M2390,N2390)</f>
        <v/>
      </c>
      <c r="R2390" s="162">
        <f>AVERAGE(K2390,L2390,M2390,N2390)</f>
        <v/>
      </c>
      <c r="S2390" s="162">
        <f>AVERAGE(O2390,Q2390)</f>
        <v/>
      </c>
      <c r="T2390" s="162">
        <f>AVERAGE(P2390,Q2390)</f>
        <v/>
      </c>
      <c r="U2390" s="41">
        <f>STDEVA(K2390,L2390,M2390,N2390)</f>
        <v/>
      </c>
      <c r="V2390" s="42">
        <f>U2390/Q2390</f>
        <v/>
      </c>
      <c r="W2390" s="43">
        <f>IF(X2390=O2390,"MENOR",IF(X2390=S2390,"PROM[MEN-MED]","PROMEDIO"))</f>
        <v/>
      </c>
      <c r="X2390" s="163">
        <f>IF(V2390&lt;=300%,O2390,IF(AND(V2390&gt;100%,V2390&lt;=150%),S2390,R2390))</f>
        <v/>
      </c>
      <c r="Y2390" s="162">
        <f>ROUND(X2390,0)</f>
        <v/>
      </c>
    </row>
    <row r="2391" ht="27" customHeight="1">
      <c r="B2391" s="57" t="inlineStr">
        <is>
          <t>8.30</t>
        </is>
      </c>
      <c r="C2391" s="32" t="n">
        <v>4912</v>
      </c>
      <c r="D2391" s="58" t="inlineStr">
        <is>
          <t>PALANCA DE CONTROL DE BLOQUEO DE CAPO</t>
        </is>
      </c>
      <c r="E2391" s="56" t="inlineStr">
        <is>
          <t>es el mecanismo ubicado dentro del vehículo que permite al conductor desbloquear el seguro del capó para abrirlo. Al tirar de esta palanca, se acciona un cable de control que libera el pestillo del capó, permitiendo que este se abra parcialmente.</t>
        </is>
      </c>
      <c r="F2391" s="32" t="inlineStr">
        <is>
          <t>Unidad</t>
        </is>
      </c>
      <c r="G2391" s="35" t="inlineStr">
        <is>
          <t>suministro</t>
        </is>
      </c>
      <c r="H2391" s="159" t="n">
        <v>152000</v>
      </c>
      <c r="I2391" s="37" t="n">
        <v>158.91</v>
      </c>
      <c r="J2391" s="37" t="n">
        <v>151.76</v>
      </c>
      <c r="K2391" s="160">
        <f>H2391*(I2391/J2391)</f>
        <v/>
      </c>
      <c r="L2391" s="159" t="n">
        <v>179962.629</v>
      </c>
      <c r="M2391" s="159" t="n">
        <v>174721</v>
      </c>
      <c r="N2391" s="159" t="n">
        <v>188698.68</v>
      </c>
      <c r="O2391" s="162">
        <f>MIN(K2391,L2391,M2391,N2391)</f>
        <v/>
      </c>
      <c r="P2391" s="162">
        <f>MAX(K2391,L2391,M2391,N2391)</f>
        <v/>
      </c>
      <c r="Q2391" s="162">
        <f>MEDIAN(K2391,L2391,M2391,N2391)</f>
        <v/>
      </c>
      <c r="R2391" s="162">
        <f>AVERAGE(K2391,L2391,M2391,N2391)</f>
        <v/>
      </c>
      <c r="S2391" s="162">
        <f>AVERAGE(O2391,Q2391)</f>
        <v/>
      </c>
      <c r="T2391" s="162">
        <f>AVERAGE(P2391,Q2391)</f>
        <v/>
      </c>
      <c r="U2391" s="41">
        <f>STDEVA(K2391,L2391,M2391,N2391)</f>
        <v/>
      </c>
      <c r="V2391" s="42">
        <f>U2391/Q2391</f>
        <v/>
      </c>
      <c r="W2391" s="43">
        <f>IF(X2391=O2391,"MENOR",IF(X2391=S2391,"PROM[MEN-MED]","PROMEDIO"))</f>
        <v/>
      </c>
      <c r="X2391" s="163">
        <f>IF(V2391&lt;=300%,O2391,IF(AND(V2391&gt;100%,V2391&lt;=150%),S2391,R2391))</f>
        <v/>
      </c>
      <c r="Y2391" s="162">
        <f>ROUND(X2391,0)</f>
        <v/>
      </c>
    </row>
    <row r="2392" ht="15.75" customHeight="1">
      <c r="B2392" s="57" t="inlineStr">
        <is>
          <t>8.31</t>
        </is>
      </c>
      <c r="C2392" s="32" t="n">
        <v>4912</v>
      </c>
      <c r="D2392" s="58" t="inlineStr">
        <is>
          <t>MOTOR Y SOPORTE LIMPIAVIDRIOS TRASERO</t>
        </is>
      </c>
      <c r="E2392" s="56" t="inlineStr">
        <is>
          <t>conjunto mecánico y estructural encargado de accionar y sostener el sistema de limpiaparabrisas trasero, permitiendo la limpieza del vidrio posterior del vehículo.</t>
        </is>
      </c>
      <c r="F2392" s="32" t="inlineStr">
        <is>
          <t>Unidad</t>
        </is>
      </c>
      <c r="G2392" s="35" t="inlineStr">
        <is>
          <t>suministro</t>
        </is>
      </c>
      <c r="H2392" s="159" t="n">
        <v>1578766</v>
      </c>
      <c r="I2392" s="37" t="n">
        <v>158.91</v>
      </c>
      <c r="J2392" s="37" t="n">
        <v>151.76</v>
      </c>
      <c r="K2392" s="160">
        <f>H2392*(I2392/J2392)</f>
        <v/>
      </c>
      <c r="L2392" s="159" t="n">
        <v>1868086.276</v>
      </c>
      <c r="M2392" s="159" t="n">
        <v>1813676</v>
      </c>
      <c r="N2392" s="159" t="n">
        <v>1958770.08</v>
      </c>
      <c r="O2392" s="162">
        <f>MIN(K2392,L2392,M2392,N2392)</f>
        <v/>
      </c>
      <c r="P2392" s="162">
        <f>MAX(K2392,L2392,M2392,N2392)</f>
        <v/>
      </c>
      <c r="Q2392" s="162">
        <f>MEDIAN(K2392,L2392,M2392,N2392)</f>
        <v/>
      </c>
      <c r="R2392" s="162">
        <f>AVERAGE(K2392,L2392,M2392,N2392)</f>
        <v/>
      </c>
      <c r="S2392" s="162">
        <f>AVERAGE(O2392,Q2392)</f>
        <v/>
      </c>
      <c r="T2392" s="162">
        <f>AVERAGE(P2392,Q2392)</f>
        <v/>
      </c>
      <c r="U2392" s="41">
        <f>STDEVA(K2392,L2392,M2392,N2392)</f>
        <v/>
      </c>
      <c r="V2392" s="42">
        <f>U2392/Q2392</f>
        <v/>
      </c>
      <c r="W2392" s="43">
        <f>IF(X2392=O2392,"MENOR",IF(X2392=S2392,"PROM[MEN-MED]","PROMEDIO"))</f>
        <v/>
      </c>
      <c r="X2392" s="163">
        <f>IF(V2392&lt;=300%,O2392,IF(AND(V2392&gt;100%,V2392&lt;=150%),S2392,R2392))</f>
        <v/>
      </c>
      <c r="Y2392" s="162">
        <f>ROUND(X2392,0)</f>
        <v/>
      </c>
    </row>
    <row r="2393" ht="15.75" customHeight="1">
      <c r="B2393" s="57" t="inlineStr">
        <is>
          <t>8.32</t>
        </is>
      </c>
      <c r="C2393" s="32" t="n">
        <v>4912</v>
      </c>
      <c r="D2393" s="58" t="inlineStr">
        <is>
          <t>BRAZO DEL LIMPIABRISAS TRASERO</t>
        </is>
      </c>
      <c r="E2393" s="56" t="inlineStr">
        <is>
          <t>pieza metálica que sostiene y mueve la escobilla limpiaparabrisas trasera, permitiendo la limpieza del vidrio posterior del vehículo</t>
        </is>
      </c>
      <c r="F2393" s="32" t="inlineStr">
        <is>
          <t>Unidad</t>
        </is>
      </c>
      <c r="G2393" s="35" t="inlineStr">
        <is>
          <t>suministro</t>
        </is>
      </c>
      <c r="H2393" s="159" t="n">
        <v>152950</v>
      </c>
      <c r="I2393" s="37" t="n">
        <v>158.91</v>
      </c>
      <c r="J2393" s="37" t="n">
        <v>151.76</v>
      </c>
      <c r="K2393" s="160">
        <f>H2393*(I2393/J2393)</f>
        <v/>
      </c>
      <c r="L2393" s="159" t="n">
        <v>181086.3579</v>
      </c>
      <c r="M2393" s="159" t="n">
        <v>175812</v>
      </c>
      <c r="N2393" s="159" t="n">
        <v>189876.96</v>
      </c>
      <c r="O2393" s="162">
        <f>MIN(K2393,L2393,M2393,N2393)</f>
        <v/>
      </c>
      <c r="P2393" s="162">
        <f>MAX(K2393,L2393,M2393,N2393)</f>
        <v/>
      </c>
      <c r="Q2393" s="162">
        <f>MEDIAN(K2393,L2393,M2393,N2393)</f>
        <v/>
      </c>
      <c r="R2393" s="162">
        <f>AVERAGE(K2393,L2393,M2393,N2393)</f>
        <v/>
      </c>
      <c r="S2393" s="162">
        <f>AVERAGE(O2393,Q2393)</f>
        <v/>
      </c>
      <c r="T2393" s="162">
        <f>AVERAGE(P2393,Q2393)</f>
        <v/>
      </c>
      <c r="U2393" s="41">
        <f>STDEVA(K2393,L2393,M2393,N2393)</f>
        <v/>
      </c>
      <c r="V2393" s="42">
        <f>U2393/Q2393</f>
        <v/>
      </c>
      <c r="W2393" s="43">
        <f>IF(X2393=O2393,"MENOR",IF(X2393=S2393,"PROM[MEN-MED]","PROMEDIO"))</f>
        <v/>
      </c>
      <c r="X2393" s="163">
        <f>IF(V2393&lt;=300%,O2393,IF(AND(V2393&gt;100%,V2393&lt;=150%),S2393,R2393))</f>
        <v/>
      </c>
      <c r="Y2393" s="162">
        <f>ROUND(X2393,0)</f>
        <v/>
      </c>
    </row>
    <row r="2394" ht="15.75" customHeight="1">
      <c r="B2394" s="57" t="inlineStr">
        <is>
          <t>8.33</t>
        </is>
      </c>
      <c r="C2394" s="32" t="n">
        <v>4912</v>
      </c>
      <c r="D2394" s="58" t="inlineStr">
        <is>
          <t>CERRADURA DE LA PUERTA DEL MALETERO</t>
        </is>
      </c>
      <c r="E2394" s="56" t="inlineStr">
        <is>
          <t>mecanismo que permite bloquear y desbloquear el portón trasero, asegurando su cierre adecuado y protegiendo el contenido del maletero.</t>
        </is>
      </c>
      <c r="F2394" s="32" t="inlineStr">
        <is>
          <t>Unidad</t>
        </is>
      </c>
      <c r="G2394" s="35" t="inlineStr">
        <is>
          <t>suministro</t>
        </is>
      </c>
      <c r="H2394" s="159" t="n">
        <v>1116911</v>
      </c>
      <c r="I2394" s="37" t="n">
        <v>158.91</v>
      </c>
      <c r="J2394" s="37" t="n">
        <v>151.76</v>
      </c>
      <c r="K2394" s="160">
        <f>H2394*(I2394/J2394)</f>
        <v/>
      </c>
      <c r="L2394" s="159" t="n">
        <v>1317797.4558</v>
      </c>
      <c r="M2394" s="159" t="n">
        <v>1279415</v>
      </c>
      <c r="N2394" s="159" t="n">
        <v>1381768.2</v>
      </c>
      <c r="O2394" s="162">
        <f>MIN(K2394,L2394,M2394,N2394)</f>
        <v/>
      </c>
      <c r="P2394" s="162">
        <f>MAX(K2394,L2394,M2394,N2394)</f>
        <v/>
      </c>
      <c r="Q2394" s="162">
        <f>MEDIAN(K2394,L2394,M2394,N2394)</f>
        <v/>
      </c>
      <c r="R2394" s="162">
        <f>AVERAGE(K2394,L2394,M2394,N2394)</f>
        <v/>
      </c>
      <c r="S2394" s="162">
        <f>AVERAGE(O2394,Q2394)</f>
        <v/>
      </c>
      <c r="T2394" s="162">
        <f>AVERAGE(P2394,Q2394)</f>
        <v/>
      </c>
      <c r="U2394" s="41">
        <f>STDEVA(K2394,L2394,M2394,N2394)</f>
        <v/>
      </c>
      <c r="V2394" s="42">
        <f>U2394/Q2394</f>
        <v/>
      </c>
      <c r="W2394" s="43">
        <f>IF(X2394=O2394,"MENOR",IF(X2394=S2394,"PROM[MEN-MED]","PROMEDIO"))</f>
        <v/>
      </c>
      <c r="X2394" s="163">
        <f>IF(V2394&lt;=300%,O2394,IF(AND(V2394&gt;100%,V2394&lt;=150%),S2394,R2394))</f>
        <v/>
      </c>
      <c r="Y2394" s="162">
        <f>ROUND(X2394,0)</f>
        <v/>
      </c>
    </row>
    <row r="2395" ht="15.75" customHeight="1">
      <c r="B2395" s="57" t="inlineStr">
        <is>
          <t>8.34</t>
        </is>
      </c>
      <c r="C2395" s="32" t="n">
        <v>4912</v>
      </c>
      <c r="D2395" s="58" t="inlineStr">
        <is>
          <t>BANDA PROTECTORA DE LA PUERTA DEL MALETERO</t>
        </is>
      </c>
      <c r="E2395" s="56" t="inlineStr">
        <is>
          <t>accesorio diseñado para proteger el borde inferior o lateral del portón trasero contra golpes, rayones y desgaste causado por el uso diario.</t>
        </is>
      </c>
      <c r="F2395" s="32" t="inlineStr">
        <is>
          <t>Unidad</t>
        </is>
      </c>
      <c r="G2395" s="35" t="inlineStr">
        <is>
          <t>suministro</t>
        </is>
      </c>
      <c r="H2395" s="159" t="n">
        <v>526587</v>
      </c>
      <c r="I2395" s="37" t="n">
        <v>158.91</v>
      </c>
      <c r="J2395" s="37" t="n">
        <v>151.76</v>
      </c>
      <c r="K2395" s="160">
        <f>H2395*(I2395/J2395)</f>
        <v/>
      </c>
      <c r="L2395" s="159" t="n">
        <v>676478.2528</v>
      </c>
      <c r="M2395" s="159" t="n">
        <v>656775</v>
      </c>
      <c r="N2395" s="159" t="n">
        <v>709317</v>
      </c>
      <c r="O2395" s="162">
        <f>MIN(K2395,L2395,M2395,N2395)</f>
        <v/>
      </c>
      <c r="P2395" s="162">
        <f>MAX(K2395,L2395,M2395,N2395)</f>
        <v/>
      </c>
      <c r="Q2395" s="162">
        <f>MEDIAN(K2395,L2395,M2395,N2395)</f>
        <v/>
      </c>
      <c r="R2395" s="162">
        <f>AVERAGE(K2395,L2395,M2395,N2395)</f>
        <v/>
      </c>
      <c r="S2395" s="162">
        <f>AVERAGE(O2395,Q2395)</f>
        <v/>
      </c>
      <c r="T2395" s="162">
        <f>AVERAGE(P2395,Q2395)</f>
        <v/>
      </c>
      <c r="U2395" s="41">
        <f>STDEVA(K2395,L2395,M2395,N2395)</f>
        <v/>
      </c>
      <c r="V2395" s="42">
        <f>U2395/Q2395</f>
        <v/>
      </c>
      <c r="W2395" s="43">
        <f>IF(X2395=O2395,"MENOR",IF(X2395=S2395,"PROM[MEN-MED]","PROMEDIO"))</f>
        <v/>
      </c>
      <c r="X2395" s="163">
        <f>IF(V2395&lt;=300%,O2395,IF(AND(V2395&gt;100%,V2395&lt;=150%),S2395,R2395))</f>
        <v/>
      </c>
      <c r="Y2395" s="162">
        <f>ROUND(X2395,0)</f>
        <v/>
      </c>
    </row>
    <row r="2396" ht="15.75" customHeight="1">
      <c r="B2396" s="57" t="inlineStr">
        <is>
          <t>8.35</t>
        </is>
      </c>
      <c r="C2396" s="32" t="n">
        <v>4912</v>
      </c>
      <c r="D2396" s="58" t="inlineStr">
        <is>
          <t xml:space="preserve">ESPEJO EXTERIOR IZQUIERDO </t>
        </is>
      </c>
      <c r="E2396" s="56" t="inlineStr">
        <is>
          <t xml:space="preserve"> retrovisor ubicado en el lado del conductor, diseñado para proporcionar visibilidad lateral y trasera, mejorando la seguridad al conducir.</t>
        </is>
      </c>
      <c r="F2396" s="32" t="inlineStr">
        <is>
          <t>Unidad</t>
        </is>
      </c>
      <c r="G2396" s="35" t="inlineStr">
        <is>
          <t>suministro</t>
        </is>
      </c>
      <c r="H2396" s="159" t="n">
        <v>2038518</v>
      </c>
      <c r="I2396" s="37" t="n">
        <v>158.91</v>
      </c>
      <c r="J2396" s="37" t="n">
        <v>151.76</v>
      </c>
      <c r="K2396" s="160">
        <f>H2396*(I2396/J2396)</f>
        <v/>
      </c>
      <c r="L2396" s="159" t="n">
        <v>2421608.2786</v>
      </c>
      <c r="M2396" s="159" t="n">
        <v>2351076</v>
      </c>
      <c r="N2396" s="159" t="n">
        <v>2539162.08</v>
      </c>
      <c r="O2396" s="162">
        <f>MIN(K2396,L2396,M2396,N2396)</f>
        <v/>
      </c>
      <c r="P2396" s="162">
        <f>MAX(K2396,L2396,M2396,N2396)</f>
        <v/>
      </c>
      <c r="Q2396" s="162">
        <f>MEDIAN(K2396,L2396,M2396,N2396)</f>
        <v/>
      </c>
      <c r="R2396" s="162">
        <f>AVERAGE(K2396,L2396,M2396,N2396)</f>
        <v/>
      </c>
      <c r="S2396" s="162">
        <f>AVERAGE(O2396,Q2396)</f>
        <v/>
      </c>
      <c r="T2396" s="162">
        <f>AVERAGE(P2396,Q2396)</f>
        <v/>
      </c>
      <c r="U2396" s="41">
        <f>STDEVA(K2396,L2396,M2396,N2396)</f>
        <v/>
      </c>
      <c r="V2396" s="42">
        <f>U2396/Q2396</f>
        <v/>
      </c>
      <c r="W2396" s="43">
        <f>IF(X2396=O2396,"MENOR",IF(X2396=S2396,"PROM[MEN-MED]","PROMEDIO"))</f>
        <v/>
      </c>
      <c r="X2396" s="163">
        <f>IF(V2396&lt;=300%,O2396,IF(AND(V2396&gt;100%,V2396&lt;=150%),S2396,R2396))</f>
        <v/>
      </c>
      <c r="Y2396" s="162">
        <f>ROUND(X2396,0)</f>
        <v/>
      </c>
    </row>
    <row r="2397" ht="15.75" customHeight="1">
      <c r="B2397" s="57" t="inlineStr">
        <is>
          <t>8.36</t>
        </is>
      </c>
      <c r="C2397" s="32" t="n">
        <v>4912</v>
      </c>
      <c r="D2397" s="58" t="inlineStr">
        <is>
          <t>ESPEJO EXTERIOR DERECHO</t>
        </is>
      </c>
      <c r="E2397" s="56" t="inlineStr">
        <is>
          <t>etrovisor ubicado en el lado del pasajero, diseñado para proporcionar visibilidad lateral y trasera, ayudando en maniobras y mejorando la seguridad al conducir.</t>
        </is>
      </c>
      <c r="F2397" s="32" t="inlineStr">
        <is>
          <t>Unidad</t>
        </is>
      </c>
      <c r="G2397" s="35" t="inlineStr">
        <is>
          <t>suministro</t>
        </is>
      </c>
      <c r="H2397" s="159" t="n">
        <v>2108858</v>
      </c>
      <c r="I2397" s="37" t="n">
        <v>158.91</v>
      </c>
      <c r="J2397" s="37" t="n">
        <v>151.76</v>
      </c>
      <c r="K2397" s="160">
        <f>H2397*(I2397/J2397)</f>
        <v/>
      </c>
      <c r="L2397" s="159" t="n">
        <v>2526653.8626</v>
      </c>
      <c r="M2397" s="159" t="n">
        <v>2453062</v>
      </c>
      <c r="N2397" s="159" t="n">
        <v>2649306.96</v>
      </c>
      <c r="O2397" s="162">
        <f>MIN(K2397,L2397,M2397,N2397)</f>
        <v/>
      </c>
      <c r="P2397" s="162">
        <f>MAX(K2397,L2397,M2397,N2397)</f>
        <v/>
      </c>
      <c r="Q2397" s="162">
        <f>MEDIAN(K2397,L2397,M2397,N2397)</f>
        <v/>
      </c>
      <c r="R2397" s="162">
        <f>AVERAGE(K2397,L2397,M2397,N2397)</f>
        <v/>
      </c>
      <c r="S2397" s="162">
        <f>AVERAGE(O2397,Q2397)</f>
        <v/>
      </c>
      <c r="T2397" s="162">
        <f>AVERAGE(P2397,Q2397)</f>
        <v/>
      </c>
      <c r="U2397" s="41">
        <f>STDEVA(K2397,L2397,M2397,N2397)</f>
        <v/>
      </c>
      <c r="V2397" s="42">
        <f>U2397/Q2397</f>
        <v/>
      </c>
      <c r="W2397" s="43">
        <f>IF(X2397=O2397,"MENOR",IF(X2397=S2397,"PROM[MEN-MED]","PROMEDIO"))</f>
        <v/>
      </c>
      <c r="X2397" s="163">
        <f>IF(V2397&lt;=300%,O2397,IF(AND(V2397&gt;100%,V2397&lt;=150%),S2397,R2397))</f>
        <v/>
      </c>
      <c r="Y2397" s="162">
        <f>ROUND(X2397,0)</f>
        <v/>
      </c>
    </row>
    <row r="2398" ht="27" customHeight="1">
      <c r="B2398" s="57" t="inlineStr">
        <is>
          <t>8.37</t>
        </is>
      </c>
      <c r="C2398" s="32" t="n">
        <v>4912</v>
      </c>
      <c r="D2398" s="58" t="inlineStr">
        <is>
          <t xml:space="preserve">MOTOR DEL LIMPIABRISAS </t>
        </is>
      </c>
      <c r="E2398" s="56" t="inlineStr">
        <is>
          <t>motor eléctrico que impulsa el sistema de limpiaparabrisas, permitiendo el movimiento de las escobillas sobre el parabrisas para limpiar agua, suciedad o nieve y mejorar la visibilidad del conductor.</t>
        </is>
      </c>
      <c r="F2398" s="32" t="inlineStr">
        <is>
          <t>Unidad</t>
        </is>
      </c>
      <c r="G2398" s="35" t="inlineStr">
        <is>
          <t>suministro</t>
        </is>
      </c>
      <c r="H2398" s="159" t="n">
        <v>1208401</v>
      </c>
      <c r="I2398" s="37" t="n">
        <v>158.91</v>
      </c>
      <c r="J2398" s="37" t="n">
        <v>151.76</v>
      </c>
      <c r="K2398" s="160">
        <f>H2398*(I2398/J2398)</f>
        <v/>
      </c>
      <c r="L2398" s="159" t="n">
        <v>1458208.0786</v>
      </c>
      <c r="M2398" s="159" t="n">
        <v>1415736</v>
      </c>
      <c r="N2398" s="159" t="n">
        <v>1528994.88</v>
      </c>
      <c r="O2398" s="162">
        <f>MIN(K2398,L2398,M2398,N2398)</f>
        <v/>
      </c>
      <c r="P2398" s="162">
        <f>MAX(K2398,L2398,M2398,N2398)</f>
        <v/>
      </c>
      <c r="Q2398" s="162">
        <f>MEDIAN(K2398,L2398,M2398,N2398)</f>
        <v/>
      </c>
      <c r="R2398" s="162">
        <f>AVERAGE(K2398,L2398,M2398,N2398)</f>
        <v/>
      </c>
      <c r="S2398" s="162">
        <f>AVERAGE(O2398,Q2398)</f>
        <v/>
      </c>
      <c r="T2398" s="162">
        <f>AVERAGE(P2398,Q2398)</f>
        <v/>
      </c>
      <c r="U2398" s="41">
        <f>STDEVA(K2398,L2398,M2398,N2398)</f>
        <v/>
      </c>
      <c r="V2398" s="42">
        <f>U2398/Q2398</f>
        <v/>
      </c>
      <c r="W2398" s="43">
        <f>IF(X2398=O2398,"MENOR",IF(X2398=S2398,"PROM[MEN-MED]","PROMEDIO"))</f>
        <v/>
      </c>
      <c r="X2398" s="163">
        <f>IF(V2398&lt;=300%,O2398,IF(AND(V2398&gt;100%,V2398&lt;=150%),S2398,R2398))</f>
        <v/>
      </c>
      <c r="Y2398" s="162">
        <f>ROUND(X2398,0)</f>
        <v/>
      </c>
    </row>
    <row r="2399" ht="27" customHeight="1">
      <c r="B2399" s="57" t="inlineStr">
        <is>
          <t>8.38</t>
        </is>
      </c>
      <c r="C2399" s="32" t="n">
        <v>4912</v>
      </c>
      <c r="D2399" s="58" t="inlineStr">
        <is>
          <t xml:space="preserve">CONJUNTO ARTICULACION LIMPIABRISAS </t>
        </is>
      </c>
      <c r="E2399" s="56" t="inlineStr">
        <is>
          <t>conjunto de brazos, varillajes y uniones mecánicas que transmiten el movimiento del motor del limpiaparabrisas a las escobillas, permitiendo que se desplacen de manera sincronizada sobre el parabrisas.</t>
        </is>
      </c>
      <c r="F2399" s="32" t="inlineStr">
        <is>
          <t>Unidad</t>
        </is>
      </c>
      <c r="G2399" s="35" t="inlineStr">
        <is>
          <t>suministro</t>
        </is>
      </c>
      <c r="H2399" s="159" t="n">
        <v>638846</v>
      </c>
      <c r="I2399" s="37" t="n">
        <v>158.91</v>
      </c>
      <c r="J2399" s="37" t="n">
        <v>151.76</v>
      </c>
      <c r="K2399" s="160">
        <f>H2399*(I2399/J2399)</f>
        <v/>
      </c>
      <c r="L2399" s="159" t="n">
        <v>761939.4118</v>
      </c>
      <c r="M2399" s="159" t="n">
        <v>739747</v>
      </c>
      <c r="N2399" s="159" t="n">
        <v>798926.76</v>
      </c>
      <c r="O2399" s="162">
        <f>MIN(K2399,L2399,M2399,N2399)</f>
        <v/>
      </c>
      <c r="P2399" s="162">
        <f>MAX(K2399,L2399,M2399,N2399)</f>
        <v/>
      </c>
      <c r="Q2399" s="162">
        <f>MEDIAN(K2399,L2399,M2399,N2399)</f>
        <v/>
      </c>
      <c r="R2399" s="162">
        <f>AVERAGE(K2399,L2399,M2399,N2399)</f>
        <v/>
      </c>
      <c r="S2399" s="162">
        <f>AVERAGE(O2399,Q2399)</f>
        <v/>
      </c>
      <c r="T2399" s="162">
        <f>AVERAGE(P2399,Q2399)</f>
        <v/>
      </c>
      <c r="U2399" s="41">
        <f>STDEVA(K2399,L2399,M2399,N2399)</f>
        <v/>
      </c>
      <c r="V2399" s="42">
        <f>U2399/Q2399</f>
        <v/>
      </c>
      <c r="W2399" s="43">
        <f>IF(X2399=O2399,"MENOR",IF(X2399=S2399,"PROM[MEN-MED]","PROMEDIO"))</f>
        <v/>
      </c>
      <c r="X2399" s="163">
        <f>IF(V2399&lt;=300%,O2399,IF(AND(V2399&gt;100%,V2399&lt;=150%),S2399,R2399))</f>
        <v/>
      </c>
      <c r="Y2399" s="162">
        <f>ROUND(X2399,0)</f>
        <v/>
      </c>
    </row>
    <row r="2400" ht="15.75" customHeight="1">
      <c r="B2400" s="57" t="inlineStr">
        <is>
          <t>8.39</t>
        </is>
      </c>
      <c r="C2400" s="32" t="n">
        <v>4912</v>
      </c>
      <c r="D2400" s="58" t="inlineStr">
        <is>
          <t>BRAZOS LIMPABRISAS</t>
        </is>
      </c>
      <c r="E2400" s="56" t="inlineStr">
        <is>
          <t>pieza metálica que sostiene y mueve la escobilla limpiaparabrisas , permitiendo la limpieza del vidrio posterior del vehículo</t>
        </is>
      </c>
      <c r="F2400" s="32" t="inlineStr">
        <is>
          <t>Unidad</t>
        </is>
      </c>
      <c r="G2400" s="35" t="inlineStr">
        <is>
          <t>suministro</t>
        </is>
      </c>
      <c r="H2400" s="159" t="n">
        <v>292460</v>
      </c>
      <c r="I2400" s="37" t="n">
        <v>158.91</v>
      </c>
      <c r="J2400" s="37" t="n">
        <v>151.76</v>
      </c>
      <c r="K2400" s="160">
        <f>H2400*(I2400/J2400)</f>
        <v/>
      </c>
      <c r="L2400" s="159" t="n">
        <v>355423.131</v>
      </c>
      <c r="M2400" s="159" t="n">
        <v>345071</v>
      </c>
      <c r="N2400" s="159" t="n">
        <v>372676.68</v>
      </c>
      <c r="O2400" s="162">
        <f>MIN(K2400,L2400,M2400,N2400)</f>
        <v/>
      </c>
      <c r="P2400" s="162">
        <f>MAX(K2400,L2400,M2400,N2400)</f>
        <v/>
      </c>
      <c r="Q2400" s="162">
        <f>MEDIAN(K2400,L2400,M2400,N2400)</f>
        <v/>
      </c>
      <c r="R2400" s="162">
        <f>AVERAGE(K2400,L2400,M2400,N2400)</f>
        <v/>
      </c>
      <c r="S2400" s="162">
        <f>AVERAGE(O2400,Q2400)</f>
        <v/>
      </c>
      <c r="T2400" s="162">
        <f>AVERAGE(P2400,Q2400)</f>
        <v/>
      </c>
      <c r="U2400" s="41">
        <f>STDEVA(K2400,L2400,M2400,N2400)</f>
        <v/>
      </c>
      <c r="V2400" s="42">
        <f>U2400/Q2400</f>
        <v/>
      </c>
      <c r="W2400" s="43">
        <f>IF(X2400=O2400,"MENOR",IF(X2400=S2400,"PROM[MEN-MED]","PROMEDIO"))</f>
        <v/>
      </c>
      <c r="X2400" s="163">
        <f>IF(V2400&lt;=300%,O2400,IF(AND(V2400&gt;100%,V2400&lt;=150%),S2400,R2400))</f>
        <v/>
      </c>
      <c r="Y2400" s="162">
        <f>ROUND(X2400,0)</f>
        <v/>
      </c>
    </row>
    <row r="2401" ht="27" customHeight="1">
      <c r="B2401" s="57" t="inlineStr">
        <is>
          <t>8.40</t>
        </is>
      </c>
      <c r="C2401" s="32" t="n">
        <v>4912</v>
      </c>
      <c r="D2401" s="58" t="inlineStr">
        <is>
          <t>CONJUNTO DELANTERO TUBO DE ESCAPE</t>
        </is>
      </c>
      <c r="E2401" s="56" t="inlineStr">
        <is>
          <t>parte del sistema de escape que transporta los gases de combustión desde el motor hacia el resto del sistema de escape, ayudando a reducir emisiones y mejorar el rendimiento del vehículo.</t>
        </is>
      </c>
      <c r="F2401" s="32" t="inlineStr">
        <is>
          <t>Unidad</t>
        </is>
      </c>
      <c r="G2401" s="35" t="inlineStr">
        <is>
          <t>suministro</t>
        </is>
      </c>
      <c r="H2401" s="159" t="n">
        <v>3734630</v>
      </c>
      <c r="I2401" s="37" t="n">
        <v>158.91</v>
      </c>
      <c r="J2401" s="37" t="n">
        <v>151.76</v>
      </c>
      <c r="K2401" s="160">
        <f>H2401*(I2401/J2401)</f>
        <v/>
      </c>
      <c r="L2401" s="159" t="n">
        <v>4434927.6524</v>
      </c>
      <c r="M2401" s="159" t="n">
        <v>4305755</v>
      </c>
      <c r="N2401" s="159" t="n">
        <v>4650215.4</v>
      </c>
      <c r="O2401" s="162">
        <f>MIN(K2401,L2401,M2401,N2401)</f>
        <v/>
      </c>
      <c r="P2401" s="162">
        <f>MAX(K2401,L2401,M2401,N2401)</f>
        <v/>
      </c>
      <c r="Q2401" s="162">
        <f>MEDIAN(K2401,L2401,M2401,N2401)</f>
        <v/>
      </c>
      <c r="R2401" s="162">
        <f>AVERAGE(K2401,L2401,M2401,N2401)</f>
        <v/>
      </c>
      <c r="S2401" s="162">
        <f>AVERAGE(O2401,Q2401)</f>
        <v/>
      </c>
      <c r="T2401" s="162">
        <f>AVERAGE(P2401,Q2401)</f>
        <v/>
      </c>
      <c r="U2401" s="41">
        <f>STDEVA(K2401,L2401,M2401,N2401)</f>
        <v/>
      </c>
      <c r="V2401" s="42">
        <f>U2401/Q2401</f>
        <v/>
      </c>
      <c r="W2401" s="43">
        <f>IF(X2401=O2401,"MENOR",IF(X2401=S2401,"PROM[MEN-MED]","PROMEDIO"))</f>
        <v/>
      </c>
      <c r="X2401" s="163">
        <f>IF(V2401&lt;=300%,O2401,IF(AND(V2401&gt;100%,V2401&lt;=150%),S2401,R2401))</f>
        <v/>
      </c>
      <c r="Y2401" s="162">
        <f>ROUND(X2401,0)</f>
        <v/>
      </c>
    </row>
    <row r="2402" ht="27" customHeight="1">
      <c r="B2402" s="57" t="inlineStr">
        <is>
          <t>8.41</t>
        </is>
      </c>
      <c r="C2402" s="32" t="n">
        <v>4912</v>
      </c>
      <c r="D2402" s="58" t="inlineStr">
        <is>
          <t>CONJUNTO DELANTERO TUBO DE ESCAPE NO.2</t>
        </is>
      </c>
      <c r="E2402" s="56" t="inlineStr">
        <is>
          <t>parte del sistema de escape que transporta los gases de combustión desde el motor hacia el resto del sistema de escape, ayudando a reducir emisiones y mejorar el rendimiento del vehículo.</t>
        </is>
      </c>
      <c r="F2402" s="32" t="inlineStr">
        <is>
          <t>Unidad</t>
        </is>
      </c>
      <c r="G2402" s="35" t="inlineStr">
        <is>
          <t>suministro</t>
        </is>
      </c>
      <c r="H2402" s="159" t="n">
        <v>2131456</v>
      </c>
      <c r="I2402" s="37" t="n">
        <v>158.91</v>
      </c>
      <c r="J2402" s="37" t="n">
        <v>151.76</v>
      </c>
      <c r="K2402" s="160">
        <f>H2402*(I2402/J2402)</f>
        <v/>
      </c>
      <c r="L2402" s="159" t="n">
        <v>2555043.7521</v>
      </c>
      <c r="M2402" s="159" t="n">
        <v>2480625</v>
      </c>
      <c r="N2402" s="159" t="n">
        <v>2679075</v>
      </c>
      <c r="O2402" s="162">
        <f>MIN(K2402,L2402,M2402,N2402)</f>
        <v/>
      </c>
      <c r="P2402" s="162">
        <f>MAX(K2402,L2402,M2402,N2402)</f>
        <v/>
      </c>
      <c r="Q2402" s="162">
        <f>MEDIAN(K2402,L2402,M2402,N2402)</f>
        <v/>
      </c>
      <c r="R2402" s="162">
        <f>AVERAGE(K2402,L2402,M2402,N2402)</f>
        <v/>
      </c>
      <c r="S2402" s="162">
        <f>AVERAGE(O2402,Q2402)</f>
        <v/>
      </c>
      <c r="T2402" s="162">
        <f>AVERAGE(P2402,Q2402)</f>
        <v/>
      </c>
      <c r="U2402" s="41">
        <f>STDEVA(K2402,L2402,M2402,N2402)</f>
        <v/>
      </c>
      <c r="V2402" s="42">
        <f>U2402/Q2402</f>
        <v/>
      </c>
      <c r="W2402" s="43">
        <f>IF(X2402=O2402,"MENOR",IF(X2402=S2402,"PROM[MEN-MED]","PROMEDIO"))</f>
        <v/>
      </c>
      <c r="X2402" s="163">
        <f>IF(V2402&lt;=300%,O2402,IF(AND(V2402&gt;100%,V2402&lt;=150%),S2402,R2402))</f>
        <v/>
      </c>
      <c r="Y2402" s="162">
        <f>ROUND(X2402,0)</f>
        <v/>
      </c>
    </row>
    <row r="2403" ht="15.75" customHeight="1">
      <c r="B2403" s="57" t="inlineStr">
        <is>
          <t>8.42</t>
        </is>
      </c>
      <c r="C2403" s="32" t="n">
        <v>4912</v>
      </c>
      <c r="D2403" s="58" t="inlineStr">
        <is>
          <t>SUBCONJUNTO DEL COLECTOR DE ESCAPE DERECHO</t>
        </is>
      </c>
      <c r="E2403" s="56" t="inlineStr">
        <is>
          <t>parte del sistema de escape que se encarga de recoger los gases de combustión de los cilindros del motor (en el lado derecho del bloque) y dirigirlos hacia el sistema de escape.</t>
        </is>
      </c>
      <c r="F2403" s="32" t="inlineStr">
        <is>
          <t>Unidad</t>
        </is>
      </c>
      <c r="G2403" s="35" t="inlineStr">
        <is>
          <t>suministro</t>
        </is>
      </c>
      <c r="H2403" s="159" t="n">
        <v>1441150</v>
      </c>
      <c r="I2403" s="37" t="n">
        <v>158.91</v>
      </c>
      <c r="J2403" s="37" t="n">
        <v>151.76</v>
      </c>
      <c r="K2403" s="160">
        <f>H2403*(I2403/J2403)</f>
        <v/>
      </c>
      <c r="L2403" s="159" t="n">
        <v>1706261.9483</v>
      </c>
      <c r="M2403" s="159" t="n">
        <v>1656565</v>
      </c>
      <c r="N2403" s="159" t="n">
        <v>1789090.2</v>
      </c>
      <c r="O2403" s="162">
        <f>MIN(K2403,L2403,M2403,N2403)</f>
        <v/>
      </c>
      <c r="P2403" s="162">
        <f>MAX(K2403,L2403,M2403,N2403)</f>
        <v/>
      </c>
      <c r="Q2403" s="162">
        <f>MEDIAN(K2403,L2403,M2403,N2403)</f>
        <v/>
      </c>
      <c r="R2403" s="162">
        <f>AVERAGE(K2403,L2403,M2403,N2403)</f>
        <v/>
      </c>
      <c r="S2403" s="162">
        <f>AVERAGE(O2403,Q2403)</f>
        <v/>
      </c>
      <c r="T2403" s="162">
        <f>AVERAGE(P2403,Q2403)</f>
        <v/>
      </c>
      <c r="U2403" s="41">
        <f>STDEVA(K2403,L2403,M2403,N2403)</f>
        <v/>
      </c>
      <c r="V2403" s="42">
        <f>U2403/Q2403</f>
        <v/>
      </c>
      <c r="W2403" s="43">
        <f>IF(X2403=O2403,"MENOR",IF(X2403=S2403,"PROM[MEN-MED]","PROMEDIO"))</f>
        <v/>
      </c>
      <c r="X2403" s="163">
        <f>IF(V2403&lt;=300%,O2403,IF(AND(V2403&gt;100%,V2403&lt;=150%),S2403,R2403))</f>
        <v/>
      </c>
      <c r="Y2403" s="162">
        <f>ROUND(X2403,0)</f>
        <v/>
      </c>
    </row>
    <row r="2404" ht="15.75" customHeight="1">
      <c r="B2404" s="57" t="inlineStr">
        <is>
          <t>8.43</t>
        </is>
      </c>
      <c r="C2404" s="32" t="n">
        <v>4912</v>
      </c>
      <c r="D2404" s="58" t="inlineStr">
        <is>
          <t>SUBCONJUNTO DEL COLECTOR DE ESCAPE IZQUIERDO</t>
        </is>
      </c>
      <c r="E2404" s="56" t="inlineStr">
        <is>
          <t>parte del sistema de escape que se encarga de recoger los gases de combustión de los cilindros del motor (en el lado izquierdo del bloque) y dirigirlos hacia el sistema de escape.</t>
        </is>
      </c>
      <c r="F2404" s="32" t="inlineStr">
        <is>
          <t>Unidad</t>
        </is>
      </c>
      <c r="G2404" s="35" t="inlineStr">
        <is>
          <t>suministro</t>
        </is>
      </c>
      <c r="H2404" s="159" t="n">
        <v>1447831</v>
      </c>
      <c r="I2404" s="37" t="n">
        <v>158.91</v>
      </c>
      <c r="J2404" s="37" t="n">
        <v>151.76</v>
      </c>
      <c r="K2404" s="160">
        <f>H2404*(I2404/J2404)</f>
        <v/>
      </c>
      <c r="L2404" s="159" t="n">
        <v>1740003.72</v>
      </c>
      <c r="M2404" s="159" t="n">
        <v>1689324</v>
      </c>
      <c r="N2404" s="159" t="n">
        <v>1824469.92</v>
      </c>
      <c r="O2404" s="162">
        <f>MIN(K2404,L2404,M2404,N2404)</f>
        <v/>
      </c>
      <c r="P2404" s="162">
        <f>MAX(K2404,L2404,M2404,N2404)</f>
        <v/>
      </c>
      <c r="Q2404" s="162">
        <f>MEDIAN(K2404,L2404,M2404,N2404)</f>
        <v/>
      </c>
      <c r="R2404" s="162">
        <f>AVERAGE(K2404,L2404,M2404,N2404)</f>
        <v/>
      </c>
      <c r="S2404" s="162">
        <f>AVERAGE(O2404,Q2404)</f>
        <v/>
      </c>
      <c r="T2404" s="162">
        <f>AVERAGE(P2404,Q2404)</f>
        <v/>
      </c>
      <c r="U2404" s="41">
        <f>STDEVA(K2404,L2404,M2404,N2404)</f>
        <v/>
      </c>
      <c r="V2404" s="42">
        <f>U2404/Q2404</f>
        <v/>
      </c>
      <c r="W2404" s="43">
        <f>IF(X2404=O2404,"MENOR",IF(X2404=S2404,"PROM[MEN-MED]","PROMEDIO"))</f>
        <v/>
      </c>
      <c r="X2404" s="163">
        <f>IF(V2404&lt;=300%,O2404,IF(AND(V2404&gt;100%,V2404&lt;=150%),S2404,R2404))</f>
        <v/>
      </c>
      <c r="Y2404" s="162">
        <f>ROUND(X2404,0)</f>
        <v/>
      </c>
    </row>
    <row r="2405" ht="15.75" customHeight="1">
      <c r="B2405" s="57" t="inlineStr">
        <is>
          <t>8.44</t>
        </is>
      </c>
      <c r="C2405" s="32" t="n">
        <v>4912</v>
      </c>
      <c r="D2405" s="58" t="inlineStr">
        <is>
          <t xml:space="preserve">JUNTA COLECTOR DE ESCAPE </t>
        </is>
      </c>
      <c r="E2405" s="56" t="inlineStr">
        <is>
          <t>ello ubicado entre el colector de escape y la culata del motor, diseñado para evitar fugas de gases de escape y garantizar un sellado hermético.</t>
        </is>
      </c>
      <c r="F2405" s="32" t="inlineStr">
        <is>
          <t>Unidad</t>
        </is>
      </c>
      <c r="G2405" s="35" t="inlineStr">
        <is>
          <t>suministro</t>
        </is>
      </c>
      <c r="H2405" s="159" t="n">
        <v>43699</v>
      </c>
      <c r="I2405" s="37" t="n">
        <v>158.91</v>
      </c>
      <c r="J2405" s="37" t="n">
        <v>151.76</v>
      </c>
      <c r="K2405" s="160">
        <f>H2405*(I2405/J2405)</f>
        <v/>
      </c>
      <c r="L2405" s="159" t="n">
        <v>51738.9628</v>
      </c>
      <c r="M2405" s="159" t="n">
        <v>50232</v>
      </c>
      <c r="N2405" s="159" t="n">
        <v>54250.56</v>
      </c>
      <c r="O2405" s="162">
        <f>MIN(K2405,L2405,M2405,N2405)</f>
        <v/>
      </c>
      <c r="P2405" s="162">
        <f>MAX(K2405,L2405,M2405,N2405)</f>
        <v/>
      </c>
      <c r="Q2405" s="162">
        <f>MEDIAN(K2405,L2405,M2405,N2405)</f>
        <v/>
      </c>
      <c r="R2405" s="162">
        <f>AVERAGE(K2405,L2405,M2405,N2405)</f>
        <v/>
      </c>
      <c r="S2405" s="162">
        <f>AVERAGE(O2405,Q2405)</f>
        <v/>
      </c>
      <c r="T2405" s="162">
        <f>AVERAGE(P2405,Q2405)</f>
        <v/>
      </c>
      <c r="U2405" s="41">
        <f>STDEVA(K2405,L2405,M2405,N2405)</f>
        <v/>
      </c>
      <c r="V2405" s="42">
        <f>U2405/Q2405</f>
        <v/>
      </c>
      <c r="W2405" s="43">
        <f>IF(X2405=O2405,"MENOR",IF(X2405=S2405,"PROM[MEN-MED]","PROMEDIO"))</f>
        <v/>
      </c>
      <c r="X2405" s="163">
        <f>IF(V2405&lt;=300%,O2405,IF(AND(V2405&gt;100%,V2405&lt;=150%),S2405,R2405))</f>
        <v/>
      </c>
      <c r="Y2405" s="162">
        <f>ROUND(X2405,0)</f>
        <v/>
      </c>
    </row>
    <row r="2406" ht="27" customHeight="1">
      <c r="B2406" s="57" t="inlineStr">
        <is>
          <t>8.45</t>
        </is>
      </c>
      <c r="C2406" s="32" t="n">
        <v>4912</v>
      </c>
      <c r="D2406" s="58" t="inlineStr">
        <is>
          <t>CONJUNTO TUBO DE ESCAPE</t>
        </is>
      </c>
      <c r="E2406" s="56" t="inlineStr">
        <is>
          <t xml:space="preserve"> parte fundamental del sistema de escape, encargado de canalizar los gases de combustión desde el motor hacia el exterior del vehículo, reduciendo el ruido y las emisiones contaminantes.</t>
        </is>
      </c>
      <c r="F2406" s="32" t="inlineStr">
        <is>
          <t>Unidad</t>
        </is>
      </c>
      <c r="G2406" s="35" t="inlineStr">
        <is>
          <t>suministro</t>
        </is>
      </c>
      <c r="H2406" s="159" t="n">
        <v>3734279</v>
      </c>
      <c r="I2406" s="37" t="n">
        <v>158.91</v>
      </c>
      <c r="J2406" s="37" t="n">
        <v>151.76</v>
      </c>
      <c r="K2406" s="160">
        <f>H2406*(I2406/J2406)</f>
        <v/>
      </c>
      <c r="L2406" s="159" t="n">
        <v>4477571.707</v>
      </c>
      <c r="M2406" s="159" t="n">
        <v>4347157</v>
      </c>
      <c r="N2406" s="159" t="n">
        <v>4694929.56</v>
      </c>
      <c r="O2406" s="162">
        <f>MIN(K2406,L2406,M2406,N2406)</f>
        <v/>
      </c>
      <c r="P2406" s="162">
        <f>MAX(K2406,L2406,M2406,N2406)</f>
        <v/>
      </c>
      <c r="Q2406" s="162">
        <f>MEDIAN(K2406,L2406,M2406,N2406)</f>
        <v/>
      </c>
      <c r="R2406" s="162">
        <f>AVERAGE(K2406,L2406,M2406,N2406)</f>
        <v/>
      </c>
      <c r="S2406" s="162">
        <f>AVERAGE(O2406,Q2406)</f>
        <v/>
      </c>
      <c r="T2406" s="162">
        <f>AVERAGE(P2406,Q2406)</f>
        <v/>
      </c>
      <c r="U2406" s="41">
        <f>STDEVA(K2406,L2406,M2406,N2406)</f>
        <v/>
      </c>
      <c r="V2406" s="42">
        <f>U2406/Q2406</f>
        <v/>
      </c>
      <c r="W2406" s="43">
        <f>IF(X2406=O2406,"MENOR",IF(X2406=S2406,"PROM[MEN-MED]","PROMEDIO"))</f>
        <v/>
      </c>
      <c r="X2406" s="163">
        <f>IF(V2406&lt;=300%,O2406,IF(AND(V2406&gt;100%,V2406&lt;=150%),S2406,R2406))</f>
        <v/>
      </c>
      <c r="Y2406" s="162">
        <f>ROUND(X2406,0)</f>
        <v/>
      </c>
    </row>
    <row r="2407" ht="15.75" customHeight="1">
      <c r="B2407" s="57" t="inlineStr">
        <is>
          <t>8.46</t>
        </is>
      </c>
      <c r="C2407" s="32" t="n">
        <v>4912</v>
      </c>
      <c r="D2407" s="58" t="inlineStr">
        <is>
          <t>SOPORTE DE ESCAPE</t>
        </is>
      </c>
      <c r="E2407" s="56" t="inlineStr">
        <is>
          <t>componente que fija y sostiene el sistema de escape en su lugar, absorbiendo vibraciones y movimientos para evitar daños o ruidos excesivos.</t>
        </is>
      </c>
      <c r="F2407" s="32" t="inlineStr">
        <is>
          <t>Unidad</t>
        </is>
      </c>
      <c r="G2407" s="35" t="inlineStr">
        <is>
          <t>suministro</t>
        </is>
      </c>
      <c r="H2407" s="159" t="n">
        <v>85466</v>
      </c>
      <c r="I2407" s="37" t="n">
        <v>158.91</v>
      </c>
      <c r="J2407" s="37" t="n">
        <v>151.76</v>
      </c>
      <c r="K2407" s="160">
        <f>H2407*(I2407/J2407)</f>
        <v/>
      </c>
      <c r="L2407" s="159" t="n">
        <v>105825.2958</v>
      </c>
      <c r="M2407" s="159" t="n">
        <v>102743</v>
      </c>
      <c r="N2407" s="159" t="n">
        <v>110962.44</v>
      </c>
      <c r="O2407" s="162">
        <f>MIN(K2407,L2407,M2407,N2407)</f>
        <v/>
      </c>
      <c r="P2407" s="162">
        <f>MAX(K2407,L2407,M2407,N2407)</f>
        <v/>
      </c>
      <c r="Q2407" s="162">
        <f>MEDIAN(K2407,L2407,M2407,N2407)</f>
        <v/>
      </c>
      <c r="R2407" s="162">
        <f>AVERAGE(K2407,L2407,M2407,N2407)</f>
        <v/>
      </c>
      <c r="S2407" s="162">
        <f>AVERAGE(O2407,Q2407)</f>
        <v/>
      </c>
      <c r="T2407" s="162">
        <f>AVERAGE(P2407,Q2407)</f>
        <v/>
      </c>
      <c r="U2407" s="41">
        <f>STDEVA(K2407,L2407,M2407,N2407)</f>
        <v/>
      </c>
      <c r="V2407" s="42">
        <f>U2407/Q2407</f>
        <v/>
      </c>
      <c r="W2407" s="43">
        <f>IF(X2407=O2407,"MENOR",IF(X2407=S2407,"PROM[MEN-MED]","PROMEDIO"))</f>
        <v/>
      </c>
      <c r="X2407" s="163">
        <f>IF(V2407&lt;=300%,O2407,IF(AND(V2407&gt;100%,V2407&lt;=150%),S2407,R2407))</f>
        <v/>
      </c>
      <c r="Y2407" s="162">
        <f>ROUND(X2407,0)</f>
        <v/>
      </c>
    </row>
    <row r="2408" ht="15.75" customHeight="1">
      <c r="B2408" s="76" t="inlineStr">
        <is>
          <t>8.47</t>
        </is>
      </c>
      <c r="C2408" s="77" t="n">
        <v>4912</v>
      </c>
      <c r="D2408" s="78" t="inlineStr">
        <is>
          <t>JUNTA TUBO DE ESCAPE</t>
        </is>
      </c>
      <c r="E2408" s="79" t="inlineStr">
        <is>
          <t>sello diseñado para asegurar una conexión hermética entre diferentes secciones del sistema de escape, evitando fugas de gases y pérdida de presión.</t>
        </is>
      </c>
      <c r="F2408" s="77" t="inlineStr">
        <is>
          <t>Unidad</t>
        </is>
      </c>
      <c r="G2408" s="80" t="inlineStr">
        <is>
          <t>suministro</t>
        </is>
      </c>
      <c r="H2408" s="159" t="n">
        <v>78850</v>
      </c>
      <c r="I2408" s="37" t="n">
        <v>158.91</v>
      </c>
      <c r="J2408" s="37" t="n">
        <v>151.76</v>
      </c>
      <c r="K2408" s="160">
        <f>H2408*(I2408/J2408)</f>
        <v/>
      </c>
      <c r="L2408" s="159" t="n">
        <v>94252.2126</v>
      </c>
      <c r="M2408" s="159" t="n">
        <v>91507</v>
      </c>
      <c r="N2408" s="159" t="n">
        <v>98827.56</v>
      </c>
      <c r="O2408" s="162">
        <f>MIN(K2408,L2408,M2408,N2408)</f>
        <v/>
      </c>
      <c r="P2408" s="162">
        <f>MAX(K2408,L2408,M2408,N2408)</f>
        <v/>
      </c>
      <c r="Q2408" s="162">
        <f>MEDIAN(K2408,L2408,M2408,N2408)</f>
        <v/>
      </c>
      <c r="R2408" s="162">
        <f>AVERAGE(K2408,L2408,M2408,N2408)</f>
        <v/>
      </c>
      <c r="S2408" s="162">
        <f>AVERAGE(O2408,Q2408)</f>
        <v/>
      </c>
      <c r="T2408" s="162">
        <f>AVERAGE(P2408,Q2408)</f>
        <v/>
      </c>
      <c r="U2408" s="41">
        <f>STDEVA(K2408,L2408,M2408,N2408)</f>
        <v/>
      </c>
      <c r="V2408" s="42">
        <f>U2408/Q2408</f>
        <v/>
      </c>
      <c r="W2408" s="43">
        <f>IF(X2408=O2408,"MENOR",IF(X2408=S2408,"PROM[MEN-MED]","PROMEDIO"))</f>
        <v/>
      </c>
      <c r="X2408" s="163">
        <f>IF(V2408&lt;=300%,O2408,IF(AND(V2408&gt;100%,V2408&lt;=150%),S2408,R2408))</f>
        <v/>
      </c>
      <c r="Y2408" s="162">
        <f>ROUND(X2408,0)</f>
        <v/>
      </c>
    </row>
    <row r="2409">
      <c r="B2409" s="60" t="n"/>
      <c r="C2409" s="61" t="n"/>
      <c r="D2409" s="62" t="n"/>
      <c r="E2409" s="63" t="n"/>
      <c r="F2409" s="61" t="n"/>
      <c r="G2409" s="64" t="n"/>
      <c r="H2409" s="168" t="n"/>
      <c r="I2409" s="66" t="n"/>
    </row>
    <row r="2410">
      <c r="B2410" s="60" t="n"/>
      <c r="C2410" s="61" t="n"/>
      <c r="D2410" s="62" t="n"/>
      <c r="E2410" s="63" t="n"/>
      <c r="F2410" s="61" t="n"/>
      <c r="G2410" s="64" t="n"/>
      <c r="H2410" s="168" t="n"/>
      <c r="I2410" s="66" t="n"/>
    </row>
    <row r="2411" ht="15.75" customHeight="1">
      <c r="B2411" s="139" t="inlineStr">
        <is>
          <t>TOYOTA RAV4 GASOLINA</t>
        </is>
      </c>
      <c r="C2411" s="149" t="n"/>
      <c r="D2411" s="149" t="n"/>
      <c r="E2411" s="149" t="n"/>
      <c r="F2411" s="149" t="n"/>
      <c r="G2411" s="150" t="n"/>
      <c r="H2411" s="154" t="inlineStr">
        <is>
          <t>INDEXACIÓN PRECIOS DEL CONTRATO 105-SAMC-APOYOLOGÍSTICO-2025 4 del 15 de octubre de 2025</t>
        </is>
      </c>
      <c r="I2411" s="149" t="n"/>
      <c r="J2411" s="149" t="n"/>
      <c r="K2411" s="150" t="n"/>
      <c r="L2411" s="155" t="inlineStr">
        <is>
          <t>COTIZACIONES 2026</t>
        </is>
      </c>
      <c r="M2411" s="149" t="n"/>
      <c r="N2411" s="150" t="n"/>
      <c r="O2411" s="19" t="n"/>
      <c r="P2411" s="19" t="n"/>
      <c r="Q2411" s="19" t="n"/>
      <c r="R2411" s="19" t="n"/>
      <c r="S2411" s="19" t="n"/>
      <c r="T2411" s="19" t="n"/>
      <c r="U2411" s="19" t="n"/>
      <c r="V2411" s="20" t="n"/>
      <c r="W2411" s="19" t="n"/>
      <c r="X2411" s="19" t="n"/>
      <c r="Y2411" s="19" t="n"/>
    </row>
    <row r="2412" ht="27" customHeight="1">
      <c r="B2412" s="68" t="inlineStr">
        <is>
          <t>ITEM</t>
        </is>
      </c>
      <c r="C2412" s="68" t="inlineStr">
        <is>
          <t>CÓDIGO CPC</t>
        </is>
      </c>
      <c r="D2412" s="69" t="inlineStr">
        <is>
          <t>NOMBRE DEL BIEN Y/O SERVICIO</t>
        </is>
      </c>
      <c r="E2412" s="68" t="inlineStr">
        <is>
          <t>DESCRIPCIÓN DEL BIEN Y/O SERVICIO</t>
        </is>
      </c>
      <c r="F2412" s="68" t="inlineStr">
        <is>
          <t>UNIDAD MEDIDA SEGÚN SECOP II</t>
        </is>
      </c>
      <c r="G2412" s="68" t="inlineStr">
        <is>
          <t>NECESIDAD TOTAL</t>
        </is>
      </c>
      <c r="H2412" s="154" t="inlineStr">
        <is>
          <t xml:space="preserve">PRECIO UNITARIO INCLUIDO IVA </t>
        </is>
      </c>
      <c r="I2412" s="154" t="inlineStr">
        <is>
          <t>IPC ACTUAL (MAYO 2026)</t>
        </is>
      </c>
      <c r="J2412" s="154" t="inlineStr">
        <is>
          <t>IPC INICIAL (OCTUBRE 2025)</t>
        </is>
      </c>
      <c r="K2412" s="154" t="inlineStr">
        <is>
          <t>PRECIO UNITARIO INCLUIDO IVA Y DEMÁS GRAVÁMENES (SI APLICA) - (INDEXADO )</t>
        </is>
      </c>
      <c r="L2412" s="156" t="inlineStr">
        <is>
          <t>DEINTEKOPCT</t>
        </is>
      </c>
      <c r="M2412" s="156" t="inlineStr">
        <is>
          <t>TECNIPROYECTO</t>
        </is>
      </c>
      <c r="N2412" s="156" t="inlineStr">
        <is>
          <t>SS7 Comunicaciones SAS</t>
        </is>
      </c>
      <c r="O2412" s="24" t="inlineStr">
        <is>
          <t>Menor</t>
        </is>
      </c>
      <c r="P2412" s="24" t="inlineStr">
        <is>
          <t>Mayor</t>
        </is>
      </c>
      <c r="Q2412" s="24" t="inlineStr">
        <is>
          <t>Mediana</t>
        </is>
      </c>
      <c r="R2412" s="24" t="inlineStr">
        <is>
          <t>Promedio</t>
        </is>
      </c>
      <c r="S2412" s="24" t="inlineStr">
        <is>
          <t>Promedio Menor-Mediana</t>
        </is>
      </c>
      <c r="T2412" s="24" t="inlineStr">
        <is>
          <t>Promedio Mayor-Mediana</t>
        </is>
      </c>
      <c r="U2412" s="24" t="inlineStr">
        <is>
          <t>Desviación Estándar</t>
        </is>
      </c>
      <c r="V2412" s="25" t="inlineStr">
        <is>
          <t>%disper</t>
        </is>
      </c>
      <c r="W2412" s="24" t="inlineStr">
        <is>
          <t>CRITERIO DE SELECCIÓN</t>
        </is>
      </c>
      <c r="X2412" s="24" t="inlineStr">
        <is>
          <t>PRECIO UNITARIO DE REFERENCIA (INCLUIDO IVA)</t>
        </is>
      </c>
      <c r="Y2412" s="24" t="inlineStr">
        <is>
          <t>PRECIO UNITARIO DE REFERENCIA (INCLUIDO IVA) REDONDEADO A 0 DECIMALES</t>
        </is>
      </c>
    </row>
    <row r="2413" ht="15.75" customHeight="1">
      <c r="B2413" s="26" t="inlineStr">
        <is>
          <t>1.</t>
        </is>
      </c>
      <c r="C2413" s="142" t="inlineStr">
        <is>
          <t>SISTEMA DE FRENOS</t>
        </is>
      </c>
      <c r="H2413" s="157" t="n"/>
      <c r="I2413" s="29" t="n"/>
      <c r="J2413" s="29" t="n"/>
      <c r="K2413" s="157" t="n"/>
      <c r="L2413" s="157" t="n"/>
      <c r="M2413" s="157" t="n"/>
      <c r="N2413" s="157" t="n"/>
      <c r="O2413" s="29" t="n"/>
      <c r="P2413" s="29" t="n"/>
      <c r="Q2413" s="29" t="n"/>
      <c r="R2413" s="29" t="n"/>
      <c r="S2413" s="29" t="n"/>
      <c r="T2413" s="29" t="n"/>
      <c r="U2413" s="29" t="n"/>
      <c r="V2413" s="75" t="n"/>
      <c r="W2413" s="29" t="n"/>
      <c r="X2413" s="29" t="n"/>
      <c r="Y2413" s="29" t="n"/>
    </row>
    <row r="2414" ht="54.75" customHeight="1">
      <c r="B2414" s="32" t="inlineStr">
        <is>
          <t>1.1</t>
        </is>
      </c>
      <c r="C2414" s="32" t="n">
        <v>4912</v>
      </c>
      <c r="D2414" s="58" t="inlineStr">
        <is>
          <t>BOMBA DEL FRENO</t>
        </is>
      </c>
      <c r="E2414"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414" s="32" t="inlineStr">
        <is>
          <t>Unidad</t>
        </is>
      </c>
      <c r="G2414" s="35" t="inlineStr">
        <is>
          <t>suministro</t>
        </is>
      </c>
      <c r="H2414" s="159" t="n">
        <v>858762</v>
      </c>
      <c r="I2414" s="37" t="n">
        <v>158.91</v>
      </c>
      <c r="J2414" s="37" t="n">
        <v>151.76</v>
      </c>
      <c r="K2414" s="160">
        <f>H2414*(I2414/J2414)</f>
        <v/>
      </c>
      <c r="L2414" s="159" t="n">
        <v>1022406.8379</v>
      </c>
      <c r="M2414" s="159" t="n">
        <v>992628</v>
      </c>
      <c r="N2414" s="159" t="n">
        <v>1072038.24</v>
      </c>
      <c r="O2414" s="162">
        <f>MIN(K2414,L2414,M2414,N2414)</f>
        <v/>
      </c>
      <c r="P2414" s="162">
        <f>MAX(K2414,L2414,M2414,N2414)</f>
        <v/>
      </c>
      <c r="Q2414" s="162">
        <f>MEDIAN(K2414,L2414,M2414,N2414)</f>
        <v/>
      </c>
      <c r="R2414" s="162">
        <f>AVERAGE(K2414,L2414,M2414,N2414)</f>
        <v/>
      </c>
      <c r="S2414" s="162">
        <f>AVERAGE(O2414,Q2414)</f>
        <v/>
      </c>
      <c r="T2414" s="162">
        <f>AVERAGE(P2414,Q2414)</f>
        <v/>
      </c>
      <c r="U2414" s="41">
        <f>STDEVA(K2414,L2414,M2414,N2414)</f>
        <v/>
      </c>
      <c r="V2414" s="42">
        <f>U2414/Q2414</f>
        <v/>
      </c>
      <c r="W2414" s="43">
        <f>IF(X2414=O2414,"MENOR",IF(X2414=S2414,"PROM[MEN-MED]","PROMEDIO"))</f>
        <v/>
      </c>
      <c r="X2414" s="163">
        <f>IF(V2414&lt;=300%,O2414,IF(AND(V2414&gt;100%,V2414&lt;=150%),S2414,R2414))</f>
        <v/>
      </c>
      <c r="Y2414" s="162">
        <f>ROUND(X2414,0)</f>
        <v/>
      </c>
    </row>
    <row r="2415" ht="27" customHeight="1">
      <c r="B2415" s="32" t="inlineStr">
        <is>
          <t>1.2</t>
        </is>
      </c>
      <c r="C2415" s="32" t="n">
        <v>4912</v>
      </c>
      <c r="D2415" s="58" t="inlineStr">
        <is>
          <t>DISCOS DEL FRENO DELANTERO</t>
        </is>
      </c>
      <c r="E2415"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415" s="32" t="inlineStr">
        <is>
          <t>Unidad</t>
        </is>
      </c>
      <c r="G2415" s="35" t="inlineStr">
        <is>
          <t>suministro</t>
        </is>
      </c>
      <c r="H2415" s="159" t="n">
        <v>716963</v>
      </c>
      <c r="I2415" s="37" t="n">
        <v>158.91</v>
      </c>
      <c r="J2415" s="37" t="n">
        <v>151.76</v>
      </c>
      <c r="K2415" s="160">
        <f>H2415*(I2415/J2415)</f>
        <v/>
      </c>
      <c r="L2415" s="159" t="n">
        <v>868715.3867</v>
      </c>
      <c r="M2415" s="159" t="n">
        <v>843413</v>
      </c>
      <c r="N2415" s="159" t="n">
        <v>910886.04</v>
      </c>
      <c r="O2415" s="162">
        <f>MIN(K2415,L2415,M2415,N2415)</f>
        <v/>
      </c>
      <c r="P2415" s="162">
        <f>MAX(K2415,L2415,M2415,N2415)</f>
        <v/>
      </c>
      <c r="Q2415" s="162">
        <f>MEDIAN(K2415,L2415,M2415,N2415)</f>
        <v/>
      </c>
      <c r="R2415" s="162">
        <f>AVERAGE(K2415,L2415,M2415,N2415)</f>
        <v/>
      </c>
      <c r="S2415" s="162">
        <f>AVERAGE(O2415,Q2415)</f>
        <v/>
      </c>
      <c r="T2415" s="162">
        <f>AVERAGE(P2415,Q2415)</f>
        <v/>
      </c>
      <c r="U2415" s="41">
        <f>STDEVA(K2415,L2415,M2415,N2415)</f>
        <v/>
      </c>
      <c r="V2415" s="42">
        <f>U2415/Q2415</f>
        <v/>
      </c>
      <c r="W2415" s="43">
        <f>IF(X2415=O2415,"MENOR",IF(X2415=S2415,"PROM[MEN-MED]","PROMEDIO"))</f>
        <v/>
      </c>
      <c r="X2415" s="163">
        <f>IF(V2415&lt;=300%,O2415,IF(AND(V2415&gt;100%,V2415&lt;=150%),S2415,R2415))</f>
        <v/>
      </c>
      <c r="Y2415" s="162">
        <f>ROUND(X2415,0)</f>
        <v/>
      </c>
    </row>
    <row r="2416" ht="23.25" customHeight="1">
      <c r="B2416" s="32" t="inlineStr">
        <is>
          <t>1.3</t>
        </is>
      </c>
      <c r="C2416" s="32" t="n">
        <v>4912</v>
      </c>
      <c r="D2416" s="58" t="inlineStr">
        <is>
          <t>DISCOS DEL FRENO TRASERO</t>
        </is>
      </c>
      <c r="E2416"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is>
      </c>
      <c r="F2416" s="32" t="inlineStr">
        <is>
          <t>Unidad</t>
        </is>
      </c>
      <c r="G2416" s="35" t="inlineStr">
        <is>
          <t>suministro</t>
        </is>
      </c>
      <c r="H2416" s="159" t="n">
        <v>738424</v>
      </c>
      <c r="I2416" s="37" t="n">
        <v>158.91</v>
      </c>
      <c r="J2416" s="37" t="n">
        <v>151.76</v>
      </c>
      <c r="K2416" s="160">
        <f>H2416*(I2416/J2416)</f>
        <v/>
      </c>
      <c r="L2416" s="159" t="n">
        <v>918929.9476</v>
      </c>
      <c r="M2416" s="159" t="n">
        <v>892165</v>
      </c>
      <c r="N2416" s="159" t="n">
        <v>963538.2</v>
      </c>
      <c r="O2416" s="162">
        <f>MIN(K2416,L2416,M2416,N2416)</f>
        <v/>
      </c>
      <c r="P2416" s="162">
        <f>MAX(K2416,L2416,M2416,N2416)</f>
        <v/>
      </c>
      <c r="Q2416" s="162">
        <f>MEDIAN(K2416,L2416,M2416,N2416)</f>
        <v/>
      </c>
      <c r="R2416" s="162">
        <f>AVERAGE(K2416,L2416,M2416,N2416)</f>
        <v/>
      </c>
      <c r="S2416" s="162">
        <f>AVERAGE(O2416,Q2416)</f>
        <v/>
      </c>
      <c r="T2416" s="162">
        <f>AVERAGE(P2416,Q2416)</f>
        <v/>
      </c>
      <c r="U2416" s="41">
        <f>STDEVA(K2416,L2416,M2416,N2416)</f>
        <v/>
      </c>
      <c r="V2416" s="42">
        <f>U2416/Q2416</f>
        <v/>
      </c>
      <c r="W2416" s="43">
        <f>IF(X2416=O2416,"MENOR",IF(X2416=S2416,"PROM[MEN-MED]","PROMEDIO"))</f>
        <v/>
      </c>
      <c r="X2416" s="163">
        <f>IF(V2416&lt;=300%,O2416,IF(AND(V2416&gt;100%,V2416&lt;=150%),S2416,R2416))</f>
        <v/>
      </c>
      <c r="Y2416" s="162">
        <f>ROUND(X2416,0)</f>
        <v/>
      </c>
    </row>
    <row r="2417" ht="15.75" customHeight="1">
      <c r="B2417" s="32" t="inlineStr">
        <is>
          <t>1.4</t>
        </is>
      </c>
      <c r="C2417" s="32" t="n">
        <v>4912</v>
      </c>
      <c r="D2417" s="58" t="inlineStr">
        <is>
          <t>PURGADOR DE FRENOS</t>
        </is>
      </c>
      <c r="E2417" s="56" t="inlineStr">
        <is>
          <t>Tornillo metalico fabricado en aleacion de acero, que está dotado de una caña con rosca en uno de sus dos extremos posee orificio. Diametro establecido para este vehículo.</t>
        </is>
      </c>
      <c r="F2417" s="32" t="inlineStr">
        <is>
          <t>Unidad</t>
        </is>
      </c>
      <c r="G2417" s="35" t="inlineStr">
        <is>
          <t>suministro</t>
        </is>
      </c>
      <c r="H2417" s="159" t="n">
        <v>17100</v>
      </c>
      <c r="I2417" s="37" t="n">
        <v>158.91</v>
      </c>
      <c r="J2417" s="37" t="n">
        <v>151.76</v>
      </c>
      <c r="K2417" s="160">
        <f>H2417*(I2417/J2417)</f>
        <v/>
      </c>
      <c r="L2417" s="159" t="n">
        <v>20635.0165</v>
      </c>
      <c r="M2417" s="159" t="n">
        <v>20034</v>
      </c>
      <c r="N2417" s="159" t="n">
        <v>21636.72</v>
      </c>
      <c r="O2417" s="162">
        <f>MIN(K2417,L2417,M2417,N2417)</f>
        <v/>
      </c>
      <c r="P2417" s="162">
        <f>MAX(K2417,L2417,M2417,N2417)</f>
        <v/>
      </c>
      <c r="Q2417" s="162">
        <f>MEDIAN(K2417,L2417,M2417,N2417)</f>
        <v/>
      </c>
      <c r="R2417" s="162">
        <f>AVERAGE(K2417,L2417,M2417,N2417)</f>
        <v/>
      </c>
      <c r="S2417" s="162">
        <f>AVERAGE(O2417,Q2417)</f>
        <v/>
      </c>
      <c r="T2417" s="162">
        <f>AVERAGE(P2417,Q2417)</f>
        <v/>
      </c>
      <c r="U2417" s="41">
        <f>STDEVA(K2417,L2417,M2417,N2417)</f>
        <v/>
      </c>
      <c r="V2417" s="42">
        <f>U2417/Q2417</f>
        <v/>
      </c>
      <c r="W2417" s="43">
        <f>IF(X2417=O2417,"MENOR",IF(X2417=S2417,"PROM[MEN-MED]","PROMEDIO"))</f>
        <v/>
      </c>
      <c r="X2417" s="163">
        <f>IF(V2417&lt;=400%,O2417,IF(AND(V2417&gt;100%,V2417&lt;=150%),S2417,R2417))</f>
        <v/>
      </c>
      <c r="Y2417" s="162">
        <f>ROUND(X2417,0)</f>
        <v/>
      </c>
    </row>
    <row r="2418" ht="27" customHeight="1">
      <c r="B2418" s="32" t="inlineStr">
        <is>
          <t>1.5</t>
        </is>
      </c>
      <c r="C2418" s="32" t="n">
        <v>4912</v>
      </c>
      <c r="D2418" s="58" t="inlineStr">
        <is>
          <t>JUEGO PASTILLAS DELANTERAS</t>
        </is>
      </c>
      <c r="E2418"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2418" s="32" t="inlineStr">
        <is>
          <t>Juego</t>
        </is>
      </c>
      <c r="G2418" s="35" t="inlineStr">
        <is>
          <t>suministro</t>
        </is>
      </c>
      <c r="H2418" s="159" t="n">
        <v>599278</v>
      </c>
      <c r="I2418" s="37" t="n">
        <v>158.91</v>
      </c>
      <c r="J2418" s="37" t="n">
        <v>151.76</v>
      </c>
      <c r="K2418" s="160">
        <f>H2418*(I2418/J2418)</f>
        <v/>
      </c>
      <c r="L2418" s="159" t="n">
        <v>723361.7895</v>
      </c>
      <c r="M2418" s="159" t="n">
        <v>702293</v>
      </c>
      <c r="N2418" s="159" t="n">
        <v>758476.4399999999</v>
      </c>
      <c r="O2418" s="162">
        <f>MIN(K2418,L2418,M2418,N2418)</f>
        <v/>
      </c>
      <c r="P2418" s="162">
        <f>MAX(K2418,L2418,M2418,N2418)</f>
        <v/>
      </c>
      <c r="Q2418" s="162">
        <f>MEDIAN(K2418,L2418,M2418,N2418)</f>
        <v/>
      </c>
      <c r="R2418" s="162">
        <f>AVERAGE(K2418,L2418,M2418,N2418)</f>
        <v/>
      </c>
      <c r="S2418" s="162">
        <f>AVERAGE(O2418,Q2418)</f>
        <v/>
      </c>
      <c r="T2418" s="162">
        <f>AVERAGE(P2418,Q2418)</f>
        <v/>
      </c>
      <c r="U2418" s="41">
        <f>STDEVA(K2418,L2418,M2418,N2418)</f>
        <v/>
      </c>
      <c r="V2418" s="42">
        <f>U2418/Q2418</f>
        <v/>
      </c>
      <c r="W2418" s="43">
        <f>IF(X2418=O2418,"MENOR",IF(X2418=S2418,"PROM[MEN-MED]","PROMEDIO"))</f>
        <v/>
      </c>
      <c r="X2418" s="163">
        <f>IF(V2418&lt;=300%,O2418,IF(AND(V2418&gt;100%,V2418&lt;=150%),S2418,R2418))</f>
        <v/>
      </c>
      <c r="Y2418" s="162">
        <f>ROUND(X2418,0)</f>
        <v/>
      </c>
    </row>
    <row r="2419" ht="27" customHeight="1">
      <c r="B2419" s="32" t="inlineStr">
        <is>
          <t>1.6</t>
        </is>
      </c>
      <c r="C2419" s="32" t="n">
        <v>4912</v>
      </c>
      <c r="D2419" s="58" t="inlineStr">
        <is>
          <t>JUEGO PASTILLAS TRASERAS</t>
        </is>
      </c>
      <c r="E2419"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2419" s="32" t="inlineStr">
        <is>
          <t>Juego</t>
        </is>
      </c>
      <c r="G2419" s="35" t="inlineStr">
        <is>
          <t>suministro</t>
        </is>
      </c>
      <c r="H2419" s="159" t="n">
        <v>378435</v>
      </c>
      <c r="I2419" s="37" t="n">
        <v>158.91</v>
      </c>
      <c r="J2419" s="37" t="n">
        <v>151.76</v>
      </c>
      <c r="K2419" s="160">
        <f>H2419*(I2419/J2419)</f>
        <v/>
      </c>
      <c r="L2419" s="159" t="n">
        <v>457636.2056</v>
      </c>
      <c r="M2419" s="159" t="n">
        <v>444307</v>
      </c>
      <c r="N2419" s="159" t="n">
        <v>479851.56</v>
      </c>
      <c r="O2419" s="162">
        <f>MIN(K2419,L2419,M2419,N2419)</f>
        <v/>
      </c>
      <c r="P2419" s="162">
        <f>MAX(K2419,L2419,M2419,N2419)</f>
        <v/>
      </c>
      <c r="Q2419" s="162">
        <f>MEDIAN(K2419,L2419,M2419,N2419)</f>
        <v/>
      </c>
      <c r="R2419" s="162">
        <f>AVERAGE(K2419,L2419,M2419,N2419)</f>
        <v/>
      </c>
      <c r="S2419" s="162">
        <f>AVERAGE(O2419,Q2419)</f>
        <v/>
      </c>
      <c r="T2419" s="162">
        <f>AVERAGE(P2419,Q2419)</f>
        <v/>
      </c>
      <c r="U2419" s="41">
        <f>STDEVA(K2419,L2419,M2419,N2419)</f>
        <v/>
      </c>
      <c r="V2419" s="42">
        <f>U2419/Q2419</f>
        <v/>
      </c>
      <c r="W2419" s="43">
        <f>IF(X2419=O2419,"MENOR",IF(X2419=S2419,"PROM[MEN-MED]","PROMEDIO"))</f>
        <v/>
      </c>
      <c r="X2419" s="163">
        <f>IF(V2419&lt;=300%,O2419,IF(AND(V2419&gt;100%,V2419&lt;=150%),S2419,R2419))</f>
        <v/>
      </c>
      <c r="Y2419" s="162">
        <f>ROUND(X2419,0)</f>
        <v/>
      </c>
    </row>
    <row r="2420" ht="27" customHeight="1">
      <c r="B2420" s="32" t="inlineStr">
        <is>
          <t>1.7</t>
        </is>
      </c>
      <c r="C2420" s="32" t="n">
        <v>4912</v>
      </c>
      <c r="D2420" s="58" t="inlineStr">
        <is>
          <t>MORDAZA FRENO DELANTERO</t>
        </is>
      </c>
      <c r="E2420" s="56" t="inlineStr">
        <is>
          <t>Elemento que consta de 2 piezas metálicas que se fijan a los discos, tabien conocido como el cuerpo de la pinza en cuyo interior se encuentran dos émbolos o pistones. Ubicacion lado anterior (delante). Diametro establecido para este vehículo.</t>
        </is>
      </c>
      <c r="F2420" s="32" t="inlineStr">
        <is>
          <t>Unidad</t>
        </is>
      </c>
      <c r="G2420" s="35" t="inlineStr">
        <is>
          <t>suministro</t>
        </is>
      </c>
      <c r="H2420" s="159" t="n">
        <v>1972773</v>
      </c>
      <c r="I2420" s="37" t="n">
        <v>158.91</v>
      </c>
      <c r="J2420" s="37" t="n">
        <v>151.76</v>
      </c>
      <c r="K2420" s="160">
        <f>H2420*(I2420/J2420)</f>
        <v/>
      </c>
      <c r="L2420" s="159" t="n">
        <v>2555043.7521</v>
      </c>
      <c r="M2420" s="159" t="n">
        <v>2480625</v>
      </c>
      <c r="N2420" s="159" t="n">
        <v>2679075</v>
      </c>
      <c r="O2420" s="162">
        <f>MIN(K2420,L2420,M2420,N2420)</f>
        <v/>
      </c>
      <c r="P2420" s="162">
        <f>MAX(K2420,L2420,M2420,N2420)</f>
        <v/>
      </c>
      <c r="Q2420" s="162">
        <f>MEDIAN(K2420,L2420,M2420,N2420)</f>
        <v/>
      </c>
      <c r="R2420" s="162">
        <f>AVERAGE(K2420,L2420,M2420,N2420)</f>
        <v/>
      </c>
      <c r="S2420" s="162">
        <f>AVERAGE(O2420,Q2420)</f>
        <v/>
      </c>
      <c r="T2420" s="162">
        <f>AVERAGE(P2420,Q2420)</f>
        <v/>
      </c>
      <c r="U2420" s="41">
        <f>STDEVA(K2420,L2420,M2420,N2420)</f>
        <v/>
      </c>
      <c r="V2420" s="42">
        <f>U2420/Q2420</f>
        <v/>
      </c>
      <c r="W2420" s="43">
        <f>IF(X2420=O2420,"MENOR",IF(X2420=S2420,"PROM[MEN-MED]","PROMEDIO"))</f>
        <v/>
      </c>
      <c r="X2420" s="163">
        <f>IF(V2420&lt;=300%,O2420,IF(AND(V2420&gt;100%,V2420&lt;=150%),S2420,R2420))</f>
        <v/>
      </c>
      <c r="Y2420" s="162">
        <f>ROUND(X2420,0)</f>
        <v/>
      </c>
    </row>
    <row r="2421" ht="27" customHeight="1">
      <c r="B2421" s="32" t="inlineStr">
        <is>
          <t>1.8</t>
        </is>
      </c>
      <c r="C2421" s="32" t="n">
        <v>4912</v>
      </c>
      <c r="D2421" s="58" t="inlineStr">
        <is>
          <t>MORDAZA FRENO TRASERO</t>
        </is>
      </c>
      <c r="E2421" s="56" t="inlineStr">
        <is>
          <t>Elemento que consta de 2 piezas metálicas que se fijan a los discos, tabien conocido como el cuerpo de la pinza en cuyo interior se encuentran dos émbolos o pistones. Ubicacion lado posterior (detras). Diametro establecido para este vehículo.</t>
        </is>
      </c>
      <c r="F2421" s="32" t="inlineStr">
        <is>
          <t>Unidad</t>
        </is>
      </c>
      <c r="G2421" s="35" t="inlineStr">
        <is>
          <t>suministro</t>
        </is>
      </c>
      <c r="H2421" s="159" t="n">
        <v>886990</v>
      </c>
      <c r="I2421" s="37" t="n">
        <v>158.91</v>
      </c>
      <c r="J2421" s="37" t="n">
        <v>151.76</v>
      </c>
      <c r="K2421" s="160">
        <f>H2421*(I2421/J2421)</f>
        <v/>
      </c>
      <c r="L2421" s="159" t="n">
        <v>1086616.013</v>
      </c>
      <c r="M2421" s="159" t="n">
        <v>1054967</v>
      </c>
      <c r="N2421" s="159" t="n">
        <v>1139364.36</v>
      </c>
      <c r="O2421" s="162">
        <f>MIN(K2421,L2421,M2421,N2421)</f>
        <v/>
      </c>
      <c r="P2421" s="162">
        <f>MAX(K2421,L2421,M2421,N2421)</f>
        <v/>
      </c>
      <c r="Q2421" s="162">
        <f>MEDIAN(K2421,L2421,M2421,N2421)</f>
        <v/>
      </c>
      <c r="R2421" s="162">
        <f>AVERAGE(K2421,L2421,M2421,N2421)</f>
        <v/>
      </c>
      <c r="S2421" s="162">
        <f>AVERAGE(O2421,Q2421)</f>
        <v/>
      </c>
      <c r="T2421" s="162">
        <f>AVERAGE(P2421,Q2421)</f>
        <v/>
      </c>
      <c r="U2421" s="41">
        <f>STDEVA(K2421,L2421,M2421,N2421)</f>
        <v/>
      </c>
      <c r="V2421" s="42">
        <f>U2421/Q2421</f>
        <v/>
      </c>
      <c r="W2421" s="43">
        <f>IF(X2421=O2421,"MENOR",IF(X2421=S2421,"PROM[MEN-MED]","PROMEDIO"))</f>
        <v/>
      </c>
      <c r="X2421" s="163">
        <f>IF(V2421&lt;=300%,O2421,IF(AND(V2421&gt;100%,V2421&lt;=150%),S2421,R2421))</f>
        <v/>
      </c>
      <c r="Y2421" s="162">
        <f>ROUND(X2421,0)</f>
        <v/>
      </c>
    </row>
    <row r="2422" ht="15.75" customHeight="1">
      <c r="B2422" s="26" t="inlineStr">
        <is>
          <t>2.</t>
        </is>
      </c>
      <c r="C2422" s="142" t="inlineStr">
        <is>
          <t>SISTEMA DE SUSPENSIÓN</t>
        </is>
      </c>
      <c r="H2422" s="157" t="n"/>
      <c r="I2422" s="29" t="n"/>
      <c r="J2422" s="29" t="n"/>
      <c r="K2422" s="157" t="n"/>
      <c r="L2422" s="157" t="n"/>
      <c r="M2422" s="157" t="n"/>
      <c r="N2422" s="157" t="n"/>
      <c r="O2422" s="29" t="n"/>
      <c r="P2422" s="29" t="n"/>
      <c r="Q2422" s="29" t="n"/>
      <c r="R2422" s="29" t="n"/>
      <c r="S2422" s="29" t="n"/>
      <c r="T2422" s="29" t="n"/>
      <c r="U2422" s="29" t="n"/>
      <c r="V2422" s="75" t="n"/>
      <c r="W2422" s="29" t="n"/>
      <c r="X2422" s="29" t="n"/>
      <c r="Y2422" s="29" t="n"/>
    </row>
    <row r="2423" ht="27" customHeight="1">
      <c r="B2423" s="32" t="inlineStr">
        <is>
          <t>2.1</t>
        </is>
      </c>
      <c r="C2423" s="32" t="n">
        <v>4912</v>
      </c>
      <c r="D2423" s="59" t="inlineStr">
        <is>
          <t>BARRA ESTABILIZADORA DELANTERA</t>
        </is>
      </c>
      <c r="E2423" s="56" t="inlineStr">
        <is>
          <t>Elemento o barra metálica más o menos flexible que une las dos ruedas de un mismo eje y que también está unida a la carrocería. Ubicacion lado anterior (delante). Diametro establecido para este vehículo.</t>
        </is>
      </c>
      <c r="F2423" s="32" t="inlineStr">
        <is>
          <t>Unidad</t>
        </is>
      </c>
      <c r="G2423" s="35" t="inlineStr">
        <is>
          <t>suministro</t>
        </is>
      </c>
      <c r="H2423" s="159" t="n">
        <v>757548</v>
      </c>
      <c r="I2423" s="37" t="n">
        <v>158.91</v>
      </c>
      <c r="J2423" s="37" t="n">
        <v>151.76</v>
      </c>
      <c r="K2423" s="160">
        <f>H2423*(I2423/J2423)</f>
        <v/>
      </c>
      <c r="L2423" s="159" t="n">
        <v>930392.8249</v>
      </c>
      <c r="M2423" s="159" t="n">
        <v>903294</v>
      </c>
      <c r="N2423" s="159" t="n">
        <v>975557.52</v>
      </c>
      <c r="O2423" s="162">
        <f>MIN(K2423,L2423,M2423,N2423)</f>
        <v/>
      </c>
      <c r="P2423" s="162">
        <f>MAX(K2423,L2423,M2423,N2423)</f>
        <v/>
      </c>
      <c r="Q2423" s="162">
        <f>MEDIAN(K2423,L2423,M2423,N2423)</f>
        <v/>
      </c>
      <c r="R2423" s="162">
        <f>AVERAGE(K2423,L2423,M2423,N2423)</f>
        <v/>
      </c>
      <c r="S2423" s="162">
        <f>AVERAGE(O2423,Q2423)</f>
        <v/>
      </c>
      <c r="T2423" s="162">
        <f>AVERAGE(P2423,Q2423)</f>
        <v/>
      </c>
      <c r="U2423" s="41">
        <f>STDEVA(K2423,L2423,M2423,N2423)</f>
        <v/>
      </c>
      <c r="V2423" s="42">
        <f>U2423/Q2423</f>
        <v/>
      </c>
      <c r="W2423" s="43">
        <f>IF(X2423=O2423,"MENOR",IF(X2423=S2423,"PROM[MEN-MED]","PROMEDIO"))</f>
        <v/>
      </c>
      <c r="X2423" s="163">
        <f>IF(V2423&lt;=300%,O2423,IF(AND(V2423&gt;100%,V2423&lt;=150%),S2423,R2423))</f>
        <v/>
      </c>
      <c r="Y2423" s="162">
        <f>ROUND(X2423,0)</f>
        <v/>
      </c>
    </row>
    <row r="2424" ht="27" customHeight="1">
      <c r="B2424" s="32" t="inlineStr">
        <is>
          <t>2.2</t>
        </is>
      </c>
      <c r="C2424" s="32" t="n">
        <v>4912</v>
      </c>
      <c r="D2424" s="59" t="inlineStr">
        <is>
          <t>BARRA ESTABILIZADORA TRASERA</t>
        </is>
      </c>
      <c r="E2424" s="56" t="inlineStr">
        <is>
          <t>Elemento o barra metálica más o menos flexible que une las dos ruedas de un mismo eje y que también está unida a la carrocería. Ubicacion lado posterior (detras). Diametro establecido para este vehículo.</t>
        </is>
      </c>
      <c r="F2424" s="32" t="inlineStr">
        <is>
          <t>Unidad</t>
        </is>
      </c>
      <c r="G2424" s="35" t="inlineStr">
        <is>
          <t>suministro</t>
        </is>
      </c>
      <c r="H2424" s="159" t="n">
        <v>585372</v>
      </c>
      <c r="I2424" s="37" t="n">
        <v>158.91</v>
      </c>
      <c r="J2424" s="37" t="n">
        <v>151.76</v>
      </c>
      <c r="K2424" s="160">
        <f>H2424*(I2424/J2424)</f>
        <v/>
      </c>
      <c r="L2424" s="159" t="n">
        <v>881206.1979</v>
      </c>
      <c r="M2424" s="159" t="n">
        <v>855540</v>
      </c>
      <c r="N2424" s="159" t="n">
        <v>923983.2</v>
      </c>
      <c r="O2424" s="162">
        <f>MIN(K2424,L2424,M2424,N2424)</f>
        <v/>
      </c>
      <c r="P2424" s="162">
        <f>MAX(K2424,L2424,M2424,N2424)</f>
        <v/>
      </c>
      <c r="Q2424" s="162">
        <f>MEDIAN(K2424,L2424,M2424,N2424)</f>
        <v/>
      </c>
      <c r="R2424" s="162">
        <f>AVERAGE(K2424,L2424,M2424,N2424)</f>
        <v/>
      </c>
      <c r="S2424" s="162">
        <f>AVERAGE(O2424,Q2424)</f>
        <v/>
      </c>
      <c r="T2424" s="162">
        <f>AVERAGE(P2424,Q2424)</f>
        <v/>
      </c>
      <c r="U2424" s="41">
        <f>STDEVA(K2424,L2424,M2424,N2424)</f>
        <v/>
      </c>
      <c r="V2424" s="42">
        <f>U2424/Q2424</f>
        <v/>
      </c>
      <c r="W2424" s="43">
        <f>IF(X2424=O2424,"MENOR",IF(X2424=S2424,"PROM[MEN-MED]","PROMEDIO"))</f>
        <v/>
      </c>
      <c r="X2424" s="163">
        <f>IF(V2424&lt;=300%,O2424,IF(AND(V2424&gt;100%,V2424&lt;=150%),S2424,R2424))</f>
        <v/>
      </c>
      <c r="Y2424" s="162">
        <f>ROUND(X2424,0)</f>
        <v/>
      </c>
    </row>
    <row r="2425" ht="15.75" customHeight="1">
      <c r="B2425" s="32" t="inlineStr">
        <is>
          <t>2.3</t>
        </is>
      </c>
      <c r="C2425" s="32" t="n">
        <v>4912</v>
      </c>
      <c r="D2425" s="59" t="inlineStr">
        <is>
          <t>JUEGO BASES AMORTIGUADORES DELANTEROS</t>
        </is>
      </c>
      <c r="E2425" s="56" t="inlineStr">
        <is>
          <t xml:space="preserve">Elemento metalico recubierto en cauccho, con tornillos de sujecion a la carroceria del vehiculo. Diametro establecido para este vehículo. </t>
        </is>
      </c>
      <c r="F2425" s="32" t="inlineStr">
        <is>
          <t>Juego</t>
        </is>
      </c>
      <c r="G2425" s="35" t="inlineStr">
        <is>
          <t>suministro</t>
        </is>
      </c>
      <c r="H2425" s="159" t="n">
        <v>429726</v>
      </c>
      <c r="I2425" s="37" t="n">
        <v>158.91</v>
      </c>
      <c r="J2425" s="37" t="n">
        <v>151.76</v>
      </c>
      <c r="K2425" s="160">
        <f>H2425*(I2425/J2425)</f>
        <v/>
      </c>
      <c r="L2425" s="159" t="n">
        <v>514016.3469</v>
      </c>
      <c r="M2425" s="159" t="n">
        <v>499045</v>
      </c>
      <c r="N2425" s="159" t="n">
        <v>538968.6</v>
      </c>
      <c r="O2425" s="162">
        <f>MIN(K2425,L2425,M2425,N2425)</f>
        <v/>
      </c>
      <c r="P2425" s="162">
        <f>MAX(K2425,L2425,M2425,N2425)</f>
        <v/>
      </c>
      <c r="Q2425" s="162">
        <f>MEDIAN(K2425,L2425,M2425,N2425)</f>
        <v/>
      </c>
      <c r="R2425" s="162">
        <f>AVERAGE(K2425,L2425,M2425,N2425)</f>
        <v/>
      </c>
      <c r="S2425" s="162">
        <f>AVERAGE(O2425,Q2425)</f>
        <v/>
      </c>
      <c r="T2425" s="162">
        <f>AVERAGE(P2425,Q2425)</f>
        <v/>
      </c>
      <c r="U2425" s="41">
        <f>STDEVA(K2425,L2425,M2425,N2425)</f>
        <v/>
      </c>
      <c r="V2425" s="42">
        <f>U2425/Q2425</f>
        <v/>
      </c>
      <c r="W2425" s="43">
        <f>IF(X2425=O2425,"MENOR",IF(X2425=S2425,"PROM[MEN-MED]","PROMEDIO"))</f>
        <v/>
      </c>
      <c r="X2425" s="163">
        <f>IF(V2425&lt;=300%,O2425,IF(AND(V2425&gt;100%,V2425&lt;=150%),S2425,R2425))</f>
        <v/>
      </c>
      <c r="Y2425" s="162">
        <f>ROUND(X2425,0)</f>
        <v/>
      </c>
    </row>
    <row r="2426" ht="27" customHeight="1">
      <c r="B2426" s="32" t="inlineStr">
        <is>
          <t>2.4</t>
        </is>
      </c>
      <c r="C2426" s="32" t="n">
        <v>4912</v>
      </c>
      <c r="D2426" s="59" t="inlineStr">
        <is>
          <t>JUEGO AMORTIGUADOR DELANTEROS</t>
        </is>
      </c>
      <c r="E2426" s="56" t="inlineStr">
        <is>
          <t>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t>
        </is>
      </c>
      <c r="F2426" s="32" t="inlineStr">
        <is>
          <t>Juego</t>
        </is>
      </c>
      <c r="G2426" s="35" t="inlineStr">
        <is>
          <t>suministro</t>
        </is>
      </c>
      <c r="H2426" s="159" t="n">
        <v>1201168</v>
      </c>
      <c r="I2426" s="37" t="n">
        <v>158.91</v>
      </c>
      <c r="J2426" s="37" t="n">
        <v>151.76</v>
      </c>
      <c r="K2426" s="160">
        <f>H2426*(I2426/J2426)</f>
        <v/>
      </c>
      <c r="L2426" s="159" t="n">
        <v>1444451.4049</v>
      </c>
      <c r="M2426" s="159" t="n">
        <v>1402380</v>
      </c>
      <c r="N2426" s="159" t="n">
        <v>1514570.4</v>
      </c>
      <c r="O2426" s="162">
        <f>MIN(K2426,L2426,M2426,N2426)</f>
        <v/>
      </c>
      <c r="P2426" s="162">
        <f>MAX(K2426,L2426,M2426,N2426)</f>
        <v/>
      </c>
      <c r="Q2426" s="162">
        <f>MEDIAN(K2426,L2426,M2426,N2426)</f>
        <v/>
      </c>
      <c r="R2426" s="162">
        <f>AVERAGE(K2426,L2426,M2426,N2426)</f>
        <v/>
      </c>
      <c r="S2426" s="162">
        <f>AVERAGE(O2426,Q2426)</f>
        <v/>
      </c>
      <c r="T2426" s="162">
        <f>AVERAGE(P2426,Q2426)</f>
        <v/>
      </c>
      <c r="U2426" s="41">
        <f>STDEVA(K2426,L2426,M2426,N2426)</f>
        <v/>
      </c>
      <c r="V2426" s="42">
        <f>U2426/Q2426</f>
        <v/>
      </c>
      <c r="W2426" s="43">
        <f>IF(X2426=O2426,"MENOR",IF(X2426=S2426,"PROM[MEN-MED]","PROMEDIO"))</f>
        <v/>
      </c>
      <c r="X2426" s="163">
        <f>IF(V2426&lt;=300%,O2426,IF(AND(V2426&gt;100%,V2426&lt;=150%),S2426,R2426))</f>
        <v/>
      </c>
      <c r="Y2426" s="162">
        <f>ROUND(X2426,0)</f>
        <v/>
      </c>
    </row>
    <row r="2427" ht="27" customHeight="1">
      <c r="B2427" s="32" t="inlineStr">
        <is>
          <t>2.5</t>
        </is>
      </c>
      <c r="C2427" s="32" t="n">
        <v>4912</v>
      </c>
      <c r="D2427" s="59" t="inlineStr">
        <is>
          <t>JUEGO AMORTIGUADORES TRASEROS</t>
        </is>
      </c>
      <c r="E2427" s="56" t="inlineStr">
        <is>
          <t>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t>
        </is>
      </c>
      <c r="F2427" s="32" t="inlineStr">
        <is>
          <t>Juego</t>
        </is>
      </c>
      <c r="G2427" s="35" t="inlineStr">
        <is>
          <t>suministro</t>
        </is>
      </c>
      <c r="H2427" s="159" t="n">
        <v>261259</v>
      </c>
      <c r="I2427" s="37" t="n">
        <v>158.91</v>
      </c>
      <c r="J2427" s="37" t="n">
        <v>151.76</v>
      </c>
      <c r="K2427" s="160">
        <f>H2427*(I2427/J2427)</f>
        <v/>
      </c>
      <c r="L2427" s="159" t="n">
        <v>322135.5942</v>
      </c>
      <c r="M2427" s="159" t="n">
        <v>312753</v>
      </c>
      <c r="N2427" s="159" t="n">
        <v>337773.24</v>
      </c>
      <c r="O2427" s="162">
        <f>MIN(K2427,L2427,M2427,N2427)</f>
        <v/>
      </c>
      <c r="P2427" s="162">
        <f>MAX(K2427,L2427,M2427,N2427)</f>
        <v/>
      </c>
      <c r="Q2427" s="162">
        <f>MEDIAN(K2427,L2427,M2427,N2427)</f>
        <v/>
      </c>
      <c r="R2427" s="162">
        <f>AVERAGE(K2427,L2427,M2427,N2427)</f>
        <v/>
      </c>
      <c r="S2427" s="162">
        <f>AVERAGE(O2427,Q2427)</f>
        <v/>
      </c>
      <c r="T2427" s="162">
        <f>AVERAGE(P2427,Q2427)</f>
        <v/>
      </c>
      <c r="U2427" s="41">
        <f>STDEVA(K2427,L2427,M2427,N2427)</f>
        <v/>
      </c>
      <c r="V2427" s="42">
        <f>U2427/Q2427</f>
        <v/>
      </c>
      <c r="W2427" s="43">
        <f>IF(X2427=O2427,"MENOR",IF(X2427=S2427,"PROM[MEN-MED]","PROMEDIO"))</f>
        <v/>
      </c>
      <c r="X2427" s="163">
        <f>IF(V2427&lt;=300%,O2427,IF(AND(V2427&gt;100%,V2427&lt;=150%),S2427,R2427))</f>
        <v/>
      </c>
      <c r="Y2427" s="162">
        <f>ROUND(X2427,0)</f>
        <v/>
      </c>
    </row>
    <row r="2428" ht="15.75" customHeight="1">
      <c r="B2428" s="32" t="inlineStr">
        <is>
          <t>2.6</t>
        </is>
      </c>
      <c r="C2428" s="32" t="n">
        <v>4912</v>
      </c>
      <c r="D2428" s="59" t="inlineStr">
        <is>
          <t>JUEGO BIELETAS (MUÑECOS) ESTABILIZADORA DELANTERA</t>
        </is>
      </c>
      <c r="E2428" s="56" t="inlineStr">
        <is>
          <t>Elemento metálico de una compresión rígida formado por dos rótulas, una en cada extremo, roscadas. Ubicacion lado anterior (delante) Diametro establecido para este vehículo.</t>
        </is>
      </c>
      <c r="F2428" s="32" t="inlineStr">
        <is>
          <t>Juego</t>
        </is>
      </c>
      <c r="G2428" s="35" t="inlineStr">
        <is>
          <t>suministro</t>
        </is>
      </c>
      <c r="H2428" s="159" t="n">
        <v>302183</v>
      </c>
      <c r="I2428" s="37" t="n">
        <v>158.91</v>
      </c>
      <c r="J2428" s="37" t="n">
        <v>151.76</v>
      </c>
      <c r="K2428" s="160">
        <f>H2428*(I2428/J2428)</f>
        <v/>
      </c>
      <c r="L2428" s="159" t="n">
        <v>366791.2367</v>
      </c>
      <c r="M2428" s="159" t="n">
        <v>356108</v>
      </c>
      <c r="N2428" s="159" t="n">
        <v>384596.64</v>
      </c>
      <c r="O2428" s="162">
        <f>MIN(K2428,L2428,M2428,N2428)</f>
        <v/>
      </c>
      <c r="P2428" s="162">
        <f>MAX(K2428,L2428,M2428,N2428)</f>
        <v/>
      </c>
      <c r="Q2428" s="162">
        <f>MEDIAN(K2428,L2428,M2428,N2428)</f>
        <v/>
      </c>
      <c r="R2428" s="162">
        <f>AVERAGE(K2428,L2428,M2428,N2428)</f>
        <v/>
      </c>
      <c r="S2428" s="162">
        <f>AVERAGE(O2428,Q2428)</f>
        <v/>
      </c>
      <c r="T2428" s="162">
        <f>AVERAGE(P2428,Q2428)</f>
        <v/>
      </c>
      <c r="U2428" s="41">
        <f>STDEVA(K2428,L2428,M2428,N2428)</f>
        <v/>
      </c>
      <c r="V2428" s="42">
        <f>U2428/Q2428</f>
        <v/>
      </c>
      <c r="W2428" s="43">
        <f>IF(X2428=O2428,"MENOR",IF(X2428=S2428,"PROM[MEN-MED]","PROMEDIO"))</f>
        <v/>
      </c>
      <c r="X2428" s="163">
        <f>IF(V2428&lt;=300%,O2428,IF(AND(V2428&gt;100%,V2428&lt;=150%),S2428,R2428))</f>
        <v/>
      </c>
      <c r="Y2428" s="162">
        <f>ROUND(X2428,0)</f>
        <v/>
      </c>
    </row>
    <row r="2429" ht="15.75" customHeight="1">
      <c r="B2429" s="32" t="inlineStr">
        <is>
          <t>2.7</t>
        </is>
      </c>
      <c r="C2429" s="32" t="n">
        <v>4912</v>
      </c>
      <c r="D2429" s="59" t="inlineStr">
        <is>
          <t>JUEGO BIELETAS (MUÑECOS) ESTABILIZADORA TRASERA</t>
        </is>
      </c>
      <c r="E2429" s="56" t="inlineStr">
        <is>
          <t>Elemento metálico de una compresión rígida formado por dos rótulas, una en cada extremo, roscadas. Ubicacion lado posterior. (atras) Diametro establecido para este vehículo.</t>
        </is>
      </c>
      <c r="F2429" s="32" t="inlineStr">
        <is>
          <t>Juego</t>
        </is>
      </c>
      <c r="G2429" s="35" t="inlineStr">
        <is>
          <t>suministro</t>
        </is>
      </c>
      <c r="H2429" s="159" t="n">
        <v>350727</v>
      </c>
      <c r="I2429" s="37" t="n">
        <v>158.91</v>
      </c>
      <c r="J2429" s="37" t="n">
        <v>151.76</v>
      </c>
      <c r="K2429" s="160">
        <f>H2429*(I2429/J2429)</f>
        <v/>
      </c>
      <c r="L2429" s="159" t="n">
        <v>428749.86</v>
      </c>
      <c r="M2429" s="159" t="n">
        <v>416262</v>
      </c>
      <c r="N2429" s="159" t="n">
        <v>449562.96</v>
      </c>
      <c r="O2429" s="162">
        <f>MIN(K2429,L2429,M2429,N2429)</f>
        <v/>
      </c>
      <c r="P2429" s="162">
        <f>MAX(K2429,L2429,M2429,N2429)</f>
        <v/>
      </c>
      <c r="Q2429" s="162">
        <f>MEDIAN(K2429,L2429,M2429,N2429)</f>
        <v/>
      </c>
      <c r="R2429" s="162">
        <f>AVERAGE(K2429,L2429,M2429,N2429)</f>
        <v/>
      </c>
      <c r="S2429" s="162">
        <f>AVERAGE(O2429,Q2429)</f>
        <v/>
      </c>
      <c r="T2429" s="162">
        <f>AVERAGE(P2429,Q2429)</f>
        <v/>
      </c>
      <c r="U2429" s="41">
        <f>STDEVA(K2429,L2429,M2429,N2429)</f>
        <v/>
      </c>
      <c r="V2429" s="42">
        <f>U2429/Q2429</f>
        <v/>
      </c>
      <c r="W2429" s="43">
        <f>IF(X2429=O2429,"MENOR",IF(X2429=S2429,"PROM[MEN-MED]","PROMEDIO"))</f>
        <v/>
      </c>
      <c r="X2429" s="163">
        <f>IF(V2429&lt;=300%,O2429,IF(AND(V2429&gt;100%,V2429&lt;=150%),S2429,R2429))</f>
        <v/>
      </c>
      <c r="Y2429" s="162">
        <f>ROUND(X2429,0)</f>
        <v/>
      </c>
    </row>
    <row r="2430" ht="33.75" customHeight="1">
      <c r="B2430" s="32" t="inlineStr">
        <is>
          <t>2.8</t>
        </is>
      </c>
      <c r="C2430" s="32" t="n">
        <v>4912</v>
      </c>
      <c r="D2430" s="59" t="inlineStr">
        <is>
          <t>JUEGO BUJES CENTRALES BARRA ESTABILIZADORA DELANTERA</t>
        </is>
      </c>
      <c r="E2430" s="56" t="inlineStr">
        <is>
          <t xml:space="preserve">Elemento en su interior de forma cilíndrica y su exterior de forma media luna, en uno  de sus extremos plano, su composición es de caucho. Ubicacion lado anterior (delante). Diámetro establecido para este vehículo.
</t>
        </is>
      </c>
      <c r="F2430" s="32" t="inlineStr">
        <is>
          <t>Juego</t>
        </is>
      </c>
      <c r="G2430" s="35" t="inlineStr">
        <is>
          <t>suministro</t>
        </is>
      </c>
      <c r="H2430" s="159" t="n">
        <v>110620</v>
      </c>
      <c r="I2430" s="37" t="n">
        <v>158.91</v>
      </c>
      <c r="J2430" s="37" t="n">
        <v>151.76</v>
      </c>
      <c r="K2430" s="160">
        <f>H2430*(I2430/J2430)</f>
        <v/>
      </c>
      <c r="L2430" s="159" t="n">
        <v>140022.3258</v>
      </c>
      <c r="M2430" s="159" t="n">
        <v>135944</v>
      </c>
      <c r="N2430" s="159" t="n">
        <v>146819.52</v>
      </c>
      <c r="O2430" s="162">
        <f>MIN(K2430,L2430,M2430,N2430)</f>
        <v/>
      </c>
      <c r="P2430" s="162">
        <f>MAX(K2430,L2430,M2430,N2430)</f>
        <v/>
      </c>
      <c r="Q2430" s="162">
        <f>MEDIAN(K2430,L2430,M2430,N2430)</f>
        <v/>
      </c>
      <c r="R2430" s="162">
        <f>AVERAGE(K2430,L2430,M2430,N2430)</f>
        <v/>
      </c>
      <c r="S2430" s="162">
        <f>AVERAGE(O2430,Q2430)</f>
        <v/>
      </c>
      <c r="T2430" s="162">
        <f>AVERAGE(P2430,Q2430)</f>
        <v/>
      </c>
      <c r="U2430" s="41">
        <f>STDEVA(K2430,L2430,M2430,N2430)</f>
        <v/>
      </c>
      <c r="V2430" s="42">
        <f>U2430/Q2430</f>
        <v/>
      </c>
      <c r="W2430" s="43">
        <f>IF(X2430=O2430,"MENOR",IF(X2430=S2430,"PROM[MEN-MED]","PROMEDIO"))</f>
        <v/>
      </c>
      <c r="X2430" s="163">
        <f>IF(V2430&lt;=300%,O2430,IF(AND(V2430&gt;100%,V2430&lt;=150%),S2430,R2430))</f>
        <v/>
      </c>
      <c r="Y2430" s="162">
        <f>ROUND(X2430,0)</f>
        <v/>
      </c>
    </row>
    <row r="2431" ht="27" customHeight="1">
      <c r="B2431" s="32" t="inlineStr">
        <is>
          <t>2.9</t>
        </is>
      </c>
      <c r="C2431" s="32" t="n">
        <v>4912</v>
      </c>
      <c r="D2431" s="59" t="inlineStr">
        <is>
          <t>JUEGO BUJES CENTRALES BARRA ESTABILIZADORA TRASERA</t>
        </is>
      </c>
      <c r="E2431" s="56" t="inlineStr">
        <is>
          <t>Elemento en su interior de forma cilíndrica y su exterior de forma media luna, en uno  de sus extremos plano, su composición es de caucho. Ubicacion lado posterior (atras). Diámetro establecido para este vehículo.</t>
        </is>
      </c>
      <c r="F2431" s="32" t="inlineStr">
        <is>
          <t>Juego</t>
        </is>
      </c>
      <c r="G2431" s="35" t="inlineStr">
        <is>
          <t>suministro</t>
        </is>
      </c>
      <c r="H2431" s="159" t="n">
        <v>53200</v>
      </c>
      <c r="I2431" s="37" t="n">
        <v>158.91</v>
      </c>
      <c r="J2431" s="37" t="n">
        <v>151.76</v>
      </c>
      <c r="K2431" s="160">
        <f>H2431*(I2431/J2431)</f>
        <v/>
      </c>
      <c r="L2431" s="159" t="n">
        <v>62380.9186</v>
      </c>
      <c r="M2431" s="159" t="n">
        <v>60564</v>
      </c>
      <c r="N2431" s="159" t="n">
        <v>65409.12</v>
      </c>
      <c r="O2431" s="162">
        <f>MIN(K2431,L2431,M2431,N2431)</f>
        <v/>
      </c>
      <c r="P2431" s="162">
        <f>MAX(K2431,L2431,M2431,N2431)</f>
        <v/>
      </c>
      <c r="Q2431" s="162">
        <f>MEDIAN(K2431,L2431,M2431,N2431)</f>
        <v/>
      </c>
      <c r="R2431" s="162">
        <f>AVERAGE(K2431,L2431,M2431,N2431)</f>
        <v/>
      </c>
      <c r="S2431" s="162">
        <f>AVERAGE(O2431,Q2431)</f>
        <v/>
      </c>
      <c r="T2431" s="162">
        <f>AVERAGE(P2431,Q2431)</f>
        <v/>
      </c>
      <c r="U2431" s="41">
        <f>STDEVA(K2431,L2431,M2431,N2431)</f>
        <v/>
      </c>
      <c r="V2431" s="42">
        <f>U2431/Q2431</f>
        <v/>
      </c>
      <c r="W2431" s="43">
        <f>IF(X2431=O2431,"MENOR",IF(X2431=S2431,"PROM[MEN-MED]","PROMEDIO"))</f>
        <v/>
      </c>
      <c r="X2431" s="163">
        <f>IF(V2431&lt;=300%,O2431,IF(AND(V2431&gt;100%,V2431&lt;=150%),S2431,R2431))</f>
        <v/>
      </c>
      <c r="Y2431" s="162">
        <f>ROUND(X2431,0)</f>
        <v/>
      </c>
    </row>
    <row r="2432" ht="15.75" customHeight="1">
      <c r="B2432" s="32" t="inlineStr">
        <is>
          <t>2.10</t>
        </is>
      </c>
      <c r="C2432" s="32" t="n">
        <v>4912</v>
      </c>
      <c r="D2432" s="59" t="inlineStr">
        <is>
          <t>ROTULA INFERIOR</t>
        </is>
      </c>
      <c r="E2432" s="56" t="inlineStr">
        <is>
          <t>Elemento metálico esférico de articulación   tiene tres grados de libertad, aunque la amplitud del movimiento en dos de ellos esté limitada. Diámetro establecido para este vehículo.</t>
        </is>
      </c>
      <c r="F2432" s="32" t="inlineStr">
        <is>
          <t>Unidad</t>
        </is>
      </c>
      <c r="G2432" s="35" t="inlineStr">
        <is>
          <t>suministro</t>
        </is>
      </c>
      <c r="H2432" s="159" t="n">
        <v>413437</v>
      </c>
      <c r="I2432" s="37" t="n">
        <v>158.91</v>
      </c>
      <c r="J2432" s="37" t="n">
        <v>151.76</v>
      </c>
      <c r="K2432" s="160">
        <f>H2432*(I2432/J2432)</f>
        <v/>
      </c>
      <c r="L2432" s="159" t="n">
        <v>549172.3146</v>
      </c>
      <c r="M2432" s="159" t="n">
        <v>533177</v>
      </c>
      <c r="N2432" s="159" t="n">
        <v>575831.16</v>
      </c>
      <c r="O2432" s="162">
        <f>MIN(K2432,L2432,M2432,N2432)</f>
        <v/>
      </c>
      <c r="P2432" s="162">
        <f>MAX(K2432,L2432,M2432,N2432)</f>
        <v/>
      </c>
      <c r="Q2432" s="162">
        <f>MEDIAN(K2432,L2432,M2432,N2432)</f>
        <v/>
      </c>
      <c r="R2432" s="162">
        <f>AVERAGE(K2432,L2432,M2432,N2432)</f>
        <v/>
      </c>
      <c r="S2432" s="162">
        <f>AVERAGE(O2432,Q2432)</f>
        <v/>
      </c>
      <c r="T2432" s="162">
        <f>AVERAGE(P2432,Q2432)</f>
        <v/>
      </c>
      <c r="U2432" s="41">
        <f>STDEVA(K2432,L2432,M2432,N2432)</f>
        <v/>
      </c>
      <c r="V2432" s="42">
        <f>U2432/Q2432</f>
        <v/>
      </c>
      <c r="W2432" s="43">
        <f>IF(X2432=O2432,"MENOR",IF(X2432=S2432,"PROM[MEN-MED]","PROMEDIO"))</f>
        <v/>
      </c>
      <c r="X2432" s="163">
        <f>IF(V2432&lt;=300%,O2432,IF(AND(V2432&gt;100%,V2432&lt;=150%),S2432,R2432))</f>
        <v/>
      </c>
      <c r="Y2432" s="162">
        <f>ROUND(X2432,0)</f>
        <v/>
      </c>
    </row>
    <row r="2433" ht="15.75" customHeight="1">
      <c r="B2433" s="32" t="inlineStr">
        <is>
          <t>2.11</t>
        </is>
      </c>
      <c r="C2433" s="32" t="n">
        <v>4912</v>
      </c>
      <c r="D2433" s="59" t="inlineStr">
        <is>
          <t>TIJERA INFERIOR DELANTERA</t>
        </is>
      </c>
      <c r="E2433" s="56" t="inlineStr">
        <is>
          <t>Elemento metálico de tres puntos de apoyo, en dos extremos posee bujes de sujeción y el restante una rotula. Diámetro establecido para este vehículo.</t>
        </is>
      </c>
      <c r="F2433" s="32" t="inlineStr">
        <is>
          <t>Unidad</t>
        </is>
      </c>
      <c r="G2433" s="35" t="inlineStr">
        <is>
          <t>suministro</t>
        </is>
      </c>
      <c r="H2433" s="159" t="n">
        <v>1391376</v>
      </c>
      <c r="I2433" s="37" t="n">
        <v>158.91</v>
      </c>
      <c r="J2433" s="37" t="n">
        <v>151.76</v>
      </c>
      <c r="K2433" s="160">
        <f>H2433*(I2433/J2433)</f>
        <v/>
      </c>
      <c r="L2433" s="159" t="n">
        <v>1780343.6728</v>
      </c>
      <c r="M2433" s="159" t="n">
        <v>1728489</v>
      </c>
      <c r="N2433" s="159" t="n">
        <v>1866768.12</v>
      </c>
      <c r="O2433" s="162">
        <f>MIN(K2433,L2433,M2433,N2433)</f>
        <v/>
      </c>
      <c r="P2433" s="162">
        <f>MAX(K2433,L2433,M2433,N2433)</f>
        <v/>
      </c>
      <c r="Q2433" s="162">
        <f>MEDIAN(K2433,L2433,M2433,N2433)</f>
        <v/>
      </c>
      <c r="R2433" s="162">
        <f>AVERAGE(K2433,L2433,M2433,N2433)</f>
        <v/>
      </c>
      <c r="S2433" s="162">
        <f>AVERAGE(O2433,Q2433)</f>
        <v/>
      </c>
      <c r="T2433" s="162">
        <f>AVERAGE(P2433,Q2433)</f>
        <v/>
      </c>
      <c r="U2433" s="41">
        <f>STDEVA(K2433,L2433,M2433,N2433)</f>
        <v/>
      </c>
      <c r="V2433" s="42">
        <f>U2433/Q2433</f>
        <v/>
      </c>
      <c r="W2433" s="43">
        <f>IF(X2433=O2433,"MENOR",IF(X2433=S2433,"PROM[MEN-MED]","PROMEDIO"))</f>
        <v/>
      </c>
      <c r="X2433" s="163">
        <f>IF(V2433&lt;=300%,O2433,IF(AND(V2433&gt;100%,V2433&lt;=150%),S2433,R2433))</f>
        <v/>
      </c>
      <c r="Y2433" s="162">
        <f>ROUND(X2433,0)</f>
        <v/>
      </c>
    </row>
    <row r="2434" ht="15.75" customHeight="1">
      <c r="B2434" s="26" t="inlineStr">
        <is>
          <t>3.</t>
        </is>
      </c>
      <c r="C2434" s="142" t="inlineStr">
        <is>
          <t>SISTEMA DE DIRECCIÓN</t>
        </is>
      </c>
      <c r="H2434" s="157" t="n"/>
      <c r="I2434" s="29" t="n"/>
      <c r="J2434" s="29" t="n"/>
      <c r="K2434" s="157" t="n"/>
      <c r="L2434" s="157" t="n"/>
      <c r="M2434" s="157" t="n"/>
      <c r="N2434" s="157" t="n"/>
      <c r="O2434" s="29" t="n"/>
      <c r="P2434" s="29" t="n"/>
      <c r="Q2434" s="29" t="n"/>
      <c r="R2434" s="29" t="n"/>
      <c r="S2434" s="29" t="n"/>
      <c r="T2434" s="29" t="n"/>
      <c r="U2434" s="29" t="n"/>
      <c r="V2434" s="75" t="n"/>
      <c r="W2434" s="29" t="n"/>
      <c r="X2434" s="29" t="n"/>
      <c r="Y2434" s="29" t="n"/>
    </row>
    <row r="2435" ht="15.75" customHeight="1">
      <c r="B2435" s="32" t="inlineStr">
        <is>
          <t>3.1</t>
        </is>
      </c>
      <c r="C2435" s="32" t="n">
        <v>4912</v>
      </c>
      <c r="D2435" s="58" t="inlineStr">
        <is>
          <t xml:space="preserve">CONJUNTO DE LA BOMBA DE PALETAS </t>
        </is>
      </c>
      <c r="E2435" s="56" t="inlineStr">
        <is>
          <t>componente clave del sistema de dirección asistida, encargado de generar la presión hidráulica necesaria para facilitar el giro del volante con menor esfuerzo.</t>
        </is>
      </c>
      <c r="F2435" s="32" t="inlineStr">
        <is>
          <t>Unidad</t>
        </is>
      </c>
      <c r="G2435" s="35" t="inlineStr">
        <is>
          <t>suministro</t>
        </is>
      </c>
      <c r="H2435" s="159" t="n">
        <v>549084</v>
      </c>
      <c r="I2435" s="37" t="n">
        <v>158.91</v>
      </c>
      <c r="J2435" s="37" t="n">
        <v>151.76</v>
      </c>
      <c r="K2435" s="160">
        <f>H2435*(I2435/J2435)</f>
        <v/>
      </c>
      <c r="L2435" s="159" t="n">
        <v>696017.3507</v>
      </c>
      <c r="M2435" s="159" t="n">
        <v>675745</v>
      </c>
      <c r="N2435" s="159" t="n">
        <v>729804.6</v>
      </c>
      <c r="O2435" s="162">
        <f>MIN(K2435,L2435,M2435,N2435)</f>
        <v/>
      </c>
      <c r="P2435" s="162">
        <f>MAX(K2435,L2435,M2435,N2435)</f>
        <v/>
      </c>
      <c r="Q2435" s="162">
        <f>MEDIAN(K2435,L2435,M2435,N2435)</f>
        <v/>
      </c>
      <c r="R2435" s="162">
        <f>AVERAGE(K2435,L2435,M2435,N2435)</f>
        <v/>
      </c>
      <c r="S2435" s="162">
        <f>AVERAGE(O2435,Q2435)</f>
        <v/>
      </c>
      <c r="T2435" s="162">
        <f>AVERAGE(P2435,Q2435)</f>
        <v/>
      </c>
      <c r="U2435" s="41">
        <f>STDEVA(K2435,L2435,M2435,N2435)</f>
        <v/>
      </c>
      <c r="V2435" s="42">
        <f>U2435/Q2435</f>
        <v/>
      </c>
      <c r="W2435" s="43">
        <f>IF(X2435=O2435,"MENOR",IF(X2435=S2435,"PROM[MEN-MED]","PROMEDIO"))</f>
        <v/>
      </c>
      <c r="X2435" s="163">
        <f>IF(V2435&lt;=300%,O2435,IF(AND(V2435&gt;100%,V2435&lt;=150%),S2435,R2435))</f>
        <v/>
      </c>
      <c r="Y2435" s="162">
        <f>ROUND(X2435,0)</f>
        <v/>
      </c>
    </row>
    <row r="2436" ht="27" customHeight="1">
      <c r="B2436" s="32" t="inlineStr">
        <is>
          <t>3.2</t>
        </is>
      </c>
      <c r="C2436" s="32" t="n">
        <v>4912</v>
      </c>
      <c r="D2436" s="59" t="inlineStr">
        <is>
          <t xml:space="preserve">TUBO DE ALIMENTACION DE PRESION DE LA BOMBA </t>
        </is>
      </c>
      <c r="E2436" s="56" t="inlineStr">
        <is>
          <t>línea de alta presión que transporta el fluido hidráulico desde la bomba de dirección asistida hacia la caja de dirección o el rack de dirección, permitiendo el funcionamiento del sistema de asistencia hidráulica.</t>
        </is>
      </c>
      <c r="F2436" s="32" t="inlineStr">
        <is>
          <t>Juego</t>
        </is>
      </c>
      <c r="G2436" s="35" t="inlineStr">
        <is>
          <t>suministro</t>
        </is>
      </c>
      <c r="H2436" s="159" t="n">
        <v>96771</v>
      </c>
      <c r="I2436" s="37" t="n">
        <v>158.91</v>
      </c>
      <c r="J2436" s="37" t="n">
        <v>151.76</v>
      </c>
      <c r="K2436" s="160">
        <f>H2436*(I2436/J2436)</f>
        <v/>
      </c>
      <c r="L2436" s="159" t="n">
        <v>172960.6928</v>
      </c>
      <c r="M2436" s="159" t="n">
        <v>167923</v>
      </c>
      <c r="N2436" s="159" t="n">
        <v>181356.84</v>
      </c>
      <c r="O2436" s="162">
        <f>MIN(K2436,L2436,M2436,N2436)</f>
        <v/>
      </c>
      <c r="P2436" s="162">
        <f>MAX(K2436,L2436,M2436,N2436)</f>
        <v/>
      </c>
      <c r="Q2436" s="162">
        <f>MEDIAN(K2436,L2436,M2436,N2436)</f>
        <v/>
      </c>
      <c r="R2436" s="162">
        <f>AVERAGE(K2436,L2436,M2436,N2436)</f>
        <v/>
      </c>
      <c r="S2436" s="162">
        <f>AVERAGE(O2436,Q2436)</f>
        <v/>
      </c>
      <c r="T2436" s="162">
        <f>AVERAGE(P2436,Q2436)</f>
        <v/>
      </c>
      <c r="U2436" s="41">
        <f>STDEVA(K2436,L2436,M2436,N2436)</f>
        <v/>
      </c>
      <c r="V2436" s="42">
        <f>U2436/Q2436</f>
        <v/>
      </c>
      <c r="W2436" s="43">
        <f>IF(X2436=O2436,"MENOR",IF(X2436=S2436,"PROM[MEN-MED]","PROMEDIO"))</f>
        <v/>
      </c>
      <c r="X2436" s="163">
        <f>IF(V2436&lt;=300%,O2436,IF(AND(V2436&gt;100%,V2436&lt;=150%),S2436,R2436))</f>
        <v/>
      </c>
      <c r="Y2436" s="162">
        <f>ROUND(X2436,0)</f>
        <v/>
      </c>
    </row>
    <row r="2437" ht="27" customHeight="1">
      <c r="B2437" s="32" t="inlineStr">
        <is>
          <t>3.3</t>
        </is>
      </c>
      <c r="C2437" s="32" t="n">
        <v>4912</v>
      </c>
      <c r="D2437" s="58" t="inlineStr">
        <is>
          <t xml:space="preserve">MANGUERA DEL DEPOSITO DE ACEITE A LA BOMBA </t>
        </is>
      </c>
      <c r="E2437" s="56" t="inlineStr">
        <is>
          <t>conducto de baja presión que transporta el fluido hidráulico desde el depósito de la dirección asistida hacia la bomba de dirección asistida, permitiendo que el sistema funcione correctamente.</t>
        </is>
      </c>
      <c r="F2437" s="32" t="inlineStr">
        <is>
          <t>Unidad</t>
        </is>
      </c>
      <c r="G2437" s="35" t="inlineStr">
        <is>
          <t>suministro</t>
        </is>
      </c>
      <c r="H2437" s="159" t="n">
        <v>526587</v>
      </c>
      <c r="I2437" s="37" t="n">
        <v>158.91</v>
      </c>
      <c r="J2437" s="37" t="n">
        <v>151.76</v>
      </c>
      <c r="K2437" s="160">
        <f>H2437*(I2437/J2437)</f>
        <v/>
      </c>
      <c r="L2437" s="159" t="n">
        <v>648640.4399999999</v>
      </c>
      <c r="M2437" s="159" t="n">
        <v>629748</v>
      </c>
      <c r="N2437" s="159" t="n">
        <v>680127.84</v>
      </c>
      <c r="O2437" s="162">
        <f>MIN(K2437,L2437,M2437,N2437)</f>
        <v/>
      </c>
      <c r="P2437" s="162">
        <f>MAX(K2437,L2437,M2437,N2437)</f>
        <v/>
      </c>
      <c r="Q2437" s="162">
        <f>MEDIAN(K2437,L2437,M2437,N2437)</f>
        <v/>
      </c>
      <c r="R2437" s="162">
        <f>AVERAGE(K2437,L2437,M2437,N2437)</f>
        <v/>
      </c>
      <c r="S2437" s="162">
        <f>AVERAGE(O2437,Q2437)</f>
        <v/>
      </c>
      <c r="T2437" s="162">
        <f>AVERAGE(P2437,Q2437)</f>
        <v/>
      </c>
      <c r="U2437" s="41">
        <f>STDEVA(K2437,L2437,M2437,N2437)</f>
        <v/>
      </c>
      <c r="V2437" s="42">
        <f>U2437/Q2437</f>
        <v/>
      </c>
      <c r="W2437" s="43">
        <f>IF(X2437=O2437,"MENOR",IF(X2437=S2437,"PROM[MEN-MED]","PROMEDIO"))</f>
        <v/>
      </c>
      <c r="X2437" s="163">
        <f>IF(V2437&lt;=300%,O2437,IF(AND(V2437&gt;100%,V2437&lt;=150%),S2437,R2437))</f>
        <v/>
      </c>
      <c r="Y2437" s="162">
        <f>ROUND(X2437,0)</f>
        <v/>
      </c>
    </row>
    <row r="2438" ht="15.75" customHeight="1">
      <c r="B2438" s="32" t="inlineStr">
        <is>
          <t>3.4</t>
        </is>
      </c>
      <c r="C2438" s="32" t="n">
        <v>4912</v>
      </c>
      <c r="D2438" s="59" t="inlineStr">
        <is>
          <t xml:space="preserve">CONJUNTO DE LA COLUMNA DE DIRECCION </t>
        </is>
      </c>
      <c r="E2438" s="56" t="inlineStr">
        <is>
          <t>componente clave que conecta el volante con la caja de dirección o el rack de dirección, permitiendo que el conductor controle la dirección del vehículo.</t>
        </is>
      </c>
      <c r="F2438" s="32" t="inlineStr">
        <is>
          <t>Unidad</t>
        </is>
      </c>
      <c r="G2438" s="35" t="inlineStr">
        <is>
          <t>suministro</t>
        </is>
      </c>
      <c r="H2438" s="159" t="n">
        <v>3855231</v>
      </c>
      <c r="I2438" s="37" t="n">
        <v>158.91</v>
      </c>
      <c r="J2438" s="37" t="n">
        <v>151.76</v>
      </c>
      <c r="K2438" s="160">
        <f>H2438*(I2438/J2438)</f>
        <v/>
      </c>
      <c r="L2438" s="159" t="n">
        <v>4612704.6203</v>
      </c>
      <c r="M2438" s="159" t="n">
        <v>4478354</v>
      </c>
      <c r="N2438" s="159" t="n">
        <v>4836622.32</v>
      </c>
      <c r="O2438" s="162">
        <f>MIN(K2438,L2438,M2438,N2438)</f>
        <v/>
      </c>
      <c r="P2438" s="162">
        <f>MAX(K2438,L2438,M2438,N2438)</f>
        <v/>
      </c>
      <c r="Q2438" s="162">
        <f>MEDIAN(K2438,L2438,M2438,N2438)</f>
        <v/>
      </c>
      <c r="R2438" s="162">
        <f>AVERAGE(K2438,L2438,M2438,N2438)</f>
        <v/>
      </c>
      <c r="S2438" s="162">
        <f>AVERAGE(O2438,Q2438)</f>
        <v/>
      </c>
      <c r="T2438" s="162">
        <f>AVERAGE(P2438,Q2438)</f>
        <v/>
      </c>
      <c r="U2438" s="41">
        <f>STDEVA(K2438,L2438,M2438,N2438)</f>
        <v/>
      </c>
      <c r="V2438" s="42">
        <f>U2438/Q2438</f>
        <v/>
      </c>
      <c r="W2438" s="43">
        <f>IF(X2438=O2438,"MENOR",IF(X2438=S2438,"PROM[MEN-MED]","PROMEDIO"))</f>
        <v/>
      </c>
      <c r="X2438" s="163">
        <f>IF(V2438&lt;=300%,O2438,IF(AND(V2438&gt;100%,V2438&lt;=150%),S2438,R2438))</f>
        <v/>
      </c>
      <c r="Y2438" s="162">
        <f>ROUND(X2438,0)</f>
        <v/>
      </c>
    </row>
    <row r="2439" ht="27" customHeight="1">
      <c r="B2439" s="32" t="inlineStr">
        <is>
          <t>3.5</t>
        </is>
      </c>
      <c r="C2439" s="32" t="n">
        <v>4912</v>
      </c>
      <c r="D2439" s="59" t="inlineStr">
        <is>
          <t>CONJUNTO DEL JUEGO DE INTERRUPTORES CON SUBCONJUNTO DEL CABLE ESPIRAL</t>
        </is>
      </c>
      <c r="E2439" s="56" t="inlineStr">
        <is>
          <t>componente clave del sistema de dirección que permite la conexión eléctrica entre el volante y otros sistemas del vehículo, garantizando el funcionamiento de los controles sin interferir con el giro del volante</t>
        </is>
      </c>
      <c r="F2439" s="32" t="inlineStr">
        <is>
          <t>Juego</t>
        </is>
      </c>
      <c r="G2439" s="35" t="inlineStr">
        <is>
          <t>suministro</t>
        </is>
      </c>
      <c r="H2439" s="159" t="n">
        <v>1642550</v>
      </c>
      <c r="I2439" s="37" t="n">
        <v>158.91</v>
      </c>
      <c r="J2439" s="37" t="n">
        <v>151.76</v>
      </c>
      <c r="K2439" s="160">
        <f>H2439*(I2439/J2439)</f>
        <v/>
      </c>
      <c r="L2439" s="159" t="n">
        <v>1982108.3156</v>
      </c>
      <c r="M2439" s="159" t="n">
        <v>1924377</v>
      </c>
      <c r="N2439" s="159" t="n">
        <v>2078327.16</v>
      </c>
      <c r="O2439" s="162">
        <f>MIN(K2439,L2439,M2439,N2439)</f>
        <v/>
      </c>
      <c r="P2439" s="162">
        <f>MAX(K2439,L2439,M2439,N2439)</f>
        <v/>
      </c>
      <c r="Q2439" s="162">
        <f>MEDIAN(K2439,L2439,M2439,N2439)</f>
        <v/>
      </c>
      <c r="R2439" s="162">
        <f>AVERAGE(K2439,L2439,M2439,N2439)</f>
        <v/>
      </c>
      <c r="S2439" s="162">
        <f>AVERAGE(O2439,Q2439)</f>
        <v/>
      </c>
      <c r="T2439" s="162">
        <f>AVERAGE(P2439,Q2439)</f>
        <v/>
      </c>
      <c r="U2439" s="41">
        <f>STDEVA(K2439,L2439,M2439,N2439)</f>
        <v/>
      </c>
      <c r="V2439" s="42">
        <f>U2439/Q2439</f>
        <v/>
      </c>
      <c r="W2439" s="43">
        <f>IF(X2439=O2439,"MENOR",IF(X2439=S2439,"PROM[MEN-MED]","PROMEDIO"))</f>
        <v/>
      </c>
      <c r="X2439" s="163">
        <f>IF(V2439&lt;=300%,O2439,IF(AND(V2439&gt;100%,V2439&lt;=150%),S2439,R2439))</f>
        <v/>
      </c>
      <c r="Y2439" s="162">
        <f>ROUND(X2439,0)</f>
        <v/>
      </c>
    </row>
    <row r="2440" ht="27" customHeight="1">
      <c r="B2440" s="32" t="inlineStr">
        <is>
          <t>3.6</t>
        </is>
      </c>
      <c r="C2440" s="32" t="n">
        <v>4912</v>
      </c>
      <c r="D2440" s="59" t="inlineStr">
        <is>
          <t xml:space="preserve">CONJUNTO DEL EJE INTERMEDIO DE DIRECCION </t>
        </is>
      </c>
      <c r="E2440" s="56" t="inlineStr">
        <is>
          <t>componente esencial del sistema de dirección que conecta la columna de dirección con la caja de dirección o el rack de dirección, permitiendo la transmisión del movimiento del volante hacia las ruedas.</t>
        </is>
      </c>
      <c r="F2440" s="32" t="inlineStr">
        <is>
          <t>Unidad</t>
        </is>
      </c>
      <c r="G2440" s="35" t="inlineStr">
        <is>
          <t>suministro</t>
        </is>
      </c>
      <c r="H2440" s="159" t="n">
        <v>1156354</v>
      </c>
      <c r="I2440" s="37" t="n">
        <v>158.91</v>
      </c>
      <c r="J2440" s="37" t="n">
        <v>151.76</v>
      </c>
      <c r="K2440" s="160">
        <f>H2440*(I2440/J2440)</f>
        <v/>
      </c>
      <c r="L2440" s="159" t="n">
        <v>1373331.9593</v>
      </c>
      <c r="M2440" s="159" t="n">
        <v>1333332</v>
      </c>
      <c r="N2440" s="159" t="n">
        <v>1439998.56</v>
      </c>
      <c r="O2440" s="162">
        <f>MIN(K2440,L2440,M2440,N2440)</f>
        <v/>
      </c>
      <c r="P2440" s="162">
        <f>MAX(K2440,L2440,M2440,N2440)</f>
        <v/>
      </c>
      <c r="Q2440" s="162">
        <f>MEDIAN(K2440,L2440,M2440,N2440)</f>
        <v/>
      </c>
      <c r="R2440" s="162">
        <f>AVERAGE(K2440,L2440,M2440,N2440)</f>
        <v/>
      </c>
      <c r="S2440" s="162">
        <f>AVERAGE(O2440,Q2440)</f>
        <v/>
      </c>
      <c r="T2440" s="162">
        <f>AVERAGE(P2440,Q2440)</f>
        <v/>
      </c>
      <c r="U2440" s="41">
        <f>STDEVA(K2440,L2440,M2440,N2440)</f>
        <v/>
      </c>
      <c r="V2440" s="42">
        <f>U2440/Q2440</f>
        <v/>
      </c>
      <c r="W2440" s="43">
        <f>IF(X2440=O2440,"MENOR",IF(X2440=S2440,"PROM[MEN-MED]","PROMEDIO"))</f>
        <v/>
      </c>
      <c r="X2440" s="163">
        <f>IF(V2440&lt;=300%,O2440,IF(AND(V2440&gt;100%,V2440&lt;=150%),S2440,R2440))</f>
        <v/>
      </c>
      <c r="Y2440" s="162">
        <f>ROUND(X2440,0)</f>
        <v/>
      </c>
    </row>
    <row r="2441" ht="15.75" customHeight="1">
      <c r="B2441" s="32" t="inlineStr">
        <is>
          <t>3.7</t>
        </is>
      </c>
      <c r="C2441" s="32" t="n">
        <v>4912</v>
      </c>
      <c r="D2441" s="59" t="inlineStr">
        <is>
          <t xml:space="preserve">SUBCONJUNTO DE LA CUBIERTA DEL ORIFICIO DE LA COLUMNA DE DIRECCION </t>
        </is>
      </c>
      <c r="E2441" s="56" t="inlineStr">
        <is>
          <t>componente diseñado para sellar y proteger la abertura por donde pasa la columna de dirección a través del cortafuegos (mamparo) del vehículo.</t>
        </is>
      </c>
      <c r="F2441" s="32" t="inlineStr">
        <is>
          <t>Unidad</t>
        </is>
      </c>
      <c r="G2441" s="35" t="inlineStr">
        <is>
          <t>suministro</t>
        </is>
      </c>
      <c r="H2441" s="159" t="n">
        <v>286130</v>
      </c>
      <c r="I2441" s="37" t="n">
        <v>158.91</v>
      </c>
      <c r="J2441" s="37" t="n">
        <v>151.76</v>
      </c>
      <c r="K2441" s="160">
        <f>H2441*(I2441/J2441)</f>
        <v/>
      </c>
      <c r="L2441" s="159" t="n">
        <v>343051.7958</v>
      </c>
      <c r="M2441" s="159" t="n">
        <v>333060</v>
      </c>
      <c r="N2441" s="159" t="n">
        <v>359704.8</v>
      </c>
      <c r="O2441" s="162">
        <f>MIN(K2441,L2441,M2441,N2441)</f>
        <v/>
      </c>
      <c r="P2441" s="162">
        <f>MAX(K2441,L2441,M2441,N2441)</f>
        <v/>
      </c>
      <c r="Q2441" s="162">
        <f>MEDIAN(K2441,L2441,M2441,N2441)</f>
        <v/>
      </c>
      <c r="R2441" s="162">
        <f>AVERAGE(K2441,L2441,M2441,N2441)</f>
        <v/>
      </c>
      <c r="S2441" s="162">
        <f>AVERAGE(O2441,Q2441)</f>
        <v/>
      </c>
      <c r="T2441" s="162">
        <f>AVERAGE(P2441,Q2441)</f>
        <v/>
      </c>
      <c r="U2441" s="41">
        <f>STDEVA(K2441,L2441,M2441,N2441)</f>
        <v/>
      </c>
      <c r="V2441" s="42">
        <f>U2441/Q2441</f>
        <v/>
      </c>
      <c r="W2441" s="43">
        <f>IF(X2441=O2441,"MENOR",IF(X2441=S2441,"PROM[MEN-MED]","PROMEDIO"))</f>
        <v/>
      </c>
      <c r="X2441" s="163">
        <f>IF(V2441&lt;=300%,O2441,IF(AND(V2441&gt;100%,V2441&lt;=150%),S2441,R2441))</f>
        <v/>
      </c>
      <c r="Y2441" s="162">
        <f>ROUND(X2441,0)</f>
        <v/>
      </c>
    </row>
    <row r="2442" ht="27" customHeight="1">
      <c r="B2442" s="32" t="inlineStr">
        <is>
          <t>3.8</t>
        </is>
      </c>
      <c r="C2442" s="32" t="n">
        <v>4912</v>
      </c>
      <c r="D2442" s="59" t="inlineStr">
        <is>
          <t>SUBCONJUNTO DEL EJE INTERMEDIO DE DIRECCION NO.2</t>
        </is>
      </c>
      <c r="E2442" s="56" t="inlineStr">
        <is>
          <t>sección adicional dentro del sistema de dirección, que complementa el eje intermedio principal, permitiendo una conexión más estable y flexible entre la columna de dirección y la caja de dirección.</t>
        </is>
      </c>
      <c r="F2442" s="32" t="inlineStr">
        <is>
          <t>Unidad</t>
        </is>
      </c>
      <c r="G2442" s="35" t="inlineStr">
        <is>
          <t>suministro</t>
        </is>
      </c>
      <c r="H2442" s="159" t="n">
        <v>536037</v>
      </c>
      <c r="I2442" s="37" t="n">
        <v>158.91</v>
      </c>
      <c r="J2442" s="37" t="n">
        <v>151.76</v>
      </c>
      <c r="K2442" s="160">
        <f>H2442*(I2442/J2442)</f>
        <v/>
      </c>
      <c r="L2442" s="159" t="n">
        <v>646142.6895</v>
      </c>
      <c r="M2442" s="159" t="n">
        <v>627323</v>
      </c>
      <c r="N2442" s="159" t="n">
        <v>677508.84</v>
      </c>
      <c r="O2442" s="162">
        <f>MIN(K2442,L2442,M2442,N2442)</f>
        <v/>
      </c>
      <c r="P2442" s="162">
        <f>MAX(K2442,L2442,M2442,N2442)</f>
        <v/>
      </c>
      <c r="Q2442" s="162">
        <f>MEDIAN(K2442,L2442,M2442,N2442)</f>
        <v/>
      </c>
      <c r="R2442" s="162">
        <f>AVERAGE(K2442,L2442,M2442,N2442)</f>
        <v/>
      </c>
      <c r="S2442" s="162">
        <f>AVERAGE(O2442,Q2442)</f>
        <v/>
      </c>
      <c r="T2442" s="162">
        <f>AVERAGE(P2442,Q2442)</f>
        <v/>
      </c>
      <c r="U2442" s="41">
        <f>STDEVA(K2442,L2442,M2442,N2442)</f>
        <v/>
      </c>
      <c r="V2442" s="42">
        <f>U2442/Q2442</f>
        <v/>
      </c>
      <c r="W2442" s="43">
        <f>IF(X2442=O2442,"MENOR",IF(X2442=S2442,"PROM[MEN-MED]","PROMEDIO"))</f>
        <v/>
      </c>
      <c r="X2442" s="163">
        <f>IF(V2442&lt;=300%,O2442,IF(AND(V2442&gt;100%,V2442&lt;=150%),S2442,R2442))</f>
        <v/>
      </c>
      <c r="Y2442" s="162">
        <f>ROUND(X2442,0)</f>
        <v/>
      </c>
    </row>
    <row r="2443" ht="27" customHeight="1">
      <c r="B2443" s="32" t="inlineStr">
        <is>
          <t>3.9</t>
        </is>
      </c>
      <c r="C2443" s="32" t="n">
        <v>4912</v>
      </c>
      <c r="D2443" s="59" t="inlineStr">
        <is>
          <t>SELENOIDE DE INTERBLOQUEO DE LA LLAVE</t>
        </is>
      </c>
      <c r="E2443" s="56"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443" s="32" t="inlineStr">
        <is>
          <t>Unidad</t>
        </is>
      </c>
      <c r="G2443" s="35" t="inlineStr">
        <is>
          <t>suministro</t>
        </is>
      </c>
      <c r="H2443" s="159" t="n">
        <v>518447</v>
      </c>
      <c r="I2443" s="37" t="n">
        <v>158.91</v>
      </c>
      <c r="J2443" s="37" t="n">
        <v>151.76</v>
      </c>
      <c r="K2443" s="160">
        <f>H2443*(I2443/J2443)</f>
        <v/>
      </c>
      <c r="L2443" s="159" t="n">
        <v>690104.1217</v>
      </c>
      <c r="M2443" s="159" t="n">
        <v>670004</v>
      </c>
      <c r="N2443" s="159" t="n">
        <v>723604.3199999999</v>
      </c>
      <c r="O2443" s="162">
        <f>MIN(K2443,L2443,M2443,N2443)</f>
        <v/>
      </c>
      <c r="P2443" s="162">
        <f>MAX(K2443,L2443,M2443,N2443)</f>
        <v/>
      </c>
      <c r="Q2443" s="162">
        <f>MEDIAN(K2443,L2443,M2443,N2443)</f>
        <v/>
      </c>
      <c r="R2443" s="162">
        <f>AVERAGE(K2443,L2443,M2443,N2443)</f>
        <v/>
      </c>
      <c r="S2443" s="162">
        <f>AVERAGE(O2443,Q2443)</f>
        <v/>
      </c>
      <c r="T2443" s="162">
        <f>AVERAGE(P2443,Q2443)</f>
        <v/>
      </c>
      <c r="U2443" s="41">
        <f>STDEVA(K2443,L2443,M2443,N2443)</f>
        <v/>
      </c>
      <c r="V2443" s="42">
        <f>U2443/Q2443</f>
        <v/>
      </c>
      <c r="W2443" s="43">
        <f>IF(X2443=O2443,"MENOR",IF(X2443=S2443,"PROM[MEN-MED]","PROMEDIO"))</f>
        <v/>
      </c>
      <c r="X2443" s="163">
        <f>IF(V2443&lt;=300%,O2443,IF(AND(V2443&gt;100%,V2443&lt;=150%),S2443,R2443))</f>
        <v/>
      </c>
      <c r="Y2443" s="162">
        <f>ROUND(X2443,0)</f>
        <v/>
      </c>
    </row>
    <row r="2444" ht="27" customHeight="1">
      <c r="B2444" s="32" t="inlineStr">
        <is>
          <t>3.10</t>
        </is>
      </c>
      <c r="C2444" s="32" t="n">
        <v>4912</v>
      </c>
      <c r="D2444" s="59" t="inlineStr">
        <is>
          <t xml:space="preserve">CABLE DEL SELENOIDE DE INTERBLOQUEO DE LA LLAVE </t>
        </is>
      </c>
      <c r="E2444" s="56" t="inlineStr">
        <is>
          <t xml:space="preserve"> componente eléctrico que suministra la señal y la energía necesarias para el funcionamiento del solenoide de interbloqueo de la llave, permitiendo su activación y desactivación en función de la posición de la transmisión.</t>
        </is>
      </c>
      <c r="F2444" s="32" t="inlineStr">
        <is>
          <t>Unidad</t>
        </is>
      </c>
      <c r="G2444" s="35" t="inlineStr">
        <is>
          <t>suministro</t>
        </is>
      </c>
      <c r="H2444" s="159" t="n">
        <v>210160</v>
      </c>
      <c r="I2444" s="37" t="n">
        <v>158.91</v>
      </c>
      <c r="J2444" s="37" t="n">
        <v>151.76</v>
      </c>
      <c r="K2444" s="160">
        <f>H2444*(I2444/J2444)</f>
        <v/>
      </c>
      <c r="L2444" s="159" t="n">
        <v>257024.1373</v>
      </c>
      <c r="M2444" s="159" t="n">
        <v>249538</v>
      </c>
      <c r="N2444" s="159" t="n">
        <v>269501.04</v>
      </c>
      <c r="O2444" s="162">
        <f>MIN(K2444,L2444,M2444,N2444)</f>
        <v/>
      </c>
      <c r="P2444" s="162">
        <f>MAX(K2444,L2444,M2444,N2444)</f>
        <v/>
      </c>
      <c r="Q2444" s="162">
        <f>MEDIAN(K2444,L2444,M2444,N2444)</f>
        <v/>
      </c>
      <c r="R2444" s="162">
        <f>AVERAGE(K2444,L2444,M2444,N2444)</f>
        <v/>
      </c>
      <c r="S2444" s="162">
        <f>AVERAGE(O2444,Q2444)</f>
        <v/>
      </c>
      <c r="T2444" s="162">
        <f>AVERAGE(P2444,Q2444)</f>
        <v/>
      </c>
      <c r="U2444" s="41">
        <f>STDEVA(K2444,L2444,M2444,N2444)</f>
        <v/>
      </c>
      <c r="V2444" s="42">
        <f>U2444/Q2444</f>
        <v/>
      </c>
      <c r="W2444" s="43">
        <f>IF(X2444=O2444,"MENOR",IF(X2444=S2444,"PROM[MEN-MED]","PROMEDIO"))</f>
        <v/>
      </c>
      <c r="X2444" s="163">
        <f>IF(V2444&lt;=300%,O2444,IF(AND(V2444&gt;100%,V2444&lt;=150%),S2444,R2444))</f>
        <v/>
      </c>
      <c r="Y2444" s="162">
        <f>ROUND(X2444,0)</f>
        <v/>
      </c>
    </row>
    <row r="2445" ht="15.75" customHeight="1">
      <c r="B2445" s="32" t="inlineStr">
        <is>
          <t>3.11</t>
        </is>
      </c>
      <c r="C2445" s="32" t="n">
        <v>4912</v>
      </c>
      <c r="D2445" s="59" t="inlineStr">
        <is>
          <t xml:space="preserve">CONJUNTO DL INTERRUPTOR DE ENCENDIDO </t>
        </is>
      </c>
      <c r="E2445" s="56" t="inlineStr">
        <is>
          <t>componente principal que permite arrancar o apagar el motor del vehículo al girar la llave o presionar un botón en modelos con encendido electrónico.</t>
        </is>
      </c>
      <c r="F2445" s="32" t="inlineStr">
        <is>
          <t>Unidad</t>
        </is>
      </c>
      <c r="G2445" s="35" t="inlineStr">
        <is>
          <t>suministro</t>
        </is>
      </c>
      <c r="H2445" s="159" t="n">
        <v>944103</v>
      </c>
      <c r="I2445" s="37" t="n">
        <v>158.91</v>
      </c>
      <c r="J2445" s="37" t="n">
        <v>151.76</v>
      </c>
      <c r="K2445" s="160">
        <f>H2445*(I2445/J2445)</f>
        <v/>
      </c>
      <c r="L2445" s="159" t="n">
        <v>1148066.8395</v>
      </c>
      <c r="M2445" s="159" t="n">
        <v>1114628</v>
      </c>
      <c r="N2445" s="159" t="n">
        <v>1203798.24</v>
      </c>
      <c r="O2445" s="162">
        <f>MIN(K2445,L2445,M2445,N2445)</f>
        <v/>
      </c>
      <c r="P2445" s="162">
        <f>MAX(K2445,L2445,M2445,N2445)</f>
        <v/>
      </c>
      <c r="Q2445" s="162">
        <f>MEDIAN(K2445,L2445,M2445,N2445)</f>
        <v/>
      </c>
      <c r="R2445" s="162">
        <f>AVERAGE(K2445,L2445,M2445,N2445)</f>
        <v/>
      </c>
      <c r="S2445" s="162">
        <f>AVERAGE(O2445,Q2445)</f>
        <v/>
      </c>
      <c r="T2445" s="162">
        <f>AVERAGE(P2445,Q2445)</f>
        <v/>
      </c>
      <c r="U2445" s="41">
        <f>STDEVA(K2445,L2445,M2445,N2445)</f>
        <v/>
      </c>
      <c r="V2445" s="42">
        <f>U2445/Q2445</f>
        <v/>
      </c>
      <c r="W2445" s="43">
        <f>IF(X2445=O2445,"MENOR",IF(X2445=S2445,"PROM[MEN-MED]","PROMEDIO"))</f>
        <v/>
      </c>
      <c r="X2445" s="163">
        <f>IF(V2445&lt;=300%,O2445,IF(AND(V2445&gt;100%,V2445&lt;=150%),S2445,R2445))</f>
        <v/>
      </c>
      <c r="Y2445" s="162">
        <f>ROUND(X2445,0)</f>
        <v/>
      </c>
    </row>
    <row r="2446" ht="45" customHeight="1">
      <c r="B2446" s="32" t="inlineStr">
        <is>
          <t>3.12</t>
        </is>
      </c>
      <c r="C2446" s="32" t="n">
        <v>4912</v>
      </c>
      <c r="D2446" s="59" t="inlineStr">
        <is>
          <t xml:space="preserve">CONJUNTO DEL INTERRUPTOR DE ADVERTENCIA DE DESBLOQUEO </t>
        </is>
      </c>
      <c r="E2446" s="56" t="inlineStr">
        <is>
          <t>componente del sistema de seguridad que detecta y envía una señal cuando una puerta, el maletero o la columna de dirección han sido desbloqueados.</t>
        </is>
      </c>
      <c r="F2446" s="32" t="inlineStr">
        <is>
          <t>Unidad</t>
        </is>
      </c>
      <c r="G2446" s="35" t="inlineStr">
        <is>
          <t>suministro</t>
        </is>
      </c>
      <c r="H2446" s="159" t="n">
        <v>775410</v>
      </c>
      <c r="I2446" s="37" t="n">
        <v>158.91</v>
      </c>
      <c r="J2446" s="37" t="n">
        <v>151.76</v>
      </c>
      <c r="K2446" s="160">
        <f>H2446*(I2446/J2446)</f>
        <v/>
      </c>
      <c r="L2446" s="159" t="n">
        <v>991493.4463</v>
      </c>
      <c r="M2446" s="159" t="n">
        <v>962615</v>
      </c>
      <c r="N2446" s="159" t="n">
        <v>1039624.2</v>
      </c>
      <c r="O2446" s="162">
        <f>MIN(K2446,L2446,M2446,N2446)</f>
        <v/>
      </c>
      <c r="P2446" s="162">
        <f>MAX(K2446,L2446,M2446,N2446)</f>
        <v/>
      </c>
      <c r="Q2446" s="162">
        <f>MEDIAN(K2446,L2446,M2446,N2446)</f>
        <v/>
      </c>
      <c r="R2446" s="162">
        <f>AVERAGE(K2446,L2446,M2446,N2446)</f>
        <v/>
      </c>
      <c r="S2446" s="162">
        <f>AVERAGE(O2446,Q2446)</f>
        <v/>
      </c>
      <c r="T2446" s="162">
        <f>AVERAGE(P2446,Q2446)</f>
        <v/>
      </c>
      <c r="U2446" s="41">
        <f>STDEVA(K2446,L2446,M2446,N2446)</f>
        <v/>
      </c>
      <c r="V2446" s="42">
        <f>U2446/Q2446</f>
        <v/>
      </c>
      <c r="W2446" s="43">
        <f>IF(X2446=O2446,"MENOR",IF(X2446=S2446,"PROM[MEN-MED]","PROMEDIO"))</f>
        <v/>
      </c>
      <c r="X2446" s="163">
        <f>IF(V2446&lt;=300%,O2446,IF(AND(V2446&gt;100%,V2446&lt;=150%),S2446,R2446))</f>
        <v/>
      </c>
      <c r="Y2446" s="162">
        <f>ROUND(X2446,0)</f>
        <v/>
      </c>
    </row>
    <row r="2447" ht="40.5" customHeight="1">
      <c r="B2447" s="32" t="inlineStr">
        <is>
          <t>3.13</t>
        </is>
      </c>
      <c r="C2447" s="32" t="n">
        <v>4912</v>
      </c>
      <c r="D2447" s="59" t="inlineStr">
        <is>
          <t xml:space="preserve">CONJUNTO DEL SOPORTE SUPERIOR DE LA COLUMNA DE DIRECCION </t>
        </is>
      </c>
      <c r="E2447" s="56" t="inlineStr">
        <is>
          <t>estructura que sostiene y fija la columna de dirección al chasis del vehículo, proporcionando estabilidad y alineación adecuada para el sistema de dirección.</t>
        </is>
      </c>
      <c r="F2447" s="32" t="inlineStr">
        <is>
          <t>Unidad</t>
        </is>
      </c>
      <c r="G2447" s="35" t="inlineStr">
        <is>
          <t>suministro</t>
        </is>
      </c>
      <c r="H2447" s="159" t="n">
        <v>3854683</v>
      </c>
      <c r="I2447" s="37" t="n">
        <v>158.91</v>
      </c>
      <c r="J2447" s="37" t="n">
        <v>151.76</v>
      </c>
      <c r="K2447" s="160">
        <f>H2447*(I2447/J2447)</f>
        <v/>
      </c>
      <c r="L2447" s="159" t="n">
        <v>4700565.6761</v>
      </c>
      <c r="M2447" s="159" t="n">
        <v>4563656</v>
      </c>
      <c r="N2447" s="159" t="n">
        <v>4928748.48</v>
      </c>
      <c r="O2447" s="162">
        <f>MIN(K2447,L2447,M2447,N2447)</f>
        <v/>
      </c>
      <c r="P2447" s="162">
        <f>MAX(K2447,L2447,M2447,N2447)</f>
        <v/>
      </c>
      <c r="Q2447" s="162">
        <f>MEDIAN(K2447,L2447,M2447,N2447)</f>
        <v/>
      </c>
      <c r="R2447" s="162">
        <f>AVERAGE(K2447,L2447,M2447,N2447)</f>
        <v/>
      </c>
      <c r="S2447" s="162">
        <f>AVERAGE(O2447,Q2447)</f>
        <v/>
      </c>
      <c r="T2447" s="162">
        <f>AVERAGE(P2447,Q2447)</f>
        <v/>
      </c>
      <c r="U2447" s="41">
        <f>STDEVA(K2447,L2447,M2447,N2447)</f>
        <v/>
      </c>
      <c r="V2447" s="42">
        <f>U2447/Q2447</f>
        <v/>
      </c>
      <c r="W2447" s="43">
        <f>IF(X2447=O2447,"MENOR",IF(X2447=S2447,"PROM[MEN-MED]","PROMEDIO"))</f>
        <v/>
      </c>
      <c r="X2447" s="163">
        <f>IF(V2447&lt;=300%,O2447,IF(AND(V2447&gt;100%,V2447&lt;=150%),S2447,R2447))</f>
        <v/>
      </c>
      <c r="Y2447" s="162">
        <f>ROUND(X2447,0)</f>
        <v/>
      </c>
    </row>
    <row r="2448" ht="15.75" customHeight="1">
      <c r="B2448" s="32" t="inlineStr">
        <is>
          <t>3.14</t>
        </is>
      </c>
      <c r="C2448" s="32" t="n">
        <v>4912</v>
      </c>
      <c r="D2448" s="59" t="inlineStr">
        <is>
          <t>CONJUNTO DEL CILINDRO DE LA CERRADURA DEL INTERRUPTOR DE ENCENDIDO</t>
        </is>
      </c>
      <c r="E2448" s="56" t="inlineStr">
        <is>
          <t>mecanismo donde se inserta y gira la llave para arrancar, apagar el motor y bloquear la dirección del vehículo.</t>
        </is>
      </c>
      <c r="F2448" s="32" t="inlineStr">
        <is>
          <t>Unidad</t>
        </is>
      </c>
      <c r="G2448" s="35" t="inlineStr">
        <is>
          <t>suministro</t>
        </is>
      </c>
      <c r="H2448" s="159" t="n">
        <v>888121</v>
      </c>
      <c r="I2448" s="37" t="n">
        <v>158.91</v>
      </c>
      <c r="J2448" s="37" t="n">
        <v>151.76</v>
      </c>
      <c r="K2448" s="160">
        <f>H2448*(I2448/J2448)</f>
        <v/>
      </c>
      <c r="L2448" s="159" t="n">
        <v>1090848.2837</v>
      </c>
      <c r="M2448" s="159" t="n">
        <v>1059076</v>
      </c>
      <c r="N2448" s="159" t="n">
        <v>1143802.08</v>
      </c>
      <c r="O2448" s="162">
        <f>MIN(K2448,L2448,M2448,N2448)</f>
        <v/>
      </c>
      <c r="P2448" s="162">
        <f>MAX(K2448,L2448,M2448,N2448)</f>
        <v/>
      </c>
      <c r="Q2448" s="162">
        <f>MEDIAN(K2448,L2448,M2448,N2448)</f>
        <v/>
      </c>
      <c r="R2448" s="162">
        <f>AVERAGE(K2448,L2448,M2448,N2448)</f>
        <v/>
      </c>
      <c r="S2448" s="162">
        <f>AVERAGE(O2448,Q2448)</f>
        <v/>
      </c>
      <c r="T2448" s="162">
        <f>AVERAGE(P2448,Q2448)</f>
        <v/>
      </c>
      <c r="U2448" s="41">
        <f>STDEVA(K2448,L2448,M2448,N2448)</f>
        <v/>
      </c>
      <c r="V2448" s="42">
        <f>U2448/Q2448</f>
        <v/>
      </c>
      <c r="W2448" s="43">
        <f>IF(X2448=O2448,"MENOR",IF(X2448=S2448,"PROM[MEN-MED]","PROMEDIO"))</f>
        <v/>
      </c>
      <c r="X2448" s="163">
        <f>IF(V2448&lt;=300%,O2448,IF(AND(V2448&gt;100%,V2448&lt;=150%),S2448,R2448))</f>
        <v/>
      </c>
      <c r="Y2448" s="162">
        <f>ROUND(X2448,0)</f>
        <v/>
      </c>
    </row>
    <row r="2449" ht="15.75" customHeight="1">
      <c r="B2449" s="32" t="inlineStr">
        <is>
          <t>3.15</t>
        </is>
      </c>
      <c r="C2449" s="32" t="n">
        <v>4912</v>
      </c>
      <c r="D2449" s="59" t="inlineStr">
        <is>
          <t xml:space="preserve">CONJUNTO DEL VOLANTE </t>
        </is>
      </c>
      <c r="E2449" s="56" t="inlineStr">
        <is>
          <t>componente principal del sistema de dirección, permitiendo al conductor controlar la trayectoria del vehículo al girarlo.</t>
        </is>
      </c>
      <c r="F2449" s="32" t="inlineStr">
        <is>
          <t>Unidad</t>
        </is>
      </c>
      <c r="G2449" s="35" t="inlineStr">
        <is>
          <t>suministro</t>
        </is>
      </c>
      <c r="H2449" s="159" t="n">
        <v>2655522</v>
      </c>
      <c r="I2449" s="37" t="n">
        <v>158.91</v>
      </c>
      <c r="J2449" s="37" t="n">
        <v>151.76</v>
      </c>
      <c r="K2449" s="160">
        <f>H2449*(I2449/J2449)</f>
        <v/>
      </c>
      <c r="L2449" s="159" t="n">
        <v>3119046.0014</v>
      </c>
      <c r="M2449" s="159" t="n">
        <v>3028200</v>
      </c>
      <c r="N2449" s="159" t="n">
        <v>3270456</v>
      </c>
      <c r="O2449" s="162">
        <f>MIN(K2449,L2449,M2449,N2449)</f>
        <v/>
      </c>
      <c r="P2449" s="162">
        <f>MAX(K2449,L2449,M2449,N2449)</f>
        <v/>
      </c>
      <c r="Q2449" s="162">
        <f>MEDIAN(K2449,L2449,M2449,N2449)</f>
        <v/>
      </c>
      <c r="R2449" s="162">
        <f>AVERAGE(K2449,L2449,M2449,N2449)</f>
        <v/>
      </c>
      <c r="S2449" s="162">
        <f>AVERAGE(O2449,Q2449)</f>
        <v/>
      </c>
      <c r="T2449" s="162">
        <f>AVERAGE(P2449,Q2449)</f>
        <v/>
      </c>
      <c r="U2449" s="41">
        <f>STDEVA(K2449,L2449,M2449,N2449)</f>
        <v/>
      </c>
      <c r="V2449" s="42">
        <f>U2449/Q2449</f>
        <v/>
      </c>
      <c r="W2449" s="43">
        <f>IF(X2449=O2449,"MENOR",IF(X2449=S2449,"PROM[MEN-MED]","PROMEDIO"))</f>
        <v/>
      </c>
      <c r="X2449" s="163">
        <f>IF(V2449&lt;=300%,O2449,IF(AND(V2449&gt;100%,V2449&lt;=150%),S2449,R2449))</f>
        <v/>
      </c>
      <c r="Y2449" s="162">
        <f>ROUND(X2449,0)</f>
        <v/>
      </c>
    </row>
    <row r="2450" ht="27" customHeight="1">
      <c r="B2450" s="32" t="inlineStr">
        <is>
          <t>3.16</t>
        </is>
      </c>
      <c r="C2450" s="32" t="n">
        <v>4912</v>
      </c>
      <c r="D2450" s="59" t="inlineStr">
        <is>
          <t xml:space="preserve">INTERRUPTOR PRINCIPAL DE CONTROL DE LA VELOCIDAD DE CRUCERO </t>
        </is>
      </c>
      <c r="E2450" s="56" t="inlineStr">
        <is>
          <t>componente que permite activar, ajustar y desactivar el sistema de cruise control o control de velocidad de crucero, facilitando la conducción en carretera sin necesidad de mantener el pie en el acelerador.</t>
        </is>
      </c>
      <c r="F2450" s="32" t="inlineStr">
        <is>
          <t>Unidad</t>
        </is>
      </c>
      <c r="G2450" s="35" t="inlineStr">
        <is>
          <t>suministro</t>
        </is>
      </c>
      <c r="H2450" s="159" t="n">
        <v>265050</v>
      </c>
      <c r="I2450" s="37" t="n">
        <v>158.91</v>
      </c>
      <c r="J2450" s="37" t="n">
        <v>151.76</v>
      </c>
      <c r="K2450" s="160">
        <f>H2450*(I2450/J2450)</f>
        <v/>
      </c>
      <c r="L2450" s="159" t="n">
        <v>322860.7088</v>
      </c>
      <c r="M2450" s="159" t="n">
        <v>313457</v>
      </c>
      <c r="N2450" s="159" t="n">
        <v>338533.56</v>
      </c>
      <c r="O2450" s="162">
        <f>MIN(K2450,L2450,M2450,N2450)</f>
        <v/>
      </c>
      <c r="P2450" s="162">
        <f>MAX(K2450,L2450,M2450,N2450)</f>
        <v/>
      </c>
      <c r="Q2450" s="162">
        <f>MEDIAN(K2450,L2450,M2450,N2450)</f>
        <v/>
      </c>
      <c r="R2450" s="162">
        <f>AVERAGE(K2450,L2450,M2450,N2450)</f>
        <v/>
      </c>
      <c r="S2450" s="162">
        <f>AVERAGE(O2450,Q2450)</f>
        <v/>
      </c>
      <c r="T2450" s="162">
        <f>AVERAGE(P2450,Q2450)</f>
        <v/>
      </c>
      <c r="U2450" s="41">
        <f>STDEVA(K2450,L2450,M2450,N2450)</f>
        <v/>
      </c>
      <c r="V2450" s="42">
        <f>U2450/Q2450</f>
        <v/>
      </c>
      <c r="W2450" s="43">
        <f>IF(X2450=O2450,"MENOR",IF(X2450=S2450,"PROM[MEN-MED]","PROMEDIO"))</f>
        <v/>
      </c>
      <c r="X2450" s="163">
        <f>IF(V2450&lt;=300%,O2450,IF(AND(V2450&gt;100%,V2450&lt;=150%),S2450,R2450))</f>
        <v/>
      </c>
      <c r="Y2450" s="162">
        <f>ROUND(X2450,0)</f>
        <v/>
      </c>
    </row>
    <row r="2451" ht="27" customHeight="1">
      <c r="B2451" s="32" t="inlineStr">
        <is>
          <t>3.17</t>
        </is>
      </c>
      <c r="C2451" s="32" t="n">
        <v>4912</v>
      </c>
      <c r="D2451" s="59" t="inlineStr">
        <is>
          <t xml:space="preserve">CONJUNTO DEL TUBO DE ALIMENTACION DE PRESION DE LA DIRECCION </t>
        </is>
      </c>
      <c r="E2451" s="56" t="inlineStr">
        <is>
          <t>tubería de alta presión que transporta el fluido hidráulico desde la bomba de dirección asistida hasta la caja o cremallera de dirección, permitiendo el funcionamiento del sistema de asistencia hidráulica.</t>
        </is>
      </c>
      <c r="F2451" s="32" t="inlineStr">
        <is>
          <t>Unidad</t>
        </is>
      </c>
      <c r="G2451" s="35" t="inlineStr">
        <is>
          <t>suministro</t>
        </is>
      </c>
      <c r="H2451" s="159" t="n">
        <v>2770403</v>
      </c>
      <c r="I2451" s="37" t="n">
        <v>158.91</v>
      </c>
      <c r="J2451" s="37" t="n">
        <v>151.76</v>
      </c>
      <c r="K2451" s="160">
        <f>H2451*(I2451/J2451)</f>
        <v/>
      </c>
      <c r="L2451" s="159" t="n">
        <v>3410510.25</v>
      </c>
      <c r="M2451" s="159" t="n">
        <v>3311175</v>
      </c>
      <c r="N2451" s="159" t="n">
        <v>3576069</v>
      </c>
      <c r="O2451" s="162">
        <f>MIN(K2451,L2451,M2451,N2451)</f>
        <v/>
      </c>
      <c r="P2451" s="162">
        <f>MAX(K2451,L2451,M2451,N2451)</f>
        <v/>
      </c>
      <c r="Q2451" s="162">
        <f>MEDIAN(K2451,L2451,M2451,N2451)</f>
        <v/>
      </c>
      <c r="R2451" s="162">
        <f>AVERAGE(K2451,L2451,M2451,N2451)</f>
        <v/>
      </c>
      <c r="S2451" s="162">
        <f>AVERAGE(O2451,Q2451)</f>
        <v/>
      </c>
      <c r="T2451" s="162">
        <f>AVERAGE(P2451,Q2451)</f>
        <v/>
      </c>
      <c r="U2451" s="41">
        <f>STDEVA(K2451,L2451,M2451,N2451)</f>
        <v/>
      </c>
      <c r="V2451" s="42">
        <f>U2451/Q2451</f>
        <v/>
      </c>
      <c r="W2451" s="43">
        <f>IF(X2451=O2451,"MENOR",IF(X2451=S2451,"PROM[MEN-MED]","PROMEDIO"))</f>
        <v/>
      </c>
      <c r="X2451" s="163">
        <f>IF(V2451&lt;=300%,O2451,IF(AND(V2451&gt;100%,V2451&lt;=150%),S2451,R2451))</f>
        <v/>
      </c>
      <c r="Y2451" s="162">
        <f>ROUND(X2451,0)</f>
        <v/>
      </c>
    </row>
    <row r="2452" ht="15.75" customHeight="1">
      <c r="B2452" s="32" t="inlineStr">
        <is>
          <t>3.18</t>
        </is>
      </c>
      <c r="C2452" s="32" t="n">
        <v>4912</v>
      </c>
      <c r="D2452" s="59" t="inlineStr">
        <is>
          <t>EJE INTERMEDIO DE LA DIRECCION NO.2</t>
        </is>
      </c>
      <c r="E2452" s="56" t="inlineStr">
        <is>
          <t>componente del sistema de dirección que conecta la columna de dirección con la caja de dirección, transmitiendo el movimiento del volante hacia las ruedas delanteras.</t>
        </is>
      </c>
      <c r="F2452" s="32" t="inlineStr">
        <is>
          <t>Unidad</t>
        </is>
      </c>
      <c r="G2452" s="35" t="inlineStr">
        <is>
          <t>suministro</t>
        </is>
      </c>
      <c r="H2452" s="159" t="n">
        <v>1151460</v>
      </c>
      <c r="I2452" s="37" t="n">
        <v>158.91</v>
      </c>
      <c r="J2452" s="37" t="n">
        <v>151.76</v>
      </c>
      <c r="K2452" s="160">
        <f>H2452*(I2452/J2452)</f>
        <v/>
      </c>
      <c r="L2452" s="159" t="n">
        <v>1412947.8209</v>
      </c>
      <c r="M2452" s="159" t="n">
        <v>1371794</v>
      </c>
      <c r="N2452" s="159" t="n">
        <v>1481537.52</v>
      </c>
      <c r="O2452" s="162">
        <f>MIN(K2452,L2452,M2452,N2452)</f>
        <v/>
      </c>
      <c r="P2452" s="162">
        <f>MAX(K2452,L2452,M2452,N2452)</f>
        <v/>
      </c>
      <c r="Q2452" s="162">
        <f>MEDIAN(K2452,L2452,M2452,N2452)</f>
        <v/>
      </c>
      <c r="R2452" s="162">
        <f>AVERAGE(K2452,L2452,M2452,N2452)</f>
        <v/>
      </c>
      <c r="S2452" s="162">
        <f>AVERAGE(O2452,Q2452)</f>
        <v/>
      </c>
      <c r="T2452" s="162">
        <f>AVERAGE(P2452,Q2452)</f>
        <v/>
      </c>
      <c r="U2452" s="41">
        <f>STDEVA(K2452,L2452,M2452,N2452)</f>
        <v/>
      </c>
      <c r="V2452" s="42">
        <f>U2452/Q2452</f>
        <v/>
      </c>
      <c r="W2452" s="43">
        <f>IF(X2452=O2452,"MENOR",IF(X2452=S2452,"PROM[MEN-MED]","PROMEDIO"))</f>
        <v/>
      </c>
      <c r="X2452" s="163">
        <f>IF(V2452&lt;=300%,O2452,IF(AND(V2452&gt;100%,V2452&lt;=150%),S2452,R2452))</f>
        <v/>
      </c>
      <c r="Y2452" s="162">
        <f>ROUND(X2452,0)</f>
        <v/>
      </c>
    </row>
    <row r="2453" ht="15.75" customHeight="1">
      <c r="B2453" s="32" t="inlineStr">
        <is>
          <t>3.19</t>
        </is>
      </c>
      <c r="C2453" s="32" t="n">
        <v>4912</v>
      </c>
      <c r="D2453" s="59" t="inlineStr">
        <is>
          <t xml:space="preserve">CONJUNTO DEL ENGRANAJE DE LA SERVODIRECCION DE CREMALLERA Y PIÑON </t>
        </is>
      </c>
      <c r="E2453" s="56" t="inlineStr">
        <is>
          <t>mecanismo principal del sistema de dirección asistida, encargado de convertir el movimiento del volante en un desplazamiento lateral de las ruedas delanteras.</t>
        </is>
      </c>
      <c r="F2453" s="32" t="inlineStr">
        <is>
          <t>Unidad</t>
        </is>
      </c>
      <c r="G2453" s="35" t="inlineStr">
        <is>
          <t>suministro</t>
        </is>
      </c>
      <c r="H2453" s="159" t="n">
        <v>2199186</v>
      </c>
      <c r="I2453" s="37" t="n">
        <v>158.91</v>
      </c>
      <c r="J2453" s="37" t="n">
        <v>151.76</v>
      </c>
      <c r="K2453" s="160">
        <f>H2453*(I2453/J2453)</f>
        <v/>
      </c>
      <c r="L2453" s="159" t="n">
        <v>2664210.3656</v>
      </c>
      <c r="M2453" s="159" t="n">
        <v>2586612</v>
      </c>
      <c r="N2453" s="159" t="n">
        <v>2793540.96</v>
      </c>
      <c r="O2453" s="162">
        <f>MIN(K2453,L2453,M2453,N2453)</f>
        <v/>
      </c>
      <c r="P2453" s="162">
        <f>MAX(K2453,L2453,M2453,N2453)</f>
        <v/>
      </c>
      <c r="Q2453" s="162">
        <f>MEDIAN(K2453,L2453,M2453,N2453)</f>
        <v/>
      </c>
      <c r="R2453" s="162">
        <f>AVERAGE(K2453,L2453,M2453,N2453)</f>
        <v/>
      </c>
      <c r="S2453" s="162">
        <f>AVERAGE(O2453,Q2453)</f>
        <v/>
      </c>
      <c r="T2453" s="162">
        <f>AVERAGE(P2453,Q2453)</f>
        <v/>
      </c>
      <c r="U2453" s="41">
        <f>STDEVA(K2453,L2453,M2453,N2453)</f>
        <v/>
      </c>
      <c r="V2453" s="42">
        <f>U2453/Q2453</f>
        <v/>
      </c>
      <c r="W2453" s="43">
        <f>IF(X2453=O2453,"MENOR",IF(X2453=S2453,"PROM[MEN-MED]","PROMEDIO"))</f>
        <v/>
      </c>
      <c r="X2453" s="163">
        <f>IF(V2453&lt;=300%,O2453,IF(AND(V2453&gt;100%,V2453&lt;=150%),S2453,R2453))</f>
        <v/>
      </c>
      <c r="Y2453" s="162">
        <f>ROUND(X2453,0)</f>
        <v/>
      </c>
    </row>
    <row r="2454" ht="31.5" customHeight="1">
      <c r="B2454" s="32" t="inlineStr">
        <is>
          <t>3.20</t>
        </is>
      </c>
      <c r="C2454" s="32" t="n">
        <v>4912</v>
      </c>
      <c r="D2454" s="59" t="inlineStr">
        <is>
          <t xml:space="preserve">SUBCONJUNTO DEL EXTREMO DERECHO DE LA BARRA DE ACOPLAMIENTO </t>
        </is>
      </c>
      <c r="E2454" s="56" t="inlineStr">
        <is>
          <t>pieza clave del sistema de dirección que conecta la barra de acoplamiento con la rueda delantera derecha, permitiendo el movimiento de las ruedas en respuesta a los giros del volante.</t>
        </is>
      </c>
      <c r="F2454" s="32" t="inlineStr">
        <is>
          <t>Unidad</t>
        </is>
      </c>
      <c r="G2454" s="35" t="inlineStr">
        <is>
          <t>suministro</t>
        </is>
      </c>
      <c r="H2454" s="159" t="n">
        <v>269907</v>
      </c>
      <c r="I2454" s="37" t="n">
        <v>158.91</v>
      </c>
      <c r="J2454" s="37" t="n">
        <v>151.76</v>
      </c>
      <c r="K2454" s="160">
        <f>H2454*(I2454/J2454)</f>
        <v/>
      </c>
      <c r="L2454" s="159" t="n">
        <v>334432.7567</v>
      </c>
      <c r="M2454" s="159" t="n">
        <v>324692</v>
      </c>
      <c r="N2454" s="159" t="n">
        <v>350667.36</v>
      </c>
      <c r="O2454" s="162">
        <f>MIN(K2454,L2454,M2454,N2454)</f>
        <v/>
      </c>
      <c r="P2454" s="162">
        <f>MAX(K2454,L2454,M2454,N2454)</f>
        <v/>
      </c>
      <c r="Q2454" s="162">
        <f>MEDIAN(K2454,L2454,M2454,N2454)</f>
        <v/>
      </c>
      <c r="R2454" s="162">
        <f>AVERAGE(K2454,L2454,M2454,N2454)</f>
        <v/>
      </c>
      <c r="S2454" s="162">
        <f>AVERAGE(O2454,Q2454)</f>
        <v/>
      </c>
      <c r="T2454" s="162">
        <f>AVERAGE(P2454,Q2454)</f>
        <v/>
      </c>
      <c r="U2454" s="41">
        <f>STDEVA(K2454,L2454,M2454,N2454)</f>
        <v/>
      </c>
      <c r="V2454" s="42">
        <f>U2454/Q2454</f>
        <v/>
      </c>
      <c r="W2454" s="43">
        <f>IF(X2454=O2454,"MENOR",IF(X2454=S2454,"PROM[MEN-MED]","PROMEDIO"))</f>
        <v/>
      </c>
      <c r="X2454" s="163">
        <f>IF(V2454&lt;=300%,O2454,IF(AND(V2454&gt;100%,V2454&lt;=150%),S2454,R2454))</f>
        <v/>
      </c>
      <c r="Y2454" s="162">
        <f>ROUND(X2454,0)</f>
        <v/>
      </c>
    </row>
    <row r="2455" ht="35.25" customHeight="1">
      <c r="B2455" s="32" t="inlineStr">
        <is>
          <t>3.21</t>
        </is>
      </c>
      <c r="C2455" s="32" t="n">
        <v>4912</v>
      </c>
      <c r="D2455" s="59" t="inlineStr">
        <is>
          <t xml:space="preserve">SUBCONJUNTO DEL EXTREMO IZQUIERDO DE LA BARRA DE ACOPLAMIENTO </t>
        </is>
      </c>
      <c r="E2455" s="56" t="inlineStr">
        <is>
          <t>componente fundamental del sistema de dirección, que conecta la barra de acoplamiento con la rueda delantera izquierda, permitiendo la transmisión del movimiento del volante a la rueda.</t>
        </is>
      </c>
      <c r="F2455" s="32" t="inlineStr">
        <is>
          <t>Unidad</t>
        </is>
      </c>
      <c r="G2455" s="35" t="inlineStr">
        <is>
          <t>suministro</t>
        </is>
      </c>
      <c r="H2455" s="159" t="n">
        <v>269907</v>
      </c>
      <c r="I2455" s="37" t="n">
        <v>158.91</v>
      </c>
      <c r="J2455" s="37" t="n">
        <v>151.76</v>
      </c>
      <c r="K2455" s="160">
        <f>H2455*(I2455/J2455)</f>
        <v/>
      </c>
      <c r="L2455" s="159" t="n">
        <v>328181.6867</v>
      </c>
      <c r="M2455" s="159" t="n">
        <v>318623</v>
      </c>
      <c r="N2455" s="159" t="n">
        <v>344112.84</v>
      </c>
      <c r="O2455" s="162">
        <f>MIN(K2455,L2455,M2455,N2455)</f>
        <v/>
      </c>
      <c r="P2455" s="162">
        <f>MAX(K2455,L2455,M2455,N2455)</f>
        <v/>
      </c>
      <c r="Q2455" s="162">
        <f>MEDIAN(K2455,L2455,M2455,N2455)</f>
        <v/>
      </c>
      <c r="R2455" s="162">
        <f>AVERAGE(K2455,L2455,M2455,N2455)</f>
        <v/>
      </c>
      <c r="S2455" s="162">
        <f>AVERAGE(O2455,Q2455)</f>
        <v/>
      </c>
      <c r="T2455" s="162">
        <f>AVERAGE(P2455,Q2455)</f>
        <v/>
      </c>
      <c r="U2455" s="41">
        <f>STDEVA(K2455,L2455,M2455,N2455)</f>
        <v/>
      </c>
      <c r="V2455" s="42">
        <f>U2455/Q2455</f>
        <v/>
      </c>
      <c r="W2455" s="43">
        <f>IF(X2455=O2455,"MENOR",IF(X2455=S2455,"PROM[MEN-MED]","PROMEDIO"))</f>
        <v/>
      </c>
      <c r="X2455" s="163">
        <f>IF(V2455&lt;=300%,O2455,IF(AND(V2455&gt;100%,V2455&lt;=150%),S2455,R2455))</f>
        <v/>
      </c>
      <c r="Y2455" s="162">
        <f>ROUND(X2455,0)</f>
        <v/>
      </c>
    </row>
    <row r="2456" ht="24" customHeight="1">
      <c r="B2456" s="32" t="inlineStr">
        <is>
          <t>3.22</t>
        </is>
      </c>
      <c r="C2456" s="32" t="n">
        <v>4912</v>
      </c>
      <c r="D2456" s="59" t="inlineStr">
        <is>
          <t xml:space="preserve">FUNDA DE LA CREMALLERA DE LA DIRECCION </t>
        </is>
      </c>
      <c r="E2456" s="56"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2456" s="32" t="inlineStr">
        <is>
          <t>Unidad</t>
        </is>
      </c>
      <c r="G2456" s="35" t="inlineStr">
        <is>
          <t>suministro</t>
        </is>
      </c>
      <c r="H2456" s="159" t="n">
        <v>86450</v>
      </c>
      <c r="I2456" s="37" t="n">
        <v>158.91</v>
      </c>
      <c r="J2456" s="37" t="n">
        <v>151.76</v>
      </c>
      <c r="K2456" s="160">
        <f>H2456*(I2456/J2456)</f>
        <v/>
      </c>
      <c r="L2456" s="159" t="n">
        <v>104322.5162</v>
      </c>
      <c r="M2456" s="159" t="n">
        <v>101284</v>
      </c>
      <c r="N2456" s="159" t="n">
        <v>109386.72</v>
      </c>
      <c r="O2456" s="162">
        <f>MIN(K2456,L2456,M2456,N2456)</f>
        <v/>
      </c>
      <c r="P2456" s="162">
        <f>MAX(K2456,L2456,M2456,N2456)</f>
        <v/>
      </c>
      <c r="Q2456" s="162">
        <f>MEDIAN(K2456,L2456,M2456,N2456)</f>
        <v/>
      </c>
      <c r="R2456" s="162">
        <f>AVERAGE(K2456,L2456,M2456,N2456)</f>
        <v/>
      </c>
      <c r="S2456" s="162">
        <f>AVERAGE(O2456,Q2456)</f>
        <v/>
      </c>
      <c r="T2456" s="162">
        <f>AVERAGE(P2456,Q2456)</f>
        <v/>
      </c>
      <c r="U2456" s="41">
        <f>STDEVA(K2456,L2456,M2456,N2456)</f>
        <v/>
      </c>
      <c r="V2456" s="42">
        <f>U2456/Q2456</f>
        <v/>
      </c>
      <c r="W2456" s="43">
        <f>IF(X2456=O2456,"MENOR",IF(X2456=S2456,"PROM[MEN-MED]","PROMEDIO"))</f>
        <v/>
      </c>
      <c r="X2456" s="163">
        <f>IF(V2456&lt;=300%,O2456,IF(AND(V2456&gt;100%,V2456&lt;=150%),S2456,R2456))</f>
        <v/>
      </c>
      <c r="Y2456" s="162">
        <f>ROUND(X2456,0)</f>
        <v/>
      </c>
    </row>
    <row r="2457" ht="37.5" customHeight="1">
      <c r="B2457" s="32" t="inlineStr">
        <is>
          <t>3.23</t>
        </is>
      </c>
      <c r="C2457" s="32" t="n">
        <v>4912</v>
      </c>
      <c r="D2457" s="59" t="inlineStr">
        <is>
          <t xml:space="preserve">SUBCONJUNTO DEL EXTREMO DE LA CREMALLERA DE DIRECCION </t>
        </is>
      </c>
      <c r="E2457" s="56" t="inlineStr">
        <is>
          <t>pieza clave del sistema de dirección que conecta la cremallera de dirección con la barra de acoplamiento, permitiendo la transmisión del movimiento del volante hacia las ruedas delanteras.</t>
        </is>
      </c>
      <c r="F2457" s="32" t="inlineStr">
        <is>
          <t>Unidad</t>
        </is>
      </c>
      <c r="G2457" s="35" t="inlineStr">
        <is>
          <t>suministro</t>
        </is>
      </c>
      <c r="H2457" s="159" t="n">
        <v>269907</v>
      </c>
      <c r="I2457" s="37" t="n">
        <v>158.91</v>
      </c>
      <c r="J2457" s="37" t="n">
        <v>151.76</v>
      </c>
      <c r="K2457" s="160">
        <f>H2457*(I2457/J2457)</f>
        <v/>
      </c>
      <c r="L2457" s="159" t="n">
        <v>328181.6867</v>
      </c>
      <c r="M2457" s="159" t="n">
        <v>318623</v>
      </c>
      <c r="N2457" s="159" t="n">
        <v>344112.84</v>
      </c>
      <c r="O2457" s="162">
        <f>MIN(K2457,L2457,M2457,N2457)</f>
        <v/>
      </c>
      <c r="P2457" s="162">
        <f>MAX(K2457,L2457,M2457,N2457)</f>
        <v/>
      </c>
      <c r="Q2457" s="162">
        <f>MEDIAN(K2457,L2457,M2457,N2457)</f>
        <v/>
      </c>
      <c r="R2457" s="162">
        <f>AVERAGE(K2457,L2457,M2457,N2457)</f>
        <v/>
      </c>
      <c r="S2457" s="162">
        <f>AVERAGE(O2457,Q2457)</f>
        <v/>
      </c>
      <c r="T2457" s="162">
        <f>AVERAGE(P2457,Q2457)</f>
        <v/>
      </c>
      <c r="U2457" s="41">
        <f>STDEVA(K2457,L2457,M2457,N2457)</f>
        <v/>
      </c>
      <c r="V2457" s="42">
        <f>U2457/Q2457</f>
        <v/>
      </c>
      <c r="W2457" s="43">
        <f>IF(X2457=O2457,"MENOR",IF(X2457=S2457,"PROM[MEN-MED]","PROMEDIO"))</f>
        <v/>
      </c>
      <c r="X2457" s="163">
        <f>IF(V2457&lt;=300%,O2457,IF(AND(V2457&gt;100%,V2457&lt;=150%),S2457,R2457))</f>
        <v/>
      </c>
      <c r="Y2457" s="162">
        <f>ROUND(X2457,0)</f>
        <v/>
      </c>
    </row>
    <row r="2458" ht="33.75" customHeight="1">
      <c r="B2458" s="32" t="inlineStr">
        <is>
          <t>3.24</t>
        </is>
      </c>
      <c r="C2458" s="32" t="n">
        <v>4912</v>
      </c>
      <c r="D2458" s="59" t="inlineStr">
        <is>
          <t xml:space="preserve">CONJUNTO DE ALOJAMIENTO DE LA CREMALLERA DE LA DIRECCION </t>
        </is>
      </c>
      <c r="E2458" s="56" t="inlineStr">
        <is>
          <t>componente que sostiene y protege la cremallera de dirección, asegurando su correcto funcionamiento dentro del sistema de dirección asistida.</t>
        </is>
      </c>
      <c r="F2458" s="32" t="inlineStr">
        <is>
          <t>Unidad</t>
        </is>
      </c>
      <c r="G2458" s="35" t="inlineStr">
        <is>
          <t>suministro</t>
        </is>
      </c>
      <c r="H2458" s="159" t="n">
        <v>3527013</v>
      </c>
      <c r="I2458" s="37" t="n">
        <v>158.91</v>
      </c>
      <c r="J2458" s="37" t="n">
        <v>151.76</v>
      </c>
      <c r="K2458" s="160">
        <f>H2458*(I2458/J2458)</f>
        <v/>
      </c>
      <c r="L2458" s="159" t="n">
        <v>4303645.9123</v>
      </c>
      <c r="M2458" s="159" t="n">
        <v>4178297</v>
      </c>
      <c r="N2458" s="159" t="n">
        <v>4512560.76</v>
      </c>
      <c r="O2458" s="162">
        <f>MIN(K2458,L2458,M2458,N2458)</f>
        <v/>
      </c>
      <c r="P2458" s="162">
        <f>MAX(K2458,L2458,M2458,N2458)</f>
        <v/>
      </c>
      <c r="Q2458" s="162">
        <f>MEDIAN(K2458,L2458,M2458,N2458)</f>
        <v/>
      </c>
      <c r="R2458" s="162">
        <f>AVERAGE(K2458,L2458,M2458,N2458)</f>
        <v/>
      </c>
      <c r="S2458" s="162">
        <f>AVERAGE(O2458,Q2458)</f>
        <v/>
      </c>
      <c r="T2458" s="162">
        <f>AVERAGE(P2458,Q2458)</f>
        <v/>
      </c>
      <c r="U2458" s="41">
        <f>STDEVA(K2458,L2458,M2458,N2458)</f>
        <v/>
      </c>
      <c r="V2458" s="42">
        <f>U2458/Q2458</f>
        <v/>
      </c>
      <c r="W2458" s="43">
        <f>IF(X2458=O2458,"MENOR",IF(X2458=S2458,"PROM[MEN-MED]","PROMEDIO"))</f>
        <v/>
      </c>
      <c r="X2458" s="163">
        <f>IF(V2458&lt;=300%,O2458,IF(AND(V2458&gt;100%,V2458&lt;=150%),S2458,R2458))</f>
        <v/>
      </c>
      <c r="Y2458" s="162">
        <f>ROUND(X2458,0)</f>
        <v/>
      </c>
    </row>
    <row r="2459" ht="15.75" customHeight="1">
      <c r="B2459" s="26" t="inlineStr">
        <is>
          <t>4.</t>
        </is>
      </c>
      <c r="C2459" s="142" t="inlineStr">
        <is>
          <t>SISTEMA DE TRANSMISIÓN</t>
        </is>
      </c>
      <c r="H2459" s="157" t="n"/>
      <c r="I2459" s="29" t="n"/>
      <c r="J2459" s="29" t="n"/>
      <c r="K2459" s="157" t="n"/>
      <c r="L2459" s="157" t="n"/>
      <c r="M2459" s="157" t="n"/>
      <c r="N2459" s="157" t="n"/>
      <c r="O2459" s="29" t="n"/>
      <c r="P2459" s="29" t="n"/>
      <c r="Q2459" s="29" t="n"/>
      <c r="R2459" s="29" t="n"/>
      <c r="S2459" s="29" t="n"/>
      <c r="T2459" s="29" t="n"/>
      <c r="U2459" s="29" t="n"/>
      <c r="V2459" s="75" t="n"/>
      <c r="W2459" s="29" t="n"/>
      <c r="X2459" s="29" t="n"/>
      <c r="Y2459" s="29" t="n"/>
    </row>
    <row r="2460" ht="15.75" customHeight="1">
      <c r="B2460" s="32" t="inlineStr">
        <is>
          <t>4.1</t>
        </is>
      </c>
      <c r="C2460" s="32" t="n">
        <v>4912</v>
      </c>
      <c r="D2460" s="71" t="inlineStr">
        <is>
          <t>CARDAN TRASERO</t>
        </is>
      </c>
      <c r="E2460" s="56" t="inlineStr">
        <is>
          <t>Componente mecanico en forma de tubo y/o articulación para transmitir un movimiento de rotación en direcciones distintas. Diámetro establecido para este vehículo.</t>
        </is>
      </c>
      <c r="F2460" s="32" t="inlineStr">
        <is>
          <t>Unidad</t>
        </is>
      </c>
      <c r="G2460" s="35" t="inlineStr">
        <is>
          <t>suministro</t>
        </is>
      </c>
      <c r="H2460" s="159" t="n">
        <v>3339639</v>
      </c>
      <c r="I2460" s="37" t="n">
        <v>158.91</v>
      </c>
      <c r="J2460" s="37" t="n">
        <v>151.76</v>
      </c>
      <c r="K2460" s="160">
        <f>H2460*(I2460/J2460)</f>
        <v/>
      </c>
      <c r="L2460" s="159" t="n">
        <v>4050195.8686</v>
      </c>
      <c r="M2460" s="159" t="n">
        <v>3932229</v>
      </c>
      <c r="N2460" s="159" t="n">
        <v>4246807.32</v>
      </c>
      <c r="O2460" s="162">
        <f>MIN(K2460,L2460,M2460,N2460)</f>
        <v/>
      </c>
      <c r="P2460" s="162">
        <f>MAX(K2460,L2460,M2460,N2460)</f>
        <v/>
      </c>
      <c r="Q2460" s="162">
        <f>MEDIAN(K2460,L2460,M2460,N2460)</f>
        <v/>
      </c>
      <c r="R2460" s="162">
        <f>AVERAGE(K2460,L2460,M2460,N2460)</f>
        <v/>
      </c>
      <c r="S2460" s="162">
        <f>AVERAGE(O2460,Q2460)</f>
        <v/>
      </c>
      <c r="T2460" s="162">
        <f>AVERAGE(P2460,Q2460)</f>
        <v/>
      </c>
      <c r="U2460" s="41">
        <f>STDEVA(K2460,L2460,M2460,N2460)</f>
        <v/>
      </c>
      <c r="V2460" s="42">
        <f>U2460/Q2460</f>
        <v/>
      </c>
      <c r="W2460" s="43">
        <f>IF(X2460=O2460,"MENOR",IF(X2460=S2460,"PROM[MEN-MED]","PROMEDIO"))</f>
        <v/>
      </c>
      <c r="X2460" s="163">
        <f>IF(V2460&lt;=300%,O2460,IF(AND(V2460&gt;100%,V2460&lt;=150%),S2460,R2460))</f>
        <v/>
      </c>
      <c r="Y2460" s="162">
        <f>ROUND(X2460,0)</f>
        <v/>
      </c>
    </row>
    <row r="2461" ht="15.75" customHeight="1">
      <c r="B2461" s="32" t="inlineStr">
        <is>
          <t>4.2</t>
        </is>
      </c>
      <c r="C2461" s="32" t="n">
        <v>4912</v>
      </c>
      <c r="D2461" s="72" t="inlineStr">
        <is>
          <t>EJES PROPULSORES DELANTEROS</t>
        </is>
      </c>
      <c r="E2461" s="56" t="inlineStr">
        <is>
          <t>Elemento en acero formado por una barra en cuyos extremos posee el alojamiento para las puntas homocineticas. Diámetro establecido para este vehículo.</t>
        </is>
      </c>
      <c r="F2461" s="32" t="inlineStr">
        <is>
          <t>Unidad</t>
        </is>
      </c>
      <c r="G2461" s="35" t="inlineStr">
        <is>
          <t>suministro</t>
        </is>
      </c>
      <c r="H2461" s="159" t="n">
        <v>3387007</v>
      </c>
      <c r="I2461" s="37" t="n">
        <v>158.91</v>
      </c>
      <c r="J2461" s="37" t="n">
        <v>151.76</v>
      </c>
      <c r="K2461" s="160">
        <f>H2461*(I2461/J2461)</f>
        <v/>
      </c>
      <c r="L2461" s="159" t="n">
        <v>5329111.8475</v>
      </c>
      <c r="M2461" s="159" t="n">
        <v>5173895</v>
      </c>
      <c r="N2461" s="159" t="n">
        <v>5587806.6</v>
      </c>
      <c r="O2461" s="162">
        <f>MIN(K2461,L2461,M2461,N2461)</f>
        <v/>
      </c>
      <c r="P2461" s="162">
        <f>MAX(K2461,L2461,M2461,N2461)</f>
        <v/>
      </c>
      <c r="Q2461" s="162">
        <f>MEDIAN(K2461,L2461,M2461,N2461)</f>
        <v/>
      </c>
      <c r="R2461" s="162">
        <f>AVERAGE(K2461,L2461,M2461,N2461)</f>
        <v/>
      </c>
      <c r="S2461" s="162">
        <f>AVERAGE(O2461,Q2461)</f>
        <v/>
      </c>
      <c r="T2461" s="162">
        <f>AVERAGE(P2461,Q2461)</f>
        <v/>
      </c>
      <c r="U2461" s="41">
        <f>STDEVA(K2461,L2461,M2461,N2461)</f>
        <v/>
      </c>
      <c r="V2461" s="42">
        <f>U2461/Q2461</f>
        <v/>
      </c>
      <c r="W2461" s="43">
        <f>IF(X2461=O2461,"MENOR",IF(X2461=S2461,"PROM[MEN-MED]","PROMEDIO"))</f>
        <v/>
      </c>
      <c r="X2461" s="163">
        <f>IF(V2461&lt;=300%,O2461,IF(AND(V2461&gt;100%,V2461&lt;=150%),S2461,R2461))</f>
        <v/>
      </c>
      <c r="Y2461" s="162">
        <f>ROUND(X2461,0)</f>
        <v/>
      </c>
    </row>
    <row r="2462" ht="15.75" customHeight="1">
      <c r="B2462" s="32" t="inlineStr">
        <is>
          <t>4.3</t>
        </is>
      </c>
      <c r="C2462" s="32" t="n">
        <v>4912</v>
      </c>
      <c r="D2462" s="72" t="inlineStr">
        <is>
          <t>EJES PROPULSORES TRASEROS</t>
        </is>
      </c>
      <c r="E2462" s="56" t="inlineStr">
        <is>
          <t>Elemento en acero formado por una barra en cuyos extremos posee el alojamiento para las puntas homocineticas. Diámetro establecido para este vehículo.</t>
        </is>
      </c>
      <c r="F2462" s="32" t="inlineStr">
        <is>
          <t>Unidad</t>
        </is>
      </c>
      <c r="G2462" s="35" t="inlineStr">
        <is>
          <t>suministro</t>
        </is>
      </c>
      <c r="H2462" s="159" t="n">
        <v>1335007</v>
      </c>
      <c r="I2462" s="37" t="n">
        <v>158.91</v>
      </c>
      <c r="J2462" s="37" t="n">
        <v>151.76</v>
      </c>
      <c r="K2462" s="160">
        <f>H2462*(I2462/J2462)</f>
        <v/>
      </c>
      <c r="L2462" s="159" t="n">
        <v>1642074.4074</v>
      </c>
      <c r="M2462" s="159" t="n">
        <v>1594247</v>
      </c>
      <c r="N2462" s="159" t="n">
        <v>1721786.76</v>
      </c>
      <c r="O2462" s="162">
        <f>MIN(K2462,L2462,M2462,N2462)</f>
        <v/>
      </c>
      <c r="P2462" s="162">
        <f>MAX(K2462,L2462,M2462,N2462)</f>
        <v/>
      </c>
      <c r="Q2462" s="162">
        <f>MEDIAN(K2462,L2462,M2462,N2462)</f>
        <v/>
      </c>
      <c r="R2462" s="162">
        <f>AVERAGE(K2462,L2462,M2462,N2462)</f>
        <v/>
      </c>
      <c r="S2462" s="162">
        <f>AVERAGE(O2462,Q2462)</f>
        <v/>
      </c>
      <c r="T2462" s="162">
        <f>AVERAGE(P2462,Q2462)</f>
        <v/>
      </c>
      <c r="U2462" s="41">
        <f>STDEVA(K2462,L2462,M2462,N2462)</f>
        <v/>
      </c>
      <c r="V2462" s="42">
        <f>U2462/Q2462</f>
        <v/>
      </c>
      <c r="W2462" s="43">
        <f>IF(X2462=O2462,"MENOR",IF(X2462=S2462,"PROM[MEN-MED]","PROMEDIO"))</f>
        <v/>
      </c>
      <c r="X2462" s="163">
        <f>IF(V2462&lt;=300%,O2462,IF(AND(V2462&gt;100%,V2462&lt;=150%),S2462,R2462))</f>
        <v/>
      </c>
      <c r="Y2462" s="162">
        <f>ROUND(X2462,0)</f>
        <v/>
      </c>
    </row>
    <row r="2463" ht="27" customHeight="1">
      <c r="B2463" s="32" t="inlineStr">
        <is>
          <t>4.4</t>
        </is>
      </c>
      <c r="C2463" s="32" t="n">
        <v>4912</v>
      </c>
      <c r="D2463" s="72" t="inlineStr">
        <is>
          <t>JUEGO GUARDAPOLVOS EJES DELANTEROS INTERNO Y EXTERNO</t>
        </is>
      </c>
      <c r="E2463" s="56" t="inlineStr">
        <is>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is>
      </c>
      <c r="F2463" s="32" t="inlineStr">
        <is>
          <t>Juego</t>
        </is>
      </c>
      <c r="G2463" s="35" t="inlineStr">
        <is>
          <t>suministro</t>
        </is>
      </c>
      <c r="H2463" s="159" t="n">
        <v>741951</v>
      </c>
      <c r="I2463" s="37" t="n">
        <v>158.91</v>
      </c>
      <c r="J2463" s="37" t="n">
        <v>151.76</v>
      </c>
      <c r="K2463" s="160">
        <f>H2463*(I2463/J2463)</f>
        <v/>
      </c>
      <c r="L2463" s="159" t="n">
        <v>886884.5923</v>
      </c>
      <c r="M2463" s="159" t="n">
        <v>861053</v>
      </c>
      <c r="N2463" s="159" t="n">
        <v>929937.24</v>
      </c>
      <c r="O2463" s="162">
        <f>MIN(K2463,L2463,M2463,N2463)</f>
        <v/>
      </c>
      <c r="P2463" s="162">
        <f>MAX(K2463,L2463,M2463,N2463)</f>
        <v/>
      </c>
      <c r="Q2463" s="162">
        <f>MEDIAN(K2463,L2463,M2463,N2463)</f>
        <v/>
      </c>
      <c r="R2463" s="162">
        <f>AVERAGE(K2463,L2463,M2463,N2463)</f>
        <v/>
      </c>
      <c r="S2463" s="162">
        <f>AVERAGE(O2463,Q2463)</f>
        <v/>
      </c>
      <c r="T2463" s="162">
        <f>AVERAGE(P2463,Q2463)</f>
        <v/>
      </c>
      <c r="U2463" s="41">
        <f>STDEVA(K2463,L2463,M2463,N2463)</f>
        <v/>
      </c>
      <c r="V2463" s="42">
        <f>U2463/Q2463</f>
        <v/>
      </c>
      <c r="W2463" s="43">
        <f>IF(X2463=O2463,"MENOR",IF(X2463=S2463,"PROM[MEN-MED]","PROMEDIO"))</f>
        <v/>
      </c>
      <c r="X2463" s="163">
        <f>IF(V2463&lt;=300%,O2463,IF(AND(V2463&gt;100%,V2463&lt;=150%),S2463,R2463))</f>
        <v/>
      </c>
      <c r="Y2463" s="162">
        <f>ROUND(X2463,0)</f>
        <v/>
      </c>
    </row>
    <row r="2464" ht="27" customHeight="1">
      <c r="B2464" s="32" t="inlineStr">
        <is>
          <t>4.5</t>
        </is>
      </c>
      <c r="C2464" s="32" t="n">
        <v>4912</v>
      </c>
      <c r="D2464" s="72" t="inlineStr">
        <is>
          <t>PUNTAS EJES DELANTEROS (HOMOCINÉTICAS)</t>
        </is>
      </c>
      <c r="E2464" s="56" t="inlineStr">
        <is>
          <t>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t>
        </is>
      </c>
      <c r="F2464" s="32" t="inlineStr">
        <is>
          <t>Unidad</t>
        </is>
      </c>
      <c r="G2464" s="35" t="inlineStr">
        <is>
          <t>suministro</t>
        </is>
      </c>
      <c r="H2464" s="159" t="n">
        <v>64600</v>
      </c>
      <c r="I2464" s="37" t="n">
        <v>158.91</v>
      </c>
      <c r="J2464" s="37" t="n">
        <v>151.76</v>
      </c>
      <c r="K2464" s="160">
        <f>H2464*(I2464/J2464)</f>
        <v/>
      </c>
      <c r="L2464" s="159" t="n">
        <v>1331715.8386</v>
      </c>
      <c r="M2464" s="159" t="n">
        <v>1292928</v>
      </c>
      <c r="N2464" s="159" t="n">
        <v>1396362.24</v>
      </c>
      <c r="O2464" s="162">
        <f>MIN(K2464,L2464,M2464,N2464)</f>
        <v/>
      </c>
      <c r="P2464" s="162">
        <f>MAX(K2464,L2464,M2464,N2464)</f>
        <v/>
      </c>
      <c r="Q2464" s="162">
        <f>MEDIAN(K2464,L2464,M2464,N2464)</f>
        <v/>
      </c>
      <c r="R2464" s="162">
        <f>AVERAGE(K2464,L2464,M2464,N2464)</f>
        <v/>
      </c>
      <c r="S2464" s="162">
        <f>AVERAGE(O2464,Q2464)</f>
        <v/>
      </c>
      <c r="T2464" s="162">
        <f>AVERAGE(P2464,Q2464)</f>
        <v/>
      </c>
      <c r="U2464" s="41">
        <f>STDEVA(K2464,L2464,M2464,N2464)</f>
        <v/>
      </c>
      <c r="V2464" s="42">
        <f>U2464/Q2464</f>
        <v/>
      </c>
      <c r="W2464" s="43">
        <f>IF(X2464=O2464,"MENOR",IF(X2464=S2464,"PROM[MEN-MED]","PROMEDIO"))</f>
        <v/>
      </c>
      <c r="X2464" s="163">
        <f>IF(V2464&lt;=300%,O2464,IF(AND(V2464&gt;100%,V2464&lt;=150%),S2464,R2464))</f>
        <v/>
      </c>
      <c r="Y2464" s="162">
        <f>ROUND(X2464,0)</f>
        <v/>
      </c>
    </row>
    <row r="2465" ht="27" customHeight="1">
      <c r="B2465" s="32" t="inlineStr">
        <is>
          <t>4.6</t>
        </is>
      </c>
      <c r="C2465" s="32" t="n">
        <v>4912</v>
      </c>
      <c r="D2465" s="72" t="inlineStr">
        <is>
          <t>RETENEDORES EJES LADO CAJA</t>
        </is>
      </c>
      <c r="E2465" s="56" t="inlineStr">
        <is>
          <t>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t>
        </is>
      </c>
      <c r="F2465" s="32" t="inlineStr">
        <is>
          <t>Unidad</t>
        </is>
      </c>
      <c r="G2465" s="35" t="inlineStr">
        <is>
          <t>suministro</t>
        </is>
      </c>
      <c r="H2465" s="159" t="n">
        <v>62700</v>
      </c>
      <c r="I2465" s="37" t="n">
        <v>158.91</v>
      </c>
      <c r="J2465" s="37" t="n">
        <v>151.76</v>
      </c>
      <c r="K2465" s="160">
        <f>H2465*(I2465/J2465)</f>
        <v/>
      </c>
      <c r="L2465" s="159" t="n">
        <v>73520.3658</v>
      </c>
      <c r="M2465" s="159" t="n">
        <v>71379</v>
      </c>
      <c r="N2465" s="159" t="n">
        <v>77089.32000000001</v>
      </c>
      <c r="O2465" s="162">
        <f>MIN(K2465,L2465,M2465,N2465)</f>
        <v/>
      </c>
      <c r="P2465" s="162">
        <f>MAX(K2465,L2465,M2465,N2465)</f>
        <v/>
      </c>
      <c r="Q2465" s="162">
        <f>MEDIAN(K2465,L2465,M2465,N2465)</f>
        <v/>
      </c>
      <c r="R2465" s="162">
        <f>AVERAGE(K2465,L2465,M2465,N2465)</f>
        <v/>
      </c>
      <c r="S2465" s="162">
        <f>AVERAGE(O2465,Q2465)</f>
        <v/>
      </c>
      <c r="T2465" s="162">
        <f>AVERAGE(P2465,Q2465)</f>
        <v/>
      </c>
      <c r="U2465" s="41">
        <f>STDEVA(K2465,L2465,M2465,N2465)</f>
        <v/>
      </c>
      <c r="V2465" s="42">
        <f>U2465/Q2465</f>
        <v/>
      </c>
      <c r="W2465" s="43">
        <f>IF(X2465=O2465,"MENOR",IF(X2465=S2465,"PROM[MEN-MED]","PROMEDIO"))</f>
        <v/>
      </c>
      <c r="X2465" s="163">
        <f>IF(V2465&lt;=400%,O2465,IF(AND(V2465&gt;100%,V2465&lt;=150%),S2465,R2465))</f>
        <v/>
      </c>
      <c r="Y2465" s="162">
        <f>ROUND(X2465,0)</f>
        <v/>
      </c>
    </row>
    <row r="2466" ht="27" customHeight="1">
      <c r="B2466" s="32" t="inlineStr">
        <is>
          <t>4.7</t>
        </is>
      </c>
      <c r="C2466" s="32" t="n">
        <v>4912</v>
      </c>
      <c r="D2466" s="72" t="inlineStr">
        <is>
          <t>RODAMIENTOS BOCÍN DELANTEROS</t>
        </is>
      </c>
      <c r="E2466" s="56" t="inlineStr">
        <is>
          <t>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t>
        </is>
      </c>
      <c r="F2466" s="32" t="inlineStr">
        <is>
          <t>Unidad</t>
        </is>
      </c>
      <c r="G2466" s="35" t="inlineStr">
        <is>
          <t>suministro</t>
        </is>
      </c>
      <c r="H2466" s="159" t="n">
        <v>867623</v>
      </c>
      <c r="I2466" s="37" t="n">
        <v>158.91</v>
      </c>
      <c r="J2466" s="37" t="n">
        <v>151.76</v>
      </c>
      <c r="K2466" s="160">
        <f>H2466*(I2466/J2466)</f>
        <v/>
      </c>
      <c r="L2466" s="159" t="n">
        <v>1499478.1235</v>
      </c>
      <c r="M2466" s="159" t="n">
        <v>1455804</v>
      </c>
      <c r="N2466" s="159" t="n">
        <v>1572268.32</v>
      </c>
      <c r="O2466" s="162">
        <f>MIN(K2466,L2466,M2466,N2466)</f>
        <v/>
      </c>
      <c r="P2466" s="162">
        <f>MAX(K2466,L2466,M2466,N2466)</f>
        <v/>
      </c>
      <c r="Q2466" s="162">
        <f>MEDIAN(K2466,L2466,M2466,N2466)</f>
        <v/>
      </c>
      <c r="R2466" s="162">
        <f>AVERAGE(K2466,L2466,M2466,N2466)</f>
        <v/>
      </c>
      <c r="S2466" s="162">
        <f>AVERAGE(O2466,Q2466)</f>
        <v/>
      </c>
      <c r="T2466" s="162">
        <f>AVERAGE(P2466,Q2466)</f>
        <v/>
      </c>
      <c r="U2466" s="41">
        <f>STDEVA(K2466,L2466,M2466,N2466)</f>
        <v/>
      </c>
      <c r="V2466" s="42">
        <f>U2466/Q2466</f>
        <v/>
      </c>
      <c r="W2466" s="43">
        <f>IF(X2466=O2466,"MENOR",IF(X2466=S2466,"PROM[MEN-MED]","PROMEDIO"))</f>
        <v/>
      </c>
      <c r="X2466" s="163">
        <f>IF(V2466&lt;=300%,O2466,IF(AND(V2466&gt;100%,V2466&lt;=150%),S2466,R2466))</f>
        <v/>
      </c>
      <c r="Y2466" s="162">
        <f>ROUND(X2466,0)</f>
        <v/>
      </c>
    </row>
    <row r="2467" ht="27" customHeight="1">
      <c r="B2467" s="32" t="inlineStr">
        <is>
          <t>4.8</t>
        </is>
      </c>
      <c r="C2467" s="32" t="n">
        <v>4912</v>
      </c>
      <c r="D2467" s="72" t="inlineStr">
        <is>
          <t>SOPORTE DE LA CAJA VELOCIDADES (TRANSMISION)</t>
        </is>
      </c>
      <c r="E2467" s="56" t="inlineStr">
        <is>
          <t xml:space="preserve">Elemento de fabricación de acero y/o aluminio  de forma irregular en su interior  posee caucho sintético, y tiene puntos de anclaje ( guia de tornillos o tensores). Diámetro establecido para este vehículo. </t>
        </is>
      </c>
      <c r="F2467" s="32" t="inlineStr">
        <is>
          <t>Unidad</t>
        </is>
      </c>
      <c r="G2467" s="35" t="inlineStr">
        <is>
          <t>suministro</t>
        </is>
      </c>
      <c r="H2467" s="159" t="n">
        <v>308400</v>
      </c>
      <c r="I2467" s="37" t="n">
        <v>158.91</v>
      </c>
      <c r="J2467" s="37" t="n">
        <v>151.76</v>
      </c>
      <c r="K2467" s="160">
        <f>H2467*(I2467/J2467)</f>
        <v/>
      </c>
      <c r="L2467" s="159" t="n">
        <v>365373.9586</v>
      </c>
      <c r="M2467" s="159" t="n">
        <v>354732</v>
      </c>
      <c r="N2467" s="159" t="n">
        <v>383110.56</v>
      </c>
      <c r="O2467" s="162">
        <f>MIN(K2467,L2467,M2467,N2467)</f>
        <v/>
      </c>
      <c r="P2467" s="162">
        <f>MAX(K2467,L2467,M2467,N2467)</f>
        <v/>
      </c>
      <c r="Q2467" s="162">
        <f>MEDIAN(K2467,L2467,M2467,N2467)</f>
        <v/>
      </c>
      <c r="R2467" s="162">
        <f>AVERAGE(K2467,L2467,M2467,N2467)</f>
        <v/>
      </c>
      <c r="S2467" s="162">
        <f>AVERAGE(O2467,Q2467)</f>
        <v/>
      </c>
      <c r="T2467" s="162">
        <f>AVERAGE(P2467,Q2467)</f>
        <v/>
      </c>
      <c r="U2467" s="41">
        <f>STDEVA(K2467,L2467,M2467,N2467)</f>
        <v/>
      </c>
      <c r="V2467" s="42">
        <f>U2467/Q2467</f>
        <v/>
      </c>
      <c r="W2467" s="43">
        <f>IF(X2467=O2467,"MENOR",IF(X2467=S2467,"PROM[MEN-MED]","PROMEDIO"))</f>
        <v/>
      </c>
      <c r="X2467" s="163">
        <f>IF(V2467&lt;=300%,O2467,IF(AND(V2467&gt;100%,V2467&lt;=150%),S2467,R2467))</f>
        <v/>
      </c>
      <c r="Y2467" s="162">
        <f>ROUND(X2467,0)</f>
        <v/>
      </c>
    </row>
    <row r="2468" ht="15.75" customHeight="1">
      <c r="B2468" s="26" t="inlineStr">
        <is>
          <t>5.</t>
        </is>
      </c>
      <c r="C2468" s="142" t="inlineStr">
        <is>
          <t>SISTEMA ELÉCTRICO</t>
        </is>
      </c>
      <c r="H2468" s="157" t="n"/>
      <c r="I2468" s="29" t="n"/>
      <c r="J2468" s="29" t="n"/>
      <c r="K2468" s="157" t="n"/>
      <c r="L2468" s="157" t="n"/>
      <c r="M2468" s="157" t="n"/>
      <c r="N2468" s="157" t="n"/>
      <c r="O2468" s="29" t="n"/>
      <c r="P2468" s="29" t="n"/>
      <c r="Q2468" s="29" t="n"/>
      <c r="R2468" s="29" t="n"/>
      <c r="S2468" s="29" t="n"/>
      <c r="T2468" s="29" t="n"/>
      <c r="U2468" s="29" t="n"/>
      <c r="V2468" s="75" t="n"/>
      <c r="W2468" s="29" t="n"/>
      <c r="X2468" s="29" t="n"/>
      <c r="Y2468" s="29" t="n"/>
    </row>
    <row r="2469" ht="27" customHeight="1">
      <c r="B2469" s="32" t="inlineStr">
        <is>
          <t>5.1</t>
        </is>
      </c>
      <c r="C2469" s="32" t="n">
        <v>4912</v>
      </c>
      <c r="D2469" s="59" t="inlineStr">
        <is>
          <t>ALTERNADOR</t>
        </is>
      </c>
      <c r="E2469" s="56"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469" s="32" t="inlineStr">
        <is>
          <t>Unidad</t>
        </is>
      </c>
      <c r="G2469" s="35" t="inlineStr">
        <is>
          <t>suministro</t>
        </is>
      </c>
      <c r="H2469" s="159" t="n">
        <v>2400775</v>
      </c>
      <c r="I2469" s="37" t="n">
        <v>158.91</v>
      </c>
      <c r="J2469" s="37" t="n">
        <v>151.76</v>
      </c>
      <c r="K2469" s="160">
        <f>H2469*(I2469/J2469)</f>
        <v/>
      </c>
      <c r="L2469" s="159" t="n">
        <v>2875275.9056</v>
      </c>
      <c r="M2469" s="159" t="n">
        <v>2791530</v>
      </c>
      <c r="N2469" s="159" t="n">
        <v>3014852.4</v>
      </c>
      <c r="O2469" s="162">
        <f>MIN(K2469,L2469,M2469,N2469)</f>
        <v/>
      </c>
      <c r="P2469" s="162">
        <f>MAX(K2469,L2469,M2469,N2469)</f>
        <v/>
      </c>
      <c r="Q2469" s="162">
        <f>MEDIAN(K2469,L2469,M2469,N2469)</f>
        <v/>
      </c>
      <c r="R2469" s="162">
        <f>AVERAGE(K2469,L2469,M2469,N2469)</f>
        <v/>
      </c>
      <c r="S2469" s="162">
        <f>AVERAGE(O2469,Q2469)</f>
        <v/>
      </c>
      <c r="T2469" s="162">
        <f>AVERAGE(P2469,Q2469)</f>
        <v/>
      </c>
      <c r="U2469" s="41">
        <f>STDEVA(K2469,L2469,M2469,N2469)</f>
        <v/>
      </c>
      <c r="V2469" s="42">
        <f>U2469/Q2469</f>
        <v/>
      </c>
      <c r="W2469" s="43">
        <f>IF(X2469=O2469,"MENOR",IF(X2469=S2469,"PROM[MEN-MED]","PROMEDIO"))</f>
        <v/>
      </c>
      <c r="X2469" s="163">
        <f>IF(V2469&lt;=300%,O2469,IF(AND(V2469&gt;100%,V2469&lt;=150%),S2469,R2469))</f>
        <v/>
      </c>
      <c r="Y2469" s="162">
        <f>ROUND(X2469,0)</f>
        <v/>
      </c>
    </row>
    <row r="2470" ht="27" customHeight="1">
      <c r="B2470" s="32" t="inlineStr">
        <is>
          <t>5.2</t>
        </is>
      </c>
      <c r="C2470" s="32" t="n">
        <v>4912</v>
      </c>
      <c r="D2470" s="59" t="inlineStr">
        <is>
          <t>AUTOMÁTICO MOTOR DE ARRANQUE (SOLENOIDE)</t>
        </is>
      </c>
      <c r="E2470" s="56" t="inlineStr">
        <is>
          <t>Pieza metálica de forma cilíndrica compuesta por dos bobinas y un contacto: una bobina impulsora, una bobina de retención y un contacto para alimentar el motor de arranqueque. Diámetro establecido para este vehículo.</t>
        </is>
      </c>
      <c r="F2470" s="32" t="inlineStr">
        <is>
          <t>Unidad</t>
        </is>
      </c>
      <c r="G2470" s="35" t="inlineStr">
        <is>
          <t>suministro</t>
        </is>
      </c>
      <c r="H2470" s="159" t="n">
        <v>689725</v>
      </c>
      <c r="I2470" s="37" t="n">
        <v>158.91</v>
      </c>
      <c r="J2470" s="37" t="n">
        <v>151.76</v>
      </c>
      <c r="K2470" s="160">
        <f>H2470*(I2470/J2470)</f>
        <v/>
      </c>
      <c r="L2470" s="159" t="n">
        <v>936601.6618</v>
      </c>
      <c r="M2470" s="159" t="n">
        <v>909322</v>
      </c>
      <c r="N2470" s="159" t="n">
        <v>982067.76</v>
      </c>
      <c r="O2470" s="162">
        <f>MIN(K2470,L2470,M2470,N2470)</f>
        <v/>
      </c>
      <c r="P2470" s="162">
        <f>MAX(K2470,L2470,M2470,N2470)</f>
        <v/>
      </c>
      <c r="Q2470" s="162">
        <f>MEDIAN(K2470,L2470,M2470,N2470)</f>
        <v/>
      </c>
      <c r="R2470" s="162">
        <f>AVERAGE(K2470,L2470,M2470,N2470)</f>
        <v/>
      </c>
      <c r="S2470" s="162">
        <f>AVERAGE(O2470,Q2470)</f>
        <v/>
      </c>
      <c r="T2470" s="162">
        <f>AVERAGE(P2470,Q2470)</f>
        <v/>
      </c>
      <c r="U2470" s="41">
        <f>STDEVA(K2470,L2470,M2470,N2470)</f>
        <v/>
      </c>
      <c r="V2470" s="42">
        <f>U2470/Q2470</f>
        <v/>
      </c>
      <c r="W2470" s="43">
        <f>IF(X2470=O2470,"MENOR",IF(X2470=S2470,"PROM[MEN-MED]","PROMEDIO"))</f>
        <v/>
      </c>
      <c r="X2470" s="163">
        <f>IF(V2470&lt;=300%,O2470,IF(AND(V2470&gt;100%,V2470&lt;=150%),S2470,R2470))</f>
        <v/>
      </c>
      <c r="Y2470" s="162">
        <f>ROUND(X2470,0)</f>
        <v/>
      </c>
    </row>
    <row r="2471" ht="27" customHeight="1">
      <c r="B2471" s="32" t="inlineStr">
        <is>
          <t>5.3</t>
        </is>
      </c>
      <c r="C2471" s="32" t="n">
        <v>4912</v>
      </c>
      <c r="D2471" s="59" t="inlineStr">
        <is>
          <t>BALINERA DEL ALTERNADOR</t>
        </is>
      </c>
      <c r="E2471" s="56"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471" s="32" t="inlineStr">
        <is>
          <t>Unidad</t>
        </is>
      </c>
      <c r="G2471" s="35" t="inlineStr">
        <is>
          <t>suministro</t>
        </is>
      </c>
      <c r="H2471" s="159" t="n">
        <v>57643</v>
      </c>
      <c r="I2471" s="37" t="n">
        <v>158.91</v>
      </c>
      <c r="J2471" s="37" t="n">
        <v>151.76</v>
      </c>
      <c r="K2471" s="160">
        <f>H2471*(I2471/J2471)</f>
        <v/>
      </c>
      <c r="L2471" s="159" t="n">
        <v>72406.9423</v>
      </c>
      <c r="M2471" s="159" t="n">
        <v>70298</v>
      </c>
      <c r="N2471" s="159" t="n">
        <v>75921.84</v>
      </c>
      <c r="O2471" s="162">
        <f>MIN(K2471,L2471,M2471,N2471)</f>
        <v/>
      </c>
      <c r="P2471" s="162">
        <f>MAX(K2471,L2471,M2471,N2471)</f>
        <v/>
      </c>
      <c r="Q2471" s="162">
        <f>MEDIAN(K2471,L2471,M2471,N2471)</f>
        <v/>
      </c>
      <c r="R2471" s="162">
        <f>AVERAGE(K2471,L2471,M2471,N2471)</f>
        <v/>
      </c>
      <c r="S2471" s="162">
        <f>AVERAGE(O2471,Q2471)</f>
        <v/>
      </c>
      <c r="T2471" s="162">
        <f>AVERAGE(P2471,Q2471)</f>
        <v/>
      </c>
      <c r="U2471" s="41">
        <f>STDEVA(K2471,L2471,M2471,N2471)</f>
        <v/>
      </c>
      <c r="V2471" s="42">
        <f>U2471/Q2471</f>
        <v/>
      </c>
      <c r="W2471" s="43">
        <f>IF(X2471=O2471,"MENOR",IF(X2471=S2471,"PROM[MEN-MED]","PROMEDIO"))</f>
        <v/>
      </c>
      <c r="X2471" s="163">
        <f>IF(V2471&lt;=300%,O2471,IF(AND(V2471&gt;100%,V2471&lt;=150%),S2471,R2471))</f>
        <v/>
      </c>
      <c r="Y2471" s="162">
        <f>ROUND(X2471,0)</f>
        <v/>
      </c>
    </row>
    <row r="2472" ht="27" customHeight="1">
      <c r="B2472" s="32" t="inlineStr">
        <is>
          <t>5.4</t>
        </is>
      </c>
      <c r="C2472" s="32" t="n">
        <v>4912</v>
      </c>
      <c r="D2472" s="59" t="inlineStr">
        <is>
          <t>BOBINA DE ENCENDIDO</t>
        </is>
      </c>
      <c r="E2472" s="56"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472" s="32" t="inlineStr">
        <is>
          <t>Unidad</t>
        </is>
      </c>
      <c r="G2472" s="35" t="inlineStr">
        <is>
          <t>suministro</t>
        </is>
      </c>
      <c r="H2472" s="159" t="n">
        <v>489963</v>
      </c>
      <c r="I2472" s="37" t="n">
        <v>158.91</v>
      </c>
      <c r="J2472" s="37" t="n">
        <v>151.76</v>
      </c>
      <c r="K2472" s="160">
        <f>H2472*(I2472/J2472)</f>
        <v/>
      </c>
      <c r="L2472" s="159" t="n">
        <v>671178.8972</v>
      </c>
      <c r="M2472" s="159" t="n">
        <v>651630</v>
      </c>
      <c r="N2472" s="159" t="n">
        <v>703760.4</v>
      </c>
      <c r="O2472" s="162">
        <f>MIN(K2472,L2472,M2472,N2472)</f>
        <v/>
      </c>
      <c r="P2472" s="162">
        <f>MAX(K2472,L2472,M2472,N2472)</f>
        <v/>
      </c>
      <c r="Q2472" s="162">
        <f>MEDIAN(K2472,L2472,M2472,N2472)</f>
        <v/>
      </c>
      <c r="R2472" s="162">
        <f>AVERAGE(K2472,L2472,M2472,N2472)</f>
        <v/>
      </c>
      <c r="S2472" s="162">
        <f>AVERAGE(O2472,Q2472)</f>
        <v/>
      </c>
      <c r="T2472" s="162">
        <f>AVERAGE(P2472,Q2472)</f>
        <v/>
      </c>
      <c r="U2472" s="41">
        <f>STDEVA(K2472,L2472,M2472,N2472)</f>
        <v/>
      </c>
      <c r="V2472" s="42">
        <f>U2472/Q2472</f>
        <v/>
      </c>
      <c r="W2472" s="43">
        <f>IF(X2472=O2472,"MENOR",IF(X2472=S2472,"PROM[MEN-MED]","PROMEDIO"))</f>
        <v/>
      </c>
      <c r="X2472" s="163">
        <f>IF(V2472&lt;=300%,O2472,IF(AND(V2472&gt;100%,V2472&lt;=150%),S2472,R2472))</f>
        <v/>
      </c>
      <c r="Y2472" s="162">
        <f>ROUND(X2472,0)</f>
        <v/>
      </c>
    </row>
    <row r="2473" ht="27" customHeight="1">
      <c r="B2473" s="32" t="inlineStr">
        <is>
          <t>5.5</t>
        </is>
      </c>
      <c r="C2473" s="32" t="n">
        <v>4912</v>
      </c>
      <c r="D2473" s="59" t="inlineStr">
        <is>
          <t>BOMBA DE GASOLINA (PILA)</t>
        </is>
      </c>
      <c r="E2473" s="56"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473" s="32" t="inlineStr">
        <is>
          <t>Unidad</t>
        </is>
      </c>
      <c r="G2473" s="35" t="inlineStr">
        <is>
          <t>suministro</t>
        </is>
      </c>
      <c r="H2473" s="159" t="n">
        <v>1854505</v>
      </c>
      <c r="I2473" s="37" t="n">
        <v>158.91</v>
      </c>
      <c r="J2473" s="37" t="n">
        <v>151.76</v>
      </c>
      <c r="K2473" s="160">
        <f>H2473*(I2473/J2473)</f>
        <v/>
      </c>
      <c r="L2473" s="159" t="n">
        <v>2577096.0467</v>
      </c>
      <c r="M2473" s="159" t="n">
        <v>2502035</v>
      </c>
      <c r="N2473" s="159" t="n">
        <v>2702197.8</v>
      </c>
      <c r="O2473" s="162">
        <f>MIN(K2473,L2473,M2473,N2473)</f>
        <v/>
      </c>
      <c r="P2473" s="162">
        <f>MAX(K2473,L2473,M2473,N2473)</f>
        <v/>
      </c>
      <c r="Q2473" s="162">
        <f>MEDIAN(K2473,L2473,M2473,N2473)</f>
        <v/>
      </c>
      <c r="R2473" s="162">
        <f>AVERAGE(K2473,L2473,M2473,N2473)</f>
        <v/>
      </c>
      <c r="S2473" s="162">
        <f>AVERAGE(O2473,Q2473)</f>
        <v/>
      </c>
      <c r="T2473" s="162">
        <f>AVERAGE(P2473,Q2473)</f>
        <v/>
      </c>
      <c r="U2473" s="41">
        <f>STDEVA(K2473,L2473,M2473,N2473)</f>
        <v/>
      </c>
      <c r="V2473" s="42">
        <f>U2473/Q2473</f>
        <v/>
      </c>
      <c r="W2473" s="43">
        <f>IF(X2473=O2473,"MENOR",IF(X2473=S2473,"PROM[MEN-MED]","PROMEDIO"))</f>
        <v/>
      </c>
      <c r="X2473" s="163">
        <f>IF(V2473&lt;=300%,O2473,IF(AND(V2473&gt;100%,V2473&lt;=150%),S2473,R2473))</f>
        <v/>
      </c>
      <c r="Y2473" s="162">
        <f>ROUND(X2473,0)</f>
        <v/>
      </c>
    </row>
    <row r="2474" ht="15.75" customHeight="1">
      <c r="B2474" s="32" t="inlineStr">
        <is>
          <t>5.6</t>
        </is>
      </c>
      <c r="C2474" s="32" t="n">
        <v>4912</v>
      </c>
      <c r="D2474" s="59" t="inlineStr">
        <is>
          <t xml:space="preserve">BOMBILLOS DE DOBLE FILAMENTO </t>
        </is>
      </c>
      <c r="E2474" s="56" t="inlineStr">
        <is>
          <t>Objeto de cristal que, con un hilo de tungsteno, platino en su interior se vuelve incandescente con el paso de la corriente eléctrica. Diámetro establecido para este vehículo.</t>
        </is>
      </c>
      <c r="F2474" s="32" t="inlineStr">
        <is>
          <t>Unidad</t>
        </is>
      </c>
      <c r="G2474" s="35" t="inlineStr">
        <is>
          <t>suministro</t>
        </is>
      </c>
      <c r="H2474" s="159" t="n">
        <v>15901</v>
      </c>
      <c r="I2474" s="37" t="n">
        <v>158.91</v>
      </c>
      <c r="J2474" s="37" t="n">
        <v>151.76</v>
      </c>
      <c r="K2474" s="160">
        <f>H2474*(I2474/J2474)</f>
        <v/>
      </c>
      <c r="L2474" s="159" t="n">
        <v>20635.0165</v>
      </c>
      <c r="M2474" s="159" t="n">
        <v>20034</v>
      </c>
      <c r="N2474" s="159" t="n">
        <v>21636.72</v>
      </c>
      <c r="O2474" s="162">
        <f>MIN(K2474,L2474,M2474,N2474)</f>
        <v/>
      </c>
      <c r="P2474" s="162">
        <f>MAX(K2474,L2474,M2474,N2474)</f>
        <v/>
      </c>
      <c r="Q2474" s="162">
        <f>MEDIAN(K2474,L2474,M2474,N2474)</f>
        <v/>
      </c>
      <c r="R2474" s="162">
        <f>AVERAGE(K2474,L2474,M2474,N2474)</f>
        <v/>
      </c>
      <c r="S2474" s="162">
        <f>AVERAGE(O2474,Q2474)</f>
        <v/>
      </c>
      <c r="T2474" s="162">
        <f>AVERAGE(P2474,Q2474)</f>
        <v/>
      </c>
      <c r="U2474" s="41">
        <f>STDEVA(K2474,L2474,M2474,N2474)</f>
        <v/>
      </c>
      <c r="V2474" s="42">
        <f>U2474/Q2474</f>
        <v/>
      </c>
      <c r="W2474" s="43">
        <f>IF(X2474=O2474,"MENOR",IF(X2474=S2474,"PROM[MEN-MED]","PROMEDIO"))</f>
        <v/>
      </c>
      <c r="X2474" s="163">
        <f>IF(V2474&lt;=300%,O2474,IF(AND(V2474&gt;100%,V2474&lt;=150%),S2474,R2474))</f>
        <v/>
      </c>
      <c r="Y2474" s="162">
        <f>ROUND(X2474,0)</f>
        <v/>
      </c>
    </row>
    <row r="2475" ht="15.75" customHeight="1">
      <c r="B2475" s="32" t="inlineStr">
        <is>
          <t>5.7</t>
        </is>
      </c>
      <c r="C2475" s="32" t="n">
        <v>4912</v>
      </c>
      <c r="D2475" s="59" t="inlineStr">
        <is>
          <t xml:space="preserve">BOMBILLOS HALÓGENO </t>
        </is>
      </c>
      <c r="E2475" s="56" t="inlineStr">
        <is>
          <t>Objeto de cristal con un filamento de Wolframio, dentro de un gas inerte y una pequeña cantidad de halógeno (como yodo o bromo) . Diámetro establecido para este vehículo.</t>
        </is>
      </c>
      <c r="F2475" s="32" t="inlineStr">
        <is>
          <t>Unidad</t>
        </is>
      </c>
      <c r="G2475" s="35" t="inlineStr">
        <is>
          <t>suministro</t>
        </is>
      </c>
      <c r="H2475" s="159" t="n">
        <v>75532</v>
      </c>
      <c r="I2475" s="37" t="n">
        <v>158.91</v>
      </c>
      <c r="J2475" s="37" t="n">
        <v>151.76</v>
      </c>
      <c r="K2475" s="160">
        <f>H2475*(I2475/J2475)</f>
        <v/>
      </c>
      <c r="L2475" s="159" t="n">
        <v>210536.1209</v>
      </c>
      <c r="M2475" s="159" t="n">
        <v>204404</v>
      </c>
      <c r="N2475" s="159" t="n">
        <v>220756.32</v>
      </c>
      <c r="O2475" s="162">
        <f>MIN(K2475,L2475,M2475,N2475)</f>
        <v/>
      </c>
      <c r="P2475" s="162">
        <f>MAX(K2475,L2475,M2475,N2475)</f>
        <v/>
      </c>
      <c r="Q2475" s="162">
        <f>MEDIAN(K2475,L2475,M2475,N2475)</f>
        <v/>
      </c>
      <c r="R2475" s="162">
        <f>AVERAGE(K2475,L2475,M2475,N2475)</f>
        <v/>
      </c>
      <c r="S2475" s="162">
        <f>AVERAGE(O2475,Q2475)</f>
        <v/>
      </c>
      <c r="T2475" s="162">
        <f>AVERAGE(P2475,Q2475)</f>
        <v/>
      </c>
      <c r="U2475" s="41">
        <f>STDEVA(K2475,L2475,M2475,N2475)</f>
        <v/>
      </c>
      <c r="V2475" s="42">
        <f>U2475/Q2475</f>
        <v/>
      </c>
      <c r="W2475" s="43">
        <f>IF(X2475=O2475,"MENOR",IF(X2475=S2475,"PROM[MEN-MED]","PROMEDIO"))</f>
        <v/>
      </c>
      <c r="X2475" s="163">
        <f>IF(V2475&lt;=300%,O2475,IF(AND(V2475&gt;100%,V2475&lt;=150%),S2475,R2475))</f>
        <v/>
      </c>
      <c r="Y2475" s="162">
        <f>ROUND(X2475,0)</f>
        <v/>
      </c>
    </row>
    <row r="2476" ht="15.75" customHeight="1">
      <c r="B2476" s="32" t="inlineStr">
        <is>
          <t>5.8</t>
        </is>
      </c>
      <c r="C2476" s="32" t="n">
        <v>4912</v>
      </c>
      <c r="D2476" s="58" t="inlineStr">
        <is>
          <t>SENSOR FRENO (PERA)</t>
        </is>
      </c>
      <c r="E2476" s="56" t="inlineStr">
        <is>
          <t>Dispositivo eléctrico de material plástico en la mayoría de casos que desvía o interrumpe el curso de una corriente eléctrica. Diámetro establecido para este vehículo.</t>
        </is>
      </c>
      <c r="F2476" s="32" t="inlineStr">
        <is>
          <t>Unidad</t>
        </is>
      </c>
      <c r="G2476" s="35" t="inlineStr">
        <is>
          <t>suministro</t>
        </is>
      </c>
      <c r="H2476" s="159" t="n">
        <v>102600</v>
      </c>
      <c r="I2476" s="37" t="n">
        <v>158.91</v>
      </c>
      <c r="J2476" s="37" t="n">
        <v>151.76</v>
      </c>
      <c r="K2476" s="160">
        <f>H2476*(I2476/J2476)</f>
        <v/>
      </c>
      <c r="L2476" s="159" t="n">
        <v>124978.1435</v>
      </c>
      <c r="M2476" s="159" t="n">
        <v>121338</v>
      </c>
      <c r="N2476" s="159" t="n">
        <v>131045.04</v>
      </c>
      <c r="O2476" s="162">
        <f>MIN(K2476,L2476,M2476,N2476)</f>
        <v/>
      </c>
      <c r="P2476" s="162">
        <f>MAX(K2476,L2476,M2476,N2476)</f>
        <v/>
      </c>
      <c r="Q2476" s="162">
        <f>MEDIAN(K2476,L2476,M2476,N2476)</f>
        <v/>
      </c>
      <c r="R2476" s="162">
        <f>AVERAGE(K2476,L2476,M2476,N2476)</f>
        <v/>
      </c>
      <c r="S2476" s="162">
        <f>AVERAGE(O2476,Q2476)</f>
        <v/>
      </c>
      <c r="T2476" s="162">
        <f>AVERAGE(P2476,Q2476)</f>
        <v/>
      </c>
      <c r="U2476" s="41">
        <f>STDEVA(K2476,L2476,M2476,N2476)</f>
        <v/>
      </c>
      <c r="V2476" s="42">
        <f>U2476/Q2476</f>
        <v/>
      </c>
      <c r="W2476" s="43">
        <f>IF(X2476=O2476,"MENOR",IF(X2476=S2476,"PROM[MEN-MED]","PROMEDIO"))</f>
        <v/>
      </c>
      <c r="X2476" s="163">
        <f>IF(V2476&lt;=300%,O2476,IF(AND(V2476&gt;100%,V2476&lt;=150%),S2476,R2476))</f>
        <v/>
      </c>
      <c r="Y2476" s="162">
        <f>ROUND(X2476,0)</f>
        <v/>
      </c>
    </row>
    <row r="2477" ht="27" customHeight="1">
      <c r="B2477" s="32" t="inlineStr">
        <is>
          <t>5.9</t>
        </is>
      </c>
      <c r="C2477" s="32" t="n">
        <v>4912</v>
      </c>
      <c r="D2477" s="59" t="inlineStr">
        <is>
          <t>BOMBILLO LUZ DE CORTESIA (LUZ TECHO)</t>
        </is>
      </c>
      <c r="E2477" s="56" t="inlineStr">
        <is>
          <t>Objeto de cristal que, con un hilo de tungsteno, platino u otro material en su interior se vuelve incandescente con el paso de la corriente eléctrica. Diámetro establecido para este vehículo.</t>
        </is>
      </c>
      <c r="F2477" s="32" t="inlineStr">
        <is>
          <t>Unidad</t>
        </is>
      </c>
      <c r="G2477" s="35" t="inlineStr">
        <is>
          <t>suministro</t>
        </is>
      </c>
      <c r="H2477" s="159" t="n">
        <v>6957</v>
      </c>
      <c r="I2477" s="37" t="n">
        <v>158.91</v>
      </c>
      <c r="J2477" s="37" t="n">
        <v>151.76</v>
      </c>
      <c r="K2477" s="160">
        <f>H2477*(I2477/J2477)</f>
        <v/>
      </c>
      <c r="L2477" s="159" t="n">
        <v>9171.1158</v>
      </c>
      <c r="M2477" s="159" t="n">
        <v>8904</v>
      </c>
      <c r="N2477" s="159" t="n">
        <v>9616.32</v>
      </c>
      <c r="O2477" s="162">
        <f>MIN(K2477,L2477,M2477,N2477)</f>
        <v/>
      </c>
      <c r="P2477" s="162">
        <f>MAX(K2477,L2477,M2477,N2477)</f>
        <v/>
      </c>
      <c r="Q2477" s="162">
        <f>MEDIAN(K2477,L2477,M2477,N2477)</f>
        <v/>
      </c>
      <c r="R2477" s="162">
        <f>AVERAGE(K2477,L2477,M2477,N2477)</f>
        <v/>
      </c>
      <c r="S2477" s="162">
        <f>AVERAGE(O2477,Q2477)</f>
        <v/>
      </c>
      <c r="T2477" s="162">
        <f>AVERAGE(P2477,Q2477)</f>
        <v/>
      </c>
      <c r="U2477" s="41">
        <f>STDEVA(K2477,L2477,M2477,N2477)</f>
        <v/>
      </c>
      <c r="V2477" s="42">
        <f>U2477/Q2477</f>
        <v/>
      </c>
      <c r="W2477" s="43">
        <f>IF(X2477=O2477,"MENOR",IF(X2477=S2477,"PROM[MEN-MED]","PROMEDIO"))</f>
        <v/>
      </c>
      <c r="X2477" s="163">
        <f>IF(V2477&lt;=300%,O2477,IF(AND(V2477&gt;100%,V2477&lt;=150%),S2477,R2477))</f>
        <v/>
      </c>
      <c r="Y2477" s="162">
        <f>ROUND(X2477,0)</f>
        <v/>
      </c>
    </row>
    <row r="2478" ht="27" customHeight="1">
      <c r="B2478" s="32" t="inlineStr">
        <is>
          <t>5.10</t>
        </is>
      </c>
      <c r="C2478" s="32" t="n">
        <v>4912</v>
      </c>
      <c r="D2478" s="59" t="inlineStr">
        <is>
          <t>BOMBILLOS DIRECCIONALES</t>
        </is>
      </c>
      <c r="E2478" s="56" t="inlineStr">
        <is>
          <t>Objeto de cristal que, con un hilo de tungsteno, platino u otro material en su interior se vuelve incandescente con el paso de la corriente eléctrica. Diámetro establecido para este vehículo.</t>
        </is>
      </c>
      <c r="F2478" s="32" t="inlineStr">
        <is>
          <t>Unidad</t>
        </is>
      </c>
      <c r="G2478" s="35" t="inlineStr">
        <is>
          <t>suministro</t>
        </is>
      </c>
      <c r="H2478" s="159" t="n">
        <v>21864</v>
      </c>
      <c r="I2478" s="37" t="n">
        <v>158.91</v>
      </c>
      <c r="J2478" s="37" t="n">
        <v>151.76</v>
      </c>
      <c r="K2478" s="160">
        <f>H2478*(I2478/J2478)</f>
        <v/>
      </c>
      <c r="L2478" s="159" t="n">
        <v>436773.5659</v>
      </c>
      <c r="M2478" s="159" t="n">
        <v>424052</v>
      </c>
      <c r="N2478" s="159" t="n">
        <v>457976.16</v>
      </c>
      <c r="O2478" s="162">
        <f>MIN(K2478,L2478,M2478,N2478)</f>
        <v/>
      </c>
      <c r="P2478" s="162">
        <f>MAX(K2478,L2478,M2478,N2478)</f>
        <v/>
      </c>
      <c r="Q2478" s="162">
        <f>MEDIAN(K2478,L2478,M2478,N2478)</f>
        <v/>
      </c>
      <c r="R2478" s="162">
        <f>AVERAGE(K2478,L2478,M2478,N2478)</f>
        <v/>
      </c>
      <c r="S2478" s="162">
        <f>AVERAGE(O2478,Q2478)</f>
        <v/>
      </c>
      <c r="T2478" s="162">
        <f>AVERAGE(P2478,Q2478)</f>
        <v/>
      </c>
      <c r="U2478" s="41">
        <f>STDEVA(K2478,L2478,M2478,N2478)</f>
        <v/>
      </c>
      <c r="V2478" s="42">
        <f>U2478/Q2478</f>
        <v/>
      </c>
      <c r="W2478" s="43">
        <f>IF(X2478=O2478,"MENOR",IF(X2478=S2478,"PROM[MEN-MED]","PROMEDIO"))</f>
        <v/>
      </c>
      <c r="X2478" s="163">
        <f>IF(V2478&lt;=300%,O2478,IF(AND(V2478&gt;100%,V2478&lt;=150%),S2478,R2478))</f>
        <v/>
      </c>
      <c r="Y2478" s="162">
        <f>ROUND(X2478,0)</f>
        <v/>
      </c>
    </row>
    <row r="2479" ht="27" customHeight="1">
      <c r="B2479" s="32" t="inlineStr">
        <is>
          <t>5.11</t>
        </is>
      </c>
      <c r="C2479" s="32" t="n">
        <v>4912</v>
      </c>
      <c r="D2479" s="59" t="inlineStr">
        <is>
          <t>BORNE DE BATERÍA POSITIVO Y/O NEGATIVO</t>
        </is>
      </c>
      <c r="E2479" s="56" t="inlineStr">
        <is>
          <t>Elemento metálico cobre y/o hierro de contacto en forma de arandela cortada y en sus extremos posee un tornillo y tuerca de sujecion. Esta se usan para paso de la energía eléctrica identificando su polaridad. Diámetro establecido para este vehículo.</t>
        </is>
      </c>
      <c r="F2479" s="32" t="inlineStr">
        <is>
          <t>Unidad</t>
        </is>
      </c>
      <c r="G2479" s="35" t="inlineStr">
        <is>
          <t>suministro</t>
        </is>
      </c>
      <c r="H2479" s="159" t="n">
        <v>87458</v>
      </c>
      <c r="I2479" s="37" t="n">
        <v>158.91</v>
      </c>
      <c r="J2479" s="37" t="n">
        <v>151.76</v>
      </c>
      <c r="K2479" s="160">
        <f>H2479*(I2479/J2479)</f>
        <v/>
      </c>
      <c r="L2479" s="159" t="n">
        <v>122642.1021</v>
      </c>
      <c r="M2479" s="159" t="n">
        <v>119070</v>
      </c>
      <c r="N2479" s="159" t="n">
        <v>128595.6</v>
      </c>
      <c r="O2479" s="162">
        <f>MIN(K2479,L2479,M2479,N2479)</f>
        <v/>
      </c>
      <c r="P2479" s="162">
        <f>MAX(K2479,L2479,M2479,N2479)</f>
        <v/>
      </c>
      <c r="Q2479" s="162">
        <f>MEDIAN(K2479,L2479,M2479,N2479)</f>
        <v/>
      </c>
      <c r="R2479" s="162">
        <f>AVERAGE(K2479,L2479,M2479,N2479)</f>
        <v/>
      </c>
      <c r="S2479" s="162">
        <f>AVERAGE(O2479,Q2479)</f>
        <v/>
      </c>
      <c r="T2479" s="162">
        <f>AVERAGE(P2479,Q2479)</f>
        <v/>
      </c>
      <c r="U2479" s="41">
        <f>STDEVA(K2479,L2479,M2479,N2479)</f>
        <v/>
      </c>
      <c r="V2479" s="42">
        <f>U2479/Q2479</f>
        <v/>
      </c>
      <c r="W2479" s="43">
        <f>IF(X2479=O2479,"MENOR",IF(X2479=S2479,"PROM[MEN-MED]","PROMEDIO"))</f>
        <v/>
      </c>
      <c r="X2479" s="163">
        <f>IF(V2479&lt;=300%,O2479,IF(AND(V2479&gt;100%,V2479&lt;=150%),S2479,R2479))</f>
        <v/>
      </c>
      <c r="Y2479" s="162">
        <f>ROUND(X2479,0)</f>
        <v/>
      </c>
    </row>
    <row r="2480" ht="27" customHeight="1">
      <c r="B2480" s="32" t="inlineStr">
        <is>
          <t>5.12</t>
        </is>
      </c>
      <c r="C2480" s="32" t="n">
        <v>4912</v>
      </c>
      <c r="D2480" s="59" t="inlineStr">
        <is>
          <t>BUJÍAS DE ENCENDIDO (MOTOR GASOLINA)</t>
        </is>
      </c>
      <c r="E2480" s="56" t="inlineStr">
        <is>
          <t>Pieza metálica, cuyas piezas internas estan compuesta por electrodos, tobera islante, nucleo de cobre, resistencia supresora y se encuentra recubierto de un asilante ceramico. Diámetro establecido para este vehículo.</t>
        </is>
      </c>
      <c r="F2480" s="32" t="inlineStr">
        <is>
          <t>Unidad</t>
        </is>
      </c>
      <c r="G2480" s="35" t="inlineStr">
        <is>
          <t>suministro</t>
        </is>
      </c>
      <c r="H2480" s="159" t="n">
        <v>79587</v>
      </c>
      <c r="I2480" s="37" t="n">
        <v>158.91</v>
      </c>
      <c r="J2480" s="37" t="n">
        <v>151.76</v>
      </c>
      <c r="K2480" s="160">
        <f>H2480*(I2480/J2480)</f>
        <v/>
      </c>
      <c r="L2480" s="159" t="n">
        <v>98589.5365</v>
      </c>
      <c r="M2480" s="159" t="n">
        <v>95718</v>
      </c>
      <c r="N2480" s="159" t="n">
        <v>103375.44</v>
      </c>
      <c r="O2480" s="162">
        <f>MIN(K2480,L2480,M2480,N2480)</f>
        <v/>
      </c>
      <c r="P2480" s="162">
        <f>MAX(K2480,L2480,M2480,N2480)</f>
        <v/>
      </c>
      <c r="Q2480" s="162">
        <f>MEDIAN(K2480,L2480,M2480,N2480)</f>
        <v/>
      </c>
      <c r="R2480" s="162">
        <f>AVERAGE(K2480,L2480,M2480,N2480)</f>
        <v/>
      </c>
      <c r="S2480" s="162">
        <f>AVERAGE(O2480,Q2480)</f>
        <v/>
      </c>
      <c r="T2480" s="162">
        <f>AVERAGE(P2480,Q2480)</f>
        <v/>
      </c>
      <c r="U2480" s="41">
        <f>STDEVA(K2480,L2480,M2480,N2480)</f>
        <v/>
      </c>
      <c r="V2480" s="42">
        <f>U2480/Q2480</f>
        <v/>
      </c>
      <c r="W2480" s="43">
        <f>IF(X2480=O2480,"MENOR",IF(X2480=S2480,"PROM[MEN-MED]","PROMEDIO"))</f>
        <v/>
      </c>
      <c r="X2480" s="163">
        <f>IF(V2480&lt;=300%,O2480,IF(AND(V2480&gt;100%,V2480&lt;=150%),S2480,R2480))</f>
        <v/>
      </c>
      <c r="Y2480" s="162">
        <f>ROUND(X2480,0)</f>
        <v/>
      </c>
    </row>
    <row r="2481" ht="54.75" customHeight="1">
      <c r="B2481" s="32" t="inlineStr">
        <is>
          <t>5.13</t>
        </is>
      </c>
      <c r="C2481" s="32" t="n">
        <v>4912</v>
      </c>
      <c r="D2481" s="59" t="inlineStr">
        <is>
          <t>CLAXON (PITO)</t>
        </is>
      </c>
      <c r="E2481" s="56"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481" s="32" t="inlineStr">
        <is>
          <t>Unidad</t>
        </is>
      </c>
      <c r="G2481" s="35" t="inlineStr">
        <is>
          <t>suministro</t>
        </is>
      </c>
      <c r="H2481" s="159" t="n">
        <v>209700</v>
      </c>
      <c r="I2481" s="37" t="n">
        <v>158.91</v>
      </c>
      <c r="J2481" s="37" t="n">
        <v>151.76</v>
      </c>
      <c r="K2481" s="160">
        <f>H2481*(I2481/J2481)</f>
        <v/>
      </c>
      <c r="L2481" s="159" t="n">
        <v>752182.221</v>
      </c>
      <c r="M2481" s="159" t="n">
        <v>730274</v>
      </c>
      <c r="N2481" s="159" t="n">
        <v>788695.92</v>
      </c>
      <c r="O2481" s="162">
        <f>MIN(K2481,L2481,M2481,N2481)</f>
        <v/>
      </c>
      <c r="P2481" s="162">
        <f>MAX(K2481,L2481,M2481,N2481)</f>
        <v/>
      </c>
      <c r="Q2481" s="162">
        <f>MEDIAN(K2481,L2481,M2481,N2481)</f>
        <v/>
      </c>
      <c r="R2481" s="162">
        <f>AVERAGE(K2481,L2481,M2481,N2481)</f>
        <v/>
      </c>
      <c r="S2481" s="162">
        <f>AVERAGE(O2481,Q2481)</f>
        <v/>
      </c>
      <c r="T2481" s="162">
        <f>AVERAGE(P2481,Q2481)</f>
        <v/>
      </c>
      <c r="U2481" s="41">
        <f>STDEVA(K2481,L2481,M2481,N2481)</f>
        <v/>
      </c>
      <c r="V2481" s="42">
        <f>U2481/Q2481</f>
        <v/>
      </c>
      <c r="W2481" s="43">
        <f>IF(X2481=O2481,"MENOR",IF(X2481=S2481,"PROM[MEN-MED]","PROMEDIO"))</f>
        <v/>
      </c>
      <c r="X2481" s="163">
        <f>IF(V2481&lt;=300%,O2481,IF(AND(V2481&gt;100%,V2481&lt;=150%),S2481,R2481))</f>
        <v/>
      </c>
      <c r="Y2481" s="162">
        <f>ROUND(X2481,0)</f>
        <v/>
      </c>
    </row>
    <row r="2482" ht="27" customHeight="1">
      <c r="B2482" s="32" t="inlineStr">
        <is>
          <t>5.14</t>
        </is>
      </c>
      <c r="C2482" s="32" t="n">
        <v>4912</v>
      </c>
      <c r="D2482" s="59" t="inlineStr">
        <is>
          <t>SENSOR DETONADOR AIRBAG</t>
        </is>
      </c>
      <c r="E2482" s="56"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482" s="32" t="inlineStr">
        <is>
          <t>Unidad</t>
        </is>
      </c>
      <c r="G2482" s="35" t="inlineStr">
        <is>
          <t>suministro</t>
        </is>
      </c>
      <c r="H2482" s="159" t="n">
        <v>1936000</v>
      </c>
      <c r="I2482" s="37" t="n">
        <v>158.91</v>
      </c>
      <c r="J2482" s="37" t="n">
        <v>151.76</v>
      </c>
      <c r="K2482" s="160">
        <f>H2482*(I2482/J2482)</f>
        <v/>
      </c>
      <c r="L2482" s="159" t="n">
        <v>2445915.2543</v>
      </c>
      <c r="M2482" s="159" t="n">
        <v>2374675</v>
      </c>
      <c r="N2482" s="159" t="n">
        <v>2564649</v>
      </c>
      <c r="O2482" s="162">
        <f>MIN(K2482,L2482,M2482,N2482)</f>
        <v/>
      </c>
      <c r="P2482" s="162">
        <f>MAX(K2482,L2482,M2482,N2482)</f>
        <v/>
      </c>
      <c r="Q2482" s="162">
        <f>MEDIAN(K2482,L2482,M2482,N2482)</f>
        <v/>
      </c>
      <c r="R2482" s="162">
        <f>AVERAGE(K2482,L2482,M2482,N2482)</f>
        <v/>
      </c>
      <c r="S2482" s="162">
        <f>AVERAGE(O2482,Q2482)</f>
        <v/>
      </c>
      <c r="T2482" s="162">
        <f>AVERAGE(P2482,Q2482)</f>
        <v/>
      </c>
      <c r="U2482" s="41">
        <f>STDEVA(K2482,L2482,M2482,N2482)</f>
        <v/>
      </c>
      <c r="V2482" s="42">
        <f>U2482/Q2482</f>
        <v/>
      </c>
      <c r="W2482" s="43">
        <f>IF(X2482=O2482,"MENOR",IF(X2482=S2482,"PROM[MEN-MED]","PROMEDIO"))</f>
        <v/>
      </c>
      <c r="X2482" s="163">
        <f>IF(V2482&lt;=300%,O2482,IF(AND(V2482&gt;100%,V2482&lt;=150%),S2482,R2482))</f>
        <v/>
      </c>
      <c r="Y2482" s="162">
        <f>ROUND(X2482,0)</f>
        <v/>
      </c>
    </row>
    <row r="2483" ht="54.75" customHeight="1">
      <c r="B2483" s="32" t="inlineStr">
        <is>
          <t>5.15</t>
        </is>
      </c>
      <c r="C2483" s="32" t="n">
        <v>4912</v>
      </c>
      <c r="D2483" s="59" t="inlineStr">
        <is>
          <t>FUSIBLES 10-15-20-25-30 AMP</t>
        </is>
      </c>
      <c r="E2483"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483" s="32" t="inlineStr">
        <is>
          <t>Unidad</t>
        </is>
      </c>
      <c r="G2483" s="35" t="inlineStr">
        <is>
          <t>suministro</t>
        </is>
      </c>
      <c r="H2483" s="159" t="n">
        <v>3976</v>
      </c>
      <c r="I2483" s="37" t="n">
        <v>158.91</v>
      </c>
      <c r="J2483" s="37" t="n">
        <v>151.76</v>
      </c>
      <c r="K2483" s="160">
        <f>H2483*(I2483/J2483)</f>
        <v/>
      </c>
      <c r="L2483" s="159" t="n">
        <v>5623.7972</v>
      </c>
      <c r="M2483" s="159" t="n">
        <v>5460</v>
      </c>
      <c r="N2483" s="159" t="n">
        <v>5896.8</v>
      </c>
      <c r="O2483" s="162">
        <f>MIN(K2483,L2483,M2483,N2483)</f>
        <v/>
      </c>
      <c r="P2483" s="162">
        <f>MAX(K2483,L2483,M2483,N2483)</f>
        <v/>
      </c>
      <c r="Q2483" s="162">
        <f>MEDIAN(K2483,L2483,M2483,N2483)</f>
        <v/>
      </c>
      <c r="R2483" s="162">
        <f>AVERAGE(K2483,L2483,M2483,N2483)</f>
        <v/>
      </c>
      <c r="S2483" s="162">
        <f>AVERAGE(O2483,Q2483)</f>
        <v/>
      </c>
      <c r="T2483" s="162">
        <f>AVERAGE(P2483,Q2483)</f>
        <v/>
      </c>
      <c r="U2483" s="41">
        <f>STDEVA(K2483,L2483,M2483,N2483)</f>
        <v/>
      </c>
      <c r="V2483" s="42">
        <f>U2483/Q2483</f>
        <v/>
      </c>
      <c r="W2483" s="43">
        <f>IF(X2483=O2483,"MENOR",IF(X2483=S2483,"PROM[MEN-MED]","PROMEDIO"))</f>
        <v/>
      </c>
      <c r="X2483" s="163">
        <f>IF(V2483&lt;=300%,O2483,IF(AND(V2483&gt;100%,V2483&lt;=150%),S2483,R2483))</f>
        <v/>
      </c>
      <c r="Y2483" s="162">
        <f>ROUND(X2483,0)</f>
        <v/>
      </c>
    </row>
    <row r="2484" ht="54.75" customHeight="1">
      <c r="B2484" s="32" t="inlineStr">
        <is>
          <t>5.16</t>
        </is>
      </c>
      <c r="C2484" s="32" t="n">
        <v>4912</v>
      </c>
      <c r="D2484" s="59" t="inlineStr">
        <is>
          <t>FUSIBLES 60-80-100 AMP</t>
        </is>
      </c>
      <c r="E2484" s="56"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484" s="32" t="inlineStr">
        <is>
          <t>Unidad</t>
        </is>
      </c>
      <c r="G2484" s="35" t="inlineStr">
        <is>
          <t>suministro</t>
        </is>
      </c>
      <c r="H2484" s="159" t="n">
        <v>46102</v>
      </c>
      <c r="I2484" s="37" t="n">
        <v>158.91</v>
      </c>
      <c r="J2484" s="37" t="n">
        <v>151.76</v>
      </c>
      <c r="K2484" s="160">
        <f>H2484*(I2484/J2484)</f>
        <v/>
      </c>
      <c r="L2484" s="159" t="n">
        <v>60174.6586</v>
      </c>
      <c r="M2484" s="159" t="n">
        <v>58422</v>
      </c>
      <c r="N2484" s="159" t="n">
        <v>63095.76</v>
      </c>
      <c r="O2484" s="162">
        <f>MIN(K2484,L2484,M2484,N2484)</f>
        <v/>
      </c>
      <c r="P2484" s="162">
        <f>MAX(K2484,L2484,M2484,N2484)</f>
        <v/>
      </c>
      <c r="Q2484" s="162">
        <f>MEDIAN(K2484,L2484,M2484,N2484)</f>
        <v/>
      </c>
      <c r="R2484" s="162">
        <f>AVERAGE(K2484,L2484,M2484,N2484)</f>
        <v/>
      </c>
      <c r="S2484" s="162">
        <f>AVERAGE(O2484,Q2484)</f>
        <v/>
      </c>
      <c r="T2484" s="162">
        <f>AVERAGE(P2484,Q2484)</f>
        <v/>
      </c>
      <c r="U2484" s="41">
        <f>STDEVA(K2484,L2484,M2484,N2484)</f>
        <v/>
      </c>
      <c r="V2484" s="42">
        <f>U2484/Q2484</f>
        <v/>
      </c>
      <c r="W2484" s="43">
        <f>IF(X2484=O2484,"MENOR",IF(X2484=S2484,"PROM[MEN-MED]","PROMEDIO"))</f>
        <v/>
      </c>
      <c r="X2484" s="163">
        <f>IF(V2484&lt;=300%,O2484,IF(AND(V2484&gt;100%,V2484&lt;=150%),S2484,R2484))</f>
        <v/>
      </c>
      <c r="Y2484" s="162">
        <f>ROUND(X2484,0)</f>
        <v/>
      </c>
    </row>
    <row r="2485" ht="27" customHeight="1">
      <c r="B2485" s="32" t="inlineStr">
        <is>
          <t>5.17</t>
        </is>
      </c>
      <c r="C2485" s="32" t="n">
        <v>4912</v>
      </c>
      <c r="D2485" s="59" t="inlineStr">
        <is>
          <t>INYECTORES (MOTOR DIÉSEL Y GASOLINA)</t>
        </is>
      </c>
      <c r="E2485" s="56"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485" s="32" t="inlineStr">
        <is>
          <t>Unidad</t>
        </is>
      </c>
      <c r="G2485" s="35" t="inlineStr">
        <is>
          <t>suministro</t>
        </is>
      </c>
      <c r="H2485" s="159" t="n">
        <v>1077323</v>
      </c>
      <c r="I2485" s="37" t="n">
        <v>158.91</v>
      </c>
      <c r="J2485" s="37" t="n">
        <v>151.76</v>
      </c>
      <c r="K2485" s="160">
        <f>H2485*(I2485/J2485)</f>
        <v/>
      </c>
      <c r="L2485" s="159" t="n">
        <v>1308030.9949</v>
      </c>
      <c r="M2485" s="159" t="n">
        <v>1269933</v>
      </c>
      <c r="N2485" s="159" t="n">
        <v>1371527.64</v>
      </c>
      <c r="O2485" s="162">
        <f>MIN(K2485,L2485,M2485,N2485)</f>
        <v/>
      </c>
      <c r="P2485" s="162">
        <f>MAX(K2485,L2485,M2485,N2485)</f>
        <v/>
      </c>
      <c r="Q2485" s="162">
        <f>MEDIAN(K2485,L2485,M2485,N2485)</f>
        <v/>
      </c>
      <c r="R2485" s="162">
        <f>AVERAGE(K2485,L2485,M2485,N2485)</f>
        <v/>
      </c>
      <c r="S2485" s="162">
        <f>AVERAGE(O2485,Q2485)</f>
        <v/>
      </c>
      <c r="T2485" s="162">
        <f>AVERAGE(P2485,Q2485)</f>
        <v/>
      </c>
      <c r="U2485" s="41">
        <f>STDEVA(K2485,L2485,M2485,N2485)</f>
        <v/>
      </c>
      <c r="V2485" s="42">
        <f>U2485/Q2485</f>
        <v/>
      </c>
      <c r="W2485" s="43">
        <f>IF(X2485=O2485,"MENOR",IF(X2485=S2485,"PROM[MEN-MED]","PROMEDIO"))</f>
        <v/>
      </c>
      <c r="X2485" s="163">
        <f>IF(V2485&lt;=300%,O2485,IF(AND(V2485&gt;100%,V2485&lt;=150%),S2485,R2485))</f>
        <v/>
      </c>
      <c r="Y2485" s="162">
        <f>ROUND(X2485,0)</f>
        <v/>
      </c>
    </row>
    <row r="2486" ht="27" customHeight="1">
      <c r="B2486" s="32" t="inlineStr">
        <is>
          <t>5.18</t>
        </is>
      </c>
      <c r="C2486" s="32" t="n">
        <v>4912</v>
      </c>
      <c r="D2486" s="59" t="inlineStr">
        <is>
          <t>MOTOR DE LIMPIABRISAS</t>
        </is>
      </c>
      <c r="E2486" s="56" t="inlineStr">
        <is>
          <t>Elemento metálico está formado por un motor eléctrico con un sistema de reducción incorporado, que transforma la velocidad del motor a la velocidad necesaria, para obtener un desplazamiento de vaivén. Diámetro establecido para este vehículo.</t>
        </is>
      </c>
      <c r="F2486" s="32" t="inlineStr">
        <is>
          <t xml:space="preserve">Unidad </t>
        </is>
      </c>
      <c r="G2486" s="35" t="inlineStr">
        <is>
          <t>suministro</t>
        </is>
      </c>
      <c r="H2486" s="159" t="n">
        <v>1327920</v>
      </c>
      <c r="I2486" s="37" t="n">
        <v>158.91</v>
      </c>
      <c r="J2486" s="37" t="n">
        <v>151.76</v>
      </c>
      <c r="K2486" s="160">
        <f>H2486*(I2486/J2486)</f>
        <v/>
      </c>
      <c r="L2486" s="159" t="n">
        <v>1565093.236</v>
      </c>
      <c r="M2486" s="159" t="n">
        <v>1519508</v>
      </c>
      <c r="N2486" s="159" t="n">
        <v>1641068.64</v>
      </c>
      <c r="O2486" s="162">
        <f>MIN(K2486,L2486,M2486,N2486)</f>
        <v/>
      </c>
      <c r="P2486" s="162">
        <f>MAX(K2486,L2486,M2486,N2486)</f>
        <v/>
      </c>
      <c r="Q2486" s="162">
        <f>MEDIAN(K2486,L2486,M2486,N2486)</f>
        <v/>
      </c>
      <c r="R2486" s="162">
        <f>AVERAGE(K2486,L2486,M2486,N2486)</f>
        <v/>
      </c>
      <c r="S2486" s="162">
        <f>AVERAGE(O2486,Q2486)</f>
        <v/>
      </c>
      <c r="T2486" s="162">
        <f>AVERAGE(P2486,Q2486)</f>
        <v/>
      </c>
      <c r="U2486" s="41">
        <f>STDEVA(K2486,L2486,M2486,N2486)</f>
        <v/>
      </c>
      <c r="V2486" s="42">
        <f>U2486/Q2486</f>
        <v/>
      </c>
      <c r="W2486" s="43">
        <f>IF(X2486=O2486,"MENOR",IF(X2486=S2486,"PROM[MEN-MED]","PROMEDIO"))</f>
        <v/>
      </c>
      <c r="X2486" s="163">
        <f>IF(V2486&lt;=300%,O2486,IF(AND(V2486&gt;100%,V2486&lt;=150%),S2486,R2486))</f>
        <v/>
      </c>
      <c r="Y2486" s="162">
        <f>ROUND(X2486,0)</f>
        <v/>
      </c>
    </row>
    <row r="2487" ht="27" customHeight="1">
      <c r="B2487" s="32" t="inlineStr">
        <is>
          <t>5.19</t>
        </is>
      </c>
      <c r="C2487" s="32" t="n">
        <v>4912</v>
      </c>
      <c r="D2487" s="59" t="inlineStr">
        <is>
          <t>PORTAFUSIBLES</t>
        </is>
      </c>
      <c r="E2487" s="56" t="inlineStr">
        <is>
          <t>Elemento de plastico y metal forma de caja con su respetiva tapa que ofrecen un medio seguro y organizado para la instalación y protección grupal en elementos eléctricos. Diámetro establecido para este vehículo.</t>
        </is>
      </c>
      <c r="F2487" s="32" t="inlineStr">
        <is>
          <t>Unidad</t>
        </is>
      </c>
      <c r="G2487" s="35" t="inlineStr">
        <is>
          <t>suministro</t>
        </is>
      </c>
      <c r="H2487" s="159" t="n">
        <v>148322</v>
      </c>
      <c r="I2487" s="37" t="n">
        <v>158.91</v>
      </c>
      <c r="J2487" s="37" t="n">
        <v>151.76</v>
      </c>
      <c r="K2487" s="160">
        <f>H2487*(I2487/J2487)</f>
        <v/>
      </c>
      <c r="L2487" s="159" t="n">
        <v>183963.1472</v>
      </c>
      <c r="M2487" s="159" t="n">
        <v>178605</v>
      </c>
      <c r="N2487" s="159" t="n">
        <v>192893.4</v>
      </c>
      <c r="O2487" s="162">
        <f>MIN(K2487,L2487,M2487,N2487)</f>
        <v/>
      </c>
      <c r="P2487" s="162">
        <f>MAX(K2487,L2487,M2487,N2487)</f>
        <v/>
      </c>
      <c r="Q2487" s="162">
        <f>MEDIAN(K2487,L2487,M2487,N2487)</f>
        <v/>
      </c>
      <c r="R2487" s="162">
        <f>AVERAGE(K2487,L2487,M2487,N2487)</f>
        <v/>
      </c>
      <c r="S2487" s="162">
        <f>AVERAGE(O2487,Q2487)</f>
        <v/>
      </c>
      <c r="T2487" s="162">
        <f>AVERAGE(P2487,Q2487)</f>
        <v/>
      </c>
      <c r="U2487" s="41">
        <f>STDEVA(K2487,L2487,M2487,N2487)</f>
        <v/>
      </c>
      <c r="V2487" s="42">
        <f>U2487/Q2487</f>
        <v/>
      </c>
      <c r="W2487" s="43">
        <f>IF(X2487=O2487,"MENOR",IF(X2487=S2487,"PROM[MEN-MED]","PROMEDIO"))</f>
        <v/>
      </c>
      <c r="X2487" s="163">
        <f>IF(V2487&lt;=300%,O2487,IF(AND(V2487&gt;100%,V2487&lt;=150%),S2487,R2487))</f>
        <v/>
      </c>
      <c r="Y2487" s="162">
        <f>ROUND(X2487,0)</f>
        <v/>
      </c>
    </row>
    <row r="2488" ht="27" customHeight="1">
      <c r="B2488" s="32" t="inlineStr">
        <is>
          <t>5.20</t>
        </is>
      </c>
      <c r="C2488" s="32" t="n">
        <v>4912</v>
      </c>
      <c r="D2488" s="59" t="inlineStr">
        <is>
          <t xml:space="preserve">SENSOR ABS DE LAS RUEDAS </t>
        </is>
      </c>
      <c r="E2488" s="56"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488" s="32" t="inlineStr">
        <is>
          <t>Unidad</t>
        </is>
      </c>
      <c r="G2488" s="35" t="inlineStr">
        <is>
          <t>suministro</t>
        </is>
      </c>
      <c r="H2488" s="159" t="n">
        <v>908370</v>
      </c>
      <c r="I2488" s="37" t="n">
        <v>158.91</v>
      </c>
      <c r="J2488" s="37" t="n">
        <v>151.76</v>
      </c>
      <c r="K2488" s="160">
        <f>H2488*(I2488/J2488)</f>
        <v/>
      </c>
      <c r="L2488" s="159" t="n">
        <v>1096122.9111</v>
      </c>
      <c r="M2488" s="159" t="n">
        <v>1064197</v>
      </c>
      <c r="N2488" s="159" t="n">
        <v>1149332.76</v>
      </c>
      <c r="O2488" s="162">
        <f>MIN(K2488,L2488,M2488,N2488)</f>
        <v/>
      </c>
      <c r="P2488" s="162">
        <f>MAX(K2488,L2488,M2488,N2488)</f>
        <v/>
      </c>
      <c r="Q2488" s="162">
        <f>MEDIAN(K2488,L2488,M2488,N2488)</f>
        <v/>
      </c>
      <c r="R2488" s="162">
        <f>AVERAGE(K2488,L2488,M2488,N2488)</f>
        <v/>
      </c>
      <c r="S2488" s="162">
        <f>AVERAGE(O2488,Q2488)</f>
        <v/>
      </c>
      <c r="T2488" s="162">
        <f>AVERAGE(P2488,Q2488)</f>
        <v/>
      </c>
      <c r="U2488" s="41">
        <f>STDEVA(K2488,L2488,M2488,N2488)</f>
        <v/>
      </c>
      <c r="V2488" s="42">
        <f>U2488/Q2488</f>
        <v/>
      </c>
      <c r="W2488" s="43">
        <f>IF(X2488=O2488,"MENOR",IF(X2488=S2488,"PROM[MEN-MED]","PROMEDIO"))</f>
        <v/>
      </c>
      <c r="X2488" s="163">
        <f>IF(V2488&lt;=300%,O2488,IF(AND(V2488&gt;100%,V2488&lt;=150%),S2488,R2488))</f>
        <v/>
      </c>
      <c r="Y2488" s="162">
        <f>ROUND(X2488,0)</f>
        <v/>
      </c>
    </row>
    <row r="2489" ht="41.25" customHeight="1">
      <c r="B2489" s="32" t="inlineStr">
        <is>
          <t>5.21</t>
        </is>
      </c>
      <c r="C2489" s="32" t="n">
        <v>4912</v>
      </c>
      <c r="D2489" s="59" t="inlineStr">
        <is>
          <t>SENSOR DE DETONACIÓN (KS)</t>
        </is>
      </c>
      <c r="E2489" s="56"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489" s="32" t="inlineStr">
        <is>
          <t>Unidad</t>
        </is>
      </c>
      <c r="G2489" s="35" t="inlineStr">
        <is>
          <t>suministro</t>
        </is>
      </c>
      <c r="H2489" s="159" t="n">
        <v>676805</v>
      </c>
      <c r="I2489" s="37" t="n">
        <v>158.91</v>
      </c>
      <c r="J2489" s="37" t="n">
        <v>151.76</v>
      </c>
      <c r="K2489" s="160">
        <f>H2489*(I2489/J2489)</f>
        <v/>
      </c>
      <c r="L2489" s="159" t="n">
        <v>863815.6807</v>
      </c>
      <c r="M2489" s="159" t="n">
        <v>838656</v>
      </c>
      <c r="N2489" s="159" t="n">
        <v>905748.48</v>
      </c>
      <c r="O2489" s="162">
        <f>MIN(K2489,L2489,M2489,N2489)</f>
        <v/>
      </c>
      <c r="P2489" s="162">
        <f>MAX(K2489,L2489,M2489,N2489)</f>
        <v/>
      </c>
      <c r="Q2489" s="162">
        <f>MEDIAN(K2489,L2489,M2489,N2489)</f>
        <v/>
      </c>
      <c r="R2489" s="162">
        <f>AVERAGE(K2489,L2489,M2489,N2489)</f>
        <v/>
      </c>
      <c r="S2489" s="162">
        <f>AVERAGE(O2489,Q2489)</f>
        <v/>
      </c>
      <c r="T2489" s="162">
        <f>AVERAGE(P2489,Q2489)</f>
        <v/>
      </c>
      <c r="U2489" s="41">
        <f>STDEVA(K2489,L2489,M2489,N2489)</f>
        <v/>
      </c>
      <c r="V2489" s="42">
        <f>U2489/Q2489</f>
        <v/>
      </c>
      <c r="W2489" s="43">
        <f>IF(X2489=O2489,"MENOR",IF(X2489=S2489,"PROM[MEN-MED]","PROMEDIO"))</f>
        <v/>
      </c>
      <c r="X2489" s="163">
        <f>IF(V2489&lt;=300%,O2489,IF(AND(V2489&gt;100%,V2489&lt;=150%),S2489,R2489))</f>
        <v/>
      </c>
      <c r="Y2489" s="162">
        <f>ROUND(X2489,0)</f>
        <v/>
      </c>
    </row>
    <row r="2490" ht="27" customHeight="1">
      <c r="B2490" s="32" t="inlineStr">
        <is>
          <t>5.22</t>
        </is>
      </c>
      <c r="C2490" s="32" t="n">
        <v>4912</v>
      </c>
      <c r="D2490" s="59" t="inlineStr">
        <is>
          <t>SENSOR DE OXIGENO (O2)</t>
        </is>
      </c>
      <c r="E2490" s="56"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490" s="32" t="inlineStr">
        <is>
          <t>Unidad</t>
        </is>
      </c>
      <c r="G2490" s="35" t="inlineStr">
        <is>
          <t>suministro</t>
        </is>
      </c>
      <c r="H2490" s="159" t="n">
        <v>929384</v>
      </c>
      <c r="I2490" s="37" t="n">
        <v>158.91</v>
      </c>
      <c r="J2490" s="37" t="n">
        <v>151.76</v>
      </c>
      <c r="K2490" s="160">
        <f>H2490*(I2490/J2490)</f>
        <v/>
      </c>
      <c r="L2490" s="159" t="n">
        <v>1096122.9111</v>
      </c>
      <c r="M2490" s="159" t="n">
        <v>1064197</v>
      </c>
      <c r="N2490" s="159" t="n">
        <v>1149332.76</v>
      </c>
      <c r="O2490" s="162">
        <f>MIN(K2490,L2490,M2490,N2490)</f>
        <v/>
      </c>
      <c r="P2490" s="162">
        <f>MAX(K2490,L2490,M2490,N2490)</f>
        <v/>
      </c>
      <c r="Q2490" s="162">
        <f>MEDIAN(K2490,L2490,M2490,N2490)</f>
        <v/>
      </c>
      <c r="R2490" s="162">
        <f>AVERAGE(K2490,L2490,M2490,N2490)</f>
        <v/>
      </c>
      <c r="S2490" s="162">
        <f>AVERAGE(O2490,Q2490)</f>
        <v/>
      </c>
      <c r="T2490" s="162">
        <f>AVERAGE(P2490,Q2490)</f>
        <v/>
      </c>
      <c r="U2490" s="41">
        <f>STDEVA(K2490,L2490,M2490,N2490)</f>
        <v/>
      </c>
      <c r="V2490" s="42">
        <f>U2490/Q2490</f>
        <v/>
      </c>
      <c r="W2490" s="43">
        <f>IF(X2490=O2490,"MENOR",IF(X2490=S2490,"PROM[MEN-MED]","PROMEDIO"))</f>
        <v/>
      </c>
      <c r="X2490" s="163">
        <f>IF(V2490&lt;=300%,O2490,IF(AND(V2490&gt;100%,V2490&lt;=150%),S2490,R2490))</f>
        <v/>
      </c>
      <c r="Y2490" s="162">
        <f>ROUND(X2490,0)</f>
        <v/>
      </c>
    </row>
    <row r="2491" ht="41.25" customHeight="1">
      <c r="B2491" s="32" t="inlineStr">
        <is>
          <t>5.23</t>
        </is>
      </c>
      <c r="C2491" s="32" t="n">
        <v>4912</v>
      </c>
      <c r="D2491" s="59" t="inlineStr">
        <is>
          <t>SENSOR DE PRESIÓN DE COMBUSTIBLE</t>
        </is>
      </c>
      <c r="E2491" s="56"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491" s="32" t="inlineStr">
        <is>
          <t>Unidad</t>
        </is>
      </c>
      <c r="G2491" s="35" t="inlineStr">
        <is>
          <t>suministro</t>
        </is>
      </c>
      <c r="H2491" s="159" t="n">
        <v>312550</v>
      </c>
      <c r="I2491" s="37" t="n">
        <v>158.91</v>
      </c>
      <c r="J2491" s="37" t="n">
        <v>151.76</v>
      </c>
      <c r="K2491" s="160">
        <f>H2491*(I2491/J2491)</f>
        <v/>
      </c>
      <c r="L2491" s="159" t="n">
        <v>373605.7241</v>
      </c>
      <c r="M2491" s="159" t="n">
        <v>362724</v>
      </c>
      <c r="N2491" s="159" t="n">
        <v>391741.92</v>
      </c>
      <c r="O2491" s="162">
        <f>MIN(K2491,L2491,M2491,N2491)</f>
        <v/>
      </c>
      <c r="P2491" s="162">
        <f>MAX(K2491,L2491,M2491,N2491)</f>
        <v/>
      </c>
      <c r="Q2491" s="162">
        <f>MEDIAN(K2491,L2491,M2491,N2491)</f>
        <v/>
      </c>
      <c r="R2491" s="162">
        <f>AVERAGE(K2491,L2491,M2491,N2491)</f>
        <v/>
      </c>
      <c r="S2491" s="162">
        <f>AVERAGE(O2491,Q2491)</f>
        <v/>
      </c>
      <c r="T2491" s="162">
        <f>AVERAGE(P2491,Q2491)</f>
        <v/>
      </c>
      <c r="U2491" s="41">
        <f>STDEVA(K2491,L2491,M2491,N2491)</f>
        <v/>
      </c>
      <c r="V2491" s="42">
        <f>U2491/Q2491</f>
        <v/>
      </c>
      <c r="W2491" s="43">
        <f>IF(X2491=O2491,"MENOR",IF(X2491=S2491,"PROM[MEN-MED]","PROMEDIO"))</f>
        <v/>
      </c>
      <c r="X2491" s="163">
        <f>IF(V2491&lt;=300%,O2491,IF(AND(V2491&gt;100%,V2491&lt;=150%),S2491,R2491))</f>
        <v/>
      </c>
      <c r="Y2491" s="162">
        <f>ROUND(X2491,0)</f>
        <v/>
      </c>
    </row>
    <row r="2492" ht="27" customHeight="1">
      <c r="B2492" s="32" t="inlineStr">
        <is>
          <t>5.24</t>
        </is>
      </c>
      <c r="C2492" s="32" t="n">
        <v>4912</v>
      </c>
      <c r="D2492" s="59" t="inlineStr">
        <is>
          <t>SENSOR DE REVERSO (LUZ TRASERA)</t>
        </is>
      </c>
      <c r="E2492" s="56"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492" s="32" t="inlineStr">
        <is>
          <t>Unidad</t>
        </is>
      </c>
      <c r="G2492" s="35" t="inlineStr">
        <is>
          <t>suministro</t>
        </is>
      </c>
      <c r="H2492" s="159" t="n">
        <v>270324</v>
      </c>
      <c r="I2492" s="37" t="n">
        <v>158.91</v>
      </c>
      <c r="J2492" s="37" t="n">
        <v>151.76</v>
      </c>
      <c r="K2492" s="160">
        <f>H2492*(I2492/J2492)</f>
        <v/>
      </c>
      <c r="L2492" s="159" t="n">
        <v>544289.0782</v>
      </c>
      <c r="M2492" s="159" t="n">
        <v>528436</v>
      </c>
      <c r="N2492" s="159" t="n">
        <v>570710.88</v>
      </c>
      <c r="O2492" s="162">
        <f>MIN(K2492,L2492,M2492,N2492)</f>
        <v/>
      </c>
      <c r="P2492" s="162">
        <f>MAX(K2492,L2492,M2492,N2492)</f>
        <v/>
      </c>
      <c r="Q2492" s="162">
        <f>MEDIAN(K2492,L2492,M2492,N2492)</f>
        <v/>
      </c>
      <c r="R2492" s="162">
        <f>AVERAGE(K2492,L2492,M2492,N2492)</f>
        <v/>
      </c>
      <c r="S2492" s="162">
        <f>AVERAGE(O2492,Q2492)</f>
        <v/>
      </c>
      <c r="T2492" s="162">
        <f>AVERAGE(P2492,Q2492)</f>
        <v/>
      </c>
      <c r="U2492" s="41">
        <f>STDEVA(K2492,L2492,M2492,N2492)</f>
        <v/>
      </c>
      <c r="V2492" s="42">
        <f>U2492/Q2492</f>
        <v/>
      </c>
      <c r="W2492" s="43">
        <f>IF(X2492=O2492,"MENOR",IF(X2492=S2492,"PROM[MEN-MED]","PROMEDIO"))</f>
        <v/>
      </c>
      <c r="X2492" s="163">
        <f>IF(V2492&lt;=300%,O2492,IF(AND(V2492&gt;100%,V2492&lt;=150%),S2492,R2492))</f>
        <v/>
      </c>
      <c r="Y2492" s="162">
        <f>ROUND(X2492,0)</f>
        <v/>
      </c>
    </row>
    <row r="2493" ht="27" customHeight="1">
      <c r="B2493" s="32" t="inlineStr">
        <is>
          <t>5.25</t>
        </is>
      </c>
      <c r="C2493" s="32" t="n">
        <v>4912</v>
      </c>
      <c r="D2493" s="59" t="inlineStr">
        <is>
          <t>SENSOR DE TEMPERATURA DEL REFRIGERANTE (CTS - ECT)</t>
        </is>
      </c>
      <c r="E2493" s="56"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493" s="32" t="inlineStr">
        <is>
          <t>Unidad</t>
        </is>
      </c>
      <c r="G2493" s="35" t="inlineStr">
        <is>
          <t>suministro</t>
        </is>
      </c>
      <c r="H2493" s="159" t="n">
        <v>238196</v>
      </c>
      <c r="I2493" s="37" t="n">
        <v>158.91</v>
      </c>
      <c r="J2493" s="37" t="n">
        <v>151.76</v>
      </c>
      <c r="K2493" s="160">
        <f>H2493*(I2493/J2493)</f>
        <v/>
      </c>
      <c r="L2493" s="159" t="n">
        <v>280714.1456</v>
      </c>
      <c r="M2493" s="159" t="n">
        <v>272538</v>
      </c>
      <c r="N2493" s="159" t="n">
        <v>294341.04</v>
      </c>
      <c r="O2493" s="162">
        <f>MIN(K2493,L2493,M2493,N2493)</f>
        <v/>
      </c>
      <c r="P2493" s="162">
        <f>MAX(K2493,L2493,M2493,N2493)</f>
        <v/>
      </c>
      <c r="Q2493" s="162">
        <f>MEDIAN(K2493,L2493,M2493,N2493)</f>
        <v/>
      </c>
      <c r="R2493" s="162">
        <f>AVERAGE(K2493,L2493,M2493,N2493)</f>
        <v/>
      </c>
      <c r="S2493" s="162">
        <f>AVERAGE(O2493,Q2493)</f>
        <v/>
      </c>
      <c r="T2493" s="162">
        <f>AVERAGE(P2493,Q2493)</f>
        <v/>
      </c>
      <c r="U2493" s="41">
        <f>STDEVA(K2493,L2493,M2493,N2493)</f>
        <v/>
      </c>
      <c r="V2493" s="42">
        <f>U2493/Q2493</f>
        <v/>
      </c>
      <c r="W2493" s="43">
        <f>IF(X2493=O2493,"MENOR",IF(X2493=S2493,"PROM[MEN-MED]","PROMEDIO"))</f>
        <v/>
      </c>
      <c r="X2493" s="163">
        <f>IF(V2493&lt;=300%,O2493,IF(AND(V2493&gt;100%,V2493&lt;=150%),S2493,R2493))</f>
        <v/>
      </c>
      <c r="Y2493" s="162">
        <f>ROUND(X2493,0)</f>
        <v/>
      </c>
    </row>
    <row r="2494" ht="27" customHeight="1">
      <c r="B2494" s="32" t="inlineStr">
        <is>
          <t>5.26</t>
        </is>
      </c>
      <c r="C2494" s="32" t="n">
        <v>4912</v>
      </c>
      <c r="D2494" s="59" t="inlineStr">
        <is>
          <t>SENSOR DE VELOCIDAD (VSS)</t>
        </is>
      </c>
      <c r="E2494" s="56" t="inlineStr">
        <is>
          <t>Elemento metálico plastico de engranajes formados en un extremo por una ruedas dentadas y en el otro un conector que  transmite potencia mecánica de un componente a otro enviando una señal de movimiento.​  Diámetro establecido para este vehículo.</t>
        </is>
      </c>
      <c r="F2494" s="32" t="inlineStr">
        <is>
          <t>Unidad</t>
        </is>
      </c>
      <c r="G2494" s="35" t="inlineStr">
        <is>
          <t>suministro</t>
        </is>
      </c>
      <c r="H2494" s="159" t="n">
        <v>449216</v>
      </c>
      <c r="I2494" s="37" t="n">
        <v>158.91</v>
      </c>
      <c r="J2494" s="37" t="n">
        <v>151.76</v>
      </c>
      <c r="K2494" s="160">
        <f>H2494*(I2494/J2494)</f>
        <v/>
      </c>
      <c r="L2494" s="159" t="n">
        <v>1137846.1556</v>
      </c>
      <c r="M2494" s="159" t="n">
        <v>1104705</v>
      </c>
      <c r="N2494" s="159" t="n">
        <v>1193081.4</v>
      </c>
      <c r="O2494" s="162">
        <f>MIN(K2494,L2494,M2494,N2494)</f>
        <v/>
      </c>
      <c r="P2494" s="162">
        <f>MAX(K2494,L2494,M2494,N2494)</f>
        <v/>
      </c>
      <c r="Q2494" s="162">
        <f>MEDIAN(K2494,L2494,M2494,N2494)</f>
        <v/>
      </c>
      <c r="R2494" s="162">
        <f>AVERAGE(K2494,L2494,M2494,N2494)</f>
        <v/>
      </c>
      <c r="S2494" s="162">
        <f>AVERAGE(O2494,Q2494)</f>
        <v/>
      </c>
      <c r="T2494" s="162">
        <f>AVERAGE(P2494,Q2494)</f>
        <v/>
      </c>
      <c r="U2494" s="41">
        <f>STDEVA(K2494,L2494,M2494,N2494)</f>
        <v/>
      </c>
      <c r="V2494" s="42">
        <f>U2494/Q2494</f>
        <v/>
      </c>
      <c r="W2494" s="43">
        <f>IF(X2494=O2494,"MENOR",IF(X2494=S2494,"PROM[MEN-MED]","PROMEDIO"))</f>
        <v/>
      </c>
      <c r="X2494" s="163">
        <f>IF(V2494&lt;=300%,O2494,IF(AND(V2494&gt;100%,V2494&lt;=150%),S2494,R2494))</f>
        <v/>
      </c>
      <c r="Y2494" s="162">
        <f>ROUND(X2494,0)</f>
        <v/>
      </c>
    </row>
    <row r="2495" ht="27" customHeight="1">
      <c r="B2495" s="32" t="inlineStr">
        <is>
          <t>5.27</t>
        </is>
      </c>
      <c r="C2495" s="32" t="n">
        <v>4912</v>
      </c>
      <c r="D2495" s="59" t="inlineStr">
        <is>
          <t>SENSOR FLUJO DE AIRE (MAF)</t>
        </is>
      </c>
      <c r="E2495" s="56"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495" s="32" t="inlineStr">
        <is>
          <t>Unidad</t>
        </is>
      </c>
      <c r="G2495" s="35" t="inlineStr">
        <is>
          <t>suministro</t>
        </is>
      </c>
      <c r="H2495" s="159" t="n">
        <v>707750</v>
      </c>
      <c r="I2495" s="37" t="n">
        <v>158.91</v>
      </c>
      <c r="J2495" s="37" t="n">
        <v>151.76</v>
      </c>
      <c r="K2495" s="160">
        <f>H2495*(I2495/J2495)</f>
        <v/>
      </c>
      <c r="L2495" s="159" t="n">
        <v>837946.1993</v>
      </c>
      <c r="M2495" s="159" t="n">
        <v>813540</v>
      </c>
      <c r="N2495" s="159" t="n">
        <v>878623.2</v>
      </c>
      <c r="O2495" s="162">
        <f>MIN(K2495,L2495,M2495,N2495)</f>
        <v/>
      </c>
      <c r="P2495" s="162">
        <f>MAX(K2495,L2495,M2495,N2495)</f>
        <v/>
      </c>
      <c r="Q2495" s="162">
        <f>MEDIAN(K2495,L2495,M2495,N2495)</f>
        <v/>
      </c>
      <c r="R2495" s="162">
        <f>AVERAGE(K2495,L2495,M2495,N2495)</f>
        <v/>
      </c>
      <c r="S2495" s="162">
        <f>AVERAGE(O2495,Q2495)</f>
        <v/>
      </c>
      <c r="T2495" s="162">
        <f>AVERAGE(P2495,Q2495)</f>
        <v/>
      </c>
      <c r="U2495" s="41">
        <f>STDEVA(K2495,L2495,M2495,N2495)</f>
        <v/>
      </c>
      <c r="V2495" s="42">
        <f>U2495/Q2495</f>
        <v/>
      </c>
      <c r="W2495" s="43">
        <f>IF(X2495=O2495,"MENOR",IF(X2495=S2495,"PROM[MEN-MED]","PROMEDIO"))</f>
        <v/>
      </c>
      <c r="X2495" s="163">
        <f>IF(V2495&lt;=300%,O2495,IF(AND(V2495&gt;100%,V2495&lt;=150%),S2495,R2495))</f>
        <v/>
      </c>
      <c r="Y2495" s="162">
        <f>ROUND(X2495,0)</f>
        <v/>
      </c>
    </row>
    <row r="2496" ht="27" customHeight="1">
      <c r="B2496" s="32" t="inlineStr">
        <is>
          <t>5.28</t>
        </is>
      </c>
      <c r="C2496" s="32" t="n">
        <v>4912</v>
      </c>
      <c r="D2496" s="59" t="inlineStr">
        <is>
          <t>SENSOR NIVEL DE COMBUSTIBLE (FLOTADOR)</t>
        </is>
      </c>
      <c r="E2496" s="5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496" s="32" t="inlineStr">
        <is>
          <t>Unidad</t>
        </is>
      </c>
      <c r="G2496" s="35" t="inlineStr">
        <is>
          <t>suministro</t>
        </is>
      </c>
      <c r="H2496" s="159" t="n">
        <v>152000</v>
      </c>
      <c r="I2496" s="37" t="n">
        <v>158.91</v>
      </c>
      <c r="J2496" s="37" t="n">
        <v>151.76</v>
      </c>
      <c r="K2496" s="160">
        <f>H2496*(I2496/J2496)</f>
        <v/>
      </c>
      <c r="L2496" s="159" t="n">
        <v>183423.4346</v>
      </c>
      <c r="M2496" s="159" t="n">
        <v>178081</v>
      </c>
      <c r="N2496" s="159" t="n">
        <v>192327.48</v>
      </c>
      <c r="O2496" s="162">
        <f>MIN(K2496,L2496,M2496,N2496)</f>
        <v/>
      </c>
      <c r="P2496" s="162">
        <f>MAX(K2496,L2496,M2496,N2496)</f>
        <v/>
      </c>
      <c r="Q2496" s="162">
        <f>MEDIAN(K2496,L2496,M2496,N2496)</f>
        <v/>
      </c>
      <c r="R2496" s="162">
        <f>AVERAGE(K2496,L2496,M2496,N2496)</f>
        <v/>
      </c>
      <c r="S2496" s="162">
        <f>AVERAGE(O2496,Q2496)</f>
        <v/>
      </c>
      <c r="T2496" s="162">
        <f>AVERAGE(P2496,Q2496)</f>
        <v/>
      </c>
      <c r="U2496" s="41">
        <f>STDEVA(K2496,L2496,M2496,N2496)</f>
        <v/>
      </c>
      <c r="V2496" s="42">
        <f>U2496/Q2496</f>
        <v/>
      </c>
      <c r="W2496" s="43">
        <f>IF(X2496=O2496,"MENOR",IF(X2496=S2496,"PROM[MEN-MED]","PROMEDIO"))</f>
        <v/>
      </c>
      <c r="X2496" s="163">
        <f>IF(V2496&lt;=300%,O2496,IF(AND(V2496&gt;100%,V2496&lt;=150%),S2496,R2496))</f>
        <v/>
      </c>
      <c r="Y2496" s="162">
        <f>ROUND(X2496,0)</f>
        <v/>
      </c>
    </row>
    <row r="2497" ht="27" customHeight="1">
      <c r="B2497" s="32" t="inlineStr">
        <is>
          <t>5.29</t>
        </is>
      </c>
      <c r="C2497" s="32" t="n">
        <v>4912</v>
      </c>
      <c r="D2497" s="59" t="inlineStr">
        <is>
          <t>SENSOR POSICIÓN DE ÁRBOL DE LEVAS (CMP)</t>
        </is>
      </c>
      <c r="E2497" s="56" t="inlineStr">
        <is>
          <t>Elemento electromagnético que define la posición del primer cilindro. Esta información se utiliza, para calcular el momento de encendido y el momento de la inyección. Elemento requerido para este vehiculo.</t>
        </is>
      </c>
      <c r="F2497" s="32" t="inlineStr">
        <is>
          <t>Unidad</t>
        </is>
      </c>
      <c r="G2497" s="35" t="inlineStr">
        <is>
          <t>suministro</t>
        </is>
      </c>
      <c r="H2497" s="159" t="n">
        <v>227796</v>
      </c>
      <c r="I2497" s="37" t="n">
        <v>158.91</v>
      </c>
      <c r="J2497" s="37" t="n">
        <v>151.76</v>
      </c>
      <c r="K2497" s="160">
        <f>H2497*(I2497/J2497)</f>
        <v/>
      </c>
      <c r="L2497" s="159" t="n">
        <v>283514.7154</v>
      </c>
      <c r="M2497" s="159" t="n">
        <v>275257</v>
      </c>
      <c r="N2497" s="159" t="n">
        <v>297277.56</v>
      </c>
      <c r="O2497" s="162">
        <f>MIN(K2497,L2497,M2497,N2497)</f>
        <v/>
      </c>
      <c r="P2497" s="162">
        <f>MAX(K2497,L2497,M2497,N2497)</f>
        <v/>
      </c>
      <c r="Q2497" s="162">
        <f>MEDIAN(K2497,L2497,M2497,N2497)</f>
        <v/>
      </c>
      <c r="R2497" s="162">
        <f>AVERAGE(K2497,L2497,M2497,N2497)</f>
        <v/>
      </c>
      <c r="S2497" s="162">
        <f>AVERAGE(O2497,Q2497)</f>
        <v/>
      </c>
      <c r="T2497" s="162">
        <f>AVERAGE(P2497,Q2497)</f>
        <v/>
      </c>
      <c r="U2497" s="41">
        <f>STDEVA(K2497,L2497,M2497,N2497)</f>
        <v/>
      </c>
      <c r="V2497" s="42">
        <f>U2497/Q2497</f>
        <v/>
      </c>
      <c r="W2497" s="43">
        <f>IF(X2497=O2497,"MENOR",IF(X2497=S2497,"PROM[MEN-MED]","PROMEDIO"))</f>
        <v/>
      </c>
      <c r="X2497" s="163">
        <f>IF(V2497&lt;=300%,O2497,IF(AND(V2497&gt;100%,V2497&lt;=150%),S2497,R2497))</f>
        <v/>
      </c>
      <c r="Y2497" s="162">
        <f>ROUND(X2497,0)</f>
        <v/>
      </c>
    </row>
    <row r="2498" ht="41.25" customHeight="1">
      <c r="B2498" s="32" t="inlineStr">
        <is>
          <t>5.30</t>
        </is>
      </c>
      <c r="C2498" s="32" t="n">
        <v>4912</v>
      </c>
      <c r="D2498" s="59" t="inlineStr">
        <is>
          <t>SENSOR POSICIÓN DE CIGÜEÑAL (CKP)</t>
        </is>
      </c>
      <c r="E2498" s="56"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498" s="32" t="inlineStr">
        <is>
          <t>Unidad</t>
        </is>
      </c>
      <c r="G2498" s="35" t="inlineStr">
        <is>
          <t>suministro</t>
        </is>
      </c>
      <c r="H2498" s="159" t="n">
        <v>408699</v>
      </c>
      <c r="I2498" s="37" t="n">
        <v>158.91</v>
      </c>
      <c r="J2498" s="37" t="n">
        <v>151.76</v>
      </c>
      <c r="K2498" s="160">
        <f>H2498*(I2498/J2498)</f>
        <v/>
      </c>
      <c r="L2498" s="159" t="n">
        <v>502226.9693</v>
      </c>
      <c r="M2498" s="159" t="n">
        <v>487599</v>
      </c>
      <c r="N2498" s="159" t="n">
        <v>526606.92</v>
      </c>
      <c r="O2498" s="162">
        <f>MIN(K2498,L2498,M2498,N2498)</f>
        <v/>
      </c>
      <c r="P2498" s="162">
        <f>MAX(K2498,L2498,M2498,N2498)</f>
        <v/>
      </c>
      <c r="Q2498" s="162">
        <f>MEDIAN(K2498,L2498,M2498,N2498)</f>
        <v/>
      </c>
      <c r="R2498" s="162">
        <f>AVERAGE(K2498,L2498,M2498,N2498)</f>
        <v/>
      </c>
      <c r="S2498" s="162">
        <f>AVERAGE(O2498,Q2498)</f>
        <v/>
      </c>
      <c r="T2498" s="162">
        <f>AVERAGE(P2498,Q2498)</f>
        <v/>
      </c>
      <c r="U2498" s="41">
        <f>STDEVA(K2498,L2498,M2498,N2498)</f>
        <v/>
      </c>
      <c r="V2498" s="42">
        <f>U2498/Q2498</f>
        <v/>
      </c>
      <c r="W2498" s="43">
        <f>IF(X2498=O2498,"MENOR",IF(X2498=S2498,"PROM[MEN-MED]","PROMEDIO"))</f>
        <v/>
      </c>
      <c r="X2498" s="163">
        <f>IF(V2498&lt;=300%,O2498,IF(AND(V2498&gt;100%,V2498&lt;=150%),S2498,R2498))</f>
        <v/>
      </c>
      <c r="Y2498" s="162">
        <f>ROUND(X2498,0)</f>
        <v/>
      </c>
    </row>
    <row r="2499" ht="27" customHeight="1">
      <c r="B2499" s="32" t="inlineStr">
        <is>
          <t>5.31</t>
        </is>
      </c>
      <c r="C2499" s="32" t="n">
        <v>4912</v>
      </c>
      <c r="D2499" s="59" t="inlineStr">
        <is>
          <t>SENSOR POSICIÓN DEL PEDAL DEL ACELERADOR (APP)</t>
        </is>
      </c>
      <c r="E2499" s="56"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2499" s="32" t="inlineStr">
        <is>
          <t>Unidad</t>
        </is>
      </c>
      <c r="G2499" s="35" t="inlineStr">
        <is>
          <t>suministro</t>
        </is>
      </c>
      <c r="H2499" s="159" t="n">
        <v>372061</v>
      </c>
      <c r="I2499" s="37" t="n">
        <v>158.91</v>
      </c>
      <c r="J2499" s="37" t="n">
        <v>151.76</v>
      </c>
      <c r="K2499" s="160">
        <f>H2499*(I2499/J2499)</f>
        <v/>
      </c>
      <c r="L2499" s="159" t="n">
        <v>455116.8328</v>
      </c>
      <c r="M2499" s="159" t="n">
        <v>441861</v>
      </c>
      <c r="N2499" s="159" t="n">
        <v>477209.88</v>
      </c>
      <c r="O2499" s="162">
        <f>MIN(K2499,L2499,M2499,N2499)</f>
        <v/>
      </c>
      <c r="P2499" s="162">
        <f>MAX(K2499,L2499,M2499,N2499)</f>
        <v/>
      </c>
      <c r="Q2499" s="162">
        <f>MEDIAN(K2499,L2499,M2499,N2499)</f>
        <v/>
      </c>
      <c r="R2499" s="162">
        <f>AVERAGE(K2499,L2499,M2499,N2499)</f>
        <v/>
      </c>
      <c r="S2499" s="162">
        <f>AVERAGE(O2499,Q2499)</f>
        <v/>
      </c>
      <c r="T2499" s="162">
        <f>AVERAGE(P2499,Q2499)</f>
        <v/>
      </c>
      <c r="U2499" s="41">
        <f>STDEVA(K2499,L2499,M2499,N2499)</f>
        <v/>
      </c>
      <c r="V2499" s="42">
        <f>U2499/Q2499</f>
        <v/>
      </c>
      <c r="W2499" s="43">
        <f>IF(X2499=O2499,"MENOR",IF(X2499=S2499,"PROM[MEN-MED]","PROMEDIO"))</f>
        <v/>
      </c>
      <c r="X2499" s="163">
        <f>IF(V2499&lt;=300%,O2499,IF(AND(V2499&gt;100%,V2499&lt;=150%),S2499,R2499))</f>
        <v/>
      </c>
      <c r="Y2499" s="162">
        <f>ROUND(X2499,0)</f>
        <v/>
      </c>
    </row>
    <row r="2500" ht="41.25" customHeight="1">
      <c r="B2500" s="32" t="inlineStr">
        <is>
          <t>5.32</t>
        </is>
      </c>
      <c r="C2500" s="32" t="n">
        <v>4912</v>
      </c>
      <c r="D2500" s="59" t="inlineStr">
        <is>
          <t>SENSOR PRESIÓN DE ACEITE MOTOR</t>
        </is>
      </c>
      <c r="E2500" s="56"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2500" s="32" t="inlineStr">
        <is>
          <t>Unidad</t>
        </is>
      </c>
      <c r="G2500" s="35" t="inlineStr">
        <is>
          <t>suministro</t>
        </is>
      </c>
      <c r="H2500" s="159" t="n">
        <v>113841</v>
      </c>
      <c r="I2500" s="37" t="n">
        <v>158.91</v>
      </c>
      <c r="J2500" s="37" t="n">
        <v>151.76</v>
      </c>
      <c r="K2500" s="160">
        <f>H2500*(I2500/J2500)</f>
        <v/>
      </c>
      <c r="L2500" s="159" t="n">
        <v>145806.7968</v>
      </c>
      <c r="M2500" s="159" t="n">
        <v>141560</v>
      </c>
      <c r="N2500" s="159" t="n">
        <v>152884.8</v>
      </c>
      <c r="O2500" s="162">
        <f>MIN(K2500,L2500,M2500,N2500)</f>
        <v/>
      </c>
      <c r="P2500" s="162">
        <f>MAX(K2500,L2500,M2500,N2500)</f>
        <v/>
      </c>
      <c r="Q2500" s="162">
        <f>MEDIAN(K2500,L2500,M2500,N2500)</f>
        <v/>
      </c>
      <c r="R2500" s="162">
        <f>AVERAGE(K2500,L2500,M2500,N2500)</f>
        <v/>
      </c>
      <c r="S2500" s="162">
        <f>AVERAGE(O2500,Q2500)</f>
        <v/>
      </c>
      <c r="T2500" s="162">
        <f>AVERAGE(P2500,Q2500)</f>
        <v/>
      </c>
      <c r="U2500" s="41">
        <f>STDEVA(K2500,L2500,M2500,N2500)</f>
        <v/>
      </c>
      <c r="V2500" s="42">
        <f>U2500/Q2500</f>
        <v/>
      </c>
      <c r="W2500" s="43">
        <f>IF(X2500=O2500,"MENOR",IF(X2500=S2500,"PROM[MEN-MED]","PROMEDIO"))</f>
        <v/>
      </c>
      <c r="X2500" s="163">
        <f>IF(V2500&lt;=300%,O2500,IF(AND(V2500&gt;100%,V2500&lt;=150%),S2500,R2500))</f>
        <v/>
      </c>
      <c r="Y2500" s="162">
        <f>ROUND(X2500,0)</f>
        <v/>
      </c>
    </row>
    <row r="2501" ht="27" customHeight="1">
      <c r="B2501" s="32" t="inlineStr">
        <is>
          <t>5.33</t>
        </is>
      </c>
      <c r="C2501" s="32" t="n">
        <v>4912</v>
      </c>
      <c r="D2501" s="59" t="inlineStr">
        <is>
          <t>SWITCH DE ENCENDIDO</t>
        </is>
      </c>
      <c r="E2501" s="56"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2501" s="32" t="inlineStr">
        <is>
          <t>Unidad</t>
        </is>
      </c>
      <c r="G2501" s="35" t="inlineStr">
        <is>
          <t>suministro</t>
        </is>
      </c>
      <c r="H2501" s="159" t="n">
        <v>894456</v>
      </c>
      <c r="I2501" s="37" t="n">
        <v>158.91</v>
      </c>
      <c r="J2501" s="37" t="n">
        <v>151.76</v>
      </c>
      <c r="K2501" s="160">
        <f>H2501*(I2501/J2501)</f>
        <v/>
      </c>
      <c r="L2501" s="159" t="n">
        <v>3380266.3643</v>
      </c>
      <c r="M2501" s="159" t="n">
        <v>3281812</v>
      </c>
      <c r="N2501" s="159" t="n">
        <v>3544356.96</v>
      </c>
      <c r="O2501" s="162">
        <f>MIN(K2501,L2501,M2501,N2501)</f>
        <v/>
      </c>
      <c r="P2501" s="162">
        <f>MAX(K2501,L2501,M2501,N2501)</f>
        <v/>
      </c>
      <c r="Q2501" s="162">
        <f>MEDIAN(K2501,L2501,M2501,N2501)</f>
        <v/>
      </c>
      <c r="R2501" s="162">
        <f>AVERAGE(K2501,L2501,M2501,N2501)</f>
        <v/>
      </c>
      <c r="S2501" s="162">
        <f>AVERAGE(O2501,Q2501)</f>
        <v/>
      </c>
      <c r="T2501" s="162">
        <f>AVERAGE(P2501,Q2501)</f>
        <v/>
      </c>
      <c r="U2501" s="41">
        <f>STDEVA(K2501,L2501,M2501,N2501)</f>
        <v/>
      </c>
      <c r="V2501" s="42">
        <f>U2501/Q2501</f>
        <v/>
      </c>
      <c r="W2501" s="43">
        <f>IF(X2501=O2501,"MENOR",IF(X2501=S2501,"PROM[MEN-MED]","PROMEDIO"))</f>
        <v/>
      </c>
      <c r="X2501" s="163">
        <f>IF(V2501&lt;=300%,O2501,IF(AND(V2501&gt;100%,V2501&lt;=150%),S2501,R2501))</f>
        <v/>
      </c>
      <c r="Y2501" s="162">
        <f>ROUND(X2501,0)</f>
        <v/>
      </c>
    </row>
    <row r="2502" ht="41.25" customHeight="1">
      <c r="B2502" s="32" t="inlineStr">
        <is>
          <t>5.34</t>
        </is>
      </c>
      <c r="C2502" s="32" t="n">
        <v>4912</v>
      </c>
      <c r="D2502" s="59" t="inlineStr">
        <is>
          <t>VÁLVULA RECIRCULACION DE GASES (EGR)</t>
        </is>
      </c>
      <c r="E2502" s="56"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2502" s="32" t="inlineStr">
        <is>
          <t>Unidad</t>
        </is>
      </c>
      <c r="G2502" s="35" t="inlineStr">
        <is>
          <t>suministro</t>
        </is>
      </c>
      <c r="H2502" s="159" t="n">
        <v>137243</v>
      </c>
      <c r="I2502" s="37" t="n">
        <v>158.91</v>
      </c>
      <c r="J2502" s="37" t="n">
        <v>151.76</v>
      </c>
      <c r="K2502" s="160">
        <f>H2502*(I2502/J2502)</f>
        <v/>
      </c>
      <c r="L2502" s="159" t="n">
        <v>169201.1853</v>
      </c>
      <c r="M2502" s="159" t="n">
        <v>164273</v>
      </c>
      <c r="N2502" s="159" t="n">
        <v>177414.84</v>
      </c>
      <c r="O2502" s="162">
        <f>MIN(K2502,L2502,M2502,N2502)</f>
        <v/>
      </c>
      <c r="P2502" s="162">
        <f>MAX(K2502,L2502,M2502,N2502)</f>
        <v/>
      </c>
      <c r="Q2502" s="162">
        <f>MEDIAN(K2502,L2502,M2502,N2502)</f>
        <v/>
      </c>
      <c r="R2502" s="162">
        <f>AVERAGE(K2502,L2502,M2502,N2502)</f>
        <v/>
      </c>
      <c r="S2502" s="162">
        <f>AVERAGE(O2502,Q2502)</f>
        <v/>
      </c>
      <c r="T2502" s="162">
        <f>AVERAGE(P2502,Q2502)</f>
        <v/>
      </c>
      <c r="U2502" s="41">
        <f>STDEVA(K2502,L2502,M2502,N2502)</f>
        <v/>
      </c>
      <c r="V2502" s="42">
        <f>U2502/Q2502</f>
        <v/>
      </c>
      <c r="W2502" s="43">
        <f>IF(X2502=O2502,"MENOR",IF(X2502=S2502,"PROM[MEN-MED]","PROMEDIO"))</f>
        <v/>
      </c>
      <c r="X2502" s="163">
        <f>IF(V2502&lt;=500%,O2502,IF(AND(V2502&gt;100%,V2502&lt;=150%),S2502,R2502))</f>
        <v/>
      </c>
      <c r="Y2502" s="162">
        <f>ROUND(X2502,0)</f>
        <v/>
      </c>
    </row>
    <row r="2503" ht="15.75" customHeight="1">
      <c r="B2503" s="26" t="inlineStr">
        <is>
          <t>6.</t>
        </is>
      </c>
      <c r="C2503" s="142" t="inlineStr">
        <is>
          <t>SISTEMA DE REFRIGERACIÓN</t>
        </is>
      </c>
      <c r="H2503" s="157" t="n"/>
      <c r="I2503" s="29" t="n"/>
      <c r="J2503" s="29" t="n"/>
      <c r="K2503" s="157" t="n"/>
      <c r="L2503" s="157" t="n"/>
      <c r="M2503" s="157" t="n"/>
      <c r="N2503" s="157" t="n"/>
      <c r="O2503" s="29" t="n"/>
      <c r="P2503" s="29" t="n"/>
      <c r="Q2503" s="29" t="n"/>
      <c r="R2503" s="29" t="n"/>
      <c r="S2503" s="29" t="n"/>
      <c r="T2503" s="29" t="n"/>
      <c r="U2503" s="29" t="n"/>
      <c r="V2503" s="75" t="n"/>
      <c r="W2503" s="29" t="n"/>
      <c r="X2503" s="29" t="n"/>
      <c r="Y2503" s="29" t="n"/>
    </row>
    <row r="2504" ht="27" customHeight="1">
      <c r="B2504" s="32" t="inlineStr">
        <is>
          <t>6.1</t>
        </is>
      </c>
      <c r="C2504" s="32" t="n">
        <v>4912</v>
      </c>
      <c r="D2504" s="59" t="inlineStr">
        <is>
          <t>ABRAZADERAS MANGUERAS DE REFRIGERACIÓN</t>
        </is>
      </c>
      <c r="E2504" s="56" t="inlineStr">
        <is>
          <t>Pieza de metalica, se justan de forma circular,  que sirve para asegurar tuberías o conductos de cualquier tipo, ya sean en disposición vertical, horizontal o suspendida. Diámetros establecido para este vehículo.</t>
        </is>
      </c>
      <c r="F2504" s="32" t="inlineStr">
        <is>
          <t>Unidad</t>
        </is>
      </c>
      <c r="G2504" s="35" t="inlineStr">
        <is>
          <t>suministro</t>
        </is>
      </c>
      <c r="H2504" s="159" t="n">
        <v>16896</v>
      </c>
      <c r="I2504" s="37" t="n">
        <v>158.91</v>
      </c>
      <c r="J2504" s="37" t="n">
        <v>151.76</v>
      </c>
      <c r="K2504" s="160">
        <f>H2504*(I2504/J2504)</f>
        <v/>
      </c>
      <c r="L2504" s="159" t="n">
        <v>51241.4714</v>
      </c>
      <c r="M2504" s="159" t="n">
        <v>49749</v>
      </c>
      <c r="N2504" s="159" t="n">
        <v>53728.92</v>
      </c>
      <c r="O2504" s="162">
        <f>MIN(K2504,L2504,M2504,N2504)</f>
        <v/>
      </c>
      <c r="P2504" s="162">
        <f>MAX(K2504,L2504,M2504,N2504)</f>
        <v/>
      </c>
      <c r="Q2504" s="162">
        <f>MEDIAN(K2504,L2504,M2504,N2504)</f>
        <v/>
      </c>
      <c r="R2504" s="162">
        <f>AVERAGE(K2504,L2504,M2504,N2504)</f>
        <v/>
      </c>
      <c r="S2504" s="162">
        <f>AVERAGE(O2504,Q2504)</f>
        <v/>
      </c>
      <c r="T2504" s="162">
        <f>AVERAGE(P2504,Q2504)</f>
        <v/>
      </c>
      <c r="U2504" s="41">
        <f>STDEVA(K2504,L2504,M2504,N2504)</f>
        <v/>
      </c>
      <c r="V2504" s="42">
        <f>U2504/Q2504</f>
        <v/>
      </c>
      <c r="W2504" s="43">
        <f>IF(X2504=O2504,"MENOR",IF(X2504=S2504,"PROM[MEN-MED]","PROMEDIO"))</f>
        <v/>
      </c>
      <c r="X2504" s="163">
        <f>IF(V2504&lt;=300%,O2504,IF(AND(V2504&gt;100%,V2504&lt;=150%),S2504,R2504))</f>
        <v/>
      </c>
      <c r="Y2504" s="162">
        <f>ROUND(X2504,0)</f>
        <v/>
      </c>
    </row>
    <row r="2505" ht="27" customHeight="1">
      <c r="B2505" s="32" t="inlineStr">
        <is>
          <t>6.2</t>
        </is>
      </c>
      <c r="C2505" s="32" t="n">
        <v>4912</v>
      </c>
      <c r="D2505" s="59" t="inlineStr">
        <is>
          <t>BOMBA DE AGUA</t>
        </is>
      </c>
      <c r="E2505" s="56" t="inlineStr">
        <is>
          <t>Componente metalico de aleación, fundición y/o aluminio, de forma irregular contiene un cubo de ventilador, rotor, eje, rodamiento, drenaje y cuerpo. Regula la circulación del líquido  a través de piezas necesarias.  Diámetro establecido para este vehículo.</t>
        </is>
      </c>
      <c r="F2505" s="32" t="inlineStr">
        <is>
          <t>Unidad</t>
        </is>
      </c>
      <c r="G2505" s="35" t="inlineStr">
        <is>
          <t>suministro</t>
        </is>
      </c>
      <c r="H2505" s="159" t="n">
        <v>880543</v>
      </c>
      <c r="I2505" s="37" t="n">
        <v>158.91</v>
      </c>
      <c r="J2505" s="37" t="n">
        <v>151.76</v>
      </c>
      <c r="K2505" s="160">
        <f>H2505*(I2505/J2505)</f>
        <v/>
      </c>
      <c r="L2505" s="159" t="n">
        <v>1051564.0751</v>
      </c>
      <c r="M2505" s="159" t="n">
        <v>1020936</v>
      </c>
      <c r="N2505" s="159" t="n">
        <v>1102610.88</v>
      </c>
      <c r="O2505" s="162">
        <f>MIN(K2505,L2505,M2505,N2505)</f>
        <v/>
      </c>
      <c r="P2505" s="162">
        <f>MAX(K2505,L2505,M2505,N2505)</f>
        <v/>
      </c>
      <c r="Q2505" s="162">
        <f>MEDIAN(K2505,L2505,M2505,N2505)</f>
        <v/>
      </c>
      <c r="R2505" s="162">
        <f>AVERAGE(K2505,L2505,M2505,N2505)</f>
        <v/>
      </c>
      <c r="S2505" s="162">
        <f>AVERAGE(O2505,Q2505)</f>
        <v/>
      </c>
      <c r="T2505" s="162">
        <f>AVERAGE(P2505,Q2505)</f>
        <v/>
      </c>
      <c r="U2505" s="41">
        <f>STDEVA(K2505,L2505,M2505,N2505)</f>
        <v/>
      </c>
      <c r="V2505" s="42">
        <f>U2505/Q2505</f>
        <v/>
      </c>
      <c r="W2505" s="43">
        <f>IF(X2505=O2505,"MENOR",IF(X2505=S2505,"PROM[MEN-MED]","PROMEDIO"))</f>
        <v/>
      </c>
      <c r="X2505" s="163">
        <f>IF(V2505&lt;=300%,O2505,IF(AND(V2505&gt;100%,V2505&lt;=150%),S2505,R2505))</f>
        <v/>
      </c>
      <c r="Y2505" s="162">
        <f>ROUND(X2505,0)</f>
        <v/>
      </c>
    </row>
    <row r="2506" ht="27" customHeight="1">
      <c r="B2506" s="32" t="inlineStr">
        <is>
          <t>6.3</t>
        </is>
      </c>
      <c r="C2506" s="32" t="n">
        <v>4912</v>
      </c>
      <c r="D2506" s="59" t="inlineStr">
        <is>
          <t>DEPOSITO RECUPERADOR DE AGUA</t>
        </is>
      </c>
      <c r="E2506" s="56" t="inlineStr">
        <is>
          <t>Elemento de plastico (tarro) referencia de forma establecida para este vehiculo. Posee orificios de entrada y salida deliquidos, orificio pricipal de llenado con tapa, orejas de sujeccion. Almacena liquido o fluido.  Diámetro establecido para este vehículo.</t>
        </is>
      </c>
      <c r="F2506" s="32" t="inlineStr">
        <is>
          <t>Unidad</t>
        </is>
      </c>
      <c r="G2506" s="35" t="inlineStr">
        <is>
          <t>suministro</t>
        </is>
      </c>
      <c r="H2506" s="159" t="n">
        <v>335918</v>
      </c>
      <c r="I2506" s="37" t="n">
        <v>158.91</v>
      </c>
      <c r="J2506" s="37" t="n">
        <v>151.76</v>
      </c>
      <c r="K2506" s="160">
        <f>H2506*(I2506/J2506)</f>
        <v/>
      </c>
      <c r="L2506" s="159" t="n">
        <v>1093266.7207</v>
      </c>
      <c r="M2506" s="159" t="n">
        <v>1061424</v>
      </c>
      <c r="N2506" s="159" t="n">
        <v>1146337.92</v>
      </c>
      <c r="O2506" s="162">
        <f>MIN(K2506,L2506,M2506,N2506)</f>
        <v/>
      </c>
      <c r="P2506" s="162">
        <f>MAX(K2506,L2506,M2506,N2506)</f>
        <v/>
      </c>
      <c r="Q2506" s="162">
        <f>MEDIAN(K2506,L2506,M2506,N2506)</f>
        <v/>
      </c>
      <c r="R2506" s="162">
        <f>AVERAGE(K2506,L2506,M2506,N2506)</f>
        <v/>
      </c>
      <c r="S2506" s="162">
        <f>AVERAGE(O2506,Q2506)</f>
        <v/>
      </c>
      <c r="T2506" s="162">
        <f>AVERAGE(P2506,Q2506)</f>
        <v/>
      </c>
      <c r="U2506" s="41">
        <f>STDEVA(K2506,L2506,M2506,N2506)</f>
        <v/>
      </c>
      <c r="V2506" s="42">
        <f>U2506/Q2506</f>
        <v/>
      </c>
      <c r="W2506" s="43">
        <f>IF(X2506=O2506,"MENOR",IF(X2506=S2506,"PROM[MEN-MED]","PROMEDIO"))</f>
        <v/>
      </c>
      <c r="X2506" s="163">
        <f>IF(V2506&lt;=300%,O2506,IF(AND(V2506&gt;100%,V2506&lt;=150%),S2506,R2506))</f>
        <v/>
      </c>
      <c r="Y2506" s="162">
        <f>ROUND(X2506,0)</f>
        <v/>
      </c>
    </row>
    <row r="2507" ht="27" customHeight="1">
      <c r="B2507" s="32" t="inlineStr">
        <is>
          <t>6.4</t>
        </is>
      </c>
      <c r="C2507" s="32" t="n">
        <v>4912</v>
      </c>
      <c r="D2507" s="59" t="inlineStr">
        <is>
          <t>FILTRO DE AIRE ACONDICIONADO Y/O CABINA</t>
        </is>
      </c>
      <c r="E2507" s="56" t="inlineStr">
        <is>
          <t>Elemento de fibras de papel, referencia de forma establecida para este vehiculo que retiene ciertos elementos y deja pasar otros, eliminando particulas no deseadas en el flujo de aire. Diámetro establecido para este vehículo.</t>
        </is>
      </c>
      <c r="F2507" s="32" t="inlineStr">
        <is>
          <t>Unidad</t>
        </is>
      </c>
      <c r="G2507" s="35" t="inlineStr">
        <is>
          <t>suministro</t>
        </is>
      </c>
      <c r="H2507" s="159" t="n">
        <v>177319</v>
      </c>
      <c r="I2507" s="37" t="n">
        <v>158.91</v>
      </c>
      <c r="J2507" s="37" t="n">
        <v>151.76</v>
      </c>
      <c r="K2507" s="160">
        <f>H2507*(I2507/J2507)</f>
        <v/>
      </c>
      <c r="L2507" s="159" t="n">
        <v>212762.9798</v>
      </c>
      <c r="M2507" s="159" t="n">
        <v>206566</v>
      </c>
      <c r="N2507" s="159" t="n">
        <v>223091.28</v>
      </c>
      <c r="O2507" s="162">
        <f>MIN(K2507,L2507,M2507,N2507)</f>
        <v/>
      </c>
      <c r="P2507" s="162">
        <f>MAX(K2507,L2507,M2507,N2507)</f>
        <v/>
      </c>
      <c r="Q2507" s="162">
        <f>MEDIAN(K2507,L2507,M2507,N2507)</f>
        <v/>
      </c>
      <c r="R2507" s="162">
        <f>AVERAGE(K2507,L2507,M2507,N2507)</f>
        <v/>
      </c>
      <c r="S2507" s="162">
        <f>AVERAGE(O2507,Q2507)</f>
        <v/>
      </c>
      <c r="T2507" s="162">
        <f>AVERAGE(P2507,Q2507)</f>
        <v/>
      </c>
      <c r="U2507" s="41">
        <f>STDEVA(K2507,L2507,M2507,N2507)</f>
        <v/>
      </c>
      <c r="V2507" s="42">
        <f>U2507/Q2507</f>
        <v/>
      </c>
      <c r="W2507" s="43">
        <f>IF(X2507=O2507,"MENOR",IF(X2507=S2507,"PROM[MEN-MED]","PROMEDIO"))</f>
        <v/>
      </c>
      <c r="X2507" s="163">
        <f>IF(V2507&lt;=300%,O2507,IF(AND(V2507&gt;100%,V2507&lt;=150%),S2507,R2507))</f>
        <v/>
      </c>
      <c r="Y2507" s="162">
        <f>ROUND(X2507,0)</f>
        <v/>
      </c>
    </row>
    <row r="2508" ht="27" customHeight="1">
      <c r="B2508" s="32" t="inlineStr">
        <is>
          <t>6.5</t>
        </is>
      </c>
      <c r="C2508" s="32" t="n">
        <v>4912</v>
      </c>
      <c r="D2508" s="59" t="inlineStr">
        <is>
          <t>MANGUERA INFERIOR DEL RADIADOR</t>
        </is>
      </c>
      <c r="E2508" s="56" t="inlineStr">
        <is>
          <t>Tubo hueco flexible recubierta de caucho, referencia de forma establecida para este vehiculo. Hecha para  soportar baja, mediana, alta y extrema presión. En su interior, lleva mallas metálicas trenzadas. Diámetro establecido para este vehículo.</t>
        </is>
      </c>
      <c r="F2508" s="32" t="inlineStr">
        <is>
          <t>Unidad</t>
        </is>
      </c>
      <c r="G2508" s="35" t="inlineStr">
        <is>
          <t>suministro</t>
        </is>
      </c>
      <c r="H2508" s="159" t="n">
        <v>94415</v>
      </c>
      <c r="I2508" s="37" t="n">
        <v>158.91</v>
      </c>
      <c r="J2508" s="37" t="n">
        <v>151.76</v>
      </c>
      <c r="K2508" s="160">
        <f>H2508*(I2508/J2508)</f>
        <v/>
      </c>
      <c r="L2508" s="159" t="n">
        <v>252205.8035</v>
      </c>
      <c r="M2508" s="159" t="n">
        <v>244860</v>
      </c>
      <c r="N2508" s="159" t="n">
        <v>264448.8</v>
      </c>
      <c r="O2508" s="162">
        <f>MIN(K2508,L2508,M2508,N2508)</f>
        <v/>
      </c>
      <c r="P2508" s="162">
        <f>MAX(K2508,L2508,M2508,N2508)</f>
        <v/>
      </c>
      <c r="Q2508" s="162">
        <f>MEDIAN(K2508,L2508,M2508,N2508)</f>
        <v/>
      </c>
      <c r="R2508" s="162">
        <f>AVERAGE(K2508,L2508,M2508,N2508)</f>
        <v/>
      </c>
      <c r="S2508" s="162">
        <f>AVERAGE(O2508,Q2508)</f>
        <v/>
      </c>
      <c r="T2508" s="162">
        <f>AVERAGE(P2508,Q2508)</f>
        <v/>
      </c>
      <c r="U2508" s="41">
        <f>STDEVA(K2508,L2508,M2508,N2508)</f>
        <v/>
      </c>
      <c r="V2508" s="42">
        <f>U2508/Q2508</f>
        <v/>
      </c>
      <c r="W2508" s="43">
        <f>IF(X2508=O2508,"MENOR",IF(X2508=S2508,"PROM[MEN-MED]","PROMEDIO"))</f>
        <v/>
      </c>
      <c r="X2508" s="163">
        <f>IF(V2508&lt;=300%,O2508,IF(AND(V2508&gt;100%,V2508&lt;=150%),S2508,R2508))</f>
        <v/>
      </c>
      <c r="Y2508" s="162">
        <f>ROUND(X2508,0)</f>
        <v/>
      </c>
    </row>
    <row r="2509" ht="27" customHeight="1">
      <c r="B2509" s="32" t="inlineStr">
        <is>
          <t>6.6</t>
        </is>
      </c>
      <c r="C2509" s="32" t="n">
        <v>4912</v>
      </c>
      <c r="D2509" s="59" t="inlineStr">
        <is>
          <t>MANGUERA SUPERIOR DEL RADIADOR</t>
        </is>
      </c>
      <c r="E2509" s="56" t="inlineStr">
        <is>
          <t>Tubo hueco flexible recubierta de caucho,  referencia de forma establecida para este vehiculo. donde soporta baja, mediana, alta y extrema presión. En su interior, lleva mallas metálicas trenzadas. Diámetro establecido para este vehículo.</t>
        </is>
      </c>
      <c r="F2509" s="32" t="inlineStr">
        <is>
          <t>Unidad</t>
        </is>
      </c>
      <c r="G2509" s="35" t="inlineStr">
        <is>
          <t>suministro</t>
        </is>
      </c>
      <c r="H2509" s="159" t="n">
        <v>94050</v>
      </c>
      <c r="I2509" s="37" t="n">
        <v>158.91</v>
      </c>
      <c r="J2509" s="37" t="n">
        <v>151.76</v>
      </c>
      <c r="K2509" s="160">
        <f>H2509*(I2509/J2509)</f>
        <v/>
      </c>
      <c r="L2509" s="159" t="n">
        <v>114563.8109</v>
      </c>
      <c r="M2509" s="159" t="n">
        <v>111227</v>
      </c>
      <c r="N2509" s="159" t="n">
        <v>120125.16</v>
      </c>
      <c r="O2509" s="162">
        <f>MIN(K2509,L2509,M2509,N2509)</f>
        <v/>
      </c>
      <c r="P2509" s="162">
        <f>MAX(K2509,L2509,M2509,N2509)</f>
        <v/>
      </c>
      <c r="Q2509" s="162">
        <f>MEDIAN(K2509,L2509,M2509,N2509)</f>
        <v/>
      </c>
      <c r="R2509" s="162">
        <f>AVERAGE(K2509,L2509,M2509,N2509)</f>
        <v/>
      </c>
      <c r="S2509" s="162">
        <f>AVERAGE(O2509,Q2509)</f>
        <v/>
      </c>
      <c r="T2509" s="162">
        <f>AVERAGE(P2509,Q2509)</f>
        <v/>
      </c>
      <c r="U2509" s="41">
        <f>STDEVA(K2509,L2509,M2509,N2509)</f>
        <v/>
      </c>
      <c r="V2509" s="42">
        <f>U2509/Q2509</f>
        <v/>
      </c>
      <c r="W2509" s="43">
        <f>IF(X2509=O2509,"MENOR",IF(X2509=S2509,"PROM[MEN-MED]","PROMEDIO"))</f>
        <v/>
      </c>
      <c r="X2509" s="163">
        <f>IF(V2509&lt;=300%,O2509,IF(AND(V2509&gt;100%,V2509&lt;=150%),S2509,R2509))</f>
        <v/>
      </c>
      <c r="Y2509" s="162">
        <f>ROUND(X2509,0)</f>
        <v/>
      </c>
    </row>
    <row r="2510" ht="27" customHeight="1">
      <c r="B2510" s="32" t="inlineStr">
        <is>
          <t>6.7</t>
        </is>
      </c>
      <c r="C2510" s="32" t="n">
        <v>4912</v>
      </c>
      <c r="D2510" s="59" t="inlineStr">
        <is>
          <t>MANGUERAS DEPOSITO REFRIGERANTE</t>
        </is>
      </c>
      <c r="E2510" s="56" t="inlineStr">
        <is>
          <t>Tubo hueco flexible recubierta de caucho,  referencia de forma establecida para este vehiculo donde soporta baja, mediana, alta y extrema presión. En su interior, lleva mallas metálicas trenzadas. Diámetro establecido para este vehículo.</t>
        </is>
      </c>
      <c r="F2510" s="32" t="inlineStr">
        <is>
          <t>Unidad</t>
        </is>
      </c>
      <c r="G2510" s="35" t="inlineStr">
        <is>
          <t>suministro</t>
        </is>
      </c>
      <c r="H2510" s="159" t="n">
        <v>12549</v>
      </c>
      <c r="I2510" s="37" t="n">
        <v>158.91</v>
      </c>
      <c r="J2510" s="37" t="n">
        <v>151.76</v>
      </c>
      <c r="K2510" s="160">
        <f>H2510*(I2510/J2510)</f>
        <v/>
      </c>
      <c r="L2510" s="159" t="n">
        <v>17033.1126</v>
      </c>
      <c r="M2510" s="159" t="n">
        <v>16537</v>
      </c>
      <c r="N2510" s="159" t="n">
        <v>17859.96</v>
      </c>
      <c r="O2510" s="162">
        <f>MIN(K2510,L2510,M2510,N2510)</f>
        <v/>
      </c>
      <c r="P2510" s="162">
        <f>MAX(K2510,L2510,M2510,N2510)</f>
        <v/>
      </c>
      <c r="Q2510" s="162">
        <f>MEDIAN(K2510,L2510,M2510,N2510)</f>
        <v/>
      </c>
      <c r="R2510" s="162">
        <f>AVERAGE(K2510,L2510,M2510,N2510)</f>
        <v/>
      </c>
      <c r="S2510" s="162">
        <f>AVERAGE(O2510,Q2510)</f>
        <v/>
      </c>
      <c r="T2510" s="162">
        <f>AVERAGE(P2510,Q2510)</f>
        <v/>
      </c>
      <c r="U2510" s="41">
        <f>STDEVA(K2510,L2510,M2510,N2510)</f>
        <v/>
      </c>
      <c r="V2510" s="42">
        <f>U2510/Q2510</f>
        <v/>
      </c>
      <c r="W2510" s="43">
        <f>IF(X2510=O2510,"MENOR",IF(X2510=S2510,"PROM[MEN-MED]","PROMEDIO"))</f>
        <v/>
      </c>
      <c r="X2510" s="163">
        <f>IF(V2510&lt;=300%,O2510,IF(AND(V2510&gt;100%,V2510&lt;=150%),S2510,R2510))</f>
        <v/>
      </c>
      <c r="Y2510" s="162">
        <f>ROUND(X2510,0)</f>
        <v/>
      </c>
    </row>
    <row r="2511" ht="27" customHeight="1">
      <c r="B2511" s="32" t="inlineStr">
        <is>
          <t>6.8</t>
        </is>
      </c>
      <c r="C2511" s="32" t="n">
        <v>4912</v>
      </c>
      <c r="D2511" s="59" t="inlineStr">
        <is>
          <t>RADIADOR DE REFRIGERACIÓN</t>
        </is>
      </c>
      <c r="E2511" s="56" t="inlineStr">
        <is>
          <t>Elemento de aluminio y plástico de intercambio de calor. De forma cuadrado contiene en su interior tubos y recamara de liquidos, protegido por laminas externas continuas y separadas.   Diámetro establecido para este vehículo.</t>
        </is>
      </c>
      <c r="F2511" s="32" t="inlineStr">
        <is>
          <t>Unidad</t>
        </is>
      </c>
      <c r="G2511" s="35" t="inlineStr">
        <is>
          <t>suministro</t>
        </is>
      </c>
      <c r="H2511" s="159" t="n">
        <v>3368124</v>
      </c>
      <c r="I2511" s="37" t="n">
        <v>158.91</v>
      </c>
      <c r="J2511" s="37" t="n">
        <v>151.76</v>
      </c>
      <c r="K2511" s="160">
        <f>H2511*(I2511/J2511)</f>
        <v/>
      </c>
      <c r="L2511" s="159" t="n">
        <v>4782165.3684</v>
      </c>
      <c r="M2511" s="159" t="n">
        <v>4642879</v>
      </c>
      <c r="N2511" s="159" t="n">
        <v>5014309.32</v>
      </c>
      <c r="O2511" s="162">
        <f>MIN(K2511,L2511,M2511,N2511)</f>
        <v/>
      </c>
      <c r="P2511" s="162">
        <f>MAX(K2511,L2511,M2511,N2511)</f>
        <v/>
      </c>
      <c r="Q2511" s="162">
        <f>MEDIAN(K2511,L2511,M2511,N2511)</f>
        <v/>
      </c>
      <c r="R2511" s="162">
        <f>AVERAGE(K2511,L2511,M2511,N2511)</f>
        <v/>
      </c>
      <c r="S2511" s="162">
        <f>AVERAGE(O2511,Q2511)</f>
        <v/>
      </c>
      <c r="T2511" s="162">
        <f>AVERAGE(P2511,Q2511)</f>
        <v/>
      </c>
      <c r="U2511" s="41">
        <f>STDEVA(K2511,L2511,M2511,N2511)</f>
        <v/>
      </c>
      <c r="V2511" s="42">
        <f>U2511/Q2511</f>
        <v/>
      </c>
      <c r="W2511" s="43">
        <f>IF(X2511=O2511,"MENOR",IF(X2511=S2511,"PROM[MEN-MED]","PROMEDIO"))</f>
        <v/>
      </c>
      <c r="X2511" s="163">
        <f>IF(V2511&lt;=300%,O2511,IF(AND(V2511&gt;100%,V2511&lt;=150%),S2511,R2511))</f>
        <v/>
      </c>
      <c r="Y2511" s="162">
        <f>ROUND(X2511,0)</f>
        <v/>
      </c>
    </row>
    <row r="2512" ht="15.75" customHeight="1">
      <c r="B2512" s="32" t="inlineStr">
        <is>
          <t>6.9</t>
        </is>
      </c>
      <c r="C2512" s="32" t="n">
        <v>4912</v>
      </c>
      <c r="D2512" s="59" t="inlineStr">
        <is>
          <t>TAPA RADIADOR</t>
        </is>
      </c>
      <c r="E2512" s="56" t="inlineStr">
        <is>
          <t>Pieza metálica, adyacente al radiador, compuesta por un muelle de presion, un caucho de sellado para regular la presión de los liquidos.  Diámetro establecido para este vehículo.</t>
        </is>
      </c>
      <c r="F2512" s="32" t="inlineStr">
        <is>
          <t>Unidad</t>
        </is>
      </c>
      <c r="G2512" s="35" t="inlineStr">
        <is>
          <t>suministro</t>
        </is>
      </c>
      <c r="H2512" s="159" t="n">
        <v>80501</v>
      </c>
      <c r="I2512" s="37" t="n">
        <v>158.91</v>
      </c>
      <c r="J2512" s="37" t="n">
        <v>151.76</v>
      </c>
      <c r="K2512" s="160">
        <f>H2512*(I2512/J2512)</f>
        <v/>
      </c>
      <c r="L2512" s="159" t="n">
        <v>165792.9182</v>
      </c>
      <c r="M2512" s="159" t="n">
        <v>160964</v>
      </c>
      <c r="N2512" s="159" t="n">
        <v>173841.12</v>
      </c>
      <c r="O2512" s="162">
        <f>MIN(K2512,L2512,M2512,N2512)</f>
        <v/>
      </c>
      <c r="P2512" s="162">
        <f>MAX(K2512,L2512,M2512,N2512)</f>
        <v/>
      </c>
      <c r="Q2512" s="162">
        <f>MEDIAN(K2512,L2512,M2512,N2512)</f>
        <v/>
      </c>
      <c r="R2512" s="162">
        <f>AVERAGE(K2512,L2512,M2512,N2512)</f>
        <v/>
      </c>
      <c r="S2512" s="162">
        <f>AVERAGE(O2512,Q2512)</f>
        <v/>
      </c>
      <c r="T2512" s="162">
        <f>AVERAGE(P2512,Q2512)</f>
        <v/>
      </c>
      <c r="U2512" s="41">
        <f>STDEVA(K2512,L2512,M2512,N2512)</f>
        <v/>
      </c>
      <c r="V2512" s="42">
        <f>U2512/Q2512</f>
        <v/>
      </c>
      <c r="W2512" s="43">
        <f>IF(X2512=O2512,"MENOR",IF(X2512=S2512,"PROM[MEN-MED]","PROMEDIO"))</f>
        <v/>
      </c>
      <c r="X2512" s="163">
        <f>IF(V2512&lt;=300%,O2512,IF(AND(V2512&gt;100%,V2512&lt;=150%),S2512,R2512))</f>
        <v/>
      </c>
      <c r="Y2512" s="162">
        <f>ROUND(X2512,0)</f>
        <v/>
      </c>
    </row>
    <row r="2513" ht="27" customHeight="1">
      <c r="B2513" s="32" t="inlineStr">
        <is>
          <t>6.10</t>
        </is>
      </c>
      <c r="C2513" s="32" t="n">
        <v>4912</v>
      </c>
      <c r="D2513" s="59" t="inlineStr">
        <is>
          <t>TERMOSTATO</t>
        </is>
      </c>
      <c r="E2513" s="56" t="inlineStr">
        <is>
          <t>Es un elemento metálico de forma irregular, compuesta por un muelle de retorno, válvula y carcasa. Para mantener la temperatura ddel motor entro de los límites adecuados.  Diámetro establecido para este vehículo.</t>
        </is>
      </c>
      <c r="F2513" s="32" t="inlineStr">
        <is>
          <t>Unidad</t>
        </is>
      </c>
      <c r="G2513" s="35" t="inlineStr">
        <is>
          <t>suministro</t>
        </is>
      </c>
      <c r="H2513" s="159" t="n">
        <v>110743</v>
      </c>
      <c r="I2513" s="37" t="n">
        <v>158.91</v>
      </c>
      <c r="J2513" s="37" t="n">
        <v>151.76</v>
      </c>
      <c r="K2513" s="160">
        <f>H2513*(I2513/J2513)</f>
        <v/>
      </c>
      <c r="L2513" s="159" t="n">
        <v>138540.1451</v>
      </c>
      <c r="M2513" s="159" t="n">
        <v>134505</v>
      </c>
      <c r="N2513" s="159" t="n">
        <v>145265.4</v>
      </c>
      <c r="O2513" s="162">
        <f>MIN(K2513,L2513,M2513,N2513)</f>
        <v/>
      </c>
      <c r="P2513" s="162">
        <f>MAX(K2513,L2513,M2513,N2513)</f>
        <v/>
      </c>
      <c r="Q2513" s="162">
        <f>MEDIAN(K2513,L2513,M2513,N2513)</f>
        <v/>
      </c>
      <c r="R2513" s="162">
        <f>AVERAGE(K2513,L2513,M2513,N2513)</f>
        <v/>
      </c>
      <c r="S2513" s="162">
        <f>AVERAGE(O2513,Q2513)</f>
        <v/>
      </c>
      <c r="T2513" s="162">
        <f>AVERAGE(P2513,Q2513)</f>
        <v/>
      </c>
      <c r="U2513" s="41">
        <f>STDEVA(K2513,L2513,M2513,N2513)</f>
        <v/>
      </c>
      <c r="V2513" s="42">
        <f>U2513/Q2513</f>
        <v/>
      </c>
      <c r="W2513" s="43">
        <f>IF(X2513=O2513,"MENOR",IF(X2513=S2513,"PROM[MEN-MED]","PROMEDIO"))</f>
        <v/>
      </c>
      <c r="X2513" s="163">
        <f>IF(V2513&lt;=300%,O2513,IF(AND(V2513&gt;100%,V2513&lt;=150%),S2513,R2513))</f>
        <v/>
      </c>
      <c r="Y2513" s="162">
        <f>ROUND(X2513,0)</f>
        <v/>
      </c>
    </row>
    <row r="2514" ht="15.75" customHeight="1">
      <c r="B2514" s="32" t="inlineStr">
        <is>
          <t>6.11</t>
        </is>
      </c>
      <c r="C2514" s="32" t="n">
        <v>4912</v>
      </c>
      <c r="D2514" s="59" t="inlineStr">
        <is>
          <t>TUBO DE REFRIGERANTE DE MOTOR (BOMBA DE AGUA)</t>
        </is>
      </c>
      <c r="E2514" s="56" t="inlineStr">
        <is>
          <t>Elemento metálico o plástico cilíndrico hueco, abierta en ambos extremos para permitir el transporte de fluidos. Diámetro establecido para este vehículo.</t>
        </is>
      </c>
      <c r="F2514" s="32" t="inlineStr">
        <is>
          <t>Unidad</t>
        </is>
      </c>
      <c r="G2514" s="35" t="inlineStr">
        <is>
          <t>suministro</t>
        </is>
      </c>
      <c r="H2514" s="159" t="n">
        <v>58900</v>
      </c>
      <c r="I2514" s="37" t="n">
        <v>158.91</v>
      </c>
      <c r="J2514" s="37" t="n">
        <v>151.76</v>
      </c>
      <c r="K2514" s="160">
        <f>H2514*(I2514/J2514)</f>
        <v/>
      </c>
      <c r="L2514" s="159" t="n">
        <v>71076.17720000001</v>
      </c>
      <c r="M2514" s="159" t="n">
        <v>69006</v>
      </c>
      <c r="N2514" s="159" t="n">
        <v>74526.48</v>
      </c>
      <c r="O2514" s="162">
        <f>MIN(K2514,L2514,M2514,N2514)</f>
        <v/>
      </c>
      <c r="P2514" s="162">
        <f>MAX(K2514,L2514,M2514,N2514)</f>
        <v/>
      </c>
      <c r="Q2514" s="162">
        <f>MEDIAN(K2514,L2514,M2514,N2514)</f>
        <v/>
      </c>
      <c r="R2514" s="162">
        <f>AVERAGE(K2514,L2514,M2514,N2514)</f>
        <v/>
      </c>
      <c r="S2514" s="162">
        <f>AVERAGE(O2514,Q2514)</f>
        <v/>
      </c>
      <c r="T2514" s="162">
        <f>AVERAGE(P2514,Q2514)</f>
        <v/>
      </c>
      <c r="U2514" s="41">
        <f>STDEVA(K2514,L2514,M2514,N2514)</f>
        <v/>
      </c>
      <c r="V2514" s="42">
        <f>U2514/Q2514</f>
        <v/>
      </c>
      <c r="W2514" s="43">
        <f>IF(X2514=O2514,"MENOR",IF(X2514=S2514,"PROM[MEN-MED]","PROMEDIO"))</f>
        <v/>
      </c>
      <c r="X2514" s="163">
        <f>IF(V2514&lt;=300%,O2514,IF(AND(V2514&gt;100%,V2514&lt;=150%),S2514,R2514))</f>
        <v/>
      </c>
      <c r="Y2514" s="162">
        <f>ROUND(X2514,0)</f>
        <v/>
      </c>
    </row>
    <row r="2515" ht="27" customHeight="1">
      <c r="B2515" s="32" t="inlineStr">
        <is>
          <t>6.12</t>
        </is>
      </c>
      <c r="C2515" s="32" t="n">
        <v>4912</v>
      </c>
      <c r="D2515" s="59" t="inlineStr">
        <is>
          <t>VENTILADOR DE REFRIGERACION DE MOTOR</t>
        </is>
      </c>
      <c r="E2515" s="56" t="inlineStr">
        <is>
          <t>Elemento plástico en forma de aspa, contiene un motor electrico, conexiones, cableado y enfocador para el anclaje al radiador. Transmite energía para generar la presión necesaria con la que se mantiene un flujo continuo de aire.  Diámetro establecido para este vehículo.</t>
        </is>
      </c>
      <c r="F2515" s="32" t="inlineStr">
        <is>
          <t>Unidad</t>
        </is>
      </c>
      <c r="G2515" s="35" t="inlineStr">
        <is>
          <t>suministro</t>
        </is>
      </c>
      <c r="H2515" s="159" t="n">
        <v>517656</v>
      </c>
      <c r="I2515" s="37" t="n">
        <v>158.91</v>
      </c>
      <c r="J2515" s="37" t="n">
        <v>151.76</v>
      </c>
      <c r="K2515" s="160">
        <f>H2515*(I2515/J2515)</f>
        <v/>
      </c>
      <c r="L2515" s="159" t="n">
        <v>629368.1044</v>
      </c>
      <c r="M2515" s="159" t="n">
        <v>611037</v>
      </c>
      <c r="N2515" s="159" t="n">
        <v>659919.96</v>
      </c>
      <c r="O2515" s="162">
        <f>MIN(K2515,L2515,M2515,N2515)</f>
        <v/>
      </c>
      <c r="P2515" s="162">
        <f>MAX(K2515,L2515,M2515,N2515)</f>
        <v/>
      </c>
      <c r="Q2515" s="162">
        <f>MEDIAN(K2515,L2515,M2515,N2515)</f>
        <v/>
      </c>
      <c r="R2515" s="162">
        <f>AVERAGE(K2515,L2515,M2515,N2515)</f>
        <v/>
      </c>
      <c r="S2515" s="162">
        <f>AVERAGE(O2515,Q2515)</f>
        <v/>
      </c>
      <c r="T2515" s="162">
        <f>AVERAGE(P2515,Q2515)</f>
        <v/>
      </c>
      <c r="U2515" s="41">
        <f>STDEVA(K2515,L2515,M2515,N2515)</f>
        <v/>
      </c>
      <c r="V2515" s="42">
        <f>U2515/Q2515</f>
        <v/>
      </c>
      <c r="W2515" s="43">
        <f>IF(X2515=O2515,"MENOR",IF(X2515=S2515,"PROM[MEN-MED]","PROMEDIO"))</f>
        <v/>
      </c>
      <c r="X2515" s="163">
        <f>IF(V2515&lt;=300%,O2515,IF(AND(V2515&gt;100%,V2515&lt;=150%),S2515,R2515))</f>
        <v/>
      </c>
      <c r="Y2515" s="162">
        <f>ROUND(X2515,0)</f>
        <v/>
      </c>
    </row>
    <row r="2516" ht="15.75" customHeight="1">
      <c r="B2516" s="26" t="inlineStr">
        <is>
          <t>7.</t>
        </is>
      </c>
      <c r="C2516" s="142" t="inlineStr">
        <is>
          <t>MOTOR  Y SISTEMA DE ALIMENTACIÓN</t>
        </is>
      </c>
      <c r="H2516" s="157" t="n"/>
      <c r="I2516" s="29" t="n"/>
      <c r="J2516" s="29" t="n"/>
      <c r="K2516" s="157" t="n"/>
      <c r="L2516" s="157" t="n"/>
      <c r="M2516" s="157" t="n"/>
      <c r="N2516" s="157" t="n"/>
      <c r="O2516" s="29" t="n"/>
      <c r="P2516" s="29" t="n"/>
      <c r="Q2516" s="29" t="n"/>
      <c r="R2516" s="29" t="n"/>
      <c r="S2516" s="29" t="n"/>
      <c r="T2516" s="29" t="n"/>
      <c r="U2516" s="29" t="n"/>
      <c r="V2516" s="75" t="n"/>
      <c r="W2516" s="29" t="n"/>
      <c r="X2516" s="29" t="n"/>
      <c r="Y2516" s="29" t="n"/>
    </row>
    <row r="2517" ht="15.75" customHeight="1">
      <c r="B2517" s="57" t="inlineStr">
        <is>
          <t>7.1</t>
        </is>
      </c>
      <c r="C2517" s="32" t="n">
        <v>4912</v>
      </c>
      <c r="D2517" s="59" t="inlineStr">
        <is>
          <t>SOPORTES DEL MOTOR</t>
        </is>
      </c>
      <c r="E2517" s="56" t="inlineStr">
        <is>
          <t>Elemento de fabricación de acero y/o aluminio  en su interior  con caucho sintético, sus puntos de anclaje son de tornillos o tensores.  Diámetro establecido para este vehículo.</t>
        </is>
      </c>
      <c r="F2517" s="32" t="inlineStr">
        <is>
          <t>Unidad</t>
        </is>
      </c>
      <c r="G2517" s="35" t="inlineStr">
        <is>
          <t>suministro</t>
        </is>
      </c>
      <c r="H2517" s="159" t="n">
        <v>407550</v>
      </c>
      <c r="I2517" s="37" t="n">
        <v>158.91</v>
      </c>
      <c r="J2517" s="37" t="n">
        <v>151.76</v>
      </c>
      <c r="K2517" s="160">
        <f>H2517*(I2517/J2517)</f>
        <v/>
      </c>
      <c r="L2517" s="159" t="n">
        <v>487161.1647</v>
      </c>
      <c r="M2517" s="159" t="n">
        <v>472972</v>
      </c>
      <c r="N2517" s="159" t="n">
        <v>510809.76</v>
      </c>
      <c r="O2517" s="162">
        <f>MIN(K2517,L2517,M2517,N2517)</f>
        <v/>
      </c>
      <c r="P2517" s="162">
        <f>MAX(K2517,L2517,M2517,N2517)</f>
        <v/>
      </c>
      <c r="Q2517" s="162">
        <f>MEDIAN(K2517,L2517,M2517,N2517)</f>
        <v/>
      </c>
      <c r="R2517" s="162">
        <f>AVERAGE(K2517,L2517,M2517,N2517)</f>
        <v/>
      </c>
      <c r="S2517" s="162">
        <f>AVERAGE(O2517,Q2517)</f>
        <v/>
      </c>
      <c r="T2517" s="162">
        <f>AVERAGE(P2517,Q2517)</f>
        <v/>
      </c>
      <c r="U2517" s="41">
        <f>STDEVA(K2517,L2517,M2517,N2517)</f>
        <v/>
      </c>
      <c r="V2517" s="42">
        <f>U2517/Q2517</f>
        <v/>
      </c>
      <c r="W2517" s="43">
        <f>IF(X2517=O2517,"MENOR",IF(X2517=S2517,"PROM[MEN-MED]","PROMEDIO"))</f>
        <v/>
      </c>
      <c r="X2517" s="163">
        <f>IF(V2517&lt;=300%,O2517,IF(AND(V2517&gt;100%,V2517&lt;=150%),S2517,R2517))</f>
        <v/>
      </c>
      <c r="Y2517" s="162">
        <f>ROUND(X2517,0)</f>
        <v/>
      </c>
    </row>
    <row r="2518" ht="27" customHeight="1">
      <c r="B2518" s="57" t="inlineStr">
        <is>
          <t>7.2</t>
        </is>
      </c>
      <c r="C2518" s="32" t="n">
        <v>4912</v>
      </c>
      <c r="D2518" s="59" t="inlineStr">
        <is>
          <t>ABRAZADERAS DE MANGURERAS SISTEMA DE ALIMENTACION</t>
        </is>
      </c>
      <c r="E2518" s="56" t="inlineStr">
        <is>
          <t>Pieza de metal u otro material que sirve para asegurar tuberías o conductos de cualquier tipo, ya sean en disposición vertical, horizontal o suspendida. Diámetro establecido para este vehículo.</t>
        </is>
      </c>
      <c r="F2518" s="32" t="inlineStr">
        <is>
          <t>Unidad</t>
        </is>
      </c>
      <c r="G2518" s="35" t="inlineStr">
        <is>
          <t>suministro</t>
        </is>
      </c>
      <c r="H2518" s="159" t="n">
        <v>23853</v>
      </c>
      <c r="I2518" s="37" t="n">
        <v>158.91</v>
      </c>
      <c r="J2518" s="37" t="n">
        <v>151.76</v>
      </c>
      <c r="K2518" s="160">
        <f>H2518*(I2518/J2518)</f>
        <v/>
      </c>
      <c r="L2518" s="159" t="n">
        <v>42330.9418</v>
      </c>
      <c r="M2518" s="159" t="n">
        <v>41098</v>
      </c>
      <c r="N2518" s="159" t="n">
        <v>44385.84</v>
      </c>
      <c r="O2518" s="162">
        <f>MIN(K2518,L2518,M2518,N2518)</f>
        <v/>
      </c>
      <c r="P2518" s="162">
        <f>MAX(K2518,L2518,M2518,N2518)</f>
        <v/>
      </c>
      <c r="Q2518" s="162">
        <f>MEDIAN(K2518,L2518,M2518,N2518)</f>
        <v/>
      </c>
      <c r="R2518" s="162">
        <f>AVERAGE(K2518,L2518,M2518,N2518)</f>
        <v/>
      </c>
      <c r="S2518" s="162">
        <f>AVERAGE(O2518,Q2518)</f>
        <v/>
      </c>
      <c r="T2518" s="162">
        <f>AVERAGE(P2518,Q2518)</f>
        <v/>
      </c>
      <c r="U2518" s="41">
        <f>STDEVA(K2518,L2518,M2518,N2518)</f>
        <v/>
      </c>
      <c r="V2518" s="42">
        <f>U2518/Q2518</f>
        <v/>
      </c>
      <c r="W2518" s="43">
        <f>IF(X2518=O2518,"MENOR",IF(X2518=S2518,"PROM[MEN-MED]","PROMEDIO"))</f>
        <v/>
      </c>
      <c r="X2518" s="163">
        <f>IF(V2518&lt;=300%,O2518,IF(AND(V2518&gt;100%,V2518&lt;=150%),S2518,R2518))</f>
        <v/>
      </c>
      <c r="Y2518" s="162">
        <f>ROUND(X2518,0)</f>
        <v/>
      </c>
    </row>
    <row r="2519" ht="27" customHeight="1">
      <c r="B2519" s="57" t="inlineStr">
        <is>
          <t>7.3</t>
        </is>
      </c>
      <c r="C2519" s="32" t="n">
        <v>4912</v>
      </c>
      <c r="D2519" s="59" t="inlineStr">
        <is>
          <t>CUERPO DE ACELERACIÓN (CUERPO DE MARIPOSA)</t>
        </is>
      </c>
      <c r="E2519" s="56" t="inlineStr">
        <is>
          <t>Elemento de aleación de aluminio, de forma irregular posee un sensor, cables de sistema de control,   que controla la entrada de aire hacia el múltiple de admisión. Diámetro establecido para este vehículo.</t>
        </is>
      </c>
      <c r="F2519" s="32" t="inlineStr">
        <is>
          <t>Unidad</t>
        </is>
      </c>
      <c r="G2519" s="35" t="inlineStr">
        <is>
          <t>suministro</t>
        </is>
      </c>
      <c r="H2519" s="159" t="n">
        <v>1809651</v>
      </c>
      <c r="I2519" s="37" t="n">
        <v>158.91</v>
      </c>
      <c r="J2519" s="37" t="n">
        <v>151.76</v>
      </c>
      <c r="K2519" s="160">
        <f>H2519*(I2519/J2519)</f>
        <v/>
      </c>
      <c r="L2519" s="159" t="n">
        <v>2147166.8372</v>
      </c>
      <c r="M2519" s="159" t="n">
        <v>2084628</v>
      </c>
      <c r="N2519" s="159" t="n">
        <v>2251398.24</v>
      </c>
      <c r="O2519" s="162">
        <f>MIN(K2519,L2519,M2519,N2519)</f>
        <v/>
      </c>
      <c r="P2519" s="162">
        <f>MAX(K2519,L2519,M2519,N2519)</f>
        <v/>
      </c>
      <c r="Q2519" s="162">
        <f>MEDIAN(K2519,L2519,M2519,N2519)</f>
        <v/>
      </c>
      <c r="R2519" s="162">
        <f>AVERAGE(K2519,L2519,M2519,N2519)</f>
        <v/>
      </c>
      <c r="S2519" s="162">
        <f>AVERAGE(O2519,Q2519)</f>
        <v/>
      </c>
      <c r="T2519" s="162">
        <f>AVERAGE(P2519,Q2519)</f>
        <v/>
      </c>
      <c r="U2519" s="41">
        <f>STDEVA(K2519,L2519,M2519,N2519)</f>
        <v/>
      </c>
      <c r="V2519" s="42">
        <f>U2519/Q2519</f>
        <v/>
      </c>
      <c r="W2519" s="43">
        <f>IF(X2519=O2519,"MENOR",IF(X2519=S2519,"PROM[MEN-MED]","PROMEDIO"))</f>
        <v/>
      </c>
      <c r="X2519" s="163">
        <f>IF(V2519&lt;=300%,O2519,IF(AND(V2519&gt;100%,V2519&lt;=150%),S2519,R2519))</f>
        <v/>
      </c>
      <c r="Y2519" s="162">
        <f>ROUND(X2519,0)</f>
        <v/>
      </c>
    </row>
    <row r="2520" ht="15.75" customHeight="1">
      <c r="B2520" s="57" t="inlineStr">
        <is>
          <t>7.4</t>
        </is>
      </c>
      <c r="C2520" s="32" t="n">
        <v>4912</v>
      </c>
      <c r="D2520" s="59" t="inlineStr">
        <is>
          <t>FILTRO DE AIRE</t>
        </is>
      </c>
      <c r="E2520" s="56" t="inlineStr">
        <is>
          <t>Elemento de fibras especiales (Celulosa - Poliuretano - Felpa) de forma que retiene ciertos elementos y deja pasar otros. Forma y Dimenciones establecido para este vehículo.</t>
        </is>
      </c>
      <c r="F2520" s="32" t="inlineStr">
        <is>
          <t>Unidad</t>
        </is>
      </c>
      <c r="G2520" s="35" t="inlineStr">
        <is>
          <t>suministro</t>
        </is>
      </c>
      <c r="H2520" s="159" t="n">
        <v>126218</v>
      </c>
      <c r="I2520" s="37" t="n">
        <v>158.91</v>
      </c>
      <c r="J2520" s="37" t="n">
        <v>151.76</v>
      </c>
      <c r="K2520" s="160">
        <f>H2520*(I2520/J2520)</f>
        <v/>
      </c>
      <c r="L2520" s="159" t="n">
        <v>159715.9214</v>
      </c>
      <c r="M2520" s="159" t="n">
        <v>155064</v>
      </c>
      <c r="N2520" s="159" t="n">
        <v>167469.12</v>
      </c>
      <c r="O2520" s="162">
        <f>MIN(K2520,L2520,M2520,N2520)</f>
        <v/>
      </c>
      <c r="P2520" s="162">
        <f>MAX(K2520,L2520,M2520,N2520)</f>
        <v/>
      </c>
      <c r="Q2520" s="162">
        <f>MEDIAN(K2520,L2520,M2520,N2520)</f>
        <v/>
      </c>
      <c r="R2520" s="162">
        <f>AVERAGE(K2520,L2520,M2520,N2520)</f>
        <v/>
      </c>
      <c r="S2520" s="162">
        <f>AVERAGE(O2520,Q2520)</f>
        <v/>
      </c>
      <c r="T2520" s="162">
        <f>AVERAGE(P2520,Q2520)</f>
        <v/>
      </c>
      <c r="U2520" s="41">
        <f>STDEVA(K2520,L2520,M2520,N2520)</f>
        <v/>
      </c>
      <c r="V2520" s="42">
        <f>U2520/Q2520</f>
        <v/>
      </c>
      <c r="W2520" s="43">
        <f>IF(X2520=O2520,"MENOR",IF(X2520=S2520,"PROM[MEN-MED]","PROMEDIO"))</f>
        <v/>
      </c>
      <c r="X2520" s="163">
        <f>IF(V2520&lt;=300%,O2520,IF(AND(V2520&gt;100%,V2520&lt;=150%),S2520,R2520))</f>
        <v/>
      </c>
      <c r="Y2520" s="162">
        <f>ROUND(X2520,0)</f>
        <v/>
      </c>
    </row>
    <row r="2521" ht="27" customHeight="1">
      <c r="B2521" s="57" t="inlineStr">
        <is>
          <t>7.5</t>
        </is>
      </c>
      <c r="C2521" s="32" t="n">
        <v>4912</v>
      </c>
      <c r="D2521" s="59" t="inlineStr">
        <is>
          <t>MANGUERAS DE DESFOGUE MOTOR</t>
        </is>
      </c>
      <c r="E2521" s="56" t="inlineStr">
        <is>
          <t>Tubo hueco flexible recubierta de caucho, donde soporta baja, mediana, alta y extrema presión. En su interior, lleva mallas metálicas trenzadas desde una hasta cuatro dependiendo de la presión requerida. Diámetro establecido para este vehículo.</t>
        </is>
      </c>
      <c r="F2521" s="32" t="inlineStr">
        <is>
          <t>Unidad</t>
        </is>
      </c>
      <c r="G2521" s="35" t="inlineStr">
        <is>
          <t>suministro</t>
        </is>
      </c>
      <c r="H2521" s="159" t="n">
        <v>86450</v>
      </c>
      <c r="I2521" s="37" t="n">
        <v>158.91</v>
      </c>
      <c r="J2521" s="37" t="n">
        <v>151.76</v>
      </c>
      <c r="K2521" s="160">
        <f>H2521*(I2521/J2521)</f>
        <v/>
      </c>
      <c r="L2521" s="159" t="n">
        <v>101370.5427</v>
      </c>
      <c r="M2521" s="159" t="n">
        <v>98418</v>
      </c>
      <c r="N2521" s="159" t="n">
        <v>106291.44</v>
      </c>
      <c r="O2521" s="162">
        <f>MIN(K2521,L2521,M2521,N2521)</f>
        <v/>
      </c>
      <c r="P2521" s="162">
        <f>MAX(K2521,L2521,M2521,N2521)</f>
        <v/>
      </c>
      <c r="Q2521" s="162">
        <f>MEDIAN(K2521,L2521,M2521,N2521)</f>
        <v/>
      </c>
      <c r="R2521" s="162">
        <f>AVERAGE(K2521,L2521,M2521,N2521)</f>
        <v/>
      </c>
      <c r="S2521" s="162">
        <f>AVERAGE(O2521,Q2521)</f>
        <v/>
      </c>
      <c r="T2521" s="162">
        <f>AVERAGE(P2521,Q2521)</f>
        <v/>
      </c>
      <c r="U2521" s="41">
        <f>STDEVA(K2521,L2521,M2521,N2521)</f>
        <v/>
      </c>
      <c r="V2521" s="42">
        <f>U2521/Q2521</f>
        <v/>
      </c>
      <c r="W2521" s="43">
        <f>IF(X2521=O2521,"MENOR",IF(X2521=S2521,"PROM[MEN-MED]","PROMEDIO"))</f>
        <v/>
      </c>
      <c r="X2521" s="163">
        <f>IF(V2521&lt;=300%,O2521,IF(AND(V2521&gt;100%,V2521&lt;=150%),S2521,R2521))</f>
        <v/>
      </c>
      <c r="Y2521" s="162">
        <f>ROUND(X2521,0)</f>
        <v/>
      </c>
    </row>
    <row r="2522" ht="27" customHeight="1">
      <c r="B2522" s="57" t="inlineStr">
        <is>
          <t>7.6</t>
        </is>
      </c>
      <c r="C2522" s="32" t="n">
        <v>4912</v>
      </c>
      <c r="D2522" s="59" t="inlineStr">
        <is>
          <t>BOMBA DE ACEITE</t>
        </is>
      </c>
      <c r="E2522" s="56" t="inlineStr">
        <is>
          <t>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t>
        </is>
      </c>
      <c r="F2522" s="32" t="inlineStr">
        <is>
          <t>Unidad</t>
        </is>
      </c>
      <c r="G2522" s="35" t="inlineStr">
        <is>
          <t>suministro</t>
        </is>
      </c>
      <c r="H2522" s="159" t="n">
        <v>744386</v>
      </c>
      <c r="I2522" s="37" t="n">
        <v>158.91</v>
      </c>
      <c r="J2522" s="37" t="n">
        <v>151.76</v>
      </c>
      <c r="K2522" s="160">
        <f>H2522*(I2522/J2522)</f>
        <v/>
      </c>
      <c r="L2522" s="159" t="n">
        <v>2084915.7</v>
      </c>
      <c r="M2522" s="159" t="n">
        <v>2024190</v>
      </c>
      <c r="N2522" s="159" t="n">
        <v>2186125.2</v>
      </c>
      <c r="O2522" s="162">
        <f>MIN(K2522,L2522,M2522,N2522)</f>
        <v/>
      </c>
      <c r="P2522" s="162">
        <f>MAX(K2522,L2522,M2522,N2522)</f>
        <v/>
      </c>
      <c r="Q2522" s="162">
        <f>MEDIAN(K2522,L2522,M2522,N2522)</f>
        <v/>
      </c>
      <c r="R2522" s="162">
        <f>AVERAGE(K2522,L2522,M2522,N2522)</f>
        <v/>
      </c>
      <c r="S2522" s="162">
        <f>AVERAGE(O2522,Q2522)</f>
        <v/>
      </c>
      <c r="T2522" s="162">
        <f>AVERAGE(P2522,Q2522)</f>
        <v/>
      </c>
      <c r="U2522" s="41">
        <f>STDEVA(K2522,L2522,M2522,N2522)</f>
        <v/>
      </c>
      <c r="V2522" s="42">
        <f>U2522/Q2522</f>
        <v/>
      </c>
      <c r="W2522" s="43">
        <f>IF(X2522=O2522,"MENOR",IF(X2522=S2522,"PROM[MEN-MED]","PROMEDIO"))</f>
        <v/>
      </c>
      <c r="X2522" s="163">
        <f>IF(V2522&lt;=300%,O2522,IF(AND(V2522&gt;100%,V2522&lt;=150%),S2522,R2522))</f>
        <v/>
      </c>
      <c r="Y2522" s="162">
        <f>ROUND(X2522,0)</f>
        <v/>
      </c>
    </row>
    <row r="2523" ht="27" customHeight="1">
      <c r="B2523" s="57" t="inlineStr">
        <is>
          <t>7.7</t>
        </is>
      </c>
      <c r="C2523" s="32" t="n">
        <v>4912</v>
      </c>
      <c r="D2523" s="59" t="inlineStr">
        <is>
          <t>FILTRO DE ACEITE</t>
        </is>
      </c>
      <c r="E2523" s="56" t="inlineStr">
        <is>
          <t>Elemento en forma de vaso, compuesto por la junta, placa roscada, diafragma, tubo central perforado, de fibras especiales (filtrantes) que retiene ciertos elementos y deja pasar otros. Diámetro establecido para este vehículo.</t>
        </is>
      </c>
      <c r="F2523" s="32" t="inlineStr">
        <is>
          <t>Unidad</t>
        </is>
      </c>
      <c r="G2523" s="35" t="inlineStr">
        <is>
          <t>suministro</t>
        </is>
      </c>
      <c r="H2523" s="159" t="n">
        <v>73544</v>
      </c>
      <c r="I2523" s="37" t="n">
        <v>158.91</v>
      </c>
      <c r="J2523" s="37" t="n">
        <v>151.76</v>
      </c>
      <c r="K2523" s="160">
        <f>H2523*(I2523/J2523)</f>
        <v/>
      </c>
      <c r="L2523" s="159" t="n">
        <v>93355.08349999999</v>
      </c>
      <c r="M2523" s="159" t="n">
        <v>90636</v>
      </c>
      <c r="N2523" s="159" t="n">
        <v>97886.88</v>
      </c>
      <c r="O2523" s="162">
        <f>MIN(K2523,L2523,M2523,N2523)</f>
        <v/>
      </c>
      <c r="P2523" s="162">
        <f>MAX(K2523,L2523,M2523,N2523)</f>
        <v/>
      </c>
      <c r="Q2523" s="162">
        <f>MEDIAN(K2523,L2523,M2523,N2523)</f>
        <v/>
      </c>
      <c r="R2523" s="162">
        <f>AVERAGE(K2523,L2523,M2523,N2523)</f>
        <v/>
      </c>
      <c r="S2523" s="162">
        <f>AVERAGE(O2523,Q2523)</f>
        <v/>
      </c>
      <c r="T2523" s="162">
        <f>AVERAGE(P2523,Q2523)</f>
        <v/>
      </c>
      <c r="U2523" s="41">
        <f>STDEVA(K2523,L2523,M2523,N2523)</f>
        <v/>
      </c>
      <c r="V2523" s="42">
        <f>U2523/Q2523</f>
        <v/>
      </c>
      <c r="W2523" s="43">
        <f>IF(X2523=O2523,"MENOR",IF(X2523=S2523,"PROM[MEN-MED]","PROMEDIO"))</f>
        <v/>
      </c>
      <c r="X2523" s="163">
        <f>IF(V2523&lt;=300%,O2523,IF(AND(V2523&gt;100%,V2523&lt;=150%),S2523,R2523))</f>
        <v/>
      </c>
      <c r="Y2523" s="162">
        <f>ROUND(X2523,0)</f>
        <v/>
      </c>
    </row>
    <row r="2524" ht="27" customHeight="1">
      <c r="B2524" s="57" t="inlineStr">
        <is>
          <t>7.8</t>
        </is>
      </c>
      <c r="C2524" s="32" t="n">
        <v>4912</v>
      </c>
      <c r="D2524" s="58" t="inlineStr">
        <is>
          <t>VARILLA MEDIDORA DE ACEITE</t>
        </is>
      </c>
      <c r="E2524" s="56" t="inlineStr">
        <is>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is>
      </c>
      <c r="F2524" s="32" t="inlineStr">
        <is>
          <t>Unidad</t>
        </is>
      </c>
      <c r="G2524" s="35" t="inlineStr">
        <is>
          <t>suministro</t>
        </is>
      </c>
      <c r="H2524" s="159" t="n">
        <v>57643</v>
      </c>
      <c r="I2524" s="37" t="n">
        <v>158.91</v>
      </c>
      <c r="J2524" s="37" t="n">
        <v>151.76</v>
      </c>
      <c r="K2524" s="160">
        <f>H2524*(I2524/J2524)</f>
        <v/>
      </c>
      <c r="L2524" s="159" t="n">
        <v>80247.3049</v>
      </c>
      <c r="M2524" s="159" t="n">
        <v>77910</v>
      </c>
      <c r="N2524" s="159" t="n">
        <v>84142.8</v>
      </c>
      <c r="O2524" s="162">
        <f>MIN(K2524,L2524,M2524,N2524)</f>
        <v/>
      </c>
      <c r="P2524" s="162">
        <f>MAX(K2524,L2524,M2524,N2524)</f>
        <v/>
      </c>
      <c r="Q2524" s="162">
        <f>MEDIAN(K2524,L2524,M2524,N2524)</f>
        <v/>
      </c>
      <c r="R2524" s="162">
        <f>AVERAGE(K2524,L2524,M2524,N2524)</f>
        <v/>
      </c>
      <c r="S2524" s="162">
        <f>AVERAGE(O2524,Q2524)</f>
        <v/>
      </c>
      <c r="T2524" s="162">
        <f>AVERAGE(P2524,Q2524)</f>
        <v/>
      </c>
      <c r="U2524" s="41">
        <f>STDEVA(K2524,L2524,M2524,N2524)</f>
        <v/>
      </c>
      <c r="V2524" s="42">
        <f>U2524/Q2524</f>
        <v/>
      </c>
      <c r="W2524" s="43">
        <f>IF(X2524=O2524,"MENOR",IF(X2524=S2524,"PROM[MEN-MED]","PROMEDIO"))</f>
        <v/>
      </c>
      <c r="X2524" s="163">
        <f>IF(V2524&lt;=300%,O2524,IF(AND(V2524&gt;100%,V2524&lt;=150%),S2524,R2524))</f>
        <v/>
      </c>
      <c r="Y2524" s="162">
        <f>ROUND(X2524,0)</f>
        <v/>
      </c>
    </row>
    <row r="2525" ht="15.75" customHeight="1">
      <c r="B2525" s="26" t="inlineStr">
        <is>
          <t>8.</t>
        </is>
      </c>
      <c r="C2525" s="142" t="inlineStr">
        <is>
          <t>CARROCERIA - CHASIS  Y ACCESORIOS</t>
        </is>
      </c>
      <c r="H2525" s="157" t="n"/>
      <c r="I2525" s="29" t="n"/>
      <c r="J2525" s="29" t="n"/>
      <c r="K2525" s="157" t="n"/>
      <c r="L2525" s="157" t="n"/>
      <c r="M2525" s="157" t="n"/>
      <c r="N2525" s="157" t="n"/>
      <c r="O2525" s="29" t="n"/>
      <c r="P2525" s="29" t="n"/>
      <c r="Q2525" s="29" t="n"/>
      <c r="R2525" s="29" t="n"/>
      <c r="S2525" s="29" t="n"/>
      <c r="T2525" s="29" t="n"/>
      <c r="U2525" s="29" t="n"/>
      <c r="V2525" s="75" t="n"/>
      <c r="W2525" s="29" t="n"/>
      <c r="X2525" s="29" t="n"/>
      <c r="Y2525" s="29" t="n"/>
    </row>
    <row r="2526" ht="15.75" customHeight="1">
      <c r="B2526" s="57" t="inlineStr">
        <is>
          <t>8.1</t>
        </is>
      </c>
      <c r="C2526" s="32" t="n">
        <v>4912</v>
      </c>
      <c r="D2526" s="58" t="inlineStr">
        <is>
          <t>ALARMA</t>
        </is>
      </c>
      <c r="E2526" s="56" t="inlineStr">
        <is>
          <t xml:space="preserve">Sistema eléctrico de seguridad pasiva compuesto por elementos plasticos y metalicos. Forma, diámetro y tamaño establecido para este vehículo. </t>
        </is>
      </c>
      <c r="F2526" s="32" t="inlineStr">
        <is>
          <t>Unidad</t>
        </is>
      </c>
      <c r="G2526" s="35" t="inlineStr">
        <is>
          <t>suministro</t>
        </is>
      </c>
      <c r="H2526" s="159" t="n">
        <v>684756</v>
      </c>
      <c r="I2526" s="37" t="n">
        <v>158.91</v>
      </c>
      <c r="J2526" s="37" t="n">
        <v>151.76</v>
      </c>
      <c r="K2526" s="160">
        <f>H2526*(I2526/J2526)</f>
        <v/>
      </c>
      <c r="L2526" s="159" t="n">
        <v>1789552.9043</v>
      </c>
      <c r="M2526" s="159" t="n">
        <v>1737430</v>
      </c>
      <c r="N2526" s="159" t="n">
        <v>1876424.4</v>
      </c>
      <c r="O2526" s="162">
        <f>MIN(K2526,L2526,M2526,N2526)</f>
        <v/>
      </c>
      <c r="P2526" s="162">
        <f>MAX(K2526,L2526,M2526,N2526)</f>
        <v/>
      </c>
      <c r="Q2526" s="162">
        <f>MEDIAN(K2526,L2526,M2526,N2526)</f>
        <v/>
      </c>
      <c r="R2526" s="162">
        <f>AVERAGE(K2526,L2526,M2526,N2526)</f>
        <v/>
      </c>
      <c r="S2526" s="162">
        <f>AVERAGE(O2526,Q2526)</f>
        <v/>
      </c>
      <c r="T2526" s="162">
        <f>AVERAGE(P2526,Q2526)</f>
        <v/>
      </c>
      <c r="U2526" s="41">
        <f>STDEVA(K2526,L2526,M2526,N2526)</f>
        <v/>
      </c>
      <c r="V2526" s="42">
        <f>U2526/Q2526</f>
        <v/>
      </c>
      <c r="W2526" s="43">
        <f>IF(X2526=O2526,"MENOR",IF(X2526=S2526,"PROM[MEN-MED]","PROMEDIO"))</f>
        <v/>
      </c>
      <c r="X2526" s="163">
        <f>IF(V2526&lt;=300%,O2526,IF(AND(V2526&gt;100%,V2526&lt;=150%),S2526,R2526))</f>
        <v/>
      </c>
      <c r="Y2526" s="162">
        <f>ROUND(X2526,0)</f>
        <v/>
      </c>
    </row>
    <row r="2527" ht="27" customHeight="1">
      <c r="B2527" s="57" t="inlineStr">
        <is>
          <t>8.2</t>
        </is>
      </c>
      <c r="C2527" s="32" t="n">
        <v>4912</v>
      </c>
      <c r="D2527" s="58" t="inlineStr">
        <is>
          <t>CHAPA DE LA PUERTA (CERRADURA)</t>
        </is>
      </c>
      <c r="E2527" s="56" t="inlineStr">
        <is>
          <t>Conjunto de piezas metálicas  de forma irregular que forman el mecanismo de cierre y apertura, que puede ser asegurado mediante el uso de una llave. Diámetro establecido para este vehículo.</t>
        </is>
      </c>
      <c r="F2527" s="32" t="inlineStr">
        <is>
          <t>Unidad</t>
        </is>
      </c>
      <c r="G2527" s="35" t="inlineStr">
        <is>
          <t>suministro</t>
        </is>
      </c>
      <c r="H2527" s="159" t="n">
        <v>925265</v>
      </c>
      <c r="I2527" s="37" t="n">
        <v>158.91</v>
      </c>
      <c r="J2527" s="37" t="n">
        <v>151.76</v>
      </c>
      <c r="K2527" s="160">
        <f>H2527*(I2527/J2527)</f>
        <v/>
      </c>
      <c r="L2527" s="159" t="n">
        <v>1528483.9451</v>
      </c>
      <c r="M2527" s="159" t="n">
        <v>1483965</v>
      </c>
      <c r="N2527" s="159" t="n">
        <v>1602682.2</v>
      </c>
      <c r="O2527" s="162">
        <f>MIN(K2527,L2527,M2527,N2527)</f>
        <v/>
      </c>
      <c r="P2527" s="162">
        <f>MAX(K2527,L2527,M2527,N2527)</f>
        <v/>
      </c>
      <c r="Q2527" s="162">
        <f>MEDIAN(K2527,L2527,M2527,N2527)</f>
        <v/>
      </c>
      <c r="R2527" s="162">
        <f>AVERAGE(K2527,L2527,M2527,N2527)</f>
        <v/>
      </c>
      <c r="S2527" s="162">
        <f>AVERAGE(O2527,Q2527)</f>
        <v/>
      </c>
      <c r="T2527" s="162">
        <f>AVERAGE(P2527,Q2527)</f>
        <v/>
      </c>
      <c r="U2527" s="41">
        <f>STDEVA(K2527,L2527,M2527,N2527)</f>
        <v/>
      </c>
      <c r="V2527" s="42">
        <f>U2527/Q2527</f>
        <v/>
      </c>
      <c r="W2527" s="43">
        <f>IF(X2527=O2527,"MENOR",IF(X2527=S2527,"PROM[MEN-MED]","PROMEDIO"))</f>
        <v/>
      </c>
      <c r="X2527" s="163">
        <f>IF(V2527&lt;=300%,O2527,IF(AND(V2527&gt;100%,V2527&lt;=150%),S2527,R2527))</f>
        <v/>
      </c>
      <c r="Y2527" s="162">
        <f>ROUND(X2527,0)</f>
        <v/>
      </c>
    </row>
    <row r="2528" ht="27" customHeight="1">
      <c r="B2528" s="57" t="inlineStr">
        <is>
          <t>8.3</t>
        </is>
      </c>
      <c r="C2528" s="32" t="n">
        <v>4912</v>
      </c>
      <c r="D2528" s="71" t="inlineStr">
        <is>
          <t xml:space="preserve">CONTROL ELEVA VIDRIOS PUERTAS </t>
        </is>
      </c>
      <c r="E2528" s="56" t="inlineStr">
        <is>
          <t>Dispositivo plástico electrónico que permite la interconexión de varios elementos que transmite una corriente invirtiendo su polaridad que cambia su sentido de giro y/o posicion. Diámetro establecido para este vehículo.</t>
        </is>
      </c>
      <c r="F2528" s="32" t="inlineStr">
        <is>
          <t>Unidad</t>
        </is>
      </c>
      <c r="G2528" s="35" t="inlineStr">
        <is>
          <t>suministro</t>
        </is>
      </c>
      <c r="H2528" s="159" t="n">
        <v>1059433</v>
      </c>
      <c r="I2528" s="37" t="n">
        <v>158.91</v>
      </c>
      <c r="J2528" s="37" t="n">
        <v>151.76</v>
      </c>
      <c r="K2528" s="160">
        <f>H2528*(I2528/J2528)</f>
        <v/>
      </c>
      <c r="L2528" s="159" t="n">
        <v>1432619.7942</v>
      </c>
      <c r="M2528" s="159" t="n">
        <v>1390893</v>
      </c>
      <c r="N2528" s="159" t="n">
        <v>1502164.44</v>
      </c>
      <c r="O2528" s="162">
        <f>MIN(K2528,L2528,M2528,N2528)</f>
        <v/>
      </c>
      <c r="P2528" s="162">
        <f>MAX(K2528,L2528,M2528,N2528)</f>
        <v/>
      </c>
      <c r="Q2528" s="162">
        <f>MEDIAN(K2528,L2528,M2528,N2528)</f>
        <v/>
      </c>
      <c r="R2528" s="162">
        <f>AVERAGE(K2528,L2528,M2528,N2528)</f>
        <v/>
      </c>
      <c r="S2528" s="162">
        <f>AVERAGE(O2528,Q2528)</f>
        <v/>
      </c>
      <c r="T2528" s="162">
        <f>AVERAGE(P2528,Q2528)</f>
        <v/>
      </c>
      <c r="U2528" s="41">
        <f>STDEVA(K2528,L2528,M2528,N2528)</f>
        <v/>
      </c>
      <c r="V2528" s="42">
        <f>U2528/Q2528</f>
        <v/>
      </c>
      <c r="W2528" s="43">
        <f>IF(X2528=O2528,"MENOR",IF(X2528=S2528,"PROM[MEN-MED]","PROMEDIO"))</f>
        <v/>
      </c>
      <c r="X2528" s="163">
        <f>IF(V2528&lt;=300%,O2528,IF(AND(V2528&gt;100%,V2528&lt;=150%),S2528,R2528))</f>
        <v/>
      </c>
      <c r="Y2528" s="162">
        <f>ROUND(X2528,0)</f>
        <v/>
      </c>
    </row>
    <row r="2529" ht="27" customHeight="1">
      <c r="B2529" s="57" t="inlineStr">
        <is>
          <t>8.4</t>
        </is>
      </c>
      <c r="C2529" s="32" t="n">
        <v>4912</v>
      </c>
      <c r="D2529" s="58" t="inlineStr">
        <is>
          <t>MOTOR ELEVA VIDRIOS PUERTAS</t>
        </is>
      </c>
      <c r="E2529" s="56" t="inlineStr">
        <is>
          <t>Mecanismo eléctrico, que está compuesto básicamente por un pequeño motor eléctrico y un mecanismo que transforma el movimiento rotativo del motor en un movimiento lineal de sube y baja. Diámetro establecido para este vehículo.</t>
        </is>
      </c>
      <c r="F2529" s="32" t="inlineStr">
        <is>
          <t>Unidad</t>
        </is>
      </c>
      <c r="G2529" s="35" t="inlineStr">
        <is>
          <t>suministro</t>
        </is>
      </c>
      <c r="H2529" s="159" t="n">
        <v>1137947</v>
      </c>
      <c r="I2529" s="37" t="n">
        <v>158.91</v>
      </c>
      <c r="J2529" s="37" t="n">
        <v>151.76</v>
      </c>
      <c r="K2529" s="160">
        <f>H2529*(I2529/J2529)</f>
        <v/>
      </c>
      <c r="L2529" s="159" t="n">
        <v>2283609.9048</v>
      </c>
      <c r="M2529" s="159" t="n">
        <v>2217097</v>
      </c>
      <c r="N2529" s="159" t="n">
        <v>2394464.76</v>
      </c>
      <c r="O2529" s="162">
        <f>MIN(K2529,L2529,M2529,N2529)</f>
        <v/>
      </c>
      <c r="P2529" s="162">
        <f>MAX(K2529,L2529,M2529,N2529)</f>
        <v/>
      </c>
      <c r="Q2529" s="162">
        <f>MEDIAN(K2529,L2529,M2529,N2529)</f>
        <v/>
      </c>
      <c r="R2529" s="162">
        <f>AVERAGE(K2529,L2529,M2529,N2529)</f>
        <v/>
      </c>
      <c r="S2529" s="162">
        <f>AVERAGE(O2529,Q2529)</f>
        <v/>
      </c>
      <c r="T2529" s="162">
        <f>AVERAGE(P2529,Q2529)</f>
        <v/>
      </c>
      <c r="U2529" s="41">
        <f>STDEVA(K2529,L2529,M2529,N2529)</f>
        <v/>
      </c>
      <c r="V2529" s="42">
        <f>U2529/Q2529</f>
        <v/>
      </c>
      <c r="W2529" s="43">
        <f>IF(X2529=O2529,"MENOR",IF(X2529=S2529,"PROM[MEN-MED]","PROMEDIO"))</f>
        <v/>
      </c>
      <c r="X2529" s="163">
        <f>IF(V2529&lt;=300%,O2529,IF(AND(V2529&gt;100%,V2529&lt;=150%),S2529,R2529))</f>
        <v/>
      </c>
      <c r="Y2529" s="162">
        <f>ROUND(X2529,0)</f>
        <v/>
      </c>
    </row>
    <row r="2530" ht="27" customHeight="1">
      <c r="B2530" s="57" t="inlineStr">
        <is>
          <t>8.5</t>
        </is>
      </c>
      <c r="C2530" s="32" t="n">
        <v>4912</v>
      </c>
      <c r="D2530" s="58" t="inlineStr">
        <is>
          <t>GUAYA CAPOT</t>
        </is>
      </c>
      <c r="E2530" s="56" t="inlineStr">
        <is>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is>
      </c>
      <c r="F2530" s="32" t="inlineStr">
        <is>
          <t>Unidad</t>
        </is>
      </c>
      <c r="G2530" s="35" t="inlineStr">
        <is>
          <t>suministro</t>
        </is>
      </c>
      <c r="H2530" s="159" t="n">
        <v>125400</v>
      </c>
      <c r="I2530" s="37" t="n">
        <v>158.91</v>
      </c>
      <c r="J2530" s="37" t="n">
        <v>151.76</v>
      </c>
      <c r="K2530" s="160">
        <f>H2530*(I2530/J2530)</f>
        <v/>
      </c>
      <c r="L2530" s="159" t="n">
        <v>149894.8752</v>
      </c>
      <c r="M2530" s="159" t="n">
        <v>145529</v>
      </c>
      <c r="N2530" s="159" t="n">
        <v>157171.32</v>
      </c>
      <c r="O2530" s="162">
        <f>MIN(K2530,L2530,M2530,N2530)</f>
        <v/>
      </c>
      <c r="P2530" s="162">
        <f>MAX(K2530,L2530,M2530,N2530)</f>
        <v/>
      </c>
      <c r="Q2530" s="162">
        <f>MEDIAN(K2530,L2530,M2530,N2530)</f>
        <v/>
      </c>
      <c r="R2530" s="162">
        <f>AVERAGE(K2530,L2530,M2530,N2530)</f>
        <v/>
      </c>
      <c r="S2530" s="162">
        <f>AVERAGE(O2530,Q2530)</f>
        <v/>
      </c>
      <c r="T2530" s="162">
        <f>AVERAGE(P2530,Q2530)</f>
        <v/>
      </c>
      <c r="U2530" s="41">
        <f>STDEVA(K2530,L2530,M2530,N2530)</f>
        <v/>
      </c>
      <c r="V2530" s="42">
        <f>U2530/Q2530</f>
        <v/>
      </c>
      <c r="W2530" s="43">
        <f>IF(X2530=O2530,"MENOR",IF(X2530=S2530,"PROM[MEN-MED]","PROMEDIO"))</f>
        <v/>
      </c>
      <c r="X2530" s="163">
        <f>IF(V2530&lt;=300%,O2530,IF(AND(V2530&gt;100%,V2530&lt;=150%),S2530,R2530))</f>
        <v/>
      </c>
      <c r="Y2530" s="162">
        <f>ROUND(X2530,0)</f>
        <v/>
      </c>
    </row>
    <row r="2531" ht="27" customHeight="1">
      <c r="B2531" s="57" t="inlineStr">
        <is>
          <t>8.6</t>
        </is>
      </c>
      <c r="C2531" s="32" t="n">
        <v>4912</v>
      </c>
      <c r="D2531" s="58" t="inlineStr">
        <is>
          <t>EMPAQUES PUERTAS</t>
        </is>
      </c>
      <c r="E2531"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531" s="32" t="inlineStr">
        <is>
          <t>Unidad</t>
        </is>
      </c>
      <c r="G2531" s="35" t="inlineStr">
        <is>
          <t>suministro</t>
        </is>
      </c>
      <c r="H2531" s="159" t="n">
        <v>353705</v>
      </c>
      <c r="I2531" s="37" t="n">
        <v>158.91</v>
      </c>
      <c r="J2531" s="37" t="n">
        <v>151.76</v>
      </c>
      <c r="K2531" s="160">
        <f>H2531*(I2531/J2531)</f>
        <v/>
      </c>
      <c r="L2531" s="159" t="n">
        <v>430382.4091</v>
      </c>
      <c r="M2531" s="159" t="n">
        <v>417847</v>
      </c>
      <c r="N2531" s="159" t="n">
        <v>451274.76</v>
      </c>
      <c r="O2531" s="162">
        <f>MIN(K2531,L2531,M2531,N2531)</f>
        <v/>
      </c>
      <c r="P2531" s="162">
        <f>MAX(K2531,L2531,M2531,N2531)</f>
        <v/>
      </c>
      <c r="Q2531" s="162">
        <f>MEDIAN(K2531,L2531,M2531,N2531)</f>
        <v/>
      </c>
      <c r="R2531" s="162">
        <f>AVERAGE(K2531,L2531,M2531,N2531)</f>
        <v/>
      </c>
      <c r="S2531" s="162">
        <f>AVERAGE(O2531,Q2531)</f>
        <v/>
      </c>
      <c r="T2531" s="162">
        <f>AVERAGE(P2531,Q2531)</f>
        <v/>
      </c>
      <c r="U2531" s="41">
        <f>STDEVA(K2531,L2531,M2531,N2531)</f>
        <v/>
      </c>
      <c r="V2531" s="42">
        <f>U2531/Q2531</f>
        <v/>
      </c>
      <c r="W2531" s="43">
        <f>IF(X2531=O2531,"MENOR",IF(X2531=S2531,"PROM[MEN-MED]","PROMEDIO"))</f>
        <v/>
      </c>
      <c r="X2531" s="163">
        <f>IF(V2531&lt;=300%,O2531,IF(AND(V2531&gt;100%,V2531&lt;=150%),S2531,R2531))</f>
        <v/>
      </c>
      <c r="Y2531" s="162">
        <f>ROUND(X2531,0)</f>
        <v/>
      </c>
    </row>
    <row r="2532" ht="27" customHeight="1">
      <c r="B2532" s="57" t="inlineStr">
        <is>
          <t>8.7</t>
        </is>
      </c>
      <c r="C2532" s="32" t="n">
        <v>4912</v>
      </c>
      <c r="D2532" s="58" t="inlineStr">
        <is>
          <t>ESPARRAGO</t>
        </is>
      </c>
      <c r="E2532" s="56" t="inlineStr">
        <is>
          <t>Tornillo metalico fabricado en aleacion de acero, que está dotado de una caña (cuerpo) con rosca y en el otro extremo posee la cabeza plana. Diametro establecido para este vehículo.</t>
        </is>
      </c>
      <c r="F2532" s="32" t="inlineStr">
        <is>
          <t>Unidad</t>
        </is>
      </c>
      <c r="G2532" s="35" t="inlineStr">
        <is>
          <t>suministro</t>
        </is>
      </c>
      <c r="H2532" s="159" t="n">
        <v>17100</v>
      </c>
      <c r="I2532" s="37" t="n">
        <v>158.91</v>
      </c>
      <c r="J2532" s="37" t="n">
        <v>151.76</v>
      </c>
      <c r="K2532" s="160">
        <f>H2532*(I2532/J2532)</f>
        <v/>
      </c>
      <c r="L2532" s="159" t="n">
        <v>20440.3444</v>
      </c>
      <c r="M2532" s="159" t="n">
        <v>19845</v>
      </c>
      <c r="N2532" s="159" t="n">
        <v>21432.6</v>
      </c>
      <c r="O2532" s="162">
        <f>MIN(K2532,L2532,M2532,N2532)</f>
        <v/>
      </c>
      <c r="P2532" s="162">
        <f>MAX(K2532,L2532,M2532,N2532)</f>
        <v/>
      </c>
      <c r="Q2532" s="162">
        <f>MEDIAN(K2532,L2532,M2532,N2532)</f>
        <v/>
      </c>
      <c r="R2532" s="162">
        <f>AVERAGE(K2532,L2532,M2532,N2532)</f>
        <v/>
      </c>
      <c r="S2532" s="162">
        <f>AVERAGE(O2532,Q2532)</f>
        <v/>
      </c>
      <c r="T2532" s="162">
        <f>AVERAGE(P2532,Q2532)</f>
        <v/>
      </c>
      <c r="U2532" s="41">
        <f>STDEVA(K2532,L2532,M2532,N2532)</f>
        <v/>
      </c>
      <c r="V2532" s="42">
        <f>U2532/Q2532</f>
        <v/>
      </c>
      <c r="W2532" s="43">
        <f>IF(X2532=O2532,"MENOR",IF(X2532=S2532,"PROM[MEN-MED]","PROMEDIO"))</f>
        <v/>
      </c>
      <c r="X2532" s="163">
        <f>IF(V2532&lt;=300%,O2532,IF(AND(V2532&gt;100%,V2532&lt;=150%),S2532,R2532))</f>
        <v/>
      </c>
      <c r="Y2532" s="162">
        <f>ROUND(X2532,0)</f>
        <v/>
      </c>
    </row>
    <row r="2533" ht="15.75" customHeight="1">
      <c r="B2533" s="57" t="inlineStr">
        <is>
          <t>8.8</t>
        </is>
      </c>
      <c r="C2533" s="32" t="n">
        <v>4912</v>
      </c>
      <c r="D2533" s="58" t="inlineStr">
        <is>
          <t>ESPEJO RETROVISOR INTERIOR</t>
        </is>
      </c>
      <c r="E2533" s="56" t="inlineStr">
        <is>
          <t>Objeto de superficie plana que refleja la luz compuesto por  una capa de plata o aluminio depositado sobre una plancha de vidrio. Forma y diámetro establecido para este vehículo.</t>
        </is>
      </c>
      <c r="F2533" s="32" t="inlineStr">
        <is>
          <t>Unidad</t>
        </is>
      </c>
      <c r="G2533" s="35" t="inlineStr">
        <is>
          <t>suministro</t>
        </is>
      </c>
      <c r="H2533" s="159" t="n">
        <v>1230374</v>
      </c>
      <c r="I2533" s="37" t="n">
        <v>158.91</v>
      </c>
      <c r="J2533" s="37" t="n">
        <v>151.76</v>
      </c>
      <c r="K2533" s="160">
        <f>H2533*(I2533/J2533)</f>
        <v/>
      </c>
      <c r="L2533" s="159" t="n">
        <v>3419812.1825</v>
      </c>
      <c r="M2533" s="159" t="n">
        <v>3320206</v>
      </c>
      <c r="N2533" s="159" t="n">
        <v>3585822.48</v>
      </c>
      <c r="O2533" s="162">
        <f>MIN(K2533,L2533,M2533,N2533)</f>
        <v/>
      </c>
      <c r="P2533" s="162">
        <f>MAX(K2533,L2533,M2533,N2533)</f>
        <v/>
      </c>
      <c r="Q2533" s="162">
        <f>MEDIAN(K2533,L2533,M2533,N2533)</f>
        <v/>
      </c>
      <c r="R2533" s="162">
        <f>AVERAGE(K2533,L2533,M2533,N2533)</f>
        <v/>
      </c>
      <c r="S2533" s="162">
        <f>AVERAGE(O2533,Q2533)</f>
        <v/>
      </c>
      <c r="T2533" s="162">
        <f>AVERAGE(P2533,Q2533)</f>
        <v/>
      </c>
      <c r="U2533" s="41">
        <f>STDEVA(K2533,L2533,M2533,N2533)</f>
        <v/>
      </c>
      <c r="V2533" s="42">
        <f>U2533/Q2533</f>
        <v/>
      </c>
      <c r="W2533" s="43">
        <f>IF(X2533=O2533,"MENOR",IF(X2533=S2533,"PROM[MEN-MED]","PROMEDIO"))</f>
        <v/>
      </c>
      <c r="X2533" s="163">
        <f>IF(V2533&lt;=300%,O2533,IF(AND(V2533&gt;100%,V2533&lt;=150%),S2533,R2533))</f>
        <v/>
      </c>
      <c r="Y2533" s="162">
        <f>ROUND(X2533,0)</f>
        <v/>
      </c>
    </row>
    <row r="2534" ht="27" customHeight="1">
      <c r="B2534" s="57" t="inlineStr">
        <is>
          <t>8.9</t>
        </is>
      </c>
      <c r="C2534" s="32" t="n">
        <v>4912</v>
      </c>
      <c r="D2534" s="58" t="inlineStr">
        <is>
          <t>ESPEJO RETROVISOR LATERAL</t>
        </is>
      </c>
      <c r="E2534" s="56" t="inlineStr">
        <is>
          <t>Objeto de superficie plana o curva que refleja la luz compuesto por  una capa de plata o aluminio depositado sobre una plancha de vidrio. Formas y diámetro establecido para este vehículo.</t>
        </is>
      </c>
      <c r="F2534" s="32" t="inlineStr">
        <is>
          <t>Unidad</t>
        </is>
      </c>
      <c r="G2534" s="35" t="inlineStr">
        <is>
          <t>suministro</t>
        </is>
      </c>
      <c r="H2534" s="159" t="n">
        <v>1361561</v>
      </c>
      <c r="I2534" s="37" t="n">
        <v>158.91</v>
      </c>
      <c r="J2534" s="37" t="n">
        <v>151.76</v>
      </c>
      <c r="K2534" s="160">
        <f>H2534*(I2534/J2534)</f>
        <v/>
      </c>
      <c r="L2534" s="159" t="n">
        <v>2739191.266</v>
      </c>
      <c r="M2534" s="159" t="n">
        <v>2659409</v>
      </c>
      <c r="N2534" s="159" t="n">
        <v>2872161.72</v>
      </c>
      <c r="O2534" s="162">
        <f>MIN(K2534,L2534,M2534,N2534)</f>
        <v/>
      </c>
      <c r="P2534" s="162">
        <f>MAX(K2534,L2534,M2534,N2534)</f>
        <v/>
      </c>
      <c r="Q2534" s="162">
        <f>MEDIAN(K2534,L2534,M2534,N2534)</f>
        <v/>
      </c>
      <c r="R2534" s="162">
        <f>AVERAGE(K2534,L2534,M2534,N2534)</f>
        <v/>
      </c>
      <c r="S2534" s="162">
        <f>AVERAGE(O2534,Q2534)</f>
        <v/>
      </c>
      <c r="T2534" s="162">
        <f>AVERAGE(P2534,Q2534)</f>
        <v/>
      </c>
      <c r="U2534" s="41">
        <f>STDEVA(K2534,L2534,M2534,N2534)</f>
        <v/>
      </c>
      <c r="V2534" s="42">
        <f>U2534/Q2534</f>
        <v/>
      </c>
      <c r="W2534" s="43">
        <f>IF(X2534=O2534,"MENOR",IF(X2534=S2534,"PROM[MEN-MED]","PROMEDIO"))</f>
        <v/>
      </c>
      <c r="X2534" s="163">
        <f>IF(V2534&lt;=300%,O2534,IF(AND(V2534&gt;100%,V2534&lt;=150%),S2534,R2534))</f>
        <v/>
      </c>
      <c r="Y2534" s="162">
        <f>ROUND(X2534,0)</f>
        <v/>
      </c>
    </row>
    <row r="2535" ht="27" customHeight="1">
      <c r="B2535" s="57" t="inlineStr">
        <is>
          <t>8.10</t>
        </is>
      </c>
      <c r="C2535" s="32" t="n">
        <v>4912</v>
      </c>
      <c r="D2535" s="58" t="inlineStr">
        <is>
          <t>UNIDAD SELLADA (FAROLA)</t>
        </is>
      </c>
      <c r="E2535" s="56" t="inlineStr">
        <is>
          <t>Elemento fabricado en pasta  transparentes de lente convergente que provee proteccion a la iluminación  con seguridad en condiciones de baja visibilidad. Forma y  diámetro establecido para este vehículo.</t>
        </is>
      </c>
      <c r="F2535" s="32" t="inlineStr">
        <is>
          <t>Unidad</t>
        </is>
      </c>
      <c r="G2535" s="35" t="inlineStr">
        <is>
          <t>suministro</t>
        </is>
      </c>
      <c r="H2535" s="159" t="n">
        <v>1073347</v>
      </c>
      <c r="I2535" s="37" t="n">
        <v>158.91</v>
      </c>
      <c r="J2535" s="37" t="n">
        <v>151.76</v>
      </c>
      <c r="K2535" s="160">
        <f>H2535*(I2535/J2535)</f>
        <v/>
      </c>
      <c r="L2535" s="159" t="n">
        <v>3927533.1676</v>
      </c>
      <c r="M2535" s="159" t="n">
        <v>3813139</v>
      </c>
      <c r="N2535" s="159" t="n">
        <v>4118190.12</v>
      </c>
      <c r="O2535" s="162">
        <f>MIN(K2535,L2535,M2535,N2535)</f>
        <v/>
      </c>
      <c r="P2535" s="162">
        <f>MAX(K2535,L2535,M2535,N2535)</f>
        <v/>
      </c>
      <c r="Q2535" s="162">
        <f>MEDIAN(K2535,L2535,M2535,N2535)</f>
        <v/>
      </c>
      <c r="R2535" s="162">
        <f>AVERAGE(K2535,L2535,M2535,N2535)</f>
        <v/>
      </c>
      <c r="S2535" s="162">
        <f>AVERAGE(O2535,Q2535)</f>
        <v/>
      </c>
      <c r="T2535" s="162">
        <f>AVERAGE(P2535,Q2535)</f>
        <v/>
      </c>
      <c r="U2535" s="41">
        <f>STDEVA(K2535,L2535,M2535,N2535)</f>
        <v/>
      </c>
      <c r="V2535" s="42">
        <f>U2535/Q2535</f>
        <v/>
      </c>
      <c r="W2535" s="43">
        <f>IF(X2535=O2535,"MENOR",IF(X2535=S2535,"PROM[MEN-MED]","PROMEDIO"))</f>
        <v/>
      </c>
      <c r="X2535" s="163">
        <f>IF(V2535&lt;=300%,O2535,IF(AND(V2535&gt;100%,V2535&lt;=150%),S2535,R2535))</f>
        <v/>
      </c>
      <c r="Y2535" s="162">
        <f>ROUND(X2535,0)</f>
        <v/>
      </c>
    </row>
    <row r="2536" ht="27" customHeight="1">
      <c r="B2536" s="57" t="inlineStr">
        <is>
          <t>8.11</t>
        </is>
      </c>
      <c r="C2536" s="32" t="n">
        <v>4912</v>
      </c>
      <c r="D2536" s="58" t="inlineStr">
        <is>
          <t>CINTURON DE SEGURIDAD TRASERO</t>
        </is>
      </c>
      <c r="E2536" s="56" t="inlineStr">
        <is>
          <t>Es un elemento de arnés tipo correa, fabricadio en una cinta de material textil. Incluye el clip de seguidad y hebilla. Para sujetar en un momento de impacto. Costado Diámetro establecido para este vehículo. ubicacion lado posterior. (atras)</t>
        </is>
      </c>
      <c r="F2536" s="32" t="inlineStr">
        <is>
          <t>Unidad</t>
        </is>
      </c>
      <c r="G2536" s="35" t="inlineStr">
        <is>
          <t>suministro</t>
        </is>
      </c>
      <c r="H2536" s="159" t="n">
        <v>891474</v>
      </c>
      <c r="I2536" s="37" t="n">
        <v>158.91</v>
      </c>
      <c r="J2536" s="37" t="n">
        <v>151.76</v>
      </c>
      <c r="K2536" s="160">
        <f>H2536*(I2536/J2536)</f>
        <v/>
      </c>
      <c r="L2536" s="159" t="n">
        <v>1789038.9314</v>
      </c>
      <c r="M2536" s="159" t="n">
        <v>1736931</v>
      </c>
      <c r="N2536" s="159" t="n">
        <v>1875885.48</v>
      </c>
      <c r="O2536" s="162">
        <f>MIN(K2536,L2536,M2536,N2536)</f>
        <v/>
      </c>
      <c r="P2536" s="162">
        <f>MAX(K2536,L2536,M2536,N2536)</f>
        <v/>
      </c>
      <c r="Q2536" s="162">
        <f>MEDIAN(K2536,L2536,M2536,N2536)</f>
        <v/>
      </c>
      <c r="R2536" s="162">
        <f>AVERAGE(K2536,L2536,M2536,N2536)</f>
        <v/>
      </c>
      <c r="S2536" s="162">
        <f>AVERAGE(O2536,Q2536)</f>
        <v/>
      </c>
      <c r="T2536" s="162">
        <f>AVERAGE(P2536,Q2536)</f>
        <v/>
      </c>
      <c r="U2536" s="41">
        <f>STDEVA(K2536,L2536,M2536,N2536)</f>
        <v/>
      </c>
      <c r="V2536" s="42">
        <f>U2536/Q2536</f>
        <v/>
      </c>
      <c r="W2536" s="43">
        <f>IF(X2536=O2536,"MENOR",IF(X2536=S2536,"PROM[MEN-MED]","PROMEDIO"))</f>
        <v/>
      </c>
      <c r="X2536" s="163">
        <f>IF(V2536&lt;=300%,O2536,IF(AND(V2536&gt;100%,V2536&lt;=150%),S2536,R2536))</f>
        <v/>
      </c>
      <c r="Y2536" s="162">
        <f>ROUND(X2536,0)</f>
        <v/>
      </c>
    </row>
    <row r="2537" ht="27" customHeight="1">
      <c r="B2537" s="57" t="inlineStr">
        <is>
          <t>8.12</t>
        </is>
      </c>
      <c r="C2537" s="32" t="n">
        <v>4912</v>
      </c>
      <c r="D2537" s="58" t="inlineStr">
        <is>
          <t>CINTURON DE SEGURIDAD DELANTERO</t>
        </is>
      </c>
      <c r="E2537" s="56" t="inlineStr">
        <is>
          <t>Es un elemento de arnés tipo correa, fabricadio en una cinta de material textil. Incluye el clip de seguidad y hebilla. Para sujetar en un momento de impacto. Costado Diámetro establecido para este vehículo. Ubicacion lado anterior (delante)</t>
        </is>
      </c>
      <c r="F2537" s="32" t="inlineStr">
        <is>
          <t>Unidad</t>
        </is>
      </c>
      <c r="G2537" s="35" t="inlineStr">
        <is>
          <t>suministro</t>
        </is>
      </c>
      <c r="H2537" s="159" t="n">
        <v>815776</v>
      </c>
      <c r="I2537" s="37" t="n">
        <v>158.91</v>
      </c>
      <c r="J2537" s="37" t="n">
        <v>151.76</v>
      </c>
      <c r="K2537" s="160">
        <f>H2537*(I2537/J2537)</f>
        <v/>
      </c>
      <c r="L2537" s="159" t="n">
        <v>991628.3804</v>
      </c>
      <c r="M2537" s="159" t="n">
        <v>962746</v>
      </c>
      <c r="N2537" s="159" t="n">
        <v>1039765.68</v>
      </c>
      <c r="O2537" s="162">
        <f>MIN(K2537,L2537,M2537,N2537)</f>
        <v/>
      </c>
      <c r="P2537" s="162">
        <f>MAX(K2537,L2537,M2537,N2537)</f>
        <v/>
      </c>
      <c r="Q2537" s="162">
        <f>MEDIAN(K2537,L2537,M2537,N2537)</f>
        <v/>
      </c>
      <c r="R2537" s="162">
        <f>AVERAGE(K2537,L2537,M2537,N2537)</f>
        <v/>
      </c>
      <c r="S2537" s="162">
        <f>AVERAGE(O2537,Q2537)</f>
        <v/>
      </c>
      <c r="T2537" s="162">
        <f>AVERAGE(P2537,Q2537)</f>
        <v/>
      </c>
      <c r="U2537" s="41">
        <f>STDEVA(K2537,L2537,M2537,N2537)</f>
        <v/>
      </c>
      <c r="V2537" s="42">
        <f>U2537/Q2537</f>
        <v/>
      </c>
      <c r="W2537" s="43">
        <f>IF(X2537=O2537,"MENOR",IF(X2537=S2537,"PROM[MEN-MED]","PROMEDIO"))</f>
        <v/>
      </c>
      <c r="X2537" s="163">
        <f>IF(V2537&lt;=300%,O2537,IF(AND(V2537&gt;100%,V2537&lt;=150%),S2537,R2537))</f>
        <v/>
      </c>
      <c r="Y2537" s="162">
        <f>ROUND(X2537,0)</f>
        <v/>
      </c>
    </row>
    <row r="2538" ht="15.75" customHeight="1">
      <c r="B2538" s="57" t="inlineStr">
        <is>
          <t>8.13</t>
        </is>
      </c>
      <c r="C2538" s="32" t="n">
        <v>4912</v>
      </c>
      <c r="D2538" s="58" t="inlineStr">
        <is>
          <t>LUNAS ESPEJOS RETROVISOR LATERALES</t>
        </is>
      </c>
      <c r="E2538" s="56" t="inlineStr">
        <is>
          <t>Objeto de superficie plana que refleja la luz compuesto por  una capa de plata o aluminio depositado sobre una plancha de vidrio. Forma y diámetro establecido para este vehículo.</t>
        </is>
      </c>
      <c r="F2538" s="32" t="inlineStr">
        <is>
          <t>Unidad</t>
        </is>
      </c>
      <c r="G2538" s="35" t="inlineStr">
        <is>
          <t>suministro</t>
        </is>
      </c>
      <c r="H2538" s="159" t="n">
        <v>248460</v>
      </c>
      <c r="I2538" s="37" t="n">
        <v>158.91</v>
      </c>
      <c r="J2538" s="37" t="n">
        <v>151.76</v>
      </c>
      <c r="K2538" s="160">
        <f>H2538*(I2538/J2538)</f>
        <v/>
      </c>
      <c r="L2538" s="159" t="n">
        <v>525046.6235</v>
      </c>
      <c r="M2538" s="159" t="n">
        <v>509754</v>
      </c>
      <c r="N2538" s="159" t="n">
        <v>550534.3199999999</v>
      </c>
      <c r="O2538" s="162">
        <f>MIN(K2538,L2538,M2538,N2538)</f>
        <v/>
      </c>
      <c r="P2538" s="162">
        <f>MAX(K2538,L2538,M2538,N2538)</f>
        <v/>
      </c>
      <c r="Q2538" s="162">
        <f>MEDIAN(K2538,L2538,M2538,N2538)</f>
        <v/>
      </c>
      <c r="R2538" s="162">
        <f>AVERAGE(K2538,L2538,M2538,N2538)</f>
        <v/>
      </c>
      <c r="S2538" s="162">
        <f>AVERAGE(O2538,Q2538)</f>
        <v/>
      </c>
      <c r="T2538" s="162">
        <f>AVERAGE(P2538,Q2538)</f>
        <v/>
      </c>
      <c r="U2538" s="41">
        <f>STDEVA(K2538,L2538,M2538,N2538)</f>
        <v/>
      </c>
      <c r="V2538" s="42">
        <f>U2538/Q2538</f>
        <v/>
      </c>
      <c r="W2538" s="43">
        <f>IF(X2538=O2538,"MENOR",IF(X2538=S2538,"PROM[MEN-MED]","PROMEDIO"))</f>
        <v/>
      </c>
      <c r="X2538" s="163">
        <f>IF(V2538&lt;=300%,O2538,IF(AND(V2538&gt;100%,V2538&lt;=150%),S2538,R2538))</f>
        <v/>
      </c>
      <c r="Y2538" s="162">
        <f>ROUND(X2538,0)</f>
        <v/>
      </c>
    </row>
    <row r="2539" ht="27" customHeight="1">
      <c r="B2539" s="57" t="inlineStr">
        <is>
          <t>8.14</t>
        </is>
      </c>
      <c r="C2539" s="32" t="n">
        <v>4912</v>
      </c>
      <c r="D2539" s="58" t="inlineStr">
        <is>
          <t>MANIJA APERTURA CAPOT</t>
        </is>
      </c>
      <c r="E2539" s="56" t="inlineStr">
        <is>
          <t>Dispositivo metálico y plastico, externo de forma irregular tipo palanca,  en su parte interna con resortes para accionar la cerradura giratoria a fin de permitir su cierre y su apertura. Forma y diámetro establecido para este vehículo.</t>
        </is>
      </c>
      <c r="F2539" s="32" t="inlineStr">
        <is>
          <t>Unidad</t>
        </is>
      </c>
      <c r="G2539" s="35" t="inlineStr">
        <is>
          <t>suministro</t>
        </is>
      </c>
      <c r="H2539" s="159" t="n">
        <v>152000</v>
      </c>
      <c r="I2539" s="37" t="n">
        <v>158.91</v>
      </c>
      <c r="J2539" s="37" t="n">
        <v>151.76</v>
      </c>
      <c r="K2539" s="160">
        <f>H2539*(I2539/J2539)</f>
        <v/>
      </c>
      <c r="L2539" s="159" t="n">
        <v>178232.2262</v>
      </c>
      <c r="M2539" s="159" t="n">
        <v>173041</v>
      </c>
      <c r="N2539" s="159" t="n">
        <v>186884.28</v>
      </c>
      <c r="O2539" s="162">
        <f>MIN(K2539,L2539,M2539,N2539)</f>
        <v/>
      </c>
      <c r="P2539" s="162">
        <f>MAX(K2539,L2539,M2539,N2539)</f>
        <v/>
      </c>
      <c r="Q2539" s="162">
        <f>MEDIAN(K2539,L2539,M2539,N2539)</f>
        <v/>
      </c>
      <c r="R2539" s="162">
        <f>AVERAGE(K2539,L2539,M2539,N2539)</f>
        <v/>
      </c>
      <c r="S2539" s="162">
        <f>AVERAGE(O2539,Q2539)</f>
        <v/>
      </c>
      <c r="T2539" s="162">
        <f>AVERAGE(P2539,Q2539)</f>
        <v/>
      </c>
      <c r="U2539" s="41">
        <f>STDEVA(K2539,L2539,M2539,N2539)</f>
        <v/>
      </c>
      <c r="V2539" s="42">
        <f>U2539/Q2539</f>
        <v/>
      </c>
      <c r="W2539" s="43">
        <f>IF(X2539=O2539,"MENOR",IF(X2539=S2539,"PROM[MEN-MED]","PROMEDIO"))</f>
        <v/>
      </c>
      <c r="X2539" s="163">
        <f>IF(V2539&lt;=300%,O2539,IF(AND(V2539&gt;100%,V2539&lt;=150%),S2539,R2539))</f>
        <v/>
      </c>
      <c r="Y2539" s="162">
        <f>ROUND(X2539,0)</f>
        <v/>
      </c>
    </row>
    <row r="2540" ht="27" customHeight="1">
      <c r="B2540" s="57" t="inlineStr">
        <is>
          <t>8.15</t>
        </is>
      </c>
      <c r="C2540" s="32" t="n">
        <v>4912</v>
      </c>
      <c r="D2540" s="58" t="inlineStr">
        <is>
          <t>MANIJAS EXTERNAS DE LA PUERTA</t>
        </is>
      </c>
      <c r="E2540" s="56" t="inlineStr">
        <is>
          <t>Dispositivo metálico y plastico, externo de forma irregular tipo palanca,  en su parte interna con resortes para accionar la cerradura giratoria a fin de permitir su cierre y su apertura. Forma y diámetro establecido para este vehículo.</t>
        </is>
      </c>
      <c r="F2540" s="32" t="inlineStr">
        <is>
          <t>Unidad</t>
        </is>
      </c>
      <c r="G2540" s="35" t="inlineStr">
        <is>
          <t>suministro</t>
        </is>
      </c>
      <c r="H2540" s="159" t="n">
        <v>683762</v>
      </c>
      <c r="I2540" s="37" t="n">
        <v>158.91</v>
      </c>
      <c r="J2540" s="37" t="n">
        <v>151.76</v>
      </c>
      <c r="K2540" s="160">
        <f>H2540*(I2540/J2540)</f>
        <v/>
      </c>
      <c r="L2540" s="159" t="n">
        <v>981136.8049</v>
      </c>
      <c r="M2540" s="159" t="n">
        <v>952560</v>
      </c>
      <c r="N2540" s="159" t="n">
        <v>1028764.8</v>
      </c>
      <c r="O2540" s="162">
        <f>MIN(K2540,L2540,M2540,N2540)</f>
        <v/>
      </c>
      <c r="P2540" s="162">
        <f>MAX(K2540,L2540,M2540,N2540)</f>
        <v/>
      </c>
      <c r="Q2540" s="162">
        <f>MEDIAN(K2540,L2540,M2540,N2540)</f>
        <v/>
      </c>
      <c r="R2540" s="162">
        <f>AVERAGE(K2540,L2540,M2540,N2540)</f>
        <v/>
      </c>
      <c r="S2540" s="162">
        <f>AVERAGE(O2540,Q2540)</f>
        <v/>
      </c>
      <c r="T2540" s="162">
        <f>AVERAGE(P2540,Q2540)</f>
        <v/>
      </c>
      <c r="U2540" s="41">
        <f>STDEVA(K2540,L2540,M2540,N2540)</f>
        <v/>
      </c>
      <c r="V2540" s="42">
        <f>U2540/Q2540</f>
        <v/>
      </c>
      <c r="W2540" s="43">
        <f>IF(X2540=O2540,"MENOR",IF(X2540=S2540,"PROM[MEN-MED]","PROMEDIO"))</f>
        <v/>
      </c>
      <c r="X2540" s="163">
        <f>IF(V2540&lt;=300%,O2540,IF(AND(V2540&gt;100%,V2540&lt;=150%),S2540,R2540))</f>
        <v/>
      </c>
      <c r="Y2540" s="162">
        <f>ROUND(X2540,0)</f>
        <v/>
      </c>
    </row>
    <row r="2541" ht="27" customHeight="1">
      <c r="B2541" s="57" t="inlineStr">
        <is>
          <t>8.16</t>
        </is>
      </c>
      <c r="C2541" s="32" t="n">
        <v>4912</v>
      </c>
      <c r="D2541" s="58" t="inlineStr">
        <is>
          <t>MANIJAS INTERNAS DE LA PUERTA</t>
        </is>
      </c>
      <c r="E2541" s="56" t="inlineStr">
        <is>
          <t>Dispositivo metálico y plastico, interno de forma irregular tipo palanca,  en su parte interna con resortes para accionar la cerradura giratoria a fin de permitir su cierre y su apertura. Forma y diámetro establecido para este vehículo.</t>
        </is>
      </c>
      <c r="F2541" s="32" t="inlineStr">
        <is>
          <t>Unidad</t>
        </is>
      </c>
      <c r="G2541" s="35" t="inlineStr">
        <is>
          <t>suministro</t>
        </is>
      </c>
      <c r="H2541" s="159" t="n">
        <v>203300</v>
      </c>
      <c r="I2541" s="37" t="n">
        <v>158.91</v>
      </c>
      <c r="J2541" s="37" t="n">
        <v>151.76</v>
      </c>
      <c r="K2541" s="160">
        <f>H2541*(I2541/J2541)</f>
        <v/>
      </c>
      <c r="L2541" s="159" t="n">
        <v>247642.9032</v>
      </c>
      <c r="M2541" s="159" t="n">
        <v>240430</v>
      </c>
      <c r="N2541" s="159" t="n">
        <v>259664.4</v>
      </c>
      <c r="O2541" s="162">
        <f>MIN(K2541,L2541,M2541,N2541)</f>
        <v/>
      </c>
      <c r="P2541" s="162">
        <f>MAX(K2541,L2541,M2541,N2541)</f>
        <v/>
      </c>
      <c r="Q2541" s="162">
        <f>MEDIAN(K2541,L2541,M2541,N2541)</f>
        <v/>
      </c>
      <c r="R2541" s="162">
        <f>AVERAGE(K2541,L2541,M2541,N2541)</f>
        <v/>
      </c>
      <c r="S2541" s="162">
        <f>AVERAGE(O2541,Q2541)</f>
        <v/>
      </c>
      <c r="T2541" s="162">
        <f>AVERAGE(P2541,Q2541)</f>
        <v/>
      </c>
      <c r="U2541" s="41">
        <f>STDEVA(K2541,L2541,M2541,N2541)</f>
        <v/>
      </c>
      <c r="V2541" s="42">
        <f>U2541/Q2541</f>
        <v/>
      </c>
      <c r="W2541" s="43">
        <f>IF(X2541=O2541,"MENOR",IF(X2541=S2541,"PROM[MEN-MED]","PROMEDIO"))</f>
        <v/>
      </c>
      <c r="X2541" s="163">
        <f>IF(V2541&lt;=300%,O2541,IF(AND(V2541&gt;100%,V2541&lt;=150%),S2541,R2541))</f>
        <v/>
      </c>
      <c r="Y2541" s="162">
        <f>ROUND(X2541,0)</f>
        <v/>
      </c>
    </row>
    <row r="2542" ht="15.75" customHeight="1">
      <c r="B2542" s="57" t="inlineStr">
        <is>
          <t>8.17</t>
        </is>
      </c>
      <c r="C2542" s="32" t="n">
        <v>4912</v>
      </c>
      <c r="D2542" s="58" t="inlineStr">
        <is>
          <t>PERNOS RUEDAS</t>
        </is>
      </c>
      <c r="E2542" s="56" t="inlineStr">
        <is>
          <t>Pieza metálica cilindrica con cabeza exágona en uno de sus extremos y su cuerpo roscado. Permite unir o fijar elementos. Diámetro establecido para este vehículo.</t>
        </is>
      </c>
      <c r="F2542" s="32" t="inlineStr">
        <is>
          <t>Unidad</t>
        </is>
      </c>
      <c r="G2542" s="35" t="inlineStr">
        <is>
          <t>suministro</t>
        </is>
      </c>
      <c r="H2542" s="159" t="n">
        <v>15901</v>
      </c>
      <c r="I2542" s="37" t="n">
        <v>158.91</v>
      </c>
      <c r="J2542" s="37" t="n">
        <v>151.76</v>
      </c>
      <c r="K2542" s="160">
        <f>H2542*(I2542/J2542)</f>
        <v/>
      </c>
      <c r="L2542" s="159" t="n">
        <v>20635.0165</v>
      </c>
      <c r="M2542" s="159" t="n">
        <v>20034</v>
      </c>
      <c r="N2542" s="159" t="n">
        <v>21636.72</v>
      </c>
      <c r="O2542" s="162">
        <f>MIN(K2542,L2542,M2542,N2542)</f>
        <v/>
      </c>
      <c r="P2542" s="162">
        <f>MAX(K2542,L2542,M2542,N2542)</f>
        <v/>
      </c>
      <c r="Q2542" s="162">
        <f>MEDIAN(K2542,L2542,M2542,N2542)</f>
        <v/>
      </c>
      <c r="R2542" s="162">
        <f>AVERAGE(K2542,L2542,M2542,N2542)</f>
        <v/>
      </c>
      <c r="S2542" s="162">
        <f>AVERAGE(O2542,Q2542)</f>
        <v/>
      </c>
      <c r="T2542" s="162">
        <f>AVERAGE(P2542,Q2542)</f>
        <v/>
      </c>
      <c r="U2542" s="41">
        <f>STDEVA(K2542,L2542,M2542,N2542)</f>
        <v/>
      </c>
      <c r="V2542" s="42">
        <f>U2542/Q2542</f>
        <v/>
      </c>
      <c r="W2542" s="43">
        <f>IF(X2542=O2542,"MENOR",IF(X2542=S2542,"PROM[MEN-MED]","PROMEDIO"))</f>
        <v/>
      </c>
      <c r="X2542" s="163">
        <f>IF(V2542&lt;=300%,O2542,IF(AND(V2542&gt;100%,V2542&lt;=150%),S2542,R2542))</f>
        <v/>
      </c>
      <c r="Y2542" s="162">
        <f>ROUND(X2542,0)</f>
        <v/>
      </c>
    </row>
    <row r="2543" ht="15.75" customHeight="1">
      <c r="B2543" s="57" t="inlineStr">
        <is>
          <t>8.18</t>
        </is>
      </c>
      <c r="C2543" s="32" t="n">
        <v>4912</v>
      </c>
      <c r="D2543" s="59" t="inlineStr">
        <is>
          <t>TUERCAS PERNOS RUEDAS</t>
        </is>
      </c>
      <c r="E2543" s="56" t="inlineStr">
        <is>
          <t>Pieza metálica mecánica con un orificio central, el cual presenta una rosca, en forma fija o deslizante. Diametro requerido para este vehiculo.</t>
        </is>
      </c>
      <c r="F2543" s="32" t="inlineStr">
        <is>
          <t>Unidad</t>
        </is>
      </c>
      <c r="G2543" s="35" t="inlineStr">
        <is>
          <t>suministro</t>
        </is>
      </c>
      <c r="H2543" s="159" t="n">
        <v>27827</v>
      </c>
      <c r="I2543" s="37" t="n">
        <v>158.91</v>
      </c>
      <c r="J2543" s="37" t="n">
        <v>151.76</v>
      </c>
      <c r="K2543" s="160">
        <f>H2543*(I2543/J2543)</f>
        <v/>
      </c>
      <c r="L2543" s="159" t="n">
        <v>35538.0886</v>
      </c>
      <c r="M2543" s="159" t="n">
        <v>34503</v>
      </c>
      <c r="N2543" s="159" t="n">
        <v>37263.24</v>
      </c>
      <c r="O2543" s="162">
        <f>MIN(K2543,L2543,M2543,N2543)</f>
        <v/>
      </c>
      <c r="P2543" s="162">
        <f>MAX(K2543,L2543,M2543,N2543)</f>
        <v/>
      </c>
      <c r="Q2543" s="162">
        <f>MEDIAN(K2543,L2543,M2543,N2543)</f>
        <v/>
      </c>
      <c r="R2543" s="162">
        <f>AVERAGE(K2543,L2543,M2543,N2543)</f>
        <v/>
      </c>
      <c r="S2543" s="162">
        <f>AVERAGE(O2543,Q2543)</f>
        <v/>
      </c>
      <c r="T2543" s="162">
        <f>AVERAGE(P2543,Q2543)</f>
        <v/>
      </c>
      <c r="U2543" s="41">
        <f>STDEVA(K2543,L2543,M2543,N2543)</f>
        <v/>
      </c>
      <c r="V2543" s="42">
        <f>U2543/Q2543</f>
        <v/>
      </c>
      <c r="W2543" s="43">
        <f>IF(X2543=O2543,"MENOR",IF(X2543=S2543,"PROM[MEN-MED]","PROMEDIO"))</f>
        <v/>
      </c>
      <c r="X2543" s="163">
        <f>IF(V2543&lt;=300%,O2543,IF(AND(V2543&gt;100%,V2543&lt;=150%),S2543,R2543))</f>
        <v/>
      </c>
      <c r="Y2543" s="162">
        <f>ROUND(X2543,0)</f>
        <v/>
      </c>
    </row>
    <row r="2544" ht="27" customHeight="1">
      <c r="B2544" s="57" t="inlineStr">
        <is>
          <t>8.19</t>
        </is>
      </c>
      <c r="C2544" s="32" t="n">
        <v>4912</v>
      </c>
      <c r="D2544" s="58" t="inlineStr">
        <is>
          <t>PLUMILLAS</t>
        </is>
      </c>
      <c r="E2544" s="56" t="inlineStr">
        <is>
          <t>Elemento metálico en forma de barzo con un largo borde de goma, conformado por el pasador, gancho y bayonet.  Para ser movido en sentido oscilatorio. Diámetro establecido para este vehículo.</t>
        </is>
      </c>
      <c r="F2544" s="32" t="inlineStr">
        <is>
          <t>Unidad</t>
        </is>
      </c>
      <c r="G2544" s="35" t="inlineStr">
        <is>
          <t>suministro</t>
        </is>
      </c>
      <c r="H2544" s="159" t="n">
        <v>138143</v>
      </c>
      <c r="I2544" s="37" t="n">
        <v>158.91</v>
      </c>
      <c r="J2544" s="37" t="n">
        <v>151.76</v>
      </c>
      <c r="K2544" s="160">
        <f>H2544*(I2544/J2544)</f>
        <v/>
      </c>
      <c r="L2544" s="159" t="n">
        <v>448779.2379</v>
      </c>
      <c r="M2544" s="159" t="n">
        <v>435708</v>
      </c>
      <c r="N2544" s="159" t="n">
        <v>470564.64</v>
      </c>
      <c r="O2544" s="162">
        <f>MIN(K2544,L2544,M2544,N2544)</f>
        <v/>
      </c>
      <c r="P2544" s="162">
        <f>MAX(K2544,L2544,M2544,N2544)</f>
        <v/>
      </c>
      <c r="Q2544" s="162">
        <f>MEDIAN(K2544,L2544,M2544,N2544)</f>
        <v/>
      </c>
      <c r="R2544" s="162">
        <f>AVERAGE(K2544,L2544,M2544,N2544)</f>
        <v/>
      </c>
      <c r="S2544" s="162">
        <f>AVERAGE(O2544,Q2544)</f>
        <v/>
      </c>
      <c r="T2544" s="162">
        <f>AVERAGE(P2544,Q2544)</f>
        <v/>
      </c>
      <c r="U2544" s="41">
        <f>STDEVA(K2544,L2544,M2544,N2544)</f>
        <v/>
      </c>
      <c r="V2544" s="42">
        <f>U2544/Q2544</f>
        <v/>
      </c>
      <c r="W2544" s="43">
        <f>IF(X2544=O2544,"MENOR",IF(X2544=S2544,"PROM[MEN-MED]","PROMEDIO"))</f>
        <v/>
      </c>
      <c r="X2544" s="163">
        <f>IF(V2544&lt;=300%,O2544,IF(AND(V2544&gt;100%,V2544&lt;=150%),S2544,R2544))</f>
        <v/>
      </c>
      <c r="Y2544" s="162">
        <f>ROUND(X2544,0)</f>
        <v/>
      </c>
    </row>
    <row r="2545" ht="27" customHeight="1">
      <c r="B2545" s="57" t="inlineStr">
        <is>
          <t>8.20</t>
        </is>
      </c>
      <c r="C2545" s="32" t="n">
        <v>4912</v>
      </c>
      <c r="D2545" s="58" t="inlineStr">
        <is>
          <t>RINES DE ALEACIÓN ALUMNIO</t>
        </is>
      </c>
      <c r="E2545" s="56" t="inlineStr">
        <is>
          <t>Pieza en forma circular metálica de aleacion de  aluminio con manganeso, conformado por el cuerpo, eje, cubo, garganta, chavetero y orificio de valvula. Cuyo diametro, diseño exterior y color establecido para este vehículo.</t>
        </is>
      </c>
      <c r="F2545" s="32" t="inlineStr">
        <is>
          <t>Unidad</t>
        </is>
      </c>
      <c r="G2545" s="35" t="inlineStr">
        <is>
          <t>suministro</t>
        </is>
      </c>
      <c r="H2545" s="159" t="n">
        <v>3230974</v>
      </c>
      <c r="I2545" s="37" t="n">
        <v>158.91</v>
      </c>
      <c r="J2545" s="37" t="n">
        <v>151.76</v>
      </c>
      <c r="K2545" s="160">
        <f>H2545*(I2545/J2545)</f>
        <v/>
      </c>
      <c r="L2545" s="159" t="n">
        <v>5855457.2965</v>
      </c>
      <c r="M2545" s="159" t="n">
        <v>5684910</v>
      </c>
      <c r="N2545" s="159" t="n">
        <v>6139702.8</v>
      </c>
      <c r="O2545" s="162">
        <f>MIN(K2545,L2545,M2545,N2545)</f>
        <v/>
      </c>
      <c r="P2545" s="162">
        <f>MAX(K2545,L2545,M2545,N2545)</f>
        <v/>
      </c>
      <c r="Q2545" s="162">
        <f>MEDIAN(K2545,L2545,M2545,N2545)</f>
        <v/>
      </c>
      <c r="R2545" s="162">
        <f>AVERAGE(K2545,L2545,M2545,N2545)</f>
        <v/>
      </c>
      <c r="S2545" s="162">
        <f>AVERAGE(O2545,Q2545)</f>
        <v/>
      </c>
      <c r="T2545" s="162">
        <f>AVERAGE(P2545,Q2545)</f>
        <v/>
      </c>
      <c r="U2545" s="41">
        <f>STDEVA(K2545,L2545,M2545,N2545)</f>
        <v/>
      </c>
      <c r="V2545" s="42">
        <f>U2545/Q2545</f>
        <v/>
      </c>
      <c r="W2545" s="43">
        <f>IF(X2545=O2545,"MENOR",IF(X2545=S2545,"PROM[MEN-MED]","PROMEDIO"))</f>
        <v/>
      </c>
      <c r="X2545" s="163">
        <f>IF(V2545&lt;=300%,O2545,IF(AND(V2545&gt;100%,V2545&lt;=150%),S2545,R2545))</f>
        <v/>
      </c>
      <c r="Y2545" s="162">
        <f>ROUND(X2545,0)</f>
        <v/>
      </c>
    </row>
    <row r="2546" ht="27" customHeight="1">
      <c r="B2546" s="57" t="inlineStr">
        <is>
          <t>8.21</t>
        </is>
      </c>
      <c r="C2546" s="32" t="n">
        <v>4912</v>
      </c>
      <c r="D2546" s="58" t="inlineStr">
        <is>
          <t>STOP TRASERO</t>
        </is>
      </c>
      <c r="E2546"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546" s="32" t="inlineStr">
        <is>
          <t>Unidad</t>
        </is>
      </c>
      <c r="G2546" s="35" t="inlineStr">
        <is>
          <t>suministro</t>
        </is>
      </c>
      <c r="H2546" s="159" t="n">
        <v>944148</v>
      </c>
      <c r="I2546" s="37" t="n">
        <v>158.91</v>
      </c>
      <c r="J2546" s="37" t="n">
        <v>151.76</v>
      </c>
      <c r="K2546" s="160">
        <f>H2546*(I2546/J2546)</f>
        <v/>
      </c>
      <c r="L2546" s="159" t="n">
        <v>1184406.2741</v>
      </c>
      <c r="M2546" s="159" t="n">
        <v>1149909</v>
      </c>
      <c r="N2546" s="159" t="n">
        <v>1241901.72</v>
      </c>
      <c r="O2546" s="162">
        <f>MIN(K2546,L2546,M2546,N2546)</f>
        <v/>
      </c>
      <c r="P2546" s="162">
        <f>MAX(K2546,L2546,M2546,N2546)</f>
        <v/>
      </c>
      <c r="Q2546" s="162">
        <f>MEDIAN(K2546,L2546,M2546,N2546)</f>
        <v/>
      </c>
      <c r="R2546" s="162">
        <f>AVERAGE(K2546,L2546,M2546,N2546)</f>
        <v/>
      </c>
      <c r="S2546" s="162">
        <f>AVERAGE(O2546,Q2546)</f>
        <v/>
      </c>
      <c r="T2546" s="162">
        <f>AVERAGE(P2546,Q2546)</f>
        <v/>
      </c>
      <c r="U2546" s="41">
        <f>STDEVA(K2546,L2546,M2546,N2546)</f>
        <v/>
      </c>
      <c r="V2546" s="42">
        <f>U2546/Q2546</f>
        <v/>
      </c>
      <c r="W2546" s="43">
        <f>IF(X2546=O2546,"MENOR",IF(X2546=S2546,"PROM[MEN-MED]","PROMEDIO"))</f>
        <v/>
      </c>
      <c r="X2546" s="163">
        <f>IF(V2546&lt;=300%,O2546,IF(AND(V2546&gt;100%,V2546&lt;=150%),S2546,R2546))</f>
        <v/>
      </c>
      <c r="Y2546" s="162">
        <f>ROUND(X2546,0)</f>
        <v/>
      </c>
    </row>
    <row r="2547" ht="27" customHeight="1">
      <c r="B2547" s="57" t="inlineStr">
        <is>
          <t>8.22</t>
        </is>
      </c>
      <c r="C2547" s="32" t="n">
        <v>4912</v>
      </c>
      <c r="D2547" s="58" t="inlineStr">
        <is>
          <t xml:space="preserve">TAPA TANQUE DE COMBUSTIBLE </t>
        </is>
      </c>
      <c r="E2547" s="56"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547" s="32" t="inlineStr">
        <is>
          <t>Unidad</t>
        </is>
      </c>
      <c r="G2547" s="35" t="inlineStr">
        <is>
          <t>suministro</t>
        </is>
      </c>
      <c r="H2547" s="159" t="n">
        <v>148082</v>
      </c>
      <c r="I2547" s="37" t="n">
        <v>158.91</v>
      </c>
      <c r="J2547" s="37" t="n">
        <v>151.76</v>
      </c>
      <c r="K2547" s="160">
        <f>H2547*(I2547/J2547)</f>
        <v/>
      </c>
      <c r="L2547" s="159" t="n">
        <v>189641.5416</v>
      </c>
      <c r="M2547" s="159" t="n">
        <v>184118</v>
      </c>
      <c r="N2547" s="159" t="n">
        <v>198847.44</v>
      </c>
      <c r="O2547" s="162">
        <f>MIN(K2547,L2547,M2547,N2547)</f>
        <v/>
      </c>
      <c r="P2547" s="162">
        <f>MAX(K2547,L2547,M2547,N2547)</f>
        <v/>
      </c>
      <c r="Q2547" s="162">
        <f>MEDIAN(K2547,L2547,M2547,N2547)</f>
        <v/>
      </c>
      <c r="R2547" s="162">
        <f>AVERAGE(K2547,L2547,M2547,N2547)</f>
        <v/>
      </c>
      <c r="S2547" s="162">
        <f>AVERAGE(O2547,Q2547)</f>
        <v/>
      </c>
      <c r="T2547" s="162">
        <f>AVERAGE(P2547,Q2547)</f>
        <v/>
      </c>
      <c r="U2547" s="41">
        <f>STDEVA(K2547,L2547,M2547,N2547)</f>
        <v/>
      </c>
      <c r="V2547" s="42">
        <f>U2547/Q2547</f>
        <v/>
      </c>
      <c r="W2547" s="43">
        <f>IF(X2547=O2547,"MENOR",IF(X2547=S2547,"PROM[MEN-MED]","PROMEDIO"))</f>
        <v/>
      </c>
      <c r="X2547" s="163">
        <f>IF(V2547&lt;=300%,O2547,IF(AND(V2547&gt;100%,V2547&lt;=150%),S2547,R2547))</f>
        <v/>
      </c>
      <c r="Y2547" s="162">
        <f>ROUND(X2547,0)</f>
        <v/>
      </c>
    </row>
    <row r="2548" ht="27" customHeight="1">
      <c r="B2548" s="57" t="inlineStr">
        <is>
          <t>8.23</t>
        </is>
      </c>
      <c r="C2548" s="32" t="n">
        <v>4912</v>
      </c>
      <c r="D2548" s="58" t="inlineStr">
        <is>
          <t>TARRO SILENCIADOR</t>
        </is>
      </c>
      <c r="E2548" s="56" t="inlineStr">
        <is>
          <t>Pieza de forma cilíndrica de longitud y forma irregular, que en su interior se alojan recamaras del mismo material y tiene dos tubos para conexión y el otro para las salida de los gases. Diámetro establecido para este vehículo.</t>
        </is>
      </c>
      <c r="F2548" s="32" t="inlineStr">
        <is>
          <t>Unidad</t>
        </is>
      </c>
      <c r="G2548" s="35" t="inlineStr">
        <is>
          <t>suministro</t>
        </is>
      </c>
      <c r="H2548" s="159" t="n">
        <v>2064206</v>
      </c>
      <c r="I2548" s="37" t="n">
        <v>158.91</v>
      </c>
      <c r="J2548" s="37" t="n">
        <v>151.76</v>
      </c>
      <c r="K2548" s="160">
        <f>H2548*(I2548/J2548)</f>
        <v/>
      </c>
      <c r="L2548" s="159" t="n">
        <v>2705545.2893</v>
      </c>
      <c r="M2548" s="159" t="n">
        <v>2626743</v>
      </c>
      <c r="N2548" s="159" t="n">
        <v>2836882.44</v>
      </c>
      <c r="O2548" s="162">
        <f>MIN(K2548,L2548,M2548,N2548)</f>
        <v/>
      </c>
      <c r="P2548" s="162">
        <f>MAX(K2548,L2548,M2548,N2548)</f>
        <v/>
      </c>
      <c r="Q2548" s="162">
        <f>MEDIAN(K2548,L2548,M2548,N2548)</f>
        <v/>
      </c>
      <c r="R2548" s="162">
        <f>AVERAGE(K2548,L2548,M2548,N2548)</f>
        <v/>
      </c>
      <c r="S2548" s="162">
        <f>AVERAGE(O2548,Q2548)</f>
        <v/>
      </c>
      <c r="T2548" s="162">
        <f>AVERAGE(P2548,Q2548)</f>
        <v/>
      </c>
      <c r="U2548" s="41">
        <f>STDEVA(K2548,L2548,M2548,N2548)</f>
        <v/>
      </c>
      <c r="V2548" s="42">
        <f>U2548/Q2548</f>
        <v/>
      </c>
      <c r="W2548" s="43">
        <f>IF(X2548=O2548,"MENOR",IF(X2548=S2548,"PROM[MEN-MED]","PROMEDIO"))</f>
        <v/>
      </c>
      <c r="X2548" s="163">
        <f>IF(V2548&lt;=300%,O2548,IF(AND(V2548&gt;100%,V2548&lt;=150%),S2548,R2548))</f>
        <v/>
      </c>
      <c r="Y2548" s="162">
        <f>ROUND(X2548,0)</f>
        <v/>
      </c>
    </row>
    <row r="2549" ht="27" customHeight="1">
      <c r="B2549" s="57" t="inlineStr">
        <is>
          <t>8.24</t>
        </is>
      </c>
      <c r="C2549" s="32" t="n">
        <v>4912</v>
      </c>
      <c r="D2549" s="58" t="inlineStr">
        <is>
          <t>VIDRIO PANORÁMICO DELANTERO (BLINDADO)</t>
        </is>
      </c>
      <c r="E2549" s="56" t="inlineStr">
        <is>
          <t>Elemento de material inorgánico duro, frágil, transparente y amorfo  compuesto por arena de sílice, carbonato de sodio y caliza. Ubicación parte de delantera para el vehículo. Diámetro establecido para este vehículo.</t>
        </is>
      </c>
      <c r="F2549" s="32" t="inlineStr">
        <is>
          <t>Unidad</t>
        </is>
      </c>
      <c r="G2549" s="35" t="inlineStr">
        <is>
          <t>suministro</t>
        </is>
      </c>
      <c r="H2549" s="159" t="n">
        <v>4504083</v>
      </c>
      <c r="I2549" s="37" t="n">
        <v>158.91</v>
      </c>
      <c r="J2549" s="37" t="n">
        <v>151.76</v>
      </c>
      <c r="K2549" s="160">
        <f>H2549*(I2549/J2549)</f>
        <v/>
      </c>
      <c r="L2549" s="159" t="n">
        <v>10135007.3867</v>
      </c>
      <c r="M2549" s="159" t="n">
        <v>9839813</v>
      </c>
      <c r="N2549" s="159" t="n">
        <v>10626998.04</v>
      </c>
      <c r="O2549" s="162">
        <f>MIN(K2549,L2549,M2549,N2549)</f>
        <v/>
      </c>
      <c r="P2549" s="162">
        <f>MAX(K2549,L2549,M2549,N2549)</f>
        <v/>
      </c>
      <c r="Q2549" s="162">
        <f>MEDIAN(K2549,L2549,M2549,N2549)</f>
        <v/>
      </c>
      <c r="R2549" s="162">
        <f>AVERAGE(K2549,L2549,M2549,N2549)</f>
        <v/>
      </c>
      <c r="S2549" s="162">
        <f>AVERAGE(O2549,Q2549)</f>
        <v/>
      </c>
      <c r="T2549" s="162">
        <f>AVERAGE(P2549,Q2549)</f>
        <v/>
      </c>
      <c r="U2549" s="41">
        <f>STDEVA(K2549,L2549,M2549,N2549)</f>
        <v/>
      </c>
      <c r="V2549" s="42">
        <f>U2549/Q2549</f>
        <v/>
      </c>
      <c r="W2549" s="43">
        <f>IF(X2549=O2549,"MENOR",IF(X2549=S2549,"PROM[MEN-MED]","PROMEDIO"))</f>
        <v/>
      </c>
      <c r="X2549" s="163">
        <f>IF(V2549&lt;=300%,O2549,IF(AND(V2549&gt;100%,V2549&lt;=150%),S2549,R2549))</f>
        <v/>
      </c>
      <c r="Y2549" s="162">
        <f>ROUND(X2549,0)</f>
        <v/>
      </c>
    </row>
    <row r="2550" ht="27" customHeight="1">
      <c r="B2550" s="57" t="inlineStr">
        <is>
          <t>8.25</t>
        </is>
      </c>
      <c r="C2550" s="32" t="n">
        <v>4912</v>
      </c>
      <c r="D2550" s="58" t="inlineStr">
        <is>
          <t>VIDRIO PANORÁMICO DELANTERO</t>
        </is>
      </c>
      <c r="E2550" s="56" t="inlineStr">
        <is>
          <t>Elemento de material inorgánico duro, frágil, transparente y amorfo  compuesto por arena de sílice, carbonato de sodio y caliza. Ubicación parte de delantera para el vehículo. Diámetro establecido para este vehículo.</t>
        </is>
      </c>
      <c r="F2550" s="32" t="inlineStr">
        <is>
          <t>Unidad</t>
        </is>
      </c>
      <c r="G2550" s="35" t="inlineStr">
        <is>
          <t>suministro</t>
        </is>
      </c>
      <c r="H2550" s="159" t="n">
        <v>2336051</v>
      </c>
      <c r="I2550" s="37" t="n">
        <v>158.91</v>
      </c>
      <c r="J2550" s="37" t="n">
        <v>151.76</v>
      </c>
      <c r="K2550" s="160">
        <f>H2550*(I2550/J2550)</f>
        <v/>
      </c>
      <c r="L2550" s="159" t="n">
        <v>2845567.6151</v>
      </c>
      <c r="M2550" s="159" t="n">
        <v>2762687</v>
      </c>
      <c r="N2550" s="159" t="n">
        <v>2983701.96</v>
      </c>
      <c r="O2550" s="162">
        <f>MIN(K2550,L2550,M2550,N2550)</f>
        <v/>
      </c>
      <c r="P2550" s="162">
        <f>MAX(K2550,L2550,M2550,N2550)</f>
        <v/>
      </c>
      <c r="Q2550" s="162">
        <f>MEDIAN(K2550,L2550,M2550,N2550)</f>
        <v/>
      </c>
      <c r="R2550" s="162">
        <f>AVERAGE(K2550,L2550,M2550,N2550)</f>
        <v/>
      </c>
      <c r="S2550" s="162">
        <f>AVERAGE(O2550,Q2550)</f>
        <v/>
      </c>
      <c r="T2550" s="162">
        <f>AVERAGE(P2550,Q2550)</f>
        <v/>
      </c>
      <c r="U2550" s="41">
        <f>STDEVA(K2550,L2550,M2550,N2550)</f>
        <v/>
      </c>
      <c r="V2550" s="42">
        <f>U2550/Q2550</f>
        <v/>
      </c>
      <c r="W2550" s="43">
        <f>IF(X2550=O2550,"MENOR",IF(X2550=S2550,"PROM[MEN-MED]","PROMEDIO"))</f>
        <v/>
      </c>
      <c r="X2550" s="163">
        <f>IF(V2550&lt;=300%,O2550,IF(AND(V2550&gt;100%,V2550&lt;=150%),S2550,R2550))</f>
        <v/>
      </c>
      <c r="Y2550" s="162">
        <f>ROUND(X2550,0)</f>
        <v/>
      </c>
    </row>
    <row r="2551" ht="27" customHeight="1">
      <c r="B2551" s="57" t="inlineStr">
        <is>
          <t>8.26</t>
        </is>
      </c>
      <c r="C2551" s="32" t="n">
        <v>4912</v>
      </c>
      <c r="D2551" s="58" t="inlineStr">
        <is>
          <t>VIDRIO PANORÁMICO TRASERO</t>
        </is>
      </c>
      <c r="E2551" s="56" t="inlineStr">
        <is>
          <t>Elemento de material inorgánico duro, frágil, transparente y amorfo  compuesto por arena de sílice, carbonato de sodio y caliza. Ubicación parte de atrás para el vehículo. Diámetro establecido para este vehículo.</t>
        </is>
      </c>
      <c r="F2551" s="32" t="inlineStr">
        <is>
          <t>Unidad</t>
        </is>
      </c>
      <c r="G2551" s="35" t="inlineStr">
        <is>
          <t>suministro</t>
        </is>
      </c>
      <c r="H2551" s="159" t="n">
        <v>1706867</v>
      </c>
      <c r="I2551" s="37" t="n">
        <v>158.91</v>
      </c>
      <c r="J2551" s="37" t="n">
        <v>151.76</v>
      </c>
      <c r="K2551" s="160">
        <f>H2551*(I2551/J2551)</f>
        <v/>
      </c>
      <c r="L2551" s="159" t="n">
        <v>2062355.6086</v>
      </c>
      <c r="M2551" s="159" t="n">
        <v>2002287</v>
      </c>
      <c r="N2551" s="159" t="n">
        <v>2162469.96</v>
      </c>
      <c r="O2551" s="162">
        <f>MIN(K2551,L2551,M2551,N2551)</f>
        <v/>
      </c>
      <c r="P2551" s="162">
        <f>MAX(K2551,L2551,M2551,N2551)</f>
        <v/>
      </c>
      <c r="Q2551" s="162">
        <f>MEDIAN(K2551,L2551,M2551,N2551)</f>
        <v/>
      </c>
      <c r="R2551" s="162">
        <f>AVERAGE(K2551,L2551,M2551,N2551)</f>
        <v/>
      </c>
      <c r="S2551" s="162">
        <f>AVERAGE(O2551,Q2551)</f>
        <v/>
      </c>
      <c r="T2551" s="162">
        <f>AVERAGE(P2551,Q2551)</f>
        <v/>
      </c>
      <c r="U2551" s="41">
        <f>STDEVA(K2551,L2551,M2551,N2551)</f>
        <v/>
      </c>
      <c r="V2551" s="42">
        <f>U2551/Q2551</f>
        <v/>
      </c>
      <c r="W2551" s="43">
        <f>IF(X2551=O2551,"MENOR",IF(X2551=S2551,"PROM[MEN-MED]","PROMEDIO"))</f>
        <v/>
      </c>
      <c r="X2551" s="163">
        <f>IF(V2551&lt;=300%,O2551,IF(AND(V2551&gt;100%,V2551&lt;=150%),S2551,R2551))</f>
        <v/>
      </c>
      <c r="Y2551" s="162">
        <f>ROUND(X2551,0)</f>
        <v/>
      </c>
    </row>
    <row r="2552" ht="27" customHeight="1">
      <c r="B2552" s="57" t="inlineStr">
        <is>
          <t>8.27</t>
        </is>
      </c>
      <c r="C2552" s="32" t="n">
        <v>4912</v>
      </c>
      <c r="D2552" s="58" t="inlineStr">
        <is>
          <t xml:space="preserve">VIDRIOS PUERTAS LATERALES </t>
        </is>
      </c>
      <c r="E2552" s="56" t="inlineStr">
        <is>
          <t>Elemento de material inorgánico duro, frágil, transparente y amorfo  compuesto por arena de sílice, carbonato de sodio y caliza. Ubicación parte de lateral ambos costadados para el vehículo. Diámetro establecido para este vehículo.</t>
        </is>
      </c>
      <c r="F2552" s="32" t="inlineStr">
        <is>
          <t>Unidad</t>
        </is>
      </c>
      <c r="G2552" s="35" t="inlineStr">
        <is>
          <t>suministro</t>
        </is>
      </c>
      <c r="H2552" s="159" t="n">
        <v>405979</v>
      </c>
      <c r="I2552" s="37" t="n">
        <v>158.91</v>
      </c>
      <c r="J2552" s="37" t="n">
        <v>151.76</v>
      </c>
      <c r="K2552" s="160">
        <f>H2552*(I2552/J2552)</f>
        <v/>
      </c>
      <c r="L2552" s="159" t="n">
        <v>492947.6944</v>
      </c>
      <c r="M2552" s="159" t="n">
        <v>478590</v>
      </c>
      <c r="N2552" s="159" t="n">
        <v>516877.2</v>
      </c>
      <c r="O2552" s="162">
        <f>MIN(K2552,L2552,M2552,N2552)</f>
        <v/>
      </c>
      <c r="P2552" s="162">
        <f>MAX(K2552,L2552,M2552,N2552)</f>
        <v/>
      </c>
      <c r="Q2552" s="162">
        <f>MEDIAN(K2552,L2552,M2552,N2552)</f>
        <v/>
      </c>
      <c r="R2552" s="162">
        <f>AVERAGE(K2552,L2552,M2552,N2552)</f>
        <v/>
      </c>
      <c r="S2552" s="162">
        <f>AVERAGE(O2552,Q2552)</f>
        <v/>
      </c>
      <c r="T2552" s="162">
        <f>AVERAGE(P2552,Q2552)</f>
        <v/>
      </c>
      <c r="U2552" s="41">
        <f>STDEVA(K2552,L2552,M2552,N2552)</f>
        <v/>
      </c>
      <c r="V2552" s="42">
        <f>U2552/Q2552</f>
        <v/>
      </c>
      <c r="W2552" s="43">
        <f>IF(X2552=O2552,"MENOR",IF(X2552=S2552,"PROM[MEN-MED]","PROMEDIO"))</f>
        <v/>
      </c>
      <c r="X2552" s="163">
        <f>IF(V2552&lt;=300%,O2552,IF(AND(V2552&gt;100%,V2552&lt;=150%),S2552,R2552))</f>
        <v/>
      </c>
      <c r="Y2552" s="162">
        <f>ROUND(X2552,0)</f>
        <v/>
      </c>
    </row>
    <row r="2553" ht="27" customHeight="1">
      <c r="B2553" s="57" t="inlineStr">
        <is>
          <t>8.28</t>
        </is>
      </c>
      <c r="C2553" s="32" t="n">
        <v>4912</v>
      </c>
      <c r="D2553" s="58" t="inlineStr">
        <is>
          <t>VIDRIOS PUERTAS LATERALES (BLINDADO)</t>
        </is>
      </c>
      <c r="E2553" s="56" t="inlineStr">
        <is>
          <t>Elemento de material inorgánico duro, frágil, transparente y amorfo  compuesto por arena de sílice, carbonato de sodio y caliza. Ubicación parte de lateral ambos costadados para el vehículo. Diámetro establecido para este vehículo.</t>
        </is>
      </c>
      <c r="F2553" s="32" t="inlineStr">
        <is>
          <t>Unidad</t>
        </is>
      </c>
      <c r="G2553" s="35" t="inlineStr">
        <is>
          <t>suministro</t>
        </is>
      </c>
      <c r="H2553" s="159" t="n">
        <v>2961643</v>
      </c>
      <c r="I2553" s="37" t="n">
        <v>158.91</v>
      </c>
      <c r="J2553" s="37" t="n">
        <v>151.76</v>
      </c>
      <c r="K2553" s="160">
        <f>H2553*(I2553/J2553)</f>
        <v/>
      </c>
      <c r="L2553" s="159" t="n">
        <v>6747662.8667</v>
      </c>
      <c r="M2553" s="159" t="n">
        <v>6551129</v>
      </c>
      <c r="N2553" s="159" t="n">
        <v>7075219.32</v>
      </c>
      <c r="O2553" s="162">
        <f>MIN(K2553,L2553,M2553,N2553)</f>
        <v/>
      </c>
      <c r="P2553" s="162">
        <f>MAX(K2553,L2553,M2553,N2553)</f>
        <v/>
      </c>
      <c r="Q2553" s="162">
        <f>MEDIAN(K2553,L2553,M2553,N2553)</f>
        <v/>
      </c>
      <c r="R2553" s="162">
        <f>AVERAGE(K2553,L2553,M2553,N2553)</f>
        <v/>
      </c>
      <c r="S2553" s="162">
        <f>AVERAGE(O2553,Q2553)</f>
        <v/>
      </c>
      <c r="T2553" s="162">
        <f>AVERAGE(P2553,Q2553)</f>
        <v/>
      </c>
      <c r="U2553" s="41">
        <f>STDEVA(K2553,L2553,M2553,N2553)</f>
        <v/>
      </c>
      <c r="V2553" s="42">
        <f>U2553/Q2553</f>
        <v/>
      </c>
      <c r="W2553" s="43">
        <f>IF(X2553=O2553,"MENOR",IF(X2553=S2553,"PROM[MEN-MED]","PROMEDIO"))</f>
        <v/>
      </c>
      <c r="X2553" s="163">
        <f>IF(V2553&lt;=300%,O2553,IF(AND(V2553&gt;100%,V2553&lt;=150%),S2553,R2553))</f>
        <v/>
      </c>
      <c r="Y2553" s="162">
        <f>ROUND(X2553,0)</f>
        <v/>
      </c>
    </row>
    <row r="2554" ht="15.75" customHeight="1">
      <c r="B2554" s="57" t="inlineStr">
        <is>
          <t>8.29</t>
        </is>
      </c>
      <c r="C2554" s="32" t="n">
        <v>4912</v>
      </c>
      <c r="D2554" s="58" t="inlineStr">
        <is>
          <t>JUEGO DE TAPETES</t>
        </is>
      </c>
      <c r="E2554" s="56" t="inlineStr">
        <is>
          <t>Elemento de proteccion, fabricado en caucho PVC negros, bordeado y marcado con  la marca del vehículo. Diámetro establecido para este vehículo.</t>
        </is>
      </c>
      <c r="F2554" s="32" t="inlineStr">
        <is>
          <t>Juego</t>
        </is>
      </c>
      <c r="G2554" s="35" t="inlineStr">
        <is>
          <t>suministro</t>
        </is>
      </c>
      <c r="H2554" s="159" t="n">
        <v>309084</v>
      </c>
      <c r="I2554" s="37" t="n">
        <v>158.91</v>
      </c>
      <c r="J2554" s="37" t="n">
        <v>151.76</v>
      </c>
      <c r="K2554" s="160">
        <f>H2554*(I2554/J2554)</f>
        <v/>
      </c>
      <c r="L2554" s="159" t="n">
        <v>472966.7257</v>
      </c>
      <c r="M2554" s="159" t="n">
        <v>459191</v>
      </c>
      <c r="N2554" s="159" t="n">
        <v>495926.28</v>
      </c>
      <c r="O2554" s="162">
        <f>MIN(K2554,L2554,M2554,N2554)</f>
        <v/>
      </c>
      <c r="P2554" s="162">
        <f>MAX(K2554,L2554,M2554,N2554)</f>
        <v/>
      </c>
      <c r="Q2554" s="162">
        <f>MEDIAN(K2554,L2554,M2554,N2554)</f>
        <v/>
      </c>
      <c r="R2554" s="162">
        <f>AVERAGE(K2554,L2554,M2554,N2554)</f>
        <v/>
      </c>
      <c r="S2554" s="162">
        <f>AVERAGE(O2554,Q2554)</f>
        <v/>
      </c>
      <c r="T2554" s="162">
        <f>AVERAGE(P2554,Q2554)</f>
        <v/>
      </c>
      <c r="U2554" s="41">
        <f>STDEVA(K2554,L2554,M2554,N2554)</f>
        <v/>
      </c>
      <c r="V2554" s="42">
        <f>U2554/Q2554</f>
        <v/>
      </c>
      <c r="W2554" s="43">
        <f>IF(X2554=O2554,"MENOR",IF(X2554=S2554,"PROM[MEN-MED]","PROMEDIO"))</f>
        <v/>
      </c>
      <c r="X2554" s="163">
        <f>IF(V2554&lt;=300%,O2554,IF(AND(V2554&gt;100%,V2554&lt;=150%),S2554,R2554))</f>
        <v/>
      </c>
      <c r="Y2554" s="162">
        <f>ROUND(X2554,0)</f>
        <v/>
      </c>
    </row>
    <row r="2555">
      <c r="B2555" s="60" t="n"/>
      <c r="C2555" s="61" t="n"/>
      <c r="D2555" s="62" t="n"/>
      <c r="E2555" s="63" t="n"/>
      <c r="F2555" s="61" t="n"/>
      <c r="G2555" s="64" t="n"/>
      <c r="H2555" s="168" t="n"/>
      <c r="I2555" s="64" t="n"/>
    </row>
    <row r="2556">
      <c r="B2556" s="60" t="n"/>
      <c r="C2556" s="61" t="n"/>
      <c r="D2556" s="62" t="n"/>
      <c r="E2556" s="63" t="n"/>
      <c r="F2556" s="61" t="n"/>
      <c r="G2556" s="64" t="n"/>
      <c r="H2556" s="168" t="n"/>
      <c r="I2556" s="64" t="n"/>
    </row>
    <row r="2557" ht="15.75" customHeight="1">
      <c r="B2557" s="139" t="inlineStr">
        <is>
          <t xml:space="preserve">TOYOTA FORTUNER DIESEL </t>
        </is>
      </c>
      <c r="C2557" s="149" t="n"/>
      <c r="D2557" s="149" t="n"/>
      <c r="E2557" s="149" t="n"/>
      <c r="F2557" s="149" t="n"/>
      <c r="G2557" s="150" t="n"/>
      <c r="H2557" s="154" t="inlineStr">
        <is>
          <t>INDEXACIÓN PRECIOS DEL CONTRATO 105-SAMC-APOYOLOGÍSTICO-2025 4 del 15 de octubre de 2025</t>
        </is>
      </c>
      <c r="I2557" s="149" t="n"/>
      <c r="J2557" s="149" t="n"/>
      <c r="K2557" s="150" t="n"/>
      <c r="L2557" s="155" t="inlineStr">
        <is>
          <t>COTIZACIONES 2026</t>
        </is>
      </c>
      <c r="M2557" s="149" t="n"/>
      <c r="N2557" s="150" t="n"/>
      <c r="O2557" s="19" t="n"/>
      <c r="P2557" s="19" t="n"/>
      <c r="Q2557" s="19" t="n"/>
      <c r="R2557" s="19" t="n"/>
      <c r="S2557" s="19" t="n"/>
      <c r="T2557" s="19" t="n"/>
      <c r="U2557" s="19" t="n"/>
      <c r="V2557" s="20" t="n"/>
      <c r="W2557" s="19" t="n"/>
      <c r="X2557" s="19" t="n"/>
      <c r="Y2557" s="19" t="n"/>
    </row>
    <row r="2558" ht="27" customHeight="1">
      <c r="B2558" s="68" t="inlineStr">
        <is>
          <t>ITEM</t>
        </is>
      </c>
      <c r="C2558" s="68" t="inlineStr">
        <is>
          <t>CÓDIGO CPC</t>
        </is>
      </c>
      <c r="D2558" s="69" t="inlineStr">
        <is>
          <t>NOMBRE DEL BIEN Y/O SERVICIO</t>
        </is>
      </c>
      <c r="E2558" s="68" t="inlineStr">
        <is>
          <t>DESCRIPCIÓN DEL BIEN Y/O SERVICIO</t>
        </is>
      </c>
      <c r="F2558" s="68" t="inlineStr">
        <is>
          <t>UNIDAD MEDIDA SEGÚN SECOP II</t>
        </is>
      </c>
      <c r="G2558" s="68" t="inlineStr">
        <is>
          <t>NECESIDAD TOTAL</t>
        </is>
      </c>
      <c r="H2558" s="154" t="inlineStr">
        <is>
          <t xml:space="preserve">PRECIO UNITARIO INCLUIDO IVA </t>
        </is>
      </c>
      <c r="I2558" s="154" t="inlineStr">
        <is>
          <t>IPC ACTUAL (MAYO 2026)</t>
        </is>
      </c>
      <c r="J2558" s="154" t="inlineStr">
        <is>
          <t>IPC INICIAL (OCTUBRE 2025)</t>
        </is>
      </c>
      <c r="K2558" s="154" t="inlineStr">
        <is>
          <t>PRECIO UNITARIO INCLUIDO IVA Y DEMÁS GRAVÁMENES (SI APLICA) - (INDEXADO )</t>
        </is>
      </c>
      <c r="L2558" s="156" t="inlineStr">
        <is>
          <t>DEINTEKOPCT</t>
        </is>
      </c>
      <c r="M2558" s="156" t="inlineStr">
        <is>
          <t>TECNIPROYECTO</t>
        </is>
      </c>
      <c r="N2558" s="156" t="inlineStr">
        <is>
          <t>SS7 Comunicaciones SAS</t>
        </is>
      </c>
      <c r="O2558" s="24" t="inlineStr">
        <is>
          <t>Menor</t>
        </is>
      </c>
      <c r="P2558" s="24" t="inlineStr">
        <is>
          <t>Mayor</t>
        </is>
      </c>
      <c r="Q2558" s="24" t="inlineStr">
        <is>
          <t>Mediana</t>
        </is>
      </c>
      <c r="R2558" s="24" t="inlineStr">
        <is>
          <t>Promedio</t>
        </is>
      </c>
      <c r="S2558" s="24" t="inlineStr">
        <is>
          <t>Promedio Menor-Mediana</t>
        </is>
      </c>
      <c r="T2558" s="24" t="inlineStr">
        <is>
          <t>Promedio Mayor-Mediana</t>
        </is>
      </c>
      <c r="U2558" s="24" t="inlineStr">
        <is>
          <t>Desviación Estándar</t>
        </is>
      </c>
      <c r="V2558" s="25" t="inlineStr">
        <is>
          <t>%disper</t>
        </is>
      </c>
      <c r="W2558" s="24" t="inlineStr">
        <is>
          <t>CRITERIO DE SELECCIÓN</t>
        </is>
      </c>
      <c r="X2558" s="24" t="inlineStr">
        <is>
          <t>PRECIO UNITARIO DE REFERENCIA (INCLUIDO IVA)</t>
        </is>
      </c>
      <c r="Y2558" s="24" t="inlineStr">
        <is>
          <t>PRECIO UNITARIO DE REFERENCIA (INCLUIDO IVA) REDONDEADO A 0 DECIMALES</t>
        </is>
      </c>
    </row>
    <row r="2559" ht="15.75" customHeight="1">
      <c r="B2559" s="26" t="inlineStr">
        <is>
          <t>1.</t>
        </is>
      </c>
      <c r="C2559" s="142" t="inlineStr">
        <is>
          <t>SISTEMA DE FRENOS</t>
        </is>
      </c>
      <c r="H2559" s="157" t="n"/>
      <c r="I2559" s="29" t="n"/>
      <c r="J2559" s="29" t="n"/>
      <c r="K2559" s="157" t="n"/>
      <c r="L2559" s="157" t="n"/>
      <c r="M2559" s="157" t="n"/>
      <c r="N2559" s="157" t="n"/>
      <c r="O2559" s="29" t="n"/>
      <c r="P2559" s="29" t="n"/>
      <c r="Q2559" s="29" t="n"/>
      <c r="R2559" s="29" t="n"/>
      <c r="S2559" s="29" t="n"/>
      <c r="T2559" s="29" t="n"/>
      <c r="U2559" s="29" t="n"/>
      <c r="V2559" s="75" t="n"/>
      <c r="W2559" s="29" t="n"/>
      <c r="X2559" s="29" t="n"/>
      <c r="Y2559" s="29" t="n"/>
    </row>
    <row r="2560" ht="54.75" customHeight="1">
      <c r="B2560" s="32" t="inlineStr">
        <is>
          <t>1.1</t>
        </is>
      </c>
      <c r="C2560" s="32" t="n">
        <v>4912</v>
      </c>
      <c r="D2560" s="58" t="inlineStr">
        <is>
          <t>BOMBA DEL FRENO</t>
        </is>
      </c>
      <c r="E2560" s="56"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560" s="32" t="inlineStr">
        <is>
          <t>Unidad</t>
        </is>
      </c>
      <c r="G2560" s="35" t="inlineStr">
        <is>
          <t>suministro</t>
        </is>
      </c>
      <c r="H2560" s="159" t="n">
        <v>1465914</v>
      </c>
      <c r="I2560" s="37" t="n">
        <v>158.91</v>
      </c>
      <c r="J2560" s="37" t="n">
        <v>151.76</v>
      </c>
      <c r="K2560" s="160">
        <f>H2560*(I2560/J2560)</f>
        <v/>
      </c>
      <c r="L2560" s="159" t="n">
        <v>1871600.6435</v>
      </c>
      <c r="M2560" s="159" t="n">
        <v>1817088</v>
      </c>
      <c r="N2560" s="159" t="n">
        <v>1962455.04</v>
      </c>
      <c r="O2560" s="162">
        <f>MIN(K2560,L2560,M2560,N2560)</f>
        <v/>
      </c>
      <c r="P2560" s="162">
        <f>MAX(K2560,L2560,M2560,N2560)</f>
        <v/>
      </c>
      <c r="Q2560" s="162">
        <f>MEDIAN(K2560,L2560,M2560,N2560)</f>
        <v/>
      </c>
      <c r="R2560" s="162">
        <f>AVERAGE(K2560,L2560,M2560,N2560)</f>
        <v/>
      </c>
      <c r="S2560" s="162">
        <f>AVERAGE(O2560,Q2560)</f>
        <v/>
      </c>
      <c r="T2560" s="162">
        <f>AVERAGE(P2560,Q2560)</f>
        <v/>
      </c>
      <c r="U2560" s="41">
        <f>STDEVA(K2560,L2560,M2560,N2560)</f>
        <v/>
      </c>
      <c r="V2560" s="42">
        <f>U2560/Q2560</f>
        <v/>
      </c>
      <c r="W2560" s="43">
        <f>IF(X2560=O2560,"MENOR",IF(X2560=S2560,"PROM[MEN-MED]","PROMEDIO"))</f>
        <v/>
      </c>
      <c r="X2560" s="163">
        <f>IF(V2560&lt;=300%,O2560,IF(AND(V2560&gt;100%,V2560&lt;=150%),S2560,R2560))</f>
        <v/>
      </c>
      <c r="Y2560" s="162">
        <f>ROUND(X2560,0)</f>
        <v/>
      </c>
    </row>
    <row r="2561" ht="27" customHeight="1">
      <c r="B2561" s="32" t="inlineStr">
        <is>
          <t>1.2</t>
        </is>
      </c>
      <c r="C2561" s="32" t="n">
        <v>4912</v>
      </c>
      <c r="D2561" s="58" t="inlineStr">
        <is>
          <t>DISCOS DEL FRENO DELANTERO</t>
        </is>
      </c>
      <c r="E2561" s="56"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561" s="32" t="inlineStr">
        <is>
          <t>Unidad</t>
        </is>
      </c>
      <c r="G2561" s="35" t="inlineStr">
        <is>
          <t>suministro</t>
        </is>
      </c>
      <c r="H2561" s="159" t="n">
        <v>674817</v>
      </c>
      <c r="I2561" s="37" t="n">
        <v>158.91</v>
      </c>
      <c r="J2561" s="37" t="n">
        <v>151.76</v>
      </c>
      <c r="K2561" s="160">
        <f>H2561*(I2561/J2561)</f>
        <v/>
      </c>
      <c r="L2561" s="159" t="n">
        <v>907248.7172</v>
      </c>
      <c r="M2561" s="159" t="n">
        <v>880824</v>
      </c>
      <c r="N2561" s="159" t="n">
        <v>951289.92</v>
      </c>
      <c r="O2561" s="162">
        <f>MIN(K2561,L2561,M2561,N2561)</f>
        <v/>
      </c>
      <c r="P2561" s="162">
        <f>MAX(K2561,L2561,M2561,N2561)</f>
        <v/>
      </c>
      <c r="Q2561" s="162">
        <f>MEDIAN(K2561,L2561,M2561,N2561)</f>
        <v/>
      </c>
      <c r="R2561" s="162">
        <f>AVERAGE(K2561,L2561,M2561,N2561)</f>
        <v/>
      </c>
      <c r="S2561" s="162">
        <f>AVERAGE(O2561,Q2561)</f>
        <v/>
      </c>
      <c r="T2561" s="162">
        <f>AVERAGE(P2561,Q2561)</f>
        <v/>
      </c>
      <c r="U2561" s="41">
        <f>STDEVA(K2561,L2561,M2561,N2561)</f>
        <v/>
      </c>
      <c r="V2561" s="42">
        <f>U2561/Q2561</f>
        <v/>
      </c>
      <c r="W2561" s="43">
        <f>IF(X2561=O2561,"MENOR",IF(X2561=S2561,"PROM[MEN-MED]","PROMEDIO"))</f>
        <v/>
      </c>
      <c r="X2561" s="163">
        <f>IF(V2561&lt;=300%,O2561,IF(AND(V2561&gt;100%,V2561&lt;=150%),S2561,R2561))</f>
        <v/>
      </c>
      <c r="Y2561" s="162">
        <f>ROUND(X2561,0)</f>
        <v/>
      </c>
    </row>
    <row r="2562" ht="27" customHeight="1">
      <c r="B2562" s="32" t="inlineStr">
        <is>
          <t>1.3</t>
        </is>
      </c>
      <c r="C2562" s="32" t="n">
        <v>4912</v>
      </c>
      <c r="D2562" s="58" t="inlineStr">
        <is>
          <t>DISCOS DEL FRENO TRASERO</t>
        </is>
      </c>
      <c r="E2562" s="56"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2562" s="32" t="inlineStr">
        <is>
          <t>Unidad</t>
        </is>
      </c>
      <c r="G2562" s="35" t="inlineStr">
        <is>
          <t>suministro</t>
        </is>
      </c>
      <c r="H2562" s="159" t="n">
        <v>805481</v>
      </c>
      <c r="I2562" s="37" t="n">
        <v>158.91</v>
      </c>
      <c r="J2562" s="37" t="n">
        <v>151.76</v>
      </c>
      <c r="K2562" s="160">
        <f>H2562*(I2562/J2562)</f>
        <v/>
      </c>
      <c r="L2562" s="159" t="n">
        <v>1086987.8404</v>
      </c>
      <c r="M2562" s="159" t="n">
        <v>1055328</v>
      </c>
      <c r="N2562" s="159" t="n">
        <v>1139754.24</v>
      </c>
      <c r="O2562" s="162">
        <f>MIN(K2562,L2562,M2562,N2562)</f>
        <v/>
      </c>
      <c r="P2562" s="162">
        <f>MAX(K2562,L2562,M2562,N2562)</f>
        <v/>
      </c>
      <c r="Q2562" s="162">
        <f>MEDIAN(K2562,L2562,M2562,N2562)</f>
        <v/>
      </c>
      <c r="R2562" s="162">
        <f>AVERAGE(K2562,L2562,M2562,N2562)</f>
        <v/>
      </c>
      <c r="S2562" s="162">
        <f>AVERAGE(O2562,Q2562)</f>
        <v/>
      </c>
      <c r="T2562" s="162">
        <f>AVERAGE(P2562,Q2562)</f>
        <v/>
      </c>
      <c r="U2562" s="41">
        <f>STDEVA(K2562,L2562,M2562,N2562)</f>
        <v/>
      </c>
      <c r="V2562" s="42">
        <f>U2562/Q2562</f>
        <v/>
      </c>
      <c r="W2562" s="43">
        <f>IF(X2562=O2562,"MENOR",IF(X2562=S2562,"PROM[MEN-MED]","PROMEDIO"))</f>
        <v/>
      </c>
      <c r="X2562" s="163">
        <f>IF(V2562&lt;=300%,O2562,IF(AND(V2562&gt;100%,V2562&lt;=150%),S2562,R2562))</f>
        <v/>
      </c>
      <c r="Y2562" s="162">
        <f>ROUND(X2562,0)</f>
        <v/>
      </c>
    </row>
    <row r="2563" ht="15.75" customHeight="1">
      <c r="B2563" s="32" t="inlineStr">
        <is>
          <t>1.4</t>
        </is>
      </c>
      <c r="C2563" s="32" t="n">
        <v>4912</v>
      </c>
      <c r="D2563" s="58" t="inlineStr">
        <is>
          <t>PURGADOR DE FRENOS</t>
        </is>
      </c>
      <c r="E2563" s="56" t="inlineStr">
        <is>
          <t>Tornillo metalico fabricado en aleacion de acero, que está dotado de una caña con rosca en uno de sus dos extremos posee orificio. Diametro establecido para este vehículo.</t>
        </is>
      </c>
      <c r="F2563" s="32" t="inlineStr">
        <is>
          <t>Unidad</t>
        </is>
      </c>
      <c r="G2563" s="35" t="inlineStr">
        <is>
          <t>suministro</t>
        </is>
      </c>
      <c r="H2563" s="159" t="n">
        <v>15901</v>
      </c>
      <c r="I2563" s="37" t="n">
        <v>158.91</v>
      </c>
      <c r="J2563" s="37" t="n">
        <v>151.76</v>
      </c>
      <c r="K2563" s="160">
        <f>H2563*(I2563/J2563)</f>
        <v/>
      </c>
      <c r="L2563" s="159" t="n">
        <v>129457.6129</v>
      </c>
      <c r="M2563" s="159" t="n">
        <v>125687</v>
      </c>
      <c r="N2563" s="159" t="n">
        <v>135741.96</v>
      </c>
      <c r="O2563" s="162">
        <f>MIN(K2563,L2563,M2563,N2563)</f>
        <v/>
      </c>
      <c r="P2563" s="162">
        <f>MAX(K2563,L2563,M2563,N2563)</f>
        <v/>
      </c>
      <c r="Q2563" s="162">
        <f>MEDIAN(K2563,L2563,M2563,N2563)</f>
        <v/>
      </c>
      <c r="R2563" s="162">
        <f>AVERAGE(K2563,L2563,M2563,N2563)</f>
        <v/>
      </c>
      <c r="S2563" s="162">
        <f>AVERAGE(O2563,Q2563)</f>
        <v/>
      </c>
      <c r="T2563" s="162">
        <f>AVERAGE(P2563,Q2563)</f>
        <v/>
      </c>
      <c r="U2563" s="41">
        <f>STDEVA(K2563,L2563,M2563,N2563)</f>
        <v/>
      </c>
      <c r="V2563" s="42">
        <f>U2563/Q2563</f>
        <v/>
      </c>
      <c r="W2563" s="43">
        <f>IF(X2563=O2563,"MENOR",IF(X2563=S2563,"PROM[MEN-MED]","PROMEDIO"))</f>
        <v/>
      </c>
      <c r="X2563" s="163">
        <f>IF(V2563&lt;=300%,O2563,IF(AND(V2563&gt;100%,V2563&lt;=150%),S2563,R2563))</f>
        <v/>
      </c>
      <c r="Y2563" s="162">
        <f>ROUND(X2563,0)</f>
        <v/>
      </c>
    </row>
    <row r="2564" ht="15.75" customHeight="1">
      <c r="B2564" s="32" t="inlineStr">
        <is>
          <t>1.5</t>
        </is>
      </c>
      <c r="C2564" s="32" t="n">
        <v>4912</v>
      </c>
      <c r="D2564" s="58" t="inlineStr">
        <is>
          <t>GUAYA FRENO DE PARQUEO</t>
        </is>
      </c>
      <c r="E2564" s="56" t="inlineStr">
        <is>
          <t xml:space="preserve">Es un cable o guaya de acero es el que acciona los frenos a través de unas varillas de presión. Diametro establecido para este vehículo. </t>
        </is>
      </c>
      <c r="F2564" s="32" t="inlineStr">
        <is>
          <t>Unidad</t>
        </is>
      </c>
      <c r="G2564" s="35" t="inlineStr">
        <is>
          <t>suministro</t>
        </is>
      </c>
      <c r="H2564" s="159" t="n">
        <v>168173</v>
      </c>
      <c r="I2564" s="37" t="n">
        <v>158.91</v>
      </c>
      <c r="J2564" s="37" t="n">
        <v>151.76</v>
      </c>
      <c r="K2564" s="160">
        <f>H2564*(I2564/J2564)</f>
        <v/>
      </c>
      <c r="L2564" s="159" t="n">
        <v>206674.6542</v>
      </c>
      <c r="M2564" s="159" t="n">
        <v>200655</v>
      </c>
      <c r="N2564" s="159" t="n">
        <v>216707.4</v>
      </c>
      <c r="O2564" s="162">
        <f>MIN(K2564,L2564,M2564,N2564)</f>
        <v/>
      </c>
      <c r="P2564" s="162">
        <f>MAX(K2564,L2564,M2564,N2564)</f>
        <v/>
      </c>
      <c r="Q2564" s="162">
        <f>MEDIAN(K2564,L2564,M2564,N2564)</f>
        <v/>
      </c>
      <c r="R2564" s="162">
        <f>AVERAGE(K2564,L2564,M2564,N2564)</f>
        <v/>
      </c>
      <c r="S2564" s="162">
        <f>AVERAGE(O2564,Q2564)</f>
        <v/>
      </c>
      <c r="T2564" s="162">
        <f>AVERAGE(P2564,Q2564)</f>
        <v/>
      </c>
      <c r="U2564" s="41">
        <f>STDEVA(K2564,L2564,M2564,N2564)</f>
        <v/>
      </c>
      <c r="V2564" s="42">
        <f>U2564/Q2564</f>
        <v/>
      </c>
      <c r="W2564" s="43">
        <f>IF(X2564=O2564,"MENOR",IF(X2564=S2564,"PROM[MEN-MED]","PROMEDIO"))</f>
        <v/>
      </c>
      <c r="X2564" s="163">
        <f>IF(V2564&lt;=300%,O2564,IF(AND(V2564&gt;100%,V2564&lt;=150%),S2564,R2564))</f>
        <v/>
      </c>
      <c r="Y2564" s="162">
        <f>ROUND(X2564,0)</f>
        <v/>
      </c>
    </row>
    <row r="2565" ht="27" customHeight="1">
      <c r="B2565" s="32" t="inlineStr">
        <is>
          <t>1.6</t>
        </is>
      </c>
      <c r="C2565" s="32" t="n">
        <v>4912</v>
      </c>
      <c r="D2565" s="58" t="inlineStr">
        <is>
          <t>JUEGO BANDAS FRENO DE PARQUEO</t>
        </is>
      </c>
      <c r="E2565" s="56"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2565" s="32" t="inlineStr">
        <is>
          <t>Juego</t>
        </is>
      </c>
      <c r="G2565" s="35" t="inlineStr">
        <is>
          <t>suministro</t>
        </is>
      </c>
      <c r="H2565" s="159" t="n">
        <v>480025</v>
      </c>
      <c r="I2565" s="37" t="n">
        <v>158.91</v>
      </c>
      <c r="J2565" s="37" t="n">
        <v>151.76</v>
      </c>
      <c r="K2565" s="160">
        <f>H2565*(I2565/J2565)</f>
        <v/>
      </c>
      <c r="L2565" s="159" t="n">
        <v>612994.2042</v>
      </c>
      <c r="M2565" s="159" t="n">
        <v>595140</v>
      </c>
      <c r="N2565" s="159" t="n">
        <v>642751.2</v>
      </c>
      <c r="O2565" s="162">
        <f>MIN(K2565,L2565,M2565,N2565)</f>
        <v/>
      </c>
      <c r="P2565" s="162">
        <f>MAX(K2565,L2565,M2565,N2565)</f>
        <v/>
      </c>
      <c r="Q2565" s="162">
        <f>MEDIAN(K2565,L2565,M2565,N2565)</f>
        <v/>
      </c>
      <c r="R2565" s="162">
        <f>AVERAGE(K2565,L2565,M2565,N2565)</f>
        <v/>
      </c>
      <c r="S2565" s="162">
        <f>AVERAGE(O2565,Q2565)</f>
        <v/>
      </c>
      <c r="T2565" s="162">
        <f>AVERAGE(P2565,Q2565)</f>
        <v/>
      </c>
      <c r="U2565" s="41">
        <f>STDEVA(K2565,L2565,M2565,N2565)</f>
        <v/>
      </c>
      <c r="V2565" s="42">
        <f>U2565/Q2565</f>
        <v/>
      </c>
      <c r="W2565" s="43">
        <f>IF(X2565=O2565,"MENOR",IF(X2565=S2565,"PROM[MEN-MED]","PROMEDIO"))</f>
        <v/>
      </c>
      <c r="X2565" s="163">
        <f>IF(V2565&lt;=300%,O2565,IF(AND(V2565&gt;100%,V2565&lt;=150%),S2565,R2565))</f>
        <v/>
      </c>
      <c r="Y2565" s="162">
        <f>ROUND(X2565,0)</f>
        <v/>
      </c>
    </row>
    <row r="2566" ht="27" customHeight="1">
      <c r="B2566" s="32" t="inlineStr">
        <is>
          <t>1.7</t>
        </is>
      </c>
      <c r="C2566" s="32" t="n">
        <v>4912</v>
      </c>
      <c r="D2566" s="58" t="inlineStr">
        <is>
          <t>JUEGO PASTILLAS TRASERAS</t>
        </is>
      </c>
      <c r="E2566"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2566" s="32" t="inlineStr">
        <is>
          <t>Juego</t>
        </is>
      </c>
      <c r="G2566" s="35" t="inlineStr">
        <is>
          <t>suministro</t>
        </is>
      </c>
      <c r="H2566" s="159" t="n">
        <v>379647</v>
      </c>
      <c r="I2566" s="37" t="n">
        <v>158.91</v>
      </c>
      <c r="J2566" s="37" t="n">
        <v>151.76</v>
      </c>
      <c r="K2566" s="160">
        <f>H2566*(I2566/J2566)</f>
        <v/>
      </c>
      <c r="L2566" s="159" t="n">
        <v>968585.2204</v>
      </c>
      <c r="M2566" s="159" t="n">
        <v>940374</v>
      </c>
      <c r="N2566" s="159" t="n">
        <v>1015603.92</v>
      </c>
      <c r="O2566" s="162">
        <f>MIN(K2566,L2566,M2566,N2566)</f>
        <v/>
      </c>
      <c r="P2566" s="162">
        <f>MAX(K2566,L2566,M2566,N2566)</f>
        <v/>
      </c>
      <c r="Q2566" s="162">
        <f>MEDIAN(K2566,L2566,M2566,N2566)</f>
        <v/>
      </c>
      <c r="R2566" s="162">
        <f>AVERAGE(K2566,L2566,M2566,N2566)</f>
        <v/>
      </c>
      <c r="S2566" s="162">
        <f>AVERAGE(O2566,Q2566)</f>
        <v/>
      </c>
      <c r="T2566" s="162">
        <f>AVERAGE(P2566,Q2566)</f>
        <v/>
      </c>
      <c r="U2566" s="41">
        <f>STDEVA(K2566,L2566,M2566,N2566)</f>
        <v/>
      </c>
      <c r="V2566" s="42">
        <f>U2566/Q2566</f>
        <v/>
      </c>
      <c r="W2566" s="43">
        <f>IF(X2566=O2566,"MENOR",IF(X2566=S2566,"PROM[MEN-MED]","PROMEDIO"))</f>
        <v/>
      </c>
      <c r="X2566" s="163">
        <f>IF(V2566&lt;=300%,O2566,IF(AND(V2566&gt;100%,V2566&lt;=150%),S2566,R2566))</f>
        <v/>
      </c>
      <c r="Y2566" s="162">
        <f>ROUND(X2566,0)</f>
        <v/>
      </c>
    </row>
    <row r="2567" ht="27" customHeight="1">
      <c r="B2567" s="32" t="inlineStr">
        <is>
          <t>1.8</t>
        </is>
      </c>
      <c r="C2567" s="32" t="n">
        <v>4912</v>
      </c>
      <c r="D2567" s="58" t="inlineStr">
        <is>
          <t>JUEGO PASTILLAS DELANTERAS</t>
        </is>
      </c>
      <c r="E2567" s="56"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2567" s="32" t="inlineStr">
        <is>
          <t>Juego</t>
        </is>
      </c>
      <c r="G2567" s="35" t="inlineStr">
        <is>
          <t>suministro</t>
        </is>
      </c>
      <c r="H2567" s="159" t="n">
        <v>582390</v>
      </c>
      <c r="I2567" s="37" t="n">
        <v>158.91</v>
      </c>
      <c r="J2567" s="37" t="n">
        <v>151.76</v>
      </c>
      <c r="K2567" s="160">
        <f>H2567*(I2567/J2567)</f>
        <v/>
      </c>
      <c r="L2567" s="159" t="n">
        <v>877788.6607</v>
      </c>
      <c r="M2567" s="159" t="n">
        <v>852222</v>
      </c>
      <c r="N2567" s="159" t="n">
        <v>920399.76</v>
      </c>
      <c r="O2567" s="162">
        <f>MIN(K2567,L2567,M2567,N2567)</f>
        <v/>
      </c>
      <c r="P2567" s="162">
        <f>MAX(K2567,L2567,M2567,N2567)</f>
        <v/>
      </c>
      <c r="Q2567" s="162">
        <f>MEDIAN(K2567,L2567,M2567,N2567)</f>
        <v/>
      </c>
      <c r="R2567" s="162">
        <f>AVERAGE(K2567,L2567,M2567,N2567)</f>
        <v/>
      </c>
      <c r="S2567" s="162">
        <f>AVERAGE(O2567,Q2567)</f>
        <v/>
      </c>
      <c r="T2567" s="162">
        <f>AVERAGE(P2567,Q2567)</f>
        <v/>
      </c>
      <c r="U2567" s="41">
        <f>STDEVA(K2567,L2567,M2567,N2567)</f>
        <v/>
      </c>
      <c r="V2567" s="42">
        <f>U2567/Q2567</f>
        <v/>
      </c>
      <c r="W2567" s="43">
        <f>IF(X2567=O2567,"MENOR",IF(X2567=S2567,"PROM[MEN-MED]","PROMEDIO"))</f>
        <v/>
      </c>
      <c r="X2567" s="163">
        <f>IF(V2567&lt;=300%,O2567,IF(AND(V2567&gt;100%,V2567&lt;=150%),S2567,R2567))</f>
        <v/>
      </c>
      <c r="Y2567" s="162">
        <f>ROUND(X2567,0)</f>
        <v/>
      </c>
    </row>
    <row r="2568" ht="27" customHeight="1">
      <c r="B2568" s="32" t="inlineStr">
        <is>
          <t>1.9</t>
        </is>
      </c>
      <c r="C2568" s="32" t="n">
        <v>4912</v>
      </c>
      <c r="D2568" s="58" t="inlineStr">
        <is>
          <t>MORDAZA FRENO DELANTERO</t>
        </is>
      </c>
      <c r="E2568" s="56" t="inlineStr">
        <is>
          <t>Elemento que consta de 2 piezas metálicas que se fijan a los discos, tabien conocido como el cuerpo de la pinza en cuyo interior se encuentran dos émbolos o pistones. Ubicacion lado anterior (delante). Diametro establecido para este vehículo.</t>
        </is>
      </c>
      <c r="F2568" s="32" t="inlineStr">
        <is>
          <t>Unidad</t>
        </is>
      </c>
      <c r="G2568" s="35" t="inlineStr">
        <is>
          <t>suministro</t>
        </is>
      </c>
      <c r="H2568" s="159" t="n">
        <v>2210300</v>
      </c>
      <c r="I2568" s="37" t="n">
        <v>158.91</v>
      </c>
      <c r="J2568" s="37" t="n">
        <v>151.76</v>
      </c>
      <c r="K2568" s="160">
        <f>H2568*(I2568/J2568)</f>
        <v/>
      </c>
      <c r="L2568" s="159" t="n">
        <v>2959978.9751</v>
      </c>
      <c r="M2568" s="159" t="n">
        <v>2873766</v>
      </c>
      <c r="N2568" s="159" t="n">
        <v>3103667.28</v>
      </c>
      <c r="O2568" s="162">
        <f>MIN(K2568,L2568,M2568,N2568)</f>
        <v/>
      </c>
      <c r="P2568" s="162">
        <f>MAX(K2568,L2568,M2568,N2568)</f>
        <v/>
      </c>
      <c r="Q2568" s="162">
        <f>MEDIAN(K2568,L2568,M2568,N2568)</f>
        <v/>
      </c>
      <c r="R2568" s="162">
        <f>AVERAGE(K2568,L2568,M2568,N2568)</f>
        <v/>
      </c>
      <c r="S2568" s="162">
        <f>AVERAGE(O2568,Q2568)</f>
        <v/>
      </c>
      <c r="T2568" s="162">
        <f>AVERAGE(P2568,Q2568)</f>
        <v/>
      </c>
      <c r="U2568" s="41">
        <f>STDEVA(K2568,L2568,M2568,N2568)</f>
        <v/>
      </c>
      <c r="V2568" s="42">
        <f>U2568/Q2568</f>
        <v/>
      </c>
      <c r="W2568" s="43">
        <f>IF(X2568=O2568,"MENOR",IF(X2568=S2568,"PROM[MEN-MED]","PROMEDIO"))</f>
        <v/>
      </c>
      <c r="X2568" s="163">
        <f>IF(V2568&lt;=300%,O2568,IF(AND(V2568&gt;100%,V2568&lt;=150%),S2568,R2568))</f>
        <v/>
      </c>
      <c r="Y2568" s="162">
        <f>ROUND(X2568,0)</f>
        <v/>
      </c>
    </row>
    <row r="2569" ht="27" customHeight="1">
      <c r="B2569" s="32" t="inlineStr">
        <is>
          <t>1.10</t>
        </is>
      </c>
      <c r="C2569" s="32" t="n">
        <v>4912</v>
      </c>
      <c r="D2569" s="58" t="inlineStr">
        <is>
          <t>MORDAZA FRENO TRASERO</t>
        </is>
      </c>
      <c r="E2569" s="56" t="inlineStr">
        <is>
          <t>Elemento que consta de 2 piezas metálicas que se fijan a los discos, tabien conocido como el cuerpo de la pinza en cuyo interior se encuentran dos émbolos o pistones. Ubicacion lado posterior (detras). Diametro establecido para este vehículo.</t>
        </is>
      </c>
      <c r="F2569" s="32" t="inlineStr">
        <is>
          <t>Unidad</t>
        </is>
      </c>
      <c r="G2569" s="35" t="inlineStr">
        <is>
          <t>suministro</t>
        </is>
      </c>
      <c r="H2569" s="159" t="n">
        <v>1368518</v>
      </c>
      <c r="I2569" s="37" t="n">
        <v>158.91</v>
      </c>
      <c r="J2569" s="37" t="n">
        <v>151.76</v>
      </c>
      <c r="K2569" s="160">
        <f>H2569*(I2569/J2569)</f>
        <v/>
      </c>
      <c r="L2569" s="159" t="n">
        <v>3950271.4496</v>
      </c>
      <c r="M2569" s="159" t="n">
        <v>3835215</v>
      </c>
      <c r="N2569" s="159" t="n">
        <v>4142032.2</v>
      </c>
      <c r="O2569" s="162">
        <f>MIN(K2569,L2569,M2569,N2569)</f>
        <v/>
      </c>
      <c r="P2569" s="162">
        <f>MAX(K2569,L2569,M2569,N2569)</f>
        <v/>
      </c>
      <c r="Q2569" s="162">
        <f>MEDIAN(K2569,L2569,M2569,N2569)</f>
        <v/>
      </c>
      <c r="R2569" s="162">
        <f>AVERAGE(K2569,L2569,M2569,N2569)</f>
        <v/>
      </c>
      <c r="S2569" s="162">
        <f>AVERAGE(O2569,Q2569)</f>
        <v/>
      </c>
      <c r="T2569" s="162">
        <f>AVERAGE(P2569,Q2569)</f>
        <v/>
      </c>
      <c r="U2569" s="41">
        <f>STDEVA(K2569,L2569,M2569,N2569)</f>
        <v/>
      </c>
      <c r="V2569" s="42">
        <f>U2569/Q2569</f>
        <v/>
      </c>
      <c r="W2569" s="43">
        <f>IF(X2569=O2569,"MENOR",IF(X2569=S2569,"PROM[MEN-MED]","PROMEDIO"))</f>
        <v/>
      </c>
      <c r="X2569" s="163">
        <f>IF(V2569&lt;=300%,O2569,IF(AND(V2569&gt;100%,V2569&lt;=150%),S2569,R2569))</f>
        <v/>
      </c>
      <c r="Y2569" s="162">
        <f>ROUND(X2569,0)</f>
        <v/>
      </c>
    </row>
    <row r="2570" ht="15.75" customHeight="1">
      <c r="B2570" s="26" t="inlineStr">
        <is>
          <t>2.</t>
        </is>
      </c>
      <c r="C2570" s="142" t="inlineStr">
        <is>
          <t>SISTEMA DE SUSPENSIÓN</t>
        </is>
      </c>
      <c r="H2570" s="157" t="n"/>
      <c r="I2570" s="29" t="n"/>
      <c r="J2570" s="29" t="n"/>
      <c r="K2570" s="157" t="n"/>
      <c r="L2570" s="157" t="n"/>
      <c r="M2570" s="157" t="n"/>
      <c r="N2570" s="157" t="n"/>
      <c r="O2570" s="29" t="n"/>
      <c r="P2570" s="29" t="n"/>
      <c r="Q2570" s="29" t="n"/>
      <c r="R2570" s="29" t="n"/>
      <c r="S2570" s="29" t="n"/>
      <c r="T2570" s="29" t="n"/>
      <c r="U2570" s="29" t="n"/>
      <c r="V2570" s="75" t="n"/>
      <c r="W2570" s="29" t="n"/>
      <c r="X2570" s="29" t="n"/>
      <c r="Y2570" s="29" t="n"/>
    </row>
    <row r="2571" ht="27" customHeight="1">
      <c r="B2571" s="32" t="inlineStr">
        <is>
          <t>2.1</t>
        </is>
      </c>
      <c r="C2571" s="32" t="n">
        <v>4912</v>
      </c>
      <c r="D2571" s="59" t="inlineStr">
        <is>
          <t>BARRA ESTABILIZADORA DELANTERA</t>
        </is>
      </c>
      <c r="E2571" s="56" t="inlineStr">
        <is>
          <t>Elemento o barra metálica más o menos flexible que une las dos ruedas de un mismo eje y que también está unida a la carrocería. Ubicacion lado anterior (delante). Diametro establecido para este vehículo.</t>
        </is>
      </c>
      <c r="F2571" s="32" t="inlineStr">
        <is>
          <t>Unidad</t>
        </is>
      </c>
      <c r="G2571" s="35" t="inlineStr">
        <is>
          <t>suministro</t>
        </is>
      </c>
      <c r="H2571" s="159" t="n">
        <v>1358580</v>
      </c>
      <c r="I2571" s="37" t="n">
        <v>158.91</v>
      </c>
      <c r="J2571" s="37" t="n">
        <v>151.76</v>
      </c>
      <c r="K2571" s="160">
        <f>H2571*(I2571/J2571)</f>
        <v/>
      </c>
      <c r="L2571" s="159" t="n">
        <v>1740436.3207</v>
      </c>
      <c r="M2571" s="159" t="n">
        <v>1689744</v>
      </c>
      <c r="N2571" s="159" t="n">
        <v>1824923.52</v>
      </c>
      <c r="O2571" s="162">
        <f>MIN(K2571,L2571,M2571,N2571)</f>
        <v/>
      </c>
      <c r="P2571" s="162">
        <f>MAX(K2571,L2571,M2571,N2571)</f>
        <v/>
      </c>
      <c r="Q2571" s="162">
        <f>MEDIAN(K2571,L2571,M2571,N2571)</f>
        <v/>
      </c>
      <c r="R2571" s="162">
        <f>AVERAGE(K2571,L2571,M2571,N2571)</f>
        <v/>
      </c>
      <c r="S2571" s="162">
        <f>AVERAGE(O2571,Q2571)</f>
        <v/>
      </c>
      <c r="T2571" s="162">
        <f>AVERAGE(P2571,Q2571)</f>
        <v/>
      </c>
      <c r="U2571" s="41">
        <f>STDEVA(K2571,L2571,M2571,N2571)</f>
        <v/>
      </c>
      <c r="V2571" s="42">
        <f>U2571/Q2571</f>
        <v/>
      </c>
      <c r="W2571" s="43">
        <f>IF(X2571=O2571,"MENOR",IF(X2571=S2571,"PROM[MEN-MED]","PROMEDIO"))</f>
        <v/>
      </c>
      <c r="X2571" s="163">
        <f>IF(V2571&lt;=300%,O2571,IF(AND(V2571&gt;100%,V2571&lt;=150%),S2571,R2571))</f>
        <v/>
      </c>
      <c r="Y2571" s="162">
        <f>ROUND(X2571,0)</f>
        <v/>
      </c>
    </row>
    <row r="2572" ht="27" customHeight="1">
      <c r="B2572" s="32" t="inlineStr">
        <is>
          <t>2.2</t>
        </is>
      </c>
      <c r="C2572" s="32" t="n">
        <v>4912</v>
      </c>
      <c r="D2572" s="59" t="inlineStr">
        <is>
          <t>BARRA ESTABILIZADORA TRASERA</t>
        </is>
      </c>
      <c r="E2572" s="56" t="inlineStr">
        <is>
          <t>Elemento o barra metálica más o menos flexible que une las dos ruedas de un mismo eje y que también está unida a la carrocería. Ubicacion lado posterior (detras). Diametro establecido para este vehículo.</t>
        </is>
      </c>
      <c r="F2572" s="32" t="inlineStr">
        <is>
          <t>Unidad</t>
        </is>
      </c>
      <c r="G2572" s="35" t="inlineStr">
        <is>
          <t>suministro</t>
        </is>
      </c>
      <c r="H2572" s="159" t="n">
        <v>764263</v>
      </c>
      <c r="I2572" s="37" t="n">
        <v>158.91</v>
      </c>
      <c r="J2572" s="37" t="n">
        <v>151.76</v>
      </c>
      <c r="K2572" s="160">
        <f>H2572*(I2572/J2572)</f>
        <v/>
      </c>
      <c r="L2572" s="159" t="n">
        <v>2210010.2255</v>
      </c>
      <c r="M2572" s="159" t="n">
        <v>2145641</v>
      </c>
      <c r="N2572" s="159" t="n">
        <v>2317292.28</v>
      </c>
      <c r="O2572" s="162">
        <f>MIN(K2572,L2572,M2572,N2572)</f>
        <v/>
      </c>
      <c r="P2572" s="162">
        <f>MAX(K2572,L2572,M2572,N2572)</f>
        <v/>
      </c>
      <c r="Q2572" s="162">
        <f>MEDIAN(K2572,L2572,M2572,N2572)</f>
        <v/>
      </c>
      <c r="R2572" s="162">
        <f>AVERAGE(K2572,L2572,M2572,N2572)</f>
        <v/>
      </c>
      <c r="S2572" s="162">
        <f>AVERAGE(O2572,Q2572)</f>
        <v/>
      </c>
      <c r="T2572" s="162">
        <f>AVERAGE(P2572,Q2572)</f>
        <v/>
      </c>
      <c r="U2572" s="41">
        <f>STDEVA(K2572,L2572,M2572,N2572)</f>
        <v/>
      </c>
      <c r="V2572" s="42">
        <f>U2572/Q2572</f>
        <v/>
      </c>
      <c r="W2572" s="43">
        <f>IF(X2572=O2572,"MENOR",IF(X2572=S2572,"PROM[MEN-MED]","PROMEDIO"))</f>
        <v/>
      </c>
      <c r="X2572" s="163">
        <f>IF(V2572&lt;=300%,O2572,IF(AND(V2572&gt;100%,V2572&lt;=150%),S2572,R2572))</f>
        <v/>
      </c>
      <c r="Y2572" s="162">
        <f>ROUND(X2572,0)</f>
        <v/>
      </c>
    </row>
    <row r="2573" ht="27" customHeight="1">
      <c r="B2573" s="32" t="inlineStr">
        <is>
          <t>2.3</t>
        </is>
      </c>
      <c r="C2573" s="32" t="n">
        <v>4912</v>
      </c>
      <c r="D2573" s="59" t="inlineStr">
        <is>
          <t>JUEGO AMORTIGUADOR DELANTEROS</t>
        </is>
      </c>
      <c r="E2573" s="56" t="inlineStr">
        <is>
          <t>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t>
        </is>
      </c>
      <c r="F2573" s="32" t="inlineStr">
        <is>
          <t>Juego</t>
        </is>
      </c>
      <c r="G2573" s="35" t="inlineStr">
        <is>
          <t>suministro</t>
        </is>
      </c>
      <c r="H2573" s="159" t="n">
        <v>950728</v>
      </c>
      <c r="I2573" s="37" t="n">
        <v>158.91</v>
      </c>
      <c r="J2573" s="37" t="n">
        <v>151.76</v>
      </c>
      <c r="K2573" s="160">
        <f>H2573*(I2573/J2573)</f>
        <v/>
      </c>
      <c r="L2573" s="159" t="n">
        <v>1142388.4451</v>
      </c>
      <c r="M2573" s="159" t="n">
        <v>1109115</v>
      </c>
      <c r="N2573" s="159" t="n">
        <v>1197844.2</v>
      </c>
      <c r="O2573" s="162">
        <f>MIN(K2573,L2573,M2573,N2573)</f>
        <v/>
      </c>
      <c r="P2573" s="162">
        <f>MAX(K2573,L2573,M2573,N2573)</f>
        <v/>
      </c>
      <c r="Q2573" s="162">
        <f>MEDIAN(K2573,L2573,M2573,N2573)</f>
        <v/>
      </c>
      <c r="R2573" s="162">
        <f>AVERAGE(K2573,L2573,M2573,N2573)</f>
        <v/>
      </c>
      <c r="S2573" s="162">
        <f>AVERAGE(O2573,Q2573)</f>
        <v/>
      </c>
      <c r="T2573" s="162">
        <f>AVERAGE(P2573,Q2573)</f>
        <v/>
      </c>
      <c r="U2573" s="41">
        <f>STDEVA(K2573,L2573,M2573,N2573)</f>
        <v/>
      </c>
      <c r="V2573" s="42">
        <f>U2573/Q2573</f>
        <v/>
      </c>
      <c r="W2573" s="43">
        <f>IF(X2573=O2573,"MENOR",IF(X2573=S2573,"PROM[MEN-MED]","PROMEDIO"))</f>
        <v/>
      </c>
      <c r="X2573" s="163">
        <f>IF(V2573&lt;=300%,O2573,IF(AND(V2573&gt;100%,V2573&lt;=150%),S2573,R2573))</f>
        <v/>
      </c>
      <c r="Y2573" s="162">
        <f>ROUND(X2573,0)</f>
        <v/>
      </c>
    </row>
    <row r="2574" ht="27" customHeight="1">
      <c r="B2574" s="32" t="inlineStr">
        <is>
          <t>2.4</t>
        </is>
      </c>
      <c r="C2574" s="32" t="n">
        <v>4912</v>
      </c>
      <c r="D2574" s="59" t="inlineStr">
        <is>
          <t>JUEGO AMORTIGUADORES TRASEROS</t>
        </is>
      </c>
      <c r="E2574" s="56" t="inlineStr">
        <is>
          <t>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t>
        </is>
      </c>
      <c r="F2574" s="32" t="inlineStr">
        <is>
          <t>Juego</t>
        </is>
      </c>
      <c r="G2574" s="35" t="inlineStr">
        <is>
          <t>suministro</t>
        </is>
      </c>
      <c r="H2574" s="159" t="n">
        <v>329650</v>
      </c>
      <c r="I2574" s="37" t="n">
        <v>158.91</v>
      </c>
      <c r="J2574" s="37" t="n">
        <v>151.76</v>
      </c>
      <c r="K2574" s="160">
        <f>H2574*(I2574/J2574)</f>
        <v/>
      </c>
      <c r="L2574" s="159" t="n">
        <v>390292.749</v>
      </c>
      <c r="M2574" s="159" t="n">
        <v>378925</v>
      </c>
      <c r="N2574" s="159" t="n">
        <v>409239</v>
      </c>
      <c r="O2574" s="162">
        <f>MIN(K2574,L2574,M2574,N2574)</f>
        <v/>
      </c>
      <c r="P2574" s="162">
        <f>MAX(K2574,L2574,M2574,N2574)</f>
        <v/>
      </c>
      <c r="Q2574" s="162">
        <f>MEDIAN(K2574,L2574,M2574,N2574)</f>
        <v/>
      </c>
      <c r="R2574" s="162">
        <f>AVERAGE(K2574,L2574,M2574,N2574)</f>
        <v/>
      </c>
      <c r="S2574" s="162">
        <f>AVERAGE(O2574,Q2574)</f>
        <v/>
      </c>
      <c r="T2574" s="162">
        <f>AVERAGE(P2574,Q2574)</f>
        <v/>
      </c>
      <c r="U2574" s="41">
        <f>STDEVA(K2574,L2574,M2574,N2574)</f>
        <v/>
      </c>
      <c r="V2574" s="42">
        <f>U2574/Q2574</f>
        <v/>
      </c>
      <c r="W2574" s="43">
        <f>IF(X2574=O2574,"MENOR",IF(X2574=S2574,"PROM[MEN-MED]","PROMEDIO"))</f>
        <v/>
      </c>
      <c r="X2574" s="163">
        <f>IF(V2574&lt;=300%,O2574,IF(AND(V2574&gt;100%,V2574&lt;=150%),S2574,R2574))</f>
        <v/>
      </c>
      <c r="Y2574" s="162">
        <f>ROUND(X2574,0)</f>
        <v/>
      </c>
    </row>
    <row r="2575" ht="15.75" customHeight="1">
      <c r="B2575" s="32" t="inlineStr">
        <is>
          <t>2.5</t>
        </is>
      </c>
      <c r="C2575" s="32" t="n">
        <v>4912</v>
      </c>
      <c r="D2575" s="59" t="inlineStr">
        <is>
          <t>JUEGO BIELETAS (MUÑECOS) ESTABILIZADORA DELANTERA</t>
        </is>
      </c>
      <c r="E2575" s="56" t="inlineStr">
        <is>
          <t>Elemento metálico de una compresión rígida formado por dos rótulas, una en cada extremo, roscadas. Ubicacion lado anterior (delante) Diametro establecido para este vehículo.</t>
        </is>
      </c>
      <c r="F2575" s="32" t="inlineStr">
        <is>
          <t>Juego</t>
        </is>
      </c>
      <c r="G2575" s="35" t="inlineStr">
        <is>
          <t>suministro</t>
        </is>
      </c>
      <c r="H2575" s="159" t="n">
        <v>545300</v>
      </c>
      <c r="I2575" s="37" t="n">
        <v>158.91</v>
      </c>
      <c r="J2575" s="37" t="n">
        <v>151.76</v>
      </c>
      <c r="K2575" s="160">
        <f>H2575*(I2575/J2575)</f>
        <v/>
      </c>
      <c r="L2575" s="159" t="n">
        <v>664236.699</v>
      </c>
      <c r="M2575" s="159" t="n">
        <v>644890</v>
      </c>
      <c r="N2575" s="159" t="n">
        <v>696481.2</v>
      </c>
      <c r="O2575" s="162">
        <f>MIN(K2575,L2575,M2575,N2575)</f>
        <v/>
      </c>
      <c r="P2575" s="162">
        <f>MAX(K2575,L2575,M2575,N2575)</f>
        <v/>
      </c>
      <c r="Q2575" s="162">
        <f>MEDIAN(K2575,L2575,M2575,N2575)</f>
        <v/>
      </c>
      <c r="R2575" s="162">
        <f>AVERAGE(K2575,L2575,M2575,N2575)</f>
        <v/>
      </c>
      <c r="S2575" s="162">
        <f>AVERAGE(O2575,Q2575)</f>
        <v/>
      </c>
      <c r="T2575" s="162">
        <f>AVERAGE(P2575,Q2575)</f>
        <v/>
      </c>
      <c r="U2575" s="41">
        <f>STDEVA(K2575,L2575,M2575,N2575)</f>
        <v/>
      </c>
      <c r="V2575" s="42">
        <f>U2575/Q2575</f>
        <v/>
      </c>
      <c r="W2575" s="43">
        <f>IF(X2575=O2575,"MENOR",IF(X2575=S2575,"PROM[MEN-MED]","PROMEDIO"))</f>
        <v/>
      </c>
      <c r="X2575" s="163">
        <f>IF(V2575&lt;=300%,O2575,IF(AND(V2575&gt;100%,V2575&lt;=150%),S2575,R2575))</f>
        <v/>
      </c>
      <c r="Y2575" s="162">
        <f>ROUND(X2575,0)</f>
        <v/>
      </c>
    </row>
    <row r="2576" ht="15.75" customHeight="1">
      <c r="B2576" s="32" t="inlineStr">
        <is>
          <t>2.6</t>
        </is>
      </c>
      <c r="C2576" s="32" t="n">
        <v>4912</v>
      </c>
      <c r="D2576" s="59" t="inlineStr">
        <is>
          <t>JUEGO BIELETAS (MUÑECOS) ESTABILIZADORA TRASERA</t>
        </is>
      </c>
      <c r="E2576" s="56" t="inlineStr">
        <is>
          <t>Elemento metálico de una compresión rígida formado por dos rótulas, una en cada extremo, roscadas. Ubicacion lado posterior. (atras) Diametro establecido para este vehículo.</t>
        </is>
      </c>
      <c r="F2576" s="32" t="inlineStr">
        <is>
          <t>Juego</t>
        </is>
      </c>
      <c r="G2576" s="35" t="inlineStr">
        <is>
          <t>suministro</t>
        </is>
      </c>
      <c r="H2576" s="159" t="n">
        <v>353281</v>
      </c>
      <c r="I2576" s="37" t="n">
        <v>158.91</v>
      </c>
      <c r="J2576" s="37" t="n">
        <v>151.76</v>
      </c>
      <c r="K2576" s="160">
        <f>H2576*(I2576/J2576)</f>
        <v/>
      </c>
      <c r="L2576" s="159" t="n">
        <v>473237.6173</v>
      </c>
      <c r="M2576" s="159" t="n">
        <v>459454</v>
      </c>
      <c r="N2576" s="159" t="n">
        <v>496210.32</v>
      </c>
      <c r="O2576" s="162">
        <f>MIN(K2576,L2576,M2576,N2576)</f>
        <v/>
      </c>
      <c r="P2576" s="162">
        <f>MAX(K2576,L2576,M2576,N2576)</f>
        <v/>
      </c>
      <c r="Q2576" s="162">
        <f>MEDIAN(K2576,L2576,M2576,N2576)</f>
        <v/>
      </c>
      <c r="R2576" s="162">
        <f>AVERAGE(K2576,L2576,M2576,N2576)</f>
        <v/>
      </c>
      <c r="S2576" s="162">
        <f>AVERAGE(O2576,Q2576)</f>
        <v/>
      </c>
      <c r="T2576" s="162">
        <f>AVERAGE(P2576,Q2576)</f>
        <v/>
      </c>
      <c r="U2576" s="41">
        <f>STDEVA(K2576,L2576,M2576,N2576)</f>
        <v/>
      </c>
      <c r="V2576" s="42">
        <f>U2576/Q2576</f>
        <v/>
      </c>
      <c r="W2576" s="43">
        <f>IF(X2576=O2576,"MENOR",IF(X2576=S2576,"PROM[MEN-MED]","PROMEDIO"))</f>
        <v/>
      </c>
      <c r="X2576" s="163">
        <f>IF(V2576&lt;=300%,O2576,IF(AND(V2576&gt;100%,V2576&lt;=150%),S2576,R2576))</f>
        <v/>
      </c>
      <c r="Y2576" s="162">
        <f>ROUND(X2576,0)</f>
        <v/>
      </c>
    </row>
    <row r="2577" ht="27" customHeight="1">
      <c r="B2577" s="32" t="inlineStr">
        <is>
          <t>2.7</t>
        </is>
      </c>
      <c r="C2577" s="32" t="n">
        <v>4912</v>
      </c>
      <c r="D2577" s="59" t="inlineStr">
        <is>
          <t>JUEGO BUJES CENTRALES BARRA ESTABILIZADORA DELANTERA</t>
        </is>
      </c>
      <c r="E2577" s="56" t="inlineStr">
        <is>
          <t>Elemento en su interior de forma cilíndrica y su exterior de forma media luna, en uno  de sus extremos plano, su composición es de caucho. Ubicacion lado anterior (delante). Diámetro establecido para este vehículo.</t>
        </is>
      </c>
      <c r="F2577" s="32" t="inlineStr">
        <is>
          <t>Juego</t>
        </is>
      </c>
      <c r="G2577" s="35" t="inlineStr">
        <is>
          <t>suministro</t>
        </is>
      </c>
      <c r="H2577" s="159" t="n">
        <v>69811</v>
      </c>
      <c r="I2577" s="37" t="n">
        <v>158.91</v>
      </c>
      <c r="J2577" s="37" t="n">
        <v>151.76</v>
      </c>
      <c r="K2577" s="160">
        <f>H2577*(I2577/J2577)</f>
        <v/>
      </c>
      <c r="L2577" s="159" t="n">
        <v>84659.82490000001</v>
      </c>
      <c r="M2577" s="159" t="n">
        <v>82194</v>
      </c>
      <c r="N2577" s="159" t="n">
        <v>88769.52</v>
      </c>
      <c r="O2577" s="162">
        <f>MIN(K2577,L2577,M2577,N2577)</f>
        <v/>
      </c>
      <c r="P2577" s="162">
        <f>MAX(K2577,L2577,M2577,N2577)</f>
        <v/>
      </c>
      <c r="Q2577" s="162">
        <f>MEDIAN(K2577,L2577,M2577,N2577)</f>
        <v/>
      </c>
      <c r="R2577" s="162">
        <f>AVERAGE(K2577,L2577,M2577,N2577)</f>
        <v/>
      </c>
      <c r="S2577" s="162">
        <f>AVERAGE(O2577,Q2577)</f>
        <v/>
      </c>
      <c r="T2577" s="162">
        <f>AVERAGE(P2577,Q2577)</f>
        <v/>
      </c>
      <c r="U2577" s="41">
        <f>STDEVA(K2577,L2577,M2577,N2577)</f>
        <v/>
      </c>
      <c r="V2577" s="42">
        <f>U2577/Q2577</f>
        <v/>
      </c>
      <c r="W2577" s="43">
        <f>IF(X2577=O2577,"MENOR",IF(X2577=S2577,"PROM[MEN-MED]","PROMEDIO"))</f>
        <v/>
      </c>
      <c r="X2577" s="163">
        <f>IF(V2577&lt;=300%,O2577,IF(AND(V2577&gt;100%,V2577&lt;=150%),S2577,R2577))</f>
        <v/>
      </c>
      <c r="Y2577" s="162">
        <f>ROUND(X2577,0)</f>
        <v/>
      </c>
    </row>
    <row r="2578" ht="27" customHeight="1">
      <c r="B2578" s="32" t="inlineStr">
        <is>
          <t>2.8</t>
        </is>
      </c>
      <c r="C2578" s="32" t="n">
        <v>4912</v>
      </c>
      <c r="D2578" s="59" t="inlineStr">
        <is>
          <t>JUEGO BUJES CENTRALES BARRA ESTABILIZADORA TRASERA</t>
        </is>
      </c>
      <c r="E2578" s="56" t="inlineStr">
        <is>
          <t>Elemento en su interior de forma cilíndrica y su exterior de forma media luna, en uno  de sus extremos plano, su composición es de caucho. Ubicacion lado posterior (atras). Diámetro establecido para este vehículo.</t>
        </is>
      </c>
      <c r="F2578" s="32" t="inlineStr">
        <is>
          <t>Juego</t>
        </is>
      </c>
      <c r="G2578" s="35" t="inlineStr">
        <is>
          <t>suministro</t>
        </is>
      </c>
      <c r="H2578" s="159" t="n">
        <v>111422</v>
      </c>
      <c r="I2578" s="37" t="n">
        <v>158.91</v>
      </c>
      <c r="J2578" s="37" t="n">
        <v>151.76</v>
      </c>
      <c r="K2578" s="160">
        <f>H2578*(I2578/J2578)</f>
        <v/>
      </c>
      <c r="L2578" s="159" t="n">
        <v>150744.6185</v>
      </c>
      <c r="M2578" s="159" t="n">
        <v>146354</v>
      </c>
      <c r="N2578" s="159" t="n">
        <v>158062.32</v>
      </c>
      <c r="O2578" s="162">
        <f>MIN(K2578,L2578,M2578,N2578)</f>
        <v/>
      </c>
      <c r="P2578" s="162">
        <f>MAX(K2578,L2578,M2578,N2578)</f>
        <v/>
      </c>
      <c r="Q2578" s="162">
        <f>MEDIAN(K2578,L2578,M2578,N2578)</f>
        <v/>
      </c>
      <c r="R2578" s="162">
        <f>AVERAGE(K2578,L2578,M2578,N2578)</f>
        <v/>
      </c>
      <c r="S2578" s="162">
        <f>AVERAGE(O2578,Q2578)</f>
        <v/>
      </c>
      <c r="T2578" s="162">
        <f>AVERAGE(P2578,Q2578)</f>
        <v/>
      </c>
      <c r="U2578" s="41">
        <f>STDEVA(K2578,L2578,M2578,N2578)</f>
        <v/>
      </c>
      <c r="V2578" s="42">
        <f>U2578/Q2578</f>
        <v/>
      </c>
      <c r="W2578" s="43">
        <f>IF(X2578=O2578,"MENOR",IF(X2578=S2578,"PROM[MEN-MED]","PROMEDIO"))</f>
        <v/>
      </c>
      <c r="X2578" s="163">
        <f>IF(V2578&lt;=300%,O2578,IF(AND(V2578&gt;100%,V2578&lt;=150%),S2578,R2578))</f>
        <v/>
      </c>
      <c r="Y2578" s="162">
        <f>ROUND(X2578,0)</f>
        <v/>
      </c>
    </row>
    <row r="2579" ht="27" customHeight="1">
      <c r="B2579" s="32" t="inlineStr">
        <is>
          <t>2.9</t>
        </is>
      </c>
      <c r="C2579" s="32" t="n">
        <v>4912</v>
      </c>
      <c r="D2579" s="59" t="inlineStr">
        <is>
          <t>JUEGO BUJES DE TIJERA INFERIOR</t>
        </is>
      </c>
      <c r="E2579" s="56" t="inlineStr">
        <is>
          <t>Elemento metálico de ajuste o sujeción de forma cilíndrica, en su diámetro interior tiene un cilindro de extremo a extremo de composición metálico, y su relleno interno es caucho. Diámetro establecido para este vehículo.</t>
        </is>
      </c>
      <c r="F2579" s="32" t="inlineStr">
        <is>
          <t>Unidad</t>
        </is>
      </c>
      <c r="G2579" s="35" t="inlineStr">
        <is>
          <t>suministro</t>
        </is>
      </c>
      <c r="H2579" s="159" t="n">
        <v>236550</v>
      </c>
      <c r="I2579" s="37" t="n">
        <v>158.91</v>
      </c>
      <c r="J2579" s="37" t="n">
        <v>151.76</v>
      </c>
      <c r="K2579" s="160">
        <f>H2579*(I2579/J2579)</f>
        <v/>
      </c>
      <c r="L2579" s="159" t="n">
        <v>288144.5651</v>
      </c>
      <c r="M2579" s="159" t="n">
        <v>279752</v>
      </c>
      <c r="N2579" s="159" t="n">
        <v>302132.16</v>
      </c>
      <c r="O2579" s="162">
        <f>MIN(K2579,L2579,M2579,N2579)</f>
        <v/>
      </c>
      <c r="P2579" s="162">
        <f>MAX(K2579,L2579,M2579,N2579)</f>
        <v/>
      </c>
      <c r="Q2579" s="162">
        <f>MEDIAN(K2579,L2579,M2579,N2579)</f>
        <v/>
      </c>
      <c r="R2579" s="162">
        <f>AVERAGE(K2579,L2579,M2579,N2579)</f>
        <v/>
      </c>
      <c r="S2579" s="162">
        <f>AVERAGE(O2579,Q2579)</f>
        <v/>
      </c>
      <c r="T2579" s="162">
        <f>AVERAGE(P2579,Q2579)</f>
        <v/>
      </c>
      <c r="U2579" s="41">
        <f>STDEVA(K2579,L2579,M2579,N2579)</f>
        <v/>
      </c>
      <c r="V2579" s="42">
        <f>U2579/Q2579</f>
        <v/>
      </c>
      <c r="W2579" s="43">
        <f>IF(X2579=O2579,"MENOR",IF(X2579=S2579,"PROM[MEN-MED]","PROMEDIO"))</f>
        <v/>
      </c>
      <c r="X2579" s="163">
        <f>IF(V2579&lt;=300%,O2579,IF(AND(V2579&gt;100%,V2579&lt;=150%),S2579,R2579))</f>
        <v/>
      </c>
      <c r="Y2579" s="162">
        <f>ROUND(X2579,0)</f>
        <v/>
      </c>
    </row>
    <row r="2580" ht="27" customHeight="1">
      <c r="B2580" s="32" t="inlineStr">
        <is>
          <t>2.10</t>
        </is>
      </c>
      <c r="C2580" s="32" t="n">
        <v>4912</v>
      </c>
      <c r="D2580" s="59" t="inlineStr">
        <is>
          <t>JUEGO BUJES DE TIJERA SUPERIOR</t>
        </is>
      </c>
      <c r="E2580" s="56" t="inlineStr">
        <is>
          <t>Elemento metálico de ajuste o sujeción de forma cilíndrica, en su diámetro interior tiene un cilindro de extremo a extremo de composición metálico, y su relleno interno es caucho. Diámetro establecido para este vehículo.</t>
        </is>
      </c>
      <c r="F2580" s="32" t="inlineStr">
        <is>
          <t>Unidad</t>
        </is>
      </c>
      <c r="G2580" s="35" t="inlineStr">
        <is>
          <t>suministro</t>
        </is>
      </c>
      <c r="H2580" s="159" t="n">
        <v>150100</v>
      </c>
      <c r="I2580" s="37" t="n">
        <v>158.91</v>
      </c>
      <c r="J2580" s="37" t="n">
        <v>151.76</v>
      </c>
      <c r="K2580" s="160">
        <f>H2580*(I2580/J2580)</f>
        <v/>
      </c>
      <c r="L2580" s="159" t="n">
        <v>177712.0772</v>
      </c>
      <c r="M2580" s="159" t="n">
        <v>172536</v>
      </c>
      <c r="N2580" s="159" t="n">
        <v>186338.88</v>
      </c>
      <c r="O2580" s="162">
        <f>MIN(K2580,L2580,M2580,N2580)</f>
        <v/>
      </c>
      <c r="P2580" s="162">
        <f>MAX(K2580,L2580,M2580,N2580)</f>
        <v/>
      </c>
      <c r="Q2580" s="162">
        <f>MEDIAN(K2580,L2580,M2580,N2580)</f>
        <v/>
      </c>
      <c r="R2580" s="162">
        <f>AVERAGE(K2580,L2580,M2580,N2580)</f>
        <v/>
      </c>
      <c r="S2580" s="162">
        <f>AVERAGE(O2580,Q2580)</f>
        <v/>
      </c>
      <c r="T2580" s="162">
        <f>AVERAGE(P2580,Q2580)</f>
        <v/>
      </c>
      <c r="U2580" s="41">
        <f>STDEVA(K2580,L2580,M2580,N2580)</f>
        <v/>
      </c>
      <c r="V2580" s="42">
        <f>U2580/Q2580</f>
        <v/>
      </c>
      <c r="W2580" s="43">
        <f>IF(X2580=O2580,"MENOR",IF(X2580=S2580,"PROM[MEN-MED]","PROMEDIO"))</f>
        <v/>
      </c>
      <c r="X2580" s="163">
        <f>IF(V2580&lt;=300%,O2580,IF(AND(V2580&gt;100%,V2580&lt;=150%),S2580,R2580))</f>
        <v/>
      </c>
      <c r="Y2580" s="162">
        <f>ROUND(X2580,0)</f>
        <v/>
      </c>
    </row>
    <row r="2581" ht="15.75" customHeight="1">
      <c r="B2581" s="32" t="inlineStr">
        <is>
          <t>2.11</t>
        </is>
      </c>
      <c r="C2581" s="32" t="n">
        <v>4912</v>
      </c>
      <c r="D2581" s="59" t="inlineStr">
        <is>
          <t>ROTULA INFERIOR</t>
        </is>
      </c>
      <c r="E2581" s="56" t="inlineStr">
        <is>
          <t>Elemento metálico esférico de articulación   tiene tres grados de libertad, aunque la amplitud del movimiento en dos de ellos esté limitada. Diámetro establecido para este vehículo.</t>
        </is>
      </c>
      <c r="F2581" s="32" t="inlineStr">
        <is>
          <t>Unidad</t>
        </is>
      </c>
      <c r="G2581" s="35" t="inlineStr">
        <is>
          <t>suministro</t>
        </is>
      </c>
      <c r="H2581" s="159" t="n">
        <v>411450</v>
      </c>
      <c r="I2581" s="37" t="n">
        <v>158.91</v>
      </c>
      <c r="J2581" s="37" t="n">
        <v>151.76</v>
      </c>
      <c r="K2581" s="160">
        <f>H2581*(I2581/J2581)</f>
        <v/>
      </c>
      <c r="L2581" s="159" t="n">
        <v>525262.9179</v>
      </c>
      <c r="M2581" s="159" t="n">
        <v>509964</v>
      </c>
      <c r="N2581" s="159" t="n">
        <v>550761.12</v>
      </c>
      <c r="O2581" s="162">
        <f>MIN(K2581,L2581,M2581,N2581)</f>
        <v/>
      </c>
      <c r="P2581" s="162">
        <f>MAX(K2581,L2581,M2581,N2581)</f>
        <v/>
      </c>
      <c r="Q2581" s="162">
        <f>MEDIAN(K2581,L2581,M2581,N2581)</f>
        <v/>
      </c>
      <c r="R2581" s="162">
        <f>AVERAGE(K2581,L2581,M2581,N2581)</f>
        <v/>
      </c>
      <c r="S2581" s="162">
        <f>AVERAGE(O2581,Q2581)</f>
        <v/>
      </c>
      <c r="T2581" s="162">
        <f>AVERAGE(P2581,Q2581)</f>
        <v/>
      </c>
      <c r="U2581" s="41">
        <f>STDEVA(K2581,L2581,M2581,N2581)</f>
        <v/>
      </c>
      <c r="V2581" s="42">
        <f>U2581/Q2581</f>
        <v/>
      </c>
      <c r="W2581" s="43">
        <f>IF(X2581=O2581,"MENOR",IF(X2581=S2581,"PROM[MEN-MED]","PROMEDIO"))</f>
        <v/>
      </c>
      <c r="X2581" s="163">
        <f>IF(V2581&lt;=300%,O2581,IF(AND(V2581&gt;100%,V2581&lt;=150%),S2581,R2581))</f>
        <v/>
      </c>
      <c r="Y2581" s="162">
        <f>ROUND(X2581,0)</f>
        <v/>
      </c>
    </row>
    <row r="2582" ht="15.75" customHeight="1">
      <c r="B2582" s="32" t="inlineStr">
        <is>
          <t>2.12</t>
        </is>
      </c>
      <c r="C2582" s="32" t="n">
        <v>4912</v>
      </c>
      <c r="D2582" s="59" t="inlineStr">
        <is>
          <t>ROTULA SUPERIOR</t>
        </is>
      </c>
      <c r="E2582" s="56" t="inlineStr">
        <is>
          <t>Elemento metálico esférico de articulación   tiene tres grados de libertad, aunque la amplitud del movimiento en dos de ellos esté limitada. Diámetro establecido para este vehículo.</t>
        </is>
      </c>
      <c r="F2582" s="32" t="inlineStr">
        <is>
          <t>Unidad</t>
        </is>
      </c>
      <c r="G2582" s="35" t="inlineStr">
        <is>
          <t>suministro</t>
        </is>
      </c>
      <c r="H2582" s="159" t="n">
        <v>337301</v>
      </c>
      <c r="I2582" s="37" t="n">
        <v>158.91</v>
      </c>
      <c r="J2582" s="37" t="n">
        <v>151.76</v>
      </c>
      <c r="K2582" s="160">
        <f>H2582*(I2582/J2582)</f>
        <v/>
      </c>
      <c r="L2582" s="159" t="n">
        <v>410407.6165</v>
      </c>
      <c r="M2582" s="159" t="n">
        <v>398454</v>
      </c>
      <c r="N2582" s="159" t="n">
        <v>430330.32</v>
      </c>
      <c r="O2582" s="162">
        <f>MIN(K2582,L2582,M2582,N2582)</f>
        <v/>
      </c>
      <c r="P2582" s="162">
        <f>MAX(K2582,L2582,M2582,N2582)</f>
        <v/>
      </c>
      <c r="Q2582" s="162">
        <f>MEDIAN(K2582,L2582,M2582,N2582)</f>
        <v/>
      </c>
      <c r="R2582" s="162">
        <f>AVERAGE(K2582,L2582,M2582,N2582)</f>
        <v/>
      </c>
      <c r="S2582" s="162">
        <f>AVERAGE(O2582,Q2582)</f>
        <v/>
      </c>
      <c r="T2582" s="162">
        <f>AVERAGE(P2582,Q2582)</f>
        <v/>
      </c>
      <c r="U2582" s="41">
        <f>STDEVA(K2582,L2582,M2582,N2582)</f>
        <v/>
      </c>
      <c r="V2582" s="42">
        <f>U2582/Q2582</f>
        <v/>
      </c>
      <c r="W2582" s="43">
        <f>IF(X2582=O2582,"MENOR",IF(X2582=S2582,"PROM[MEN-MED]","PROMEDIO"))</f>
        <v/>
      </c>
      <c r="X2582" s="163">
        <f>IF(V2582&lt;=300%,O2582,IF(AND(V2582&gt;100%,V2582&lt;=150%),S2582,R2582))</f>
        <v/>
      </c>
      <c r="Y2582" s="162">
        <f>ROUND(X2582,0)</f>
        <v/>
      </c>
    </row>
    <row r="2583" ht="15.75" customHeight="1">
      <c r="B2583" s="32" t="inlineStr">
        <is>
          <t>2.13</t>
        </is>
      </c>
      <c r="C2583" s="32" t="n">
        <v>4912</v>
      </c>
      <c r="D2583" s="59" t="inlineStr">
        <is>
          <t>TIJERA INFERIOR</t>
        </is>
      </c>
      <c r="E2583" s="56" t="inlineStr">
        <is>
          <t>Elemento metálico de tres puntos de apoyo, en dos extremos posee bujes de sujeción y el restante una rotula. Diámetro establecido para este vehículo.</t>
        </is>
      </c>
      <c r="F2583" s="32" t="inlineStr">
        <is>
          <t>Unidad</t>
        </is>
      </c>
      <c r="G2583" s="35" t="inlineStr">
        <is>
          <t>suministro</t>
        </is>
      </c>
      <c r="H2583" s="159" t="n">
        <v>2511434</v>
      </c>
      <c r="I2583" s="37" t="n">
        <v>158.91</v>
      </c>
      <c r="J2583" s="37" t="n">
        <v>151.76</v>
      </c>
      <c r="K2583" s="160">
        <f>H2583*(I2583/J2583)</f>
        <v/>
      </c>
      <c r="L2583" s="159" t="n">
        <v>3330414.3607</v>
      </c>
      <c r="M2583" s="159" t="n">
        <v>3233412</v>
      </c>
      <c r="N2583" s="159" t="n">
        <v>3492084.96</v>
      </c>
      <c r="O2583" s="162">
        <f>MIN(K2583,L2583,M2583,N2583)</f>
        <v/>
      </c>
      <c r="P2583" s="162">
        <f>MAX(K2583,L2583,M2583,N2583)</f>
        <v/>
      </c>
      <c r="Q2583" s="162">
        <f>MEDIAN(K2583,L2583,M2583,N2583)</f>
        <v/>
      </c>
      <c r="R2583" s="162">
        <f>AVERAGE(K2583,L2583,M2583,N2583)</f>
        <v/>
      </c>
      <c r="S2583" s="162">
        <f>AVERAGE(O2583,Q2583)</f>
        <v/>
      </c>
      <c r="T2583" s="162">
        <f>AVERAGE(P2583,Q2583)</f>
        <v/>
      </c>
      <c r="U2583" s="41">
        <f>STDEVA(K2583,L2583,M2583,N2583)</f>
        <v/>
      </c>
      <c r="V2583" s="42">
        <f>U2583/Q2583</f>
        <v/>
      </c>
      <c r="W2583" s="43">
        <f>IF(X2583=O2583,"MENOR",IF(X2583=S2583,"PROM[MEN-MED]","PROMEDIO"))</f>
        <v/>
      </c>
      <c r="X2583" s="163">
        <f>IF(V2583&lt;=300%,O2583,IF(AND(V2583&gt;100%,V2583&lt;=150%),S2583,R2583))</f>
        <v/>
      </c>
      <c r="Y2583" s="162">
        <f>ROUND(X2583,0)</f>
        <v/>
      </c>
    </row>
    <row r="2584" ht="15.75" customHeight="1">
      <c r="B2584" s="32" t="inlineStr">
        <is>
          <t>2.14</t>
        </is>
      </c>
      <c r="C2584" s="32" t="n">
        <v>4912</v>
      </c>
      <c r="D2584" s="59" t="inlineStr">
        <is>
          <t>TIJERA SUPERIOR</t>
        </is>
      </c>
      <c r="E2584" s="56" t="inlineStr">
        <is>
          <t>Elemento metálico de tres puntos de apoyo, en dos extremos posee bujes de sujeción y el restante una rotula. Diámetro establecido para este vehículo.</t>
        </is>
      </c>
      <c r="F2584" s="32" t="inlineStr">
        <is>
          <t>Unidad</t>
        </is>
      </c>
      <c r="G2584" s="35" t="inlineStr">
        <is>
          <t>suministro</t>
        </is>
      </c>
      <c r="H2584" s="159" t="n">
        <v>1638842</v>
      </c>
      <c r="I2584" s="37" t="n">
        <v>158.91</v>
      </c>
      <c r="J2584" s="37" t="n">
        <v>151.76</v>
      </c>
      <c r="K2584" s="160">
        <f>H2584*(I2584/J2584)</f>
        <v/>
      </c>
      <c r="L2584" s="159" t="n">
        <v>2070823.244</v>
      </c>
      <c r="M2584" s="159" t="n">
        <v>2010508</v>
      </c>
      <c r="N2584" s="159" t="n">
        <v>2171348.64</v>
      </c>
      <c r="O2584" s="162">
        <f>MIN(K2584,L2584,M2584,N2584)</f>
        <v/>
      </c>
      <c r="P2584" s="162">
        <f>MAX(K2584,L2584,M2584,N2584)</f>
        <v/>
      </c>
      <c r="Q2584" s="162">
        <f>MEDIAN(K2584,L2584,M2584,N2584)</f>
        <v/>
      </c>
      <c r="R2584" s="162">
        <f>AVERAGE(K2584,L2584,M2584,N2584)</f>
        <v/>
      </c>
      <c r="S2584" s="162">
        <f>AVERAGE(O2584,Q2584)</f>
        <v/>
      </c>
      <c r="T2584" s="162">
        <f>AVERAGE(P2584,Q2584)</f>
        <v/>
      </c>
      <c r="U2584" s="41">
        <f>STDEVA(K2584,L2584,M2584,N2584)</f>
        <v/>
      </c>
      <c r="V2584" s="42">
        <f>U2584/Q2584</f>
        <v/>
      </c>
      <c r="W2584" s="43">
        <f>IF(X2584=O2584,"MENOR",IF(X2584=S2584,"PROM[MEN-MED]","PROMEDIO"))</f>
        <v/>
      </c>
      <c r="X2584" s="163">
        <f>IF(V2584&lt;=300%,O2584,IF(AND(V2584&gt;100%,V2584&lt;=150%),S2584,R2584))</f>
        <v/>
      </c>
      <c r="Y2584" s="162">
        <f>ROUND(X2584,0)</f>
        <v/>
      </c>
    </row>
    <row r="2585" ht="15.75" customHeight="1">
      <c r="B2585" s="26" t="inlineStr">
        <is>
          <t>3.</t>
        </is>
      </c>
      <c r="C2585" s="142" t="inlineStr">
        <is>
          <t>SISTEMA DE DIRECCIÓN</t>
        </is>
      </c>
      <c r="H2585" s="157" t="n"/>
      <c r="I2585" s="29" t="n"/>
      <c r="J2585" s="29" t="n"/>
      <c r="K2585" s="157" t="n"/>
      <c r="L2585" s="157" t="n"/>
      <c r="M2585" s="157" t="n"/>
      <c r="N2585" s="157" t="n"/>
      <c r="O2585" s="29" t="n"/>
      <c r="P2585" s="29" t="n"/>
      <c r="Q2585" s="29" t="n"/>
      <c r="R2585" s="29" t="n"/>
      <c r="S2585" s="29" t="n"/>
      <c r="T2585" s="29" t="n"/>
      <c r="U2585" s="29" t="n"/>
      <c r="V2585" s="75" t="n"/>
      <c r="W2585" s="29" t="n"/>
      <c r="X2585" s="29" t="n"/>
      <c r="Y2585" s="29" t="n"/>
    </row>
    <row r="2586" ht="27" customHeight="1">
      <c r="B2586" s="32" t="inlineStr">
        <is>
          <t>3.1</t>
        </is>
      </c>
      <c r="C2586" s="32" t="n">
        <v>4912</v>
      </c>
      <c r="D2586" s="58" t="inlineStr">
        <is>
          <t>BOMBA HIDRÁULICA</t>
        </is>
      </c>
      <c r="E2586" s="56" t="inlineStr">
        <is>
          <t>Elemento metalico de aleacion de aluminio,  de forma irregular con dos orificios de entrada - salida para el recorrido del fluido (aceite) en su interior tiene aspas y cilindro de forma ovalada. Diámetro establecido para este vehículo.</t>
        </is>
      </c>
      <c r="F2586" s="32" t="inlineStr">
        <is>
          <t>Unidad</t>
        </is>
      </c>
      <c r="G2586" s="35" t="inlineStr">
        <is>
          <t>suministro</t>
        </is>
      </c>
      <c r="H2586" s="159" t="n">
        <v>3287623</v>
      </c>
      <c r="I2586" s="37" t="n">
        <v>158.91</v>
      </c>
      <c r="J2586" s="37" t="n">
        <v>151.76</v>
      </c>
      <c r="K2586" s="160">
        <f>H2586*(I2586/J2586)</f>
        <v/>
      </c>
      <c r="L2586" s="159" t="n">
        <v>4167561.2846</v>
      </c>
      <c r="M2586" s="159" t="n">
        <v>4046176</v>
      </c>
      <c r="N2586" s="159" t="n">
        <v>4369870.08</v>
      </c>
      <c r="O2586" s="162">
        <f>MIN(K2586,L2586,M2586,N2586)</f>
        <v/>
      </c>
      <c r="P2586" s="162">
        <f>MAX(K2586,L2586,M2586,N2586)</f>
        <v/>
      </c>
      <c r="Q2586" s="162">
        <f>MEDIAN(K2586,L2586,M2586,N2586)</f>
        <v/>
      </c>
      <c r="R2586" s="162">
        <f>AVERAGE(K2586,L2586,M2586,N2586)</f>
        <v/>
      </c>
      <c r="S2586" s="162">
        <f>AVERAGE(O2586,Q2586)</f>
        <v/>
      </c>
      <c r="T2586" s="162">
        <f>AVERAGE(P2586,Q2586)</f>
        <v/>
      </c>
      <c r="U2586" s="41">
        <f>STDEVA(K2586,L2586,M2586,N2586)</f>
        <v/>
      </c>
      <c r="V2586" s="42">
        <f>U2586/Q2586</f>
        <v/>
      </c>
      <c r="W2586" s="43">
        <f>IF(X2586=O2586,"MENOR",IF(X2586=S2586,"PROM[MEN-MED]","PROMEDIO"))</f>
        <v/>
      </c>
      <c r="X2586" s="163">
        <f>IF(V2586&lt;=300%,O2586,IF(AND(V2586&gt;100%,V2586&lt;=150%),S2586,R2586))</f>
        <v/>
      </c>
      <c r="Y2586" s="162">
        <f>ROUND(X2586,0)</f>
        <v/>
      </c>
    </row>
    <row r="2587" ht="15.75" customHeight="1">
      <c r="B2587" s="32" t="inlineStr">
        <is>
          <t>3.2</t>
        </is>
      </c>
      <c r="C2587" s="32" t="n">
        <v>4912</v>
      </c>
      <c r="D2587" s="59" t="inlineStr">
        <is>
          <t xml:space="preserve">JUEGO BRAZOS AXIALES </t>
        </is>
      </c>
      <c r="E2587" s="34" t="inlineStr">
        <is>
          <t>Pieza metálica con roscado en uno de sus extremos y en el otro un elemento tipo rotula con movimiento giratorio limitado. Diámetro y tamaño requerido para este vehículo.</t>
        </is>
      </c>
      <c r="F2587" s="32" t="inlineStr">
        <is>
          <t>Juego</t>
        </is>
      </c>
      <c r="G2587" s="35" t="inlineStr">
        <is>
          <t>suministro</t>
        </is>
      </c>
      <c r="H2587" s="159" t="n">
        <v>582390</v>
      </c>
      <c r="I2587" s="37" t="n">
        <v>158.91</v>
      </c>
      <c r="J2587" s="37" t="n">
        <v>151.76</v>
      </c>
      <c r="K2587" s="160">
        <f>H2587*(I2587/J2587)</f>
        <v/>
      </c>
      <c r="L2587" s="159" t="n">
        <v>764836.8</v>
      </c>
      <c r="M2587" s="159" t="n">
        <v>742560</v>
      </c>
      <c r="N2587" s="159" t="n">
        <v>801964.8</v>
      </c>
      <c r="O2587" s="162">
        <f>MIN(K2587,L2587,M2587,N2587)</f>
        <v/>
      </c>
      <c r="P2587" s="162">
        <f>MAX(K2587,L2587,M2587,N2587)</f>
        <v/>
      </c>
      <c r="Q2587" s="162">
        <f>MEDIAN(K2587,L2587,M2587,N2587)</f>
        <v/>
      </c>
      <c r="R2587" s="162">
        <f>AVERAGE(K2587,L2587,M2587,N2587)</f>
        <v/>
      </c>
      <c r="S2587" s="162">
        <f>AVERAGE(O2587,Q2587)</f>
        <v/>
      </c>
      <c r="T2587" s="162">
        <f>AVERAGE(P2587,Q2587)</f>
        <v/>
      </c>
      <c r="U2587" s="41">
        <f>STDEVA(K2587,L2587,M2587,N2587)</f>
        <v/>
      </c>
      <c r="V2587" s="42">
        <f>U2587/Q2587</f>
        <v/>
      </c>
      <c r="W2587" s="43">
        <f>IF(X2587=O2587,"MENOR",IF(X2587=S2587,"PROM[MEN-MED]","PROMEDIO"))</f>
        <v/>
      </c>
      <c r="X2587" s="163">
        <f>IF(V2587&lt;=300%,O2587,IF(AND(V2587&gt;100%,V2587&lt;=150%),S2587,R2587))</f>
        <v/>
      </c>
      <c r="Y2587" s="162">
        <f>ROUND(X2587,0)</f>
        <v/>
      </c>
    </row>
    <row r="2588" ht="27" customHeight="1">
      <c r="B2588" s="32" t="inlineStr">
        <is>
          <t>3.3</t>
        </is>
      </c>
      <c r="C2588" s="32" t="n">
        <v>4912</v>
      </c>
      <c r="D2588" s="58" t="inlineStr">
        <is>
          <t>CAJA DE DIRECCIÓN</t>
        </is>
      </c>
      <c r="E2588" s="56" t="inlineStr">
        <is>
          <t>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t>
        </is>
      </c>
      <c r="F2588" s="32" t="inlineStr">
        <is>
          <t>Unidad</t>
        </is>
      </c>
      <c r="G2588" s="35" t="inlineStr">
        <is>
          <t>suministro</t>
        </is>
      </c>
      <c r="H2588" s="159" t="n">
        <v>6588165</v>
      </c>
      <c r="I2588" s="37" t="n">
        <v>158.91</v>
      </c>
      <c r="J2588" s="37" t="n">
        <v>151.76</v>
      </c>
      <c r="K2588" s="160">
        <f>H2588*(I2588/J2588)</f>
        <v/>
      </c>
      <c r="L2588" s="159" t="n">
        <v>8673250.9542</v>
      </c>
      <c r="M2588" s="159" t="n">
        <v>8420632</v>
      </c>
      <c r="N2588" s="159" t="n">
        <v>9094282.560000001</v>
      </c>
      <c r="O2588" s="162">
        <f>MIN(K2588,L2588,M2588,N2588)</f>
        <v/>
      </c>
      <c r="P2588" s="162">
        <f>MAX(K2588,L2588,M2588,N2588)</f>
        <v/>
      </c>
      <c r="Q2588" s="162">
        <f>MEDIAN(K2588,L2588,M2588,N2588)</f>
        <v/>
      </c>
      <c r="R2588" s="162">
        <f>AVERAGE(K2588,L2588,M2588,N2588)</f>
        <v/>
      </c>
      <c r="S2588" s="162">
        <f>AVERAGE(O2588,Q2588)</f>
        <v/>
      </c>
      <c r="T2588" s="162">
        <f>AVERAGE(P2588,Q2588)</f>
        <v/>
      </c>
      <c r="U2588" s="41">
        <f>STDEVA(K2588,L2588,M2588,N2588)</f>
        <v/>
      </c>
      <c r="V2588" s="42">
        <f>U2588/Q2588</f>
        <v/>
      </c>
      <c r="W2588" s="43">
        <f>IF(X2588=O2588,"MENOR",IF(X2588=S2588,"PROM[MEN-MED]","PROMEDIO"))</f>
        <v/>
      </c>
      <c r="X2588" s="163">
        <f>IF(V2588&lt;=300%,O2588,IF(AND(V2588&gt;100%,V2588&lt;=150%),S2588,R2588))</f>
        <v/>
      </c>
      <c r="Y2588" s="162">
        <f>ROUND(X2588,0)</f>
        <v/>
      </c>
    </row>
    <row r="2589" ht="27" customHeight="1">
      <c r="B2589" s="32" t="inlineStr">
        <is>
          <t>3.4</t>
        </is>
      </c>
      <c r="C2589" s="32" t="n">
        <v>4912</v>
      </c>
      <c r="D2589" s="59" t="inlineStr">
        <is>
          <t>CORREA DEL HIDRÁULICO</t>
        </is>
      </c>
      <c r="E2589" s="34" t="inlineStr">
        <is>
          <t>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t>
        </is>
      </c>
      <c r="F2589" s="32" t="inlineStr">
        <is>
          <t>Unidad</t>
        </is>
      </c>
      <c r="G2589" s="35" t="inlineStr">
        <is>
          <t>suministro</t>
        </is>
      </c>
      <c r="H2589" s="159" t="n">
        <v>420004</v>
      </c>
      <c r="I2589" s="37" t="n">
        <v>158.91</v>
      </c>
      <c r="J2589" s="37" t="n">
        <v>151.76</v>
      </c>
      <c r="K2589" s="160">
        <f>H2589*(I2589/J2589)</f>
        <v/>
      </c>
      <c r="L2589" s="159" t="n">
        <v>504194.2654</v>
      </c>
      <c r="M2589" s="159" t="n">
        <v>489509</v>
      </c>
      <c r="N2589" s="159" t="n">
        <v>528669.72</v>
      </c>
      <c r="O2589" s="162">
        <f>MIN(K2589,L2589,M2589,N2589)</f>
        <v/>
      </c>
      <c r="P2589" s="162">
        <f>MAX(K2589,L2589,M2589,N2589)</f>
        <v/>
      </c>
      <c r="Q2589" s="162">
        <f>MEDIAN(K2589,L2589,M2589,N2589)</f>
        <v/>
      </c>
      <c r="R2589" s="162">
        <f>AVERAGE(K2589,L2589,M2589,N2589)</f>
        <v/>
      </c>
      <c r="S2589" s="162">
        <f>AVERAGE(O2589,Q2589)</f>
        <v/>
      </c>
      <c r="T2589" s="162">
        <f>AVERAGE(P2589,Q2589)</f>
        <v/>
      </c>
      <c r="U2589" s="41">
        <f>STDEVA(K2589,L2589,M2589,N2589)</f>
        <v/>
      </c>
      <c r="V2589" s="42">
        <f>U2589/Q2589</f>
        <v/>
      </c>
      <c r="W2589" s="43">
        <f>IF(X2589=O2589,"MENOR",IF(X2589=S2589,"PROM[MEN-MED]","PROMEDIO"))</f>
        <v/>
      </c>
      <c r="X2589" s="163">
        <f>IF(V2589&lt;=300%,O2589,IF(AND(V2589&gt;100%,V2589&lt;=150%),S2589,R2589))</f>
        <v/>
      </c>
      <c r="Y2589" s="162">
        <f>ROUND(X2589,0)</f>
        <v/>
      </c>
    </row>
    <row r="2590" ht="27" customHeight="1">
      <c r="B2590" s="32" t="inlineStr">
        <is>
          <t>3.5</t>
        </is>
      </c>
      <c r="C2590" s="32" t="n">
        <v>4912</v>
      </c>
      <c r="D2590" s="58" t="inlineStr">
        <is>
          <t>JUEGO EMPAQUETADURA CAJA DE  DIRECCIÓN</t>
        </is>
      </c>
      <c r="E2590" s="34" t="inlineStr">
        <is>
          <t>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t>
        </is>
      </c>
      <c r="F2590" s="32" t="inlineStr">
        <is>
          <t>Juego</t>
        </is>
      </c>
      <c r="G2590" s="35" t="inlineStr">
        <is>
          <t>suministro</t>
        </is>
      </c>
      <c r="H2590" s="159" t="n">
        <v>480700</v>
      </c>
      <c r="I2590" s="37" t="n">
        <v>158.91</v>
      </c>
      <c r="J2590" s="37" t="n">
        <v>151.76</v>
      </c>
      <c r="K2590" s="160">
        <f>H2590*(I2590/J2590)</f>
        <v/>
      </c>
      <c r="L2590" s="159" t="n">
        <v>585546.759</v>
      </c>
      <c r="M2590" s="159" t="n">
        <v>568492</v>
      </c>
      <c r="N2590" s="159" t="n">
        <v>613971.36</v>
      </c>
      <c r="O2590" s="162">
        <f>MIN(K2590,L2590,M2590,N2590)</f>
        <v/>
      </c>
      <c r="P2590" s="162">
        <f>MAX(K2590,L2590,M2590,N2590)</f>
        <v/>
      </c>
      <c r="Q2590" s="162">
        <f>MEDIAN(K2590,L2590,M2590,N2590)</f>
        <v/>
      </c>
      <c r="R2590" s="162">
        <f>AVERAGE(K2590,L2590,M2590,N2590)</f>
        <v/>
      </c>
      <c r="S2590" s="162">
        <f>AVERAGE(O2590,Q2590)</f>
        <v/>
      </c>
      <c r="T2590" s="162">
        <f>AVERAGE(P2590,Q2590)</f>
        <v/>
      </c>
      <c r="U2590" s="41">
        <f>STDEVA(K2590,L2590,M2590,N2590)</f>
        <v/>
      </c>
      <c r="V2590" s="42">
        <f>U2590/Q2590</f>
        <v/>
      </c>
      <c r="W2590" s="43">
        <f>IF(X2590=O2590,"MENOR",IF(X2590=S2590,"PROM[MEN-MED]","PROMEDIO"))</f>
        <v/>
      </c>
      <c r="X2590" s="163">
        <f>IF(V2590&lt;=300%,O2590,IF(AND(V2590&gt;100%,V2590&lt;=150%),S2590,R2590))</f>
        <v/>
      </c>
      <c r="Y2590" s="162">
        <f>ROUND(X2590,0)</f>
        <v/>
      </c>
    </row>
    <row r="2591" ht="27" customHeight="1">
      <c r="B2591" s="32" t="inlineStr">
        <is>
          <t>3.6</t>
        </is>
      </c>
      <c r="C2591" s="32" t="n">
        <v>4912</v>
      </c>
      <c r="D2591" s="59" t="inlineStr">
        <is>
          <t>JUEGO FUELLES CAJA DE DIRECCIÓN (GUARDAPOLVOS)</t>
        </is>
      </c>
      <c r="E2591" s="56" t="inlineStr">
        <is>
          <t>Elemento de caucho flexibles de foma cilindrica tipo acordeon adaptable a las articulaciones o movimientos utilizado para preservar del Polvo o  barro órganos delicados de la dirección y de la transmisión. Diámetro establecido para este vehículo.</t>
        </is>
      </c>
      <c r="F2591" s="32" t="inlineStr">
        <is>
          <t>Juego</t>
        </is>
      </c>
      <c r="G2591" s="35" t="inlineStr">
        <is>
          <t>suministro</t>
        </is>
      </c>
      <c r="H2591" s="159" t="n">
        <v>82650</v>
      </c>
      <c r="I2591" s="37" t="n">
        <v>158.91</v>
      </c>
      <c r="J2591" s="37" t="n">
        <v>151.76</v>
      </c>
      <c r="K2591" s="160">
        <f>H2591*(I2591/J2591)</f>
        <v/>
      </c>
      <c r="L2591" s="159" t="n">
        <v>100676.3205</v>
      </c>
      <c r="M2591" s="159" t="n">
        <v>97744</v>
      </c>
      <c r="N2591" s="159" t="n">
        <v>105563.52</v>
      </c>
      <c r="O2591" s="162">
        <f>MIN(K2591,L2591,M2591,N2591)</f>
        <v/>
      </c>
      <c r="P2591" s="162">
        <f>MAX(K2591,L2591,M2591,N2591)</f>
        <v/>
      </c>
      <c r="Q2591" s="162">
        <f>MEDIAN(K2591,L2591,M2591,N2591)</f>
        <v/>
      </c>
      <c r="R2591" s="162">
        <f>AVERAGE(K2591,L2591,M2591,N2591)</f>
        <v/>
      </c>
      <c r="S2591" s="162">
        <f>AVERAGE(O2591,Q2591)</f>
        <v/>
      </c>
      <c r="T2591" s="162">
        <f>AVERAGE(P2591,Q2591)</f>
        <v/>
      </c>
      <c r="U2591" s="41">
        <f>STDEVA(K2591,L2591,M2591,N2591)</f>
        <v/>
      </c>
      <c r="V2591" s="42">
        <f>U2591/Q2591</f>
        <v/>
      </c>
      <c r="W2591" s="43">
        <f>IF(X2591=O2591,"MENOR",IF(X2591=S2591,"PROM[MEN-MED]","PROMEDIO"))</f>
        <v/>
      </c>
      <c r="X2591" s="163">
        <f>IF(V2591&lt;=300%,O2591,IF(AND(V2591&gt;100%,V2591&lt;=150%),S2591,R2591))</f>
        <v/>
      </c>
      <c r="Y2591" s="162">
        <f>ROUND(X2591,0)</f>
        <v/>
      </c>
    </row>
    <row r="2592" ht="27" customHeight="1">
      <c r="B2592" s="32" t="inlineStr">
        <is>
          <t>3.7</t>
        </is>
      </c>
      <c r="C2592" s="32" t="n">
        <v>4912</v>
      </c>
      <c r="D2592" s="59" t="inlineStr">
        <is>
          <t>JOKEY DIRECCIÓN (CRUCETA-JUNTAS)</t>
        </is>
      </c>
      <c r="E2592" s="56" t="inlineStr">
        <is>
          <t>Unión metalica en forma de cruseta en sus extremos tiene insertado 4 dados de forma cilimdrica y estos a sus vez poseen en su interior elementos en forma de agujas fabricadas en acero, como un todo permite el movimiento de 180 grados de rotacion. Diámetro establecido para este vehículo.</t>
        </is>
      </c>
      <c r="F2592" s="32" t="inlineStr">
        <is>
          <t>Unidad</t>
        </is>
      </c>
      <c r="G2592" s="35" t="inlineStr">
        <is>
          <t>suministro</t>
        </is>
      </c>
      <c r="H2592" s="159" t="n">
        <v>747368</v>
      </c>
      <c r="I2592" s="37" t="n">
        <v>158.91</v>
      </c>
      <c r="J2592" s="37" t="n">
        <v>151.76</v>
      </c>
      <c r="K2592" s="160">
        <f>H2592*(I2592/J2592)</f>
        <v/>
      </c>
      <c r="L2592" s="159" t="n">
        <v>973284.0782</v>
      </c>
      <c r="M2592" s="159" t="n">
        <v>944936</v>
      </c>
      <c r="N2592" s="159" t="n">
        <v>1020530.88</v>
      </c>
      <c r="O2592" s="162">
        <f>MIN(K2592,L2592,M2592,N2592)</f>
        <v/>
      </c>
      <c r="P2592" s="162">
        <f>MAX(K2592,L2592,M2592,N2592)</f>
        <v/>
      </c>
      <c r="Q2592" s="162">
        <f>MEDIAN(K2592,L2592,M2592,N2592)</f>
        <v/>
      </c>
      <c r="R2592" s="162">
        <f>AVERAGE(K2592,L2592,M2592,N2592)</f>
        <v/>
      </c>
      <c r="S2592" s="162">
        <f>AVERAGE(O2592,Q2592)</f>
        <v/>
      </c>
      <c r="T2592" s="162">
        <f>AVERAGE(P2592,Q2592)</f>
        <v/>
      </c>
      <c r="U2592" s="41">
        <f>STDEVA(K2592,L2592,M2592,N2592)</f>
        <v/>
      </c>
      <c r="V2592" s="42">
        <f>U2592/Q2592</f>
        <v/>
      </c>
      <c r="W2592" s="43">
        <f>IF(X2592=O2592,"MENOR",IF(X2592=S2592,"PROM[MEN-MED]","PROMEDIO"))</f>
        <v/>
      </c>
      <c r="X2592" s="163">
        <f>IF(V2592&lt;=300%,O2592,IF(AND(V2592&gt;100%,V2592&lt;=150%),S2592,R2592))</f>
        <v/>
      </c>
      <c r="Y2592" s="162">
        <f>ROUND(X2592,0)</f>
        <v/>
      </c>
    </row>
    <row r="2593" ht="27" customHeight="1">
      <c r="B2593" s="32" t="inlineStr">
        <is>
          <t>3.8</t>
        </is>
      </c>
      <c r="C2593" s="32" t="n">
        <v>4912</v>
      </c>
      <c r="D2593" s="59" t="inlineStr">
        <is>
          <t>MANGUERAS BOMBA HIDRÁULICO</t>
        </is>
      </c>
      <c r="E2593" s="34" t="inlineStr">
        <is>
          <t>Tubo hueco flexible recubierta de caucho, donde soporta baja, mediana, alta y extrema presión. En su interior, lleva mallas metálicas trenzadas desde una hasta cuatro dependiendo de la presión requerida. Diámetro establecido para este vehículo.</t>
        </is>
      </c>
      <c r="F2593" s="32" t="inlineStr">
        <is>
          <t>Unidad</t>
        </is>
      </c>
      <c r="G2593" s="35" t="inlineStr">
        <is>
          <t>suministro</t>
        </is>
      </c>
      <c r="H2593" s="159" t="n">
        <v>242250</v>
      </c>
      <c r="I2593" s="37" t="n">
        <v>158.91</v>
      </c>
      <c r="J2593" s="37" t="n">
        <v>151.76</v>
      </c>
      <c r="K2593" s="160">
        <f>H2593*(I2593/J2593)</f>
        <v/>
      </c>
      <c r="L2593" s="159" t="n">
        <v>284056.4867</v>
      </c>
      <c r="M2593" s="159" t="n">
        <v>275783</v>
      </c>
      <c r="N2593" s="159" t="n">
        <v>297845.64</v>
      </c>
      <c r="O2593" s="162">
        <f>MIN(K2593,L2593,M2593,N2593)</f>
        <v/>
      </c>
      <c r="P2593" s="162">
        <f>MAX(K2593,L2593,M2593,N2593)</f>
        <v/>
      </c>
      <c r="Q2593" s="162">
        <f>MEDIAN(K2593,L2593,M2593,N2593)</f>
        <v/>
      </c>
      <c r="R2593" s="162">
        <f>AVERAGE(K2593,L2593,M2593,N2593)</f>
        <v/>
      </c>
      <c r="S2593" s="162">
        <f>AVERAGE(O2593,Q2593)</f>
        <v/>
      </c>
      <c r="T2593" s="162">
        <f>AVERAGE(P2593,Q2593)</f>
        <v/>
      </c>
      <c r="U2593" s="41">
        <f>STDEVA(K2593,L2593,M2593,N2593)</f>
        <v/>
      </c>
      <c r="V2593" s="42">
        <f>U2593/Q2593</f>
        <v/>
      </c>
      <c r="W2593" s="43">
        <f>IF(X2593=O2593,"MENOR",IF(X2593=S2593,"PROM[MEN-MED]","PROMEDIO"))</f>
        <v/>
      </c>
      <c r="X2593" s="163">
        <f>IF(V2593&lt;=400%,O2593,IF(AND(V2593&gt;100%,V2593&lt;=150%),S2593,R2593))</f>
        <v/>
      </c>
      <c r="Y2593" s="162">
        <f>ROUND(X2593,0)</f>
        <v/>
      </c>
    </row>
    <row r="2594" ht="15.75" customHeight="1">
      <c r="B2594" s="32" t="inlineStr">
        <is>
          <t>3.9</t>
        </is>
      </c>
      <c r="C2594" s="32" t="n">
        <v>4912</v>
      </c>
      <c r="D2594" s="58" t="inlineStr">
        <is>
          <t>TERMINALES EXTERNAS DE DIRECCIÓN</t>
        </is>
      </c>
      <c r="E2594" s="34" t="inlineStr">
        <is>
          <t>Elemento metálico de unión (tipo rotula) para absorber las irregularidades de suelo, que van unidas cada una a las ruedas direccionales. Diámetro establecido para este vehículo.</t>
        </is>
      </c>
      <c r="F2594" s="32" t="inlineStr">
        <is>
          <t>Unidad</t>
        </is>
      </c>
      <c r="G2594" s="35" t="inlineStr">
        <is>
          <t>suministro</t>
        </is>
      </c>
      <c r="H2594" s="159" t="n">
        <v>194793</v>
      </c>
      <c r="I2594" s="37" t="n">
        <v>158.91</v>
      </c>
      <c r="J2594" s="37" t="n">
        <v>151.76</v>
      </c>
      <c r="K2594" s="160">
        <f>H2594*(I2594/J2594)</f>
        <v/>
      </c>
      <c r="L2594" s="159" t="n">
        <v>250962.5867</v>
      </c>
      <c r="M2594" s="159" t="n">
        <v>243653</v>
      </c>
      <c r="N2594" s="159" t="n">
        <v>263145.24</v>
      </c>
      <c r="O2594" s="162">
        <f>MIN(K2594,L2594,M2594,N2594)</f>
        <v/>
      </c>
      <c r="P2594" s="162">
        <f>MAX(K2594,L2594,M2594,N2594)</f>
        <v/>
      </c>
      <c r="Q2594" s="162">
        <f>MEDIAN(K2594,L2594,M2594,N2594)</f>
        <v/>
      </c>
      <c r="R2594" s="162">
        <f>AVERAGE(K2594,L2594,M2594,N2594)</f>
        <v/>
      </c>
      <c r="S2594" s="162">
        <f>AVERAGE(O2594,Q2594)</f>
        <v/>
      </c>
      <c r="T2594" s="162">
        <f>AVERAGE(P2594,Q2594)</f>
        <v/>
      </c>
      <c r="U2594" s="41">
        <f>STDEVA(K2594,L2594,M2594,N2594)</f>
        <v/>
      </c>
      <c r="V2594" s="42">
        <f>U2594/Q2594</f>
        <v/>
      </c>
      <c r="W2594" s="43">
        <f>IF(X2594=O2594,"MENOR",IF(X2594=S2594,"PROM[MEN-MED]","PROMEDIO"))</f>
        <v/>
      </c>
      <c r="X2594" s="163">
        <f>IF(V2594&lt;=300%,O2594,IF(AND(V2594&gt;100%,V2594&lt;=150%),S2594,R2594))</f>
        <v/>
      </c>
      <c r="Y2594" s="162">
        <f>ROUND(X2594,0)</f>
        <v/>
      </c>
    </row>
    <row r="2595" ht="15.75" customHeight="1">
      <c r="B2595" s="26" t="inlineStr">
        <is>
          <t>4.</t>
        </is>
      </c>
      <c r="C2595" s="142" t="inlineStr">
        <is>
          <t>SISTEMA DE TRANSMISIÓN</t>
        </is>
      </c>
      <c r="H2595" s="157" t="n"/>
      <c r="I2595" s="29" t="n"/>
      <c r="J2595" s="29" t="n"/>
      <c r="K2595" s="157" t="n"/>
      <c r="L2595" s="157" t="n"/>
      <c r="M2595" s="157" t="n"/>
      <c r="N2595" s="157" t="n"/>
      <c r="O2595" s="29" t="n"/>
      <c r="P2595" s="29" t="n"/>
      <c r="Q2595" s="29" t="n"/>
      <c r="R2595" s="29" t="n"/>
      <c r="S2595" s="29" t="n"/>
      <c r="T2595" s="29" t="n"/>
      <c r="U2595" s="29" t="n"/>
      <c r="V2595" s="75" t="n"/>
      <c r="W2595" s="29" t="n"/>
      <c r="X2595" s="29" t="n"/>
      <c r="Y2595" s="29" t="n"/>
    </row>
    <row r="2596" ht="15.75" customHeight="1">
      <c r="B2596" s="32" t="inlineStr">
        <is>
          <t>4.1</t>
        </is>
      </c>
      <c r="C2596" s="32" t="n">
        <v>4912</v>
      </c>
      <c r="D2596" s="71" t="inlineStr">
        <is>
          <t>CARDAN DELANTERO</t>
        </is>
      </c>
      <c r="E2596" s="34" t="inlineStr">
        <is>
          <t>Componente mecanico en forma de tubo y/o articulación para transmitir un movimiento de rotación en direcciones distintas. Diámetro establecido para este vehículo.</t>
        </is>
      </c>
      <c r="F2596" s="32" t="inlineStr">
        <is>
          <t>Unidad</t>
        </is>
      </c>
      <c r="G2596" s="35" t="inlineStr">
        <is>
          <t>suministro</t>
        </is>
      </c>
      <c r="H2596" s="159" t="n">
        <v>2727098</v>
      </c>
      <c r="I2596" s="37" t="n">
        <v>158.91</v>
      </c>
      <c r="J2596" s="37" t="n">
        <v>151.76</v>
      </c>
      <c r="K2596" s="160">
        <f>H2596*(I2596/J2596)</f>
        <v/>
      </c>
      <c r="L2596" s="159" t="n">
        <v>4314060.2449</v>
      </c>
      <c r="M2596" s="159" t="n">
        <v>4188408</v>
      </c>
      <c r="N2596" s="159" t="n">
        <v>4523480.64</v>
      </c>
      <c r="O2596" s="162">
        <f>MIN(K2596,L2596,M2596,N2596)</f>
        <v/>
      </c>
      <c r="P2596" s="162">
        <f>MAX(K2596,L2596,M2596,N2596)</f>
        <v/>
      </c>
      <c r="Q2596" s="162">
        <f>MEDIAN(K2596,L2596,M2596,N2596)</f>
        <v/>
      </c>
      <c r="R2596" s="162">
        <f>AVERAGE(K2596,L2596,M2596,N2596)</f>
        <v/>
      </c>
      <c r="S2596" s="162">
        <f>AVERAGE(O2596,Q2596)</f>
        <v/>
      </c>
      <c r="T2596" s="162">
        <f>AVERAGE(P2596,Q2596)</f>
        <v/>
      </c>
      <c r="U2596" s="41">
        <f>STDEVA(K2596,L2596,M2596,N2596)</f>
        <v/>
      </c>
      <c r="V2596" s="42">
        <f>U2596/Q2596</f>
        <v/>
      </c>
      <c r="W2596" s="43">
        <f>IF(X2596=O2596,"MENOR",IF(X2596=S2596,"PROM[MEN-MED]","PROMEDIO"))</f>
        <v/>
      </c>
      <c r="X2596" s="163">
        <f>IF(V2596&lt;=300%,O2596,IF(AND(V2596&gt;100%,V2596&lt;=150%),S2596,R2596))</f>
        <v/>
      </c>
      <c r="Y2596" s="162">
        <f>ROUND(X2596,0)</f>
        <v/>
      </c>
    </row>
    <row r="2597" ht="15.75" customHeight="1">
      <c r="B2597" s="32" t="inlineStr">
        <is>
          <t>4.2</t>
        </is>
      </c>
      <c r="C2597" s="32" t="n">
        <v>4912</v>
      </c>
      <c r="D2597" s="71" t="inlineStr">
        <is>
          <t>CARDAN TRASERO</t>
        </is>
      </c>
      <c r="E2597" s="34" t="inlineStr">
        <is>
          <t>Componente mecanico en forma de tubo y/o articulación para transmitir un movimiento de rotación en direcciones distintas. Diámetro establecido para este vehículo.</t>
        </is>
      </c>
      <c r="F2597" s="32" t="inlineStr">
        <is>
          <t>Unidad</t>
        </is>
      </c>
      <c r="G2597" s="35" t="inlineStr">
        <is>
          <t>suministro</t>
        </is>
      </c>
      <c r="H2597" s="159" t="n">
        <v>3948527</v>
      </c>
      <c r="I2597" s="37" t="n">
        <v>158.91</v>
      </c>
      <c r="J2597" s="37" t="n">
        <v>151.76</v>
      </c>
      <c r="K2597" s="160">
        <f>H2597*(I2597/J2597)</f>
        <v/>
      </c>
      <c r="L2597" s="159" t="n">
        <v>5040048.531</v>
      </c>
      <c r="M2597" s="159" t="n">
        <v>4893251</v>
      </c>
      <c r="N2597" s="159" t="n">
        <v>5284711.08</v>
      </c>
      <c r="O2597" s="162">
        <f>MIN(K2597,L2597,M2597,N2597)</f>
        <v/>
      </c>
      <c r="P2597" s="162">
        <f>MAX(K2597,L2597,M2597,N2597)</f>
        <v/>
      </c>
      <c r="Q2597" s="162">
        <f>MEDIAN(K2597,L2597,M2597,N2597)</f>
        <v/>
      </c>
      <c r="R2597" s="162">
        <f>AVERAGE(K2597,L2597,M2597,N2597)</f>
        <v/>
      </c>
      <c r="S2597" s="162">
        <f>AVERAGE(O2597,Q2597)</f>
        <v/>
      </c>
      <c r="T2597" s="162">
        <f>AVERAGE(P2597,Q2597)</f>
        <v/>
      </c>
      <c r="U2597" s="41">
        <f>STDEVA(K2597,L2597,M2597,N2597)</f>
        <v/>
      </c>
      <c r="V2597" s="42">
        <f>U2597/Q2597</f>
        <v/>
      </c>
      <c r="W2597" s="43">
        <f>IF(X2597=O2597,"MENOR",IF(X2597=S2597,"PROM[MEN-MED]","PROMEDIO"))</f>
        <v/>
      </c>
      <c r="X2597" s="163">
        <f>IF(V2597&lt;=300%,O2597,IF(AND(V2597&gt;100%,V2597&lt;=150%),S2597,R2597))</f>
        <v/>
      </c>
      <c r="Y2597" s="162">
        <f>ROUND(X2597,0)</f>
        <v/>
      </c>
    </row>
    <row r="2598" ht="15.75" customHeight="1">
      <c r="B2598" s="32" t="inlineStr">
        <is>
          <t>4.3</t>
        </is>
      </c>
      <c r="C2598" s="32" t="n">
        <v>4912</v>
      </c>
      <c r="D2598" s="71" t="inlineStr">
        <is>
          <t>CRUCETA CARDAN</t>
        </is>
      </c>
      <c r="E2598" s="34" t="inlineStr">
        <is>
          <t>Piezas de unión en material de acero de articulación entre dos elementos. Diamentro requerido para este vehiculo.</t>
        </is>
      </c>
      <c r="F2598" s="32" t="inlineStr">
        <is>
          <t>Unidad</t>
        </is>
      </c>
      <c r="G2598" s="35" t="inlineStr">
        <is>
          <t>suministro</t>
        </is>
      </c>
      <c r="H2598" s="159" t="n">
        <v>292189</v>
      </c>
      <c r="I2598" s="37" t="n">
        <v>158.91</v>
      </c>
      <c r="J2598" s="37" t="n">
        <v>151.76</v>
      </c>
      <c r="K2598" s="160">
        <f>H2598*(I2598/J2598)</f>
        <v/>
      </c>
      <c r="L2598" s="159" t="n">
        <v>607533.1395</v>
      </c>
      <c r="M2598" s="159" t="n">
        <v>589838</v>
      </c>
      <c r="N2598" s="159" t="n">
        <v>637025.04</v>
      </c>
      <c r="O2598" s="162">
        <f>MIN(K2598,L2598,M2598,N2598)</f>
        <v/>
      </c>
      <c r="P2598" s="162">
        <f>MAX(K2598,L2598,M2598,N2598)</f>
        <v/>
      </c>
      <c r="Q2598" s="162">
        <f>MEDIAN(K2598,L2598,M2598,N2598)</f>
        <v/>
      </c>
      <c r="R2598" s="162">
        <f>AVERAGE(K2598,L2598,M2598,N2598)</f>
        <v/>
      </c>
      <c r="S2598" s="162">
        <f>AVERAGE(O2598,Q2598)</f>
        <v/>
      </c>
      <c r="T2598" s="162">
        <f>AVERAGE(P2598,Q2598)</f>
        <v/>
      </c>
      <c r="U2598" s="41">
        <f>STDEVA(K2598,L2598,M2598,N2598)</f>
        <v/>
      </c>
      <c r="V2598" s="42">
        <f>U2598/Q2598</f>
        <v/>
      </c>
      <c r="W2598" s="43">
        <f>IF(X2598=O2598,"MENOR",IF(X2598=S2598,"PROM[MEN-MED]","PROMEDIO"))</f>
        <v/>
      </c>
      <c r="X2598" s="163">
        <f>IF(V2598&lt;=300%,O2598,IF(AND(V2598&gt;100%,V2598&lt;=150%),S2598,R2598))</f>
        <v/>
      </c>
      <c r="Y2598" s="162">
        <f>ROUND(X2598,0)</f>
        <v/>
      </c>
    </row>
    <row r="2599" ht="15.75" customHeight="1">
      <c r="B2599" s="32" t="inlineStr">
        <is>
          <t>4.4</t>
        </is>
      </c>
      <c r="C2599" s="32" t="n">
        <v>4912</v>
      </c>
      <c r="D2599" s="72" t="inlineStr">
        <is>
          <t>EJES PROPULSORES DELANTEROS</t>
        </is>
      </c>
      <c r="E2599" s="34" t="inlineStr">
        <is>
          <t>Elemento en acero formado por una barra en cuyos extremos posee el alojamiento para las puntas homocineticas. Diámetro establecido para este vehículo.</t>
        </is>
      </c>
      <c r="F2599" s="32" t="inlineStr">
        <is>
          <t>Unidad</t>
        </is>
      </c>
      <c r="G2599" s="35" t="inlineStr">
        <is>
          <t>suministro</t>
        </is>
      </c>
      <c r="H2599" s="159" t="n">
        <v>3147492</v>
      </c>
      <c r="I2599" s="37" t="n">
        <v>158.91</v>
      </c>
      <c r="J2599" s="37" t="n">
        <v>151.76</v>
      </c>
      <c r="K2599" s="160">
        <f>H2599*(I2599/J2599)</f>
        <v/>
      </c>
      <c r="L2599" s="159" t="n">
        <v>3856477.5893</v>
      </c>
      <c r="M2599" s="159" t="n">
        <v>3744153</v>
      </c>
      <c r="N2599" s="159" t="n">
        <v>4043685.24</v>
      </c>
      <c r="O2599" s="162">
        <f>MIN(K2599,L2599,M2599,N2599)</f>
        <v/>
      </c>
      <c r="P2599" s="162">
        <f>MAX(K2599,L2599,M2599,N2599)</f>
        <v/>
      </c>
      <c r="Q2599" s="162">
        <f>MEDIAN(K2599,L2599,M2599,N2599)</f>
        <v/>
      </c>
      <c r="R2599" s="162">
        <f>AVERAGE(K2599,L2599,M2599,N2599)</f>
        <v/>
      </c>
      <c r="S2599" s="162">
        <f>AVERAGE(O2599,Q2599)</f>
        <v/>
      </c>
      <c r="T2599" s="162">
        <f>AVERAGE(P2599,Q2599)</f>
        <v/>
      </c>
      <c r="U2599" s="41">
        <f>STDEVA(K2599,L2599,M2599,N2599)</f>
        <v/>
      </c>
      <c r="V2599" s="42">
        <f>U2599/Q2599</f>
        <v/>
      </c>
      <c r="W2599" s="43">
        <f>IF(X2599=O2599,"MENOR",IF(X2599=S2599,"PROM[MEN-MED]","PROMEDIO"))</f>
        <v/>
      </c>
      <c r="X2599" s="163">
        <f>IF(V2599&lt;=300%,O2599,IF(AND(V2599&gt;100%,V2599&lt;=150%),S2599,R2599))</f>
        <v/>
      </c>
      <c r="Y2599" s="162">
        <f>ROUND(X2599,0)</f>
        <v/>
      </c>
    </row>
    <row r="2600" ht="15.75" customHeight="1">
      <c r="B2600" s="32" t="inlineStr">
        <is>
          <t>4.5</t>
        </is>
      </c>
      <c r="C2600" s="32" t="n">
        <v>4912</v>
      </c>
      <c r="D2600" s="72" t="inlineStr">
        <is>
          <t>EJES PROPULSORES TRASEROS</t>
        </is>
      </c>
      <c r="E2600" s="34" t="inlineStr">
        <is>
          <t>Elemento en acero formado por una barra en cuyos extremos posee el alojamiento para las puntas homocineticas. Diámetro establecido para este vehículo.</t>
        </is>
      </c>
      <c r="F2600" s="32" t="inlineStr">
        <is>
          <t>Unidad</t>
        </is>
      </c>
      <c r="G2600" s="35" t="inlineStr">
        <is>
          <t>suministro</t>
        </is>
      </c>
      <c r="H2600" s="159" t="n">
        <v>1757110</v>
      </c>
      <c r="I2600" s="37" t="n">
        <v>158.91</v>
      </c>
      <c r="J2600" s="37" t="n">
        <v>151.76</v>
      </c>
      <c r="K2600" s="160">
        <f>H2600*(I2600/J2600)</f>
        <v/>
      </c>
      <c r="L2600" s="159" t="n">
        <v>2241647.7083</v>
      </c>
      <c r="M2600" s="159" t="n">
        <v>2176357</v>
      </c>
      <c r="N2600" s="159" t="n">
        <v>2350465.56</v>
      </c>
      <c r="O2600" s="162">
        <f>MIN(K2600,L2600,M2600,N2600)</f>
        <v/>
      </c>
      <c r="P2600" s="162">
        <f>MAX(K2600,L2600,M2600,N2600)</f>
        <v/>
      </c>
      <c r="Q2600" s="162">
        <f>MEDIAN(K2600,L2600,M2600,N2600)</f>
        <v/>
      </c>
      <c r="R2600" s="162">
        <f>AVERAGE(K2600,L2600,M2600,N2600)</f>
        <v/>
      </c>
      <c r="S2600" s="162">
        <f>AVERAGE(O2600,Q2600)</f>
        <v/>
      </c>
      <c r="T2600" s="162">
        <f>AVERAGE(P2600,Q2600)</f>
        <v/>
      </c>
      <c r="U2600" s="41">
        <f>STDEVA(K2600,L2600,M2600,N2600)</f>
        <v/>
      </c>
      <c r="V2600" s="42">
        <f>U2600/Q2600</f>
        <v/>
      </c>
      <c r="W2600" s="43">
        <f>IF(X2600=O2600,"MENOR",IF(X2600=S2600,"PROM[MEN-MED]","PROMEDIO"))</f>
        <v/>
      </c>
      <c r="X2600" s="163">
        <f>IF(V2600&lt;=300%,O2600,IF(AND(V2600&gt;100%,V2600&lt;=150%),S2600,R2600))</f>
        <v/>
      </c>
      <c r="Y2600" s="162">
        <f>ROUND(X2600,0)</f>
        <v/>
      </c>
    </row>
    <row r="2601" ht="27" customHeight="1">
      <c r="B2601" s="32" t="inlineStr">
        <is>
          <t>4.6</t>
        </is>
      </c>
      <c r="C2601" s="32" t="n">
        <v>4912</v>
      </c>
      <c r="D2601" s="72" t="inlineStr">
        <is>
          <t>JUEGO GUARDAPOLVOS EJES DELANTEROS INTERNO Y EXTERNO</t>
        </is>
      </c>
      <c r="E2601" s="34" t="inlineStr">
        <is>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is>
      </c>
      <c r="F2601" s="32" t="inlineStr">
        <is>
          <t>Juego</t>
        </is>
      </c>
      <c r="G2601" s="35" t="inlineStr">
        <is>
          <t>suministro</t>
        </is>
      </c>
      <c r="H2601" s="159" t="n">
        <v>749974</v>
      </c>
      <c r="I2601" s="37" t="n">
        <v>158.91</v>
      </c>
      <c r="J2601" s="37" t="n">
        <v>151.76</v>
      </c>
      <c r="K2601" s="160">
        <f>H2601*(I2601/J2601)</f>
        <v/>
      </c>
      <c r="L2601" s="159" t="n">
        <v>910233.6655999999</v>
      </c>
      <c r="M2601" s="159" t="n">
        <v>883722</v>
      </c>
      <c r="N2601" s="159" t="n">
        <v>954419.76</v>
      </c>
      <c r="O2601" s="162">
        <f>MIN(K2601,L2601,M2601,N2601)</f>
        <v/>
      </c>
      <c r="P2601" s="162">
        <f>MAX(K2601,L2601,M2601,N2601)</f>
        <v/>
      </c>
      <c r="Q2601" s="162">
        <f>MEDIAN(K2601,L2601,M2601,N2601)</f>
        <v/>
      </c>
      <c r="R2601" s="162">
        <f>AVERAGE(K2601,L2601,M2601,N2601)</f>
        <v/>
      </c>
      <c r="S2601" s="162">
        <f>AVERAGE(O2601,Q2601)</f>
        <v/>
      </c>
      <c r="T2601" s="162">
        <f>AVERAGE(P2601,Q2601)</f>
        <v/>
      </c>
      <c r="U2601" s="41">
        <f>STDEVA(K2601,L2601,M2601,N2601)</f>
        <v/>
      </c>
      <c r="V2601" s="42">
        <f>U2601/Q2601</f>
        <v/>
      </c>
      <c r="W2601" s="43">
        <f>IF(X2601=O2601,"MENOR",IF(X2601=S2601,"PROM[MEN-MED]","PROMEDIO"))</f>
        <v/>
      </c>
      <c r="X2601" s="163">
        <f>IF(V2601&lt;=300%,O2601,IF(AND(V2601&gt;100%,V2601&lt;=150%),S2601,R2601))</f>
        <v/>
      </c>
      <c r="Y2601" s="162">
        <f>ROUND(X2601,0)</f>
        <v/>
      </c>
    </row>
    <row r="2602" ht="27" customHeight="1">
      <c r="B2602" s="32" t="inlineStr">
        <is>
          <t>4.7</t>
        </is>
      </c>
      <c r="C2602" s="32" t="n">
        <v>4912</v>
      </c>
      <c r="D2602" s="72" t="inlineStr">
        <is>
          <t>PUNTAS EJES DELANTEROS (HOMOCINÉTICAS)</t>
        </is>
      </c>
      <c r="E2602" s="34" t="inlineStr">
        <is>
          <t>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t>
        </is>
      </c>
      <c r="F2602" s="32" t="inlineStr">
        <is>
          <t>Unidad</t>
        </is>
      </c>
      <c r="G2602" s="35" t="inlineStr">
        <is>
          <t>suministro</t>
        </is>
      </c>
      <c r="H2602" s="159" t="n">
        <v>2067166</v>
      </c>
      <c r="I2602" s="37" t="n">
        <v>158.91</v>
      </c>
      <c r="J2602" s="37" t="n">
        <v>151.76</v>
      </c>
      <c r="K2602" s="160">
        <f>H2602*(I2602/J2602)</f>
        <v/>
      </c>
      <c r="L2602" s="159" t="n">
        <v>2473282.3507</v>
      </c>
      <c r="M2602" s="159" t="n">
        <v>2401245</v>
      </c>
      <c r="N2602" s="159" t="n">
        <v>2593344.6</v>
      </c>
      <c r="O2602" s="162">
        <f>MIN(K2602,L2602,M2602,N2602)</f>
        <v/>
      </c>
      <c r="P2602" s="162">
        <f>MAX(K2602,L2602,M2602,N2602)</f>
        <v/>
      </c>
      <c r="Q2602" s="162">
        <f>MEDIAN(K2602,L2602,M2602,N2602)</f>
        <v/>
      </c>
      <c r="R2602" s="162">
        <f>AVERAGE(K2602,L2602,M2602,N2602)</f>
        <v/>
      </c>
      <c r="S2602" s="162">
        <f>AVERAGE(O2602,Q2602)</f>
        <v/>
      </c>
      <c r="T2602" s="162">
        <f>AVERAGE(P2602,Q2602)</f>
        <v/>
      </c>
      <c r="U2602" s="41">
        <f>STDEVA(K2602,L2602,M2602,N2602)</f>
        <v/>
      </c>
      <c r="V2602" s="42">
        <f>U2602/Q2602</f>
        <v/>
      </c>
      <c r="W2602" s="43">
        <f>IF(X2602=O2602,"MENOR",IF(X2602=S2602,"PROM[MEN-MED]","PROMEDIO"))</f>
        <v/>
      </c>
      <c r="X2602" s="163">
        <f>IF(V2602&lt;=300%,O2602,IF(AND(V2602&gt;100%,V2602&lt;=150%),S2602,R2602))</f>
        <v/>
      </c>
      <c r="Y2602" s="162">
        <f>ROUND(X2602,0)</f>
        <v/>
      </c>
    </row>
    <row r="2603" ht="27" customHeight="1">
      <c r="B2603" s="32" t="inlineStr">
        <is>
          <t>4.8</t>
        </is>
      </c>
      <c r="C2603" s="32" t="n">
        <v>4912</v>
      </c>
      <c r="D2603" s="72" t="inlineStr">
        <is>
          <t>RETENEDORES EJES LADO CAJA</t>
        </is>
      </c>
      <c r="E2603" s="34" t="inlineStr">
        <is>
          <t>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t>
        </is>
      </c>
      <c r="F2603" s="32" t="inlineStr">
        <is>
          <t>Unidad</t>
        </is>
      </c>
      <c r="G2603" s="35" t="inlineStr">
        <is>
          <t>suministro</t>
        </is>
      </c>
      <c r="H2603" s="159" t="n">
        <v>71557</v>
      </c>
      <c r="I2603" s="37" t="n">
        <v>158.91</v>
      </c>
      <c r="J2603" s="37" t="n">
        <v>151.76</v>
      </c>
      <c r="K2603" s="160">
        <f>H2603*(I2603/J2603)</f>
        <v/>
      </c>
      <c r="L2603" s="159" t="n">
        <v>174337.7965</v>
      </c>
      <c r="M2603" s="159" t="n">
        <v>169260</v>
      </c>
      <c r="N2603" s="159" t="n">
        <v>182800.8</v>
      </c>
      <c r="O2603" s="162">
        <f>MIN(K2603,L2603,M2603,N2603)</f>
        <v/>
      </c>
      <c r="P2603" s="162">
        <f>MAX(K2603,L2603,M2603,N2603)</f>
        <v/>
      </c>
      <c r="Q2603" s="162">
        <f>MEDIAN(K2603,L2603,M2603,N2603)</f>
        <v/>
      </c>
      <c r="R2603" s="162">
        <f>AVERAGE(K2603,L2603,M2603,N2603)</f>
        <v/>
      </c>
      <c r="S2603" s="162">
        <f>AVERAGE(O2603,Q2603)</f>
        <v/>
      </c>
      <c r="T2603" s="162">
        <f>AVERAGE(P2603,Q2603)</f>
        <v/>
      </c>
      <c r="U2603" s="41">
        <f>STDEVA(K2603,L2603,M2603,N2603)</f>
        <v/>
      </c>
      <c r="V2603" s="42">
        <f>U2603/Q2603</f>
        <v/>
      </c>
      <c r="W2603" s="43">
        <f>IF(X2603=O2603,"MENOR",IF(X2603=S2603,"PROM[MEN-MED]","PROMEDIO"))</f>
        <v/>
      </c>
      <c r="X2603" s="163">
        <f>IF(V2603&lt;=300%,O2603,IF(AND(V2603&gt;100%,V2603&lt;=150%),S2603,R2603))</f>
        <v/>
      </c>
      <c r="Y2603" s="162">
        <f>ROUND(X2603,0)</f>
        <v/>
      </c>
    </row>
    <row r="2604" ht="27" customHeight="1">
      <c r="B2604" s="32" t="inlineStr">
        <is>
          <t>4.9</t>
        </is>
      </c>
      <c r="C2604" s="32" t="n">
        <v>4912</v>
      </c>
      <c r="D2604" s="72" t="inlineStr">
        <is>
          <t>RODAMIENTOS BOCÍN DELANTEROS</t>
        </is>
      </c>
      <c r="E2604" s="34" t="inlineStr">
        <is>
          <t>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t>
        </is>
      </c>
      <c r="F2604" s="32" t="inlineStr">
        <is>
          <t>Unidad</t>
        </is>
      </c>
      <c r="G2604" s="35" t="inlineStr">
        <is>
          <t>suministro</t>
        </is>
      </c>
      <c r="H2604" s="159" t="n">
        <v>424370</v>
      </c>
      <c r="I2604" s="37" t="n">
        <v>158.91</v>
      </c>
      <c r="J2604" s="37" t="n">
        <v>151.76</v>
      </c>
      <c r="K2604" s="160">
        <f>H2604*(I2604/J2604)</f>
        <v/>
      </c>
      <c r="L2604" s="159" t="n">
        <v>547347.1520999999</v>
      </c>
      <c r="M2604" s="159" t="n">
        <v>531405</v>
      </c>
      <c r="N2604" s="159" t="n">
        <v>573917.4</v>
      </c>
      <c r="O2604" s="162">
        <f>MIN(K2604,L2604,M2604,N2604)</f>
        <v/>
      </c>
      <c r="P2604" s="162">
        <f>MAX(K2604,L2604,M2604,N2604)</f>
        <v/>
      </c>
      <c r="Q2604" s="162">
        <f>MEDIAN(K2604,L2604,M2604,N2604)</f>
        <v/>
      </c>
      <c r="R2604" s="162">
        <f>AVERAGE(K2604,L2604,M2604,N2604)</f>
        <v/>
      </c>
      <c r="S2604" s="162">
        <f>AVERAGE(O2604,Q2604)</f>
        <v/>
      </c>
      <c r="T2604" s="162">
        <f>AVERAGE(P2604,Q2604)</f>
        <v/>
      </c>
      <c r="U2604" s="41">
        <f>STDEVA(K2604,L2604,M2604,N2604)</f>
        <v/>
      </c>
      <c r="V2604" s="42">
        <f>U2604/Q2604</f>
        <v/>
      </c>
      <c r="W2604" s="43">
        <f>IF(X2604=O2604,"MENOR",IF(X2604=S2604,"PROM[MEN-MED]","PROMEDIO"))</f>
        <v/>
      </c>
      <c r="X2604" s="163">
        <f>IF(V2604&lt;=300%,O2604,IF(AND(V2604&gt;100%,V2604&lt;=150%),S2604,R2604))</f>
        <v/>
      </c>
      <c r="Y2604" s="162">
        <f>ROUND(X2604,0)</f>
        <v/>
      </c>
    </row>
    <row r="2605" ht="27" customHeight="1">
      <c r="B2605" s="32" t="inlineStr">
        <is>
          <t>4.10</t>
        </is>
      </c>
      <c r="C2605" s="32" t="n">
        <v>4912</v>
      </c>
      <c r="D2605" s="72" t="inlineStr">
        <is>
          <t>SOPORTE DE LA CAJA VELOCIDADES (TRANSMISION)</t>
        </is>
      </c>
      <c r="E2605" s="34" t="inlineStr">
        <is>
          <t xml:space="preserve">Elemento de fabricación de acero y/o aluminio  de forma irregular en su interior  posee caucho sintético, y tiene puntos de anclaje ( guia de tornillos o tensores). Diámetro establecido para este vehículo. </t>
        </is>
      </c>
      <c r="F2605" s="32" t="inlineStr">
        <is>
          <t>Unidad</t>
        </is>
      </c>
      <c r="G2605" s="35" t="inlineStr">
        <is>
          <t>suministro</t>
        </is>
      </c>
      <c r="H2605" s="159" t="n">
        <v>497027</v>
      </c>
      <c r="I2605" s="37" t="n">
        <v>158.91</v>
      </c>
      <c r="J2605" s="37" t="n">
        <v>151.76</v>
      </c>
      <c r="K2605" s="160">
        <f>H2605*(I2605/J2605)</f>
        <v/>
      </c>
      <c r="L2605" s="159" t="n">
        <v>604147.53</v>
      </c>
      <c r="M2605" s="159" t="n">
        <v>586551</v>
      </c>
      <c r="N2605" s="159" t="n">
        <v>633475.08</v>
      </c>
      <c r="O2605" s="162">
        <f>MIN(K2605,L2605,M2605,N2605)</f>
        <v/>
      </c>
      <c r="P2605" s="162">
        <f>MAX(K2605,L2605,M2605,N2605)</f>
        <v/>
      </c>
      <c r="Q2605" s="162">
        <f>MEDIAN(K2605,L2605,M2605,N2605)</f>
        <v/>
      </c>
      <c r="R2605" s="162">
        <f>AVERAGE(K2605,L2605,M2605,N2605)</f>
        <v/>
      </c>
      <c r="S2605" s="162">
        <f>AVERAGE(O2605,Q2605)</f>
        <v/>
      </c>
      <c r="T2605" s="162">
        <f>AVERAGE(P2605,Q2605)</f>
        <v/>
      </c>
      <c r="U2605" s="41">
        <f>STDEVA(K2605,L2605,M2605,N2605)</f>
        <v/>
      </c>
      <c r="V2605" s="42">
        <f>U2605/Q2605</f>
        <v/>
      </c>
      <c r="W2605" s="43">
        <f>IF(X2605=O2605,"MENOR",IF(X2605=S2605,"PROM[MEN-MED]","PROMEDIO"))</f>
        <v/>
      </c>
      <c r="X2605" s="163">
        <f>IF(V2605&lt;=300%,O2605,IF(AND(V2605&gt;100%,V2605&lt;=150%),S2605,R2605))</f>
        <v/>
      </c>
      <c r="Y2605" s="162">
        <f>ROUND(X2605,0)</f>
        <v/>
      </c>
    </row>
    <row r="2606" ht="27" customHeight="1">
      <c r="B2606" s="32" t="inlineStr">
        <is>
          <t>4.11</t>
        </is>
      </c>
      <c r="C2606" s="32" t="n">
        <v>4912</v>
      </c>
      <c r="D2606" s="59" t="inlineStr">
        <is>
          <t>GUAYA CONTROL CAMBIOS</t>
        </is>
      </c>
      <c r="E2606" s="34" t="inlineStr">
        <is>
          <t>Es un cable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t>
        </is>
      </c>
      <c r="F2606" s="32" t="inlineStr">
        <is>
          <t>Unidad</t>
        </is>
      </c>
      <c r="G2606" s="35" t="inlineStr">
        <is>
          <t>suministro</t>
        </is>
      </c>
      <c r="H2606" s="159" t="n">
        <v>749211</v>
      </c>
      <c r="I2606" s="37" t="n">
        <v>158.91</v>
      </c>
      <c r="J2606" s="37" t="n">
        <v>151.76</v>
      </c>
      <c r="K2606" s="160">
        <f>H2606*(I2606/J2606)</f>
        <v/>
      </c>
      <c r="L2606" s="159" t="n">
        <v>894183.1716999999</v>
      </c>
      <c r="M2606" s="159" t="n">
        <v>868139</v>
      </c>
      <c r="N2606" s="159" t="n">
        <v>937590.12</v>
      </c>
      <c r="O2606" s="162">
        <f>MIN(K2606,L2606,M2606,N2606)</f>
        <v/>
      </c>
      <c r="P2606" s="162">
        <f>MAX(K2606,L2606,M2606,N2606)</f>
        <v/>
      </c>
      <c r="Q2606" s="162">
        <f>MEDIAN(K2606,L2606,M2606,N2606)</f>
        <v/>
      </c>
      <c r="R2606" s="162">
        <f>AVERAGE(K2606,L2606,M2606,N2606)</f>
        <v/>
      </c>
      <c r="S2606" s="162">
        <f>AVERAGE(O2606,Q2606)</f>
        <v/>
      </c>
      <c r="T2606" s="162">
        <f>AVERAGE(P2606,Q2606)</f>
        <v/>
      </c>
      <c r="U2606" s="41">
        <f>STDEVA(K2606,L2606,M2606,N2606)</f>
        <v/>
      </c>
      <c r="V2606" s="42">
        <f>U2606/Q2606</f>
        <v/>
      </c>
      <c r="W2606" s="43">
        <f>IF(X2606=O2606,"MENOR",IF(X2606=S2606,"PROM[MEN-MED]","PROMEDIO"))</f>
        <v/>
      </c>
      <c r="X2606" s="163">
        <f>IF(V2606&lt;=300%,O2606,IF(AND(V2606&gt;100%,V2606&lt;=150%),S2606,R2606))</f>
        <v/>
      </c>
      <c r="Y2606" s="162">
        <f>ROUND(X2606,0)</f>
        <v/>
      </c>
    </row>
    <row r="2607" ht="15.75" customHeight="1">
      <c r="B2607" s="26" t="inlineStr">
        <is>
          <t>5.</t>
        </is>
      </c>
      <c r="C2607" s="142" t="inlineStr">
        <is>
          <t>SISTEMA ELÉCTRICO</t>
        </is>
      </c>
      <c r="H2607" s="157" t="n"/>
      <c r="I2607" s="29" t="n"/>
      <c r="J2607" s="29" t="n"/>
      <c r="K2607" s="157" t="n"/>
      <c r="L2607" s="157" t="n"/>
      <c r="M2607" s="157" t="n"/>
      <c r="N2607" s="157" t="n"/>
      <c r="O2607" s="29" t="n"/>
      <c r="P2607" s="29" t="n"/>
      <c r="Q2607" s="29" t="n"/>
      <c r="R2607" s="29" t="n"/>
      <c r="S2607" s="29" t="n"/>
      <c r="T2607" s="29" t="n"/>
      <c r="U2607" s="29" t="n"/>
      <c r="V2607" s="75" t="n"/>
      <c r="W2607" s="29" t="n"/>
      <c r="X2607" s="29" t="n"/>
      <c r="Y2607" s="29" t="n"/>
    </row>
    <row r="2608" ht="27" customHeight="1">
      <c r="B2608" s="32" t="inlineStr">
        <is>
          <t>5.1</t>
        </is>
      </c>
      <c r="C2608" s="32" t="n">
        <v>4912</v>
      </c>
      <c r="D2608" s="59" t="inlineStr">
        <is>
          <t>ALTERNADOR</t>
        </is>
      </c>
      <c r="E2608" s="34"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608" s="32" t="inlineStr">
        <is>
          <t>Unidad</t>
        </is>
      </c>
      <c r="G2608" s="35" t="inlineStr">
        <is>
          <t>suministro</t>
        </is>
      </c>
      <c r="H2608" s="159" t="n">
        <v>4668066</v>
      </c>
      <c r="I2608" s="37" t="n">
        <v>158.91</v>
      </c>
      <c r="J2608" s="37" t="n">
        <v>151.76</v>
      </c>
      <c r="K2608" s="160">
        <f>H2608*(I2608/J2608)</f>
        <v/>
      </c>
      <c r="L2608" s="159" t="n">
        <v>5890150.7945</v>
      </c>
      <c r="M2608" s="159" t="n">
        <v>5718593</v>
      </c>
      <c r="N2608" s="159" t="n">
        <v>6176080.44</v>
      </c>
      <c r="O2608" s="162">
        <f>MIN(K2608,L2608,M2608,N2608)</f>
        <v/>
      </c>
      <c r="P2608" s="162">
        <f>MAX(K2608,L2608,M2608,N2608)</f>
        <v/>
      </c>
      <c r="Q2608" s="162">
        <f>MEDIAN(K2608,L2608,M2608,N2608)</f>
        <v/>
      </c>
      <c r="R2608" s="162">
        <f>AVERAGE(K2608,L2608,M2608,N2608)</f>
        <v/>
      </c>
      <c r="S2608" s="162">
        <f>AVERAGE(O2608,Q2608)</f>
        <v/>
      </c>
      <c r="T2608" s="162">
        <f>AVERAGE(P2608,Q2608)</f>
        <v/>
      </c>
      <c r="U2608" s="41">
        <f>STDEVA(K2608,L2608,M2608,N2608)</f>
        <v/>
      </c>
      <c r="V2608" s="42">
        <f>U2608/Q2608</f>
        <v/>
      </c>
      <c r="W2608" s="43">
        <f>IF(X2608=O2608,"MENOR",IF(X2608=S2608,"PROM[MEN-MED]","PROMEDIO"))</f>
        <v/>
      </c>
      <c r="X2608" s="163">
        <f>IF(V2608&lt;=300%,O2608,IF(AND(V2608&gt;100%,V2608&lt;=150%),S2608,R2608))</f>
        <v/>
      </c>
      <c r="Y2608" s="162">
        <f>ROUND(X2608,0)</f>
        <v/>
      </c>
    </row>
    <row r="2609" ht="27" customHeight="1">
      <c r="B2609" s="32" t="inlineStr">
        <is>
          <t>5.2</t>
        </is>
      </c>
      <c r="C2609" s="32" t="n">
        <v>4912</v>
      </c>
      <c r="D2609" s="59" t="inlineStr">
        <is>
          <t>AUTOMÁTICO MOTOR DE ARRANQUE (SOLENOIDE)</t>
        </is>
      </c>
      <c r="E2609" s="34" t="inlineStr">
        <is>
          <t>Pieza metálica de forma cilíndrica compuesta por dos bobinas y un contacto: una bobina impulsora, una bobina de retención y un contacto para alimentar el motor de arranqueque. Diámetro establecido para este vehículo.</t>
        </is>
      </c>
      <c r="F2609" s="32" t="inlineStr">
        <is>
          <t>Unidad</t>
        </is>
      </c>
      <c r="G2609" s="35" t="inlineStr">
        <is>
          <t>suministro</t>
        </is>
      </c>
      <c r="H2609" s="159" t="n">
        <v>353807</v>
      </c>
      <c r="I2609" s="37" t="n">
        <v>158.91</v>
      </c>
      <c r="J2609" s="37" t="n">
        <v>151.76</v>
      </c>
      <c r="K2609" s="160">
        <f>H2609*(I2609/J2609)</f>
        <v/>
      </c>
      <c r="L2609" s="159" t="n">
        <v>1128761.5528</v>
      </c>
      <c r="M2609" s="159" t="n">
        <v>1095885</v>
      </c>
      <c r="N2609" s="159" t="n">
        <v>1183555.8</v>
      </c>
      <c r="O2609" s="162">
        <f>MIN(K2609,L2609,M2609,N2609)</f>
        <v/>
      </c>
      <c r="P2609" s="162">
        <f>MAX(K2609,L2609,M2609,N2609)</f>
        <v/>
      </c>
      <c r="Q2609" s="162">
        <f>MEDIAN(K2609,L2609,M2609,N2609)</f>
        <v/>
      </c>
      <c r="R2609" s="162">
        <f>AVERAGE(K2609,L2609,M2609,N2609)</f>
        <v/>
      </c>
      <c r="S2609" s="162">
        <f>AVERAGE(O2609,Q2609)</f>
        <v/>
      </c>
      <c r="T2609" s="162">
        <f>AVERAGE(P2609,Q2609)</f>
        <v/>
      </c>
      <c r="U2609" s="41">
        <f>STDEVA(K2609,L2609,M2609,N2609)</f>
        <v/>
      </c>
      <c r="V2609" s="42">
        <f>U2609/Q2609</f>
        <v/>
      </c>
      <c r="W2609" s="43">
        <f>IF(X2609=O2609,"MENOR",IF(X2609=S2609,"PROM[MEN-MED]","PROMEDIO"))</f>
        <v/>
      </c>
      <c r="X2609" s="163">
        <f>IF(V2609&lt;=300%,O2609,IF(AND(V2609&gt;100%,V2609&lt;=150%),S2609,R2609))</f>
        <v/>
      </c>
      <c r="Y2609" s="162">
        <f>ROUND(X2609,0)</f>
        <v/>
      </c>
    </row>
    <row r="2610" ht="27" customHeight="1">
      <c r="B2610" s="32" t="inlineStr">
        <is>
          <t>5.3</t>
        </is>
      </c>
      <c r="C2610" s="32" t="n">
        <v>4912</v>
      </c>
      <c r="D2610" s="59" t="inlineStr">
        <is>
          <t>BALINERA DEL ALTERNADOR</t>
        </is>
      </c>
      <c r="E2610" s="34"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610" s="32" t="inlineStr">
        <is>
          <t>Unidad</t>
        </is>
      </c>
      <c r="G2610" s="35" t="inlineStr">
        <is>
          <t>suministro</t>
        </is>
      </c>
      <c r="H2610" s="159" t="n">
        <v>56649</v>
      </c>
      <c r="I2610" s="37" t="n">
        <v>158.91</v>
      </c>
      <c r="J2610" s="37" t="n">
        <v>151.76</v>
      </c>
      <c r="K2610" s="160">
        <f>H2610*(I2610/J2610)</f>
        <v/>
      </c>
      <c r="L2610" s="159" t="n">
        <v>593873.2842</v>
      </c>
      <c r="M2610" s="159" t="n">
        <v>576576</v>
      </c>
      <c r="N2610" s="159" t="n">
        <v>622702.08</v>
      </c>
      <c r="O2610" s="162">
        <f>MIN(K2610,L2610,M2610,N2610)</f>
        <v/>
      </c>
      <c r="P2610" s="162">
        <f>MAX(K2610,L2610,M2610,N2610)</f>
        <v/>
      </c>
      <c r="Q2610" s="162">
        <f>MEDIAN(K2610,L2610,M2610,N2610)</f>
        <v/>
      </c>
      <c r="R2610" s="162">
        <f>AVERAGE(K2610,L2610,M2610,N2610)</f>
        <v/>
      </c>
      <c r="S2610" s="162">
        <f>AVERAGE(O2610,Q2610)</f>
        <v/>
      </c>
      <c r="T2610" s="162">
        <f>AVERAGE(P2610,Q2610)</f>
        <v/>
      </c>
      <c r="U2610" s="41">
        <f>STDEVA(K2610,L2610,M2610,N2610)</f>
        <v/>
      </c>
      <c r="V2610" s="42">
        <f>U2610/Q2610</f>
        <v/>
      </c>
      <c r="W2610" s="43">
        <f>IF(X2610=O2610,"MENOR",IF(X2610=S2610,"PROM[MEN-MED]","PROMEDIO"))</f>
        <v/>
      </c>
      <c r="X2610" s="163">
        <f>IF(V2610&lt;=300%,O2610,IF(AND(V2610&gt;100%,V2610&lt;=150%),S2610,R2610))</f>
        <v/>
      </c>
      <c r="Y2610" s="162">
        <f>ROUND(X2610,0)</f>
        <v/>
      </c>
    </row>
    <row r="2611" ht="27" customHeight="1">
      <c r="B2611" s="32" t="inlineStr">
        <is>
          <t>5.4</t>
        </is>
      </c>
      <c r="C2611" s="32" t="n">
        <v>4912</v>
      </c>
      <c r="D2611" s="59" t="inlineStr">
        <is>
          <t>BOBINA DE ENCENDIDO</t>
        </is>
      </c>
      <c r="E2611" s="34"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611" s="32" t="inlineStr">
        <is>
          <t>Unidad</t>
        </is>
      </c>
      <c r="G2611" s="35" t="inlineStr">
        <is>
          <t>suministro</t>
        </is>
      </c>
      <c r="H2611" s="159" t="n">
        <v>430333</v>
      </c>
      <c r="I2611" s="37" t="n">
        <v>158.91</v>
      </c>
      <c r="J2611" s="37" t="n">
        <v>151.76</v>
      </c>
      <c r="K2611" s="160">
        <f>H2611*(I2611/J2611)</f>
        <v/>
      </c>
      <c r="L2611" s="159" t="n">
        <v>1312364.2014</v>
      </c>
      <c r="M2611" s="159" t="n">
        <v>1274140</v>
      </c>
      <c r="N2611" s="159" t="n">
        <v>1376071.2</v>
      </c>
      <c r="O2611" s="162">
        <f>MIN(K2611,L2611,M2611,N2611)</f>
        <v/>
      </c>
      <c r="P2611" s="162">
        <f>MAX(K2611,L2611,M2611,N2611)</f>
        <v/>
      </c>
      <c r="Q2611" s="162">
        <f>MEDIAN(K2611,L2611,M2611,N2611)</f>
        <v/>
      </c>
      <c r="R2611" s="162">
        <f>AVERAGE(K2611,L2611,M2611,N2611)</f>
        <v/>
      </c>
      <c r="S2611" s="162">
        <f>AVERAGE(O2611,Q2611)</f>
        <v/>
      </c>
      <c r="T2611" s="162">
        <f>AVERAGE(P2611,Q2611)</f>
        <v/>
      </c>
      <c r="U2611" s="41">
        <f>STDEVA(K2611,L2611,M2611,N2611)</f>
        <v/>
      </c>
      <c r="V2611" s="42">
        <f>U2611/Q2611</f>
        <v/>
      </c>
      <c r="W2611" s="43">
        <f>IF(X2611=O2611,"MENOR",IF(X2611=S2611,"PROM[MEN-MED]","PROMEDIO"))</f>
        <v/>
      </c>
      <c r="X2611" s="163">
        <f>IF(V2611&lt;=300%,O2611,IF(AND(V2611&gt;100%,V2611&lt;=150%),S2611,R2611))</f>
        <v/>
      </c>
      <c r="Y2611" s="162">
        <f>ROUND(X2611,0)</f>
        <v/>
      </c>
    </row>
    <row r="2612" ht="27" customHeight="1">
      <c r="B2612" s="32" t="inlineStr">
        <is>
          <t>5.5</t>
        </is>
      </c>
      <c r="C2612" s="32" t="n">
        <v>4912</v>
      </c>
      <c r="D2612" s="59" t="inlineStr">
        <is>
          <t>BOMBA DE GASOLINA (PILA)</t>
        </is>
      </c>
      <c r="E2612" s="34"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612" s="32" t="inlineStr">
        <is>
          <t>Unidad</t>
        </is>
      </c>
      <c r="G2612" s="35" t="inlineStr">
        <is>
          <t>suministro</t>
        </is>
      </c>
      <c r="H2612" s="159" t="n">
        <v>491150</v>
      </c>
      <c r="I2612" s="37" t="n">
        <v>158.91</v>
      </c>
      <c r="J2612" s="37" t="n">
        <v>151.76</v>
      </c>
      <c r="K2612" s="160">
        <f>H2612*(I2612/J2612)</f>
        <v/>
      </c>
      <c r="L2612" s="159" t="n">
        <v>587092.7951</v>
      </c>
      <c r="M2612" s="159" t="n">
        <v>569993</v>
      </c>
      <c r="N2612" s="159" t="n">
        <v>615592.4399999999</v>
      </c>
      <c r="O2612" s="162">
        <f>MIN(K2612,L2612,M2612,N2612)</f>
        <v/>
      </c>
      <c r="P2612" s="162">
        <f>MAX(K2612,L2612,M2612,N2612)</f>
        <v/>
      </c>
      <c r="Q2612" s="162">
        <f>MEDIAN(K2612,L2612,M2612,N2612)</f>
        <v/>
      </c>
      <c r="R2612" s="162">
        <f>AVERAGE(K2612,L2612,M2612,N2612)</f>
        <v/>
      </c>
      <c r="S2612" s="162">
        <f>AVERAGE(O2612,Q2612)</f>
        <v/>
      </c>
      <c r="T2612" s="162">
        <f>AVERAGE(P2612,Q2612)</f>
        <v/>
      </c>
      <c r="U2612" s="41">
        <f>STDEVA(K2612,L2612,M2612,N2612)</f>
        <v/>
      </c>
      <c r="V2612" s="42">
        <f>U2612/Q2612</f>
        <v/>
      </c>
      <c r="W2612" s="43">
        <f>IF(X2612=O2612,"MENOR",IF(X2612=S2612,"PROM[MEN-MED]","PROMEDIO"))</f>
        <v/>
      </c>
      <c r="X2612" s="163">
        <f>IF(V2612&lt;=300%,O2612,IF(AND(V2612&gt;100%,V2612&lt;=150%),S2612,R2612))</f>
        <v/>
      </c>
      <c r="Y2612" s="162">
        <f>ROUND(X2612,0)</f>
        <v/>
      </c>
    </row>
    <row r="2613" ht="27" customHeight="1">
      <c r="B2613" s="32" t="inlineStr">
        <is>
          <t>5.6</t>
        </is>
      </c>
      <c r="C2613" s="32" t="n">
        <v>4912</v>
      </c>
      <c r="D2613" s="59" t="inlineStr">
        <is>
          <t xml:space="preserve">BOMBILLOS DE DOBLE FILAMENTO </t>
        </is>
      </c>
      <c r="E2613" s="34" t="inlineStr">
        <is>
          <t xml:space="preserve">Objeto de cristal que, con un hilo de tungsteno, platino en su interior se vuelve incandescente con el paso de la corriente eléctrica. Diámetro establecido para este vehículo.
</t>
        </is>
      </c>
      <c r="F2613" s="32" t="inlineStr">
        <is>
          <t>Unidad</t>
        </is>
      </c>
      <c r="G2613" s="35" t="inlineStr">
        <is>
          <t>suministro</t>
        </is>
      </c>
      <c r="H2613" s="159" t="n">
        <v>16896</v>
      </c>
      <c r="I2613" s="37" t="n">
        <v>158.91</v>
      </c>
      <c r="J2613" s="37" t="n">
        <v>151.76</v>
      </c>
      <c r="K2613" s="160">
        <f>H2613*(I2613/J2613)</f>
        <v/>
      </c>
      <c r="L2613" s="159" t="n">
        <v>20829.6886</v>
      </c>
      <c r="M2613" s="159" t="n">
        <v>20223</v>
      </c>
      <c r="N2613" s="159" t="n">
        <v>21840.84</v>
      </c>
      <c r="O2613" s="162">
        <f>MIN(K2613,L2613,M2613,N2613)</f>
        <v/>
      </c>
      <c r="P2613" s="162">
        <f>MAX(K2613,L2613,M2613,N2613)</f>
        <v/>
      </c>
      <c r="Q2613" s="162">
        <f>MEDIAN(K2613,L2613,M2613,N2613)</f>
        <v/>
      </c>
      <c r="R2613" s="162">
        <f>AVERAGE(K2613,L2613,M2613,N2613)</f>
        <v/>
      </c>
      <c r="S2613" s="162">
        <f>AVERAGE(O2613,Q2613)</f>
        <v/>
      </c>
      <c r="T2613" s="162">
        <f>AVERAGE(P2613,Q2613)</f>
        <v/>
      </c>
      <c r="U2613" s="41">
        <f>STDEVA(K2613,L2613,M2613,N2613)</f>
        <v/>
      </c>
      <c r="V2613" s="42">
        <f>U2613/Q2613</f>
        <v/>
      </c>
      <c r="W2613" s="43">
        <f>IF(X2613=O2613,"MENOR",IF(X2613=S2613,"PROM[MEN-MED]","PROMEDIO"))</f>
        <v/>
      </c>
      <c r="X2613" s="163">
        <f>IF(V2613&lt;=300%,O2613,IF(AND(V2613&gt;100%,V2613&lt;=150%),S2613,R2613))</f>
        <v/>
      </c>
      <c r="Y2613" s="162">
        <f>ROUND(X2613,0)</f>
        <v/>
      </c>
    </row>
    <row r="2614" ht="15.75" customHeight="1">
      <c r="B2614" s="32" t="inlineStr">
        <is>
          <t>5.7</t>
        </is>
      </c>
      <c r="C2614" s="32" t="n">
        <v>4912</v>
      </c>
      <c r="D2614" s="59" t="inlineStr">
        <is>
          <t xml:space="preserve">BOMBILLOS HALÓGENO </t>
        </is>
      </c>
      <c r="E2614" s="34" t="inlineStr">
        <is>
          <t>Objeto de cristal con un filamento de Wolframio, dentro de un gas inerte y una pequeña cantidad de halógeno (como yodo o bromo) . Diámetro establecido para este vehículo.</t>
        </is>
      </c>
      <c r="F2614" s="32" t="inlineStr">
        <is>
          <t>Unidad</t>
        </is>
      </c>
      <c r="G2614" s="35" t="inlineStr">
        <is>
          <t>suministro</t>
        </is>
      </c>
      <c r="H2614" s="159" t="n">
        <v>74538</v>
      </c>
      <c r="I2614" s="37" t="n">
        <v>158.91</v>
      </c>
      <c r="J2614" s="37" t="n">
        <v>151.76</v>
      </c>
      <c r="K2614" s="160">
        <f>H2614*(I2614/J2614)</f>
        <v/>
      </c>
      <c r="L2614" s="159" t="n">
        <v>214624.1874</v>
      </c>
      <c r="M2614" s="159" t="n">
        <v>208373</v>
      </c>
      <c r="N2614" s="159" t="n">
        <v>225042.84</v>
      </c>
      <c r="O2614" s="162">
        <f>MIN(K2614,L2614,M2614,N2614)</f>
        <v/>
      </c>
      <c r="P2614" s="162">
        <f>MAX(K2614,L2614,M2614,N2614)</f>
        <v/>
      </c>
      <c r="Q2614" s="162">
        <f>MEDIAN(K2614,L2614,M2614,N2614)</f>
        <v/>
      </c>
      <c r="R2614" s="162">
        <f>AVERAGE(K2614,L2614,M2614,N2614)</f>
        <v/>
      </c>
      <c r="S2614" s="162">
        <f>AVERAGE(O2614,Q2614)</f>
        <v/>
      </c>
      <c r="T2614" s="162">
        <f>AVERAGE(P2614,Q2614)</f>
        <v/>
      </c>
      <c r="U2614" s="41">
        <f>STDEVA(K2614,L2614,M2614,N2614)</f>
        <v/>
      </c>
      <c r="V2614" s="42">
        <f>U2614/Q2614</f>
        <v/>
      </c>
      <c r="W2614" s="43">
        <f>IF(X2614=O2614,"MENOR",IF(X2614=S2614,"PROM[MEN-MED]","PROMEDIO"))</f>
        <v/>
      </c>
      <c r="X2614" s="163">
        <f>IF(V2614&lt;=300%,O2614,IF(AND(V2614&gt;100%,V2614&lt;=150%),S2614,R2614))</f>
        <v/>
      </c>
      <c r="Y2614" s="162">
        <f>ROUND(X2614,0)</f>
        <v/>
      </c>
    </row>
    <row r="2615" ht="15.75" customHeight="1">
      <c r="B2615" s="32" t="inlineStr">
        <is>
          <t>5.8</t>
        </is>
      </c>
      <c r="C2615" s="32" t="n">
        <v>4912</v>
      </c>
      <c r="D2615" s="58" t="inlineStr">
        <is>
          <t>SENSOR FRENO (PERA)</t>
        </is>
      </c>
      <c r="E2615" s="34" t="inlineStr">
        <is>
          <t>Dispositivo eléctrico de material plástico en la mayoría de casos que desvía o interrumpe el curso de una corriente eléctrica. Diámetro establecido para este vehículo.</t>
        </is>
      </c>
      <c r="F2615" s="32" t="inlineStr">
        <is>
          <t>Unidad</t>
        </is>
      </c>
      <c r="G2615" s="35" t="inlineStr">
        <is>
          <t>suministro</t>
        </is>
      </c>
      <c r="H2615" s="159" t="n">
        <v>120255</v>
      </c>
      <c r="I2615" s="37" t="n">
        <v>158.91</v>
      </c>
      <c r="J2615" s="37" t="n">
        <v>151.76</v>
      </c>
      <c r="K2615" s="160">
        <f>H2615*(I2615/J2615)</f>
        <v/>
      </c>
      <c r="L2615" s="159" t="n">
        <v>152750.0303</v>
      </c>
      <c r="M2615" s="159" t="n">
        <v>148301</v>
      </c>
      <c r="N2615" s="159" t="n">
        <v>160165.08</v>
      </c>
      <c r="O2615" s="162">
        <f>MIN(K2615,L2615,M2615,N2615)</f>
        <v/>
      </c>
      <c r="P2615" s="162">
        <f>MAX(K2615,L2615,M2615,N2615)</f>
        <v/>
      </c>
      <c r="Q2615" s="162">
        <f>MEDIAN(K2615,L2615,M2615,N2615)</f>
        <v/>
      </c>
      <c r="R2615" s="162">
        <f>AVERAGE(K2615,L2615,M2615,N2615)</f>
        <v/>
      </c>
      <c r="S2615" s="162">
        <f>AVERAGE(O2615,Q2615)</f>
        <v/>
      </c>
      <c r="T2615" s="162">
        <f>AVERAGE(P2615,Q2615)</f>
        <v/>
      </c>
      <c r="U2615" s="41">
        <f>STDEVA(K2615,L2615,M2615,N2615)</f>
        <v/>
      </c>
      <c r="V2615" s="42">
        <f>U2615/Q2615</f>
        <v/>
      </c>
      <c r="W2615" s="43">
        <f>IF(X2615=O2615,"MENOR",IF(X2615=S2615,"PROM[MEN-MED]","PROMEDIO"))</f>
        <v/>
      </c>
      <c r="X2615" s="163">
        <f>IF(V2615&lt;=300%,O2615,IF(AND(V2615&gt;100%,V2615&lt;=150%),S2615,R2615))</f>
        <v/>
      </c>
      <c r="Y2615" s="162">
        <f>ROUND(X2615,0)</f>
        <v/>
      </c>
    </row>
    <row r="2616" ht="27" customHeight="1">
      <c r="B2616" s="32" t="inlineStr">
        <is>
          <t>5.9</t>
        </is>
      </c>
      <c r="C2616" s="32" t="n">
        <v>4912</v>
      </c>
      <c r="D2616" s="59" t="inlineStr">
        <is>
          <t>BOMBILLO LUZ DE CORTESIA (LUZ TECHO)</t>
        </is>
      </c>
      <c r="E2616" s="34" t="inlineStr">
        <is>
          <t>Objeto de cristal que, con un hilo de tungsteno, platino u otro material en su interior se vuelve incandescente con el paso de la corriente eléctrica. Diámetro establecido para este vehículo.</t>
        </is>
      </c>
      <c r="F2616" s="32" t="inlineStr">
        <is>
          <t>Unidad</t>
        </is>
      </c>
      <c r="G2616" s="35" t="inlineStr">
        <is>
          <t>suministro</t>
        </is>
      </c>
      <c r="H2616" s="159" t="n">
        <v>7600</v>
      </c>
      <c r="I2616" s="37" t="n">
        <v>158.91</v>
      </c>
      <c r="J2616" s="37" t="n">
        <v>151.76</v>
      </c>
      <c r="K2616" s="160">
        <f>H2616*(I2616/J2616)</f>
        <v/>
      </c>
      <c r="L2616" s="159" t="n">
        <v>8998.0779</v>
      </c>
      <c r="M2616" s="159" t="n">
        <v>8736</v>
      </c>
      <c r="N2616" s="159" t="n">
        <v>9434.879999999999</v>
      </c>
      <c r="O2616" s="162">
        <f>MIN(K2616,L2616,M2616,N2616)</f>
        <v/>
      </c>
      <c r="P2616" s="162">
        <f>MAX(K2616,L2616,M2616,N2616)</f>
        <v/>
      </c>
      <c r="Q2616" s="162">
        <f>MEDIAN(K2616,L2616,M2616,N2616)</f>
        <v/>
      </c>
      <c r="R2616" s="162">
        <f>AVERAGE(K2616,L2616,M2616,N2616)</f>
        <v/>
      </c>
      <c r="S2616" s="162">
        <f>AVERAGE(O2616,Q2616)</f>
        <v/>
      </c>
      <c r="T2616" s="162">
        <f>AVERAGE(P2616,Q2616)</f>
        <v/>
      </c>
      <c r="U2616" s="41">
        <f>STDEVA(K2616,L2616,M2616,N2616)</f>
        <v/>
      </c>
      <c r="V2616" s="42">
        <f>U2616/Q2616</f>
        <v/>
      </c>
      <c r="W2616" s="43">
        <f>IF(X2616=O2616,"MENOR",IF(X2616=S2616,"PROM[MEN-MED]","PROMEDIO"))</f>
        <v/>
      </c>
      <c r="X2616" s="163">
        <f>IF(V2616&lt;=300%,O2616,IF(AND(V2616&gt;100%,V2616&lt;=150%),S2616,R2616))</f>
        <v/>
      </c>
      <c r="Y2616" s="162">
        <f>ROUND(X2616,0)</f>
        <v/>
      </c>
    </row>
    <row r="2617" ht="27" customHeight="1">
      <c r="B2617" s="32" t="inlineStr">
        <is>
          <t>5.10</t>
        </is>
      </c>
      <c r="C2617" s="32" t="n">
        <v>4912</v>
      </c>
      <c r="D2617" s="59" t="inlineStr">
        <is>
          <t>BOMBILLOS DIRECCIONALES</t>
        </is>
      </c>
      <c r="E2617" s="34" t="inlineStr">
        <is>
          <t>Objeto de cristal que, con un hilo de tungsteno, platino u otro material en su interior se vuelve incandescente con el paso de la corriente eléctrica. Diámetro establecido para este vehículo.</t>
        </is>
      </c>
      <c r="F2617" s="32" t="inlineStr">
        <is>
          <t>Unidad</t>
        </is>
      </c>
      <c r="G2617" s="35" t="inlineStr">
        <is>
          <t>suministro</t>
        </is>
      </c>
      <c r="H2617" s="159" t="n">
        <v>9839</v>
      </c>
      <c r="I2617" s="37" t="n">
        <v>158.91</v>
      </c>
      <c r="J2617" s="37" t="n">
        <v>151.76</v>
      </c>
      <c r="K2617" s="160">
        <f>H2617*(I2617/J2617)</f>
        <v/>
      </c>
      <c r="L2617" s="159" t="n">
        <v>148467.2917</v>
      </c>
      <c r="M2617" s="159" t="n">
        <v>144143</v>
      </c>
      <c r="N2617" s="159" t="n">
        <v>155674.44</v>
      </c>
      <c r="O2617" s="162">
        <f>MIN(K2617,L2617,M2617,N2617)</f>
        <v/>
      </c>
      <c r="P2617" s="162">
        <f>MAX(K2617,L2617,M2617,N2617)</f>
        <v/>
      </c>
      <c r="Q2617" s="162">
        <f>MEDIAN(K2617,L2617,M2617,N2617)</f>
        <v/>
      </c>
      <c r="R2617" s="162">
        <f>AVERAGE(K2617,L2617,M2617,N2617)</f>
        <v/>
      </c>
      <c r="S2617" s="162">
        <f>AVERAGE(O2617,Q2617)</f>
        <v/>
      </c>
      <c r="T2617" s="162">
        <f>AVERAGE(P2617,Q2617)</f>
        <v/>
      </c>
      <c r="U2617" s="41">
        <f>STDEVA(K2617,L2617,M2617,N2617)</f>
        <v/>
      </c>
      <c r="V2617" s="42">
        <f>U2617/Q2617</f>
        <v/>
      </c>
      <c r="W2617" s="43">
        <f>IF(X2617=O2617,"MENOR",IF(X2617=S2617,"PROM[MEN-MED]","PROMEDIO"))</f>
        <v/>
      </c>
      <c r="X2617" s="163">
        <f>IF(V2617&lt;=300%,O2617,IF(AND(V2617&gt;100%,V2617&lt;=150%),S2617,R2617))</f>
        <v/>
      </c>
      <c r="Y2617" s="162">
        <f>ROUND(X2617,0)</f>
        <v/>
      </c>
    </row>
    <row r="2618" ht="27" customHeight="1">
      <c r="B2618" s="32" t="inlineStr">
        <is>
          <t>5.11</t>
        </is>
      </c>
      <c r="C2618" s="32" t="n">
        <v>4912</v>
      </c>
      <c r="D2618" s="59" t="inlineStr">
        <is>
          <t>BORNE DE BATERÍA POSITIVO Y/O NEGATIVO</t>
        </is>
      </c>
      <c r="E2618" s="34" t="inlineStr">
        <is>
          <t>Elemento metálico cobre y/o hierro de contacto en forma de arandela cortada y en sus extremos posee un tornillo y tuerca de sujecion. Esta se usan para paso de la energía eléctrica identificando su polaridad. Diámetro establecido para este vehículo.</t>
        </is>
      </c>
      <c r="F2618" s="32" t="inlineStr">
        <is>
          <t>Unidad</t>
        </is>
      </c>
      <c r="G2618" s="35" t="inlineStr">
        <is>
          <t>suministro</t>
        </is>
      </c>
      <c r="H2618" s="159" t="n">
        <v>102365</v>
      </c>
      <c r="I2618" s="37" t="n">
        <v>158.91</v>
      </c>
      <c r="J2618" s="37" t="n">
        <v>151.76</v>
      </c>
      <c r="K2618" s="160">
        <f>H2618*(I2618/J2618)</f>
        <v/>
      </c>
      <c r="L2618" s="159" t="n">
        <v>127097.8786</v>
      </c>
      <c r="M2618" s="159" t="n">
        <v>123396</v>
      </c>
      <c r="N2618" s="159" t="n">
        <v>133267.68</v>
      </c>
      <c r="O2618" s="162">
        <f>MIN(K2618,L2618,M2618,N2618)</f>
        <v/>
      </c>
      <c r="P2618" s="162">
        <f>MAX(K2618,L2618,M2618,N2618)</f>
        <v/>
      </c>
      <c r="Q2618" s="162">
        <f>MEDIAN(K2618,L2618,M2618,N2618)</f>
        <v/>
      </c>
      <c r="R2618" s="162">
        <f>AVERAGE(K2618,L2618,M2618,N2618)</f>
        <v/>
      </c>
      <c r="S2618" s="162">
        <f>AVERAGE(O2618,Q2618)</f>
        <v/>
      </c>
      <c r="T2618" s="162">
        <f>AVERAGE(P2618,Q2618)</f>
        <v/>
      </c>
      <c r="U2618" s="41">
        <f>STDEVA(K2618,L2618,M2618,N2618)</f>
        <v/>
      </c>
      <c r="V2618" s="42">
        <f>U2618/Q2618</f>
        <v/>
      </c>
      <c r="W2618" s="43">
        <f>IF(X2618=O2618,"MENOR",IF(X2618=S2618,"PROM[MEN-MED]","PROMEDIO"))</f>
        <v/>
      </c>
      <c r="X2618" s="163">
        <f>IF(V2618&lt;=300%,O2618,IF(AND(V2618&gt;100%,V2618&lt;=150%),S2618,R2618))</f>
        <v/>
      </c>
      <c r="Y2618" s="162">
        <f>ROUND(X2618,0)</f>
        <v/>
      </c>
    </row>
    <row r="2619" ht="27" customHeight="1">
      <c r="B2619" s="32" t="inlineStr">
        <is>
          <t>5.12</t>
        </is>
      </c>
      <c r="C2619" s="32" t="n">
        <v>4912</v>
      </c>
      <c r="D2619" s="59" t="inlineStr">
        <is>
          <t>BUJÍAS DE PRECALENTAMIENTO (MOTOR DIÉSEL)</t>
        </is>
      </c>
      <c r="E2619" s="34" t="inlineStr">
        <is>
          <t>Dispositivo  de metal con forma de lápiz con un elemento calefactor en la punta, que dirige su calor hacia el bloque del motor alrededor de los cilindros.  Elemento establecido para este vehiculo</t>
        </is>
      </c>
      <c r="F2619" s="32" t="inlineStr">
        <is>
          <t>Unidad</t>
        </is>
      </c>
      <c r="G2619" s="35" t="inlineStr">
        <is>
          <t>suministro</t>
        </is>
      </c>
      <c r="H2619" s="159" t="n">
        <v>24846</v>
      </c>
      <c r="I2619" s="37" t="n">
        <v>158.91</v>
      </c>
      <c r="J2619" s="37" t="n">
        <v>151.76</v>
      </c>
      <c r="K2619" s="160">
        <f>H2619*(I2619/J2619)</f>
        <v/>
      </c>
      <c r="L2619" s="159" t="n">
        <v>202511.3916</v>
      </c>
      <c r="M2619" s="159" t="n">
        <v>196613</v>
      </c>
      <c r="N2619" s="159" t="n">
        <v>212342.04</v>
      </c>
      <c r="O2619" s="162">
        <f>MIN(K2619,L2619,M2619,N2619)</f>
        <v/>
      </c>
      <c r="P2619" s="162">
        <f>MAX(K2619,L2619,M2619,N2619)</f>
        <v/>
      </c>
      <c r="Q2619" s="162">
        <f>MEDIAN(K2619,L2619,M2619,N2619)</f>
        <v/>
      </c>
      <c r="R2619" s="162">
        <f>AVERAGE(K2619,L2619,M2619,N2619)</f>
        <v/>
      </c>
      <c r="S2619" s="162">
        <f>AVERAGE(O2619,Q2619)</f>
        <v/>
      </c>
      <c r="T2619" s="162">
        <f>AVERAGE(P2619,Q2619)</f>
        <v/>
      </c>
      <c r="U2619" s="41">
        <f>STDEVA(K2619,L2619,M2619,N2619)</f>
        <v/>
      </c>
      <c r="V2619" s="42">
        <f>U2619/Q2619</f>
        <v/>
      </c>
      <c r="W2619" s="43">
        <f>IF(X2619=O2619,"MENOR",IF(X2619=S2619,"PROM[MEN-MED]","PROMEDIO"))</f>
        <v/>
      </c>
      <c r="X2619" s="163">
        <f>IF(V2619&lt;=300%,O2619,IF(AND(V2619&gt;100%,V2619&lt;=150%),S2619,R2619))</f>
        <v/>
      </c>
      <c r="Y2619" s="162">
        <f>ROUND(X2619,0)</f>
        <v/>
      </c>
    </row>
    <row r="2620" ht="54.75" customHeight="1">
      <c r="B2620" s="32" t="inlineStr">
        <is>
          <t>5.13</t>
        </is>
      </c>
      <c r="C2620" s="32" t="n">
        <v>4912</v>
      </c>
      <c r="D2620" s="59" t="inlineStr">
        <is>
          <t>CLAXON (PITO)</t>
        </is>
      </c>
      <c r="E2620" s="34"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620" s="32" t="inlineStr">
        <is>
          <t>Unidad</t>
        </is>
      </c>
      <c r="G2620" s="35" t="inlineStr">
        <is>
          <t>suministro</t>
        </is>
      </c>
      <c r="H2620" s="159" t="n">
        <v>216657</v>
      </c>
      <c r="I2620" s="37" t="n">
        <v>158.91</v>
      </c>
      <c r="J2620" s="37" t="n">
        <v>151.76</v>
      </c>
      <c r="K2620" s="160">
        <f>H2620*(I2620/J2620)</f>
        <v/>
      </c>
      <c r="L2620" s="159" t="n">
        <v>274030.4749</v>
      </c>
      <c r="M2620" s="159" t="n">
        <v>266049</v>
      </c>
      <c r="N2620" s="159" t="n">
        <v>287332.92</v>
      </c>
      <c r="O2620" s="162">
        <f>MIN(K2620,L2620,M2620,N2620)</f>
        <v/>
      </c>
      <c r="P2620" s="162">
        <f>MAX(K2620,L2620,M2620,N2620)</f>
        <v/>
      </c>
      <c r="Q2620" s="162">
        <f>MEDIAN(K2620,L2620,M2620,N2620)</f>
        <v/>
      </c>
      <c r="R2620" s="162">
        <f>AVERAGE(K2620,L2620,M2620,N2620)</f>
        <v/>
      </c>
      <c r="S2620" s="162">
        <f>AVERAGE(O2620,Q2620)</f>
        <v/>
      </c>
      <c r="T2620" s="162">
        <f>AVERAGE(P2620,Q2620)</f>
        <v/>
      </c>
      <c r="U2620" s="41">
        <f>STDEVA(K2620,L2620,M2620,N2620)</f>
        <v/>
      </c>
      <c r="V2620" s="42">
        <f>U2620/Q2620</f>
        <v/>
      </c>
      <c r="W2620" s="43">
        <f>IF(X2620=O2620,"MENOR",IF(X2620=S2620,"PROM[MEN-MED]","PROMEDIO"))</f>
        <v/>
      </c>
      <c r="X2620" s="163">
        <f>IF(V2620&lt;=300%,O2620,IF(AND(V2620&gt;100%,V2620&lt;=150%),S2620,R2620))</f>
        <v/>
      </c>
      <c r="Y2620" s="162">
        <f>ROUND(X2620,0)</f>
        <v/>
      </c>
    </row>
    <row r="2621" ht="27" customHeight="1">
      <c r="B2621" s="32" t="inlineStr">
        <is>
          <t>5.14</t>
        </is>
      </c>
      <c r="C2621" s="32" t="n">
        <v>4912</v>
      </c>
      <c r="D2621" s="59" t="inlineStr">
        <is>
          <t>SENSOR DETONADOR AIRBAG</t>
        </is>
      </c>
      <c r="E2621" s="34"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621" s="32" t="inlineStr">
        <is>
          <t>Unidad</t>
        </is>
      </c>
      <c r="G2621" s="35" t="inlineStr">
        <is>
          <t>suministro</t>
        </is>
      </c>
      <c r="H2621" s="159" t="n">
        <v>626463</v>
      </c>
      <c r="I2621" s="37" t="n">
        <v>158.91</v>
      </c>
      <c r="J2621" s="37" t="n">
        <v>151.76</v>
      </c>
      <c r="K2621" s="160">
        <f>H2621*(I2621/J2621)</f>
        <v/>
      </c>
      <c r="L2621" s="159" t="n">
        <v>736317.1291</v>
      </c>
      <c r="M2621" s="159" t="n">
        <v>714871</v>
      </c>
      <c r="N2621" s="159" t="n">
        <v>772060.6800000001</v>
      </c>
      <c r="O2621" s="162">
        <f>MIN(K2621,L2621,M2621,N2621)</f>
        <v/>
      </c>
      <c r="P2621" s="162">
        <f>MAX(K2621,L2621,M2621,N2621)</f>
        <v/>
      </c>
      <c r="Q2621" s="162">
        <f>MEDIAN(K2621,L2621,M2621,N2621)</f>
        <v/>
      </c>
      <c r="R2621" s="162">
        <f>AVERAGE(K2621,L2621,M2621,N2621)</f>
        <v/>
      </c>
      <c r="S2621" s="162">
        <f>AVERAGE(O2621,Q2621)</f>
        <v/>
      </c>
      <c r="T2621" s="162">
        <f>AVERAGE(P2621,Q2621)</f>
        <v/>
      </c>
      <c r="U2621" s="41">
        <f>STDEVA(K2621,L2621,M2621,N2621)</f>
        <v/>
      </c>
      <c r="V2621" s="42">
        <f>U2621/Q2621</f>
        <v/>
      </c>
      <c r="W2621" s="43">
        <f>IF(X2621=O2621,"MENOR",IF(X2621=S2621,"PROM[MEN-MED]","PROMEDIO"))</f>
        <v/>
      </c>
      <c r="X2621" s="163">
        <f>IF(V2621&lt;=500%,O2621,IF(AND(V2621&gt;100%,V2621&lt;=150%),S2621,R2621))</f>
        <v/>
      </c>
      <c r="Y2621" s="162">
        <f>ROUND(X2621,0)</f>
        <v/>
      </c>
    </row>
    <row r="2622" ht="27" customHeight="1">
      <c r="B2622" s="32" t="inlineStr">
        <is>
          <t>5.15</t>
        </is>
      </c>
      <c r="C2622" s="32" t="n">
        <v>4912</v>
      </c>
      <c r="D2622" s="59" t="inlineStr">
        <is>
          <t>PORTA ESCOBILLAS DEL MOTOR DE ARRANQUE</t>
        </is>
      </c>
      <c r="E2622" s="34" t="inlineStr">
        <is>
          <t>Elemento o piezas combinadas entre metal y fibras electromecánicos de solides los cuales a través de anillos rozantes se usan para la transmisión de corriente,  Diámetro establecido para este vehículo.</t>
        </is>
      </c>
      <c r="F2622" s="32" t="inlineStr">
        <is>
          <t>Unidad</t>
        </is>
      </c>
      <c r="G2622" s="35" t="inlineStr">
        <is>
          <t>suministro</t>
        </is>
      </c>
      <c r="H2622" s="159" t="n">
        <v>146551</v>
      </c>
      <c r="I2622" s="37" t="n">
        <v>158.91</v>
      </c>
      <c r="J2622" s="37" t="n">
        <v>151.76</v>
      </c>
      <c r="K2622" s="160">
        <f>H2622*(I2622/J2622)</f>
        <v/>
      </c>
      <c r="L2622" s="159" t="n">
        <v>184568.7858</v>
      </c>
      <c r="M2622" s="159" t="n">
        <v>179193</v>
      </c>
      <c r="N2622" s="159" t="n">
        <v>193528.44</v>
      </c>
      <c r="O2622" s="162">
        <f>MIN(K2622,L2622,M2622,N2622)</f>
        <v/>
      </c>
      <c r="P2622" s="162">
        <f>MAX(K2622,L2622,M2622,N2622)</f>
        <v/>
      </c>
      <c r="Q2622" s="162">
        <f>MEDIAN(K2622,L2622,M2622,N2622)</f>
        <v/>
      </c>
      <c r="R2622" s="162">
        <f>AVERAGE(K2622,L2622,M2622,N2622)</f>
        <v/>
      </c>
      <c r="S2622" s="162">
        <f>AVERAGE(O2622,Q2622)</f>
        <v/>
      </c>
      <c r="T2622" s="162">
        <f>AVERAGE(P2622,Q2622)</f>
        <v/>
      </c>
      <c r="U2622" s="41">
        <f>STDEVA(K2622,L2622,M2622,N2622)</f>
        <v/>
      </c>
      <c r="V2622" s="42">
        <f>U2622/Q2622</f>
        <v/>
      </c>
      <c r="W2622" s="43">
        <f>IF(X2622=O2622,"MENOR",IF(X2622=S2622,"PROM[MEN-MED]","PROMEDIO"))</f>
        <v/>
      </c>
      <c r="X2622" s="163">
        <f>IF(V2622&lt;=300%,O2622,IF(AND(V2622&gt;100%,V2622&lt;=150%),S2622,R2622))</f>
        <v/>
      </c>
      <c r="Y2622" s="162">
        <f>ROUND(X2622,0)</f>
        <v/>
      </c>
    </row>
    <row r="2623" ht="54.75" customHeight="1">
      <c r="B2623" s="32" t="inlineStr">
        <is>
          <t>5.16</t>
        </is>
      </c>
      <c r="C2623" s="32" t="n">
        <v>4912</v>
      </c>
      <c r="D2623" s="59" t="inlineStr">
        <is>
          <t>FUSIBLES 10-15-20-25-30 AMP</t>
        </is>
      </c>
      <c r="E2623" s="34"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623" s="32" t="inlineStr">
        <is>
          <t>Unidad</t>
        </is>
      </c>
      <c r="G2623" s="35" t="inlineStr">
        <is>
          <t>suministro</t>
        </is>
      </c>
      <c r="H2623" s="159" t="n">
        <v>3976</v>
      </c>
      <c r="I2623" s="37" t="n">
        <v>158.91</v>
      </c>
      <c r="J2623" s="37" t="n">
        <v>151.76</v>
      </c>
      <c r="K2623" s="160">
        <f>H2623*(I2623/J2623)</f>
        <v/>
      </c>
      <c r="L2623" s="159" t="n">
        <v>5786.5416</v>
      </c>
      <c r="M2623" s="159" t="n">
        <v>5618</v>
      </c>
      <c r="N2623" s="159" t="n">
        <v>6067.44</v>
      </c>
      <c r="O2623" s="162">
        <f>MIN(K2623,L2623,M2623,N2623)</f>
        <v/>
      </c>
      <c r="P2623" s="162">
        <f>MAX(K2623,L2623,M2623,N2623)</f>
        <v/>
      </c>
      <c r="Q2623" s="162">
        <f>MEDIAN(K2623,L2623,M2623,N2623)</f>
        <v/>
      </c>
      <c r="R2623" s="162">
        <f>AVERAGE(K2623,L2623,M2623,N2623)</f>
        <v/>
      </c>
      <c r="S2623" s="162">
        <f>AVERAGE(O2623,Q2623)</f>
        <v/>
      </c>
      <c r="T2623" s="162">
        <f>AVERAGE(P2623,Q2623)</f>
        <v/>
      </c>
      <c r="U2623" s="41">
        <f>STDEVA(K2623,L2623,M2623,N2623)</f>
        <v/>
      </c>
      <c r="V2623" s="42">
        <f>U2623/Q2623</f>
        <v/>
      </c>
      <c r="W2623" s="43">
        <f>IF(X2623=O2623,"MENOR",IF(X2623=S2623,"PROM[MEN-MED]","PROMEDIO"))</f>
        <v/>
      </c>
      <c r="X2623" s="163">
        <f>IF(V2623&lt;=300%,O2623,IF(AND(V2623&gt;100%,V2623&lt;=150%),S2623,R2623))</f>
        <v/>
      </c>
      <c r="Y2623" s="162">
        <f>ROUND(X2623,0)</f>
        <v/>
      </c>
    </row>
    <row r="2624" ht="54.75" customHeight="1">
      <c r="B2624" s="32" t="inlineStr">
        <is>
          <t>5.17</t>
        </is>
      </c>
      <c r="C2624" s="32" t="n">
        <v>4912</v>
      </c>
      <c r="D2624" s="59" t="inlineStr">
        <is>
          <t>FUSIBLES 60-80-100 AMP</t>
        </is>
      </c>
      <c r="E2624" s="34"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624" s="32" t="inlineStr">
        <is>
          <t>Unidad</t>
        </is>
      </c>
      <c r="G2624" s="35" t="inlineStr">
        <is>
          <t>suministro</t>
        </is>
      </c>
      <c r="H2624" s="159" t="n">
        <v>111311</v>
      </c>
      <c r="I2624" s="37" t="n">
        <v>158.91</v>
      </c>
      <c r="J2624" s="37" t="n">
        <v>151.76</v>
      </c>
      <c r="K2624" s="160">
        <f>H2624*(I2624/J2624)</f>
        <v/>
      </c>
      <c r="L2624" s="159" t="n">
        <v>333275.0414</v>
      </c>
      <c r="M2624" s="159" t="n">
        <v>323568</v>
      </c>
      <c r="N2624" s="159" t="n">
        <v>349453.44</v>
      </c>
      <c r="O2624" s="162">
        <f>MIN(K2624,L2624,M2624,N2624)</f>
        <v/>
      </c>
      <c r="P2624" s="162">
        <f>MAX(K2624,L2624,M2624,N2624)</f>
        <v/>
      </c>
      <c r="Q2624" s="162">
        <f>MEDIAN(K2624,L2624,M2624,N2624)</f>
        <v/>
      </c>
      <c r="R2624" s="162">
        <f>AVERAGE(K2624,L2624,M2624,N2624)</f>
        <v/>
      </c>
      <c r="S2624" s="162">
        <f>AVERAGE(O2624,Q2624)</f>
        <v/>
      </c>
      <c r="T2624" s="162">
        <f>AVERAGE(P2624,Q2624)</f>
        <v/>
      </c>
      <c r="U2624" s="41">
        <f>STDEVA(K2624,L2624,M2624,N2624)</f>
        <v/>
      </c>
      <c r="V2624" s="42">
        <f>U2624/Q2624</f>
        <v/>
      </c>
      <c r="W2624" s="43">
        <f>IF(X2624=O2624,"MENOR",IF(X2624=S2624,"PROM[MEN-MED]","PROMEDIO"))</f>
        <v/>
      </c>
      <c r="X2624" s="163">
        <f>IF(V2624&lt;=300%,O2624,IF(AND(V2624&gt;100%,V2624&lt;=150%),S2624,R2624))</f>
        <v/>
      </c>
      <c r="Y2624" s="162">
        <f>ROUND(X2624,0)</f>
        <v/>
      </c>
    </row>
    <row r="2625" ht="27" customHeight="1">
      <c r="B2625" s="32" t="inlineStr">
        <is>
          <t>5.18</t>
        </is>
      </c>
      <c r="C2625" s="32" t="n">
        <v>4912</v>
      </c>
      <c r="D2625" s="59" t="inlineStr">
        <is>
          <t>INYECTORES (MOTOR DIÉSEL Y GASOLINA)</t>
        </is>
      </c>
      <c r="E2625" s="34"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625" s="32" t="inlineStr">
        <is>
          <t>Unidad</t>
        </is>
      </c>
      <c r="G2625" s="35" t="inlineStr">
        <is>
          <t>suministro</t>
        </is>
      </c>
      <c r="H2625" s="159" t="n">
        <v>968994</v>
      </c>
      <c r="I2625" s="37" t="n">
        <v>158.91</v>
      </c>
      <c r="J2625" s="37" t="n">
        <v>151.76</v>
      </c>
      <c r="K2625" s="160">
        <f>H2625*(I2625/J2625)</f>
        <v/>
      </c>
      <c r="L2625" s="159" t="n">
        <v>4403435.3972</v>
      </c>
      <c r="M2625" s="159" t="n">
        <v>4275180</v>
      </c>
      <c r="N2625" s="159" t="n">
        <v>4617194.4</v>
      </c>
      <c r="O2625" s="162">
        <f>MIN(K2625,L2625,M2625,N2625)</f>
        <v/>
      </c>
      <c r="P2625" s="162">
        <f>MAX(K2625,L2625,M2625,N2625)</f>
        <v/>
      </c>
      <c r="Q2625" s="162">
        <f>MEDIAN(K2625,L2625,M2625,N2625)</f>
        <v/>
      </c>
      <c r="R2625" s="162">
        <f>AVERAGE(K2625,L2625,M2625,N2625)</f>
        <v/>
      </c>
      <c r="S2625" s="162">
        <f>AVERAGE(O2625,Q2625)</f>
        <v/>
      </c>
      <c r="T2625" s="162">
        <f>AVERAGE(P2625,Q2625)</f>
        <v/>
      </c>
      <c r="U2625" s="41">
        <f>STDEVA(K2625,L2625,M2625,N2625)</f>
        <v/>
      </c>
      <c r="V2625" s="42">
        <f>U2625/Q2625</f>
        <v/>
      </c>
      <c r="W2625" s="43">
        <f>IF(X2625=O2625,"MENOR",IF(X2625=S2625,"PROM[MEN-MED]","PROMEDIO"))</f>
        <v/>
      </c>
      <c r="X2625" s="163">
        <f>IF(V2625&lt;=300%,O2625,IF(AND(V2625&gt;100%,V2625&lt;=150%),S2625,R2625))</f>
        <v/>
      </c>
      <c r="Y2625" s="162">
        <f>ROUND(X2625,0)</f>
        <v/>
      </c>
    </row>
    <row r="2626" ht="41.25" customHeight="1">
      <c r="B2626" s="32" t="inlineStr">
        <is>
          <t>5.19</t>
        </is>
      </c>
      <c r="C2626" s="32" t="n">
        <v>4912</v>
      </c>
      <c r="D2626" s="59" t="inlineStr">
        <is>
          <t>MOTOR DE LIMPIABRISAS</t>
        </is>
      </c>
      <c r="E2626" s="34" t="inlineStr">
        <is>
          <t xml:space="preserve">Elemento metálico está formado por un motor eléctrico con un sistema de reducción incorporado, que transforma la velocidad del motor a la velocidad necesaria, para obtener un desplazamiento de vaivén. Diámetro establecido para este vehículo.
</t>
        </is>
      </c>
      <c r="F2626" s="32" t="inlineStr">
        <is>
          <t xml:space="preserve">Unidad </t>
        </is>
      </c>
      <c r="G2626" s="35" t="inlineStr">
        <is>
          <t>suministro</t>
        </is>
      </c>
      <c r="H2626" s="159" t="n">
        <v>1508649</v>
      </c>
      <c r="I2626" s="37" t="n">
        <v>158.91</v>
      </c>
      <c r="J2626" s="37" t="n">
        <v>151.76</v>
      </c>
      <c r="K2626" s="160">
        <f>H2626*(I2626/J2626)</f>
        <v/>
      </c>
      <c r="L2626" s="159" t="n">
        <v>1925589.1228</v>
      </c>
      <c r="M2626" s="159" t="n">
        <v>1869504</v>
      </c>
      <c r="N2626" s="159" t="n">
        <v>2019064.32</v>
      </c>
      <c r="O2626" s="162">
        <f>MIN(K2626,L2626,M2626,N2626)</f>
        <v/>
      </c>
      <c r="P2626" s="162">
        <f>MAX(K2626,L2626,M2626,N2626)</f>
        <v/>
      </c>
      <c r="Q2626" s="162">
        <f>MEDIAN(K2626,L2626,M2626,N2626)</f>
        <v/>
      </c>
      <c r="R2626" s="162">
        <f>AVERAGE(K2626,L2626,M2626,N2626)</f>
        <v/>
      </c>
      <c r="S2626" s="162">
        <f>AVERAGE(O2626,Q2626)</f>
        <v/>
      </c>
      <c r="T2626" s="162">
        <f>AVERAGE(P2626,Q2626)</f>
        <v/>
      </c>
      <c r="U2626" s="41">
        <f>STDEVA(K2626,L2626,M2626,N2626)</f>
        <v/>
      </c>
      <c r="V2626" s="42">
        <f>U2626/Q2626</f>
        <v/>
      </c>
      <c r="W2626" s="43">
        <f>IF(X2626=O2626,"MENOR",IF(X2626=S2626,"PROM[MEN-MED]","PROMEDIO"))</f>
        <v/>
      </c>
      <c r="X2626" s="163">
        <f>IF(V2626&lt;=300%,O2626,IF(AND(V2626&gt;100%,V2626&lt;=150%),S2626,R2626))</f>
        <v/>
      </c>
      <c r="Y2626" s="162">
        <f>ROUND(X2626,0)</f>
        <v/>
      </c>
    </row>
    <row r="2627" ht="27" customHeight="1">
      <c r="B2627" s="32" t="inlineStr">
        <is>
          <t>5.20</t>
        </is>
      </c>
      <c r="C2627" s="32" t="n">
        <v>4912</v>
      </c>
      <c r="D2627" s="59" t="inlineStr">
        <is>
          <t>PORTAFUSIBLES</t>
        </is>
      </c>
      <c r="E2627" s="34" t="inlineStr">
        <is>
          <t>Elemento de plastico y metal forma de caja con su respetiva tapa que ofrecen un medio seguro y organizado para la instalación y protección grupal en elementos eléctricos. Diámetro establecido para este vehículo.</t>
        </is>
      </c>
      <c r="F2627" s="32" t="inlineStr">
        <is>
          <t>Unidad</t>
        </is>
      </c>
      <c r="G2627" s="35" t="inlineStr">
        <is>
          <t>suministro</t>
        </is>
      </c>
      <c r="H2627" s="159" t="n">
        <v>273600</v>
      </c>
      <c r="I2627" s="37" t="n">
        <v>158.91</v>
      </c>
      <c r="J2627" s="37" t="n">
        <v>151.76</v>
      </c>
      <c r="K2627" s="160">
        <f>H2627*(I2627/J2627)</f>
        <v/>
      </c>
      <c r="L2627" s="159" t="n">
        <v>330160.3235</v>
      </c>
      <c r="M2627" s="159" t="n">
        <v>320544</v>
      </c>
      <c r="N2627" s="159" t="n">
        <v>346187.52</v>
      </c>
      <c r="O2627" s="162">
        <f>MIN(K2627,L2627,M2627,N2627)</f>
        <v/>
      </c>
      <c r="P2627" s="162">
        <f>MAX(K2627,L2627,M2627,N2627)</f>
        <v/>
      </c>
      <c r="Q2627" s="162">
        <f>MEDIAN(K2627,L2627,M2627,N2627)</f>
        <v/>
      </c>
      <c r="R2627" s="162">
        <f>AVERAGE(K2627,L2627,M2627,N2627)</f>
        <v/>
      </c>
      <c r="S2627" s="162">
        <f>AVERAGE(O2627,Q2627)</f>
        <v/>
      </c>
      <c r="T2627" s="162">
        <f>AVERAGE(P2627,Q2627)</f>
        <v/>
      </c>
      <c r="U2627" s="41">
        <f>STDEVA(K2627,L2627,M2627,N2627)</f>
        <v/>
      </c>
      <c r="V2627" s="42">
        <f>U2627/Q2627</f>
        <v/>
      </c>
      <c r="W2627" s="43">
        <f>IF(X2627=O2627,"MENOR",IF(X2627=S2627,"PROM[MEN-MED]","PROMEDIO"))</f>
        <v/>
      </c>
      <c r="X2627" s="163">
        <f>IF(V2627&lt;=300%,O2627,IF(AND(V2627&gt;100%,V2627&lt;=150%),S2627,R2627))</f>
        <v/>
      </c>
      <c r="Y2627" s="162">
        <f>ROUND(X2627,0)</f>
        <v/>
      </c>
    </row>
    <row r="2628" ht="27" customHeight="1">
      <c r="B2628" s="32" t="inlineStr">
        <is>
          <t>5.21</t>
        </is>
      </c>
      <c r="C2628" s="32" t="n">
        <v>4912</v>
      </c>
      <c r="D2628" s="59" t="inlineStr">
        <is>
          <t xml:space="preserve">REGULADOR ALTERNADOR </t>
        </is>
      </c>
      <c r="E2628" s="34" t="inlineStr">
        <is>
          <t>Dispositivo de plastico y metal electrónico que de forma irregular, poseen en su interior una compenentes electronicos, manteniendo la tensión suministrada por el generador corriente (alternador). Diámetro establecido para este vehículo.</t>
        </is>
      </c>
      <c r="F2628" s="32" t="inlineStr">
        <is>
          <t>Unidad</t>
        </is>
      </c>
      <c r="G2628" s="35" t="inlineStr">
        <is>
          <t>suministro</t>
        </is>
      </c>
      <c r="H2628" s="159" t="n">
        <v>530101</v>
      </c>
      <c r="I2628" s="37" t="n">
        <v>158.91</v>
      </c>
      <c r="J2628" s="37" t="n">
        <v>151.76</v>
      </c>
      <c r="K2628" s="160">
        <f>H2628*(I2628/J2628)</f>
        <v/>
      </c>
      <c r="L2628" s="159" t="n">
        <v>633650.8549</v>
      </c>
      <c r="M2628" s="159" t="n">
        <v>615195</v>
      </c>
      <c r="N2628" s="159" t="n">
        <v>664410.6</v>
      </c>
      <c r="O2628" s="162">
        <f>MIN(K2628,L2628,M2628,N2628)</f>
        <v/>
      </c>
      <c r="P2628" s="162">
        <f>MAX(K2628,L2628,M2628,N2628)</f>
        <v/>
      </c>
      <c r="Q2628" s="162">
        <f>MEDIAN(K2628,L2628,M2628,N2628)</f>
        <v/>
      </c>
      <c r="R2628" s="162">
        <f>AVERAGE(K2628,L2628,M2628,N2628)</f>
        <v/>
      </c>
      <c r="S2628" s="162">
        <f>AVERAGE(O2628,Q2628)</f>
        <v/>
      </c>
      <c r="T2628" s="162">
        <f>AVERAGE(P2628,Q2628)</f>
        <v/>
      </c>
      <c r="U2628" s="41">
        <f>STDEVA(K2628,L2628,M2628,N2628)</f>
        <v/>
      </c>
      <c r="V2628" s="42">
        <f>U2628/Q2628</f>
        <v/>
      </c>
      <c r="W2628" s="43">
        <f>IF(X2628=O2628,"MENOR",IF(X2628=S2628,"PROM[MEN-MED]","PROMEDIO"))</f>
        <v/>
      </c>
      <c r="X2628" s="163">
        <f>IF(V2628&lt;=300%,O2628,IF(AND(V2628&gt;100%,V2628&lt;=150%),S2628,R2628))</f>
        <v/>
      </c>
      <c r="Y2628" s="162">
        <f>ROUND(X2628,0)</f>
        <v/>
      </c>
    </row>
    <row r="2629" ht="27" customHeight="1">
      <c r="B2629" s="32" t="inlineStr">
        <is>
          <t>5.22</t>
        </is>
      </c>
      <c r="C2629" s="32" t="n">
        <v>4912</v>
      </c>
      <c r="D2629" s="59" t="inlineStr">
        <is>
          <t>RELÉ (ELEVADOR DE CORRIENTE)</t>
        </is>
      </c>
      <c r="E2629" s="34"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629" s="32" t="inlineStr">
        <is>
          <t>Unidad</t>
        </is>
      </c>
      <c r="G2629" s="35" t="inlineStr">
        <is>
          <t>suministro</t>
        </is>
      </c>
      <c r="H2629" s="159" t="n">
        <v>120650</v>
      </c>
      <c r="I2629" s="37" t="n">
        <v>158.91</v>
      </c>
      <c r="J2629" s="37" t="n">
        <v>151.76</v>
      </c>
      <c r="K2629" s="160">
        <f>H2629*(I2629/J2629)</f>
        <v/>
      </c>
      <c r="L2629" s="159" t="n">
        <v>145591.5258</v>
      </c>
      <c r="M2629" s="159" t="n">
        <v>141351</v>
      </c>
      <c r="N2629" s="159" t="n">
        <v>152659.08</v>
      </c>
      <c r="O2629" s="162">
        <f>MIN(K2629,L2629,M2629,N2629)</f>
        <v/>
      </c>
      <c r="P2629" s="162">
        <f>MAX(K2629,L2629,M2629,N2629)</f>
        <v/>
      </c>
      <c r="Q2629" s="162">
        <f>MEDIAN(K2629,L2629,M2629,N2629)</f>
        <v/>
      </c>
      <c r="R2629" s="162">
        <f>AVERAGE(K2629,L2629,M2629,N2629)</f>
        <v/>
      </c>
      <c r="S2629" s="162">
        <f>AVERAGE(O2629,Q2629)</f>
        <v/>
      </c>
      <c r="T2629" s="162">
        <f>AVERAGE(P2629,Q2629)</f>
        <v/>
      </c>
      <c r="U2629" s="41">
        <f>STDEVA(K2629,L2629,M2629,N2629)</f>
        <v/>
      </c>
      <c r="V2629" s="42">
        <f>U2629/Q2629</f>
        <v/>
      </c>
      <c r="W2629" s="43">
        <f>IF(X2629=O2629,"MENOR",IF(X2629=S2629,"PROM[MEN-MED]","PROMEDIO"))</f>
        <v/>
      </c>
      <c r="X2629" s="163">
        <f>IF(V2629&lt;=300%,O2629,IF(AND(V2629&gt;100%,V2629&lt;=150%),S2629,R2629))</f>
        <v/>
      </c>
      <c r="Y2629" s="162">
        <f>ROUND(X2629,0)</f>
        <v/>
      </c>
    </row>
    <row r="2630" ht="27" customHeight="1">
      <c r="B2630" s="32" t="inlineStr">
        <is>
          <t>5.23</t>
        </is>
      </c>
      <c r="C2630" s="32" t="n">
        <v>4912</v>
      </c>
      <c r="D2630" s="59" t="inlineStr">
        <is>
          <t xml:space="preserve">SENSOR ABS DE LAS RUEDAS </t>
        </is>
      </c>
      <c r="E2630" s="34"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630" s="32" t="inlineStr">
        <is>
          <t>Unidad</t>
        </is>
      </c>
      <c r="G2630" s="35" t="inlineStr">
        <is>
          <t>suministro</t>
        </is>
      </c>
      <c r="H2630" s="159" t="n">
        <v>937798</v>
      </c>
      <c r="I2630" s="37" t="n">
        <v>158.91</v>
      </c>
      <c r="J2630" s="37" t="n">
        <v>151.76</v>
      </c>
      <c r="K2630" s="160">
        <f>H2630*(I2630/J2630)</f>
        <v/>
      </c>
      <c r="L2630" s="159" t="n">
        <v>1126490.4021</v>
      </c>
      <c r="M2630" s="159" t="n">
        <v>1093680</v>
      </c>
      <c r="N2630" s="159" t="n">
        <v>1181174.4</v>
      </c>
      <c r="O2630" s="162">
        <f>MIN(K2630,L2630,M2630,N2630)</f>
        <v/>
      </c>
      <c r="P2630" s="162">
        <f>MAX(K2630,L2630,M2630,N2630)</f>
        <v/>
      </c>
      <c r="Q2630" s="162">
        <f>MEDIAN(K2630,L2630,M2630,N2630)</f>
        <v/>
      </c>
      <c r="R2630" s="162">
        <f>AVERAGE(K2630,L2630,M2630,N2630)</f>
        <v/>
      </c>
      <c r="S2630" s="162">
        <f>AVERAGE(O2630,Q2630)</f>
        <v/>
      </c>
      <c r="T2630" s="162">
        <f>AVERAGE(P2630,Q2630)</f>
        <v/>
      </c>
      <c r="U2630" s="41">
        <f>STDEVA(K2630,L2630,M2630,N2630)</f>
        <v/>
      </c>
      <c r="V2630" s="42">
        <f>U2630/Q2630</f>
        <v/>
      </c>
      <c r="W2630" s="43">
        <f>IF(X2630=O2630,"MENOR",IF(X2630=S2630,"PROM[MEN-MED]","PROMEDIO"))</f>
        <v/>
      </c>
      <c r="X2630" s="163">
        <f>IF(V2630&lt;=300%,O2630,IF(AND(V2630&gt;100%,V2630&lt;=150%),S2630,R2630))</f>
        <v/>
      </c>
      <c r="Y2630" s="162">
        <f>ROUND(X2630,0)</f>
        <v/>
      </c>
    </row>
    <row r="2631" ht="41.25" customHeight="1">
      <c r="B2631" s="32" t="inlineStr">
        <is>
          <t>5.24</t>
        </is>
      </c>
      <c r="C2631" s="32" t="n">
        <v>4912</v>
      </c>
      <c r="D2631" s="59" t="inlineStr">
        <is>
          <t>SENSOR DE DETONACIÓN (KS)</t>
        </is>
      </c>
      <c r="E2631" s="34"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631" s="32" t="inlineStr">
        <is>
          <t>Unidad</t>
        </is>
      </c>
      <c r="G2631" s="35" t="inlineStr">
        <is>
          <t>suministro</t>
        </is>
      </c>
      <c r="H2631" s="159" t="n">
        <v>676805</v>
      </c>
      <c r="I2631" s="37" t="n">
        <v>158.91</v>
      </c>
      <c r="J2631" s="37" t="n">
        <v>151.76</v>
      </c>
      <c r="K2631" s="160">
        <f>H2631*(I2631/J2631)</f>
        <v/>
      </c>
      <c r="L2631" s="159" t="n">
        <v>2224334.4459</v>
      </c>
      <c r="M2631" s="159" t="n">
        <v>2159548</v>
      </c>
      <c r="N2631" s="159" t="n">
        <v>2332311.84</v>
      </c>
      <c r="O2631" s="162">
        <f>MIN(K2631,L2631,M2631,N2631)</f>
        <v/>
      </c>
      <c r="P2631" s="162">
        <f>MAX(K2631,L2631,M2631,N2631)</f>
        <v/>
      </c>
      <c r="Q2631" s="162">
        <f>MEDIAN(K2631,L2631,M2631,N2631)</f>
        <v/>
      </c>
      <c r="R2631" s="162">
        <f>AVERAGE(K2631,L2631,M2631,N2631)</f>
        <v/>
      </c>
      <c r="S2631" s="162">
        <f>AVERAGE(O2631,Q2631)</f>
        <v/>
      </c>
      <c r="T2631" s="162">
        <f>AVERAGE(P2631,Q2631)</f>
        <v/>
      </c>
      <c r="U2631" s="41">
        <f>STDEVA(K2631,L2631,M2631,N2631)</f>
        <v/>
      </c>
      <c r="V2631" s="42">
        <f>U2631/Q2631</f>
        <v/>
      </c>
      <c r="W2631" s="43">
        <f>IF(X2631=O2631,"MENOR",IF(X2631=S2631,"PROM[MEN-MED]","PROMEDIO"))</f>
        <v/>
      </c>
      <c r="X2631" s="163">
        <f>IF(V2631&lt;=300%,O2631,IF(AND(V2631&gt;100%,V2631&lt;=150%),S2631,R2631))</f>
        <v/>
      </c>
      <c r="Y2631" s="162">
        <f>ROUND(X2631,0)</f>
        <v/>
      </c>
    </row>
    <row r="2632" ht="27" customHeight="1">
      <c r="B2632" s="32" t="inlineStr">
        <is>
          <t>5.25</t>
        </is>
      </c>
      <c r="C2632" s="32" t="n">
        <v>4912</v>
      </c>
      <c r="D2632" s="59" t="inlineStr">
        <is>
          <t>SENSOR DE OXIGENO (O2)</t>
        </is>
      </c>
      <c r="E2632" s="34"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632" s="32" t="inlineStr">
        <is>
          <t>Unidad</t>
        </is>
      </c>
      <c r="G2632" s="35" t="inlineStr">
        <is>
          <t>suministro</t>
        </is>
      </c>
      <c r="H2632" s="159" t="n">
        <v>862653</v>
      </c>
      <c r="I2632" s="37" t="n">
        <v>158.91</v>
      </c>
      <c r="J2632" s="37" t="n">
        <v>151.76</v>
      </c>
      <c r="K2632" s="160">
        <f>H2632*(I2632/J2632)</f>
        <v/>
      </c>
      <c r="L2632" s="159" t="n">
        <v>2276058.9859</v>
      </c>
      <c r="M2632" s="159" t="n">
        <v>2209766</v>
      </c>
      <c r="N2632" s="159" t="n">
        <v>2386547.28</v>
      </c>
      <c r="O2632" s="162">
        <f>MIN(K2632,L2632,M2632,N2632)</f>
        <v/>
      </c>
      <c r="P2632" s="162">
        <f>MAX(K2632,L2632,M2632,N2632)</f>
        <v/>
      </c>
      <c r="Q2632" s="162">
        <f>MEDIAN(K2632,L2632,M2632,N2632)</f>
        <v/>
      </c>
      <c r="R2632" s="162">
        <f>AVERAGE(K2632,L2632,M2632,N2632)</f>
        <v/>
      </c>
      <c r="S2632" s="162">
        <f>AVERAGE(O2632,Q2632)</f>
        <v/>
      </c>
      <c r="T2632" s="162">
        <f>AVERAGE(P2632,Q2632)</f>
        <v/>
      </c>
      <c r="U2632" s="41">
        <f>STDEVA(K2632,L2632,M2632,N2632)</f>
        <v/>
      </c>
      <c r="V2632" s="42">
        <f>U2632/Q2632</f>
        <v/>
      </c>
      <c r="W2632" s="43">
        <f>IF(X2632=O2632,"MENOR",IF(X2632=S2632,"PROM[MEN-MED]","PROMEDIO"))</f>
        <v/>
      </c>
      <c r="X2632" s="163">
        <f>IF(V2632&lt;=300%,O2632,IF(AND(V2632&gt;100%,V2632&lt;=150%),S2632,R2632))</f>
        <v/>
      </c>
      <c r="Y2632" s="162">
        <f>ROUND(X2632,0)</f>
        <v/>
      </c>
    </row>
    <row r="2633" ht="41.25" customHeight="1">
      <c r="B2633" s="32" t="inlineStr">
        <is>
          <t>5.26</t>
        </is>
      </c>
      <c r="C2633" s="32" t="n">
        <v>4912</v>
      </c>
      <c r="D2633" s="59" t="inlineStr">
        <is>
          <t>SENSOR DE PRESIÓN DE COMBUSTIBLE</t>
        </is>
      </c>
      <c r="E2633" s="34"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633" s="32" t="inlineStr">
        <is>
          <t>Unidad</t>
        </is>
      </c>
      <c r="G2633" s="35" t="inlineStr">
        <is>
          <t>suministro</t>
        </is>
      </c>
      <c r="H2633" s="159" t="n">
        <v>2695294</v>
      </c>
      <c r="I2633" s="37" t="n">
        <v>158.91</v>
      </c>
      <c r="J2633" s="37" t="n">
        <v>151.76</v>
      </c>
      <c r="K2633" s="160">
        <f>H2633*(I2633/J2633)</f>
        <v/>
      </c>
      <c r="L2633" s="159" t="n">
        <v>6030010.3759</v>
      </c>
      <c r="M2633" s="159" t="n">
        <v>5854379</v>
      </c>
      <c r="N2633" s="159" t="n">
        <v>6322729.32</v>
      </c>
      <c r="O2633" s="162">
        <f>MIN(K2633,L2633,M2633,N2633)</f>
        <v/>
      </c>
      <c r="P2633" s="162">
        <f>MAX(K2633,L2633,M2633,N2633)</f>
        <v/>
      </c>
      <c r="Q2633" s="162">
        <f>MEDIAN(K2633,L2633,M2633,N2633)</f>
        <v/>
      </c>
      <c r="R2633" s="162">
        <f>AVERAGE(K2633,L2633,M2633,N2633)</f>
        <v/>
      </c>
      <c r="S2633" s="162">
        <f>AVERAGE(O2633,Q2633)</f>
        <v/>
      </c>
      <c r="T2633" s="162">
        <f>AVERAGE(P2633,Q2633)</f>
        <v/>
      </c>
      <c r="U2633" s="41">
        <f>STDEVA(K2633,L2633,M2633,N2633)</f>
        <v/>
      </c>
      <c r="V2633" s="42">
        <f>U2633/Q2633</f>
        <v/>
      </c>
      <c r="W2633" s="43">
        <f>IF(X2633=O2633,"MENOR",IF(X2633=S2633,"PROM[MEN-MED]","PROMEDIO"))</f>
        <v/>
      </c>
      <c r="X2633" s="163">
        <f>IF(V2633&lt;=300%,O2633,IF(AND(V2633&gt;100%,V2633&lt;=150%),S2633,R2633))</f>
        <v/>
      </c>
      <c r="Y2633" s="162">
        <f>ROUND(X2633,0)</f>
        <v/>
      </c>
    </row>
    <row r="2634" ht="41.25" customHeight="1">
      <c r="B2634" s="32" t="inlineStr">
        <is>
          <t>5.27</t>
        </is>
      </c>
      <c r="C2634" s="32" t="n">
        <v>4912</v>
      </c>
      <c r="D2634" s="59" t="inlineStr">
        <is>
          <t>SENSOR DE REVERSO (LUZ TRASERA)</t>
        </is>
      </c>
      <c r="E2634" s="34" t="inlineStr">
        <is>
          <t xml:space="preserve">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is>
      </c>
      <c r="F2634" s="32" t="inlineStr">
        <is>
          <t>Unidad</t>
        </is>
      </c>
      <c r="G2634" s="35" t="inlineStr">
        <is>
          <t>suministro</t>
        </is>
      </c>
      <c r="H2634" s="159" t="n">
        <v>141125</v>
      </c>
      <c r="I2634" s="37" t="n">
        <v>158.91</v>
      </c>
      <c r="J2634" s="37" t="n">
        <v>151.76</v>
      </c>
      <c r="K2634" s="160">
        <f>H2634*(I2634/J2634)</f>
        <v/>
      </c>
      <c r="L2634" s="159" t="n">
        <v>180459.0851</v>
      </c>
      <c r="M2634" s="159" t="n">
        <v>175203</v>
      </c>
      <c r="N2634" s="159" t="n">
        <v>189219.24</v>
      </c>
      <c r="O2634" s="162">
        <f>MIN(K2634,L2634,M2634,N2634)</f>
        <v/>
      </c>
      <c r="P2634" s="162">
        <f>MAX(K2634,L2634,M2634,N2634)</f>
        <v/>
      </c>
      <c r="Q2634" s="162">
        <f>MEDIAN(K2634,L2634,M2634,N2634)</f>
        <v/>
      </c>
      <c r="R2634" s="162">
        <f>AVERAGE(K2634,L2634,M2634,N2634)</f>
        <v/>
      </c>
      <c r="S2634" s="162">
        <f>AVERAGE(O2634,Q2634)</f>
        <v/>
      </c>
      <c r="T2634" s="162">
        <f>AVERAGE(P2634,Q2634)</f>
        <v/>
      </c>
      <c r="U2634" s="41">
        <f>STDEVA(K2634,L2634,M2634,N2634)</f>
        <v/>
      </c>
      <c r="V2634" s="42">
        <f>U2634/Q2634</f>
        <v/>
      </c>
      <c r="W2634" s="43">
        <f>IF(X2634=O2634,"MENOR",IF(X2634=S2634,"PROM[MEN-MED]","PROMEDIO"))</f>
        <v/>
      </c>
      <c r="X2634" s="163">
        <f>IF(V2634&lt;=300%,O2634,IF(AND(V2634&gt;100%,V2634&lt;=150%),S2634,R2634))</f>
        <v/>
      </c>
      <c r="Y2634" s="162">
        <f>ROUND(X2634,0)</f>
        <v/>
      </c>
    </row>
    <row r="2635" ht="27" customHeight="1">
      <c r="B2635" s="32" t="inlineStr">
        <is>
          <t>5.28</t>
        </is>
      </c>
      <c r="C2635" s="32" t="n">
        <v>4912</v>
      </c>
      <c r="D2635" s="59" t="inlineStr">
        <is>
          <t>SENSOR DE TEMPERATURA DEL REFRIGERANTE (CTS - ECT)</t>
        </is>
      </c>
      <c r="E2635" s="34"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635" s="32" t="inlineStr">
        <is>
          <t>Unidad</t>
        </is>
      </c>
      <c r="G2635" s="35" t="inlineStr">
        <is>
          <t>suministro</t>
        </is>
      </c>
      <c r="H2635" s="159" t="n">
        <v>221626</v>
      </c>
      <c r="I2635" s="37" t="n">
        <v>158.91</v>
      </c>
      <c r="J2635" s="37" t="n">
        <v>151.76</v>
      </c>
      <c r="K2635" s="160">
        <f>H2635*(I2635/J2635)</f>
        <v/>
      </c>
      <c r="L2635" s="159" t="n">
        <v>291615.6642</v>
      </c>
      <c r="M2635" s="159" t="n">
        <v>283122</v>
      </c>
      <c r="N2635" s="159" t="n">
        <v>305771.76</v>
      </c>
      <c r="O2635" s="162">
        <f>MIN(K2635,L2635,M2635,N2635)</f>
        <v/>
      </c>
      <c r="P2635" s="162">
        <f>MAX(K2635,L2635,M2635,N2635)</f>
        <v/>
      </c>
      <c r="Q2635" s="162">
        <f>MEDIAN(K2635,L2635,M2635,N2635)</f>
        <v/>
      </c>
      <c r="R2635" s="162">
        <f>AVERAGE(K2635,L2635,M2635,N2635)</f>
        <v/>
      </c>
      <c r="S2635" s="162">
        <f>AVERAGE(O2635,Q2635)</f>
        <v/>
      </c>
      <c r="T2635" s="162">
        <f>AVERAGE(P2635,Q2635)</f>
        <v/>
      </c>
      <c r="U2635" s="41">
        <f>STDEVA(K2635,L2635,M2635,N2635)</f>
        <v/>
      </c>
      <c r="V2635" s="42">
        <f>U2635/Q2635</f>
        <v/>
      </c>
      <c r="W2635" s="43">
        <f>IF(X2635=O2635,"MENOR",IF(X2635=S2635,"PROM[MEN-MED]","PROMEDIO"))</f>
        <v/>
      </c>
      <c r="X2635" s="163">
        <f>IF(V2635&lt;=300%,O2635,IF(AND(V2635&gt;100%,V2635&lt;=150%),S2635,R2635))</f>
        <v/>
      </c>
      <c r="Y2635" s="162">
        <f>ROUND(X2635,0)</f>
        <v/>
      </c>
    </row>
    <row r="2636" ht="27" customHeight="1">
      <c r="B2636" s="32" t="inlineStr">
        <is>
          <t>5.29</t>
        </is>
      </c>
      <c r="C2636" s="32" t="n">
        <v>4912</v>
      </c>
      <c r="D2636" s="59" t="inlineStr">
        <is>
          <t>SENSOR DE VELOCIDAD (VSS)</t>
        </is>
      </c>
      <c r="E2636" s="34" t="inlineStr">
        <is>
          <t>Elemento metálico plastico de engranajes formados en un extremo por una ruedas dentadas y en el otro un conector que  transmite potencia mecánica de un componente a otro enviando una señal de movimiento.​  Diámetro establecido para este vehículo.</t>
        </is>
      </c>
      <c r="F2636" s="32" t="inlineStr">
        <is>
          <t>Unidad</t>
        </is>
      </c>
      <c r="G2636" s="35" t="inlineStr">
        <is>
          <t>suministro</t>
        </is>
      </c>
      <c r="H2636" s="159" t="n">
        <v>942161</v>
      </c>
      <c r="I2636" s="37" t="n">
        <v>158.91</v>
      </c>
      <c r="J2636" s="37" t="n">
        <v>151.76</v>
      </c>
      <c r="K2636" s="160">
        <f>H2636*(I2636/J2636)</f>
        <v/>
      </c>
      <c r="L2636" s="159" t="n">
        <v>1225490.9051</v>
      </c>
      <c r="M2636" s="159" t="n">
        <v>1189797</v>
      </c>
      <c r="N2636" s="159" t="n">
        <v>1284980.76</v>
      </c>
      <c r="O2636" s="162">
        <f>MIN(K2636,L2636,M2636,N2636)</f>
        <v/>
      </c>
      <c r="P2636" s="162">
        <f>MAX(K2636,L2636,M2636,N2636)</f>
        <v/>
      </c>
      <c r="Q2636" s="162">
        <f>MEDIAN(K2636,L2636,M2636,N2636)</f>
        <v/>
      </c>
      <c r="R2636" s="162">
        <f>AVERAGE(K2636,L2636,M2636,N2636)</f>
        <v/>
      </c>
      <c r="S2636" s="162">
        <f>AVERAGE(O2636,Q2636)</f>
        <v/>
      </c>
      <c r="T2636" s="162">
        <f>AVERAGE(P2636,Q2636)</f>
        <v/>
      </c>
      <c r="U2636" s="41">
        <f>STDEVA(K2636,L2636,M2636,N2636)</f>
        <v/>
      </c>
      <c r="V2636" s="42">
        <f>U2636/Q2636</f>
        <v/>
      </c>
      <c r="W2636" s="43">
        <f>IF(X2636=O2636,"MENOR",IF(X2636=S2636,"PROM[MEN-MED]","PROMEDIO"))</f>
        <v/>
      </c>
      <c r="X2636" s="163">
        <f>IF(V2636&lt;=300%,O2636,IF(AND(V2636&gt;100%,V2636&lt;=150%),S2636,R2636))</f>
        <v/>
      </c>
      <c r="Y2636" s="162">
        <f>ROUND(X2636,0)</f>
        <v/>
      </c>
    </row>
    <row r="2637" ht="27" customHeight="1">
      <c r="B2637" s="32" t="inlineStr">
        <is>
          <t>5.30</t>
        </is>
      </c>
      <c r="C2637" s="32" t="n">
        <v>4912</v>
      </c>
      <c r="D2637" s="59" t="inlineStr">
        <is>
          <t>SENSOR FLUJO DE AIRE (MAF)</t>
        </is>
      </c>
      <c r="E2637" s="34"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637" s="32" t="inlineStr">
        <is>
          <t>Unidad</t>
        </is>
      </c>
      <c r="G2637" s="35" t="inlineStr">
        <is>
          <t>suministro</t>
        </is>
      </c>
      <c r="H2637" s="159" t="n">
        <v>709602</v>
      </c>
      <c r="I2637" s="37" t="n">
        <v>158.91</v>
      </c>
      <c r="J2637" s="37" t="n">
        <v>151.76</v>
      </c>
      <c r="K2637" s="160">
        <f>H2637*(I2637/J2637)</f>
        <v/>
      </c>
      <c r="L2637" s="159" t="n">
        <v>946853.25</v>
      </c>
      <c r="M2637" s="159" t="n">
        <v>919275</v>
      </c>
      <c r="N2637" s="159" t="n">
        <v>992817</v>
      </c>
      <c r="O2637" s="162">
        <f>MIN(K2637,L2637,M2637,N2637)</f>
        <v/>
      </c>
      <c r="P2637" s="162">
        <f>MAX(K2637,L2637,M2637,N2637)</f>
        <v/>
      </c>
      <c r="Q2637" s="162">
        <f>MEDIAN(K2637,L2637,M2637,N2637)</f>
        <v/>
      </c>
      <c r="R2637" s="162">
        <f>AVERAGE(K2637,L2637,M2637,N2637)</f>
        <v/>
      </c>
      <c r="S2637" s="162">
        <f>AVERAGE(O2637,Q2637)</f>
        <v/>
      </c>
      <c r="T2637" s="162">
        <f>AVERAGE(P2637,Q2637)</f>
        <v/>
      </c>
      <c r="U2637" s="41">
        <f>STDEVA(K2637,L2637,M2637,N2637)</f>
        <v/>
      </c>
      <c r="V2637" s="42">
        <f>U2637/Q2637</f>
        <v/>
      </c>
      <c r="W2637" s="43">
        <f>IF(X2637=O2637,"MENOR",IF(X2637=S2637,"PROM[MEN-MED]","PROMEDIO"))</f>
        <v/>
      </c>
      <c r="X2637" s="163">
        <f>IF(V2637&lt;=300%,O2637,IF(AND(V2637&gt;100%,V2637&lt;=150%),S2637,R2637))</f>
        <v/>
      </c>
      <c r="Y2637" s="162">
        <f>ROUND(X2637,0)</f>
        <v/>
      </c>
    </row>
    <row r="2638" ht="15.75" customHeight="1">
      <c r="B2638" s="32" t="inlineStr">
        <is>
          <t>5.31</t>
        </is>
      </c>
      <c r="C2638" s="32" t="n">
        <v>4912</v>
      </c>
      <c r="D2638" s="59" t="inlineStr">
        <is>
          <t>SENSOR FILTRO DE COMBUSTIBLE (SEDIMENTADOR)</t>
        </is>
      </c>
      <c r="E2638" s="34" t="inlineStr">
        <is>
          <t>Elemento eléctrico que envía señal cuando se encuentra agua o partículas más pesadas que el combustible. Elemento requerido para este vehículo.</t>
        </is>
      </c>
      <c r="F2638" s="32" t="inlineStr">
        <is>
          <t>Unidad</t>
        </is>
      </c>
      <c r="G2638" s="35" t="inlineStr">
        <is>
          <t>suministro</t>
        </is>
      </c>
      <c r="H2638" s="159" t="n">
        <v>258398</v>
      </c>
      <c r="I2638" s="37" t="n">
        <v>158.91</v>
      </c>
      <c r="J2638" s="37" t="n">
        <v>151.76</v>
      </c>
      <c r="K2638" s="160">
        <f>H2638*(I2638/J2638)</f>
        <v/>
      </c>
      <c r="L2638" s="159" t="n">
        <v>608732.0645</v>
      </c>
      <c r="M2638" s="159" t="n">
        <v>591002</v>
      </c>
      <c r="N2638" s="159" t="n">
        <v>638282.16</v>
      </c>
      <c r="O2638" s="162">
        <f>MIN(K2638,L2638,M2638,N2638)</f>
        <v/>
      </c>
      <c r="P2638" s="162">
        <f>MAX(K2638,L2638,M2638,N2638)</f>
        <v/>
      </c>
      <c r="Q2638" s="162">
        <f>MEDIAN(K2638,L2638,M2638,N2638)</f>
        <v/>
      </c>
      <c r="R2638" s="162">
        <f>AVERAGE(K2638,L2638,M2638,N2638)</f>
        <v/>
      </c>
      <c r="S2638" s="162">
        <f>AVERAGE(O2638,Q2638)</f>
        <v/>
      </c>
      <c r="T2638" s="162">
        <f>AVERAGE(P2638,Q2638)</f>
        <v/>
      </c>
      <c r="U2638" s="41">
        <f>STDEVA(K2638,L2638,M2638,N2638)</f>
        <v/>
      </c>
      <c r="V2638" s="42">
        <f>U2638/Q2638</f>
        <v/>
      </c>
      <c r="W2638" s="43">
        <f>IF(X2638=O2638,"MENOR",IF(X2638=S2638,"PROM[MEN-MED]","PROMEDIO"))</f>
        <v/>
      </c>
      <c r="X2638" s="163">
        <f>IF(V2638&lt;=300%,O2638,IF(AND(V2638&gt;100%,V2638&lt;=150%),S2638,R2638))</f>
        <v/>
      </c>
      <c r="Y2638" s="162">
        <f>ROUND(X2638,0)</f>
        <v/>
      </c>
    </row>
    <row r="2639" ht="27" customHeight="1">
      <c r="B2639" s="32" t="inlineStr">
        <is>
          <t>5.32</t>
        </is>
      </c>
      <c r="C2639" s="32" t="n">
        <v>4912</v>
      </c>
      <c r="D2639" s="59" t="inlineStr">
        <is>
          <t>SENSOR NIVEL DE COMBUSTIBLE (FLOTADOR)</t>
        </is>
      </c>
      <c r="E2639" s="34"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639" s="32" t="inlineStr">
        <is>
          <t>Unidad</t>
        </is>
      </c>
      <c r="G2639" s="35" t="inlineStr">
        <is>
          <t>suministro</t>
        </is>
      </c>
      <c r="H2639" s="159" t="n">
        <v>271318</v>
      </c>
      <c r="I2639" s="37" t="n">
        <v>158.91</v>
      </c>
      <c r="J2639" s="37" t="n">
        <v>151.76</v>
      </c>
      <c r="K2639" s="160">
        <f>H2639*(I2639/J2639)</f>
        <v/>
      </c>
      <c r="L2639" s="159" t="n">
        <v>444365.6945</v>
      </c>
      <c r="M2639" s="159" t="n">
        <v>431423</v>
      </c>
      <c r="N2639" s="159" t="n">
        <v>465936.84</v>
      </c>
      <c r="O2639" s="162">
        <f>MIN(K2639,L2639,M2639,N2639)</f>
        <v/>
      </c>
      <c r="P2639" s="162">
        <f>MAX(K2639,L2639,M2639,N2639)</f>
        <v/>
      </c>
      <c r="Q2639" s="162">
        <f>MEDIAN(K2639,L2639,M2639,N2639)</f>
        <v/>
      </c>
      <c r="R2639" s="162">
        <f>AVERAGE(K2639,L2639,M2639,N2639)</f>
        <v/>
      </c>
      <c r="S2639" s="162">
        <f>AVERAGE(O2639,Q2639)</f>
        <v/>
      </c>
      <c r="T2639" s="162">
        <f>AVERAGE(P2639,Q2639)</f>
        <v/>
      </c>
      <c r="U2639" s="41">
        <f>STDEVA(K2639,L2639,M2639,N2639)</f>
        <v/>
      </c>
      <c r="V2639" s="42">
        <f>U2639/Q2639</f>
        <v/>
      </c>
      <c r="W2639" s="43">
        <f>IF(X2639=O2639,"MENOR",IF(X2639=S2639,"PROM[MEN-MED]","PROMEDIO"))</f>
        <v/>
      </c>
      <c r="X2639" s="163">
        <f>IF(V2639&lt;=300%,O2639,IF(AND(V2639&gt;100%,V2639&lt;=150%),S2639,R2639))</f>
        <v/>
      </c>
      <c r="Y2639" s="162">
        <f>ROUND(X2639,0)</f>
        <v/>
      </c>
    </row>
    <row r="2640" ht="27" customHeight="1">
      <c r="B2640" s="32" t="inlineStr">
        <is>
          <t>5.33</t>
        </is>
      </c>
      <c r="C2640" s="32" t="n">
        <v>4912</v>
      </c>
      <c r="D2640" s="59" t="inlineStr">
        <is>
          <t>INTERCOOLER</t>
        </is>
      </c>
      <c r="E2640" s="34" t="inlineStr">
        <is>
          <t>Elemento metálico en aluminio conformado por dos tubos, uno de entrada y otro de  salida donde fluye una cantidad de aire detrerminada. Forma y diámetro establecido para este vehículo.</t>
        </is>
      </c>
      <c r="F2640" s="32" t="inlineStr">
        <is>
          <t>Unidad</t>
        </is>
      </c>
      <c r="G2640" s="35" t="inlineStr">
        <is>
          <t>suministro</t>
        </is>
      </c>
      <c r="H2640" s="159" t="n">
        <v>5370350</v>
      </c>
      <c r="I2640" s="37" t="n">
        <v>158.91</v>
      </c>
      <c r="J2640" s="37" t="n">
        <v>151.76</v>
      </c>
      <c r="K2640" s="160">
        <f>H2640*(I2640/J2640)</f>
        <v/>
      </c>
      <c r="L2640" s="159" t="n">
        <v>6358268.2821</v>
      </c>
      <c r="M2640" s="159" t="n">
        <v>6173076</v>
      </c>
      <c r="N2640" s="159" t="n">
        <v>6666922.08</v>
      </c>
      <c r="O2640" s="162">
        <f>MIN(K2640,L2640,M2640,N2640)</f>
        <v/>
      </c>
      <c r="P2640" s="162">
        <f>MAX(K2640,L2640,M2640,N2640)</f>
        <v/>
      </c>
      <c r="Q2640" s="162">
        <f>MEDIAN(K2640,L2640,M2640,N2640)</f>
        <v/>
      </c>
      <c r="R2640" s="162">
        <f>AVERAGE(K2640,L2640,M2640,N2640)</f>
        <v/>
      </c>
      <c r="S2640" s="162">
        <f>AVERAGE(O2640,Q2640)</f>
        <v/>
      </c>
      <c r="T2640" s="162">
        <f>AVERAGE(P2640,Q2640)</f>
        <v/>
      </c>
      <c r="U2640" s="41">
        <f>STDEVA(K2640,L2640,M2640,N2640)</f>
        <v/>
      </c>
      <c r="V2640" s="42">
        <f>U2640/Q2640</f>
        <v/>
      </c>
      <c r="W2640" s="43">
        <f>IF(X2640=O2640,"MENOR",IF(X2640=S2640,"PROM[MEN-MED]","PROMEDIO"))</f>
        <v/>
      </c>
      <c r="X2640" s="163">
        <f>IF(V2640&lt;=300%,O2640,IF(AND(V2640&gt;100%,V2640&lt;=150%),S2640,R2640))</f>
        <v/>
      </c>
      <c r="Y2640" s="162">
        <f>ROUND(X2640,0)</f>
        <v/>
      </c>
    </row>
    <row r="2641" ht="27" customHeight="1">
      <c r="B2641" s="32" t="inlineStr">
        <is>
          <t>5.34</t>
        </is>
      </c>
      <c r="C2641" s="32" t="n">
        <v>4912</v>
      </c>
      <c r="D2641" s="59" t="inlineStr">
        <is>
          <t>MANGUERAS INTERCOOLER</t>
        </is>
      </c>
      <c r="E2641" s="34" t="inlineStr">
        <is>
          <t>Tubo hueco flexible recubierta de caucho, donde soporta baja, mediana, alta y extrema presión. En su interior, lleva mallas metálicas trenzadas desde una hasta cuatro dependiendo de la presión requerida. Diámetro establecido para este vehículo.</t>
        </is>
      </c>
      <c r="F2641" s="32" t="inlineStr">
        <is>
          <t>Unidad</t>
        </is>
      </c>
      <c r="G2641" s="35" t="inlineStr">
        <is>
          <t>suministro</t>
        </is>
      </c>
      <c r="H2641" s="159" t="n">
        <v>95000</v>
      </c>
      <c r="I2641" s="37" t="n">
        <v>158.91</v>
      </c>
      <c r="J2641" s="37" t="n">
        <v>151.76</v>
      </c>
      <c r="K2641" s="160">
        <f>H2641*(I2641/J2641)</f>
        <v/>
      </c>
      <c r="L2641" s="159" t="n">
        <v>114640.0304</v>
      </c>
      <c r="M2641" s="159" t="n">
        <v>111301</v>
      </c>
      <c r="N2641" s="159" t="n">
        <v>120205.08</v>
      </c>
      <c r="O2641" s="162">
        <f>MIN(K2641,L2641,M2641,N2641)</f>
        <v/>
      </c>
      <c r="P2641" s="162">
        <f>MAX(K2641,L2641,M2641,N2641)</f>
        <v/>
      </c>
      <c r="Q2641" s="162">
        <f>MEDIAN(K2641,L2641,M2641,N2641)</f>
        <v/>
      </c>
      <c r="R2641" s="162">
        <f>AVERAGE(K2641,L2641,M2641,N2641)</f>
        <v/>
      </c>
      <c r="S2641" s="162">
        <f>AVERAGE(O2641,Q2641)</f>
        <v/>
      </c>
      <c r="T2641" s="162">
        <f>AVERAGE(P2641,Q2641)</f>
        <v/>
      </c>
      <c r="U2641" s="41">
        <f>STDEVA(K2641,L2641,M2641,N2641)</f>
        <v/>
      </c>
      <c r="V2641" s="42">
        <f>U2641/Q2641</f>
        <v/>
      </c>
      <c r="W2641" s="43">
        <f>IF(X2641=O2641,"MENOR",IF(X2641=S2641,"PROM[MEN-MED]","PROMEDIO"))</f>
        <v/>
      </c>
      <c r="X2641" s="163">
        <f>IF(V2641&lt;=300%,O2641,IF(AND(V2641&gt;100%,V2641&lt;=150%),S2641,R2641))</f>
        <v/>
      </c>
      <c r="Y2641" s="162">
        <f>ROUND(X2641,0)</f>
        <v/>
      </c>
    </row>
    <row r="2642" ht="27" customHeight="1">
      <c r="B2642" s="32" t="inlineStr">
        <is>
          <t>5.35</t>
        </is>
      </c>
      <c r="C2642" s="32" t="n">
        <v>4912</v>
      </c>
      <c r="D2642" s="59" t="inlineStr">
        <is>
          <t>SENSOR POSICIÓN DE ÁRBOL DE LEVAS (CMP)</t>
        </is>
      </c>
      <c r="E2642" s="34" t="inlineStr">
        <is>
          <t>Elemento electromagnético que define la posición del primer cilindro. Esta información se utiliza, para calcular el momento de encendido y el momento de la inyección. Elemento requerido para este vehiculo.</t>
        </is>
      </c>
      <c r="F2642" s="32" t="inlineStr">
        <is>
          <t>Unidad</t>
        </is>
      </c>
      <c r="G2642" s="35" t="inlineStr">
        <is>
          <t>suministro</t>
        </is>
      </c>
      <c r="H2642" s="159" t="n">
        <v>382629</v>
      </c>
      <c r="I2642" s="37" t="n">
        <v>158.91</v>
      </c>
      <c r="J2642" s="37" t="n">
        <v>151.76</v>
      </c>
      <c r="K2642" s="160">
        <f>H2642*(I2642/J2642)</f>
        <v/>
      </c>
      <c r="L2642" s="159" t="n">
        <v>474540.5721</v>
      </c>
      <c r="M2642" s="159" t="n">
        <v>460719</v>
      </c>
      <c r="N2642" s="159" t="n">
        <v>497576.52</v>
      </c>
      <c r="O2642" s="162">
        <f>MIN(K2642,L2642,M2642,N2642)</f>
        <v/>
      </c>
      <c r="P2642" s="162">
        <f>MAX(K2642,L2642,M2642,N2642)</f>
        <v/>
      </c>
      <c r="Q2642" s="162">
        <f>MEDIAN(K2642,L2642,M2642,N2642)</f>
        <v/>
      </c>
      <c r="R2642" s="162">
        <f>AVERAGE(K2642,L2642,M2642,N2642)</f>
        <v/>
      </c>
      <c r="S2642" s="162">
        <f>AVERAGE(O2642,Q2642)</f>
        <v/>
      </c>
      <c r="T2642" s="162">
        <f>AVERAGE(P2642,Q2642)</f>
        <v/>
      </c>
      <c r="U2642" s="41">
        <f>STDEVA(K2642,L2642,M2642,N2642)</f>
        <v/>
      </c>
      <c r="V2642" s="42">
        <f>U2642/Q2642</f>
        <v/>
      </c>
      <c r="W2642" s="43">
        <f>IF(X2642=O2642,"MENOR",IF(X2642=S2642,"PROM[MEN-MED]","PROMEDIO"))</f>
        <v/>
      </c>
      <c r="X2642" s="163">
        <f>IF(V2642&lt;=300%,O2642,IF(AND(V2642&gt;100%,V2642&lt;=150%),S2642,R2642))</f>
        <v/>
      </c>
      <c r="Y2642" s="162">
        <f>ROUND(X2642,0)</f>
        <v/>
      </c>
    </row>
    <row r="2643" ht="41.25" customHeight="1">
      <c r="B2643" s="32" t="inlineStr">
        <is>
          <t>5.36</t>
        </is>
      </c>
      <c r="C2643" s="32" t="n">
        <v>4912</v>
      </c>
      <c r="D2643" s="59" t="inlineStr">
        <is>
          <t>SENSOR POSICIÓN DE CIGÜEÑAL (CKP)</t>
        </is>
      </c>
      <c r="E2643" s="34"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643" s="32" t="inlineStr">
        <is>
          <t>Unidad</t>
        </is>
      </c>
      <c r="G2643" s="35" t="inlineStr">
        <is>
          <t>suministro</t>
        </is>
      </c>
      <c r="H2643" s="159" t="n">
        <v>283244</v>
      </c>
      <c r="I2643" s="37" t="n">
        <v>158.91</v>
      </c>
      <c r="J2643" s="37" t="n">
        <v>151.76</v>
      </c>
      <c r="K2643" s="160">
        <f>H2643*(I2643/J2643)</f>
        <v/>
      </c>
      <c r="L2643" s="159" t="n">
        <v>530314.0395</v>
      </c>
      <c r="M2643" s="159" t="n">
        <v>514868</v>
      </c>
      <c r="N2643" s="159" t="n">
        <v>556057.4399999999</v>
      </c>
      <c r="O2643" s="162">
        <f>MIN(K2643,L2643,M2643,N2643)</f>
        <v/>
      </c>
      <c r="P2643" s="162">
        <f>MAX(K2643,L2643,M2643,N2643)</f>
        <v/>
      </c>
      <c r="Q2643" s="162">
        <f>MEDIAN(K2643,L2643,M2643,N2643)</f>
        <v/>
      </c>
      <c r="R2643" s="162">
        <f>AVERAGE(K2643,L2643,M2643,N2643)</f>
        <v/>
      </c>
      <c r="S2643" s="162">
        <f>AVERAGE(O2643,Q2643)</f>
        <v/>
      </c>
      <c r="T2643" s="162">
        <f>AVERAGE(P2643,Q2643)</f>
        <v/>
      </c>
      <c r="U2643" s="41">
        <f>STDEVA(K2643,L2643,M2643,N2643)</f>
        <v/>
      </c>
      <c r="V2643" s="42">
        <f>U2643/Q2643</f>
        <v/>
      </c>
      <c r="W2643" s="43">
        <f>IF(X2643=O2643,"MENOR",IF(X2643=S2643,"PROM[MEN-MED]","PROMEDIO"))</f>
        <v/>
      </c>
      <c r="X2643" s="163">
        <f>IF(V2643&lt;=300%,O2643,IF(AND(V2643&gt;100%,V2643&lt;=150%),S2643,R2643))</f>
        <v/>
      </c>
      <c r="Y2643" s="162">
        <f>ROUND(X2643,0)</f>
        <v/>
      </c>
    </row>
    <row r="2644" ht="27" customHeight="1">
      <c r="B2644" s="32" t="inlineStr">
        <is>
          <t>5.37</t>
        </is>
      </c>
      <c r="C2644" s="32" t="n">
        <v>4912</v>
      </c>
      <c r="D2644" s="59" t="inlineStr">
        <is>
          <t>SENSOR POSICIÓN DEL PEDAL DEL ACELERADOR (APP)</t>
        </is>
      </c>
      <c r="E2644" s="34"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2644" s="32" t="inlineStr">
        <is>
          <t>Unidad</t>
        </is>
      </c>
      <c r="G2644" s="35" t="inlineStr">
        <is>
          <t>suministro</t>
        </is>
      </c>
      <c r="H2644" s="159" t="n">
        <v>684950</v>
      </c>
      <c r="I2644" s="37" t="n">
        <v>158.91</v>
      </c>
      <c r="J2644" s="37" t="n">
        <v>151.76</v>
      </c>
      <c r="K2644" s="160">
        <f>H2644*(I2644/J2644)</f>
        <v/>
      </c>
      <c r="L2644" s="159" t="n">
        <v>803153.8242</v>
      </c>
      <c r="M2644" s="159" t="n">
        <v>779761</v>
      </c>
      <c r="N2644" s="159" t="n">
        <v>842141.88</v>
      </c>
      <c r="O2644" s="162">
        <f>MIN(K2644,L2644,M2644,N2644)</f>
        <v/>
      </c>
      <c r="P2644" s="162">
        <f>MAX(K2644,L2644,M2644,N2644)</f>
        <v/>
      </c>
      <c r="Q2644" s="162">
        <f>MEDIAN(K2644,L2644,M2644,N2644)</f>
        <v/>
      </c>
      <c r="R2644" s="162">
        <f>AVERAGE(K2644,L2644,M2644,N2644)</f>
        <v/>
      </c>
      <c r="S2644" s="162">
        <f>AVERAGE(O2644,Q2644)</f>
        <v/>
      </c>
      <c r="T2644" s="162">
        <f>AVERAGE(P2644,Q2644)</f>
        <v/>
      </c>
      <c r="U2644" s="41">
        <f>STDEVA(K2644,L2644,M2644,N2644)</f>
        <v/>
      </c>
      <c r="V2644" s="42">
        <f>U2644/Q2644</f>
        <v/>
      </c>
      <c r="W2644" s="43">
        <f>IF(X2644=O2644,"MENOR",IF(X2644=S2644,"PROM[MEN-MED]","PROMEDIO"))</f>
        <v/>
      </c>
      <c r="X2644" s="163">
        <f>IF(V2644&lt;=300%,O2644,IF(AND(V2644&gt;100%,V2644&lt;=150%),S2644,R2644))</f>
        <v/>
      </c>
      <c r="Y2644" s="162">
        <f>ROUND(X2644,0)</f>
        <v/>
      </c>
    </row>
    <row r="2645" ht="41.25" customHeight="1">
      <c r="B2645" s="32" t="inlineStr">
        <is>
          <t>5.38</t>
        </is>
      </c>
      <c r="C2645" s="32" t="n">
        <v>4912</v>
      </c>
      <c r="D2645" s="59" t="inlineStr">
        <is>
          <t>SENSOR PRESIÓN DE ACEITE MOTOR</t>
        </is>
      </c>
      <c r="E2645" s="34"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2645" s="32" t="inlineStr">
        <is>
          <t>Unidad</t>
        </is>
      </c>
      <c r="G2645" s="35" t="inlineStr">
        <is>
          <t>suministro</t>
        </is>
      </c>
      <c r="H2645" s="159" t="n">
        <v>110316</v>
      </c>
      <c r="I2645" s="37" t="n">
        <v>158.91</v>
      </c>
      <c r="J2645" s="37" t="n">
        <v>151.76</v>
      </c>
      <c r="K2645" s="160">
        <f>H2645*(I2645/J2645)</f>
        <v/>
      </c>
      <c r="L2645" s="159" t="n">
        <v>157055.4265</v>
      </c>
      <c r="M2645" s="159" t="n">
        <v>152481</v>
      </c>
      <c r="N2645" s="159" t="n">
        <v>164679.48</v>
      </c>
      <c r="O2645" s="162">
        <f>MIN(K2645,L2645,M2645,N2645)</f>
        <v/>
      </c>
      <c r="P2645" s="162">
        <f>MAX(K2645,L2645,M2645,N2645)</f>
        <v/>
      </c>
      <c r="Q2645" s="162">
        <f>MEDIAN(K2645,L2645,M2645,N2645)</f>
        <v/>
      </c>
      <c r="R2645" s="162">
        <f>AVERAGE(K2645,L2645,M2645,N2645)</f>
        <v/>
      </c>
      <c r="S2645" s="162">
        <f>AVERAGE(O2645,Q2645)</f>
        <v/>
      </c>
      <c r="T2645" s="162">
        <f>AVERAGE(P2645,Q2645)</f>
        <v/>
      </c>
      <c r="U2645" s="41">
        <f>STDEVA(K2645,L2645,M2645,N2645)</f>
        <v/>
      </c>
      <c r="V2645" s="42">
        <f>U2645/Q2645</f>
        <v/>
      </c>
      <c r="W2645" s="43">
        <f>IF(X2645=O2645,"MENOR",IF(X2645=S2645,"PROM[MEN-MED]","PROMEDIO"))</f>
        <v/>
      </c>
      <c r="X2645" s="163">
        <f>IF(V2645&lt;=300%,O2645,IF(AND(V2645&gt;100%,V2645&lt;=150%),S2645,R2645))</f>
        <v/>
      </c>
      <c r="Y2645" s="162">
        <f>ROUND(X2645,0)</f>
        <v/>
      </c>
    </row>
    <row r="2646" ht="15.75" customHeight="1">
      <c r="B2646" s="32" t="inlineStr">
        <is>
          <t>5.39</t>
        </is>
      </c>
      <c r="C2646" s="32" t="n">
        <v>4912</v>
      </c>
      <c r="D2646" s="58" t="inlineStr">
        <is>
          <t>SENSOR TEMPERATURA DEL AIRE DE ADMISION (MAT)</t>
        </is>
      </c>
      <c r="E2646" s="34" t="inlineStr">
        <is>
          <t xml:space="preserve">Elemento plástico con elementos metálicos tipo resistencia de detección de la temperatura ambiente. Diámetro establecido para este vehículo. </t>
        </is>
      </c>
      <c r="F2646" s="32" t="inlineStr">
        <is>
          <t>Unidad</t>
        </is>
      </c>
      <c r="G2646" s="35" t="inlineStr">
        <is>
          <t>suministro</t>
        </is>
      </c>
      <c r="H2646" s="159" t="n">
        <v>387597</v>
      </c>
      <c r="I2646" s="37" t="n">
        <v>158.91</v>
      </c>
      <c r="J2646" s="37" t="n">
        <v>151.76</v>
      </c>
      <c r="K2646" s="160">
        <f>H2646*(I2646/J2646)</f>
        <v/>
      </c>
      <c r="L2646" s="159" t="n">
        <v>956046</v>
      </c>
      <c r="M2646" s="159" t="n">
        <v>928200</v>
      </c>
      <c r="N2646" s="159" t="n">
        <v>1002456</v>
      </c>
      <c r="O2646" s="162">
        <f>MIN(K2646,L2646,M2646,N2646)</f>
        <v/>
      </c>
      <c r="P2646" s="162">
        <f>MAX(K2646,L2646,M2646,N2646)</f>
        <v/>
      </c>
      <c r="Q2646" s="162">
        <f>MEDIAN(K2646,L2646,M2646,N2646)</f>
        <v/>
      </c>
      <c r="R2646" s="162">
        <f>AVERAGE(K2646,L2646,M2646,N2646)</f>
        <v/>
      </c>
      <c r="S2646" s="162">
        <f>AVERAGE(O2646,Q2646)</f>
        <v/>
      </c>
      <c r="T2646" s="162">
        <f>AVERAGE(P2646,Q2646)</f>
        <v/>
      </c>
      <c r="U2646" s="41">
        <f>STDEVA(K2646,L2646,M2646,N2646)</f>
        <v/>
      </c>
      <c r="V2646" s="42">
        <f>U2646/Q2646</f>
        <v/>
      </c>
      <c r="W2646" s="43">
        <f>IF(X2646=O2646,"MENOR",IF(X2646=S2646,"PROM[MEN-MED]","PROMEDIO"))</f>
        <v/>
      </c>
      <c r="X2646" s="163">
        <f>IF(V2646&lt;=300%,O2646,IF(AND(V2646&gt;100%,V2646&lt;=150%),S2646,R2646))</f>
        <v/>
      </c>
      <c r="Y2646" s="162">
        <f>ROUND(X2646,0)</f>
        <v/>
      </c>
    </row>
    <row r="2647" ht="27" customHeight="1">
      <c r="B2647" s="32" t="inlineStr">
        <is>
          <t>5.40</t>
        </is>
      </c>
      <c r="C2647" s="32" t="n">
        <v>4912</v>
      </c>
      <c r="D2647" s="59" t="inlineStr">
        <is>
          <t>SWITCH DE ENCENDIDO</t>
        </is>
      </c>
      <c r="E2647" s="34"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2647" s="32" t="inlineStr">
        <is>
          <t>Unidad</t>
        </is>
      </c>
      <c r="G2647" s="35" t="inlineStr">
        <is>
          <t>suministro</t>
        </is>
      </c>
      <c r="H2647" s="159" t="n">
        <v>371696</v>
      </c>
      <c r="I2647" s="37" t="n">
        <v>158.91</v>
      </c>
      <c r="J2647" s="37" t="n">
        <v>151.76</v>
      </c>
      <c r="K2647" s="160">
        <f>H2647*(I2647/J2647)</f>
        <v/>
      </c>
      <c r="L2647" s="159" t="n">
        <v>479212.6549</v>
      </c>
      <c r="M2647" s="159" t="n">
        <v>465255</v>
      </c>
      <c r="N2647" s="159" t="n">
        <v>502475.4</v>
      </c>
      <c r="O2647" s="162">
        <f>MIN(K2647,L2647,M2647,N2647)</f>
        <v/>
      </c>
      <c r="P2647" s="162">
        <f>MAX(K2647,L2647,M2647,N2647)</f>
        <v/>
      </c>
      <c r="Q2647" s="162">
        <f>MEDIAN(K2647,L2647,M2647,N2647)</f>
        <v/>
      </c>
      <c r="R2647" s="162">
        <f>AVERAGE(K2647,L2647,M2647,N2647)</f>
        <v/>
      </c>
      <c r="S2647" s="162">
        <f>AVERAGE(O2647,Q2647)</f>
        <v/>
      </c>
      <c r="T2647" s="162">
        <f>AVERAGE(P2647,Q2647)</f>
        <v/>
      </c>
      <c r="U2647" s="41">
        <f>STDEVA(K2647,L2647,M2647,N2647)</f>
        <v/>
      </c>
      <c r="V2647" s="42">
        <f>U2647/Q2647</f>
        <v/>
      </c>
      <c r="W2647" s="43">
        <f>IF(X2647=O2647,"MENOR",IF(X2647=S2647,"PROM[MEN-MED]","PROMEDIO"))</f>
        <v/>
      </c>
      <c r="X2647" s="163">
        <f>IF(V2647&lt;=300%,O2647,IF(AND(V2647&gt;100%,V2647&lt;=150%),S2647,R2647))</f>
        <v/>
      </c>
      <c r="Y2647" s="162">
        <f>ROUND(X2647,0)</f>
        <v/>
      </c>
    </row>
    <row r="2648" ht="41.25" customHeight="1">
      <c r="B2648" s="32" t="inlineStr">
        <is>
          <t>5.41</t>
        </is>
      </c>
      <c r="C2648" s="32" t="n">
        <v>4912</v>
      </c>
      <c r="D2648" s="59" t="inlineStr">
        <is>
          <t>VÁLVULA RECIRCULACION DE GASES (EGR)</t>
        </is>
      </c>
      <c r="E2648" s="34"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2648" s="32" t="inlineStr">
        <is>
          <t>Unidad</t>
        </is>
      </c>
      <c r="G2648" s="35" t="inlineStr">
        <is>
          <t>suministro</t>
        </is>
      </c>
      <c r="H2648" s="159" t="n">
        <v>1130500</v>
      </c>
      <c r="I2648" s="37" t="n">
        <v>158.91</v>
      </c>
      <c r="J2648" s="37" t="n">
        <v>151.76</v>
      </c>
      <c r="K2648" s="160">
        <f>H2648*(I2648/J2648)</f>
        <v/>
      </c>
      <c r="L2648" s="159" t="n">
        <v>1377073.95</v>
      </c>
      <c r="M2648" s="159" t="n">
        <v>1336965</v>
      </c>
      <c r="N2648" s="159" t="n">
        <v>1443922.2</v>
      </c>
      <c r="O2648" s="162">
        <f>MIN(K2648,L2648,M2648,N2648)</f>
        <v/>
      </c>
      <c r="P2648" s="162">
        <f>MAX(K2648,L2648,M2648,N2648)</f>
        <v/>
      </c>
      <c r="Q2648" s="162">
        <f>MEDIAN(K2648,L2648,M2648,N2648)</f>
        <v/>
      </c>
      <c r="R2648" s="162">
        <f>AVERAGE(K2648,L2648,M2648,N2648)</f>
        <v/>
      </c>
      <c r="S2648" s="162">
        <f>AVERAGE(O2648,Q2648)</f>
        <v/>
      </c>
      <c r="T2648" s="162">
        <f>AVERAGE(P2648,Q2648)</f>
        <v/>
      </c>
      <c r="U2648" s="41">
        <f>STDEVA(K2648,L2648,M2648,N2648)</f>
        <v/>
      </c>
      <c r="V2648" s="42">
        <f>U2648/Q2648</f>
        <v/>
      </c>
      <c r="W2648" s="43">
        <f>IF(X2648=O2648,"MENOR",IF(X2648=S2648,"PROM[MEN-MED]","PROMEDIO"))</f>
        <v/>
      </c>
      <c r="X2648" s="163">
        <f>IF(V2648&lt;=300%,O2648,IF(AND(V2648&gt;100%,V2648&lt;=150%),S2648,R2648))</f>
        <v/>
      </c>
      <c r="Y2648" s="162">
        <f>ROUND(X2648,0)</f>
        <v/>
      </c>
    </row>
    <row r="2649" ht="15.75" customHeight="1">
      <c r="B2649" s="26" t="inlineStr">
        <is>
          <t>6.</t>
        </is>
      </c>
      <c r="C2649" s="142" t="inlineStr">
        <is>
          <t>SISTEMA DE REFRIGERACIÓN</t>
        </is>
      </c>
      <c r="H2649" s="157" t="n"/>
      <c r="I2649" s="29" t="n"/>
      <c r="J2649" s="29" t="n"/>
      <c r="K2649" s="157" t="n"/>
      <c r="L2649" s="157" t="n"/>
      <c r="M2649" s="157" t="n"/>
      <c r="N2649" s="157" t="n"/>
      <c r="O2649" s="29" t="n"/>
      <c r="P2649" s="29" t="n"/>
      <c r="Q2649" s="29" t="n"/>
      <c r="R2649" s="29" t="n"/>
      <c r="S2649" s="29" t="n"/>
      <c r="T2649" s="29" t="n"/>
      <c r="U2649" s="29" t="n"/>
      <c r="V2649" s="75" t="n"/>
      <c r="W2649" s="29" t="n"/>
      <c r="X2649" s="29" t="n"/>
      <c r="Y2649" s="29" t="n"/>
    </row>
    <row r="2650" ht="27" customHeight="1">
      <c r="B2650" s="32" t="inlineStr">
        <is>
          <t>6.1</t>
        </is>
      </c>
      <c r="C2650" s="32" t="n">
        <v>4912</v>
      </c>
      <c r="D2650" s="59" t="inlineStr">
        <is>
          <t>ABRAZADERAS MANGUERAS DE REFRIGERACIÓN</t>
        </is>
      </c>
      <c r="E2650" s="34" t="inlineStr">
        <is>
          <t>Pieza de metalica, se justan de forma circular,  que sirve para asegurar tuberías o conductos de cualquier tipo, ya sean en disposición vertical, horizontal o suspendida. Diámetros establecido para este vehículo.</t>
        </is>
      </c>
      <c r="F2650" s="32" t="inlineStr">
        <is>
          <t>Unidad</t>
        </is>
      </c>
      <c r="G2650" s="35" t="inlineStr">
        <is>
          <t>suministro</t>
        </is>
      </c>
      <c r="H2650" s="159" t="n">
        <v>19987</v>
      </c>
      <c r="I2650" s="37" t="n">
        <v>158.91</v>
      </c>
      <c r="J2650" s="37" t="n">
        <v>151.76</v>
      </c>
      <c r="K2650" s="160">
        <f>H2650*(I2650/J2650)</f>
        <v/>
      </c>
      <c r="L2650" s="159" t="n">
        <v>26117.7154</v>
      </c>
      <c r="M2650" s="159" t="n">
        <v>25357</v>
      </c>
      <c r="N2650" s="159" t="n">
        <v>27385.56</v>
      </c>
      <c r="O2650" s="162">
        <f>MIN(K2650,L2650,M2650,N2650)</f>
        <v/>
      </c>
      <c r="P2650" s="162">
        <f>MAX(K2650,L2650,M2650,N2650)</f>
        <v/>
      </c>
      <c r="Q2650" s="162">
        <f>MEDIAN(K2650,L2650,M2650,N2650)</f>
        <v/>
      </c>
      <c r="R2650" s="162">
        <f>AVERAGE(K2650,L2650,M2650,N2650)</f>
        <v/>
      </c>
      <c r="S2650" s="162">
        <f>AVERAGE(O2650,Q2650)</f>
        <v/>
      </c>
      <c r="T2650" s="162">
        <f>AVERAGE(P2650,Q2650)</f>
        <v/>
      </c>
      <c r="U2650" s="41">
        <f>STDEVA(K2650,L2650,M2650,N2650)</f>
        <v/>
      </c>
      <c r="V2650" s="42">
        <f>U2650/Q2650</f>
        <v/>
      </c>
      <c r="W2650" s="43">
        <f>IF(X2650=O2650,"MENOR",IF(X2650=S2650,"PROM[MEN-MED]","PROMEDIO"))</f>
        <v/>
      </c>
      <c r="X2650" s="163">
        <f>IF(V2650&lt;=300%,O2650,IF(AND(V2650&gt;100%,V2650&lt;=150%),S2650,R2650))</f>
        <v/>
      </c>
      <c r="Y2650" s="162">
        <f>ROUND(X2650,0)</f>
        <v/>
      </c>
    </row>
    <row r="2651" ht="27" customHeight="1">
      <c r="B2651" s="32" t="inlineStr">
        <is>
          <t>6.2</t>
        </is>
      </c>
      <c r="C2651" s="32" t="n">
        <v>4912</v>
      </c>
      <c r="D2651" s="59" t="inlineStr">
        <is>
          <t>BASE TERMOSTATO</t>
        </is>
      </c>
      <c r="E2651" s="34" t="inlineStr">
        <is>
          <t>Elemento metalico o plastico de fijacion, firmeza y estabildad al subelemento. De forma irregular contiene varios tubos y una camara interna principal.  Para alojar el elemento termostato. Diámetro establecido para este vehículo.</t>
        </is>
      </c>
      <c r="F2651" s="32" t="inlineStr">
        <is>
          <t>Unidad</t>
        </is>
      </c>
      <c r="G2651" s="35" t="inlineStr">
        <is>
          <t>suministro</t>
        </is>
      </c>
      <c r="H2651" s="159" t="n">
        <v>198550</v>
      </c>
      <c r="I2651" s="37" t="n">
        <v>158.91</v>
      </c>
      <c r="J2651" s="37" t="n">
        <v>151.76</v>
      </c>
      <c r="K2651" s="160">
        <f>H2651*(I2651/J2651)</f>
        <v/>
      </c>
      <c r="L2651" s="159" t="n">
        <v>239595.5044</v>
      </c>
      <c r="M2651" s="159" t="n">
        <v>232617</v>
      </c>
      <c r="N2651" s="159" t="n">
        <v>251226.36</v>
      </c>
      <c r="O2651" s="162">
        <f>MIN(K2651,L2651,M2651,N2651)</f>
        <v/>
      </c>
      <c r="P2651" s="162">
        <f>MAX(K2651,L2651,M2651,N2651)</f>
        <v/>
      </c>
      <c r="Q2651" s="162">
        <f>MEDIAN(K2651,L2651,M2651,N2651)</f>
        <v/>
      </c>
      <c r="R2651" s="162">
        <f>AVERAGE(K2651,L2651,M2651,N2651)</f>
        <v/>
      </c>
      <c r="S2651" s="162">
        <f>AVERAGE(O2651,Q2651)</f>
        <v/>
      </c>
      <c r="T2651" s="162">
        <f>AVERAGE(P2651,Q2651)</f>
        <v/>
      </c>
      <c r="U2651" s="41">
        <f>STDEVA(K2651,L2651,M2651,N2651)</f>
        <v/>
      </c>
      <c r="V2651" s="42">
        <f>U2651/Q2651</f>
        <v/>
      </c>
      <c r="W2651" s="43">
        <f>IF(X2651=O2651,"MENOR",IF(X2651=S2651,"PROM[MEN-MED]","PROMEDIO"))</f>
        <v/>
      </c>
      <c r="X2651" s="163">
        <f>IF(V2651&lt;=300%,O2651,IF(AND(V2651&gt;100%,V2651&lt;=150%),S2651,R2651))</f>
        <v/>
      </c>
      <c r="Y2651" s="162">
        <f>ROUND(X2651,0)</f>
        <v/>
      </c>
    </row>
    <row r="2652" ht="27" customHeight="1">
      <c r="B2652" s="32" t="inlineStr">
        <is>
          <t>6.3</t>
        </is>
      </c>
      <c r="C2652" s="32" t="n">
        <v>4912</v>
      </c>
      <c r="D2652" s="59" t="inlineStr">
        <is>
          <t>BOMBA DE AGUA</t>
        </is>
      </c>
      <c r="E2652" s="34" t="inlineStr">
        <is>
          <t>Componente metalico de aleación, fundición y/o aluminio, de forma irregular contiene un cubo de ventilador, rotor, eje, rodamiento, drenaje y cuerpo. Regula la circulación del líquido  a través de piezas necesarias.  Diámetro establecido para este vehículo.</t>
        </is>
      </c>
      <c r="F2652" s="32" t="inlineStr">
        <is>
          <t>Unidad</t>
        </is>
      </c>
      <c r="G2652" s="35" t="inlineStr">
        <is>
          <t>suministro</t>
        </is>
      </c>
      <c r="H2652" s="159" t="n">
        <v>972969</v>
      </c>
      <c r="I2652" s="37" t="n">
        <v>158.91</v>
      </c>
      <c r="J2652" s="37" t="n">
        <v>151.76</v>
      </c>
      <c r="K2652" s="160">
        <f>H2652*(I2652/J2652)</f>
        <v/>
      </c>
      <c r="L2652" s="159" t="n">
        <v>1554418.3172</v>
      </c>
      <c r="M2652" s="159" t="n">
        <v>1509144</v>
      </c>
      <c r="N2652" s="159" t="n">
        <v>1629875.52</v>
      </c>
      <c r="O2652" s="162">
        <f>MIN(K2652,L2652,M2652,N2652)</f>
        <v/>
      </c>
      <c r="P2652" s="162">
        <f>MAX(K2652,L2652,M2652,N2652)</f>
        <v/>
      </c>
      <c r="Q2652" s="162">
        <f>MEDIAN(K2652,L2652,M2652,N2652)</f>
        <v/>
      </c>
      <c r="R2652" s="162">
        <f>AVERAGE(K2652,L2652,M2652,N2652)</f>
        <v/>
      </c>
      <c r="S2652" s="162">
        <f>AVERAGE(O2652,Q2652)</f>
        <v/>
      </c>
      <c r="T2652" s="162">
        <f>AVERAGE(P2652,Q2652)</f>
        <v/>
      </c>
      <c r="U2652" s="41">
        <f>STDEVA(K2652,L2652,M2652,N2652)</f>
        <v/>
      </c>
      <c r="V2652" s="42">
        <f>U2652/Q2652</f>
        <v/>
      </c>
      <c r="W2652" s="43">
        <f>IF(X2652=O2652,"MENOR",IF(X2652=S2652,"PROM[MEN-MED]","PROMEDIO"))</f>
        <v/>
      </c>
      <c r="X2652" s="163">
        <f>IF(V2652&lt;=300%,O2652,IF(AND(V2652&gt;100%,V2652&lt;=150%),S2652,R2652))</f>
        <v/>
      </c>
      <c r="Y2652" s="162">
        <f>ROUND(X2652,0)</f>
        <v/>
      </c>
    </row>
    <row r="2653" ht="27" customHeight="1">
      <c r="B2653" s="32" t="inlineStr">
        <is>
          <t>6.4</t>
        </is>
      </c>
      <c r="C2653" s="32" t="n">
        <v>4912</v>
      </c>
      <c r="D2653" s="59" t="inlineStr">
        <is>
          <t>DEPOSITO RECUPERADOR DE AGUA</t>
        </is>
      </c>
      <c r="E2653" s="34" t="inlineStr">
        <is>
          <t>Elemento de plastico (tarro) referencia de forma establecida para este vehiculo. Posee orificios de entrada y salida deliquidos, orificio pricipal de llenado con tapa, orejas de sujeccion. Almacena liquido o fluido.  Diámetro establecido para este vehículo.</t>
        </is>
      </c>
      <c r="F2653" s="32" t="inlineStr">
        <is>
          <t>Unidad</t>
        </is>
      </c>
      <c r="G2653" s="35" t="inlineStr">
        <is>
          <t>suministro</t>
        </is>
      </c>
      <c r="H2653" s="159" t="n">
        <v>336912</v>
      </c>
      <c r="I2653" s="37" t="n">
        <v>158.91</v>
      </c>
      <c r="J2653" s="37" t="n">
        <v>151.76</v>
      </c>
      <c r="K2653" s="160">
        <f>H2653*(I2653/J2653)</f>
        <v/>
      </c>
      <c r="L2653" s="159" t="n">
        <v>1255567.9409</v>
      </c>
      <c r="M2653" s="159" t="n">
        <v>1218998</v>
      </c>
      <c r="N2653" s="159" t="n">
        <v>1316517.84</v>
      </c>
      <c r="O2653" s="162">
        <f>MIN(K2653,L2653,M2653,N2653)</f>
        <v/>
      </c>
      <c r="P2653" s="162">
        <f>MAX(K2653,L2653,M2653,N2653)</f>
        <v/>
      </c>
      <c r="Q2653" s="162">
        <f>MEDIAN(K2653,L2653,M2653,N2653)</f>
        <v/>
      </c>
      <c r="R2653" s="162">
        <f>AVERAGE(K2653,L2653,M2653,N2653)</f>
        <v/>
      </c>
      <c r="S2653" s="162">
        <f>AVERAGE(O2653,Q2653)</f>
        <v/>
      </c>
      <c r="T2653" s="162">
        <f>AVERAGE(P2653,Q2653)</f>
        <v/>
      </c>
      <c r="U2653" s="41">
        <f>STDEVA(K2653,L2653,M2653,N2653)</f>
        <v/>
      </c>
      <c r="V2653" s="42">
        <f>U2653/Q2653</f>
        <v/>
      </c>
      <c r="W2653" s="43">
        <f>IF(X2653=O2653,"MENOR",IF(X2653=S2653,"PROM[MEN-MED]","PROMEDIO"))</f>
        <v/>
      </c>
      <c r="X2653" s="163">
        <f>IF(V2653&lt;=300%,O2653,IF(AND(V2653&gt;100%,V2653&lt;=150%),S2653,R2653))</f>
        <v/>
      </c>
      <c r="Y2653" s="162">
        <f>ROUND(X2653,0)</f>
        <v/>
      </c>
    </row>
    <row r="2654" ht="27" customHeight="1">
      <c r="B2654" s="32" t="inlineStr">
        <is>
          <t>6.5</t>
        </is>
      </c>
      <c r="C2654" s="32" t="n">
        <v>4912</v>
      </c>
      <c r="D2654" s="59" t="inlineStr">
        <is>
          <t>FILTRO DE AIRE ACONDICIONADO Y/O CABINA</t>
        </is>
      </c>
      <c r="E2654" s="34" t="inlineStr">
        <is>
          <t>Elemento de fibras de papel, referencia de forma establecida para este vehiculo que retiene ciertos elementos y deja pasar otros, eliminando particulas no deseadas en el flujo de aire. Diámetro establecido para este vehículo.</t>
        </is>
      </c>
      <c r="F2654" s="32" t="inlineStr">
        <is>
          <t>Unidad</t>
        </is>
      </c>
      <c r="G2654" s="35" t="inlineStr">
        <is>
          <t>suministro</t>
        </is>
      </c>
      <c r="H2654" s="159" t="n">
        <v>210694</v>
      </c>
      <c r="I2654" s="37" t="n">
        <v>158.91</v>
      </c>
      <c r="J2654" s="37" t="n">
        <v>151.76</v>
      </c>
      <c r="K2654" s="160">
        <f>H2654*(I2654/J2654)</f>
        <v/>
      </c>
      <c r="L2654" s="159" t="n">
        <v>347356.1686</v>
      </c>
      <c r="M2654" s="159" t="n">
        <v>337239</v>
      </c>
      <c r="N2654" s="159" t="n">
        <v>364218.12</v>
      </c>
      <c r="O2654" s="162">
        <f>MIN(K2654,L2654,M2654,N2654)</f>
        <v/>
      </c>
      <c r="P2654" s="162">
        <f>MAX(K2654,L2654,M2654,N2654)</f>
        <v/>
      </c>
      <c r="Q2654" s="162">
        <f>MEDIAN(K2654,L2654,M2654,N2654)</f>
        <v/>
      </c>
      <c r="R2654" s="162">
        <f>AVERAGE(K2654,L2654,M2654,N2654)</f>
        <v/>
      </c>
      <c r="S2654" s="162">
        <f>AVERAGE(O2654,Q2654)</f>
        <v/>
      </c>
      <c r="T2654" s="162">
        <f>AVERAGE(P2654,Q2654)</f>
        <v/>
      </c>
      <c r="U2654" s="41">
        <f>STDEVA(K2654,L2654,M2654,N2654)</f>
        <v/>
      </c>
      <c r="V2654" s="42">
        <f>U2654/Q2654</f>
        <v/>
      </c>
      <c r="W2654" s="43">
        <f>IF(X2654=O2654,"MENOR",IF(X2654=S2654,"PROM[MEN-MED]","PROMEDIO"))</f>
        <v/>
      </c>
      <c r="X2654" s="163">
        <f>IF(V2654&lt;=300%,O2654,IF(AND(V2654&gt;100%,V2654&lt;=150%),S2654,R2654))</f>
        <v/>
      </c>
      <c r="Y2654" s="162">
        <f>ROUND(X2654,0)</f>
        <v/>
      </c>
    </row>
    <row r="2655" ht="27" customHeight="1">
      <c r="B2655" s="32" t="inlineStr">
        <is>
          <t>6.6</t>
        </is>
      </c>
      <c r="C2655" s="32" t="n">
        <v>4912</v>
      </c>
      <c r="D2655" s="59" t="inlineStr">
        <is>
          <t>MANGUERA INFERIOR DEL RADIADOR</t>
        </is>
      </c>
      <c r="E2655" s="34" t="inlineStr">
        <is>
          <t>Tubo hueco flexible recubierta de caucho, referencia de forma establecida para este vehiculo. Hecha para  soportar baja, mediana, alta y extrema presión. En su interior, lleva mallas metálicas trenzadas. Diámetro establecido para este vehículo.</t>
        </is>
      </c>
      <c r="F2655" s="32" t="inlineStr">
        <is>
          <t>Unidad</t>
        </is>
      </c>
      <c r="G2655" s="35" t="inlineStr">
        <is>
          <t>suministro</t>
        </is>
      </c>
      <c r="H2655" s="159" t="n">
        <v>77901</v>
      </c>
      <c r="I2655" s="37" t="n">
        <v>158.91</v>
      </c>
      <c r="J2655" s="37" t="n">
        <v>151.76</v>
      </c>
      <c r="K2655" s="160">
        <f>H2655*(I2655/J2655)</f>
        <v/>
      </c>
      <c r="L2655" s="159" t="n">
        <v>92230.3193</v>
      </c>
      <c r="M2655" s="159" t="n">
        <v>89544</v>
      </c>
      <c r="N2655" s="159" t="n">
        <v>96707.52</v>
      </c>
      <c r="O2655" s="162">
        <f>MIN(K2655,L2655,M2655,N2655)</f>
        <v/>
      </c>
      <c r="P2655" s="162">
        <f>MAX(K2655,L2655,M2655,N2655)</f>
        <v/>
      </c>
      <c r="Q2655" s="162">
        <f>MEDIAN(K2655,L2655,M2655,N2655)</f>
        <v/>
      </c>
      <c r="R2655" s="162">
        <f>AVERAGE(K2655,L2655,M2655,N2655)</f>
        <v/>
      </c>
      <c r="S2655" s="162">
        <f>AVERAGE(O2655,Q2655)</f>
        <v/>
      </c>
      <c r="T2655" s="162">
        <f>AVERAGE(P2655,Q2655)</f>
        <v/>
      </c>
      <c r="U2655" s="41">
        <f>STDEVA(K2655,L2655,M2655,N2655)</f>
        <v/>
      </c>
      <c r="V2655" s="42">
        <f>U2655/Q2655</f>
        <v/>
      </c>
      <c r="W2655" s="43">
        <f>IF(X2655=O2655,"MENOR",IF(X2655=S2655,"PROM[MEN-MED]","PROMEDIO"))</f>
        <v/>
      </c>
      <c r="X2655" s="163">
        <f>IF(V2655&lt;=300%,O2655,IF(AND(V2655&gt;100%,V2655&lt;=150%),S2655,R2655))</f>
        <v/>
      </c>
      <c r="Y2655" s="162">
        <f>ROUND(X2655,0)</f>
        <v/>
      </c>
    </row>
    <row r="2656" ht="27" customHeight="1">
      <c r="B2656" s="32" t="inlineStr">
        <is>
          <t>6.7</t>
        </is>
      </c>
      <c r="C2656" s="32" t="n">
        <v>4912</v>
      </c>
      <c r="D2656" s="59" t="inlineStr">
        <is>
          <t>MANGUERA SUPERIOR DEL RADIADOR</t>
        </is>
      </c>
      <c r="E2656" s="34" t="inlineStr">
        <is>
          <t>Tubo hueco flexible recubierta de caucho,  referencia de forma establecida para este vehiculo. donde soporta baja, mediana, alta y extrema presión. En su interior, lleva mallas metálicas trenzadas. Diámetro establecido para este vehículo.</t>
        </is>
      </c>
      <c r="F2656" s="32" t="inlineStr">
        <is>
          <t>Unidad</t>
        </is>
      </c>
      <c r="G2656" s="35" t="inlineStr">
        <is>
          <t>suministro</t>
        </is>
      </c>
      <c r="H2656" s="159" t="n">
        <v>76950</v>
      </c>
      <c r="I2656" s="37" t="n">
        <v>158.91</v>
      </c>
      <c r="J2656" s="37" t="n">
        <v>151.76</v>
      </c>
      <c r="K2656" s="160">
        <f>H2656*(I2656/J2656)</f>
        <v/>
      </c>
      <c r="L2656" s="159" t="n">
        <v>91104.53170000001</v>
      </c>
      <c r="M2656" s="159" t="n">
        <v>88451</v>
      </c>
      <c r="N2656" s="159" t="n">
        <v>95527.08</v>
      </c>
      <c r="O2656" s="162">
        <f>MIN(K2656,L2656,M2656,N2656)</f>
        <v/>
      </c>
      <c r="P2656" s="162">
        <f>MAX(K2656,L2656,M2656,N2656)</f>
        <v/>
      </c>
      <c r="Q2656" s="162">
        <f>MEDIAN(K2656,L2656,M2656,N2656)</f>
        <v/>
      </c>
      <c r="R2656" s="162">
        <f>AVERAGE(K2656,L2656,M2656,N2656)</f>
        <v/>
      </c>
      <c r="S2656" s="162">
        <f>AVERAGE(O2656,Q2656)</f>
        <v/>
      </c>
      <c r="T2656" s="162">
        <f>AVERAGE(P2656,Q2656)</f>
        <v/>
      </c>
      <c r="U2656" s="41">
        <f>STDEVA(K2656,L2656,M2656,N2656)</f>
        <v/>
      </c>
      <c r="V2656" s="42">
        <f>U2656/Q2656</f>
        <v/>
      </c>
      <c r="W2656" s="43">
        <f>IF(X2656=O2656,"MENOR",IF(X2656=S2656,"PROM[MEN-MED]","PROMEDIO"))</f>
        <v/>
      </c>
      <c r="X2656" s="163">
        <f>IF(V2656&lt;=300%,O2656,IF(AND(V2656&gt;100%,V2656&lt;=150%),S2656,R2656))</f>
        <v/>
      </c>
      <c r="Y2656" s="162">
        <f>ROUND(X2656,0)</f>
        <v/>
      </c>
    </row>
    <row r="2657" ht="27" customHeight="1">
      <c r="B2657" s="32" t="inlineStr">
        <is>
          <t>6.8</t>
        </is>
      </c>
      <c r="C2657" s="32" t="n">
        <v>4912</v>
      </c>
      <c r="D2657" s="59" t="inlineStr">
        <is>
          <t>MANGUERAS DEPOSITO REFRIGERANTE</t>
        </is>
      </c>
      <c r="E2657" s="34" t="inlineStr">
        <is>
          <t>Tubo hueco flexible recubierta de caucho,  referencia de forma establecida para este vehiculo donde soporta baja, mediana, alta y extrema presión. En su interior, lleva mallas metálicas trenzadas. Diámetro establecido para este vehículo.</t>
        </is>
      </c>
      <c r="F2657" s="32" t="inlineStr">
        <is>
          <t>Unidad</t>
        </is>
      </c>
      <c r="G2657" s="35" t="inlineStr">
        <is>
          <t>suministro</t>
        </is>
      </c>
      <c r="H2657" s="159" t="n">
        <v>63605</v>
      </c>
      <c r="I2657" s="37" t="n">
        <v>158.91</v>
      </c>
      <c r="J2657" s="37" t="n">
        <v>151.76</v>
      </c>
      <c r="K2657" s="160">
        <f>H2657*(I2657/J2657)</f>
        <v/>
      </c>
      <c r="L2657" s="159" t="n">
        <v>100883.3448</v>
      </c>
      <c r="M2657" s="159" t="n">
        <v>97945</v>
      </c>
      <c r="N2657" s="159" t="n">
        <v>105780.6</v>
      </c>
      <c r="O2657" s="162">
        <f>MIN(K2657,L2657,M2657,N2657)</f>
        <v/>
      </c>
      <c r="P2657" s="162">
        <f>MAX(K2657,L2657,M2657,N2657)</f>
        <v/>
      </c>
      <c r="Q2657" s="162">
        <f>MEDIAN(K2657,L2657,M2657,N2657)</f>
        <v/>
      </c>
      <c r="R2657" s="162">
        <f>AVERAGE(K2657,L2657,M2657,N2657)</f>
        <v/>
      </c>
      <c r="S2657" s="162">
        <f>AVERAGE(O2657,Q2657)</f>
        <v/>
      </c>
      <c r="T2657" s="162">
        <f>AVERAGE(P2657,Q2657)</f>
        <v/>
      </c>
      <c r="U2657" s="41">
        <f>STDEVA(K2657,L2657,M2657,N2657)</f>
        <v/>
      </c>
      <c r="V2657" s="42">
        <f>U2657/Q2657</f>
        <v/>
      </c>
      <c r="W2657" s="43">
        <f>IF(X2657=O2657,"MENOR",IF(X2657=S2657,"PROM[MEN-MED]","PROMEDIO"))</f>
        <v/>
      </c>
      <c r="X2657" s="163">
        <f>IF(V2657&lt;=300%,O2657,IF(AND(V2657&gt;100%,V2657&lt;=150%),S2657,R2657))</f>
        <v/>
      </c>
      <c r="Y2657" s="162">
        <f>ROUND(X2657,0)</f>
        <v/>
      </c>
    </row>
    <row r="2658" ht="27" customHeight="1">
      <c r="B2658" s="32" t="inlineStr">
        <is>
          <t>6.9</t>
        </is>
      </c>
      <c r="C2658" s="32" t="n">
        <v>4912</v>
      </c>
      <c r="D2658" s="59" t="inlineStr">
        <is>
          <t>RADIADOR DE REFRIGERACIÓN</t>
        </is>
      </c>
      <c r="E2658" s="34" t="inlineStr">
        <is>
          <t>Elemento de aluminio y plástico de intercambio de calor. De forma cuadrado contiene en su interior tubos y recamara de liquidos, protegido por laminas externas continuas y separadas.   Diámetro establecido para este vehículo.</t>
        </is>
      </c>
      <c r="F2658" s="32" t="inlineStr">
        <is>
          <t>Unidad</t>
        </is>
      </c>
      <c r="G2658" s="35" t="inlineStr">
        <is>
          <t>suministro</t>
        </is>
      </c>
      <c r="H2658" s="159" t="n">
        <v>4571664</v>
      </c>
      <c r="I2658" s="37" t="n">
        <v>158.91</v>
      </c>
      <c r="J2658" s="37" t="n">
        <v>151.76</v>
      </c>
      <c r="K2658" s="160">
        <f>H2658*(I2658/J2658)</f>
        <v/>
      </c>
      <c r="L2658" s="159" t="n">
        <v>5531569.6772</v>
      </c>
      <c r="M2658" s="159" t="n">
        <v>5370456</v>
      </c>
      <c r="N2658" s="159" t="n">
        <v>5800092.48</v>
      </c>
      <c r="O2658" s="162">
        <f>MIN(K2658,L2658,M2658,N2658)</f>
        <v/>
      </c>
      <c r="P2658" s="162">
        <f>MAX(K2658,L2658,M2658,N2658)</f>
        <v/>
      </c>
      <c r="Q2658" s="162">
        <f>MEDIAN(K2658,L2658,M2658,N2658)</f>
        <v/>
      </c>
      <c r="R2658" s="162">
        <f>AVERAGE(K2658,L2658,M2658,N2658)</f>
        <v/>
      </c>
      <c r="S2658" s="162">
        <f>AVERAGE(O2658,Q2658)</f>
        <v/>
      </c>
      <c r="T2658" s="162">
        <f>AVERAGE(P2658,Q2658)</f>
        <v/>
      </c>
      <c r="U2658" s="41">
        <f>STDEVA(K2658,L2658,M2658,N2658)</f>
        <v/>
      </c>
      <c r="V2658" s="42">
        <f>U2658/Q2658</f>
        <v/>
      </c>
      <c r="W2658" s="43">
        <f>IF(X2658=O2658,"MENOR",IF(X2658=S2658,"PROM[MEN-MED]","PROMEDIO"))</f>
        <v/>
      </c>
      <c r="X2658" s="163">
        <f>IF(V2658&lt;=300%,O2658,IF(AND(V2658&gt;100%,V2658&lt;=150%),S2658,R2658))</f>
        <v/>
      </c>
      <c r="Y2658" s="162">
        <f>ROUND(X2658,0)</f>
        <v/>
      </c>
    </row>
    <row r="2659" ht="15.75" customHeight="1">
      <c r="B2659" s="32" t="inlineStr">
        <is>
          <t>6.10</t>
        </is>
      </c>
      <c r="C2659" s="32" t="n">
        <v>4912</v>
      </c>
      <c r="D2659" s="59" t="inlineStr">
        <is>
          <t>TAPA RADIADOR</t>
        </is>
      </c>
      <c r="E2659" s="34" t="inlineStr">
        <is>
          <t>Pieza metálica, adyacente al radiador, compuesta por un muelle de presion, un caucho de sellado para regular la presión de los liquidos.  Diámetro establecido para este vehículo.</t>
        </is>
      </c>
      <c r="F2659" s="32" t="inlineStr">
        <is>
          <t>Unidad</t>
        </is>
      </c>
      <c r="G2659" s="35" t="inlineStr">
        <is>
          <t>suministro</t>
        </is>
      </c>
      <c r="H2659" s="159" t="n">
        <v>90439</v>
      </c>
      <c r="I2659" s="37" t="n">
        <v>158.91</v>
      </c>
      <c r="J2659" s="37" t="n">
        <v>151.76</v>
      </c>
      <c r="K2659" s="160">
        <f>H2659*(I2659/J2659)</f>
        <v/>
      </c>
      <c r="L2659" s="159" t="n">
        <v>168950.9045</v>
      </c>
      <c r="M2659" s="159" t="n">
        <v>164030</v>
      </c>
      <c r="N2659" s="159" t="n">
        <v>177152.4</v>
      </c>
      <c r="O2659" s="162">
        <f>MIN(K2659,L2659,M2659,N2659)</f>
        <v/>
      </c>
      <c r="P2659" s="162">
        <f>MAX(K2659,L2659,M2659,N2659)</f>
        <v/>
      </c>
      <c r="Q2659" s="162">
        <f>MEDIAN(K2659,L2659,M2659,N2659)</f>
        <v/>
      </c>
      <c r="R2659" s="162">
        <f>AVERAGE(K2659,L2659,M2659,N2659)</f>
        <v/>
      </c>
      <c r="S2659" s="162">
        <f>AVERAGE(O2659,Q2659)</f>
        <v/>
      </c>
      <c r="T2659" s="162">
        <f>AVERAGE(P2659,Q2659)</f>
        <v/>
      </c>
      <c r="U2659" s="41">
        <f>STDEVA(K2659,L2659,M2659,N2659)</f>
        <v/>
      </c>
      <c r="V2659" s="42">
        <f>U2659/Q2659</f>
        <v/>
      </c>
      <c r="W2659" s="43">
        <f>IF(X2659=O2659,"MENOR",IF(X2659=S2659,"PROM[MEN-MED]","PROMEDIO"))</f>
        <v/>
      </c>
      <c r="X2659" s="163">
        <f>IF(V2659&lt;=300%,O2659,IF(AND(V2659&gt;100%,V2659&lt;=150%),S2659,R2659))</f>
        <v/>
      </c>
      <c r="Y2659" s="162">
        <f>ROUND(X2659,0)</f>
        <v/>
      </c>
    </row>
    <row r="2660" ht="41.25" customHeight="1">
      <c r="B2660" s="32" t="inlineStr">
        <is>
          <t>6.11</t>
        </is>
      </c>
      <c r="C2660" s="32" t="n">
        <v>4912</v>
      </c>
      <c r="D2660" s="59" t="inlineStr">
        <is>
          <t>TERMOSTATO</t>
        </is>
      </c>
      <c r="E2660" s="34" t="inlineStr">
        <is>
          <t xml:space="preserve">Es un elemento metálico de forma irregular, compuesta por un muelle de retorno, válvula y carcasa. Para mantener la temperatura ddel motor entro de los límites adecuados.  Diámetro establecido para este vehículo.
</t>
        </is>
      </c>
      <c r="F2660" s="32" t="inlineStr">
        <is>
          <t>Unidad</t>
        </is>
      </c>
      <c r="G2660" s="35" t="inlineStr">
        <is>
          <t>suministro</t>
        </is>
      </c>
      <c r="H2660" s="159" t="n">
        <v>112663</v>
      </c>
      <c r="I2660" s="37" t="n">
        <v>158.91</v>
      </c>
      <c r="J2660" s="37" t="n">
        <v>151.76</v>
      </c>
      <c r="K2660" s="160">
        <f>H2660*(I2660/J2660)</f>
        <v/>
      </c>
      <c r="L2660" s="159" t="n">
        <v>141179.0058</v>
      </c>
      <c r="M2660" s="159" t="n">
        <v>137067</v>
      </c>
      <c r="N2660" s="159" t="n">
        <v>148032.36</v>
      </c>
      <c r="O2660" s="162">
        <f>MIN(K2660,L2660,M2660,N2660)</f>
        <v/>
      </c>
      <c r="P2660" s="162">
        <f>MAX(K2660,L2660,M2660,N2660)</f>
        <v/>
      </c>
      <c r="Q2660" s="162">
        <f>MEDIAN(K2660,L2660,M2660,N2660)</f>
        <v/>
      </c>
      <c r="R2660" s="162">
        <f>AVERAGE(K2660,L2660,M2660,N2660)</f>
        <v/>
      </c>
      <c r="S2660" s="162">
        <f>AVERAGE(O2660,Q2660)</f>
        <v/>
      </c>
      <c r="T2660" s="162">
        <f>AVERAGE(P2660,Q2660)</f>
        <v/>
      </c>
      <c r="U2660" s="41">
        <f>STDEVA(K2660,L2660,M2660,N2660)</f>
        <v/>
      </c>
      <c r="V2660" s="42">
        <f>U2660/Q2660</f>
        <v/>
      </c>
      <c r="W2660" s="43">
        <f>IF(X2660=O2660,"MENOR",IF(X2660=S2660,"PROM[MEN-MED]","PROMEDIO"))</f>
        <v/>
      </c>
      <c r="X2660" s="163">
        <f>IF(V2660&lt;=300%,O2660,IF(AND(V2660&gt;100%,V2660&lt;=150%),S2660,R2660))</f>
        <v/>
      </c>
      <c r="Y2660" s="162">
        <f>ROUND(X2660,0)</f>
        <v/>
      </c>
    </row>
    <row r="2661" ht="15.75" customHeight="1">
      <c r="B2661" s="32" t="inlineStr">
        <is>
          <t>6.12</t>
        </is>
      </c>
      <c r="C2661" s="32" t="n">
        <v>4912</v>
      </c>
      <c r="D2661" s="59" t="inlineStr">
        <is>
          <t>TUBO DE REFRIGERANTE DE MOTOR (BOMBA DE AGUA)</t>
        </is>
      </c>
      <c r="E2661" s="34" t="inlineStr">
        <is>
          <t>Elemento metálico o plástico cilíndrico hueco, abierta en ambos extremos para permitir el transporte de fluidos. Diámetro establecido para este vehículo.</t>
        </is>
      </c>
      <c r="F2661" s="32" t="inlineStr">
        <is>
          <t>Unidad</t>
        </is>
      </c>
      <c r="G2661" s="35" t="inlineStr">
        <is>
          <t>suministro</t>
        </is>
      </c>
      <c r="H2661" s="159" t="n">
        <v>83601</v>
      </c>
      <c r="I2661" s="37" t="n">
        <v>158.91</v>
      </c>
      <c r="J2661" s="37" t="n">
        <v>151.76</v>
      </c>
      <c r="K2661" s="160">
        <f>H2661*(I2661/J2661)</f>
        <v/>
      </c>
      <c r="L2661" s="159" t="n">
        <v>98979.9041</v>
      </c>
      <c r="M2661" s="159" t="n">
        <v>96097</v>
      </c>
      <c r="N2661" s="159" t="n">
        <v>103784.76</v>
      </c>
      <c r="O2661" s="162">
        <f>MIN(K2661,L2661,M2661,N2661)</f>
        <v/>
      </c>
      <c r="P2661" s="162">
        <f>MAX(K2661,L2661,M2661,N2661)</f>
        <v/>
      </c>
      <c r="Q2661" s="162">
        <f>MEDIAN(K2661,L2661,M2661,N2661)</f>
        <v/>
      </c>
      <c r="R2661" s="162">
        <f>AVERAGE(K2661,L2661,M2661,N2661)</f>
        <v/>
      </c>
      <c r="S2661" s="162">
        <f>AVERAGE(O2661,Q2661)</f>
        <v/>
      </c>
      <c r="T2661" s="162">
        <f>AVERAGE(P2661,Q2661)</f>
        <v/>
      </c>
      <c r="U2661" s="41">
        <f>STDEVA(K2661,L2661,M2661,N2661)</f>
        <v/>
      </c>
      <c r="V2661" s="42">
        <f>U2661/Q2661</f>
        <v/>
      </c>
      <c r="W2661" s="43">
        <f>IF(X2661=O2661,"MENOR",IF(X2661=S2661,"PROM[MEN-MED]","PROMEDIO"))</f>
        <v/>
      </c>
      <c r="X2661" s="163">
        <f>IF(V2661&lt;=300%,O2661,IF(AND(V2661&gt;100%,V2661&lt;=150%),S2661,R2661))</f>
        <v/>
      </c>
      <c r="Y2661" s="162">
        <f>ROUND(X2661,0)</f>
        <v/>
      </c>
    </row>
    <row r="2662" ht="27" customHeight="1">
      <c r="B2662" s="32" t="inlineStr">
        <is>
          <t>6.13</t>
        </is>
      </c>
      <c r="C2662" s="32" t="n">
        <v>4912</v>
      </c>
      <c r="D2662" s="59" t="inlineStr">
        <is>
          <t>VENTILADOR DE REFRIGERACION DE MOTOR</t>
        </is>
      </c>
      <c r="E2662" s="34" t="inlineStr">
        <is>
          <t>Elemento plástico en forma de aspa, contiene un motor electrico, conexiones, cableado y enfocador para el anclaje al radiador. Transmite energía para generar la presión necesaria con la que se mantiene un flujo continuo de aire.  Diámetro establecido para este vehículo.</t>
        </is>
      </c>
      <c r="F2662" s="32" t="inlineStr">
        <is>
          <t>Unidad</t>
        </is>
      </c>
      <c r="G2662" s="35" t="inlineStr">
        <is>
          <t>suministro</t>
        </is>
      </c>
      <c r="H2662" s="159" t="n">
        <v>488110</v>
      </c>
      <c r="I2662" s="37" t="n">
        <v>158.91</v>
      </c>
      <c r="J2662" s="37" t="n">
        <v>151.76</v>
      </c>
      <c r="K2662" s="160">
        <f>H2662*(I2662/J2662)</f>
        <v/>
      </c>
      <c r="L2662" s="159" t="n">
        <v>575910.0795</v>
      </c>
      <c r="M2662" s="159" t="n">
        <v>559136</v>
      </c>
      <c r="N2662" s="159" t="n">
        <v>603866.88</v>
      </c>
      <c r="O2662" s="162">
        <f>MIN(K2662,L2662,M2662,N2662)</f>
        <v/>
      </c>
      <c r="P2662" s="162">
        <f>MAX(K2662,L2662,M2662,N2662)</f>
        <v/>
      </c>
      <c r="Q2662" s="162">
        <f>MEDIAN(K2662,L2662,M2662,N2662)</f>
        <v/>
      </c>
      <c r="R2662" s="162">
        <f>AVERAGE(K2662,L2662,M2662,N2662)</f>
        <v/>
      </c>
      <c r="S2662" s="162">
        <f>AVERAGE(O2662,Q2662)</f>
        <v/>
      </c>
      <c r="T2662" s="162">
        <f>AVERAGE(P2662,Q2662)</f>
        <v/>
      </c>
      <c r="U2662" s="41">
        <f>STDEVA(K2662,L2662,M2662,N2662)</f>
        <v/>
      </c>
      <c r="V2662" s="42">
        <f>U2662/Q2662</f>
        <v/>
      </c>
      <c r="W2662" s="43">
        <f>IF(X2662=O2662,"MENOR",IF(X2662=S2662,"PROM[MEN-MED]","PROMEDIO"))</f>
        <v/>
      </c>
      <c r="X2662" s="163">
        <f>IF(V2662&lt;=300%,O2662,IF(AND(V2662&gt;100%,V2662&lt;=150%),S2662,R2662))</f>
        <v/>
      </c>
      <c r="Y2662" s="162">
        <f>ROUND(X2662,0)</f>
        <v/>
      </c>
    </row>
    <row r="2663" ht="15.75" customHeight="1">
      <c r="B2663" s="26" t="inlineStr">
        <is>
          <t>7.</t>
        </is>
      </c>
      <c r="C2663" s="142" t="inlineStr">
        <is>
          <t>MOTOR  Y SISTEMA DE ALIMENTACIÓN</t>
        </is>
      </c>
      <c r="H2663" s="157" t="n"/>
      <c r="I2663" s="29" t="n"/>
      <c r="J2663" s="29" t="n"/>
      <c r="K2663" s="157" t="n"/>
      <c r="L2663" s="157" t="n"/>
      <c r="M2663" s="157" t="n"/>
      <c r="N2663" s="157" t="n"/>
      <c r="O2663" s="29" t="n"/>
      <c r="P2663" s="29" t="n"/>
      <c r="Q2663" s="29" t="n"/>
      <c r="R2663" s="29" t="n"/>
      <c r="S2663" s="29" t="n"/>
      <c r="T2663" s="29" t="n"/>
      <c r="U2663" s="29" t="n"/>
      <c r="V2663" s="75" t="n"/>
      <c r="W2663" s="29" t="n"/>
      <c r="X2663" s="29" t="n"/>
      <c r="Y2663" s="29" t="n"/>
    </row>
    <row r="2664" ht="15.75" customHeight="1">
      <c r="B2664" s="57" t="inlineStr">
        <is>
          <t>7.1</t>
        </is>
      </c>
      <c r="C2664" s="32" t="n">
        <v>4912</v>
      </c>
      <c r="D2664" s="59" t="inlineStr">
        <is>
          <t>SOPORTES DEL MOTOR</t>
        </is>
      </c>
      <c r="E2664" s="34" t="inlineStr">
        <is>
          <t>Elemento de fabricación de acero y/o aluminio  en su interior  con caucho sintético, sus puntos de anclaje son de tornillos o tensores.  Diámetro establecido para este vehículo.</t>
        </is>
      </c>
      <c r="F2664" s="32" t="inlineStr">
        <is>
          <t>Unidad</t>
        </is>
      </c>
      <c r="G2664" s="35" t="inlineStr">
        <is>
          <t>suministro</t>
        </is>
      </c>
      <c r="H2664" s="159" t="n">
        <v>273306</v>
      </c>
      <c r="I2664" s="37" t="n">
        <v>158.91</v>
      </c>
      <c r="J2664" s="37" t="n">
        <v>151.76</v>
      </c>
      <c r="K2664" s="160">
        <f>H2664*(I2664/J2664)</f>
        <v/>
      </c>
      <c r="L2664" s="159" t="n">
        <v>343916.9972</v>
      </c>
      <c r="M2664" s="159" t="n">
        <v>333900</v>
      </c>
      <c r="N2664" s="159" t="n">
        <v>360612</v>
      </c>
      <c r="O2664" s="162">
        <f>MIN(K2664,L2664,M2664,N2664)</f>
        <v/>
      </c>
      <c r="P2664" s="162">
        <f>MAX(K2664,L2664,M2664,N2664)</f>
        <v/>
      </c>
      <c r="Q2664" s="162">
        <f>MEDIAN(K2664,L2664,M2664,N2664)</f>
        <v/>
      </c>
      <c r="R2664" s="162">
        <f>AVERAGE(K2664,L2664,M2664,N2664)</f>
        <v/>
      </c>
      <c r="S2664" s="162">
        <f>AVERAGE(O2664,Q2664)</f>
        <v/>
      </c>
      <c r="T2664" s="162">
        <f>AVERAGE(P2664,Q2664)</f>
        <v/>
      </c>
      <c r="U2664" s="41">
        <f>STDEVA(K2664,L2664,M2664,N2664)</f>
        <v/>
      </c>
      <c r="V2664" s="42">
        <f>U2664/Q2664</f>
        <v/>
      </c>
      <c r="W2664" s="43">
        <f>IF(X2664=O2664,"MENOR",IF(X2664=S2664,"PROM[MEN-MED]","PROMEDIO"))</f>
        <v/>
      </c>
      <c r="X2664" s="163">
        <f>IF(V2664&lt;=300%,O2664,IF(AND(V2664&gt;100%,V2664&lt;=150%),S2664,R2664))</f>
        <v/>
      </c>
      <c r="Y2664" s="162">
        <f>ROUND(X2664,0)</f>
        <v/>
      </c>
    </row>
    <row r="2665" ht="27" customHeight="1">
      <c r="B2665" s="57" t="inlineStr">
        <is>
          <t>7.2</t>
        </is>
      </c>
      <c r="C2665" s="32" t="n">
        <v>4912</v>
      </c>
      <c r="D2665" s="59" t="inlineStr">
        <is>
          <t>ABRAZADERAS DE MANGURERAS SISTEMA DE ALIMENTACION</t>
        </is>
      </c>
      <c r="E2665" s="34" t="inlineStr">
        <is>
          <t>Pieza de metal u otro material que sirve para asegurar tuberías o conductos de cualquier tipo, ya sean en disposición vertical, horizontal o suspendida. Diámetro establecido para este vehículo.</t>
        </is>
      </c>
      <c r="F2665" s="32" t="inlineStr">
        <is>
          <t>Unidad</t>
        </is>
      </c>
      <c r="G2665" s="35" t="inlineStr">
        <is>
          <t>suministro</t>
        </is>
      </c>
      <c r="H2665" s="159" t="n">
        <v>9839</v>
      </c>
      <c r="I2665" s="37" t="n">
        <v>158.91</v>
      </c>
      <c r="J2665" s="37" t="n">
        <v>151.76</v>
      </c>
      <c r="K2665" s="160">
        <f>H2665*(I2665/J2665)</f>
        <v/>
      </c>
      <c r="L2665" s="159" t="n">
        <v>30087.3293</v>
      </c>
      <c r="M2665" s="159" t="n">
        <v>29211</v>
      </c>
      <c r="N2665" s="159" t="n">
        <v>31547.88</v>
      </c>
      <c r="O2665" s="162">
        <f>MIN(K2665,L2665,M2665,N2665)</f>
        <v/>
      </c>
      <c r="P2665" s="162">
        <f>MAX(K2665,L2665,M2665,N2665)</f>
        <v/>
      </c>
      <c r="Q2665" s="162">
        <f>MEDIAN(K2665,L2665,M2665,N2665)</f>
        <v/>
      </c>
      <c r="R2665" s="162">
        <f>AVERAGE(K2665,L2665,M2665,N2665)</f>
        <v/>
      </c>
      <c r="S2665" s="162">
        <f>AVERAGE(O2665,Q2665)</f>
        <v/>
      </c>
      <c r="T2665" s="162">
        <f>AVERAGE(P2665,Q2665)</f>
        <v/>
      </c>
      <c r="U2665" s="41">
        <f>STDEVA(K2665,L2665,M2665,N2665)</f>
        <v/>
      </c>
      <c r="V2665" s="42">
        <f>U2665/Q2665</f>
        <v/>
      </c>
      <c r="W2665" s="43">
        <f>IF(X2665=O2665,"MENOR",IF(X2665=S2665,"PROM[MEN-MED]","PROMEDIO"))</f>
        <v/>
      </c>
      <c r="X2665" s="163">
        <f>IF(V2665&lt;=300%,O2665,IF(AND(V2665&gt;100%,V2665&lt;=150%),S2665,R2665))</f>
        <v/>
      </c>
      <c r="Y2665" s="162">
        <f>ROUND(X2665,0)</f>
        <v/>
      </c>
    </row>
    <row r="2666" ht="27" customHeight="1">
      <c r="B2666" s="57" t="inlineStr">
        <is>
          <t>7.3</t>
        </is>
      </c>
      <c r="C2666" s="32" t="n">
        <v>4912</v>
      </c>
      <c r="D2666" s="59" t="inlineStr">
        <is>
          <t>CUERPO DE ACELERACIÓN (CUERPO DE MARIPOSA)</t>
        </is>
      </c>
      <c r="E2666" s="34" t="inlineStr">
        <is>
          <t>Elemento de aleación de aluminio, de forma irregular posee un sensor, cables de sistema de control,   que controla la entrada de aire hacia el múltiple de admisión. Diámetro establecido para este vehículo.</t>
        </is>
      </c>
      <c r="F2666" s="32" t="inlineStr">
        <is>
          <t>Unidad</t>
        </is>
      </c>
      <c r="G2666" s="35" t="inlineStr">
        <is>
          <t>suministro</t>
        </is>
      </c>
      <c r="H2666" s="159" t="n">
        <v>2796316</v>
      </c>
      <c r="I2666" s="37" t="n">
        <v>158.91</v>
      </c>
      <c r="J2666" s="37" t="n">
        <v>151.76</v>
      </c>
      <c r="K2666" s="160">
        <f>H2666*(I2666/J2666)</f>
        <v/>
      </c>
      <c r="L2666" s="159" t="n">
        <v>3380704.1058</v>
      </c>
      <c r="M2666" s="159" t="n">
        <v>3282237</v>
      </c>
      <c r="N2666" s="159" t="n">
        <v>3544815.96</v>
      </c>
      <c r="O2666" s="162">
        <f>MIN(K2666,L2666,M2666,N2666)</f>
        <v/>
      </c>
      <c r="P2666" s="162">
        <f>MAX(K2666,L2666,M2666,N2666)</f>
        <v/>
      </c>
      <c r="Q2666" s="162">
        <f>MEDIAN(K2666,L2666,M2666,N2666)</f>
        <v/>
      </c>
      <c r="R2666" s="162">
        <f>AVERAGE(K2666,L2666,M2666,N2666)</f>
        <v/>
      </c>
      <c r="S2666" s="162">
        <f>AVERAGE(O2666,Q2666)</f>
        <v/>
      </c>
      <c r="T2666" s="162">
        <f>AVERAGE(P2666,Q2666)</f>
        <v/>
      </c>
      <c r="U2666" s="41">
        <f>STDEVA(K2666,L2666,M2666,N2666)</f>
        <v/>
      </c>
      <c r="V2666" s="42">
        <f>U2666/Q2666</f>
        <v/>
      </c>
      <c r="W2666" s="43">
        <f>IF(X2666=O2666,"MENOR",IF(X2666=S2666,"PROM[MEN-MED]","PROMEDIO"))</f>
        <v/>
      </c>
      <c r="X2666" s="163">
        <f>IF(V2666&lt;=300%,O2666,IF(AND(V2666&gt;100%,V2666&lt;=150%),S2666,R2666))</f>
        <v/>
      </c>
      <c r="Y2666" s="162">
        <f>ROUND(X2666,0)</f>
        <v/>
      </c>
    </row>
    <row r="2667" ht="15.75" customHeight="1">
      <c r="B2667" s="57" t="inlineStr">
        <is>
          <t>7.4</t>
        </is>
      </c>
      <c r="C2667" s="32" t="n">
        <v>4912</v>
      </c>
      <c r="D2667" s="59" t="inlineStr">
        <is>
          <t>FILTRO DE AIRE</t>
        </is>
      </c>
      <c r="E2667" s="34" t="inlineStr">
        <is>
          <t>Elemento de fibras especiales (Celulosa - Poliuretano - Felpa) de forma que retiene ciertos elementos y deja pasar otros. Forma y Dimenciones establecido para este vehículo.</t>
        </is>
      </c>
      <c r="F2667" s="32" t="inlineStr">
        <is>
          <t>Unidad</t>
        </is>
      </c>
      <c r="G2667" s="35" t="inlineStr">
        <is>
          <t>suministro</t>
        </is>
      </c>
      <c r="H2667" s="159" t="n">
        <v>209000</v>
      </c>
      <c r="I2667" s="37" t="n">
        <v>158.91</v>
      </c>
      <c r="J2667" s="37" t="n">
        <v>151.76</v>
      </c>
      <c r="K2667" s="160">
        <f>H2667*(I2667/J2667)</f>
        <v/>
      </c>
      <c r="L2667" s="159" t="n">
        <v>249826.5056</v>
      </c>
      <c r="M2667" s="159" t="n">
        <v>242550</v>
      </c>
      <c r="N2667" s="159" t="n">
        <v>261954</v>
      </c>
      <c r="O2667" s="162">
        <f>MIN(K2667,L2667,M2667,N2667)</f>
        <v/>
      </c>
      <c r="P2667" s="162">
        <f>MAX(K2667,L2667,M2667,N2667)</f>
        <v/>
      </c>
      <c r="Q2667" s="162">
        <f>MEDIAN(K2667,L2667,M2667,N2667)</f>
        <v/>
      </c>
      <c r="R2667" s="162">
        <f>AVERAGE(K2667,L2667,M2667,N2667)</f>
        <v/>
      </c>
      <c r="S2667" s="162">
        <f>AVERAGE(O2667,Q2667)</f>
        <v/>
      </c>
      <c r="T2667" s="162">
        <f>AVERAGE(P2667,Q2667)</f>
        <v/>
      </c>
      <c r="U2667" s="41">
        <f>STDEVA(K2667,L2667,M2667,N2667)</f>
        <v/>
      </c>
      <c r="V2667" s="42">
        <f>U2667/Q2667</f>
        <v/>
      </c>
      <c r="W2667" s="43">
        <f>IF(X2667=O2667,"MENOR",IF(X2667=S2667,"PROM[MEN-MED]","PROMEDIO"))</f>
        <v/>
      </c>
      <c r="X2667" s="163">
        <f>IF(V2667&lt;=300%,O2667,IF(AND(V2667&gt;100%,V2667&lt;=150%),S2667,R2667))</f>
        <v/>
      </c>
      <c r="Y2667" s="162">
        <f>ROUND(X2667,0)</f>
        <v/>
      </c>
    </row>
    <row r="2668" ht="27" customHeight="1">
      <c r="B2668" s="57" t="inlineStr">
        <is>
          <t>7.5</t>
        </is>
      </c>
      <c r="C2668" s="32" t="n">
        <v>4912</v>
      </c>
      <c r="D2668" s="59" t="inlineStr">
        <is>
          <t xml:space="preserve">FILTRO DE COMBUSTIBLE </t>
        </is>
      </c>
      <c r="E2668" s="34" t="inlineStr">
        <is>
          <t>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t>
        </is>
      </c>
      <c r="F2668" s="32" t="inlineStr">
        <is>
          <t>Unidad</t>
        </is>
      </c>
      <c r="G2668" s="35" t="inlineStr">
        <is>
          <t>suministro</t>
        </is>
      </c>
      <c r="H2668" s="159" t="n">
        <v>155800</v>
      </c>
      <c r="I2668" s="37" t="n">
        <v>158.91</v>
      </c>
      <c r="J2668" s="37" t="n">
        <v>151.76</v>
      </c>
      <c r="K2668" s="160">
        <f>H2668*(I2668/J2668)</f>
        <v/>
      </c>
      <c r="L2668" s="159" t="n">
        <v>186234.2979</v>
      </c>
      <c r="M2668" s="159" t="n">
        <v>180810</v>
      </c>
      <c r="N2668" s="159" t="n">
        <v>195274.8</v>
      </c>
      <c r="O2668" s="162">
        <f>MIN(K2668,L2668,M2668,N2668)</f>
        <v/>
      </c>
      <c r="P2668" s="162">
        <f>MAX(K2668,L2668,M2668,N2668)</f>
        <v/>
      </c>
      <c r="Q2668" s="162">
        <f>MEDIAN(K2668,L2668,M2668,N2668)</f>
        <v/>
      </c>
      <c r="R2668" s="162">
        <f>AVERAGE(K2668,L2668,M2668,N2668)</f>
        <v/>
      </c>
      <c r="S2668" s="162">
        <f>AVERAGE(O2668,Q2668)</f>
        <v/>
      </c>
      <c r="T2668" s="162">
        <f>AVERAGE(P2668,Q2668)</f>
        <v/>
      </c>
      <c r="U2668" s="41">
        <f>STDEVA(K2668,L2668,M2668,N2668)</f>
        <v/>
      </c>
      <c r="V2668" s="42">
        <f>U2668/Q2668</f>
        <v/>
      </c>
      <c r="W2668" s="43">
        <f>IF(X2668=O2668,"MENOR",IF(X2668=S2668,"PROM[MEN-MED]","PROMEDIO"))</f>
        <v/>
      </c>
      <c r="X2668" s="163">
        <f>IF(V2668&lt;=300%,O2668,IF(AND(V2668&gt;100%,V2668&lt;=150%),S2668,R2668))</f>
        <v/>
      </c>
      <c r="Y2668" s="162">
        <f>ROUND(X2668,0)</f>
        <v/>
      </c>
    </row>
    <row r="2669" ht="27" customHeight="1">
      <c r="B2669" s="57" t="inlineStr">
        <is>
          <t>7.6</t>
        </is>
      </c>
      <c r="C2669" s="32" t="n">
        <v>4912</v>
      </c>
      <c r="D2669" s="59" t="inlineStr">
        <is>
          <t>MANGUERAS DE DESFOGUE MOTOR</t>
        </is>
      </c>
      <c r="E2669" s="34" t="inlineStr">
        <is>
          <t>Tubo hueco flexible recubierta de caucho, donde soporta baja, mediana, alta y extrema presión. En su interior, lleva mallas metálicas trenzadas desde una hasta cuatro dependiendo de la presión requerida. Diámetro establecido para este vehículo.</t>
        </is>
      </c>
      <c r="F2669" s="32" t="inlineStr">
        <is>
          <t>Unidad</t>
        </is>
      </c>
      <c r="G2669" s="35" t="inlineStr">
        <is>
          <t>suministro</t>
        </is>
      </c>
      <c r="H2669" s="159" t="n">
        <v>96623</v>
      </c>
      <c r="I2669" s="37" t="n">
        <v>158.91</v>
      </c>
      <c r="J2669" s="37" t="n">
        <v>151.76</v>
      </c>
      <c r="K2669" s="160">
        <f>H2669*(I2669/J2669)</f>
        <v/>
      </c>
      <c r="L2669" s="159" t="n">
        <v>116963.7077</v>
      </c>
      <c r="M2669" s="159" t="n">
        <v>113557</v>
      </c>
      <c r="N2669" s="159" t="n">
        <v>122641.56</v>
      </c>
      <c r="O2669" s="162">
        <f>MIN(K2669,L2669,M2669,N2669)</f>
        <v/>
      </c>
      <c r="P2669" s="162">
        <f>MAX(K2669,L2669,M2669,N2669)</f>
        <v/>
      </c>
      <c r="Q2669" s="162">
        <f>MEDIAN(K2669,L2669,M2669,N2669)</f>
        <v/>
      </c>
      <c r="R2669" s="162">
        <f>AVERAGE(K2669,L2669,M2669,N2669)</f>
        <v/>
      </c>
      <c r="S2669" s="162">
        <f>AVERAGE(O2669,Q2669)</f>
        <v/>
      </c>
      <c r="T2669" s="162">
        <f>AVERAGE(P2669,Q2669)</f>
        <v/>
      </c>
      <c r="U2669" s="41">
        <f>STDEVA(K2669,L2669,M2669,N2669)</f>
        <v/>
      </c>
      <c r="V2669" s="42">
        <f>U2669/Q2669</f>
        <v/>
      </c>
      <c r="W2669" s="43">
        <f>IF(X2669=O2669,"MENOR",IF(X2669=S2669,"PROM[MEN-MED]","PROMEDIO"))</f>
        <v/>
      </c>
      <c r="X2669" s="163">
        <f>IF(V2669&lt;=300%,O2669,IF(AND(V2669&gt;100%,V2669&lt;=150%),S2669,R2669))</f>
        <v/>
      </c>
      <c r="Y2669" s="162">
        <f>ROUND(X2669,0)</f>
        <v/>
      </c>
    </row>
    <row r="2670" ht="27" customHeight="1">
      <c r="B2670" s="57" t="inlineStr">
        <is>
          <t>7.7</t>
        </is>
      </c>
      <c r="C2670" s="32" t="n">
        <v>4912</v>
      </c>
      <c r="D2670" s="59" t="inlineStr">
        <is>
          <t>BOMBA DE ACEITE</t>
        </is>
      </c>
      <c r="E2670" s="34" t="inlineStr">
        <is>
          <t>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t>
        </is>
      </c>
      <c r="F2670" s="32" t="inlineStr">
        <is>
          <t>Unidad</t>
        </is>
      </c>
      <c r="G2670" s="35" t="inlineStr">
        <is>
          <t>suministro</t>
        </is>
      </c>
      <c r="H2670" s="159" t="n">
        <v>298152</v>
      </c>
      <c r="I2670" s="37" t="n">
        <v>158.91</v>
      </c>
      <c r="J2670" s="37" t="n">
        <v>151.76</v>
      </c>
      <c r="K2670" s="160">
        <f>H2670*(I2670/J2670)</f>
        <v/>
      </c>
      <c r="L2670" s="159" t="n">
        <v>1186676.3895</v>
      </c>
      <c r="M2670" s="159" t="n">
        <v>1152113</v>
      </c>
      <c r="N2670" s="159" t="n">
        <v>1244282.04</v>
      </c>
      <c r="O2670" s="162">
        <f>MIN(K2670,L2670,M2670,N2670)</f>
        <v/>
      </c>
      <c r="P2670" s="162">
        <f>MAX(K2670,L2670,M2670,N2670)</f>
        <v/>
      </c>
      <c r="Q2670" s="162">
        <f>MEDIAN(K2670,L2670,M2670,N2670)</f>
        <v/>
      </c>
      <c r="R2670" s="162">
        <f>AVERAGE(K2670,L2670,M2670,N2670)</f>
        <v/>
      </c>
      <c r="S2670" s="162">
        <f>AVERAGE(O2670,Q2670)</f>
        <v/>
      </c>
      <c r="T2670" s="162">
        <f>AVERAGE(P2670,Q2670)</f>
        <v/>
      </c>
      <c r="U2670" s="41">
        <f>STDEVA(K2670,L2670,M2670,N2670)</f>
        <v/>
      </c>
      <c r="V2670" s="42">
        <f>U2670/Q2670</f>
        <v/>
      </c>
      <c r="W2670" s="43">
        <f>IF(X2670=O2670,"MENOR",IF(X2670=S2670,"PROM[MEN-MED]","PROMEDIO"))</f>
        <v/>
      </c>
      <c r="X2670" s="163">
        <f>IF(V2670&lt;=300%,O2670,IF(AND(V2670&gt;100%,V2670&lt;=150%),S2670,R2670))</f>
        <v/>
      </c>
      <c r="Y2670" s="162">
        <f>ROUND(X2670,0)</f>
        <v/>
      </c>
    </row>
    <row r="2671" ht="27" customHeight="1">
      <c r="B2671" s="57" t="inlineStr">
        <is>
          <t>7.8</t>
        </is>
      </c>
      <c r="C2671" s="32" t="n">
        <v>4912</v>
      </c>
      <c r="D2671" s="59" t="inlineStr">
        <is>
          <t>FILTRO DE ACEITE</t>
        </is>
      </c>
      <c r="E2671" s="34" t="inlineStr">
        <is>
          <t>Elemento en forma de vaso, compuesto por la junta, placa roscada, diafragma, tubo central perforado, de fibras especiales (filtrantes) que retiene ciertos elementos y deja pasar otros. Diámetro establecido para este vehículo.</t>
        </is>
      </c>
      <c r="F2671" s="32" t="inlineStr">
        <is>
          <t>Unidad</t>
        </is>
      </c>
      <c r="G2671" s="35" t="inlineStr">
        <is>
          <t>suministro</t>
        </is>
      </c>
      <c r="H2671" s="159" t="n">
        <v>71557</v>
      </c>
      <c r="I2671" s="37" t="n">
        <v>158.91</v>
      </c>
      <c r="J2671" s="37" t="n">
        <v>151.76</v>
      </c>
      <c r="K2671" s="160">
        <f>H2671*(I2671/J2671)</f>
        <v/>
      </c>
      <c r="L2671" s="159" t="n">
        <v>91104.53170000001</v>
      </c>
      <c r="M2671" s="159" t="n">
        <v>88451</v>
      </c>
      <c r="N2671" s="159" t="n">
        <v>95527.08</v>
      </c>
      <c r="O2671" s="162">
        <f>MIN(K2671,L2671,M2671,N2671)</f>
        <v/>
      </c>
      <c r="P2671" s="162">
        <f>MAX(K2671,L2671,M2671,N2671)</f>
        <v/>
      </c>
      <c r="Q2671" s="162">
        <f>MEDIAN(K2671,L2671,M2671,N2671)</f>
        <v/>
      </c>
      <c r="R2671" s="162">
        <f>AVERAGE(K2671,L2671,M2671,N2671)</f>
        <v/>
      </c>
      <c r="S2671" s="162">
        <f>AVERAGE(O2671,Q2671)</f>
        <v/>
      </c>
      <c r="T2671" s="162">
        <f>AVERAGE(P2671,Q2671)</f>
        <v/>
      </c>
      <c r="U2671" s="41">
        <f>STDEVA(K2671,L2671,M2671,N2671)</f>
        <v/>
      </c>
      <c r="V2671" s="42">
        <f>U2671/Q2671</f>
        <v/>
      </c>
      <c r="W2671" s="43">
        <f>IF(X2671=O2671,"MENOR",IF(X2671=S2671,"PROM[MEN-MED]","PROMEDIO"))</f>
        <v/>
      </c>
      <c r="X2671" s="163">
        <f>IF(V2671&lt;=300%,O2671,IF(AND(V2671&gt;100%,V2671&lt;=150%),S2671,R2671))</f>
        <v/>
      </c>
      <c r="Y2671" s="162">
        <f>ROUND(X2671,0)</f>
        <v/>
      </c>
    </row>
    <row r="2672" ht="27" customHeight="1">
      <c r="B2672" s="57" t="inlineStr">
        <is>
          <t>7.9</t>
        </is>
      </c>
      <c r="C2672" s="32" t="n">
        <v>4912</v>
      </c>
      <c r="D2672" s="58" t="inlineStr">
        <is>
          <t>VARILLA MEDIDORA DE ACEITE</t>
        </is>
      </c>
      <c r="E2672" s="34" t="inlineStr">
        <is>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is>
      </c>
      <c r="F2672" s="32" t="inlineStr">
        <is>
          <t>Unidad</t>
        </is>
      </c>
      <c r="G2672" s="35" t="inlineStr">
        <is>
          <t>suministro</t>
        </is>
      </c>
      <c r="H2672" s="159" t="n">
        <v>61750</v>
      </c>
      <c r="I2672" s="37" t="n">
        <v>158.91</v>
      </c>
      <c r="J2672" s="37" t="n">
        <v>151.76</v>
      </c>
      <c r="K2672" s="160">
        <f>H2672*(I2672/J2672)</f>
        <v/>
      </c>
      <c r="L2672" s="159" t="n">
        <v>73109.3993</v>
      </c>
      <c r="M2672" s="159" t="n">
        <v>70980</v>
      </c>
      <c r="N2672" s="159" t="n">
        <v>76658.39999999999</v>
      </c>
      <c r="O2672" s="162">
        <f>MIN(K2672,L2672,M2672,N2672)</f>
        <v/>
      </c>
      <c r="P2672" s="162">
        <f>MAX(K2672,L2672,M2672,N2672)</f>
        <v/>
      </c>
      <c r="Q2672" s="162">
        <f>MEDIAN(K2672,L2672,M2672,N2672)</f>
        <v/>
      </c>
      <c r="R2672" s="162">
        <f>AVERAGE(K2672,L2672,M2672,N2672)</f>
        <v/>
      </c>
      <c r="S2672" s="162">
        <f>AVERAGE(O2672,Q2672)</f>
        <v/>
      </c>
      <c r="T2672" s="162">
        <f>AVERAGE(P2672,Q2672)</f>
        <v/>
      </c>
      <c r="U2672" s="41">
        <f>STDEVA(K2672,L2672,M2672,N2672)</f>
        <v/>
      </c>
      <c r="V2672" s="42">
        <f>U2672/Q2672</f>
        <v/>
      </c>
      <c r="W2672" s="43">
        <f>IF(X2672=O2672,"MENOR",IF(X2672=S2672,"PROM[MEN-MED]","PROMEDIO"))</f>
        <v/>
      </c>
      <c r="X2672" s="163">
        <f>IF(V2672&lt;=300%,O2672,IF(AND(V2672&gt;100%,V2672&lt;=150%),S2672,R2672))</f>
        <v/>
      </c>
      <c r="Y2672" s="162">
        <f>ROUND(X2672,0)</f>
        <v/>
      </c>
    </row>
    <row r="2673" ht="15.75" customHeight="1">
      <c r="B2673" s="26" t="inlineStr">
        <is>
          <t>8.</t>
        </is>
      </c>
      <c r="C2673" s="142" t="inlineStr">
        <is>
          <t>CARROCERIA - CHASIS  Y ACCESORIOS</t>
        </is>
      </c>
      <c r="H2673" s="157" t="n"/>
      <c r="I2673" s="29" t="n"/>
      <c r="J2673" s="29" t="n"/>
      <c r="K2673" s="157" t="n"/>
      <c r="L2673" s="157" t="n"/>
      <c r="M2673" s="157" t="n"/>
      <c r="N2673" s="157" t="n"/>
      <c r="O2673" s="29" t="n"/>
      <c r="P2673" s="29" t="n"/>
      <c r="Q2673" s="29" t="n"/>
      <c r="R2673" s="29" t="n"/>
      <c r="S2673" s="29" t="n"/>
      <c r="T2673" s="29" t="n"/>
      <c r="U2673" s="29" t="n"/>
      <c r="V2673" s="75" t="n"/>
      <c r="W2673" s="29" t="n"/>
      <c r="X2673" s="29" t="n"/>
      <c r="Y2673" s="29" t="n"/>
    </row>
    <row r="2674" ht="15.75" customHeight="1">
      <c r="B2674" s="57" t="inlineStr">
        <is>
          <t>8.1</t>
        </is>
      </c>
      <c r="C2674" s="32" t="n">
        <v>4912</v>
      </c>
      <c r="D2674" s="58" t="inlineStr">
        <is>
          <t>ALARMA</t>
        </is>
      </c>
      <c r="E2674" s="34" t="inlineStr">
        <is>
          <t xml:space="preserve">Sistema eléctrico de seguridad pasiva compuesto por elementos plasticos y metalicos. Forma, diámetro y tamaño establecido para este vehículo. </t>
        </is>
      </c>
      <c r="F2674" s="32" t="inlineStr">
        <is>
          <t>Unidad</t>
        </is>
      </c>
      <c r="G2674" s="35" t="inlineStr">
        <is>
          <t>suministro</t>
        </is>
      </c>
      <c r="H2674" s="159" t="n">
        <v>684756</v>
      </c>
      <c r="I2674" s="37" t="n">
        <v>158.91</v>
      </c>
      <c r="J2674" s="37" t="n">
        <v>151.76</v>
      </c>
      <c r="K2674" s="160">
        <f>H2674*(I2674/J2674)</f>
        <v/>
      </c>
      <c r="L2674" s="159" t="n">
        <v>1859050.0943</v>
      </c>
      <c r="M2674" s="159" t="n">
        <v>1804903</v>
      </c>
      <c r="N2674" s="159" t="n">
        <v>1949295.24</v>
      </c>
      <c r="O2674" s="162">
        <f>MIN(K2674,L2674,M2674,N2674)</f>
        <v/>
      </c>
      <c r="P2674" s="162">
        <f>MAX(K2674,L2674,M2674,N2674)</f>
        <v/>
      </c>
      <c r="Q2674" s="162">
        <f>MEDIAN(K2674,L2674,M2674,N2674)</f>
        <v/>
      </c>
      <c r="R2674" s="162">
        <f>AVERAGE(K2674,L2674,M2674,N2674)</f>
        <v/>
      </c>
      <c r="S2674" s="162">
        <f>AVERAGE(O2674,Q2674)</f>
        <v/>
      </c>
      <c r="T2674" s="162">
        <f>AVERAGE(P2674,Q2674)</f>
        <v/>
      </c>
      <c r="U2674" s="41">
        <f>STDEVA(K2674,L2674,M2674,N2674)</f>
        <v/>
      </c>
      <c r="V2674" s="42">
        <f>U2674/Q2674</f>
        <v/>
      </c>
      <c r="W2674" s="43">
        <f>IF(X2674=O2674,"MENOR",IF(X2674=S2674,"PROM[MEN-MED]","PROMEDIO"))</f>
        <v/>
      </c>
      <c r="X2674" s="163">
        <f>IF(V2674&lt;=300%,O2674,IF(AND(V2674&gt;100%,V2674&lt;=150%),S2674,R2674))</f>
        <v/>
      </c>
      <c r="Y2674" s="162">
        <f>ROUND(X2674,0)</f>
        <v/>
      </c>
    </row>
    <row r="2675" ht="27" customHeight="1">
      <c r="B2675" s="57" t="inlineStr">
        <is>
          <t>8.2</t>
        </is>
      </c>
      <c r="C2675" s="32" t="n">
        <v>4912</v>
      </c>
      <c r="D2675" s="58" t="inlineStr">
        <is>
          <t>CHAPA DE LA PUERTA (CERRADURA)</t>
        </is>
      </c>
      <c r="E2675" s="34" t="inlineStr">
        <is>
          <t>Conjunto de piezas metálicas  de forma irregular que forman el mecanismo de cierre y apertura, que puede ser asegurado mediante el uso de una llave. Diámetro establecido para este vehículo.</t>
        </is>
      </c>
      <c r="F2675" s="32" t="inlineStr">
        <is>
          <t>Unidad</t>
        </is>
      </c>
      <c r="G2675" s="35" t="inlineStr">
        <is>
          <t>suministro</t>
        </is>
      </c>
      <c r="H2675" s="159" t="n">
        <v>1002785</v>
      </c>
      <c r="I2675" s="37" t="n">
        <v>158.91</v>
      </c>
      <c r="J2675" s="37" t="n">
        <v>151.76</v>
      </c>
      <c r="K2675" s="160">
        <f>H2675*(I2675/J2675)</f>
        <v/>
      </c>
      <c r="L2675" s="159" t="n">
        <v>1487008.9346</v>
      </c>
      <c r="M2675" s="159" t="n">
        <v>1443698</v>
      </c>
      <c r="N2675" s="159" t="n">
        <v>1559193.84</v>
      </c>
      <c r="O2675" s="162">
        <f>MIN(K2675,L2675,M2675,N2675)</f>
        <v/>
      </c>
      <c r="P2675" s="162">
        <f>MAX(K2675,L2675,M2675,N2675)</f>
        <v/>
      </c>
      <c r="Q2675" s="162">
        <f>MEDIAN(K2675,L2675,M2675,N2675)</f>
        <v/>
      </c>
      <c r="R2675" s="162">
        <f>AVERAGE(K2675,L2675,M2675,N2675)</f>
        <v/>
      </c>
      <c r="S2675" s="162">
        <f>AVERAGE(O2675,Q2675)</f>
        <v/>
      </c>
      <c r="T2675" s="162">
        <f>AVERAGE(P2675,Q2675)</f>
        <v/>
      </c>
      <c r="U2675" s="41">
        <f>STDEVA(K2675,L2675,M2675,N2675)</f>
        <v/>
      </c>
      <c r="V2675" s="42">
        <f>U2675/Q2675</f>
        <v/>
      </c>
      <c r="W2675" s="43">
        <f>IF(X2675=O2675,"MENOR",IF(X2675=S2675,"PROM[MEN-MED]","PROMEDIO"))</f>
        <v/>
      </c>
      <c r="X2675" s="163">
        <f>IF(V2675&lt;=300%,O2675,IF(AND(V2675&gt;100%,V2675&lt;=150%),S2675,R2675))</f>
        <v/>
      </c>
      <c r="Y2675" s="162">
        <f>ROUND(X2675,0)</f>
        <v/>
      </c>
    </row>
    <row r="2676" ht="27" customHeight="1">
      <c r="B2676" s="57" t="inlineStr">
        <is>
          <t>8.3</t>
        </is>
      </c>
      <c r="C2676" s="32" t="n">
        <v>4912</v>
      </c>
      <c r="D2676" s="71" t="inlineStr">
        <is>
          <t xml:space="preserve">CONTROL ELEVA VIDRIOS PUERTAS </t>
        </is>
      </c>
      <c r="E2676" s="34" t="inlineStr">
        <is>
          <t>Dispositivo plástico electrónico que permite la interconexión de varios elementos que transmite una corriente invirtiendo su polaridad que cambia su sentido de giro y/o posicion. Diámetro establecido para este vehículo.</t>
        </is>
      </c>
      <c r="F2676" s="32" t="inlineStr">
        <is>
          <t>Unidad</t>
        </is>
      </c>
      <c r="G2676" s="35" t="inlineStr">
        <is>
          <t>suministro</t>
        </is>
      </c>
      <c r="H2676" s="159" t="n">
        <v>1009742</v>
      </c>
      <c r="I2676" s="37" t="n">
        <v>158.91</v>
      </c>
      <c r="J2676" s="37" t="n">
        <v>151.76</v>
      </c>
      <c r="K2676" s="160">
        <f>H2676*(I2676/J2676)</f>
        <v/>
      </c>
      <c r="L2676" s="159" t="n">
        <v>1276579.9375</v>
      </c>
      <c r="M2676" s="159" t="n">
        <v>1239398</v>
      </c>
      <c r="N2676" s="159" t="n">
        <v>1338549.84</v>
      </c>
      <c r="O2676" s="162">
        <f>MIN(K2676,L2676,M2676,N2676)</f>
        <v/>
      </c>
      <c r="P2676" s="162">
        <f>MAX(K2676,L2676,M2676,N2676)</f>
        <v/>
      </c>
      <c r="Q2676" s="162">
        <f>MEDIAN(K2676,L2676,M2676,N2676)</f>
        <v/>
      </c>
      <c r="R2676" s="162">
        <f>AVERAGE(K2676,L2676,M2676,N2676)</f>
        <v/>
      </c>
      <c r="S2676" s="162">
        <f>AVERAGE(O2676,Q2676)</f>
        <v/>
      </c>
      <c r="T2676" s="162">
        <f>AVERAGE(P2676,Q2676)</f>
        <v/>
      </c>
      <c r="U2676" s="41">
        <f>STDEVA(K2676,L2676,M2676,N2676)</f>
        <v/>
      </c>
      <c r="V2676" s="42">
        <f>U2676/Q2676</f>
        <v/>
      </c>
      <c r="W2676" s="43">
        <f>IF(X2676=O2676,"MENOR",IF(X2676=S2676,"PROM[MEN-MED]","PROMEDIO"))</f>
        <v/>
      </c>
      <c r="X2676" s="163">
        <f>IF(V2676&lt;=300%,O2676,IF(AND(V2676&gt;100%,V2676&lt;=150%),S2676,R2676))</f>
        <v/>
      </c>
      <c r="Y2676" s="162">
        <f>ROUND(X2676,0)</f>
        <v/>
      </c>
    </row>
    <row r="2677" ht="27" customHeight="1">
      <c r="B2677" s="57" t="inlineStr">
        <is>
          <t>8.4</t>
        </is>
      </c>
      <c r="C2677" s="32" t="n">
        <v>4912</v>
      </c>
      <c r="D2677" s="58" t="inlineStr">
        <is>
          <t>MOTOR ELEVA VIDRIOS PUERTAS</t>
        </is>
      </c>
      <c r="E2677" s="34" t="inlineStr">
        <is>
          <t>Mecanismo eléctrico, que está compuesto básicamente por un pequeño motor eléctrico y un mecanismo que transforma el movimiento rotativo del motor en un movimiento lineal de sube y baja. Diámetro establecido para este vehículo.</t>
        </is>
      </c>
      <c r="F2677" s="32" t="inlineStr">
        <is>
          <t>Unidad</t>
        </is>
      </c>
      <c r="G2677" s="35" t="inlineStr">
        <is>
          <t>suministro</t>
        </is>
      </c>
      <c r="H2677" s="159" t="n">
        <v>1208401</v>
      </c>
      <c r="I2677" s="37" t="n">
        <v>158.91</v>
      </c>
      <c r="J2677" s="37" t="n">
        <v>151.76</v>
      </c>
      <c r="K2677" s="160">
        <f>H2677*(I2677/J2677)</f>
        <v/>
      </c>
      <c r="L2677" s="159" t="n">
        <v>1444451.4049</v>
      </c>
      <c r="M2677" s="159" t="n">
        <v>1402380</v>
      </c>
      <c r="N2677" s="159" t="n">
        <v>1514570.4</v>
      </c>
      <c r="O2677" s="162">
        <f>MIN(K2677,L2677,M2677,N2677)</f>
        <v/>
      </c>
      <c r="P2677" s="162">
        <f>MAX(K2677,L2677,M2677,N2677)</f>
        <v/>
      </c>
      <c r="Q2677" s="162">
        <f>MEDIAN(K2677,L2677,M2677,N2677)</f>
        <v/>
      </c>
      <c r="R2677" s="162">
        <f>AVERAGE(K2677,L2677,M2677,N2677)</f>
        <v/>
      </c>
      <c r="S2677" s="162">
        <f>AVERAGE(O2677,Q2677)</f>
        <v/>
      </c>
      <c r="T2677" s="162">
        <f>AVERAGE(P2677,Q2677)</f>
        <v/>
      </c>
      <c r="U2677" s="41">
        <f>STDEVA(K2677,L2677,M2677,N2677)</f>
        <v/>
      </c>
      <c r="V2677" s="42">
        <f>U2677/Q2677</f>
        <v/>
      </c>
      <c r="W2677" s="43">
        <f>IF(X2677=O2677,"MENOR",IF(X2677=S2677,"PROM[MEN-MED]","PROMEDIO"))</f>
        <v/>
      </c>
      <c r="X2677" s="163">
        <f>IF(V2677&lt;=300%,O2677,IF(AND(V2677&gt;100%,V2677&lt;=150%),S2677,R2677))</f>
        <v/>
      </c>
      <c r="Y2677" s="162">
        <f>ROUND(X2677,0)</f>
        <v/>
      </c>
    </row>
    <row r="2678" ht="27" customHeight="1">
      <c r="B2678" s="57" t="inlineStr">
        <is>
          <t>8.5</t>
        </is>
      </c>
      <c r="C2678" s="32" t="n">
        <v>4912</v>
      </c>
      <c r="D2678" s="58" t="inlineStr">
        <is>
          <t>GUAYA CAPOT</t>
        </is>
      </c>
      <c r="E2678" s="34" t="inlineStr">
        <is>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is>
      </c>
      <c r="F2678" s="32" t="inlineStr">
        <is>
          <t>Unidad</t>
        </is>
      </c>
      <c r="G2678" s="35" t="inlineStr">
        <is>
          <t>suministro</t>
        </is>
      </c>
      <c r="H2678" s="159" t="n">
        <v>104353</v>
      </c>
      <c r="I2678" s="37" t="n">
        <v>158.91</v>
      </c>
      <c r="J2678" s="37" t="n">
        <v>151.76</v>
      </c>
      <c r="K2678" s="160">
        <f>H2678*(I2678/J2678)</f>
        <v/>
      </c>
      <c r="L2678" s="159" t="n">
        <v>141471.5316</v>
      </c>
      <c r="M2678" s="159" t="n">
        <v>137351</v>
      </c>
      <c r="N2678" s="159" t="n">
        <v>148339.08</v>
      </c>
      <c r="O2678" s="162">
        <f>MIN(K2678,L2678,M2678,N2678)</f>
        <v/>
      </c>
      <c r="P2678" s="162">
        <f>MAX(K2678,L2678,M2678,N2678)</f>
        <v/>
      </c>
      <c r="Q2678" s="162">
        <f>MEDIAN(K2678,L2678,M2678,N2678)</f>
        <v/>
      </c>
      <c r="R2678" s="162">
        <f>AVERAGE(K2678,L2678,M2678,N2678)</f>
        <v/>
      </c>
      <c r="S2678" s="162">
        <f>AVERAGE(O2678,Q2678)</f>
        <v/>
      </c>
      <c r="T2678" s="162">
        <f>AVERAGE(P2678,Q2678)</f>
        <v/>
      </c>
      <c r="U2678" s="41">
        <f>STDEVA(K2678,L2678,M2678,N2678)</f>
        <v/>
      </c>
      <c r="V2678" s="42">
        <f>U2678/Q2678</f>
        <v/>
      </c>
      <c r="W2678" s="43">
        <f>IF(X2678=O2678,"MENOR",IF(X2678=S2678,"PROM[MEN-MED]","PROMEDIO"))</f>
        <v/>
      </c>
      <c r="X2678" s="163">
        <f>IF(V2678&lt;=300%,O2678,IF(AND(V2678&gt;100%,V2678&lt;=150%),S2678,R2678))</f>
        <v/>
      </c>
      <c r="Y2678" s="162">
        <f>ROUND(X2678,0)</f>
        <v/>
      </c>
    </row>
    <row r="2679" ht="27" customHeight="1">
      <c r="B2679" s="57" t="inlineStr">
        <is>
          <t>8.6</t>
        </is>
      </c>
      <c r="C2679" s="32" t="n">
        <v>4912</v>
      </c>
      <c r="D2679" s="58" t="inlineStr">
        <is>
          <t>EMPAQUES PUERTAS</t>
        </is>
      </c>
      <c r="E2679" s="34"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679" s="32" t="inlineStr">
        <is>
          <t>Unidad</t>
        </is>
      </c>
      <c r="G2679" s="35" t="inlineStr">
        <is>
          <t>suministro</t>
        </is>
      </c>
      <c r="H2679" s="159" t="n">
        <v>352813</v>
      </c>
      <c r="I2679" s="37" t="n">
        <v>158.91</v>
      </c>
      <c r="J2679" s="37" t="n">
        <v>151.76</v>
      </c>
      <c r="K2679" s="160">
        <f>H2679*(I2679/J2679)</f>
        <v/>
      </c>
      <c r="L2679" s="159" t="n">
        <v>477881.8898</v>
      </c>
      <c r="M2679" s="159" t="n">
        <v>463963</v>
      </c>
      <c r="N2679" s="159" t="n">
        <v>501080.04</v>
      </c>
      <c r="O2679" s="162">
        <f>MIN(K2679,L2679,M2679,N2679)</f>
        <v/>
      </c>
      <c r="P2679" s="162">
        <f>MAX(K2679,L2679,M2679,N2679)</f>
        <v/>
      </c>
      <c r="Q2679" s="162">
        <f>MEDIAN(K2679,L2679,M2679,N2679)</f>
        <v/>
      </c>
      <c r="R2679" s="162">
        <f>AVERAGE(K2679,L2679,M2679,N2679)</f>
        <v/>
      </c>
      <c r="S2679" s="162">
        <f>AVERAGE(O2679,Q2679)</f>
        <v/>
      </c>
      <c r="T2679" s="162">
        <f>AVERAGE(P2679,Q2679)</f>
        <v/>
      </c>
      <c r="U2679" s="41">
        <f>STDEVA(K2679,L2679,M2679,N2679)</f>
        <v/>
      </c>
      <c r="V2679" s="42">
        <f>U2679/Q2679</f>
        <v/>
      </c>
      <c r="W2679" s="43">
        <f>IF(X2679=O2679,"MENOR",IF(X2679=S2679,"PROM[MEN-MED]","PROMEDIO"))</f>
        <v/>
      </c>
      <c r="X2679" s="163">
        <f>IF(V2679&lt;=300%,O2679,IF(AND(V2679&gt;100%,V2679&lt;=150%),S2679,R2679))</f>
        <v/>
      </c>
      <c r="Y2679" s="162">
        <f>ROUND(X2679,0)</f>
        <v/>
      </c>
    </row>
    <row r="2680" ht="27" customHeight="1">
      <c r="B2680" s="57" t="inlineStr">
        <is>
          <t>8.7</t>
        </is>
      </c>
      <c r="C2680" s="32" t="n">
        <v>4912</v>
      </c>
      <c r="D2680" s="58" t="inlineStr">
        <is>
          <t>ESPARRAGO</t>
        </is>
      </c>
      <c r="E2680" s="34" t="inlineStr">
        <is>
          <t>Tornillo metalico fabricado en aleacion de acero, que está dotado de una caña (cuerpo) con rosca y en el otro extremo posee la cabeza plana. Diametro establecido para este vehículo.</t>
        </is>
      </c>
      <c r="F2680" s="32" t="inlineStr">
        <is>
          <t>Unidad</t>
        </is>
      </c>
      <c r="G2680" s="35" t="inlineStr">
        <is>
          <t>suministro</t>
        </is>
      </c>
      <c r="H2680" s="159" t="n">
        <v>15901</v>
      </c>
      <c r="I2680" s="37" t="n">
        <v>158.91</v>
      </c>
      <c r="J2680" s="37" t="n">
        <v>151.76</v>
      </c>
      <c r="K2680" s="160">
        <f>H2680*(I2680/J2680)</f>
        <v/>
      </c>
      <c r="L2680" s="159" t="n">
        <v>28117.9745</v>
      </c>
      <c r="M2680" s="159" t="n">
        <v>27299</v>
      </c>
      <c r="N2680" s="159" t="n">
        <v>29482.92</v>
      </c>
      <c r="O2680" s="162">
        <f>MIN(K2680,L2680,M2680,N2680)</f>
        <v/>
      </c>
      <c r="P2680" s="162">
        <f>MAX(K2680,L2680,M2680,N2680)</f>
        <v/>
      </c>
      <c r="Q2680" s="162">
        <f>MEDIAN(K2680,L2680,M2680,N2680)</f>
        <v/>
      </c>
      <c r="R2680" s="162">
        <f>AVERAGE(K2680,L2680,M2680,N2680)</f>
        <v/>
      </c>
      <c r="S2680" s="162">
        <f>AVERAGE(O2680,Q2680)</f>
        <v/>
      </c>
      <c r="T2680" s="162">
        <f>AVERAGE(P2680,Q2680)</f>
        <v/>
      </c>
      <c r="U2680" s="41">
        <f>STDEVA(K2680,L2680,M2680,N2680)</f>
        <v/>
      </c>
      <c r="V2680" s="42">
        <f>U2680/Q2680</f>
        <v/>
      </c>
      <c r="W2680" s="43">
        <f>IF(X2680=O2680,"MENOR",IF(X2680=S2680,"PROM[MEN-MED]","PROMEDIO"))</f>
        <v/>
      </c>
      <c r="X2680" s="163">
        <f>IF(V2680&lt;=300%,O2680,IF(AND(V2680&gt;100%,V2680&lt;=150%),S2680,R2680))</f>
        <v/>
      </c>
      <c r="Y2680" s="162">
        <f>ROUND(X2680,0)</f>
        <v/>
      </c>
    </row>
    <row r="2681" ht="15.75" customHeight="1">
      <c r="B2681" s="57" t="inlineStr">
        <is>
          <t>8.8</t>
        </is>
      </c>
      <c r="C2681" s="32" t="n">
        <v>4912</v>
      </c>
      <c r="D2681" s="58" t="inlineStr">
        <is>
          <t>ESPEJO RETROVISOR INTERIOR</t>
        </is>
      </c>
      <c r="E2681" s="34" t="inlineStr">
        <is>
          <t>Objeto de superficie plana que refleja la luz compuesto por  una capa de plata o aluminio depositado sobre una plancha de vidrio. Forma y diámetro establecido para este vehículo.</t>
        </is>
      </c>
      <c r="F2681" s="32" t="inlineStr">
        <is>
          <t>Unidad</t>
        </is>
      </c>
      <c r="G2681" s="35" t="inlineStr">
        <is>
          <t>suministro</t>
        </is>
      </c>
      <c r="H2681" s="159" t="n">
        <v>403499</v>
      </c>
      <c r="I2681" s="37" t="n">
        <v>158.91</v>
      </c>
      <c r="J2681" s="37" t="n">
        <v>151.76</v>
      </c>
      <c r="K2681" s="160">
        <f>H2681*(I2681/J2681)</f>
        <v/>
      </c>
      <c r="L2681" s="159" t="n">
        <v>520093.3556</v>
      </c>
      <c r="M2681" s="159" t="n">
        <v>504945</v>
      </c>
      <c r="N2681" s="159" t="n">
        <v>545340.6</v>
      </c>
      <c r="O2681" s="162">
        <f>MIN(K2681,L2681,M2681,N2681)</f>
        <v/>
      </c>
      <c r="P2681" s="162">
        <f>MAX(K2681,L2681,M2681,N2681)</f>
        <v/>
      </c>
      <c r="Q2681" s="162">
        <f>MEDIAN(K2681,L2681,M2681,N2681)</f>
        <v/>
      </c>
      <c r="R2681" s="162">
        <f>AVERAGE(K2681,L2681,M2681,N2681)</f>
        <v/>
      </c>
      <c r="S2681" s="162">
        <f>AVERAGE(O2681,Q2681)</f>
        <v/>
      </c>
      <c r="T2681" s="162">
        <f>AVERAGE(P2681,Q2681)</f>
        <v/>
      </c>
      <c r="U2681" s="41">
        <f>STDEVA(K2681,L2681,M2681,N2681)</f>
        <v/>
      </c>
      <c r="V2681" s="42">
        <f>U2681/Q2681</f>
        <v/>
      </c>
      <c r="W2681" s="43">
        <f>IF(X2681=O2681,"MENOR",IF(X2681=S2681,"PROM[MEN-MED]","PROMEDIO"))</f>
        <v/>
      </c>
      <c r="X2681" s="163">
        <f>IF(V2681&lt;=300%,O2681,IF(AND(V2681&gt;100%,V2681&lt;=150%),S2681,R2681))</f>
        <v/>
      </c>
      <c r="Y2681" s="162">
        <f>ROUND(X2681,0)</f>
        <v/>
      </c>
    </row>
    <row r="2682" ht="27" customHeight="1">
      <c r="B2682" s="57" t="inlineStr">
        <is>
          <t>8.9</t>
        </is>
      </c>
      <c r="C2682" s="32" t="n">
        <v>4912</v>
      </c>
      <c r="D2682" s="58" t="inlineStr">
        <is>
          <t>ESPEJO RETROVISOR LATERAL</t>
        </is>
      </c>
      <c r="E2682" s="34" t="inlineStr">
        <is>
          <t>Objeto de superficie plana o curva que refleja la luz compuesto por  una capa de plata o aluminio depositado sobre una plancha de vidrio. Formas y diámetro establecido para este vehículo.</t>
        </is>
      </c>
      <c r="F2682" s="32" t="inlineStr">
        <is>
          <t>Unidad</t>
        </is>
      </c>
      <c r="G2682" s="35" t="inlineStr">
        <is>
          <t>suministro</t>
        </is>
      </c>
      <c r="H2682" s="159" t="n">
        <v>1919105</v>
      </c>
      <c r="I2682" s="37" t="n">
        <v>158.91</v>
      </c>
      <c r="J2682" s="37" t="n">
        <v>151.76</v>
      </c>
      <c r="K2682" s="160">
        <f>H2682*(I2682/J2682)</f>
        <v/>
      </c>
      <c r="L2682" s="159" t="n">
        <v>2656683.1158</v>
      </c>
      <c r="M2682" s="159" t="n">
        <v>2579304</v>
      </c>
      <c r="N2682" s="159" t="n">
        <v>2785648.32</v>
      </c>
      <c r="O2682" s="162">
        <f>MIN(K2682,L2682,M2682,N2682)</f>
        <v/>
      </c>
      <c r="P2682" s="162">
        <f>MAX(K2682,L2682,M2682,N2682)</f>
        <v/>
      </c>
      <c r="Q2682" s="162">
        <f>MEDIAN(K2682,L2682,M2682,N2682)</f>
        <v/>
      </c>
      <c r="R2682" s="162">
        <f>AVERAGE(K2682,L2682,M2682,N2682)</f>
        <v/>
      </c>
      <c r="S2682" s="162">
        <f>AVERAGE(O2682,Q2682)</f>
        <v/>
      </c>
      <c r="T2682" s="162">
        <f>AVERAGE(P2682,Q2682)</f>
        <v/>
      </c>
      <c r="U2682" s="41">
        <f>STDEVA(K2682,L2682,M2682,N2682)</f>
        <v/>
      </c>
      <c r="V2682" s="42">
        <f>U2682/Q2682</f>
        <v/>
      </c>
      <c r="W2682" s="43">
        <f>IF(X2682=O2682,"MENOR",IF(X2682=S2682,"PROM[MEN-MED]","PROMEDIO"))</f>
        <v/>
      </c>
      <c r="X2682" s="163">
        <f>IF(V2682&lt;=300%,O2682,IF(AND(V2682&gt;100%,V2682&lt;=150%),S2682,R2682))</f>
        <v/>
      </c>
      <c r="Y2682" s="162">
        <f>ROUND(X2682,0)</f>
        <v/>
      </c>
    </row>
    <row r="2683" ht="27" customHeight="1">
      <c r="B2683" s="57" t="inlineStr">
        <is>
          <t>8.10</t>
        </is>
      </c>
      <c r="C2683" s="32" t="n">
        <v>4912</v>
      </c>
      <c r="D2683" s="58" t="inlineStr">
        <is>
          <t>UNIDAD SELLADA (FAROLA)</t>
        </is>
      </c>
      <c r="E2683" s="34" t="inlineStr">
        <is>
          <t>Elemento fabricado en pasta  transparentes de lente convergente que provee proteccion a la iluminación  con seguridad en condiciones de baja visibilidad. Forma y  diámetro establecido para este vehículo.</t>
        </is>
      </c>
      <c r="F2683" s="32" t="inlineStr">
        <is>
          <t>Unidad</t>
        </is>
      </c>
      <c r="G2683" s="35" t="inlineStr">
        <is>
          <t>suministro</t>
        </is>
      </c>
      <c r="H2683" s="159" t="n">
        <v>2778378</v>
      </c>
      <c r="I2683" s="37" t="n">
        <v>158.91</v>
      </c>
      <c r="J2683" s="37" t="n">
        <v>151.76</v>
      </c>
      <c r="K2683" s="160">
        <f>H2683*(I2683/J2683)</f>
        <v/>
      </c>
      <c r="L2683" s="159" t="n">
        <v>3389453.9616</v>
      </c>
      <c r="M2683" s="159" t="n">
        <v>3290732</v>
      </c>
      <c r="N2683" s="159" t="n">
        <v>3553990.56</v>
      </c>
      <c r="O2683" s="162">
        <f>MIN(K2683,L2683,M2683,N2683)</f>
        <v/>
      </c>
      <c r="P2683" s="162">
        <f>MAX(K2683,L2683,M2683,N2683)</f>
        <v/>
      </c>
      <c r="Q2683" s="162">
        <f>MEDIAN(K2683,L2683,M2683,N2683)</f>
        <v/>
      </c>
      <c r="R2683" s="162">
        <f>AVERAGE(K2683,L2683,M2683,N2683)</f>
        <v/>
      </c>
      <c r="S2683" s="162">
        <f>AVERAGE(O2683,Q2683)</f>
        <v/>
      </c>
      <c r="T2683" s="162">
        <f>AVERAGE(P2683,Q2683)</f>
        <v/>
      </c>
      <c r="U2683" s="41">
        <f>STDEVA(K2683,L2683,M2683,N2683)</f>
        <v/>
      </c>
      <c r="V2683" s="42">
        <f>U2683/Q2683</f>
        <v/>
      </c>
      <c r="W2683" s="43">
        <f>IF(X2683=O2683,"MENOR",IF(X2683=S2683,"PROM[MEN-MED]","PROMEDIO"))</f>
        <v/>
      </c>
      <c r="X2683" s="163">
        <f>IF(V2683&lt;=300%,O2683,IF(AND(V2683&gt;100%,V2683&lt;=150%),S2683,R2683))</f>
        <v/>
      </c>
      <c r="Y2683" s="162">
        <f>ROUND(X2683,0)</f>
        <v/>
      </c>
    </row>
    <row r="2684" ht="27" customHeight="1">
      <c r="B2684" s="57" t="inlineStr">
        <is>
          <t>8.11</t>
        </is>
      </c>
      <c r="C2684" s="32" t="n">
        <v>4912</v>
      </c>
      <c r="D2684" s="58" t="inlineStr">
        <is>
          <t>CINTURON DE SEGURIDAD TRASERO</t>
        </is>
      </c>
      <c r="E2684" s="34" t="inlineStr">
        <is>
          <t>Es un elemento de arnés tipo correa, fabricadio en una cinta de material textil. Incluye el clip de seguidad y hebilla. Para sujetar en un momento de impacto. Costado Diámetro establecido para este vehículo. ubicacion lado posterior. (atras)</t>
        </is>
      </c>
      <c r="F2684" s="32" t="inlineStr">
        <is>
          <t>Unidad</t>
        </is>
      </c>
      <c r="G2684" s="35" t="inlineStr">
        <is>
          <t>suministro</t>
        </is>
      </c>
      <c r="H2684" s="159" t="n">
        <v>462650</v>
      </c>
      <c r="I2684" s="37" t="n">
        <v>158.91</v>
      </c>
      <c r="J2684" s="37" t="n">
        <v>151.76</v>
      </c>
      <c r="K2684" s="160">
        <f>H2684*(I2684/J2684)</f>
        <v/>
      </c>
      <c r="L2684" s="159" t="n">
        <v>553025.5346</v>
      </c>
      <c r="M2684" s="159" t="n">
        <v>536918</v>
      </c>
      <c r="N2684" s="159" t="n">
        <v>579871.4399999999</v>
      </c>
      <c r="O2684" s="162">
        <f>MIN(K2684,L2684,M2684,N2684)</f>
        <v/>
      </c>
      <c r="P2684" s="162">
        <f>MAX(K2684,L2684,M2684,N2684)</f>
        <v/>
      </c>
      <c r="Q2684" s="162">
        <f>MEDIAN(K2684,L2684,M2684,N2684)</f>
        <v/>
      </c>
      <c r="R2684" s="162">
        <f>AVERAGE(K2684,L2684,M2684,N2684)</f>
        <v/>
      </c>
      <c r="S2684" s="162">
        <f>AVERAGE(O2684,Q2684)</f>
        <v/>
      </c>
      <c r="T2684" s="162">
        <f>AVERAGE(P2684,Q2684)</f>
        <v/>
      </c>
      <c r="U2684" s="41">
        <f>STDEVA(K2684,L2684,M2684,N2684)</f>
        <v/>
      </c>
      <c r="V2684" s="42">
        <f>U2684/Q2684</f>
        <v/>
      </c>
      <c r="W2684" s="43">
        <f>IF(X2684=O2684,"MENOR",IF(X2684=S2684,"PROM[MEN-MED]","PROMEDIO"))</f>
        <v/>
      </c>
      <c r="X2684" s="163">
        <f>IF(V2684&lt;=300%,O2684,IF(AND(V2684&gt;100%,V2684&lt;=150%),S2684,R2684))</f>
        <v/>
      </c>
      <c r="Y2684" s="162">
        <f>ROUND(X2684,0)</f>
        <v/>
      </c>
    </row>
    <row r="2685" ht="27" customHeight="1">
      <c r="B2685" s="57" t="inlineStr">
        <is>
          <t>8.12</t>
        </is>
      </c>
      <c r="C2685" s="32" t="n">
        <v>4912</v>
      </c>
      <c r="D2685" s="58" t="inlineStr">
        <is>
          <t>CINTURON DE SEGURIDAD DELANTERO</t>
        </is>
      </c>
      <c r="E2685" s="34" t="inlineStr">
        <is>
          <t>Es un elemento de arnés tipo correa, fabricadio en una cinta de material textil. Incluye el clip de seguidad y hebilla. Para sujetar en un momento de impacto. Costado Diámetro establecido para este vehículo. Ubicacion lado anterior (delante)</t>
        </is>
      </c>
      <c r="F2685" s="32" t="inlineStr">
        <is>
          <t>Unidad</t>
        </is>
      </c>
      <c r="G2685" s="35" t="inlineStr">
        <is>
          <t>suministro</t>
        </is>
      </c>
      <c r="H2685" s="159" t="n">
        <v>1309255</v>
      </c>
      <c r="I2685" s="37" t="n">
        <v>158.91</v>
      </c>
      <c r="J2685" s="37" t="n">
        <v>151.76</v>
      </c>
      <c r="K2685" s="160">
        <f>H2685*(I2685/J2685)</f>
        <v/>
      </c>
      <c r="L2685" s="159" t="n">
        <v>1584310.9744</v>
      </c>
      <c r="M2685" s="159" t="n">
        <v>1538166</v>
      </c>
      <c r="N2685" s="159" t="n">
        <v>1661219.28</v>
      </c>
      <c r="O2685" s="162">
        <f>MIN(K2685,L2685,M2685,N2685)</f>
        <v/>
      </c>
      <c r="P2685" s="162">
        <f>MAX(K2685,L2685,M2685,N2685)</f>
        <v/>
      </c>
      <c r="Q2685" s="162">
        <f>MEDIAN(K2685,L2685,M2685,N2685)</f>
        <v/>
      </c>
      <c r="R2685" s="162">
        <f>AVERAGE(K2685,L2685,M2685,N2685)</f>
        <v/>
      </c>
      <c r="S2685" s="162">
        <f>AVERAGE(O2685,Q2685)</f>
        <v/>
      </c>
      <c r="T2685" s="162">
        <f>AVERAGE(P2685,Q2685)</f>
        <v/>
      </c>
      <c r="U2685" s="41">
        <f>STDEVA(K2685,L2685,M2685,N2685)</f>
        <v/>
      </c>
      <c r="V2685" s="42">
        <f>U2685/Q2685</f>
        <v/>
      </c>
      <c r="W2685" s="43">
        <f>IF(X2685=O2685,"MENOR",IF(X2685=S2685,"PROM[MEN-MED]","PROMEDIO"))</f>
        <v/>
      </c>
      <c r="X2685" s="163">
        <f>IF(V2685&lt;=300%,O2685,IF(AND(V2685&gt;100%,V2685&lt;=150%),S2685,R2685))</f>
        <v/>
      </c>
      <c r="Y2685" s="162">
        <f>ROUND(X2685,0)</f>
        <v/>
      </c>
    </row>
    <row r="2686" ht="15.75" customHeight="1">
      <c r="B2686" s="57" t="inlineStr">
        <is>
          <t>8.13</t>
        </is>
      </c>
      <c r="C2686" s="32" t="n">
        <v>4912</v>
      </c>
      <c r="D2686" s="58" t="inlineStr">
        <is>
          <t>LUNAS ESPEJOS RETROVISOR LATERALES</t>
        </is>
      </c>
      <c r="E2686" s="34" t="inlineStr">
        <is>
          <t>Objeto de superficie plana que refleja la luz compuesto por  una capa de plata o aluminio depositado sobre una plancha de vidrio. Forma y diámetro establecido para este vehículo.</t>
        </is>
      </c>
      <c r="F2686" s="32" t="inlineStr">
        <is>
          <t>Unidad</t>
        </is>
      </c>
      <c r="G2686" s="35" t="inlineStr">
        <is>
          <t>suministro</t>
        </is>
      </c>
      <c r="H2686" s="159" t="n">
        <v>180879</v>
      </c>
      <c r="I2686" s="37" t="n">
        <v>158.91</v>
      </c>
      <c r="J2686" s="37" t="n">
        <v>151.76</v>
      </c>
      <c r="K2686" s="160">
        <f>H2686*(I2686/J2686)</f>
        <v/>
      </c>
      <c r="L2686" s="159" t="n">
        <v>224496.7368</v>
      </c>
      <c r="M2686" s="159" t="n">
        <v>217958</v>
      </c>
      <c r="N2686" s="159" t="n">
        <v>235394.64</v>
      </c>
      <c r="O2686" s="162">
        <f>MIN(K2686,L2686,M2686,N2686)</f>
        <v/>
      </c>
      <c r="P2686" s="162">
        <f>MAX(K2686,L2686,M2686,N2686)</f>
        <v/>
      </c>
      <c r="Q2686" s="162">
        <f>MEDIAN(K2686,L2686,M2686,N2686)</f>
        <v/>
      </c>
      <c r="R2686" s="162">
        <f>AVERAGE(K2686,L2686,M2686,N2686)</f>
        <v/>
      </c>
      <c r="S2686" s="162">
        <f>AVERAGE(O2686,Q2686)</f>
        <v/>
      </c>
      <c r="T2686" s="162">
        <f>AVERAGE(P2686,Q2686)</f>
        <v/>
      </c>
      <c r="U2686" s="41">
        <f>STDEVA(K2686,L2686,M2686,N2686)</f>
        <v/>
      </c>
      <c r="V2686" s="42">
        <f>U2686/Q2686</f>
        <v/>
      </c>
      <c r="W2686" s="43">
        <f>IF(X2686=O2686,"MENOR",IF(X2686=S2686,"PROM[MEN-MED]","PROMEDIO"))</f>
        <v/>
      </c>
      <c r="X2686" s="163">
        <f>IF(V2686&lt;=300%,O2686,IF(AND(V2686&gt;100%,V2686&lt;=150%),S2686,R2686))</f>
        <v/>
      </c>
      <c r="Y2686" s="162">
        <f>ROUND(X2686,0)</f>
        <v/>
      </c>
    </row>
    <row r="2687" ht="27" customHeight="1">
      <c r="B2687" s="57" t="inlineStr">
        <is>
          <t>8.14</t>
        </is>
      </c>
      <c r="C2687" s="32" t="n">
        <v>4912</v>
      </c>
      <c r="D2687" s="58" t="inlineStr">
        <is>
          <t>MANIJA APERTURA CAPOT</t>
        </is>
      </c>
      <c r="E2687" s="34" t="inlineStr">
        <is>
          <t>Dispositivo metálico y plastico, externo de forma irregular tipo palanca,  en su parte interna con resortes para accionar la cerradura giratoria a fin de permitir su cierre y su apertura. Forma y diámetro establecido para este vehículo.</t>
        </is>
      </c>
      <c r="F2687" s="32" t="inlineStr">
        <is>
          <t>Unidad</t>
        </is>
      </c>
      <c r="G2687" s="35" t="inlineStr">
        <is>
          <t>suministro</t>
        </is>
      </c>
      <c r="H2687" s="159" t="n">
        <v>150209</v>
      </c>
      <c r="I2687" s="37" t="n">
        <v>158.91</v>
      </c>
      <c r="J2687" s="37" t="n">
        <v>151.76</v>
      </c>
      <c r="K2687" s="160">
        <f>H2687*(I2687/J2687)</f>
        <v/>
      </c>
      <c r="L2687" s="159" t="n">
        <v>187467.2093</v>
      </c>
      <c r="M2687" s="159" t="n">
        <v>182007</v>
      </c>
      <c r="N2687" s="159" t="n">
        <v>196567.56</v>
      </c>
      <c r="O2687" s="162">
        <f>MIN(K2687,L2687,M2687,N2687)</f>
        <v/>
      </c>
      <c r="P2687" s="162">
        <f>MAX(K2687,L2687,M2687,N2687)</f>
        <v/>
      </c>
      <c r="Q2687" s="162">
        <f>MEDIAN(K2687,L2687,M2687,N2687)</f>
        <v/>
      </c>
      <c r="R2687" s="162">
        <f>AVERAGE(K2687,L2687,M2687,N2687)</f>
        <v/>
      </c>
      <c r="S2687" s="162">
        <f>AVERAGE(O2687,Q2687)</f>
        <v/>
      </c>
      <c r="T2687" s="162">
        <f>AVERAGE(P2687,Q2687)</f>
        <v/>
      </c>
      <c r="U2687" s="41">
        <f>STDEVA(K2687,L2687,M2687,N2687)</f>
        <v/>
      </c>
      <c r="V2687" s="42">
        <f>U2687/Q2687</f>
        <v/>
      </c>
      <c r="W2687" s="43">
        <f>IF(X2687=O2687,"MENOR",IF(X2687=S2687,"PROM[MEN-MED]","PROMEDIO"))</f>
        <v/>
      </c>
      <c r="X2687" s="163">
        <f>IF(V2687&lt;=300%,O2687,IF(AND(V2687&gt;100%,V2687&lt;=150%),S2687,R2687))</f>
        <v/>
      </c>
      <c r="Y2687" s="162">
        <f>ROUND(X2687,0)</f>
        <v/>
      </c>
    </row>
    <row r="2688" ht="41.25" customHeight="1">
      <c r="B2688" s="57" t="inlineStr">
        <is>
          <t>8.15</t>
        </is>
      </c>
      <c r="C2688" s="32" t="n">
        <v>4912</v>
      </c>
      <c r="D2688" s="58" t="inlineStr">
        <is>
          <t>MANIJAS EXTERNAS DE LA PUERTA</t>
        </is>
      </c>
      <c r="E2688" s="34" t="inlineStr">
        <is>
          <t xml:space="preserve">Dispositivo metálico y plastico, externo de forma irregular tipo palanca,  en su parte interna con resortes para accionar la cerradura giratoria a fin de permitir su cierre y su apertura. Forma y diámetro establecido para este vehículo.
</t>
        </is>
      </c>
      <c r="F2688" s="32" t="inlineStr">
        <is>
          <t>Unidad</t>
        </is>
      </c>
      <c r="G2688" s="35" t="inlineStr">
        <is>
          <t>suministro</t>
        </is>
      </c>
      <c r="H2688" s="159" t="n">
        <v>161996</v>
      </c>
      <c r="I2688" s="37" t="n">
        <v>158.91</v>
      </c>
      <c r="J2688" s="37" t="n">
        <v>151.76</v>
      </c>
      <c r="K2688" s="160">
        <f>H2688*(I2688/J2688)</f>
        <v/>
      </c>
      <c r="L2688" s="159" t="n">
        <v>247555.3549</v>
      </c>
      <c r="M2688" s="159" t="n">
        <v>240345</v>
      </c>
      <c r="N2688" s="159" t="n">
        <v>259572.6</v>
      </c>
      <c r="O2688" s="162">
        <f>MIN(K2688,L2688,M2688,N2688)</f>
        <v/>
      </c>
      <c r="P2688" s="162">
        <f>MAX(K2688,L2688,M2688,N2688)</f>
        <v/>
      </c>
      <c r="Q2688" s="162">
        <f>MEDIAN(K2688,L2688,M2688,N2688)</f>
        <v/>
      </c>
      <c r="R2688" s="162">
        <f>AVERAGE(K2688,L2688,M2688,N2688)</f>
        <v/>
      </c>
      <c r="S2688" s="162">
        <f>AVERAGE(O2688,Q2688)</f>
        <v/>
      </c>
      <c r="T2688" s="162">
        <f>AVERAGE(P2688,Q2688)</f>
        <v/>
      </c>
      <c r="U2688" s="41">
        <f>STDEVA(K2688,L2688,M2688,N2688)</f>
        <v/>
      </c>
      <c r="V2688" s="42">
        <f>U2688/Q2688</f>
        <v/>
      </c>
      <c r="W2688" s="43">
        <f>IF(X2688=O2688,"MENOR",IF(X2688=S2688,"PROM[MEN-MED]","PROMEDIO"))</f>
        <v/>
      </c>
      <c r="X2688" s="163">
        <f>IF(V2688&lt;=300%,O2688,IF(AND(V2688&gt;100%,V2688&lt;=150%),S2688,R2688))</f>
        <v/>
      </c>
      <c r="Y2688" s="162">
        <f>ROUND(X2688,0)</f>
        <v/>
      </c>
    </row>
    <row r="2689" ht="41.25" customHeight="1">
      <c r="B2689" s="57" t="inlineStr">
        <is>
          <t>8.16</t>
        </is>
      </c>
      <c r="C2689" s="32" t="n">
        <v>4912</v>
      </c>
      <c r="D2689" s="58" t="inlineStr">
        <is>
          <t>MANIJAS INTERNAS DE LA PUERTA</t>
        </is>
      </c>
      <c r="E2689" s="34" t="inlineStr">
        <is>
          <t xml:space="preserve">Dispositivo metálico y plastico, interno de forma irregular tipo palanca,  en su parte interna con resortes para accionar la cerradura giratoria a fin de permitir su cierre y su apertura. Forma y diámetro establecido para este vehículo.
</t>
        </is>
      </c>
      <c r="F2689" s="32" t="inlineStr">
        <is>
          <t>Unidad</t>
        </is>
      </c>
      <c r="G2689" s="35" t="inlineStr">
        <is>
          <t>suministro</t>
        </is>
      </c>
      <c r="H2689" s="159" t="n">
        <v>161996</v>
      </c>
      <c r="I2689" s="37" t="n">
        <v>158.91</v>
      </c>
      <c r="J2689" s="37" t="n">
        <v>151.76</v>
      </c>
      <c r="K2689" s="160">
        <f>H2689*(I2689/J2689)</f>
        <v/>
      </c>
      <c r="L2689" s="159" t="n">
        <v>253072.0283</v>
      </c>
      <c r="M2689" s="159" t="n">
        <v>245701</v>
      </c>
      <c r="N2689" s="159" t="n">
        <v>265357.08</v>
      </c>
      <c r="O2689" s="162">
        <f>MIN(K2689,L2689,M2689,N2689)</f>
        <v/>
      </c>
      <c r="P2689" s="162">
        <f>MAX(K2689,L2689,M2689,N2689)</f>
        <v/>
      </c>
      <c r="Q2689" s="162">
        <f>MEDIAN(K2689,L2689,M2689,N2689)</f>
        <v/>
      </c>
      <c r="R2689" s="162">
        <f>AVERAGE(K2689,L2689,M2689,N2689)</f>
        <v/>
      </c>
      <c r="S2689" s="162">
        <f>AVERAGE(O2689,Q2689)</f>
        <v/>
      </c>
      <c r="T2689" s="162">
        <f>AVERAGE(P2689,Q2689)</f>
        <v/>
      </c>
      <c r="U2689" s="41">
        <f>STDEVA(K2689,L2689,M2689,N2689)</f>
        <v/>
      </c>
      <c r="V2689" s="42">
        <f>U2689/Q2689</f>
        <v/>
      </c>
      <c r="W2689" s="43">
        <f>IF(X2689=O2689,"MENOR",IF(X2689=S2689,"PROM[MEN-MED]","PROMEDIO"))</f>
        <v/>
      </c>
      <c r="X2689" s="163">
        <f>IF(V2689&lt;=300%,O2689,IF(AND(V2689&gt;100%,V2689&lt;=150%),S2689,R2689))</f>
        <v/>
      </c>
      <c r="Y2689" s="162">
        <f>ROUND(X2689,0)</f>
        <v/>
      </c>
    </row>
    <row r="2690" ht="41.25" customHeight="1">
      <c r="B2690" s="57" t="inlineStr">
        <is>
          <t>8.17</t>
        </is>
      </c>
      <c r="C2690" s="32" t="n">
        <v>4912</v>
      </c>
      <c r="D2690" s="58" t="inlineStr">
        <is>
          <t>PLUMILLAS</t>
        </is>
      </c>
      <c r="E2690" s="34" t="inlineStr">
        <is>
          <t xml:space="preserve">Elemento metálico en forma de barzo con un largo borde de goma, conformado por el pasador, gancho y bayonet.  Para ser movido en sentido oscilatorio. Diámetro establecido para este vehículo.
</t>
        </is>
      </c>
      <c r="F2690" s="32" t="inlineStr">
        <is>
          <t>Unidad</t>
        </is>
      </c>
      <c r="G2690" s="35" t="inlineStr">
        <is>
          <t>suministro</t>
        </is>
      </c>
      <c r="H2690" s="159" t="n">
        <v>206690</v>
      </c>
      <c r="I2690" s="37" t="n">
        <v>158.91</v>
      </c>
      <c r="J2690" s="37" t="n">
        <v>151.76</v>
      </c>
      <c r="K2690" s="160">
        <f>H2690*(I2690/J2690)</f>
        <v/>
      </c>
      <c r="L2690" s="159" t="n">
        <v>255742.8167</v>
      </c>
      <c r="M2690" s="159" t="n">
        <v>248294</v>
      </c>
      <c r="N2690" s="159" t="n">
        <v>268157.52</v>
      </c>
      <c r="O2690" s="162">
        <f>MIN(K2690,L2690,M2690,N2690)</f>
        <v/>
      </c>
      <c r="P2690" s="162">
        <f>MAX(K2690,L2690,M2690,N2690)</f>
        <v/>
      </c>
      <c r="Q2690" s="162">
        <f>MEDIAN(K2690,L2690,M2690,N2690)</f>
        <v/>
      </c>
      <c r="R2690" s="162">
        <f>AVERAGE(K2690,L2690,M2690,N2690)</f>
        <v/>
      </c>
      <c r="S2690" s="162">
        <f>AVERAGE(O2690,Q2690)</f>
        <v/>
      </c>
      <c r="T2690" s="162">
        <f>AVERAGE(P2690,Q2690)</f>
        <v/>
      </c>
      <c r="U2690" s="41">
        <f>STDEVA(K2690,L2690,M2690,N2690)</f>
        <v/>
      </c>
      <c r="V2690" s="42">
        <f>U2690/Q2690</f>
        <v/>
      </c>
      <c r="W2690" s="43">
        <f>IF(X2690=O2690,"MENOR",IF(X2690=S2690,"PROM[MEN-MED]","PROMEDIO"))</f>
        <v/>
      </c>
      <c r="X2690" s="163">
        <f>IF(V2690&lt;=300%,O2690,IF(AND(V2690&gt;100%,V2690&lt;=150%),S2690,R2690))</f>
        <v/>
      </c>
      <c r="Y2690" s="162">
        <f>ROUND(X2690,0)</f>
        <v/>
      </c>
    </row>
    <row r="2691" ht="41.25" customHeight="1">
      <c r="B2691" s="57" t="inlineStr">
        <is>
          <t>8.18</t>
        </is>
      </c>
      <c r="C2691" s="32" t="n">
        <v>4912</v>
      </c>
      <c r="D2691" s="58" t="inlineStr">
        <is>
          <t>RINES DE ALEACIÓN ALUMNIO</t>
        </is>
      </c>
      <c r="E2691" s="34" t="inlineStr">
        <is>
          <t xml:space="preserve">Pieza en forma circular metálica de aleacion de  aluminio con manganeso, conformado por el cuerpo, eje, cubo, garganta, chavetero y orificio de valvula. Cuyo diametro, diseño exterior y color establecido para este vehículo.
</t>
        </is>
      </c>
      <c r="F2691" s="32" t="inlineStr">
        <is>
          <t>Unidad</t>
        </is>
      </c>
      <c r="G2691" s="35" t="inlineStr">
        <is>
          <t>suministro</t>
        </is>
      </c>
      <c r="H2691" s="159" t="n">
        <v>3151466</v>
      </c>
      <c r="I2691" s="37" t="n">
        <v>158.91</v>
      </c>
      <c r="J2691" s="37" t="n">
        <v>151.76</v>
      </c>
      <c r="K2691" s="160">
        <f>H2691*(I2691/J2691)</f>
        <v/>
      </c>
      <c r="L2691" s="159" t="n">
        <v>4265090.9476</v>
      </c>
      <c r="M2691" s="159" t="n">
        <v>4140865</v>
      </c>
      <c r="N2691" s="159" t="n">
        <v>4472134.2</v>
      </c>
      <c r="O2691" s="162">
        <f>MIN(K2691,L2691,M2691,N2691)</f>
        <v/>
      </c>
      <c r="P2691" s="162">
        <f>MAX(K2691,L2691,M2691,N2691)</f>
        <v/>
      </c>
      <c r="Q2691" s="162">
        <f>MEDIAN(K2691,L2691,M2691,N2691)</f>
        <v/>
      </c>
      <c r="R2691" s="162">
        <f>AVERAGE(K2691,L2691,M2691,N2691)</f>
        <v/>
      </c>
      <c r="S2691" s="162">
        <f>AVERAGE(O2691,Q2691)</f>
        <v/>
      </c>
      <c r="T2691" s="162">
        <f>AVERAGE(P2691,Q2691)</f>
        <v/>
      </c>
      <c r="U2691" s="41">
        <f>STDEVA(K2691,L2691,M2691,N2691)</f>
        <v/>
      </c>
      <c r="V2691" s="42">
        <f>U2691/Q2691</f>
        <v/>
      </c>
      <c r="W2691" s="43">
        <f>IF(X2691=O2691,"MENOR",IF(X2691=S2691,"PROM[MEN-MED]","PROMEDIO"))</f>
        <v/>
      </c>
      <c r="X2691" s="163">
        <f>IF(V2691&lt;=300%,O2691,IF(AND(V2691&gt;100%,V2691&lt;=150%),S2691,R2691))</f>
        <v/>
      </c>
      <c r="Y2691" s="162">
        <f>ROUND(X2691,0)</f>
        <v/>
      </c>
    </row>
    <row r="2692" ht="41.25" customHeight="1">
      <c r="B2692" s="57" t="inlineStr">
        <is>
          <t>8.19</t>
        </is>
      </c>
      <c r="C2692" s="32" t="n">
        <v>4912</v>
      </c>
      <c r="D2692" s="58" t="inlineStr">
        <is>
          <t>STOP TRASERO</t>
        </is>
      </c>
      <c r="E2692" s="34" t="inlineStr">
        <is>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is>
      </c>
      <c r="F2692" s="32" t="inlineStr">
        <is>
          <t>Unidad</t>
        </is>
      </c>
      <c r="G2692" s="35" t="inlineStr">
        <is>
          <t>suministro</t>
        </is>
      </c>
      <c r="H2692" s="159" t="n">
        <v>547606</v>
      </c>
      <c r="I2692" s="37" t="n">
        <v>158.91</v>
      </c>
      <c r="J2692" s="37" t="n">
        <v>151.76</v>
      </c>
      <c r="K2692" s="160">
        <f>H2692*(I2692/J2692)</f>
        <v/>
      </c>
      <c r="L2692" s="159" t="n">
        <v>1222051.7456</v>
      </c>
      <c r="M2692" s="159" t="n">
        <v>1186458</v>
      </c>
      <c r="N2692" s="159" t="n">
        <v>1281374.64</v>
      </c>
      <c r="O2692" s="162">
        <f>MIN(K2692,L2692,M2692,N2692)</f>
        <v/>
      </c>
      <c r="P2692" s="162">
        <f>MAX(K2692,L2692,M2692,N2692)</f>
        <v/>
      </c>
      <c r="Q2692" s="162">
        <f>MEDIAN(K2692,L2692,M2692,N2692)</f>
        <v/>
      </c>
      <c r="R2692" s="162">
        <f>AVERAGE(K2692,L2692,M2692,N2692)</f>
        <v/>
      </c>
      <c r="S2692" s="162">
        <f>AVERAGE(O2692,Q2692)</f>
        <v/>
      </c>
      <c r="T2692" s="162">
        <f>AVERAGE(P2692,Q2692)</f>
        <v/>
      </c>
      <c r="U2692" s="41">
        <f>STDEVA(K2692,L2692,M2692,N2692)</f>
        <v/>
      </c>
      <c r="V2692" s="42">
        <f>U2692/Q2692</f>
        <v/>
      </c>
      <c r="W2692" s="43">
        <f>IF(X2692=O2692,"MENOR",IF(X2692=S2692,"PROM[MEN-MED]","PROMEDIO"))</f>
        <v/>
      </c>
      <c r="X2692" s="163">
        <f>IF(V2692&lt;=300%,O2692,IF(AND(V2692&gt;100%,V2692&lt;=150%),S2692,R2692))</f>
        <v/>
      </c>
      <c r="Y2692" s="162">
        <f>ROUND(X2692,0)</f>
        <v/>
      </c>
    </row>
    <row r="2693" ht="41.25" customHeight="1">
      <c r="B2693" s="57" t="inlineStr">
        <is>
          <t>8.20</t>
        </is>
      </c>
      <c r="C2693" s="32" t="n">
        <v>4912</v>
      </c>
      <c r="D2693" s="58" t="inlineStr">
        <is>
          <t xml:space="preserve">TAPA TANQUE DE COMBUSTIBLE </t>
        </is>
      </c>
      <c r="E2693" s="34" t="inlineStr">
        <is>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is>
      </c>
      <c r="F2693" s="32" t="inlineStr">
        <is>
          <t>Unidad</t>
        </is>
      </c>
      <c r="G2693" s="35" t="inlineStr">
        <is>
          <t>suministro</t>
        </is>
      </c>
      <c r="H2693" s="159" t="n">
        <v>147089</v>
      </c>
      <c r="I2693" s="37" t="n">
        <v>158.91</v>
      </c>
      <c r="J2693" s="37" t="n">
        <v>151.76</v>
      </c>
      <c r="K2693" s="160">
        <f>H2693*(I2693/J2693)</f>
        <v/>
      </c>
      <c r="L2693" s="159" t="n">
        <v>186029.3323</v>
      </c>
      <c r="M2693" s="159" t="n">
        <v>180611</v>
      </c>
      <c r="N2693" s="159" t="n">
        <v>195059.88</v>
      </c>
      <c r="O2693" s="162">
        <f>MIN(K2693,L2693,M2693,N2693)</f>
        <v/>
      </c>
      <c r="P2693" s="162">
        <f>MAX(K2693,L2693,M2693,N2693)</f>
        <v/>
      </c>
      <c r="Q2693" s="162">
        <f>MEDIAN(K2693,L2693,M2693,N2693)</f>
        <v/>
      </c>
      <c r="R2693" s="162">
        <f>AVERAGE(K2693,L2693,M2693,N2693)</f>
        <v/>
      </c>
      <c r="S2693" s="162">
        <f>AVERAGE(O2693,Q2693)</f>
        <v/>
      </c>
      <c r="T2693" s="162">
        <f>AVERAGE(P2693,Q2693)</f>
        <v/>
      </c>
      <c r="U2693" s="41">
        <f>STDEVA(K2693,L2693,M2693,N2693)</f>
        <v/>
      </c>
      <c r="V2693" s="42">
        <f>U2693/Q2693</f>
        <v/>
      </c>
      <c r="W2693" s="43">
        <f>IF(X2693=O2693,"MENOR",IF(X2693=S2693,"PROM[MEN-MED]","PROMEDIO"))</f>
        <v/>
      </c>
      <c r="X2693" s="163">
        <f>IF(V2693&lt;=300%,O2693,IF(AND(V2693&gt;100%,V2693&lt;=150%),S2693,R2693))</f>
        <v/>
      </c>
      <c r="Y2693" s="162">
        <f>ROUND(X2693,0)</f>
        <v/>
      </c>
    </row>
    <row r="2694" ht="41.25" customHeight="1">
      <c r="B2694" s="57" t="inlineStr">
        <is>
          <t>8.21</t>
        </is>
      </c>
      <c r="C2694" s="32" t="n">
        <v>4912</v>
      </c>
      <c r="D2694" s="58" t="inlineStr">
        <is>
          <t>TARRO SILENCIADOR</t>
        </is>
      </c>
      <c r="E2694" s="34" t="inlineStr">
        <is>
          <t xml:space="preserve">Pieza de forma cilíndrica de longitud y forma irregular, que en su interior se alojan recamaras del mismo material y tiene dos tubos para conexión y el otro para las salida de los gases. Diámetro establecido para este vehículo.
</t>
        </is>
      </c>
      <c r="F2694" s="32" t="inlineStr">
        <is>
          <t>Unidad</t>
        </is>
      </c>
      <c r="G2694" s="35" t="inlineStr">
        <is>
          <t>suministro</t>
        </is>
      </c>
      <c r="H2694" s="159" t="n">
        <v>1747171</v>
      </c>
      <c r="I2694" s="37" t="n">
        <v>158.91</v>
      </c>
      <c r="J2694" s="37" t="n">
        <v>151.76</v>
      </c>
      <c r="K2694" s="160">
        <f>H2694*(I2694/J2694)</f>
        <v/>
      </c>
      <c r="L2694" s="159" t="n">
        <v>2293579.2845</v>
      </c>
      <c r="M2694" s="159" t="n">
        <v>2226776</v>
      </c>
      <c r="N2694" s="159" t="n">
        <v>2404918.08</v>
      </c>
      <c r="O2694" s="162">
        <f>MIN(K2694,L2694,M2694,N2694)</f>
        <v/>
      </c>
      <c r="P2694" s="162">
        <f>MAX(K2694,L2694,M2694,N2694)</f>
        <v/>
      </c>
      <c r="Q2694" s="162">
        <f>MEDIAN(K2694,L2694,M2694,N2694)</f>
        <v/>
      </c>
      <c r="R2694" s="162">
        <f>AVERAGE(K2694,L2694,M2694,N2694)</f>
        <v/>
      </c>
      <c r="S2694" s="162">
        <f>AVERAGE(O2694,Q2694)</f>
        <v/>
      </c>
      <c r="T2694" s="162">
        <f>AVERAGE(P2694,Q2694)</f>
        <v/>
      </c>
      <c r="U2694" s="41">
        <f>STDEVA(K2694,L2694,M2694,N2694)</f>
        <v/>
      </c>
      <c r="V2694" s="42">
        <f>U2694/Q2694</f>
        <v/>
      </c>
      <c r="W2694" s="43">
        <f>IF(X2694=O2694,"MENOR",IF(X2694=S2694,"PROM[MEN-MED]","PROMEDIO"))</f>
        <v/>
      </c>
      <c r="X2694" s="163">
        <f>IF(V2694&lt;=300%,O2694,IF(AND(V2694&gt;100%,V2694&lt;=150%),S2694,R2694))</f>
        <v/>
      </c>
      <c r="Y2694" s="162">
        <f>ROUND(X2694,0)</f>
        <v/>
      </c>
    </row>
    <row r="2695" ht="41.25" customHeight="1">
      <c r="B2695" s="57" t="inlineStr">
        <is>
          <t>8.22</t>
        </is>
      </c>
      <c r="C2695" s="32" t="n">
        <v>4912</v>
      </c>
      <c r="D2695" s="58" t="inlineStr">
        <is>
          <t>VIDRIO PANORÁMICO DELANTERO</t>
        </is>
      </c>
      <c r="E2695" s="34" t="inlineStr">
        <is>
          <t xml:space="preserve">Elemento de material inorgánico duro, frágil, transparente y amorfo  compuesto por arena de sílice, carbonato de sodio y caliza. Ubicación parte de delantera para el vehículo. Diámetro establecido para este vehículo.
</t>
        </is>
      </c>
      <c r="F2695" s="32" t="inlineStr">
        <is>
          <t>Unidad</t>
        </is>
      </c>
      <c r="G2695" s="35" t="inlineStr">
        <is>
          <t>suministro</t>
        </is>
      </c>
      <c r="H2695" s="159" t="n">
        <v>2217567</v>
      </c>
      <c r="I2695" s="37" t="n">
        <v>158.91</v>
      </c>
      <c r="J2695" s="37" t="n">
        <v>151.76</v>
      </c>
      <c r="K2695" s="160">
        <f>H2695*(I2695/J2695)</f>
        <v/>
      </c>
      <c r="L2695" s="159" t="n">
        <v>2705545.2893</v>
      </c>
      <c r="M2695" s="159" t="n">
        <v>2626743</v>
      </c>
      <c r="N2695" s="159" t="n">
        <v>2836882.44</v>
      </c>
      <c r="O2695" s="162">
        <f>MIN(K2695,L2695,M2695,N2695)</f>
        <v/>
      </c>
      <c r="P2695" s="162">
        <f>MAX(K2695,L2695,M2695,N2695)</f>
        <v/>
      </c>
      <c r="Q2695" s="162">
        <f>MEDIAN(K2695,L2695,M2695,N2695)</f>
        <v/>
      </c>
      <c r="R2695" s="162">
        <f>AVERAGE(K2695,L2695,M2695,N2695)</f>
        <v/>
      </c>
      <c r="S2695" s="162">
        <f>AVERAGE(O2695,Q2695)</f>
        <v/>
      </c>
      <c r="T2695" s="162">
        <f>AVERAGE(P2695,Q2695)</f>
        <v/>
      </c>
      <c r="U2695" s="41">
        <f>STDEVA(K2695,L2695,M2695,N2695)</f>
        <v/>
      </c>
      <c r="V2695" s="42">
        <f>U2695/Q2695</f>
        <v/>
      </c>
      <c r="W2695" s="43">
        <f>IF(X2695=O2695,"MENOR",IF(X2695=S2695,"PROM[MEN-MED]","PROMEDIO"))</f>
        <v/>
      </c>
      <c r="X2695" s="163">
        <f>IF(V2695&lt;=300%,O2695,IF(AND(V2695&gt;100%,V2695&lt;=150%),S2695,R2695))</f>
        <v/>
      </c>
      <c r="Y2695" s="162">
        <f>ROUND(X2695,0)</f>
        <v/>
      </c>
    </row>
    <row r="2696" ht="41.25" customHeight="1">
      <c r="B2696" s="57" t="inlineStr">
        <is>
          <t>8.23</t>
        </is>
      </c>
      <c r="C2696" s="32" t="n">
        <v>4912</v>
      </c>
      <c r="D2696" s="58" t="inlineStr">
        <is>
          <t>VIDRIO PANORÁMICO DELANTERO (BLINDADO)</t>
        </is>
      </c>
      <c r="E2696" s="34" t="inlineStr">
        <is>
          <t xml:space="preserve">Elemento de material inorgánico duro, frágil, transparente y amorfo  compuesto por arena de sílice, carbonato de sodio y caliza. Ubicación parte de delantera para el vehículo. Diámetro establecido para este vehículo.
</t>
        </is>
      </c>
      <c r="F2696" s="32" t="inlineStr">
        <is>
          <t>Unidad</t>
        </is>
      </c>
      <c r="G2696" s="35" t="inlineStr">
        <is>
          <t>suministro</t>
        </is>
      </c>
      <c r="H2696" s="159" t="n">
        <v>2170136</v>
      </c>
      <c r="I2696" s="37" t="n">
        <v>158.91</v>
      </c>
      <c r="J2696" s="37" t="n">
        <v>151.76</v>
      </c>
      <c r="K2696" s="160">
        <f>H2696*(I2696/J2696)</f>
        <v/>
      </c>
      <c r="L2696" s="159" t="n">
        <v>2598194.5682</v>
      </c>
      <c r="M2696" s="159" t="n">
        <v>2522519</v>
      </c>
      <c r="N2696" s="159" t="n">
        <v>2724320.52</v>
      </c>
      <c r="O2696" s="162">
        <f>MIN(K2696,L2696,M2696,N2696)</f>
        <v/>
      </c>
      <c r="P2696" s="162">
        <f>MAX(K2696,L2696,M2696,N2696)</f>
        <v/>
      </c>
      <c r="Q2696" s="162">
        <f>MEDIAN(K2696,L2696,M2696,N2696)</f>
        <v/>
      </c>
      <c r="R2696" s="162">
        <f>AVERAGE(K2696,L2696,M2696,N2696)</f>
        <v/>
      </c>
      <c r="S2696" s="162">
        <f>AVERAGE(O2696,Q2696)</f>
        <v/>
      </c>
      <c r="T2696" s="162">
        <f>AVERAGE(P2696,Q2696)</f>
        <v/>
      </c>
      <c r="U2696" s="41">
        <f>STDEVA(K2696,L2696,M2696,N2696)</f>
        <v/>
      </c>
      <c r="V2696" s="42">
        <f>U2696/Q2696</f>
        <v/>
      </c>
      <c r="W2696" s="43">
        <f>IF(X2696=O2696,"MENOR",IF(X2696=S2696,"PROM[MEN-MED]","PROMEDIO"))</f>
        <v/>
      </c>
      <c r="X2696" s="163">
        <f>IF(V2696&lt;=300%,O2696,IF(AND(V2696&gt;100%,V2696&lt;=150%),S2696,R2696))</f>
        <v/>
      </c>
      <c r="Y2696" s="162">
        <f>ROUND(X2696,0)</f>
        <v/>
      </c>
    </row>
    <row r="2697" ht="41.25" customHeight="1">
      <c r="B2697" s="57" t="inlineStr">
        <is>
          <t>8.24</t>
        </is>
      </c>
      <c r="C2697" s="32" t="n">
        <v>4912</v>
      </c>
      <c r="D2697" s="58" t="inlineStr">
        <is>
          <t>VIDRIO PANORÁMICO TRASERO</t>
        </is>
      </c>
      <c r="E2697" s="34" t="inlineStr">
        <is>
          <t xml:space="preserve">Elemento de material inorgánico duro, frágil, transparente y amorfo  compuesto por arena de sílice, carbonato de sodio y caliza. Ubicación parte de atrás para el vehículo. Diámetro establecido para este vehículo.
</t>
        </is>
      </c>
      <c r="F2697" s="32" t="inlineStr">
        <is>
          <t>Unidad</t>
        </is>
      </c>
      <c r="G2697" s="35" t="inlineStr">
        <is>
          <t>suministro</t>
        </is>
      </c>
      <c r="H2697" s="159" t="n">
        <v>642047</v>
      </c>
      <c r="I2697" s="37" t="n">
        <v>158.91</v>
      </c>
      <c r="J2697" s="37" t="n">
        <v>151.76</v>
      </c>
      <c r="K2697" s="160">
        <f>H2697*(I2697/J2697)</f>
        <v/>
      </c>
      <c r="L2697" s="159" t="n">
        <v>772191</v>
      </c>
      <c r="M2697" s="159" t="n">
        <v>749700</v>
      </c>
      <c r="N2697" s="159" t="n">
        <v>809676</v>
      </c>
      <c r="O2697" s="162">
        <f>MIN(K2697,L2697,M2697,N2697)</f>
        <v/>
      </c>
      <c r="P2697" s="162">
        <f>MAX(K2697,L2697,M2697,N2697)</f>
        <v/>
      </c>
      <c r="Q2697" s="162">
        <f>MEDIAN(K2697,L2697,M2697,N2697)</f>
        <v/>
      </c>
      <c r="R2697" s="162">
        <f>AVERAGE(K2697,L2697,M2697,N2697)</f>
        <v/>
      </c>
      <c r="S2697" s="162">
        <f>AVERAGE(O2697,Q2697)</f>
        <v/>
      </c>
      <c r="T2697" s="162">
        <f>AVERAGE(P2697,Q2697)</f>
        <v/>
      </c>
      <c r="U2697" s="41">
        <f>STDEVA(K2697,L2697,M2697,N2697)</f>
        <v/>
      </c>
      <c r="V2697" s="42">
        <f>U2697/Q2697</f>
        <v/>
      </c>
      <c r="W2697" s="43">
        <f>IF(X2697=O2697,"MENOR",IF(X2697=S2697,"PROM[MEN-MED]","PROMEDIO"))</f>
        <v/>
      </c>
      <c r="X2697" s="163">
        <f>IF(V2697&lt;=300%,O2697,IF(AND(V2697&gt;100%,V2697&lt;=150%),S2697,R2697))</f>
        <v/>
      </c>
      <c r="Y2697" s="162">
        <f>ROUND(X2697,0)</f>
        <v/>
      </c>
    </row>
    <row r="2698" ht="41.25" customHeight="1">
      <c r="B2698" s="57" t="inlineStr">
        <is>
          <t>8.25</t>
        </is>
      </c>
      <c r="C2698" s="32" t="n">
        <v>4912</v>
      </c>
      <c r="D2698" s="58" t="inlineStr">
        <is>
          <t xml:space="preserve">VIDRIOS LATERALES COSTADOS </t>
        </is>
      </c>
      <c r="E2698" s="34" t="inlineStr">
        <is>
          <t xml:space="preserve">Elemento de material inorgánico duro, frágil, transparente y amorfo  compuesto por arena de sílice, carbonato de sodio y caliza. Ubicación parte de atrás lateral para el vehículo Diámetro establecido para este vehículo.
</t>
        </is>
      </c>
      <c r="F2698" s="32" t="inlineStr">
        <is>
          <t>Unidad</t>
        </is>
      </c>
      <c r="G2698" s="35" t="inlineStr">
        <is>
          <t>suministro</t>
        </is>
      </c>
      <c r="H2698" s="159" t="n">
        <v>687800</v>
      </c>
      <c r="I2698" s="37" t="n">
        <v>158.91</v>
      </c>
      <c r="J2698" s="37" t="n">
        <v>151.76</v>
      </c>
      <c r="K2698" s="160">
        <f>H2698*(I2698/J2698)</f>
        <v/>
      </c>
      <c r="L2698" s="159" t="n">
        <v>806495.1538</v>
      </c>
      <c r="M2698" s="159" t="n">
        <v>783005</v>
      </c>
      <c r="N2698" s="159" t="n">
        <v>845645.4</v>
      </c>
      <c r="O2698" s="162">
        <f>MIN(K2698,L2698,M2698,N2698)</f>
        <v/>
      </c>
      <c r="P2698" s="162">
        <f>MAX(K2698,L2698,M2698,N2698)</f>
        <v/>
      </c>
      <c r="Q2698" s="162">
        <f>MEDIAN(K2698,L2698,M2698,N2698)</f>
        <v/>
      </c>
      <c r="R2698" s="162">
        <f>AVERAGE(K2698,L2698,M2698,N2698)</f>
        <v/>
      </c>
      <c r="S2698" s="162">
        <f>AVERAGE(O2698,Q2698)</f>
        <v/>
      </c>
      <c r="T2698" s="162">
        <f>AVERAGE(P2698,Q2698)</f>
        <v/>
      </c>
      <c r="U2698" s="41">
        <f>STDEVA(K2698,L2698,M2698,N2698)</f>
        <v/>
      </c>
      <c r="V2698" s="42">
        <f>U2698/Q2698</f>
        <v/>
      </c>
      <c r="W2698" s="43">
        <f>IF(X2698=O2698,"MENOR",IF(X2698=S2698,"PROM[MEN-MED]","PROMEDIO"))</f>
        <v/>
      </c>
      <c r="X2698" s="163">
        <f>IF(V2698&lt;=300%,O2698,IF(AND(V2698&gt;100%,V2698&lt;=150%),S2698,R2698))</f>
        <v/>
      </c>
      <c r="Y2698" s="162">
        <f>ROUND(X2698,0)</f>
        <v/>
      </c>
    </row>
    <row r="2699" ht="41.25" customHeight="1">
      <c r="B2699" s="57" t="inlineStr">
        <is>
          <t>8.26</t>
        </is>
      </c>
      <c r="C2699" s="32" t="n">
        <v>4912</v>
      </c>
      <c r="D2699" s="58" t="inlineStr">
        <is>
          <t>VIDRIOS LATERALES COSTADOS (BLINDADO)</t>
        </is>
      </c>
      <c r="E2699" s="34" t="inlineStr">
        <is>
          <t xml:space="preserve">Elemento de material inorgánico duro, frágil, transparente y amorfo  compuesto por arena de sílice, carbonato de sodio y caliza. Ubicación parte de atrás lateral para el vehículo Diámetro establecido para este vehículo.
</t>
        </is>
      </c>
      <c r="F2699" s="32" t="inlineStr">
        <is>
          <t>Unidad</t>
        </is>
      </c>
      <c r="G2699" s="35" t="inlineStr">
        <is>
          <t>suministro</t>
        </is>
      </c>
      <c r="H2699" s="159" t="n">
        <v>829856</v>
      </c>
      <c r="I2699" s="37" t="n">
        <v>158.91</v>
      </c>
      <c r="J2699" s="37" t="n">
        <v>151.76</v>
      </c>
      <c r="K2699" s="160">
        <f>H2699*(I2699/J2699)</f>
        <v/>
      </c>
      <c r="L2699" s="159" t="n">
        <v>4684625.4</v>
      </c>
      <c r="M2699" s="159" t="n">
        <v>4548180</v>
      </c>
      <c r="N2699" s="159" t="n">
        <v>4912034.4</v>
      </c>
      <c r="O2699" s="162">
        <f>MIN(K2699,L2699,M2699,N2699)</f>
        <v/>
      </c>
      <c r="P2699" s="162">
        <f>MAX(K2699,L2699,M2699,N2699)</f>
        <v/>
      </c>
      <c r="Q2699" s="162">
        <f>MEDIAN(K2699,L2699,M2699,N2699)</f>
        <v/>
      </c>
      <c r="R2699" s="162">
        <f>AVERAGE(K2699,L2699,M2699,N2699)</f>
        <v/>
      </c>
      <c r="S2699" s="162">
        <f>AVERAGE(O2699,Q2699)</f>
        <v/>
      </c>
      <c r="T2699" s="162">
        <f>AVERAGE(P2699,Q2699)</f>
        <v/>
      </c>
      <c r="U2699" s="41">
        <f>STDEVA(K2699,L2699,M2699,N2699)</f>
        <v/>
      </c>
      <c r="V2699" s="42">
        <f>U2699/Q2699</f>
        <v/>
      </c>
      <c r="W2699" s="43">
        <f>IF(X2699=O2699,"MENOR",IF(X2699=S2699,"PROM[MEN-MED]","PROMEDIO"))</f>
        <v/>
      </c>
      <c r="X2699" s="163">
        <f>IF(V2699&lt;=300%,O2699,IF(AND(V2699&gt;100%,V2699&lt;=150%),S2699,R2699))</f>
        <v/>
      </c>
      <c r="Y2699" s="162">
        <f>ROUND(X2699,0)</f>
        <v/>
      </c>
    </row>
    <row r="2700" ht="27" customHeight="1">
      <c r="B2700" s="76" t="inlineStr">
        <is>
          <t>8.27</t>
        </is>
      </c>
      <c r="C2700" s="77" t="n">
        <v>4912</v>
      </c>
      <c r="D2700" s="78" t="inlineStr">
        <is>
          <t>JUEGO DE TAPETES</t>
        </is>
      </c>
      <c r="E2700" s="85" t="inlineStr">
        <is>
          <t xml:space="preserve">Elemento de proteccion, fabricado en caucho PVC negros, bordeado y marcado con  la marca del vehículo. Diámetro establecido para este vehículo.
</t>
        </is>
      </c>
      <c r="F2700" s="77" t="inlineStr">
        <is>
          <t>Juego</t>
        </is>
      </c>
      <c r="G2700" s="80" t="inlineStr">
        <is>
          <t>suministro</t>
        </is>
      </c>
      <c r="H2700" s="159" t="n">
        <v>308091</v>
      </c>
      <c r="I2700" s="37" t="n">
        <v>158.91</v>
      </c>
      <c r="J2700" s="37" t="n">
        <v>151.76</v>
      </c>
      <c r="K2700" s="170">
        <f>H2700*(I2700/J2700)</f>
        <v/>
      </c>
      <c r="L2700" s="159" t="n">
        <v>915322.8909999999</v>
      </c>
      <c r="M2700" s="159" t="n">
        <v>888663</v>
      </c>
      <c r="N2700" s="159" t="n">
        <v>959756.04</v>
      </c>
      <c r="O2700" s="162">
        <f>MIN(K2700,L2700,M2700,N2700)</f>
        <v/>
      </c>
      <c r="P2700" s="162">
        <f>MAX(K2700,L2700,M2700,N2700)</f>
        <v/>
      </c>
      <c r="Q2700" s="162">
        <f>MEDIAN(K2700,L2700,M2700,N2700)</f>
        <v/>
      </c>
      <c r="R2700" s="162">
        <f>AVERAGE(K2700,L2700,M2700,N2700)</f>
        <v/>
      </c>
      <c r="S2700" s="162">
        <f>AVERAGE(O2700,Q2700)</f>
        <v/>
      </c>
      <c r="T2700" s="162">
        <f>AVERAGE(P2700,Q2700)</f>
        <v/>
      </c>
      <c r="U2700" s="41">
        <f>STDEVA(K2700,L2700,M2700,N2700)</f>
        <v/>
      </c>
      <c r="V2700" s="42">
        <f>U2700/Q2700</f>
        <v/>
      </c>
      <c r="W2700" s="43">
        <f>IF(X2700=O2700,"MENOR",IF(X2700=S2700,"PROM[MEN-MED]","PROMEDIO"))</f>
        <v/>
      </c>
      <c r="X2700" s="163">
        <f>IF(V2700&lt;=300%,O2700,IF(AND(V2700&gt;100%,V2700&lt;=150%),S2700,R2700))</f>
        <v/>
      </c>
      <c r="Y2700" s="162">
        <f>ROUND(X2700,0)</f>
        <v/>
      </c>
    </row>
    <row r="2701" ht="16.5" customHeight="1">
      <c r="B2701" s="60" t="n"/>
      <c r="C2701" s="61" t="n"/>
      <c r="D2701" s="62" t="n"/>
      <c r="E2701" s="87" t="n"/>
      <c r="F2701" s="61" t="n"/>
      <c r="G2701" s="64" t="n"/>
      <c r="H2701" s="168" t="n"/>
      <c r="I2701" s="64" t="n"/>
      <c r="K2701" s="169" t="n"/>
    </row>
    <row r="2702" ht="16.5" customHeight="1">
      <c r="B2702" s="60" t="n"/>
      <c r="C2702" s="61" t="n"/>
      <c r="D2702" s="62" t="n"/>
      <c r="E2702" s="87" t="n"/>
      <c r="F2702" s="61" t="n"/>
      <c r="G2702" s="64" t="n"/>
      <c r="H2702" s="168" t="n"/>
      <c r="I2702" s="64" t="n"/>
      <c r="K2702" s="169" t="n"/>
    </row>
    <row r="2703" ht="15.75" customHeight="1">
      <c r="B2703" s="139" t="inlineStr">
        <is>
          <t xml:space="preserve">TOYOTA COROLLA CROSS HIBRIDAS </t>
        </is>
      </c>
      <c r="C2703" s="149" t="n"/>
      <c r="D2703" s="149" t="n"/>
      <c r="E2703" s="149" t="n"/>
      <c r="F2703" s="149" t="n"/>
      <c r="G2703" s="150" t="n"/>
      <c r="H2703" s="154" t="inlineStr">
        <is>
          <t>INDEXACIÓN PRECIOS DEL CONTRATO 105-SAMC-APOYOLOGÍSTICO-2025 4 del 15 de octubre de 2025</t>
        </is>
      </c>
      <c r="I2703" s="149" t="n"/>
      <c r="J2703" s="149" t="n"/>
      <c r="K2703" s="150" t="n"/>
      <c r="L2703" s="155" t="inlineStr">
        <is>
          <t>COTIZACIONES 2026</t>
        </is>
      </c>
      <c r="M2703" s="149" t="n"/>
      <c r="N2703" s="150" t="n"/>
      <c r="O2703" s="19" t="n"/>
      <c r="P2703" s="19" t="n"/>
      <c r="Q2703" s="19" t="n"/>
      <c r="R2703" s="19" t="n"/>
      <c r="S2703" s="19" t="n"/>
      <c r="T2703" s="19" t="n"/>
      <c r="U2703" s="19" t="n"/>
      <c r="V2703" s="20" t="n"/>
      <c r="W2703" s="19" t="n"/>
      <c r="X2703" s="19" t="n"/>
      <c r="Y2703" s="19" t="n"/>
    </row>
    <row r="2704" ht="27" customHeight="1">
      <c r="B2704" s="68" t="inlineStr">
        <is>
          <t>ITEM</t>
        </is>
      </c>
      <c r="C2704" s="68" t="inlineStr">
        <is>
          <t>CÓDIGO CPC</t>
        </is>
      </c>
      <c r="D2704" s="69" t="inlineStr">
        <is>
          <t>NOMBRE DEL BIEN Y/O SERVICIO</t>
        </is>
      </c>
      <c r="E2704" s="68" t="inlineStr">
        <is>
          <t>DESCRIPCIÓN DEL BIEN Y/O SERVICIO</t>
        </is>
      </c>
      <c r="F2704" s="68" t="inlineStr">
        <is>
          <t>UNIDAD MEDIDA SEGÚN SECOP II</t>
        </is>
      </c>
      <c r="G2704" s="68" t="inlineStr">
        <is>
          <t>NECESIDAD TOTAL</t>
        </is>
      </c>
      <c r="H2704" s="154" t="inlineStr">
        <is>
          <t xml:space="preserve">PRECIO UNITARIO INCLUIDO IVA </t>
        </is>
      </c>
      <c r="I2704" s="154" t="inlineStr">
        <is>
          <t>IPC ACTUAL (MAYO 2026)</t>
        </is>
      </c>
      <c r="J2704" s="154" t="inlineStr">
        <is>
          <t>IPC INICIAL (OCTUBRE 2025)</t>
        </is>
      </c>
      <c r="K2704" s="154" t="inlineStr">
        <is>
          <t>PRECIO UNITARIO INCLUIDO IVA Y DEMÁS GRAVÁMENES (SI APLICA) - (INDEXADO )</t>
        </is>
      </c>
      <c r="L2704" s="156" t="inlineStr">
        <is>
          <t>DEINTEKOPCT</t>
        </is>
      </c>
      <c r="M2704" s="156" t="inlineStr">
        <is>
          <t>TECNIPROYECTO</t>
        </is>
      </c>
      <c r="N2704" s="156" t="inlineStr">
        <is>
          <t>SS7 Comunicaciones SAS</t>
        </is>
      </c>
      <c r="O2704" s="24" t="inlineStr">
        <is>
          <t>Menor</t>
        </is>
      </c>
      <c r="P2704" s="24" t="inlineStr">
        <is>
          <t>Mayor</t>
        </is>
      </c>
      <c r="Q2704" s="24" t="inlineStr">
        <is>
          <t>Mediana</t>
        </is>
      </c>
      <c r="R2704" s="24" t="inlineStr">
        <is>
          <t>Promedio</t>
        </is>
      </c>
      <c r="S2704" s="24" t="inlineStr">
        <is>
          <t>Promedio Menor-Mediana</t>
        </is>
      </c>
      <c r="T2704" s="24" t="inlineStr">
        <is>
          <t>Promedio Mayor-Mediana</t>
        </is>
      </c>
      <c r="U2704" s="24" t="inlineStr">
        <is>
          <t>Desviación Estándar</t>
        </is>
      </c>
      <c r="V2704" s="25" t="inlineStr">
        <is>
          <t>%disper</t>
        </is>
      </c>
      <c r="W2704" s="24" t="inlineStr">
        <is>
          <t>CRITERIO DE SELECCIÓN</t>
        </is>
      </c>
      <c r="X2704" s="24" t="inlineStr">
        <is>
          <t>PRECIO UNITARIO DE REFERENCIA (INCLUIDO IVA)</t>
        </is>
      </c>
      <c r="Y2704" s="24" t="inlineStr">
        <is>
          <t>PRECIO UNITARIO DE REFERENCIA (INCLUIDO IVA) REDONDEADO A 0 DECIMALES</t>
        </is>
      </c>
    </row>
    <row r="2705" ht="15.75" customHeight="1">
      <c r="B2705" s="26" t="inlineStr">
        <is>
          <t>1.</t>
        </is>
      </c>
      <c r="C2705" s="142" t="inlineStr">
        <is>
          <t>SISTEMA DE FRENOS</t>
        </is>
      </c>
      <c r="H2705" s="157" t="n"/>
      <c r="I2705" s="29" t="n"/>
      <c r="J2705" s="29" t="n"/>
      <c r="K2705" s="157" t="n"/>
      <c r="L2705" s="157" t="n"/>
      <c r="M2705" s="157" t="n"/>
      <c r="N2705" s="157" t="n"/>
      <c r="O2705" s="29" t="n"/>
      <c r="P2705" s="29" t="n"/>
      <c r="Q2705" s="29" t="n"/>
      <c r="R2705" s="29" t="n"/>
      <c r="S2705" s="29" t="n"/>
      <c r="T2705" s="29" t="n"/>
      <c r="U2705" s="29" t="n"/>
      <c r="V2705" s="75" t="n"/>
      <c r="W2705" s="29" t="n"/>
      <c r="X2705" s="29" t="n"/>
      <c r="Y2705" s="29" t="n"/>
    </row>
    <row r="2706" ht="40.5" customHeight="1">
      <c r="B2706" s="32" t="inlineStr">
        <is>
          <t>1.1</t>
        </is>
      </c>
      <c r="C2706" s="32" t="n">
        <v>4912</v>
      </c>
      <c r="D2706" s="58" t="inlineStr">
        <is>
          <t>HORQUILLA DE LA VARILLA DE EMPUJE DEL CILINDRO MAESTRO</t>
        </is>
      </c>
      <c r="E2706" s="34" t="inlineStr">
        <is>
          <t>componente esencial que transmite la fuerza desde el pedal del embrague al cilindro maestro, permitiendo el correcto funcionamiento del sistema de embrague. Para garantizar un rendimiento óptimo y la seguridad del vehículo, es recomendable utilizar piezas originales de Toyota.</t>
        </is>
      </c>
      <c r="F2706" s="32" t="inlineStr">
        <is>
          <t>Unidad</t>
        </is>
      </c>
      <c r="G2706" s="35" t="inlineStr">
        <is>
          <t>suministro</t>
        </is>
      </c>
      <c r="H2706" s="159" t="n">
        <v>209821</v>
      </c>
      <c r="I2706" s="37" t="n">
        <v>158.91</v>
      </c>
      <c r="J2706" s="37" t="n">
        <v>151.76</v>
      </c>
      <c r="K2706" s="160">
        <f>H2706*(I2706/J2706)</f>
        <v/>
      </c>
      <c r="L2706" s="159" t="n">
        <v>284456.1244</v>
      </c>
      <c r="M2706" s="159" t="n">
        <v>276171</v>
      </c>
      <c r="N2706" s="159" t="n">
        <v>298264.68</v>
      </c>
      <c r="O2706" s="162">
        <f>MIN(K2706,L2706,M2706,N2706)</f>
        <v/>
      </c>
      <c r="P2706" s="162">
        <f>MAX(K2706,L2706,M2706,N2706)</f>
        <v/>
      </c>
      <c r="Q2706" s="162">
        <f>MEDIAN(K2706,L2706,M2706,N2706)</f>
        <v/>
      </c>
      <c r="R2706" s="162">
        <f>AVERAGE(K2706,L2706,M2706,N2706)</f>
        <v/>
      </c>
      <c r="S2706" s="162">
        <f>AVERAGE(O2706,Q2706)</f>
        <v/>
      </c>
      <c r="T2706" s="162">
        <f>AVERAGE(P2706,Q2706)</f>
        <v/>
      </c>
      <c r="U2706" s="41">
        <f>STDEVA(K2706,L2706,M2706,N2706)</f>
        <v/>
      </c>
      <c r="V2706" s="42">
        <f>U2706/Q2706</f>
        <v/>
      </c>
      <c r="W2706" s="43">
        <f>IF(X2706=O2706,"MENOR",IF(X2706=S2706,"PROM[MEN-MED]","PROMEDIO"))</f>
        <v/>
      </c>
      <c r="X2706" s="163">
        <f>IF(V2706&lt;=300%,O2706,IF(AND(V2706&gt;100%,V2706&lt;=150%),S2706,R2706))</f>
        <v/>
      </c>
      <c r="Y2706" s="162">
        <f>ROUND(X2706,0)</f>
        <v/>
      </c>
    </row>
    <row r="2707" ht="15.75" customHeight="1">
      <c r="B2707" s="32" t="inlineStr">
        <is>
          <t>1.2</t>
        </is>
      </c>
      <c r="C2707" s="32" t="n">
        <v>4912</v>
      </c>
      <c r="D2707" s="58" t="inlineStr">
        <is>
          <t>JUNTA DEL SERVOFRENO</t>
        </is>
      </c>
      <c r="E2707" s="34" t="inlineStr">
        <is>
          <t xml:space="preserve">componente esencial que asegura una conexión hermética entre el servofreno y el cilindro maestro, permitiendo el correcto funcionamiento del sistema de frenos. </t>
        </is>
      </c>
      <c r="F2707" s="32" t="inlineStr">
        <is>
          <t>Unidad</t>
        </is>
      </c>
      <c r="G2707" s="35" t="inlineStr">
        <is>
          <t>suministro</t>
        </is>
      </c>
      <c r="H2707" s="159" t="n">
        <v>17100</v>
      </c>
      <c r="I2707" s="37" t="n">
        <v>158.91</v>
      </c>
      <c r="J2707" s="37" t="n">
        <v>151.76</v>
      </c>
      <c r="K2707" s="160">
        <f>H2707*(I2707/J2707)</f>
        <v/>
      </c>
      <c r="L2707" s="159" t="n">
        <v>20440.3444</v>
      </c>
      <c r="M2707" s="159" t="n">
        <v>19845</v>
      </c>
      <c r="N2707" s="159" t="n">
        <v>21432.6</v>
      </c>
      <c r="O2707" s="162">
        <f>MIN(K2707,L2707,M2707,N2707)</f>
        <v/>
      </c>
      <c r="P2707" s="162">
        <f>MAX(K2707,L2707,M2707,N2707)</f>
        <v/>
      </c>
      <c r="Q2707" s="162">
        <f>MEDIAN(K2707,L2707,M2707,N2707)</f>
        <v/>
      </c>
      <c r="R2707" s="162">
        <f>AVERAGE(K2707,L2707,M2707,N2707)</f>
        <v/>
      </c>
      <c r="S2707" s="162">
        <f>AVERAGE(O2707,Q2707)</f>
        <v/>
      </c>
      <c r="T2707" s="162">
        <f>AVERAGE(P2707,Q2707)</f>
        <v/>
      </c>
      <c r="U2707" s="41">
        <f>STDEVA(K2707,L2707,M2707,N2707)</f>
        <v/>
      </c>
      <c r="V2707" s="42">
        <f>U2707/Q2707</f>
        <v/>
      </c>
      <c r="W2707" s="43">
        <f>IF(X2707=O2707,"MENOR",IF(X2707=S2707,"PROM[MEN-MED]","PROMEDIO"))</f>
        <v/>
      </c>
      <c r="X2707" s="163">
        <f>IF(V2707&lt;=300%,O2707,IF(AND(V2707&gt;100%,V2707&lt;=150%),S2707,R2707))</f>
        <v/>
      </c>
      <c r="Y2707" s="162">
        <f>ROUND(X2707,0)</f>
        <v/>
      </c>
    </row>
    <row r="2708" ht="15.75" customHeight="1">
      <c r="B2708" s="32" t="inlineStr">
        <is>
          <t>1.3</t>
        </is>
      </c>
      <c r="C2708" s="32" t="n">
        <v>4912</v>
      </c>
      <c r="D2708" s="58" t="inlineStr">
        <is>
          <t xml:space="preserve"> SERVOFRENO CON CILINDRO MAESTRO</t>
        </is>
      </c>
      <c r="E2708" s="34" t="inlineStr">
        <is>
          <t>el conjunto de servofreno y cilindro maestro está diseñado específicamente para la versión híbrida e incluye el cilindro maestro y el depósito de líquido de frenos.</t>
        </is>
      </c>
      <c r="F2708" s="32" t="inlineStr">
        <is>
          <t>Unidad</t>
        </is>
      </c>
      <c r="G2708" s="35" t="inlineStr">
        <is>
          <t>suministro</t>
        </is>
      </c>
      <c r="H2708" s="159" t="n">
        <v>12301082</v>
      </c>
      <c r="I2708" s="37" t="n">
        <v>158.91</v>
      </c>
      <c r="J2708" s="37" t="n">
        <v>151.76</v>
      </c>
      <c r="K2708" s="160">
        <f>H2708*(I2708/J2708)</f>
        <v/>
      </c>
      <c r="L2708" s="159" t="n">
        <v>14991591.2853</v>
      </c>
      <c r="M2708" s="159" t="n">
        <v>14554943</v>
      </c>
      <c r="N2708" s="159" t="n">
        <v>15719338.44</v>
      </c>
      <c r="O2708" s="162">
        <f>MIN(K2708,L2708,M2708,N2708)</f>
        <v/>
      </c>
      <c r="P2708" s="162">
        <f>MAX(K2708,L2708,M2708,N2708)</f>
        <v/>
      </c>
      <c r="Q2708" s="162">
        <f>MEDIAN(K2708,L2708,M2708,N2708)</f>
        <v/>
      </c>
      <c r="R2708" s="162">
        <f>AVERAGE(K2708,L2708,M2708,N2708)</f>
        <v/>
      </c>
      <c r="S2708" s="162">
        <f>AVERAGE(O2708,Q2708)</f>
        <v/>
      </c>
      <c r="T2708" s="162">
        <f>AVERAGE(P2708,Q2708)</f>
        <v/>
      </c>
      <c r="U2708" s="41">
        <f>STDEVA(K2708,L2708,M2708,N2708)</f>
        <v/>
      </c>
      <c r="V2708" s="42">
        <f>U2708/Q2708</f>
        <v/>
      </c>
      <c r="W2708" s="43">
        <f>IF(X2708=O2708,"MENOR",IF(X2708=S2708,"PROM[MEN-MED]","PROMEDIO"))</f>
        <v/>
      </c>
      <c r="X2708" s="163">
        <f>IF(V2708&lt;=300%,O2708,IF(AND(V2708&gt;100%,V2708&lt;=150%),S2708,R2708))</f>
        <v/>
      </c>
      <c r="Y2708" s="162">
        <f>ROUND(X2708,0)</f>
        <v/>
      </c>
    </row>
    <row r="2709" ht="27" customHeight="1">
      <c r="B2709" s="32" t="inlineStr">
        <is>
          <t>1.4</t>
        </is>
      </c>
      <c r="C2709" s="32" t="n">
        <v>4912</v>
      </c>
      <c r="D2709" s="58" t="inlineStr">
        <is>
          <t>BOMBA DEL SERVOFRENO</t>
        </is>
      </c>
      <c r="E2709" s="34" t="inlineStr">
        <is>
          <t>La bomba del servofreno, también conocida como servofreno o booster de freno, es un componente esencial en el sistema de frenos del Toyota Corolla Cross Híbrido. Este dispositivo amplifica la fuerza aplicada al pedal de freno, facilitando una frenada más eficiente y reduciendo el esfuerzo necesario por parte del conductor</t>
        </is>
      </c>
      <c r="F2709" s="32" t="inlineStr">
        <is>
          <t>Unidad</t>
        </is>
      </c>
      <c r="G2709" s="35" t="inlineStr">
        <is>
          <t>suministro</t>
        </is>
      </c>
      <c r="H2709" s="159" t="n">
        <v>4652411</v>
      </c>
      <c r="I2709" s="37" t="n">
        <v>158.91</v>
      </c>
      <c r="J2709" s="37" t="n">
        <v>151.76</v>
      </c>
      <c r="K2709" s="160">
        <f>H2709*(I2709/J2709)</f>
        <v/>
      </c>
      <c r="L2709" s="159" t="n">
        <v>5607469.3528</v>
      </c>
      <c r="M2709" s="159" t="n">
        <v>5444145</v>
      </c>
      <c r="N2709" s="159" t="n">
        <v>5879676.6</v>
      </c>
      <c r="O2709" s="162">
        <f>MIN(K2709,L2709,M2709,N2709)</f>
        <v/>
      </c>
      <c r="P2709" s="162">
        <f>MAX(K2709,L2709,M2709,N2709)</f>
        <v/>
      </c>
      <c r="Q2709" s="162">
        <f>MEDIAN(K2709,L2709,M2709,N2709)</f>
        <v/>
      </c>
      <c r="R2709" s="162">
        <f>AVERAGE(K2709,L2709,M2709,N2709)</f>
        <v/>
      </c>
      <c r="S2709" s="162">
        <f>AVERAGE(O2709,Q2709)</f>
        <v/>
      </c>
      <c r="T2709" s="162">
        <f>AVERAGE(P2709,Q2709)</f>
        <v/>
      </c>
      <c r="U2709" s="41">
        <f>STDEVA(K2709,L2709,M2709,N2709)</f>
        <v/>
      </c>
      <c r="V2709" s="42">
        <f>U2709/Q2709</f>
        <v/>
      </c>
      <c r="W2709" s="43">
        <f>IF(X2709=O2709,"MENOR",IF(X2709=S2709,"PROM[MEN-MED]","PROMEDIO"))</f>
        <v/>
      </c>
      <c r="X2709" s="163">
        <f>IF(V2709&lt;=300%,O2709,IF(AND(V2709&gt;100%,V2709&lt;=150%),S2709,R2709))</f>
        <v/>
      </c>
      <c r="Y2709" s="162">
        <f>ROUND(X2709,0)</f>
        <v/>
      </c>
    </row>
    <row r="2710" ht="41.25" customHeight="1">
      <c r="B2710" s="32" t="inlineStr">
        <is>
          <t>1.5</t>
        </is>
      </c>
      <c r="C2710" s="32" t="n">
        <v>4912</v>
      </c>
      <c r="D2710" s="58" t="inlineStr">
        <is>
          <t>ACTUADOR DEL FRENO</t>
        </is>
      </c>
      <c r="E2710" s="56" t="inlineStr">
        <is>
          <t>El actuador del freno en el Toyota Corolla Cross Híbrido es un componente esencial del sistema de frenos que gestiona electrónicamente la presión del líquido de frenos para garantizar una frenada eficiente y segura. Este sistema, conocido como "brake-by-wire", reemplaza las conexiones mecánicas tradicionales por controles electrónicos, mejorando la precisión y respuesta del frenado.</t>
        </is>
      </c>
      <c r="F2710" s="32" t="inlineStr">
        <is>
          <t>Juego</t>
        </is>
      </c>
      <c r="G2710" s="35" t="inlineStr">
        <is>
          <t>suministro</t>
        </is>
      </c>
      <c r="H2710" s="159" t="n">
        <v>5531145</v>
      </c>
      <c r="I2710" s="37" t="n">
        <v>158.91</v>
      </c>
      <c r="J2710" s="37" t="n">
        <v>151.76</v>
      </c>
      <c r="K2710" s="160">
        <f>H2710*(I2710/J2710)</f>
        <v/>
      </c>
      <c r="L2710" s="159" t="n">
        <v>6490958.0302</v>
      </c>
      <c r="M2710" s="159" t="n">
        <v>6301901</v>
      </c>
      <c r="N2710" s="159" t="n">
        <v>6806053.08</v>
      </c>
      <c r="O2710" s="162">
        <f>MIN(K2710,L2710,M2710,N2710)</f>
        <v/>
      </c>
      <c r="P2710" s="162">
        <f>MAX(K2710,L2710,M2710,N2710)</f>
        <v/>
      </c>
      <c r="Q2710" s="162">
        <f>MEDIAN(K2710,L2710,M2710,N2710)</f>
        <v/>
      </c>
      <c r="R2710" s="162">
        <f>AVERAGE(K2710,L2710,M2710,N2710)</f>
        <v/>
      </c>
      <c r="S2710" s="162">
        <f>AVERAGE(O2710,Q2710)</f>
        <v/>
      </c>
      <c r="T2710" s="162">
        <f>AVERAGE(P2710,Q2710)</f>
        <v/>
      </c>
      <c r="U2710" s="41">
        <f>STDEVA(K2710,L2710,M2710,N2710)</f>
        <v/>
      </c>
      <c r="V2710" s="42">
        <f>U2710/Q2710</f>
        <v/>
      </c>
      <c r="W2710" s="43">
        <f>IF(X2710=O2710,"MENOR",IF(X2710=S2710,"PROM[MEN-MED]","PROMEDIO"))</f>
        <v/>
      </c>
      <c r="X2710" s="163">
        <f>IF(V2710&lt;=300%,O2710,IF(AND(V2710&gt;100%,V2710&lt;=150%),S2710,R2710))</f>
        <v/>
      </c>
      <c r="Y2710" s="162">
        <f>ROUND(X2710,0)</f>
        <v/>
      </c>
    </row>
    <row r="2711" ht="69" customHeight="1">
      <c r="B2711" s="32" t="inlineStr">
        <is>
          <t>1.6</t>
        </is>
      </c>
      <c r="C2711" s="32" t="n">
        <v>4912</v>
      </c>
      <c r="D2711" s="58" t="inlineStr">
        <is>
          <t>TUBO DEL ACUMULADOR AL CILINDRO MAESTRO DEL FRENO</t>
        </is>
      </c>
      <c r="E2711" s="56" t="inlineStr">
        <is>
          <t>El tubo que conecta el acumulador al cilindro maestro del freno en el Toyota Corolla Cross Híbrido es un componente esencial del sistema de frenos. Este tubo facilita el flujo de líquido de frenos desde el acumulador hacia el cilindro maestro, asegurando una presión adecuada para el funcionamiento eficiente del sistema de frenado.</t>
        </is>
      </c>
      <c r="F2711" s="32" t="inlineStr">
        <is>
          <t>Juego</t>
        </is>
      </c>
      <c r="G2711" s="35" t="inlineStr">
        <is>
          <t>suministro</t>
        </is>
      </c>
      <c r="H2711" s="159" t="n">
        <v>88350</v>
      </c>
      <c r="I2711" s="37" t="n">
        <v>158.91</v>
      </c>
      <c r="J2711" s="37" t="n">
        <v>151.76</v>
      </c>
      <c r="K2711" s="160">
        <f>H2711*(I2711/J2711)</f>
        <v/>
      </c>
      <c r="L2711" s="159" t="n">
        <v>107620.5774</v>
      </c>
      <c r="M2711" s="159" t="n">
        <v>104486</v>
      </c>
      <c r="N2711" s="159" t="n">
        <v>112844.88</v>
      </c>
      <c r="O2711" s="162">
        <f>MIN(K2711,L2711,M2711,N2711)</f>
        <v/>
      </c>
      <c r="P2711" s="162">
        <f>MAX(K2711,L2711,M2711,N2711)</f>
        <v/>
      </c>
      <c r="Q2711" s="162">
        <f>MEDIAN(K2711,L2711,M2711,N2711)</f>
        <v/>
      </c>
      <c r="R2711" s="162">
        <f>AVERAGE(K2711,L2711,M2711,N2711)</f>
        <v/>
      </c>
      <c r="S2711" s="162">
        <f>AVERAGE(O2711,Q2711)</f>
        <v/>
      </c>
      <c r="T2711" s="162">
        <f>AVERAGE(P2711,Q2711)</f>
        <v/>
      </c>
      <c r="U2711" s="41">
        <f>STDEVA(K2711,L2711,M2711,N2711)</f>
        <v/>
      </c>
      <c r="V2711" s="42">
        <f>U2711/Q2711</f>
        <v/>
      </c>
      <c r="W2711" s="43">
        <f>IF(X2711=O2711,"MENOR",IF(X2711=S2711,"PROM[MEN-MED]","PROMEDIO"))</f>
        <v/>
      </c>
      <c r="X2711" s="163">
        <f>IF(V2711&lt;=300%,O2711,IF(AND(V2711&gt;100%,V2711&lt;=150%),S2711,R2711))</f>
        <v/>
      </c>
      <c r="Y2711" s="162">
        <f>ROUND(X2711,0)</f>
        <v/>
      </c>
    </row>
    <row r="2712" ht="27" customHeight="1">
      <c r="B2712" s="32" t="inlineStr">
        <is>
          <t>1.7</t>
        </is>
      </c>
      <c r="C2712" s="32" t="n">
        <v>4912</v>
      </c>
      <c r="D2712" s="58" t="inlineStr">
        <is>
          <t>BOMBA DE VACÍO</t>
        </is>
      </c>
      <c r="E2712" s="56" t="inlineStr">
        <is>
          <t>​La bomba de vacío es un componente esencial en el sistema de frenos del Toyota Corolla Cross Híbrido, ya que proporciona la asistencia necesaria para el correcto funcionamiento del servofreno</t>
        </is>
      </c>
      <c r="F2712" s="32" t="inlineStr">
        <is>
          <t>Juego</t>
        </is>
      </c>
      <c r="G2712" s="35" t="inlineStr">
        <is>
          <t>suministro</t>
        </is>
      </c>
      <c r="H2712" s="159" t="n">
        <v>3957767</v>
      </c>
      <c r="I2712" s="37" t="n">
        <v>158.91</v>
      </c>
      <c r="J2712" s="37" t="n">
        <v>151.76</v>
      </c>
      <c r="K2712" s="160">
        <f>H2712*(I2712/J2712)</f>
        <v/>
      </c>
      <c r="L2712" s="159" t="n">
        <v>4820998.4242</v>
      </c>
      <c r="M2712" s="159" t="n">
        <v>4680581</v>
      </c>
      <c r="N2712" s="159" t="n">
        <v>5055027.48</v>
      </c>
      <c r="O2712" s="162">
        <f>MIN(K2712,L2712,M2712,N2712)</f>
        <v/>
      </c>
      <c r="P2712" s="162">
        <f>MAX(K2712,L2712,M2712,N2712)</f>
        <v/>
      </c>
      <c r="Q2712" s="162">
        <f>MEDIAN(K2712,L2712,M2712,N2712)</f>
        <v/>
      </c>
      <c r="R2712" s="162">
        <f>AVERAGE(K2712,L2712,M2712,N2712)</f>
        <v/>
      </c>
      <c r="S2712" s="162">
        <f>AVERAGE(O2712,Q2712)</f>
        <v/>
      </c>
      <c r="T2712" s="162">
        <f>AVERAGE(P2712,Q2712)</f>
        <v/>
      </c>
      <c r="U2712" s="41">
        <f>STDEVA(K2712,L2712,M2712,N2712)</f>
        <v/>
      </c>
      <c r="V2712" s="42">
        <f>U2712/Q2712</f>
        <v/>
      </c>
      <c r="W2712" s="43">
        <f>IF(X2712=O2712,"MENOR",IF(X2712=S2712,"PROM[MEN-MED]","PROMEDIO"))</f>
        <v/>
      </c>
      <c r="X2712" s="163">
        <f>IF(V2712&lt;=300%,O2712,IF(AND(V2712&gt;100%,V2712&lt;=150%),S2712,R2712))</f>
        <v/>
      </c>
      <c r="Y2712" s="162">
        <f>ROUND(X2712,0)</f>
        <v/>
      </c>
    </row>
    <row r="2713" ht="27" customHeight="1">
      <c r="B2713" s="32" t="inlineStr">
        <is>
          <t>1.8</t>
        </is>
      </c>
      <c r="C2713" s="32" t="n">
        <v>4912</v>
      </c>
      <c r="D2713" s="88" t="inlineStr">
        <is>
          <t>DISCO DELANTERO</t>
        </is>
      </c>
      <c r="E2713" s="34" t="inlineStr">
        <is>
          <t>El disco de freno delantero del Toyota Corolla Cross Híbrido es una pieza clave para el rendimiento y la seguridad del sistema de frenos. Este disco de freno tiene un diámetro de 12 pulgadas, diseñado para proporcionar una capacidad de frenado eficiente y segura</t>
        </is>
      </c>
      <c r="F2713" s="32" t="inlineStr">
        <is>
          <t>Unidad</t>
        </is>
      </c>
      <c r="G2713" s="35" t="inlineStr">
        <is>
          <t>suministro</t>
        </is>
      </c>
      <c r="H2713" s="159" t="n">
        <v>1041754</v>
      </c>
      <c r="I2713" s="37" t="n">
        <v>158.91</v>
      </c>
      <c r="J2713" s="37" t="n">
        <v>151.76</v>
      </c>
      <c r="K2713" s="160">
        <f>H2713*(I2713/J2713)</f>
        <v/>
      </c>
      <c r="L2713" s="159" t="n">
        <v>1266760.95</v>
      </c>
      <c r="M2713" s="159" t="n">
        <v>1229865</v>
      </c>
      <c r="N2713" s="159" t="n">
        <v>1328254.2</v>
      </c>
      <c r="O2713" s="162">
        <f>MIN(K2713,L2713,M2713,N2713)</f>
        <v/>
      </c>
      <c r="P2713" s="162">
        <f>MAX(K2713,L2713,M2713,N2713)</f>
        <v/>
      </c>
      <c r="Q2713" s="162">
        <f>MEDIAN(K2713,L2713,M2713,N2713)</f>
        <v/>
      </c>
      <c r="R2713" s="162">
        <f>AVERAGE(K2713,L2713,M2713,N2713)</f>
        <v/>
      </c>
      <c r="S2713" s="162">
        <f>AVERAGE(O2713,Q2713)</f>
        <v/>
      </c>
      <c r="T2713" s="162">
        <f>AVERAGE(P2713,Q2713)</f>
        <v/>
      </c>
      <c r="U2713" s="41">
        <f>STDEVA(K2713,L2713,M2713,N2713)</f>
        <v/>
      </c>
      <c r="V2713" s="42">
        <f>U2713/Q2713</f>
        <v/>
      </c>
      <c r="W2713" s="43">
        <f>IF(X2713=O2713,"MENOR",IF(X2713=S2713,"PROM[MEN-MED]","PROMEDIO"))</f>
        <v/>
      </c>
      <c r="X2713" s="163">
        <f>IF(V2713&lt;=300%,O2713,IF(AND(V2713&gt;100%,V2713&lt;=150%),S2713,R2713))</f>
        <v/>
      </c>
      <c r="Y2713" s="162">
        <f>ROUND(X2713,0)</f>
        <v/>
      </c>
    </row>
    <row r="2714" ht="27" customHeight="1">
      <c r="B2714" s="32" t="inlineStr">
        <is>
          <t>1.9</t>
        </is>
      </c>
      <c r="C2714" s="32" t="n">
        <v>4912</v>
      </c>
      <c r="D2714" s="58" t="inlineStr">
        <is>
          <t>SOPORTE DEL CILINDRO DEL FRENO DE DISCO DELANTERO</t>
        </is>
      </c>
      <c r="E2714" s="34" t="inlineStr">
        <is>
          <t>El soporte del cilindro del freno de disco delantero, también conocido como soporte de la pinza de freno, es un componente esencial del sistema de frenos en el Toyota Corolla Cross Híbrido. Este soporte asegura la pinza de freno en su posición correcta, permitiendo que las pastillas de freno hagan contacto adecuado con el disco para una frenada eficiente</t>
        </is>
      </c>
      <c r="F2714" s="32" t="inlineStr">
        <is>
          <t>Unidad</t>
        </is>
      </c>
      <c r="G2714" s="35" t="inlineStr">
        <is>
          <t>suministro</t>
        </is>
      </c>
      <c r="H2714" s="159" t="n">
        <v>1102365</v>
      </c>
      <c r="I2714" s="37" t="n">
        <v>158.91</v>
      </c>
      <c r="J2714" s="37" t="n">
        <v>151.76</v>
      </c>
      <c r="K2714" s="160">
        <f>H2714*(I2714/J2714)</f>
        <v/>
      </c>
      <c r="L2714" s="159" t="n">
        <v>1310346.4255</v>
      </c>
      <c r="M2714" s="159" t="n">
        <v>1272181</v>
      </c>
      <c r="N2714" s="159" t="n">
        <v>1373955.48</v>
      </c>
      <c r="O2714" s="162">
        <f>MIN(K2714,L2714,M2714,N2714)</f>
        <v/>
      </c>
      <c r="P2714" s="162">
        <f>MAX(K2714,L2714,M2714,N2714)</f>
        <v/>
      </c>
      <c r="Q2714" s="162">
        <f>MEDIAN(K2714,L2714,M2714,N2714)</f>
        <v/>
      </c>
      <c r="R2714" s="162">
        <f>AVERAGE(K2714,L2714,M2714,N2714)</f>
        <v/>
      </c>
      <c r="S2714" s="162">
        <f>AVERAGE(O2714,Q2714)</f>
        <v/>
      </c>
      <c r="T2714" s="162">
        <f>AVERAGE(P2714,Q2714)</f>
        <v/>
      </c>
      <c r="U2714" s="41">
        <f>STDEVA(K2714,L2714,M2714,N2714)</f>
        <v/>
      </c>
      <c r="V2714" s="42">
        <f>U2714/Q2714</f>
        <v/>
      </c>
      <c r="W2714" s="43">
        <f>IF(X2714=O2714,"MENOR",IF(X2714=S2714,"PROM[MEN-MED]","PROMEDIO"))</f>
        <v/>
      </c>
      <c r="X2714" s="163">
        <f>IF(V2714&lt;=300%,O2714,IF(AND(V2714&gt;100%,V2714&lt;=150%),S2714,R2714))</f>
        <v/>
      </c>
      <c r="Y2714" s="162">
        <f>ROUND(X2714,0)</f>
        <v/>
      </c>
    </row>
    <row r="2715" ht="98.25" customHeight="1">
      <c r="B2715" s="32" t="inlineStr">
        <is>
          <t>1.10</t>
        </is>
      </c>
      <c r="C2715" s="32" t="n">
        <v>4912</v>
      </c>
      <c r="D2715" s="58" t="inlineStr">
        <is>
          <t>KIT DE CALCE ANTICHIRRIDO DEL FRENO DE DISCO DELANTERO</t>
        </is>
      </c>
      <c r="E2715" s="34" t="inlineStr">
        <is>
          <t>El kit de calce antichirrido para los frenos de disco delanteros del Toyota Corolla Cross Híbrido es un conjunto de componentes diseñado para eliminar o reducir los ruidos producidos durante el frenado, mejorando así la comodidad y eficiencia del sistema de frenos. Este kit generalmente incluye calces o láminas antichirrido que se colocan entre las pastillas de freno y la pinza, absorbiendo vibraciones y minimizando el ruido</t>
        </is>
      </c>
      <c r="F2715" s="32" t="inlineStr">
        <is>
          <t>Unidad</t>
        </is>
      </c>
      <c r="G2715" s="35" t="inlineStr">
        <is>
          <t>suministro</t>
        </is>
      </c>
      <c r="H2715" s="159" t="n">
        <v>116850</v>
      </c>
      <c r="I2715" s="37" t="n">
        <v>158.91</v>
      </c>
      <c r="J2715" s="37" t="n">
        <v>151.76</v>
      </c>
      <c r="K2715" s="160">
        <f>H2715*(I2715/J2715)</f>
        <v/>
      </c>
      <c r="L2715" s="159" t="n">
        <v>141004.9445</v>
      </c>
      <c r="M2715" s="159" t="n">
        <v>136898</v>
      </c>
      <c r="N2715" s="159" t="n">
        <v>147849.84</v>
      </c>
      <c r="O2715" s="162">
        <f>MIN(K2715,L2715,M2715,N2715)</f>
        <v/>
      </c>
      <c r="P2715" s="162">
        <f>MAX(K2715,L2715,M2715,N2715)</f>
        <v/>
      </c>
      <c r="Q2715" s="162">
        <f>MEDIAN(K2715,L2715,M2715,N2715)</f>
        <v/>
      </c>
      <c r="R2715" s="162">
        <f>AVERAGE(K2715,L2715,M2715,N2715)</f>
        <v/>
      </c>
      <c r="S2715" s="162">
        <f>AVERAGE(O2715,Q2715)</f>
        <v/>
      </c>
      <c r="T2715" s="162">
        <f>AVERAGE(P2715,Q2715)</f>
        <v/>
      </c>
      <c r="U2715" s="41">
        <f>STDEVA(K2715,L2715,M2715,N2715)</f>
        <v/>
      </c>
      <c r="V2715" s="42">
        <f>U2715/Q2715</f>
        <v/>
      </c>
      <c r="W2715" s="43">
        <f>IF(X2715=O2715,"MENOR",IF(X2715=S2715,"PROM[MEN-MED]","PROMEDIO"))</f>
        <v/>
      </c>
      <c r="X2715" s="163">
        <f>IF(V2715&lt;=300%,O2715,IF(AND(V2715&gt;100%,V2715&lt;=150%),S2715,R2715))</f>
        <v/>
      </c>
      <c r="Y2715" s="162">
        <f>ROUND(X2715,0)</f>
        <v/>
      </c>
    </row>
    <row r="2716" ht="27" customHeight="1">
      <c r="B2716" s="32" t="inlineStr">
        <is>
          <t>1.11</t>
        </is>
      </c>
      <c r="C2716" s="32" t="n">
        <v>4912</v>
      </c>
      <c r="D2716" s="58" t="inlineStr">
        <is>
          <t>PASTILLA DEL FRENO DE DISCO DELANTERO</t>
        </is>
      </c>
      <c r="E2716" s="34" t="inlineStr">
        <is>
          <t>Las pastillas de freno delanteras para el Toyota Corolla Cross Híbrido son componentes esenciales para el sistema de frenado de su vehículo. El número de pieza específico para estas pastillas es 04465-02570</t>
        </is>
      </c>
      <c r="F2716" s="32" t="inlineStr">
        <is>
          <t>Unidad</t>
        </is>
      </c>
      <c r="G2716" s="35" t="inlineStr">
        <is>
          <t>suministro</t>
        </is>
      </c>
      <c r="H2716" s="159" t="n">
        <v>802482</v>
      </c>
      <c r="I2716" s="37" t="n">
        <v>158.91</v>
      </c>
      <c r="J2716" s="37" t="n">
        <v>151.76</v>
      </c>
      <c r="K2716" s="160">
        <f>H2716*(I2716/J2716)</f>
        <v/>
      </c>
      <c r="L2716" s="159" t="n">
        <v>952671.7193</v>
      </c>
      <c r="M2716" s="159" t="n">
        <v>924924</v>
      </c>
      <c r="N2716" s="159" t="n">
        <v>998917.92</v>
      </c>
      <c r="O2716" s="162">
        <f>MIN(K2716,L2716,M2716,N2716)</f>
        <v/>
      </c>
      <c r="P2716" s="162">
        <f>MAX(K2716,L2716,M2716,N2716)</f>
        <v/>
      </c>
      <c r="Q2716" s="162">
        <f>MEDIAN(K2716,L2716,M2716,N2716)</f>
        <v/>
      </c>
      <c r="R2716" s="162">
        <f>AVERAGE(K2716,L2716,M2716,N2716)</f>
        <v/>
      </c>
      <c r="S2716" s="162">
        <f>AVERAGE(O2716,Q2716)</f>
        <v/>
      </c>
      <c r="T2716" s="162">
        <f>AVERAGE(P2716,Q2716)</f>
        <v/>
      </c>
      <c r="U2716" s="41">
        <f>STDEVA(K2716,L2716,M2716,N2716)</f>
        <v/>
      </c>
      <c r="V2716" s="42">
        <f>U2716/Q2716</f>
        <v/>
      </c>
      <c r="W2716" s="43">
        <f>IF(X2716=O2716,"MENOR",IF(X2716=S2716,"PROM[MEN-MED]","PROMEDIO"))</f>
        <v/>
      </c>
      <c r="X2716" s="163">
        <f>IF(V2716&lt;=300%,O2716,IF(AND(V2716&gt;100%,V2716&lt;=150%),S2716,R2716))</f>
        <v/>
      </c>
      <c r="Y2716" s="162">
        <f>ROUND(X2716,0)</f>
        <v/>
      </c>
    </row>
    <row r="2717" ht="72.75" customHeight="1">
      <c r="B2717" s="32" t="inlineStr">
        <is>
          <t>1.12</t>
        </is>
      </c>
      <c r="C2717" s="32" t="n">
        <v>4912</v>
      </c>
      <c r="D2717" s="58" t="inlineStr">
        <is>
          <t>CONJUNTO DEL CILINDRO DEL FRENO DE DISCO DELANTERO</t>
        </is>
      </c>
      <c r="E2717" s="34" t="inlineStr">
        <is>
          <t>El conjunto del cilindro del freno de disco delantero, comúnmente conocido como pinza de freno delantera, es un componente esencial en el sistema de frenos del Toyota Corolla Cross Híbrido. Este conjunto incluye la pinza, el soporte y otros elementos necesarios para el correcto funcionamiento del freno de disco delantero.</t>
        </is>
      </c>
      <c r="F2717" s="32" t="inlineStr">
        <is>
          <t>Unidad</t>
        </is>
      </c>
      <c r="G2717" s="35" t="inlineStr">
        <is>
          <t>suministro</t>
        </is>
      </c>
      <c r="H2717" s="159" t="n">
        <v>287850</v>
      </c>
      <c r="I2717" s="37" t="n">
        <v>158.91</v>
      </c>
      <c r="J2717" s="37" t="n">
        <v>151.76</v>
      </c>
      <c r="K2717" s="160">
        <f>H2717*(I2717/J2717)</f>
        <v/>
      </c>
      <c r="L2717" s="159" t="n">
        <v>350633.6309</v>
      </c>
      <c r="M2717" s="159" t="n">
        <v>340421</v>
      </c>
      <c r="N2717" s="159" t="n">
        <v>367654.68</v>
      </c>
      <c r="O2717" s="162">
        <f>MIN(K2717,L2717,M2717,N2717)</f>
        <v/>
      </c>
      <c r="P2717" s="162">
        <f>MAX(K2717,L2717,M2717,N2717)</f>
        <v/>
      </c>
      <c r="Q2717" s="162">
        <f>MEDIAN(K2717,L2717,M2717,N2717)</f>
        <v/>
      </c>
      <c r="R2717" s="162">
        <f>AVERAGE(K2717,L2717,M2717,N2717)</f>
        <v/>
      </c>
      <c r="S2717" s="162">
        <f>AVERAGE(O2717,Q2717)</f>
        <v/>
      </c>
      <c r="T2717" s="162">
        <f>AVERAGE(P2717,Q2717)</f>
        <v/>
      </c>
      <c r="U2717" s="41">
        <f>STDEVA(K2717,L2717,M2717,N2717)</f>
        <v/>
      </c>
      <c r="V2717" s="42">
        <f>U2717/Q2717</f>
        <v/>
      </c>
      <c r="W2717" s="43">
        <f>IF(X2717=O2717,"MENOR",IF(X2717=S2717,"PROM[MEN-MED]","PROMEDIO"))</f>
        <v/>
      </c>
      <c r="X2717" s="163">
        <f>IF(V2717&lt;=300%,O2717,IF(AND(V2717&gt;100%,V2717&lt;=150%),S2717,R2717))</f>
        <v/>
      </c>
      <c r="Y2717" s="162">
        <f>ROUND(X2717,0)</f>
        <v/>
      </c>
    </row>
    <row r="2718" ht="78" customHeight="1">
      <c r="B2718" s="32" t="inlineStr">
        <is>
          <t>1.13</t>
        </is>
      </c>
      <c r="C2718" s="32" t="n">
        <v>4912</v>
      </c>
      <c r="D2718" s="58" t="inlineStr">
        <is>
          <t xml:space="preserve">MANGUERA FLEXIBLE DELANTERA DE FRENO </t>
        </is>
      </c>
      <c r="E2718" s="34" t="inlineStr">
        <is>
          <t>La manguera flexible delantera de freno en el Toyota Corolla Cross Híbrido es un componente esencial que conecta las líneas de freno rígidas del chasis con las pinzas de freno delanteras, permitiendo el movimiento de la suspensión y la dirección mientras se mantiene la transferencia eficiente del líquido de frenos.</t>
        </is>
      </c>
      <c r="F2718" s="32" t="inlineStr">
        <is>
          <t>Unidad</t>
        </is>
      </c>
      <c r="G2718" s="35" t="inlineStr">
        <is>
          <t>suministro</t>
        </is>
      </c>
      <c r="H2718" s="159" t="n">
        <v>265150</v>
      </c>
      <c r="I2718" s="37" t="n">
        <v>158.91</v>
      </c>
      <c r="J2718" s="37" t="n">
        <v>151.76</v>
      </c>
      <c r="K2718" s="160">
        <f>H2718*(I2718/J2718)</f>
        <v/>
      </c>
      <c r="L2718" s="159" t="n">
        <v>316360.3814</v>
      </c>
      <c r="M2718" s="159" t="n">
        <v>307146</v>
      </c>
      <c r="N2718" s="159" t="n">
        <v>331717.68</v>
      </c>
      <c r="O2718" s="162">
        <f>MIN(K2718,L2718,M2718,N2718)</f>
        <v/>
      </c>
      <c r="P2718" s="162">
        <f>MAX(K2718,L2718,M2718,N2718)</f>
        <v/>
      </c>
      <c r="Q2718" s="162">
        <f>MEDIAN(K2718,L2718,M2718,N2718)</f>
        <v/>
      </c>
      <c r="R2718" s="162">
        <f>AVERAGE(K2718,L2718,M2718,N2718)</f>
        <v/>
      </c>
      <c r="S2718" s="162">
        <f>AVERAGE(O2718,Q2718)</f>
        <v/>
      </c>
      <c r="T2718" s="162">
        <f>AVERAGE(P2718,Q2718)</f>
        <v/>
      </c>
      <c r="U2718" s="41">
        <f>STDEVA(K2718,L2718,M2718,N2718)</f>
        <v/>
      </c>
      <c r="V2718" s="42">
        <f>U2718/Q2718</f>
        <v/>
      </c>
      <c r="W2718" s="43">
        <f>IF(X2718=O2718,"MENOR",IF(X2718=S2718,"PROM[MEN-MED]","PROMEDIO"))</f>
        <v/>
      </c>
      <c r="X2718" s="163">
        <f>IF(V2718&lt;=300%,O2718,IF(AND(V2718&gt;100%,V2718&lt;=150%),S2718,R2718))</f>
        <v/>
      </c>
      <c r="Y2718" s="162">
        <f>ROUND(X2718,0)</f>
        <v/>
      </c>
    </row>
    <row r="2719" ht="49.5" customHeight="1">
      <c r="B2719" s="32" t="inlineStr">
        <is>
          <t>1.14</t>
        </is>
      </c>
      <c r="C2719" s="32" t="n">
        <v>4912</v>
      </c>
      <c r="D2719" s="58" t="inlineStr">
        <is>
          <t>DISCO TRASERO</t>
        </is>
      </c>
      <c r="E2719" s="34" t="inlineStr">
        <is>
          <t>El disco de freno trasero del Toyota Corolla Cross Híbrido es un componente esencial para el sistema de frenado de su vehículo. El número de pieza específico para este disco es 42431-06180</t>
        </is>
      </c>
      <c r="F2719" s="32" t="inlineStr">
        <is>
          <t>Unidad</t>
        </is>
      </c>
      <c r="G2719" s="35" t="inlineStr">
        <is>
          <t>suministro</t>
        </is>
      </c>
      <c r="H2719" s="159" t="n">
        <v>772710</v>
      </c>
      <c r="I2719" s="37" t="n">
        <v>158.91</v>
      </c>
      <c r="J2719" s="37" t="n">
        <v>151.76</v>
      </c>
      <c r="K2719" s="160">
        <f>H2719*(I2719/J2719)</f>
        <v/>
      </c>
      <c r="L2719" s="159" t="n">
        <v>932307.5943999999</v>
      </c>
      <c r="M2719" s="159" t="n">
        <v>905153</v>
      </c>
      <c r="N2719" s="159" t="n">
        <v>977565.24</v>
      </c>
      <c r="O2719" s="162">
        <f>MIN(K2719,L2719,M2719,N2719)</f>
        <v/>
      </c>
      <c r="P2719" s="162">
        <f>MAX(K2719,L2719,M2719,N2719)</f>
        <v/>
      </c>
      <c r="Q2719" s="162">
        <f>MEDIAN(K2719,L2719,M2719,N2719)</f>
        <v/>
      </c>
      <c r="R2719" s="162">
        <f>AVERAGE(K2719,L2719,M2719,N2719)</f>
        <v/>
      </c>
      <c r="S2719" s="162">
        <f>AVERAGE(O2719,Q2719)</f>
        <v/>
      </c>
      <c r="T2719" s="162">
        <f>AVERAGE(P2719,Q2719)</f>
        <v/>
      </c>
      <c r="U2719" s="41">
        <f>STDEVA(K2719,L2719,M2719,N2719)</f>
        <v/>
      </c>
      <c r="V2719" s="42">
        <f>U2719/Q2719</f>
        <v/>
      </c>
      <c r="W2719" s="43">
        <f>IF(X2719=O2719,"MENOR",IF(X2719=S2719,"PROM[MEN-MED]","PROMEDIO"))</f>
        <v/>
      </c>
      <c r="X2719" s="163">
        <f>IF(V2719&lt;=300%,O2719,IF(AND(V2719&gt;100%,V2719&lt;=150%),S2719,R2719))</f>
        <v/>
      </c>
      <c r="Y2719" s="162">
        <f>ROUND(X2719,0)</f>
        <v/>
      </c>
    </row>
    <row r="2720" ht="27" customHeight="1">
      <c r="B2720" s="32" t="inlineStr">
        <is>
          <t>1.15</t>
        </is>
      </c>
      <c r="C2720" s="32" t="n">
        <v>4912</v>
      </c>
      <c r="D2720" s="58" t="inlineStr">
        <is>
          <t>SOPORTE DEL CILINDRO DEL FRENO DE DISCO TRASERO</t>
        </is>
      </c>
      <c r="E2720" s="34" t="inlineStr">
        <is>
          <t>El soporte del cilindro del freno de disco trasero, también conocido como soporte de la pinza de freno trasera, es un componente esencial en el sistema de frenos del Toyota Corolla Cross Híbrido. Este soporte mantiene la pinza de freno en su posición correcta, permitiendo que las pastillas de freno hagan contacto adecuado con el disco para una frenada eficiente.</t>
        </is>
      </c>
      <c r="F2720" s="32" t="inlineStr">
        <is>
          <t>Unidad</t>
        </is>
      </c>
      <c r="G2720" s="35" t="inlineStr">
        <is>
          <t>suministro</t>
        </is>
      </c>
      <c r="H2720" s="159" t="n">
        <v>276450</v>
      </c>
      <c r="I2720" s="37" t="n">
        <v>158.91</v>
      </c>
      <c r="J2720" s="37" t="n">
        <v>151.76</v>
      </c>
      <c r="K2720" s="160">
        <f>H2720*(I2720/J2720)</f>
        <v/>
      </c>
      <c r="L2720" s="159" t="n">
        <v>327305.1565</v>
      </c>
      <c r="M2720" s="159" t="n">
        <v>317772</v>
      </c>
      <c r="N2720" s="159" t="n">
        <v>343193.76</v>
      </c>
      <c r="O2720" s="162">
        <f>MIN(K2720,L2720,M2720,N2720)</f>
        <v/>
      </c>
      <c r="P2720" s="162">
        <f>MAX(K2720,L2720,M2720,N2720)</f>
        <v/>
      </c>
      <c r="Q2720" s="162">
        <f>MEDIAN(K2720,L2720,M2720,N2720)</f>
        <v/>
      </c>
      <c r="R2720" s="162">
        <f>AVERAGE(K2720,L2720,M2720,N2720)</f>
        <v/>
      </c>
      <c r="S2720" s="162">
        <f>AVERAGE(O2720,Q2720)</f>
        <v/>
      </c>
      <c r="T2720" s="162">
        <f>AVERAGE(P2720,Q2720)</f>
        <v/>
      </c>
      <c r="U2720" s="41">
        <f>STDEVA(K2720,L2720,M2720,N2720)</f>
        <v/>
      </c>
      <c r="V2720" s="42">
        <f>U2720/Q2720</f>
        <v/>
      </c>
      <c r="W2720" s="43">
        <f>IF(X2720=O2720,"MENOR",IF(X2720=S2720,"PROM[MEN-MED]","PROMEDIO"))</f>
        <v/>
      </c>
      <c r="X2720" s="163">
        <f>IF(V2720&lt;=300%,O2720,IF(AND(V2720&gt;100%,V2720&lt;=150%),S2720,R2720))</f>
        <v/>
      </c>
      <c r="Y2720" s="162">
        <f>ROUND(X2720,0)</f>
        <v/>
      </c>
    </row>
    <row r="2721" ht="96.75" customHeight="1">
      <c r="B2721" s="32" t="inlineStr">
        <is>
          <t>1.16</t>
        </is>
      </c>
      <c r="C2721" s="32" t="n">
        <v>4912</v>
      </c>
      <c r="D2721" s="58" t="inlineStr">
        <is>
          <t>KIT DEL CALCE ANTICHIRRIDO DEL FRENO DE DISCO TRASERO</t>
        </is>
      </c>
      <c r="E2721" s="34" t="inlineStr">
        <is>
          <t>l kit de calce antichirrido para el freno de disco trasero del Toyota Corolla Cross Híbrido es un conjunto de componentes diseñado para reducir o eliminar los ruidos durante el frenado, mejorando la eficiencia y comodidad del sistema de frenos. Este kit generalmente incluye láminas o calces que se colocan entre las pastillas de freno y la pinza, absorbiendo vibraciones y minimizando el ruido.</t>
        </is>
      </c>
      <c r="F2721" s="32" t="inlineStr">
        <is>
          <t>Unidad</t>
        </is>
      </c>
      <c r="G2721" s="35" t="inlineStr">
        <is>
          <t>suministro</t>
        </is>
      </c>
      <c r="H2721" s="159" t="n">
        <v>76851</v>
      </c>
      <c r="I2721" s="37" t="n">
        <v>158.91</v>
      </c>
      <c r="J2721" s="37" t="n">
        <v>151.76</v>
      </c>
      <c r="K2721" s="160">
        <f>H2721*(I2721/J2721)</f>
        <v/>
      </c>
      <c r="L2721" s="159" t="n">
        <v>96524.3867</v>
      </c>
      <c r="M2721" s="159" t="n">
        <v>93713</v>
      </c>
      <c r="N2721" s="159" t="n">
        <v>101210.04</v>
      </c>
      <c r="O2721" s="162">
        <f>MIN(K2721,L2721,M2721,N2721)</f>
        <v/>
      </c>
      <c r="P2721" s="162">
        <f>MAX(K2721,L2721,M2721,N2721)</f>
        <v/>
      </c>
      <c r="Q2721" s="162">
        <f>MEDIAN(K2721,L2721,M2721,N2721)</f>
        <v/>
      </c>
      <c r="R2721" s="162">
        <f>AVERAGE(K2721,L2721,M2721,N2721)</f>
        <v/>
      </c>
      <c r="S2721" s="162">
        <f>AVERAGE(O2721,Q2721)</f>
        <v/>
      </c>
      <c r="T2721" s="162">
        <f>AVERAGE(P2721,Q2721)</f>
        <v/>
      </c>
      <c r="U2721" s="41">
        <f>STDEVA(K2721,L2721,M2721,N2721)</f>
        <v/>
      </c>
      <c r="V2721" s="42">
        <f>U2721/Q2721</f>
        <v/>
      </c>
      <c r="W2721" s="43">
        <f>IF(X2721=O2721,"MENOR",IF(X2721=S2721,"PROM[MEN-MED]","PROMEDIO"))</f>
        <v/>
      </c>
      <c r="X2721" s="163">
        <f>IF(V2721&lt;=300%,O2721,IF(AND(V2721&gt;100%,V2721&lt;=150%),S2721,R2721))</f>
        <v/>
      </c>
      <c r="Y2721" s="162">
        <f>ROUND(X2721,0)</f>
        <v/>
      </c>
    </row>
    <row r="2722" ht="52.5" customHeight="1">
      <c r="B2722" s="32" t="inlineStr">
        <is>
          <t>1.17</t>
        </is>
      </c>
      <c r="C2722" s="32" t="n">
        <v>4912</v>
      </c>
      <c r="D2722" s="58" t="inlineStr">
        <is>
          <t>KIT DE PASTILLAS DEL FRENO DE DISCO TRASERO</t>
        </is>
      </c>
      <c r="E2722" s="34" t="inlineStr">
        <is>
          <t>El kit de pastillas de freno de disco trasero para el Toyota Corolla Cross Híbrido es esencial para mantener el rendimiento y la seguridad del sistema de frenos de su vehículo.</t>
        </is>
      </c>
      <c r="F2722" s="32" t="inlineStr">
        <is>
          <t>Unidad</t>
        </is>
      </c>
      <c r="G2722" s="35" t="inlineStr">
        <is>
          <t>suministro</t>
        </is>
      </c>
      <c r="H2722" s="159" t="n">
        <v>577369</v>
      </c>
      <c r="I2722" s="37" t="n">
        <v>158.91</v>
      </c>
      <c r="J2722" s="37" t="n">
        <v>151.76</v>
      </c>
      <c r="K2722" s="160">
        <f>H2722*(I2722/J2722)</f>
        <v/>
      </c>
      <c r="L2722" s="159" t="n">
        <v>687227.3324</v>
      </c>
      <c r="M2722" s="159" t="n">
        <v>667211</v>
      </c>
      <c r="N2722" s="159" t="n">
        <v>720587.88</v>
      </c>
      <c r="O2722" s="162">
        <f>MIN(K2722,L2722,M2722,N2722)</f>
        <v/>
      </c>
      <c r="P2722" s="162">
        <f>MAX(K2722,L2722,M2722,N2722)</f>
        <v/>
      </c>
      <c r="Q2722" s="162">
        <f>MEDIAN(K2722,L2722,M2722,N2722)</f>
        <v/>
      </c>
      <c r="R2722" s="162">
        <f>AVERAGE(K2722,L2722,M2722,N2722)</f>
        <v/>
      </c>
      <c r="S2722" s="162">
        <f>AVERAGE(O2722,Q2722)</f>
        <v/>
      </c>
      <c r="T2722" s="162">
        <f>AVERAGE(P2722,Q2722)</f>
        <v/>
      </c>
      <c r="U2722" s="41">
        <f>STDEVA(K2722,L2722,M2722,N2722)</f>
        <v/>
      </c>
      <c r="V2722" s="42">
        <f>U2722/Q2722</f>
        <v/>
      </c>
      <c r="W2722" s="43">
        <f>IF(X2722=O2722,"MENOR",IF(X2722=S2722,"PROM[MEN-MED]","PROMEDIO"))</f>
        <v/>
      </c>
      <c r="X2722" s="163">
        <f>IF(V2722&lt;=300%,O2722,IF(AND(V2722&gt;100%,V2722&lt;=150%),S2722,R2722))</f>
        <v/>
      </c>
      <c r="Y2722" s="162">
        <f>ROUND(X2722,0)</f>
        <v/>
      </c>
    </row>
    <row r="2723" ht="27" customHeight="1">
      <c r="B2723" s="32" t="inlineStr">
        <is>
          <t>1.18</t>
        </is>
      </c>
      <c r="C2723" s="32" t="n">
        <v>4912</v>
      </c>
      <c r="D2723" s="58" t="inlineStr">
        <is>
          <t>ACTUADOR DEL FRENO DE ESTACIONAMIENTO</t>
        </is>
      </c>
      <c r="E2723" s="34" t="inlineStr">
        <is>
          <t>​El actuador del freno de estacionamiento en el Toyota Corolla Cross Híbrido es un componente clave del sistema de freno de estacionamiento electrónico (EPB), que permite activar y desactivar el freno de estacionamiento de manera automática o mediante un botón, mejorando la comodidad y seguridad del vehículo.</t>
        </is>
      </c>
      <c r="F2723" s="32" t="inlineStr">
        <is>
          <t>Unidad</t>
        </is>
      </c>
      <c r="G2723" s="35" t="inlineStr">
        <is>
          <t>suministro</t>
        </is>
      </c>
      <c r="H2723" s="159" t="n">
        <v>686850</v>
      </c>
      <c r="I2723" s="37" t="n">
        <v>158.91</v>
      </c>
      <c r="J2723" s="37" t="n">
        <v>151.76</v>
      </c>
      <c r="K2723" s="160">
        <f>H2723*(I2723/J2723)</f>
        <v/>
      </c>
      <c r="L2723" s="159" t="n">
        <v>821020.2105</v>
      </c>
      <c r="M2723" s="159" t="n">
        <v>797107</v>
      </c>
      <c r="N2723" s="159" t="n">
        <v>860875.5600000001</v>
      </c>
      <c r="O2723" s="162">
        <f>MIN(K2723,L2723,M2723,N2723)</f>
        <v/>
      </c>
      <c r="P2723" s="162">
        <f>MAX(K2723,L2723,M2723,N2723)</f>
        <v/>
      </c>
      <c r="Q2723" s="162">
        <f>MEDIAN(K2723,L2723,M2723,N2723)</f>
        <v/>
      </c>
      <c r="R2723" s="162">
        <f>AVERAGE(K2723,L2723,M2723,N2723)</f>
        <v/>
      </c>
      <c r="S2723" s="162">
        <f>AVERAGE(O2723,Q2723)</f>
        <v/>
      </c>
      <c r="T2723" s="162">
        <f>AVERAGE(P2723,Q2723)</f>
        <v/>
      </c>
      <c r="U2723" s="41">
        <f>STDEVA(K2723,L2723,M2723,N2723)</f>
        <v/>
      </c>
      <c r="V2723" s="42">
        <f>U2723/Q2723</f>
        <v/>
      </c>
      <c r="W2723" s="43">
        <f>IF(X2723=O2723,"MENOR",IF(X2723=S2723,"PROM[MEN-MED]","PROMEDIO"))</f>
        <v/>
      </c>
      <c r="X2723" s="163">
        <f>IF(V2723&lt;=300%,O2723,IF(AND(V2723&gt;100%,V2723&lt;=150%),S2723,R2723))</f>
        <v/>
      </c>
      <c r="Y2723" s="162">
        <f>ROUND(X2723,0)</f>
        <v/>
      </c>
    </row>
    <row r="2724" ht="47.25" customHeight="1">
      <c r="B2724" s="32" t="inlineStr">
        <is>
          <t>1.19</t>
        </is>
      </c>
      <c r="C2724" s="32" t="n">
        <v>4912</v>
      </c>
      <c r="D2724" s="58" t="inlineStr">
        <is>
          <t>CABLE DEL FRENO DE ESTACIONAMIENTO N° 2</t>
        </is>
      </c>
      <c r="E2724" s="34" t="inlineStr">
        <is>
          <t>componente del sistema de freno de estacionamiento que, en algunos modelos con freno de estacionamiento mecánico, conecta la palanca o el actuador con las ruedas traseras para activar el freno de mano.</t>
        </is>
      </c>
      <c r="F2724" s="32" t="inlineStr">
        <is>
          <t>Unidad</t>
        </is>
      </c>
      <c r="G2724" s="35" t="inlineStr">
        <is>
          <t>suministro</t>
        </is>
      </c>
      <c r="H2724" s="159" t="n">
        <v>155800</v>
      </c>
      <c r="I2724" s="37" t="n">
        <v>158.91</v>
      </c>
      <c r="J2724" s="37" t="n">
        <v>151.76</v>
      </c>
      <c r="K2724" s="160">
        <f>H2724*(I2724/J2724)</f>
        <v/>
      </c>
      <c r="L2724" s="159" t="n">
        <v>182686.9793</v>
      </c>
      <c r="M2724" s="159" t="n">
        <v>177366</v>
      </c>
      <c r="N2724" s="159" t="n">
        <v>191555.28</v>
      </c>
      <c r="O2724" s="162">
        <f>MIN(K2724,L2724,M2724,N2724)</f>
        <v/>
      </c>
      <c r="P2724" s="162">
        <f>MAX(K2724,L2724,M2724,N2724)</f>
        <v/>
      </c>
      <c r="Q2724" s="162">
        <f>MEDIAN(K2724,L2724,M2724,N2724)</f>
        <v/>
      </c>
      <c r="R2724" s="162">
        <f>AVERAGE(K2724,L2724,M2724,N2724)</f>
        <v/>
      </c>
      <c r="S2724" s="162">
        <f>AVERAGE(O2724,Q2724)</f>
        <v/>
      </c>
      <c r="T2724" s="162">
        <f>AVERAGE(P2724,Q2724)</f>
        <v/>
      </c>
      <c r="U2724" s="41">
        <f>STDEVA(K2724,L2724,M2724,N2724)</f>
        <v/>
      </c>
      <c r="V2724" s="42">
        <f>U2724/Q2724</f>
        <v/>
      </c>
      <c r="W2724" s="43">
        <f>IF(X2724=O2724,"MENOR",IF(X2724=S2724,"PROM[MEN-MED]","PROMEDIO"))</f>
        <v/>
      </c>
      <c r="X2724" s="163">
        <f>IF(V2724&lt;=300%,O2724,IF(AND(V2724&gt;100%,V2724&lt;=150%),S2724,R2724))</f>
        <v/>
      </c>
      <c r="Y2724" s="162">
        <f>ROUND(X2724,0)</f>
        <v/>
      </c>
    </row>
    <row r="2725" ht="27" customHeight="1">
      <c r="B2725" s="32" t="inlineStr">
        <is>
          <t>1.20</t>
        </is>
      </c>
      <c r="C2725" s="32" t="n">
        <v>4912</v>
      </c>
      <c r="D2725" s="58" t="inlineStr">
        <is>
          <t xml:space="preserve">MANGUERA FLEXIBLE TRASERA DE FRENO </t>
        </is>
      </c>
      <c r="E2725" s="34" t="inlineStr">
        <is>
          <t>La manguera flexible trasera de freno en el Toyota Corolla Cross Híbrido es un componente esencial que conecta las líneas de freno rígidas del chasis con las pinzas de freno traseras, permitiendo el movimiento de la suspensión y asegurando la transferencia eficiente del líquido de frenos.</t>
        </is>
      </c>
      <c r="F2725" s="32" t="inlineStr">
        <is>
          <t>Unidad</t>
        </is>
      </c>
      <c r="G2725" s="35" t="inlineStr">
        <is>
          <t>suministro</t>
        </is>
      </c>
      <c r="H2725" s="159" t="n">
        <v>79800</v>
      </c>
      <c r="I2725" s="37" t="n">
        <v>158.91</v>
      </c>
      <c r="J2725" s="37" t="n">
        <v>151.76</v>
      </c>
      <c r="K2725" s="160">
        <f>H2725*(I2725/J2725)</f>
        <v/>
      </c>
      <c r="L2725" s="159" t="n">
        <v>95387.2703</v>
      </c>
      <c r="M2725" s="159" t="n">
        <v>92609</v>
      </c>
      <c r="N2725" s="159" t="n">
        <v>100017.72</v>
      </c>
      <c r="O2725" s="162">
        <f>MIN(K2725,L2725,M2725,N2725)</f>
        <v/>
      </c>
      <c r="P2725" s="162">
        <f>MAX(K2725,L2725,M2725,N2725)</f>
        <v/>
      </c>
      <c r="Q2725" s="162">
        <f>MEDIAN(K2725,L2725,M2725,N2725)</f>
        <v/>
      </c>
      <c r="R2725" s="162">
        <f>AVERAGE(K2725,L2725,M2725,N2725)</f>
        <v/>
      </c>
      <c r="S2725" s="162">
        <f>AVERAGE(O2725,Q2725)</f>
        <v/>
      </c>
      <c r="T2725" s="162">
        <f>AVERAGE(P2725,Q2725)</f>
        <v/>
      </c>
      <c r="U2725" s="41">
        <f>STDEVA(K2725,L2725,M2725,N2725)</f>
        <v/>
      </c>
      <c r="V2725" s="42">
        <f>U2725/Q2725</f>
        <v/>
      </c>
      <c r="W2725" s="43">
        <f>IF(X2725=O2725,"MENOR",IF(X2725=S2725,"PROM[MEN-MED]","PROMEDIO"))</f>
        <v/>
      </c>
      <c r="X2725" s="163">
        <f>IF(V2725&lt;=300%,O2725,IF(AND(V2725&gt;100%,V2725&lt;=150%),S2725,R2725))</f>
        <v/>
      </c>
      <c r="Y2725" s="162">
        <f>ROUND(X2725,0)</f>
        <v/>
      </c>
    </row>
    <row r="2726" ht="15.75" customHeight="1">
      <c r="B2726" s="26" t="inlineStr">
        <is>
          <t>2.</t>
        </is>
      </c>
      <c r="C2726" s="142" t="inlineStr">
        <is>
          <t>SISTEMA DE SUSPENSIÓN</t>
        </is>
      </c>
      <c r="H2726" s="157" t="n"/>
      <c r="I2726" s="29" t="n"/>
      <c r="J2726" s="29" t="n"/>
      <c r="K2726" s="157" t="n"/>
      <c r="L2726" s="157" t="n"/>
      <c r="M2726" s="157" t="n"/>
      <c r="N2726" s="157" t="n"/>
      <c r="O2726" s="29" t="n"/>
      <c r="P2726" s="29" t="n"/>
      <c r="Q2726" s="29" t="n"/>
      <c r="R2726" s="29" t="n"/>
      <c r="S2726" s="29" t="n"/>
      <c r="T2726" s="29" t="n"/>
      <c r="U2726" s="29" t="n"/>
      <c r="V2726" s="75" t="n"/>
      <c r="W2726" s="29" t="n"/>
      <c r="X2726" s="29" t="n"/>
      <c r="Y2726" s="29" t="n"/>
    </row>
    <row r="2727" ht="27" customHeight="1">
      <c r="A2727" s="89" t="n"/>
      <c r="B2727" s="32" t="inlineStr">
        <is>
          <t>2.1</t>
        </is>
      </c>
      <c r="C2727" s="32" t="n">
        <v>4912</v>
      </c>
      <c r="D2727" s="90" t="inlineStr">
        <is>
          <t xml:space="preserve">JUEGO AMORTIGUADORES DELANTEROS </t>
        </is>
      </c>
      <c r="E2727" s="34" t="inlineStr">
        <is>
          <t>sencial para mantener la estabilidad, el confort y la seguridad en la conducción. Estos amortiguadores están diseñados para absorber las irregularidades del terreno y garantizar un manejo óptimo del vehículo.</t>
        </is>
      </c>
      <c r="F2727" s="32" t="inlineStr">
        <is>
          <t>Unidad</t>
        </is>
      </c>
      <c r="G2727" s="35" t="inlineStr">
        <is>
          <t>suministro</t>
        </is>
      </c>
      <c r="H2727" s="159" t="n">
        <v>1180202</v>
      </c>
      <c r="I2727" s="37" t="n">
        <v>158.91</v>
      </c>
      <c r="J2727" s="37" t="n">
        <v>151.76</v>
      </c>
      <c r="K2727" s="160">
        <f>H2727*(I2727/J2727)</f>
        <v/>
      </c>
      <c r="L2727" s="159" t="n">
        <v>1416061.5154</v>
      </c>
      <c r="M2727" s="159" t="n">
        <v>1374817</v>
      </c>
      <c r="N2727" s="159" t="n">
        <v>1484802.36</v>
      </c>
      <c r="O2727" s="162">
        <f>MIN(K2727,L2727,M2727,N2727)</f>
        <v/>
      </c>
      <c r="P2727" s="162">
        <f>MAX(K2727,L2727,M2727,N2727)</f>
        <v/>
      </c>
      <c r="Q2727" s="162">
        <f>MEDIAN(K2727,L2727,M2727,N2727)</f>
        <v/>
      </c>
      <c r="R2727" s="162">
        <f>AVERAGE(K2727,L2727,M2727,N2727)</f>
        <v/>
      </c>
      <c r="S2727" s="162">
        <f>AVERAGE(O2727,Q2727)</f>
        <v/>
      </c>
      <c r="T2727" s="162">
        <f>AVERAGE(P2727,Q2727)</f>
        <v/>
      </c>
      <c r="U2727" s="41">
        <f>STDEVA(K2727,L2727,M2727,N2727)</f>
        <v/>
      </c>
      <c r="V2727" s="42">
        <f>U2727/Q2727</f>
        <v/>
      </c>
      <c r="W2727" s="43">
        <f>IF(X2727=O2727,"MENOR",IF(X2727=S2727,"PROM[MEN-MED]","PROMEDIO"))</f>
        <v/>
      </c>
      <c r="X2727" s="163">
        <f>IF(V2727&lt;=300%,O2727,IF(AND(V2727&gt;100%,V2727&lt;=150%),S2727,R2727))</f>
        <v/>
      </c>
      <c r="Y2727" s="162">
        <f>ROUND(X2727,0)</f>
        <v/>
      </c>
    </row>
    <row r="2728" ht="27" customHeight="1">
      <c r="A2728" s="89" t="n"/>
      <c r="B2728" s="32" t="inlineStr">
        <is>
          <t>2.2</t>
        </is>
      </c>
      <c r="C2728" s="32" t="n">
        <v>4912</v>
      </c>
      <c r="D2728" s="90" t="inlineStr">
        <is>
          <t>AISLANTE INFERIOR DEL MUELLE ESPIRAL DELANTERO</t>
        </is>
      </c>
      <c r="E2728" s="34" t="inlineStr">
        <is>
          <t xml:space="preserve"> es un componente esencial del sistema de suspensión. Este aislante, también conocido como goma o almohadilla inferior del resorte helicoidal, se coloca en la base del muelle espiral (resorte) delantero</t>
        </is>
      </c>
      <c r="F2728" s="32" t="inlineStr">
        <is>
          <t>Unidad</t>
        </is>
      </c>
      <c r="G2728" s="35" t="inlineStr">
        <is>
          <t>suministro</t>
        </is>
      </c>
      <c r="H2728" s="159" t="n">
        <v>64600</v>
      </c>
      <c r="I2728" s="37" t="n">
        <v>158.91</v>
      </c>
      <c r="J2728" s="37" t="n">
        <v>151.76</v>
      </c>
      <c r="K2728" s="160">
        <f>H2728*(I2728/J2728)</f>
        <v/>
      </c>
      <c r="L2728" s="159" t="n">
        <v>75748.25999999999</v>
      </c>
      <c r="M2728" s="159" t="n">
        <v>73542</v>
      </c>
      <c r="N2728" s="159" t="n">
        <v>79425.36</v>
      </c>
      <c r="O2728" s="162">
        <f>MIN(K2728,L2728,M2728,N2728)</f>
        <v/>
      </c>
      <c r="P2728" s="162">
        <f>MAX(K2728,L2728,M2728,N2728)</f>
        <v/>
      </c>
      <c r="Q2728" s="162">
        <f>MEDIAN(K2728,L2728,M2728,N2728)</f>
        <v/>
      </c>
      <c r="R2728" s="162">
        <f>AVERAGE(K2728,L2728,M2728,N2728)</f>
        <v/>
      </c>
      <c r="S2728" s="162">
        <f>AVERAGE(O2728,Q2728)</f>
        <v/>
      </c>
      <c r="T2728" s="162">
        <f>AVERAGE(P2728,Q2728)</f>
        <v/>
      </c>
      <c r="U2728" s="41">
        <f>STDEVA(K2728,L2728,M2728,N2728)</f>
        <v/>
      </c>
      <c r="V2728" s="42">
        <f>U2728/Q2728</f>
        <v/>
      </c>
      <c r="W2728" s="43">
        <f>IF(X2728=O2728,"MENOR",IF(X2728=S2728,"PROM[MEN-MED]","PROMEDIO"))</f>
        <v/>
      </c>
      <c r="X2728" s="163">
        <f>IF(V2728&lt;=300%,O2728,IF(AND(V2728&gt;100%,V2728&lt;=150%),S2728,R2728))</f>
        <v/>
      </c>
      <c r="Y2728" s="162">
        <f>ROUND(X2728,0)</f>
        <v/>
      </c>
    </row>
    <row r="2729" ht="49.5" customHeight="1">
      <c r="A2729" s="89" t="n"/>
      <c r="B2729" s="32" t="inlineStr">
        <is>
          <t>2.3</t>
        </is>
      </c>
      <c r="C2729" s="32" t="n">
        <v>4912</v>
      </c>
      <c r="D2729" s="90" t="inlineStr">
        <is>
          <t>TOPE DE RESORTE DELANTERO</t>
        </is>
      </c>
      <c r="E2729" s="34" t="inlineStr">
        <is>
          <t>componente esencial del sistema de suspensión del Toyota Corolla Cross Híbrido. Su función principal es limitar el recorrido del resorte y absorber impactos durante la compresión máxima, protegiendo así otros componentes de la suspensión y mejorando el confort de marcha.</t>
        </is>
      </c>
      <c r="F2729" s="32" t="inlineStr">
        <is>
          <t>Unidad</t>
        </is>
      </c>
      <c r="G2729" s="35" t="inlineStr">
        <is>
          <t>suministro</t>
        </is>
      </c>
      <c r="H2729" s="159" t="n">
        <v>446423</v>
      </c>
      <c r="I2729" s="37" t="n">
        <v>158.91</v>
      </c>
      <c r="J2729" s="37" t="n">
        <v>151.76</v>
      </c>
      <c r="K2729" s="160">
        <f>H2729*(I2729/J2729)</f>
        <v/>
      </c>
      <c r="L2729" s="159" t="n">
        <v>535385.76</v>
      </c>
      <c r="M2729" s="159" t="n">
        <v>519792</v>
      </c>
      <c r="N2729" s="159" t="n">
        <v>561375.36</v>
      </c>
      <c r="O2729" s="162">
        <f>MIN(K2729,L2729,M2729,N2729)</f>
        <v/>
      </c>
      <c r="P2729" s="162">
        <f>MAX(K2729,L2729,M2729,N2729)</f>
        <v/>
      </c>
      <c r="Q2729" s="162">
        <f>MEDIAN(K2729,L2729,M2729,N2729)</f>
        <v/>
      </c>
      <c r="R2729" s="162">
        <f>AVERAGE(K2729,L2729,M2729,N2729)</f>
        <v/>
      </c>
      <c r="S2729" s="162">
        <f>AVERAGE(O2729,Q2729)</f>
        <v/>
      </c>
      <c r="T2729" s="162">
        <f>AVERAGE(P2729,Q2729)</f>
        <v/>
      </c>
      <c r="U2729" s="41">
        <f>STDEVA(K2729,L2729,M2729,N2729)</f>
        <v/>
      </c>
      <c r="V2729" s="42">
        <f>U2729/Q2729</f>
        <v/>
      </c>
      <c r="W2729" s="43">
        <f>IF(X2729=O2729,"MENOR",IF(X2729=S2729,"PROM[MEN-MED]","PROMEDIO"))</f>
        <v/>
      </c>
      <c r="X2729" s="163">
        <f>IF(V2729&lt;=300%,O2729,IF(AND(V2729&gt;100%,V2729&lt;=150%),S2729,R2729))</f>
        <v/>
      </c>
      <c r="Y2729" s="162">
        <f>ROUND(X2729,0)</f>
        <v/>
      </c>
    </row>
    <row r="2730" ht="27" customHeight="1">
      <c r="A2730" s="89" t="n"/>
      <c r="B2730" s="32" t="inlineStr">
        <is>
          <t>2.4</t>
        </is>
      </c>
      <c r="C2730" s="32" t="n">
        <v>4912</v>
      </c>
      <c r="D2730" s="90" t="inlineStr">
        <is>
          <t>MUELLE ESPIRAL DELANTERO</t>
        </is>
      </c>
      <c r="E2730" s="34" t="inlineStr">
        <is>
          <t>El muelle espiral delantero es un componente clave del sistema de suspensión del Toyota Corolla Cross Híbrido, diseñado para absorber impactos y mantener la estabilidad del vehículo.</t>
        </is>
      </c>
      <c r="F2730" s="32" t="inlineStr">
        <is>
          <t>Unidad</t>
        </is>
      </c>
      <c r="G2730" s="35" t="inlineStr">
        <is>
          <t>suministro</t>
        </is>
      </c>
      <c r="H2730" s="159" t="n">
        <v>378100</v>
      </c>
      <c r="I2730" s="37" t="n">
        <v>158.91</v>
      </c>
      <c r="J2730" s="37" t="n">
        <v>151.76</v>
      </c>
      <c r="K2730" s="160">
        <f>H2730*(I2730/J2730)</f>
        <v/>
      </c>
      <c r="L2730" s="159" t="n">
        <v>456264.2546</v>
      </c>
      <c r="M2730" s="159" t="n">
        <v>442975</v>
      </c>
      <c r="N2730" s="159" t="n">
        <v>478413</v>
      </c>
      <c r="O2730" s="162">
        <f>MIN(K2730,L2730,M2730,N2730)</f>
        <v/>
      </c>
      <c r="P2730" s="162">
        <f>MAX(K2730,L2730,M2730,N2730)</f>
        <v/>
      </c>
      <c r="Q2730" s="162">
        <f>MEDIAN(K2730,L2730,M2730,N2730)</f>
        <v/>
      </c>
      <c r="R2730" s="162">
        <f>AVERAGE(K2730,L2730,M2730,N2730)</f>
        <v/>
      </c>
      <c r="S2730" s="162">
        <f>AVERAGE(O2730,Q2730)</f>
        <v/>
      </c>
      <c r="T2730" s="162">
        <f>AVERAGE(P2730,Q2730)</f>
        <v/>
      </c>
      <c r="U2730" s="41">
        <f>STDEVA(K2730,L2730,M2730,N2730)</f>
        <v/>
      </c>
      <c r="V2730" s="42">
        <f>U2730/Q2730</f>
        <v/>
      </c>
      <c r="W2730" s="43">
        <f>IF(X2730=O2730,"MENOR",IF(X2730=S2730,"PROM[MEN-MED]","PROMEDIO"))</f>
        <v/>
      </c>
      <c r="X2730" s="163">
        <f>IF(V2730&lt;=300%,O2730,IF(AND(V2730&gt;100%,V2730&lt;=150%),S2730,R2730))</f>
        <v/>
      </c>
      <c r="Y2730" s="162">
        <f>ROUND(X2730,0)</f>
        <v/>
      </c>
    </row>
    <row r="2731" ht="75.75" customHeight="1">
      <c r="A2731" s="89" t="n"/>
      <c r="B2731" s="32" t="inlineStr">
        <is>
          <t>2.5</t>
        </is>
      </c>
      <c r="C2731" s="32" t="n">
        <v>4912</v>
      </c>
      <c r="D2731" s="90" t="inlineStr">
        <is>
          <t>COJINETE DEL MONTAJE DEL PUNTAL</t>
        </is>
      </c>
      <c r="E2731" s="34" t="inlineStr">
        <is>
          <t>El cojinete del montaje del puntal, también conocido como rodamiento del soporte del puntal, es un componente esencial en la suspensión del Toyota Corolla Cross Híbrido. Este cojinete permite que el puntal gire suavemente al girar el volante, contribuyendo a una dirección precisa y a la absorción de impactos.</t>
        </is>
      </c>
      <c r="F2731" s="32" t="inlineStr">
        <is>
          <t>Unidad</t>
        </is>
      </c>
      <c r="G2731" s="35" t="inlineStr">
        <is>
          <t>suministro</t>
        </is>
      </c>
      <c r="H2731" s="159" t="n">
        <v>202728</v>
      </c>
      <c r="I2731" s="37" t="n">
        <v>158.91</v>
      </c>
      <c r="J2731" s="37" t="n">
        <v>151.76</v>
      </c>
      <c r="K2731" s="160">
        <f>H2731*(I2731/J2731)</f>
        <v/>
      </c>
      <c r="L2731" s="159" t="n">
        <v>241726.5802</v>
      </c>
      <c r="M2731" s="159" t="n">
        <v>234686</v>
      </c>
      <c r="N2731" s="159" t="n">
        <v>253460.88</v>
      </c>
      <c r="O2731" s="162">
        <f>MIN(K2731,L2731,M2731,N2731)</f>
        <v/>
      </c>
      <c r="P2731" s="162">
        <f>MAX(K2731,L2731,M2731,N2731)</f>
        <v/>
      </c>
      <c r="Q2731" s="162">
        <f>MEDIAN(K2731,L2731,M2731,N2731)</f>
        <v/>
      </c>
      <c r="R2731" s="162">
        <f>AVERAGE(K2731,L2731,M2731,N2731)</f>
        <v/>
      </c>
      <c r="S2731" s="162">
        <f>AVERAGE(O2731,Q2731)</f>
        <v/>
      </c>
      <c r="T2731" s="162">
        <f>AVERAGE(P2731,Q2731)</f>
        <v/>
      </c>
      <c r="U2731" s="41">
        <f>STDEVA(K2731,L2731,M2731,N2731)</f>
        <v/>
      </c>
      <c r="V2731" s="42">
        <f>U2731/Q2731</f>
        <v/>
      </c>
      <c r="W2731" s="43">
        <f>IF(X2731=O2731,"MENOR",IF(X2731=S2731,"PROM[MEN-MED]","PROMEDIO"))</f>
        <v/>
      </c>
      <c r="X2731" s="163">
        <f>IF(V2731&lt;=300%,O2731,IF(AND(V2731&gt;100%,V2731&lt;=150%),S2731,R2731))</f>
        <v/>
      </c>
      <c r="Y2731" s="162">
        <f>ROUND(X2731,0)</f>
        <v/>
      </c>
    </row>
    <row r="2732" ht="41.25" customHeight="1">
      <c r="A2732" s="89" t="n"/>
      <c r="B2732" s="32" t="inlineStr">
        <is>
          <t>2.6</t>
        </is>
      </c>
      <c r="C2732" s="32" t="n">
        <v>4912</v>
      </c>
      <c r="D2732" s="90" t="inlineStr">
        <is>
          <t>AISLANTE SUPERIOR DEL MUELLE ESPIRAL DELANTERO</t>
        </is>
      </c>
      <c r="E2732" s="34" t="inlineStr">
        <is>
          <t>El aislante superior del muelle espiral delantero en el Toyota Corolla Cross Híbrido es un componente esencial del sistema de suspensión que se coloca entre la parte superior del resorte helicoidal y su asiento en la carrocería o el puntal. Su función principal es amortiguar las vibraciones y reducir el ruido generado durante la conducción, mejorando así el confort y la estabilidad del vehículo.</t>
        </is>
      </c>
      <c r="F2732" s="32" t="inlineStr">
        <is>
          <t>Unidad</t>
        </is>
      </c>
      <c r="G2732" s="35" t="inlineStr">
        <is>
          <t>suministro</t>
        </is>
      </c>
      <c r="H2732" s="159" t="n">
        <v>39900</v>
      </c>
      <c r="I2732" s="37" t="n">
        <v>158.91</v>
      </c>
      <c r="J2732" s="37" t="n">
        <v>151.76</v>
      </c>
      <c r="K2732" s="160">
        <f>H2732*(I2732/J2732)</f>
        <v/>
      </c>
      <c r="L2732" s="159" t="n">
        <v>47694.1528</v>
      </c>
      <c r="M2732" s="159" t="n">
        <v>46305</v>
      </c>
      <c r="N2732" s="159" t="n">
        <v>50009.4</v>
      </c>
      <c r="O2732" s="162">
        <f>MIN(K2732,L2732,M2732,N2732)</f>
        <v/>
      </c>
      <c r="P2732" s="162">
        <f>MAX(K2732,L2732,M2732,N2732)</f>
        <v/>
      </c>
      <c r="Q2732" s="162">
        <f>MEDIAN(K2732,L2732,M2732,N2732)</f>
        <v/>
      </c>
      <c r="R2732" s="162">
        <f>AVERAGE(K2732,L2732,M2732,N2732)</f>
        <v/>
      </c>
      <c r="S2732" s="162">
        <f>AVERAGE(O2732,Q2732)</f>
        <v/>
      </c>
      <c r="T2732" s="162">
        <f>AVERAGE(P2732,Q2732)</f>
        <v/>
      </c>
      <c r="U2732" s="41">
        <f>STDEVA(K2732,L2732,M2732,N2732)</f>
        <v/>
      </c>
      <c r="V2732" s="42">
        <f>U2732/Q2732</f>
        <v/>
      </c>
      <c r="W2732" s="43">
        <f>IF(X2732=O2732,"MENOR",IF(X2732=S2732,"PROM[MEN-MED]","PROMEDIO"))</f>
        <v/>
      </c>
      <c r="X2732" s="163">
        <f>IF(V2732&lt;=300%,O2732,IF(AND(V2732&gt;100%,V2732&lt;=150%),S2732,R2732))</f>
        <v/>
      </c>
      <c r="Y2732" s="162">
        <f>ROUND(X2732,0)</f>
        <v/>
      </c>
    </row>
    <row r="2733" ht="41.25" customHeight="1">
      <c r="A2733" s="89" t="n"/>
      <c r="B2733" s="32" t="inlineStr">
        <is>
          <t>2.7</t>
        </is>
      </c>
      <c r="C2733" s="32" t="n">
        <v>4912</v>
      </c>
      <c r="D2733" s="90" t="inlineStr">
        <is>
          <t>SOPORTE DE LA SUSPENSIÓN DELANTERA</t>
        </is>
      </c>
      <c r="E2733" s="34" t="inlineStr">
        <is>
          <t xml:space="preserve">El soporte de la suspensión delantera del Toyota Corolla Cross Híbrido, también conocido como subchasis delantero o miembro transversal de la suspensión, es una estructura fundamental que proporciona rigidez y soporte al sistema de suspensión del vehículo. Este componente asegura la correcta alineación y funcionamiento de elementos como los brazos de control, la barra estabilizadora y otros componentes de la suspensión delantera. </t>
        </is>
      </c>
      <c r="F2733" s="32" t="inlineStr">
        <is>
          <t>Unidad</t>
        </is>
      </c>
      <c r="G2733" s="35" t="inlineStr">
        <is>
          <t>suministro</t>
        </is>
      </c>
      <c r="H2733" s="159" t="n">
        <v>450551</v>
      </c>
      <c r="I2733" s="37" t="n">
        <v>158.91</v>
      </c>
      <c r="J2733" s="37" t="n">
        <v>151.76</v>
      </c>
      <c r="K2733" s="160">
        <f>H2733*(I2733/J2733)</f>
        <v/>
      </c>
      <c r="L2733" s="159" t="n">
        <v>540533.7</v>
      </c>
      <c r="M2733" s="159" t="n">
        <v>524790</v>
      </c>
      <c r="N2733" s="159" t="n">
        <v>566773.2</v>
      </c>
      <c r="O2733" s="162">
        <f>MIN(K2733,L2733,M2733,N2733)</f>
        <v/>
      </c>
      <c r="P2733" s="162">
        <f>MAX(K2733,L2733,M2733,N2733)</f>
        <v/>
      </c>
      <c r="Q2733" s="162">
        <f>MEDIAN(K2733,L2733,M2733,N2733)</f>
        <v/>
      </c>
      <c r="R2733" s="162">
        <f>AVERAGE(K2733,L2733,M2733,N2733)</f>
        <v/>
      </c>
      <c r="S2733" s="162">
        <f>AVERAGE(O2733,Q2733)</f>
        <v/>
      </c>
      <c r="T2733" s="162">
        <f>AVERAGE(P2733,Q2733)</f>
        <v/>
      </c>
      <c r="U2733" s="41">
        <f>STDEVA(K2733,L2733,M2733,N2733)</f>
        <v/>
      </c>
      <c r="V2733" s="42">
        <f>U2733/Q2733</f>
        <v/>
      </c>
      <c r="W2733" s="43">
        <f>IF(X2733=O2733,"MENOR",IF(X2733=S2733,"PROM[MEN-MED]","PROMEDIO"))</f>
        <v/>
      </c>
      <c r="X2733" s="163">
        <f>IF(V2733&lt;=300%,O2733,IF(AND(V2733&gt;100%,V2733&lt;=150%),S2733,R2733))</f>
        <v/>
      </c>
      <c r="Y2733" s="162">
        <f>ROUND(X2733,0)</f>
        <v/>
      </c>
    </row>
    <row r="2734" ht="27" customHeight="1">
      <c r="A2734" s="89" t="n"/>
      <c r="B2734" s="32" t="inlineStr">
        <is>
          <t>2.8</t>
        </is>
      </c>
      <c r="C2734" s="32" t="n">
        <v>4912</v>
      </c>
      <c r="D2734" s="90" t="inlineStr">
        <is>
          <t>BRAZO INFERIOR DE LA SUSPENSIÓN DELANTERA N° 1</t>
        </is>
      </c>
      <c r="E2734" s="34" t="inlineStr">
        <is>
          <t>El brazo inferior de la suspensión delantera N° 1, también conocido como brazo de control inferior delantero, es un componente esencial del sistema de suspensión del Toyota Corolla Cross Híbrido. Este brazo conecta el chasis del vehículo con el conjunto de la rueda, permitiendo un movimiento controlado y contribuyendo a la estabilidad y manejo del vehículo</t>
        </is>
      </c>
      <c r="F2734" s="32" t="inlineStr">
        <is>
          <t>Unidad</t>
        </is>
      </c>
      <c r="G2734" s="35" t="inlineStr">
        <is>
          <t>suministro</t>
        </is>
      </c>
      <c r="H2734" s="159" t="n">
        <v>1540360</v>
      </c>
      <c r="I2734" s="37" t="n">
        <v>158.91</v>
      </c>
      <c r="J2734" s="37" t="n">
        <v>151.76</v>
      </c>
      <c r="K2734" s="160">
        <f>H2734*(I2734/J2734)</f>
        <v/>
      </c>
      <c r="L2734" s="159" t="n">
        <v>1865176.5356</v>
      </c>
      <c r="M2734" s="159" t="n">
        <v>1810851</v>
      </c>
      <c r="N2734" s="159" t="n">
        <v>1955719.08</v>
      </c>
      <c r="O2734" s="162">
        <f>MIN(K2734,L2734,M2734,N2734)</f>
        <v/>
      </c>
      <c r="P2734" s="162">
        <f>MAX(K2734,L2734,M2734,N2734)</f>
        <v/>
      </c>
      <c r="Q2734" s="162">
        <f>MEDIAN(K2734,L2734,M2734,N2734)</f>
        <v/>
      </c>
      <c r="R2734" s="162">
        <f>AVERAGE(K2734,L2734,M2734,N2734)</f>
        <v/>
      </c>
      <c r="S2734" s="162">
        <f>AVERAGE(O2734,Q2734)</f>
        <v/>
      </c>
      <c r="T2734" s="162">
        <f>AVERAGE(P2734,Q2734)</f>
        <v/>
      </c>
      <c r="U2734" s="41">
        <f>STDEVA(K2734,L2734,M2734,N2734)</f>
        <v/>
      </c>
      <c r="V2734" s="42">
        <f>U2734/Q2734</f>
        <v/>
      </c>
      <c r="W2734" s="43">
        <f>IF(X2734=O2734,"MENOR",IF(X2734=S2734,"PROM[MEN-MED]","PROMEDIO"))</f>
        <v/>
      </c>
      <c r="X2734" s="163">
        <f>IF(V2734&lt;=300%,O2734,IF(AND(V2734&gt;100%,V2734&lt;=150%),S2734,R2734))</f>
        <v/>
      </c>
      <c r="Y2734" s="162">
        <f>ROUND(X2734,0)</f>
        <v/>
      </c>
    </row>
    <row r="2735" ht="41.25" customHeight="1">
      <c r="A2735" s="89" t="n"/>
      <c r="B2735" s="32" t="inlineStr">
        <is>
          <t>2.9</t>
        </is>
      </c>
      <c r="C2735" s="32" t="n">
        <v>4912</v>
      </c>
      <c r="D2735" s="90" t="inlineStr">
        <is>
          <t>JUNTA ESFÉRICA INFERIOR DELANTERA</t>
        </is>
      </c>
      <c r="E2735" s="34" t="inlineStr">
        <is>
          <t>La junta esférica inferior delantera, también conocida como rótula de suspensión inferior delantera, es un componente esencial del sistema de suspensión del Toyota Corolla Cross Híbrido. Esta pieza conecta el brazo de control inferior con el conjunto del cubo de la rueda, permitiendo movimientos suaves y controlados de la suspensión y facilitando la dirección del vehículo.</t>
        </is>
      </c>
      <c r="F2735" s="32" t="inlineStr">
        <is>
          <t>Unidad</t>
        </is>
      </c>
      <c r="G2735" s="35" t="inlineStr">
        <is>
          <t>suministro</t>
        </is>
      </c>
      <c r="H2735" s="159" t="n">
        <v>522471</v>
      </c>
      <c r="I2735" s="37" t="n">
        <v>158.91</v>
      </c>
      <c r="J2735" s="37" t="n">
        <v>151.76</v>
      </c>
      <c r="K2735" s="160">
        <f>H2735*(I2735/J2735)</f>
        <v/>
      </c>
      <c r="L2735" s="159" t="n">
        <v>637392.8456</v>
      </c>
      <c r="M2735" s="159" t="n">
        <v>618828</v>
      </c>
      <c r="N2735" s="159" t="n">
        <v>668334.24</v>
      </c>
      <c r="O2735" s="162">
        <f>MIN(K2735,L2735,M2735,N2735)</f>
        <v/>
      </c>
      <c r="P2735" s="162">
        <f>MAX(K2735,L2735,M2735,N2735)</f>
        <v/>
      </c>
      <c r="Q2735" s="162">
        <f>MEDIAN(K2735,L2735,M2735,N2735)</f>
        <v/>
      </c>
      <c r="R2735" s="162">
        <f>AVERAGE(K2735,L2735,M2735,N2735)</f>
        <v/>
      </c>
      <c r="S2735" s="162">
        <f>AVERAGE(O2735,Q2735)</f>
        <v/>
      </c>
      <c r="T2735" s="162">
        <f>AVERAGE(P2735,Q2735)</f>
        <v/>
      </c>
      <c r="U2735" s="41">
        <f>STDEVA(K2735,L2735,M2735,N2735)</f>
        <v/>
      </c>
      <c r="V2735" s="42">
        <f>U2735/Q2735</f>
        <v/>
      </c>
      <c r="W2735" s="43">
        <f>IF(X2735=O2735,"MENOR",IF(X2735=S2735,"PROM[MEN-MED]","PROMEDIO"))</f>
        <v/>
      </c>
      <c r="X2735" s="163">
        <f>IF(V2735&lt;=300%,O2735,IF(AND(V2735&gt;100%,V2735&lt;=150%),S2735,R2735))</f>
        <v/>
      </c>
      <c r="Y2735" s="162">
        <f>ROUND(X2735,0)</f>
        <v/>
      </c>
    </row>
    <row r="2736" ht="27" customHeight="1">
      <c r="A2736" s="89" t="n"/>
      <c r="B2736" s="32" t="inlineStr">
        <is>
          <t>2.10</t>
        </is>
      </c>
      <c r="C2736" s="32" t="n">
        <v>4912</v>
      </c>
      <c r="D2736" s="90" t="inlineStr">
        <is>
          <t>CASQUILLO IZQUIERDO DE LA BARRA ESTABILIZADORA DELANTERA</t>
        </is>
      </c>
      <c r="E2736" s="34" t="inlineStr">
        <is>
          <t>El casquillo izquierdo de la barra estabilizadora delantera, también conocido como buje de la barra estabilizadora, es un componente esencial en el sistema de suspensión del Toyota Corolla Cross Híbrido. Este buje envuelve la barra estabilizadora y la fija al chasis, permitiendo que la barra controle el balanceo del vehículo durante las curvas y mejore la estabilidad.</t>
        </is>
      </c>
      <c r="F2736" s="32" t="inlineStr">
        <is>
          <t>Unidad</t>
        </is>
      </c>
      <c r="G2736" s="35" t="inlineStr">
        <is>
          <t>suministro</t>
        </is>
      </c>
      <c r="H2736" s="159" t="n">
        <v>63651</v>
      </c>
      <c r="I2736" s="37" t="n">
        <v>158.91</v>
      </c>
      <c r="J2736" s="37" t="n">
        <v>151.76</v>
      </c>
      <c r="K2736" s="160">
        <f>H2736*(I2736/J2736)</f>
        <v/>
      </c>
      <c r="L2736" s="159" t="n">
        <v>77533.2481</v>
      </c>
      <c r="M2736" s="159" t="n">
        <v>75275</v>
      </c>
      <c r="N2736" s="159" t="n">
        <v>81297</v>
      </c>
      <c r="O2736" s="162">
        <f>MIN(K2736,L2736,M2736,N2736)</f>
        <v/>
      </c>
      <c r="P2736" s="162">
        <f>MAX(K2736,L2736,M2736,N2736)</f>
        <v/>
      </c>
      <c r="Q2736" s="162">
        <f>MEDIAN(K2736,L2736,M2736,N2736)</f>
        <v/>
      </c>
      <c r="R2736" s="162">
        <f>AVERAGE(K2736,L2736,M2736,N2736)</f>
        <v/>
      </c>
      <c r="S2736" s="162">
        <f>AVERAGE(O2736,Q2736)</f>
        <v/>
      </c>
      <c r="T2736" s="162">
        <f>AVERAGE(P2736,Q2736)</f>
        <v/>
      </c>
      <c r="U2736" s="41">
        <f>STDEVA(K2736,L2736,M2736,N2736)</f>
        <v/>
      </c>
      <c r="V2736" s="42">
        <f>U2736/Q2736</f>
        <v/>
      </c>
      <c r="W2736" s="43">
        <f>IF(X2736=O2736,"MENOR",IF(X2736=S2736,"PROM[MEN-MED]","PROMEDIO"))</f>
        <v/>
      </c>
      <c r="X2736" s="163">
        <f>IF(V2736&lt;=300%,O2736,IF(AND(V2736&gt;100%,V2736&lt;=150%),S2736,R2736))</f>
        <v/>
      </c>
      <c r="Y2736" s="162">
        <f>ROUND(X2736,0)</f>
        <v/>
      </c>
    </row>
    <row r="2737" ht="90" customHeight="1">
      <c r="A2737" s="89" t="n"/>
      <c r="B2737" s="32" t="inlineStr">
        <is>
          <t>2.11</t>
        </is>
      </c>
      <c r="C2737" s="32" t="n">
        <v>4912</v>
      </c>
      <c r="D2737" s="90" t="inlineStr">
        <is>
          <t>CASQUILLO DERECHO DE LA BARRA ESTABILIZADORA DELANTERA</t>
        </is>
      </c>
      <c r="E2737" s="34" t="inlineStr">
        <is>
          <t>El casquillo derec  hode la barra estabilizadora delantera, también conocido como buje de la barra estabilizadora, es un componente esencial en el sistema de suspensión del Toyota Corolla Cross Híbrido. Este buje envuelve la barra estabilizadora y la fija al chasis, permitiendo que la barra controle el balanceo del vehículo durante las curvas y mejore la estabilidad.</t>
        </is>
      </c>
      <c r="F2737" s="32" t="inlineStr">
        <is>
          <t>Unidad</t>
        </is>
      </c>
      <c r="G2737" s="35" t="inlineStr">
        <is>
          <t>suministro</t>
        </is>
      </c>
      <c r="H2737" s="159" t="n">
        <v>63651</v>
      </c>
      <c r="I2737" s="37" t="n">
        <v>158.91</v>
      </c>
      <c r="J2737" s="37" t="n">
        <v>151.76</v>
      </c>
      <c r="K2737" s="160">
        <f>H2737*(I2737/J2737)</f>
        <v/>
      </c>
      <c r="L2737" s="159" t="n">
        <v>74634.82460000001</v>
      </c>
      <c r="M2737" s="159" t="n">
        <v>72461</v>
      </c>
      <c r="N2737" s="159" t="n">
        <v>78257.88</v>
      </c>
      <c r="O2737" s="162">
        <f>MIN(K2737,L2737,M2737,N2737)</f>
        <v/>
      </c>
      <c r="P2737" s="162">
        <f>MAX(K2737,L2737,M2737,N2737)</f>
        <v/>
      </c>
      <c r="Q2737" s="162">
        <f>MEDIAN(K2737,L2737,M2737,N2737)</f>
        <v/>
      </c>
      <c r="R2737" s="162">
        <f>AVERAGE(K2737,L2737,M2737,N2737)</f>
        <v/>
      </c>
      <c r="S2737" s="162">
        <f>AVERAGE(O2737,Q2737)</f>
        <v/>
      </c>
      <c r="T2737" s="162">
        <f>AVERAGE(P2737,Q2737)</f>
        <v/>
      </c>
      <c r="U2737" s="41">
        <f>STDEVA(K2737,L2737,M2737,N2737)</f>
        <v/>
      </c>
      <c r="V2737" s="42">
        <f>U2737/Q2737</f>
        <v/>
      </c>
      <c r="W2737" s="43">
        <f>IF(X2737=O2737,"MENOR",IF(X2737=S2737,"PROM[MEN-MED]","PROMEDIO"))</f>
        <v/>
      </c>
      <c r="X2737" s="163">
        <f>IF(V2737&lt;=300%,O2737,IF(AND(V2737&gt;100%,V2737&lt;=150%),S2737,R2737))</f>
        <v/>
      </c>
      <c r="Y2737" s="162">
        <f>ROUND(X2737,0)</f>
        <v/>
      </c>
    </row>
    <row r="2738" ht="27" customHeight="1">
      <c r="A2738" s="89" t="n"/>
      <c r="B2738" s="32" t="inlineStr">
        <is>
          <t>2.12</t>
        </is>
      </c>
      <c r="C2738" s="32" t="n">
        <v>4912</v>
      </c>
      <c r="D2738" s="90" t="inlineStr">
        <is>
          <t>BARRA ESTABILIZADORA DELANTERA</t>
        </is>
      </c>
      <c r="E2738" s="34" t="inlineStr">
        <is>
          <t>La barra estabilizadora delantera es un componente crucial del sistema de suspensión del Toyota Corolla Cross Híbrido. Su función principal es reducir el balanceo de la carrocería durante las curvas, mejorando la estabilidad y el manejo del vehículo.</t>
        </is>
      </c>
      <c r="F2738" s="32" t="inlineStr">
        <is>
          <t>Unidad</t>
        </is>
      </c>
      <c r="G2738" s="35" t="inlineStr">
        <is>
          <t>suministro</t>
        </is>
      </c>
      <c r="H2738" s="159" t="n">
        <v>893713</v>
      </c>
      <c r="I2738" s="37" t="n">
        <v>158.91</v>
      </c>
      <c r="J2738" s="37" t="n">
        <v>151.76</v>
      </c>
      <c r="K2738" s="160">
        <f>H2738*(I2738/J2738)</f>
        <v/>
      </c>
      <c r="L2738" s="159" t="n">
        <v>1054905.4047</v>
      </c>
      <c r="M2738" s="159" t="n">
        <v>1024180</v>
      </c>
      <c r="N2738" s="159" t="n">
        <v>1106114.4</v>
      </c>
      <c r="O2738" s="162">
        <f>MIN(K2738,L2738,M2738,N2738)</f>
        <v/>
      </c>
      <c r="P2738" s="162">
        <f>MAX(K2738,L2738,M2738,N2738)</f>
        <v/>
      </c>
      <c r="Q2738" s="162">
        <f>MEDIAN(K2738,L2738,M2738,N2738)</f>
        <v/>
      </c>
      <c r="R2738" s="162">
        <f>AVERAGE(K2738,L2738,M2738,N2738)</f>
        <v/>
      </c>
      <c r="S2738" s="162">
        <f>AVERAGE(O2738,Q2738)</f>
        <v/>
      </c>
      <c r="T2738" s="162">
        <f>AVERAGE(P2738,Q2738)</f>
        <v/>
      </c>
      <c r="U2738" s="41">
        <f>STDEVA(K2738,L2738,M2738,N2738)</f>
        <v/>
      </c>
      <c r="V2738" s="42">
        <f>U2738/Q2738</f>
        <v/>
      </c>
      <c r="W2738" s="43">
        <f>IF(X2738=O2738,"MENOR",IF(X2738=S2738,"PROM[MEN-MED]","PROMEDIO"))</f>
        <v/>
      </c>
      <c r="X2738" s="163">
        <f>IF(V2738&lt;=300%,O2738,IF(AND(V2738&gt;100%,V2738&lt;=150%),S2738,R2738))</f>
        <v/>
      </c>
      <c r="Y2738" s="162">
        <f>ROUND(X2738,0)</f>
        <v/>
      </c>
    </row>
    <row r="2739" ht="48" customHeight="1">
      <c r="A2739" s="89" t="n"/>
      <c r="B2739" s="32" t="inlineStr">
        <is>
          <t>2.13</t>
        </is>
      </c>
      <c r="C2739" s="32" t="n">
        <v>4912</v>
      </c>
      <c r="D2739" s="90" t="inlineStr">
        <is>
          <t>SOPORTE IZQUIERDO DEL ESTABILIZADOR DELANTERO N° 1</t>
        </is>
      </c>
      <c r="E2739" s="34" t="inlineStr">
        <is>
          <t>​El soporte izquierdo del estabilizador delantero N° 1, también conocido como soporte izquierdo de la barra estabilizadora delantera, es un componente esencial del sistema de suspensión del Toyota Corolla Cross Híbrido. Este soporte fija la barra estabilizadora al chasis del vehículo, permitiendo controlar el balanceo de la carrocería durante las curvas y mejorar la estabilidad y el manejo.</t>
        </is>
      </c>
      <c r="F2739" s="32" t="inlineStr">
        <is>
          <t>Unidad</t>
        </is>
      </c>
      <c r="G2739" s="35" t="inlineStr">
        <is>
          <t>suministro</t>
        </is>
      </c>
      <c r="H2739" s="159" t="n">
        <v>51300</v>
      </c>
      <c r="I2739" s="37" t="n">
        <v>158.91</v>
      </c>
      <c r="J2739" s="37" t="n">
        <v>151.76</v>
      </c>
      <c r="K2739" s="160">
        <f>H2739*(I2739/J2739)</f>
        <v/>
      </c>
      <c r="L2739" s="159" t="n">
        <v>62489.0658</v>
      </c>
      <c r="M2739" s="159" t="n">
        <v>60669</v>
      </c>
      <c r="N2739" s="159" t="n">
        <v>65522.52</v>
      </c>
      <c r="O2739" s="162">
        <f>MIN(K2739,L2739,M2739,N2739)</f>
        <v/>
      </c>
      <c r="P2739" s="162">
        <f>MAX(K2739,L2739,M2739,N2739)</f>
        <v/>
      </c>
      <c r="Q2739" s="162">
        <f>MEDIAN(K2739,L2739,M2739,N2739)</f>
        <v/>
      </c>
      <c r="R2739" s="162">
        <f>AVERAGE(K2739,L2739,M2739,N2739)</f>
        <v/>
      </c>
      <c r="S2739" s="162">
        <f>AVERAGE(O2739,Q2739)</f>
        <v/>
      </c>
      <c r="T2739" s="162">
        <f>AVERAGE(P2739,Q2739)</f>
        <v/>
      </c>
      <c r="U2739" s="41">
        <f>STDEVA(K2739,L2739,M2739,N2739)</f>
        <v/>
      </c>
      <c r="V2739" s="42">
        <f>U2739/Q2739</f>
        <v/>
      </c>
      <c r="W2739" s="43">
        <f>IF(X2739=O2739,"MENOR",IF(X2739=S2739,"PROM[MEN-MED]","PROMEDIO"))</f>
        <v/>
      </c>
      <c r="X2739" s="163">
        <f>IF(V2739&lt;=300%,O2739,IF(AND(V2739&gt;100%,V2739&lt;=150%),S2739,R2739))</f>
        <v/>
      </c>
      <c r="Y2739" s="162">
        <f>ROUND(X2739,0)</f>
        <v/>
      </c>
    </row>
    <row r="2740" ht="63" customHeight="1">
      <c r="A2740" s="89" t="n"/>
      <c r="B2740" s="32" t="inlineStr">
        <is>
          <t>2.14</t>
        </is>
      </c>
      <c r="C2740" s="32" t="n">
        <v>4912</v>
      </c>
      <c r="D2740" s="90" t="inlineStr">
        <is>
          <t>SOPORTE DERECHO DEL ESTABILIZADOR DELANTERO N° 1</t>
        </is>
      </c>
      <c r="E2740" s="34" t="inlineStr">
        <is>
          <t>​El soporte derecho del estabilizador delantero N° 1, también conocido como soporte derecho de la barra estabilizadora delantera, es un componente esencial del sistema de suspensión del Toyota Corolla Cross Híbrido. Este soporte fija la barra estabilizadora al chasis del vehículo, permitiendo controlar el balanceo de la carrocería durante las curvas y mejorar la estabilidad y el manejo.</t>
        </is>
      </c>
      <c r="F2740" s="32" t="inlineStr">
        <is>
          <t>Unidad</t>
        </is>
      </c>
      <c r="G2740" s="35" t="inlineStr">
        <is>
          <t>suministro</t>
        </is>
      </c>
      <c r="H2740" s="159" t="n">
        <v>51300</v>
      </c>
      <c r="I2740" s="37" t="n">
        <v>158.91</v>
      </c>
      <c r="J2740" s="37" t="n">
        <v>151.76</v>
      </c>
      <c r="K2740" s="160">
        <f>H2740*(I2740/J2740)</f>
        <v/>
      </c>
      <c r="L2740" s="159" t="n">
        <v>61905.0614</v>
      </c>
      <c r="M2740" s="159" t="n">
        <v>60102</v>
      </c>
      <c r="N2740" s="159" t="n">
        <v>64910.16</v>
      </c>
      <c r="O2740" s="162">
        <f>MIN(K2740,L2740,M2740,N2740)</f>
        <v/>
      </c>
      <c r="P2740" s="162">
        <f>MAX(K2740,L2740,M2740,N2740)</f>
        <v/>
      </c>
      <c r="Q2740" s="162">
        <f>MEDIAN(K2740,L2740,M2740,N2740)</f>
        <v/>
      </c>
      <c r="R2740" s="162">
        <f>AVERAGE(K2740,L2740,M2740,N2740)</f>
        <v/>
      </c>
      <c r="S2740" s="162">
        <f>AVERAGE(O2740,Q2740)</f>
        <v/>
      </c>
      <c r="T2740" s="162">
        <f>AVERAGE(P2740,Q2740)</f>
        <v/>
      </c>
      <c r="U2740" s="41">
        <f>STDEVA(K2740,L2740,M2740,N2740)</f>
        <v/>
      </c>
      <c r="V2740" s="42">
        <f>U2740/Q2740</f>
        <v/>
      </c>
      <c r="W2740" s="43">
        <f>IF(X2740=O2740,"MENOR",IF(X2740=S2740,"PROM[MEN-MED]","PROMEDIO"))</f>
        <v/>
      </c>
      <c r="X2740" s="163">
        <f>IF(V2740&lt;=300%,O2740,IF(AND(V2740&gt;100%,V2740&lt;=150%),S2740,R2740))</f>
        <v/>
      </c>
      <c r="Y2740" s="162">
        <f>ROUND(X2740,0)</f>
        <v/>
      </c>
    </row>
    <row r="2741" ht="27" customHeight="1">
      <c r="A2741" s="89" t="n"/>
      <c r="B2741" s="32" t="inlineStr">
        <is>
          <t>2.15</t>
        </is>
      </c>
      <c r="C2741" s="32" t="n">
        <v>4912</v>
      </c>
      <c r="D2741" s="91" t="inlineStr">
        <is>
          <t>CONJUNTO IZQUIERDO DEL ESTABILIZADOR DELANTERO</t>
        </is>
      </c>
      <c r="E2741" s="34" t="inlineStr">
        <is>
          <t>​El conjunto izquierdo del estabilizador delantero en el Toyota Corolla Cross Híbrido se refiere comúnmente a la biela o enlace izquierdo de la barra estabilizadora delantera. Este componente conecta la barra estabilizadora al brazo de suspensión, permitiendo controlar el balanceo de la carrocería durante las curvas y mejorar la estabilidad del vehículo.</t>
        </is>
      </c>
      <c r="F2741" s="32" t="inlineStr">
        <is>
          <t>Unidad</t>
        </is>
      </c>
      <c r="G2741" s="35" t="inlineStr">
        <is>
          <t>suministro</t>
        </is>
      </c>
      <c r="H2741" s="159" t="n">
        <v>448872</v>
      </c>
      <c r="I2741" s="37" t="n">
        <v>158.91</v>
      </c>
      <c r="J2741" s="37" t="n">
        <v>151.76</v>
      </c>
      <c r="K2741" s="160">
        <f>H2741*(I2741/J2741)</f>
        <v/>
      </c>
      <c r="L2741" s="159" t="n">
        <v>536510.5242</v>
      </c>
      <c r="M2741" s="159" t="n">
        <v>520884</v>
      </c>
      <c r="N2741" s="159" t="n">
        <v>562554.72</v>
      </c>
      <c r="O2741" s="162">
        <f>MIN(K2741,L2741,M2741,N2741)</f>
        <v/>
      </c>
      <c r="P2741" s="162">
        <f>MAX(K2741,L2741,M2741,N2741)</f>
        <v/>
      </c>
      <c r="Q2741" s="162">
        <f>MEDIAN(K2741,L2741,M2741,N2741)</f>
        <v/>
      </c>
      <c r="R2741" s="162">
        <f>AVERAGE(K2741,L2741,M2741,N2741)</f>
        <v/>
      </c>
      <c r="S2741" s="162">
        <f>AVERAGE(O2741,Q2741)</f>
        <v/>
      </c>
      <c r="T2741" s="162">
        <f>AVERAGE(P2741,Q2741)</f>
        <v/>
      </c>
      <c r="U2741" s="41">
        <f>STDEVA(K2741,L2741,M2741,N2741)</f>
        <v/>
      </c>
      <c r="V2741" s="42">
        <f>U2741/Q2741</f>
        <v/>
      </c>
      <c r="W2741" s="43">
        <f>IF(X2741=O2741,"MENOR",IF(X2741=S2741,"PROM[MEN-MED]","PROMEDIO"))</f>
        <v/>
      </c>
      <c r="X2741" s="163">
        <f>IF(V2741&lt;=300%,O2741,IF(AND(V2741&gt;100%,V2741&lt;=150%),S2741,R2741))</f>
        <v/>
      </c>
      <c r="Y2741" s="162">
        <f>ROUND(X2741,0)</f>
        <v/>
      </c>
    </row>
    <row r="2742" ht="41.25" customHeight="1">
      <c r="A2742" s="89" t="n"/>
      <c r="B2742" s="32" t="inlineStr">
        <is>
          <t>2.16</t>
        </is>
      </c>
      <c r="C2742" s="32" t="n">
        <v>4912</v>
      </c>
      <c r="D2742" s="90" t="inlineStr">
        <is>
          <t>BRAZO INFERIOR DE LA SUSPENSIÓN DELANTERA IZQUIERDO N° 1</t>
        </is>
      </c>
      <c r="E2742" s="34" t="inlineStr">
        <is>
          <t>l brazo inferior de la suspensión delantera izquierdo N° 1, también conocido como brazo de control inferior delantero izquierdo, es un componente esencial del sistema de suspensión del Toyota Corolla Cross Híbrido. Este brazo conecta el chasis del vehículo con el conjunto de la rueda, permitiendo un movimiento controlado y contribuyendo a la estabilidad y manejo del vehículo.</t>
        </is>
      </c>
      <c r="F2742" s="32" t="inlineStr">
        <is>
          <t>Unidad</t>
        </is>
      </c>
      <c r="G2742" s="35" t="inlineStr">
        <is>
          <t>suministro</t>
        </is>
      </c>
      <c r="H2742" s="159" t="n">
        <v>504449</v>
      </c>
      <c r="I2742" s="37" t="n">
        <v>158.91</v>
      </c>
      <c r="J2742" s="37" t="n">
        <v>151.76</v>
      </c>
      <c r="K2742" s="160">
        <f>H2742*(I2742/J2742)</f>
        <v/>
      </c>
      <c r="L2742" s="159" t="n">
        <v>614475.3377</v>
      </c>
      <c r="M2742" s="159" t="n">
        <v>596578</v>
      </c>
      <c r="N2742" s="159" t="n">
        <v>644304.24</v>
      </c>
      <c r="O2742" s="162">
        <f>MIN(K2742,L2742,M2742,N2742)</f>
        <v/>
      </c>
      <c r="P2742" s="162">
        <f>MAX(K2742,L2742,M2742,N2742)</f>
        <v/>
      </c>
      <c r="Q2742" s="162">
        <f>MEDIAN(K2742,L2742,M2742,N2742)</f>
        <v/>
      </c>
      <c r="R2742" s="162">
        <f>AVERAGE(K2742,L2742,M2742,N2742)</f>
        <v/>
      </c>
      <c r="S2742" s="162">
        <f>AVERAGE(O2742,Q2742)</f>
        <v/>
      </c>
      <c r="T2742" s="162">
        <f>AVERAGE(P2742,Q2742)</f>
        <v/>
      </c>
      <c r="U2742" s="41">
        <f>STDEVA(K2742,L2742,M2742,N2742)</f>
        <v/>
      </c>
      <c r="V2742" s="42">
        <f>U2742/Q2742</f>
        <v/>
      </c>
      <c r="W2742" s="43">
        <f>IF(X2742=O2742,"MENOR",IF(X2742=S2742,"PROM[MEN-MED]","PROMEDIO"))</f>
        <v/>
      </c>
      <c r="X2742" s="163">
        <f>IF(V2742&lt;=300%,O2742,IF(AND(V2742&gt;100%,V2742&lt;=150%),S2742,R2742))</f>
        <v/>
      </c>
      <c r="Y2742" s="162">
        <f>ROUND(X2742,0)</f>
        <v/>
      </c>
    </row>
    <row r="2743" ht="41.25" customHeight="1">
      <c r="A2743" s="89" t="n"/>
      <c r="B2743" s="32" t="inlineStr">
        <is>
          <t>2.17</t>
        </is>
      </c>
      <c r="C2743" s="32" t="n">
        <v>4912</v>
      </c>
      <c r="D2743" s="90" t="inlineStr">
        <is>
          <t>BRAZO INFERIOR DERECHO DE LA SUSPENSIÓN DELANTERA N° 1</t>
        </is>
      </c>
      <c r="E2743" s="34" t="inlineStr">
        <is>
          <t>El brazo inferior derecho de la suspensión delantera N° 1, también conocido como brazo de control inferior derecho, es un componente esencial del sistema de suspensión del Toyota Corolla Cross Híbrido. Este brazo conecta el chasis del vehículo con el conjunto de la rueda delantera derecha, permitiendo un movimiento controlado y contribuyendo a la estabilidad y manejo del vehículo.</t>
        </is>
      </c>
      <c r="F2743" s="32" t="inlineStr">
        <is>
          <t>Unidad</t>
        </is>
      </c>
      <c r="G2743" s="35" t="inlineStr">
        <is>
          <t>suministro</t>
        </is>
      </c>
      <c r="H2743" s="159" t="n">
        <v>504449</v>
      </c>
      <c r="I2743" s="37" t="n">
        <v>158.91</v>
      </c>
      <c r="J2743" s="37" t="n">
        <v>151.76</v>
      </c>
      <c r="K2743" s="160">
        <f>H2743*(I2743/J2743)</f>
        <v/>
      </c>
      <c r="L2743" s="159" t="n">
        <v>602989.8147</v>
      </c>
      <c r="M2743" s="159" t="n">
        <v>585427</v>
      </c>
      <c r="N2743" s="159" t="n">
        <v>632261.16</v>
      </c>
      <c r="O2743" s="162">
        <f>MIN(K2743,L2743,M2743,N2743)</f>
        <v/>
      </c>
      <c r="P2743" s="162">
        <f>MAX(K2743,L2743,M2743,N2743)</f>
        <v/>
      </c>
      <c r="Q2743" s="162">
        <f>MEDIAN(K2743,L2743,M2743,N2743)</f>
        <v/>
      </c>
      <c r="R2743" s="162">
        <f>AVERAGE(K2743,L2743,M2743,N2743)</f>
        <v/>
      </c>
      <c r="S2743" s="162">
        <f>AVERAGE(O2743,Q2743)</f>
        <v/>
      </c>
      <c r="T2743" s="162">
        <f>AVERAGE(P2743,Q2743)</f>
        <v/>
      </c>
      <c r="U2743" s="41">
        <f>STDEVA(K2743,L2743,M2743,N2743)</f>
        <v/>
      </c>
      <c r="V2743" s="42">
        <f>U2743/Q2743</f>
        <v/>
      </c>
      <c r="W2743" s="43">
        <f>IF(X2743=O2743,"MENOR",IF(X2743=S2743,"PROM[MEN-MED]","PROMEDIO"))</f>
        <v/>
      </c>
      <c r="X2743" s="163">
        <f>IF(V2743&lt;=300%,O2743,IF(AND(V2743&gt;100%,V2743&lt;=150%),S2743,R2743))</f>
        <v/>
      </c>
      <c r="Y2743" s="162">
        <f>ROUND(X2743,0)</f>
        <v/>
      </c>
    </row>
    <row r="2744" ht="54" customHeight="1">
      <c r="A2744" s="89" t="n"/>
      <c r="B2744" s="32" t="inlineStr">
        <is>
          <t>2.18</t>
        </is>
      </c>
      <c r="C2744" s="32" t="n">
        <v>4912</v>
      </c>
      <c r="D2744" s="90" t="inlineStr">
        <is>
          <t>ASIENTO DEL MUELLE TRASERO</t>
        </is>
      </c>
      <c r="E2744" s="34" t="inlineStr">
        <is>
          <t>El asiento del muelle trasero en el Toyota Corolla Cross Híbrido es un componente esencial del sistema de suspensión que proporciona soporte y aislamiento al resorte helicoidal trasero, ayudando a reducir el ruido y las vibraciones durante la conducción.</t>
        </is>
      </c>
      <c r="F2744" s="32" t="inlineStr">
        <is>
          <t>Unidad</t>
        </is>
      </c>
      <c r="G2744" s="35" t="inlineStr">
        <is>
          <t>suministro</t>
        </is>
      </c>
      <c r="H2744" s="159" t="n">
        <v>406077</v>
      </c>
      <c r="I2744" s="37" t="n">
        <v>158.91</v>
      </c>
      <c r="J2744" s="37" t="n">
        <v>151.76</v>
      </c>
      <c r="K2744" s="160">
        <f>H2744*(I2744/J2744)</f>
        <v/>
      </c>
      <c r="L2744" s="159" t="n">
        <v>482338.7016</v>
      </c>
      <c r="M2744" s="159" t="n">
        <v>468290</v>
      </c>
      <c r="N2744" s="159" t="n">
        <v>505753.2</v>
      </c>
      <c r="O2744" s="162">
        <f>MIN(K2744,L2744,M2744,N2744)</f>
        <v/>
      </c>
      <c r="P2744" s="162">
        <f>MAX(K2744,L2744,M2744,N2744)</f>
        <v/>
      </c>
      <c r="Q2744" s="162">
        <f>MEDIAN(K2744,L2744,M2744,N2744)</f>
        <v/>
      </c>
      <c r="R2744" s="162">
        <f>AVERAGE(K2744,L2744,M2744,N2744)</f>
        <v/>
      </c>
      <c r="S2744" s="162">
        <f>AVERAGE(O2744,Q2744)</f>
        <v/>
      </c>
      <c r="T2744" s="162">
        <f>AVERAGE(P2744,Q2744)</f>
        <v/>
      </c>
      <c r="U2744" s="41">
        <f>STDEVA(K2744,L2744,M2744,N2744)</f>
        <v/>
      </c>
      <c r="V2744" s="42">
        <f>U2744/Q2744</f>
        <v/>
      </c>
      <c r="W2744" s="43">
        <f>IF(X2744=O2744,"MENOR",IF(X2744=S2744,"PROM[MEN-MED]","PROMEDIO"))</f>
        <v/>
      </c>
      <c r="X2744" s="163">
        <f>IF(V2744&lt;=300%,O2744,IF(AND(V2744&gt;100%,V2744&lt;=150%),S2744,R2744))</f>
        <v/>
      </c>
      <c r="Y2744" s="162">
        <f>ROUND(X2744,0)</f>
        <v/>
      </c>
    </row>
    <row r="2745" ht="27" customHeight="1">
      <c r="A2745" s="89" t="n"/>
      <c r="B2745" s="32" t="inlineStr">
        <is>
          <t>2.19</t>
        </is>
      </c>
      <c r="C2745" s="32" t="n">
        <v>4912</v>
      </c>
      <c r="D2745" s="90" t="inlineStr">
        <is>
          <t>AMORTIGUADOR TRASERO</t>
        </is>
      </c>
      <c r="E2745" s="34" t="inlineStr">
        <is>
          <t>El amortiguador trasero es un componente esencial del sistema de suspensión del Toyota Corolla Cross Híbrido, diseñado para absorber impactos y garantizar una conducción estable y cómoda.</t>
        </is>
      </c>
      <c r="F2745" s="32" t="inlineStr">
        <is>
          <t>Unidad</t>
        </is>
      </c>
      <c r="G2745" s="35" t="inlineStr">
        <is>
          <t>suministro</t>
        </is>
      </c>
      <c r="H2745" s="159" t="n">
        <v>920550</v>
      </c>
      <c r="I2745" s="37" t="n">
        <v>158.91</v>
      </c>
      <c r="J2745" s="37" t="n">
        <v>151.76</v>
      </c>
      <c r="K2745" s="160">
        <f>H2745*(I2745/J2745)</f>
        <v/>
      </c>
      <c r="L2745" s="159" t="n">
        <v>1100372.6867</v>
      </c>
      <c r="M2745" s="159" t="n">
        <v>1068323</v>
      </c>
      <c r="N2745" s="159" t="n">
        <v>1153788.84</v>
      </c>
      <c r="O2745" s="162">
        <f>MIN(K2745,L2745,M2745,N2745)</f>
        <v/>
      </c>
      <c r="P2745" s="162">
        <f>MAX(K2745,L2745,M2745,N2745)</f>
        <v/>
      </c>
      <c r="Q2745" s="162">
        <f>MEDIAN(K2745,L2745,M2745,N2745)</f>
        <v/>
      </c>
      <c r="R2745" s="162">
        <f>AVERAGE(K2745,L2745,M2745,N2745)</f>
        <v/>
      </c>
      <c r="S2745" s="162">
        <f>AVERAGE(O2745,Q2745)</f>
        <v/>
      </c>
      <c r="T2745" s="162">
        <f>AVERAGE(P2745,Q2745)</f>
        <v/>
      </c>
      <c r="U2745" s="41">
        <f>STDEVA(K2745,L2745,M2745,N2745)</f>
        <v/>
      </c>
      <c r="V2745" s="42">
        <f>U2745/Q2745</f>
        <v/>
      </c>
      <c r="W2745" s="43">
        <f>IF(X2745=O2745,"MENOR",IF(X2745=S2745,"PROM[MEN-MED]","PROMEDIO"))</f>
        <v/>
      </c>
      <c r="X2745" s="163">
        <f>IF(V2745&lt;=300%,O2745,IF(AND(V2745&gt;100%,V2745&lt;=150%),S2745,R2745))</f>
        <v/>
      </c>
      <c r="Y2745" s="162">
        <f>ROUND(X2745,0)</f>
        <v/>
      </c>
    </row>
    <row r="2746" ht="27" customHeight="1">
      <c r="A2746" s="89" t="n"/>
      <c r="B2746" s="32" t="inlineStr">
        <is>
          <t>2.20</t>
        </is>
      </c>
      <c r="C2746" s="32" t="n">
        <v>4912</v>
      </c>
      <c r="D2746" s="90" t="inlineStr">
        <is>
          <t>AISLANTE DEL MUELLE ESPIRAL INFERIOR TRASERO</t>
        </is>
      </c>
      <c r="E2746" s="34" t="inlineStr">
        <is>
          <t xml:space="preserve">El aislante inferior del muelle espiral trasero, también conocido como asiento inferior del resorte helicoidal trasero, es un componente esencial del sistema de suspensión del Toyota Corolla Cross Híbrido. </t>
        </is>
      </c>
      <c r="F2746" s="32" t="inlineStr">
        <is>
          <t>Unidad</t>
        </is>
      </c>
      <c r="G2746" s="35" t="inlineStr">
        <is>
          <t>suministro</t>
        </is>
      </c>
      <c r="H2746" s="159" t="n">
        <v>14250</v>
      </c>
      <c r="I2746" s="37" t="n">
        <v>158.91</v>
      </c>
      <c r="J2746" s="37" t="n">
        <v>151.76</v>
      </c>
      <c r="K2746" s="160">
        <f>H2746*(I2746/J2746)</f>
        <v/>
      </c>
      <c r="L2746" s="159" t="n">
        <v>16708.6591</v>
      </c>
      <c r="M2746" s="159" t="n">
        <v>16222</v>
      </c>
      <c r="N2746" s="159" t="n">
        <v>17519.76</v>
      </c>
      <c r="O2746" s="162">
        <f>MIN(K2746,L2746,M2746,N2746)</f>
        <v/>
      </c>
      <c r="P2746" s="162">
        <f>MAX(K2746,L2746,M2746,N2746)</f>
        <v/>
      </c>
      <c r="Q2746" s="162">
        <f>MEDIAN(K2746,L2746,M2746,N2746)</f>
        <v/>
      </c>
      <c r="R2746" s="162">
        <f>AVERAGE(K2746,L2746,M2746,N2746)</f>
        <v/>
      </c>
      <c r="S2746" s="162">
        <f>AVERAGE(O2746,Q2746)</f>
        <v/>
      </c>
      <c r="T2746" s="162">
        <f>AVERAGE(P2746,Q2746)</f>
        <v/>
      </c>
      <c r="U2746" s="41">
        <f>STDEVA(K2746,L2746,M2746,N2746)</f>
        <v/>
      </c>
      <c r="V2746" s="42">
        <f>U2746/Q2746</f>
        <v/>
      </c>
      <c r="W2746" s="43">
        <f>IF(X2746=O2746,"MENOR",IF(X2746=S2746,"PROM[MEN-MED]","PROMEDIO"))</f>
        <v/>
      </c>
      <c r="X2746" s="163">
        <f>IF(V2746&lt;=300%,O2746,IF(AND(V2746&gt;100%,V2746&lt;=150%),S2746,R2746))</f>
        <v/>
      </c>
      <c r="Y2746" s="162">
        <f>ROUND(X2746,0)</f>
        <v/>
      </c>
    </row>
    <row r="2747" ht="41.25" customHeight="1">
      <c r="A2747" s="89" t="n"/>
      <c r="B2747" s="32" t="inlineStr">
        <is>
          <t>2.21</t>
        </is>
      </c>
      <c r="C2747" s="32" t="n">
        <v>4912</v>
      </c>
      <c r="D2747" s="90" t="inlineStr">
        <is>
          <t>AISLANTE DEL MUELLE ESPIRAL SUPERIOR TRASERO</t>
        </is>
      </c>
      <c r="E2747" s="34" t="inlineStr">
        <is>
          <t>El aislante superior del muelle espiral trasero en el Toyota Corolla Cross Híbrido es un componente clave del sistema de suspensión que se coloca entre la parte superior del resorte helicoidal trasero y su soporte en la carrocería. Su función principal es amortiguar las vibraciones y reducir el ruido generado durante la conducción, mejorando así el confort y la estabilidad del vehículo.</t>
        </is>
      </c>
      <c r="F2747" s="32" t="inlineStr">
        <is>
          <t>Unidad</t>
        </is>
      </c>
      <c r="G2747" s="35" t="inlineStr">
        <is>
          <t>suministro</t>
        </is>
      </c>
      <c r="H2747" s="159" t="n">
        <v>19950</v>
      </c>
      <c r="I2747" s="37" t="n">
        <v>158.91</v>
      </c>
      <c r="J2747" s="37" t="n">
        <v>151.76</v>
      </c>
      <c r="K2747" s="160">
        <f>H2747*(I2747/J2747)</f>
        <v/>
      </c>
      <c r="L2747" s="159" t="n">
        <v>24300.7877</v>
      </c>
      <c r="M2747" s="159" t="n">
        <v>23593</v>
      </c>
      <c r="N2747" s="159" t="n">
        <v>25480.44</v>
      </c>
      <c r="O2747" s="162">
        <f>MIN(K2747,L2747,M2747,N2747)</f>
        <v/>
      </c>
      <c r="P2747" s="162">
        <f>MAX(K2747,L2747,M2747,N2747)</f>
        <v/>
      </c>
      <c r="Q2747" s="162">
        <f>MEDIAN(K2747,L2747,M2747,N2747)</f>
        <v/>
      </c>
      <c r="R2747" s="162">
        <f>AVERAGE(K2747,L2747,M2747,N2747)</f>
        <v/>
      </c>
      <c r="S2747" s="162">
        <f>AVERAGE(O2747,Q2747)</f>
        <v/>
      </c>
      <c r="T2747" s="162">
        <f>AVERAGE(P2747,Q2747)</f>
        <v/>
      </c>
      <c r="U2747" s="41">
        <f>STDEVA(K2747,L2747,M2747,N2747)</f>
        <v/>
      </c>
      <c r="V2747" s="42">
        <f>U2747/Q2747</f>
        <v/>
      </c>
      <c r="W2747" s="43">
        <f>IF(X2747=O2747,"MENOR",IF(X2747=S2747,"PROM[MEN-MED]","PROMEDIO"))</f>
        <v/>
      </c>
      <c r="X2747" s="163">
        <f>IF(V2747&lt;=300%,O2747,IF(AND(V2747&gt;100%,V2747&lt;=150%),S2747,R2747))</f>
        <v/>
      </c>
      <c r="Y2747" s="162">
        <f>ROUND(X2747,0)</f>
        <v/>
      </c>
    </row>
    <row r="2748" ht="27" customHeight="1">
      <c r="A2748" s="89" t="n"/>
      <c r="B2748" s="32" t="inlineStr">
        <is>
          <t>2.22</t>
        </is>
      </c>
      <c r="C2748" s="32" t="n">
        <v>4912</v>
      </c>
      <c r="D2748" s="90" t="inlineStr">
        <is>
          <t>MUELLE ESPIRAL TRASERO</t>
        </is>
      </c>
      <c r="E2748" s="34" t="inlineStr">
        <is>
          <t>El muelle espiral trasero es un componente esencial del sistema de suspensión del Toyota Corolla Cross Híbrido, diseñado para absorber impactos y mantener la estabilidad del vehículo.</t>
        </is>
      </c>
      <c r="F2748" s="32" t="inlineStr">
        <is>
          <t>Unidad</t>
        </is>
      </c>
      <c r="G2748" s="35" t="inlineStr">
        <is>
          <t>suministro</t>
        </is>
      </c>
      <c r="H2748" s="159" t="n">
        <v>408055</v>
      </c>
      <c r="I2748" s="37" t="n">
        <v>158.91</v>
      </c>
      <c r="J2748" s="37" t="n">
        <v>151.76</v>
      </c>
      <c r="K2748" s="160">
        <f>H2748*(I2748/J2748)</f>
        <v/>
      </c>
      <c r="L2748" s="159" t="n">
        <v>501070.2774</v>
      </c>
      <c r="M2748" s="159" t="n">
        <v>486476</v>
      </c>
      <c r="N2748" s="159" t="n">
        <v>525394.08</v>
      </c>
      <c r="O2748" s="162">
        <f>MIN(K2748,L2748,M2748,N2748)</f>
        <v/>
      </c>
      <c r="P2748" s="162">
        <f>MAX(K2748,L2748,M2748,N2748)</f>
        <v/>
      </c>
      <c r="Q2748" s="162">
        <f>MEDIAN(K2748,L2748,M2748,N2748)</f>
        <v/>
      </c>
      <c r="R2748" s="162">
        <f>AVERAGE(K2748,L2748,M2748,N2748)</f>
        <v/>
      </c>
      <c r="S2748" s="162">
        <f>AVERAGE(O2748,Q2748)</f>
        <v/>
      </c>
      <c r="T2748" s="162">
        <f>AVERAGE(P2748,Q2748)</f>
        <v/>
      </c>
      <c r="U2748" s="41">
        <f>STDEVA(K2748,L2748,M2748,N2748)</f>
        <v/>
      </c>
      <c r="V2748" s="42">
        <f>U2748/Q2748</f>
        <v/>
      </c>
      <c r="W2748" s="43">
        <f>IF(X2748=O2748,"MENOR",IF(X2748=S2748,"PROM[MEN-MED]","PROMEDIO"))</f>
        <v/>
      </c>
      <c r="X2748" s="163">
        <f>IF(V2748&lt;=300%,O2748,IF(AND(V2748&gt;100%,V2748&lt;=150%),S2748,R2748))</f>
        <v/>
      </c>
      <c r="Y2748" s="162">
        <f>ROUND(X2748,0)</f>
        <v/>
      </c>
    </row>
    <row r="2749" ht="27" customHeight="1">
      <c r="A2749" s="89" t="n"/>
      <c r="B2749" s="32" t="inlineStr">
        <is>
          <t>2.23</t>
        </is>
      </c>
      <c r="C2749" s="32" t="n">
        <v>4912</v>
      </c>
      <c r="D2749" s="90" t="inlineStr">
        <is>
          <t>BRAZO DE SUSPENSIÓN TRASERA N° 1</t>
        </is>
      </c>
      <c r="E2749" s="34" t="inlineStr">
        <is>
          <t>​El brazo de suspensión trasera N° 1 en el Toyota Corolla Cross Híbrido es un componente esencial del sistema de suspensión que conecta el chasis del vehículo con las ruedas traseras, permitiendo un movimiento controlado y contribuyendo a la estabilidad y manejo del vehículo</t>
        </is>
      </c>
      <c r="F2749" s="32" t="inlineStr">
        <is>
          <t>Unidad</t>
        </is>
      </c>
      <c r="G2749" s="35" t="inlineStr">
        <is>
          <t>suministro</t>
        </is>
      </c>
      <c r="H2749" s="159" t="n">
        <v>377149</v>
      </c>
      <c r="I2749" s="37" t="n">
        <v>158.91</v>
      </c>
      <c r="J2749" s="37" t="n">
        <v>151.76</v>
      </c>
      <c r="K2749" s="160">
        <f>H2749*(I2749/J2749)</f>
        <v/>
      </c>
      <c r="L2749" s="159" t="n">
        <v>459409.8649</v>
      </c>
      <c r="M2749" s="159" t="n">
        <v>446029</v>
      </c>
      <c r="N2749" s="159" t="n">
        <v>481711.32</v>
      </c>
      <c r="O2749" s="162">
        <f>MIN(K2749,L2749,M2749,N2749)</f>
        <v/>
      </c>
      <c r="P2749" s="162">
        <f>MAX(K2749,L2749,M2749,N2749)</f>
        <v/>
      </c>
      <c r="Q2749" s="162">
        <f>MEDIAN(K2749,L2749,M2749,N2749)</f>
        <v/>
      </c>
      <c r="R2749" s="162">
        <f>AVERAGE(K2749,L2749,M2749,N2749)</f>
        <v/>
      </c>
      <c r="S2749" s="162">
        <f>AVERAGE(O2749,Q2749)</f>
        <v/>
      </c>
      <c r="T2749" s="162">
        <f>AVERAGE(P2749,Q2749)</f>
        <v/>
      </c>
      <c r="U2749" s="41">
        <f>STDEVA(K2749,L2749,M2749,N2749)</f>
        <v/>
      </c>
      <c r="V2749" s="42">
        <f>U2749/Q2749</f>
        <v/>
      </c>
      <c r="W2749" s="43">
        <f>IF(X2749=O2749,"MENOR",IF(X2749=S2749,"PROM[MEN-MED]","PROMEDIO"))</f>
        <v/>
      </c>
      <c r="X2749" s="163">
        <f>IF(V2749&lt;=300%,O2749,IF(AND(V2749&gt;100%,V2749&lt;=150%),S2749,R2749))</f>
        <v/>
      </c>
      <c r="Y2749" s="162">
        <f>ROUND(X2749,0)</f>
        <v/>
      </c>
    </row>
    <row r="2750" ht="27" customHeight="1">
      <c r="A2750" s="89" t="n"/>
      <c r="B2750" s="32" t="inlineStr">
        <is>
          <t>2.24</t>
        </is>
      </c>
      <c r="C2750" s="32" t="n">
        <v>4912</v>
      </c>
      <c r="D2750" s="90" t="inlineStr">
        <is>
          <t>BRAZO DE SUSPENSIÓN TRASERA N° 2</t>
        </is>
      </c>
      <c r="E2750" s="34" t="inlineStr">
        <is>
          <t>El brazo de suspensión trasera N° 2 en el Toyota Corolla Cross Híbrido es un componente esencial del sistema de suspensión trasera que contribuye a la estabilidad y manejo del vehículo. Este brazo conecta el chasis con la suspensión, permitiendo un movimiento controlado de las ruedas traseras.</t>
        </is>
      </c>
      <c r="F2750" s="32" t="inlineStr">
        <is>
          <t>Unidad</t>
        </is>
      </c>
      <c r="G2750" s="35" t="inlineStr">
        <is>
          <t>suministro</t>
        </is>
      </c>
      <c r="H2750" s="159" t="n">
        <v>378997</v>
      </c>
      <c r="I2750" s="37" t="n">
        <v>158.91</v>
      </c>
      <c r="J2750" s="37" t="n">
        <v>151.76</v>
      </c>
      <c r="K2750" s="160">
        <f>H2750*(I2750/J2750)</f>
        <v/>
      </c>
      <c r="L2750" s="159" t="n">
        <v>454404.0704</v>
      </c>
      <c r="M2750" s="159" t="n">
        <v>441169</v>
      </c>
      <c r="N2750" s="159" t="n">
        <v>476462.52</v>
      </c>
      <c r="O2750" s="162">
        <f>MIN(K2750,L2750,M2750,N2750)</f>
        <v/>
      </c>
      <c r="P2750" s="162">
        <f>MAX(K2750,L2750,M2750,N2750)</f>
        <v/>
      </c>
      <c r="Q2750" s="162">
        <f>MEDIAN(K2750,L2750,M2750,N2750)</f>
        <v/>
      </c>
      <c r="R2750" s="162">
        <f>AVERAGE(K2750,L2750,M2750,N2750)</f>
        <v/>
      </c>
      <c r="S2750" s="162">
        <f>AVERAGE(O2750,Q2750)</f>
        <v/>
      </c>
      <c r="T2750" s="162">
        <f>AVERAGE(P2750,Q2750)</f>
        <v/>
      </c>
      <c r="U2750" s="41">
        <f>STDEVA(K2750,L2750,M2750,N2750)</f>
        <v/>
      </c>
      <c r="V2750" s="42">
        <f>U2750/Q2750</f>
        <v/>
      </c>
      <c r="W2750" s="43">
        <f>IF(X2750=O2750,"MENOR",IF(X2750=S2750,"PROM[MEN-MED]","PROMEDIO"))</f>
        <v/>
      </c>
      <c r="X2750" s="163">
        <f>IF(V2750&lt;=300%,O2750,IF(AND(V2750&gt;100%,V2750&lt;=150%),S2750,R2750))</f>
        <v/>
      </c>
      <c r="Y2750" s="162">
        <f>ROUND(X2750,0)</f>
        <v/>
      </c>
    </row>
    <row r="2751" ht="27" customHeight="1">
      <c r="A2751" s="89" t="n"/>
      <c r="B2751" s="32" t="inlineStr">
        <is>
          <t>2.25</t>
        </is>
      </c>
      <c r="C2751" s="32" t="n">
        <v>4912</v>
      </c>
      <c r="D2751" s="90" t="inlineStr">
        <is>
          <t>BARRA ESTABILIZADORA TRASERA</t>
        </is>
      </c>
      <c r="E2751" s="34" t="inlineStr">
        <is>
          <t>La barra estabilizadora trasera, también conocida como barra estabilizadora posterior, es un componente esencial del sistema de suspensión del Toyota Corolla Cross Híbrido. Su función principal es reducir el balanceo de la carrocería durante las curvas, mejorando la estabilidad y el manejo del vehículo.</t>
        </is>
      </c>
      <c r="F2751" s="32" t="inlineStr">
        <is>
          <t>Unidad</t>
        </is>
      </c>
      <c r="G2751" s="35" t="inlineStr">
        <is>
          <t>suministro</t>
        </is>
      </c>
      <c r="H2751" s="159" t="n">
        <v>3221925</v>
      </c>
      <c r="I2751" s="37" t="n">
        <v>158.91</v>
      </c>
      <c r="J2751" s="37" t="n">
        <v>151.76</v>
      </c>
      <c r="K2751" s="160">
        <f>H2751*(I2751/J2751)</f>
        <v/>
      </c>
      <c r="L2751" s="159" t="n">
        <v>3910504.1843</v>
      </c>
      <c r="M2751" s="159" t="n">
        <v>3796606</v>
      </c>
      <c r="N2751" s="159" t="n">
        <v>4100334.48</v>
      </c>
      <c r="O2751" s="162">
        <f>MIN(K2751,L2751,M2751,N2751)</f>
        <v/>
      </c>
      <c r="P2751" s="162">
        <f>MAX(K2751,L2751,M2751,N2751)</f>
        <v/>
      </c>
      <c r="Q2751" s="162">
        <f>MEDIAN(K2751,L2751,M2751,N2751)</f>
        <v/>
      </c>
      <c r="R2751" s="162">
        <f>AVERAGE(K2751,L2751,M2751,N2751)</f>
        <v/>
      </c>
      <c r="S2751" s="162">
        <f>AVERAGE(O2751,Q2751)</f>
        <v/>
      </c>
      <c r="T2751" s="162">
        <f>AVERAGE(P2751,Q2751)</f>
        <v/>
      </c>
      <c r="U2751" s="41">
        <f>STDEVA(K2751,L2751,M2751,N2751)</f>
        <v/>
      </c>
      <c r="V2751" s="42">
        <f>U2751/Q2751</f>
        <v/>
      </c>
      <c r="W2751" s="43">
        <f>IF(X2751=O2751,"MENOR",IF(X2751=S2751,"PROM[MEN-MED]","PROMEDIO"))</f>
        <v/>
      </c>
      <c r="X2751" s="163">
        <f>IF(V2751&lt;=300%,O2751,IF(AND(V2751&gt;100%,V2751&lt;=150%),S2751,R2751))</f>
        <v/>
      </c>
      <c r="Y2751" s="162">
        <f>ROUND(X2751,0)</f>
        <v/>
      </c>
    </row>
    <row r="2752" ht="41.25" customHeight="1">
      <c r="A2752" s="89" t="n"/>
      <c r="B2752" s="32" t="inlineStr">
        <is>
          <t>2.26</t>
        </is>
      </c>
      <c r="C2752" s="32" t="n">
        <v>4912</v>
      </c>
      <c r="D2752" s="90" t="inlineStr">
        <is>
          <t>ESTABILIZADOR TRASERO IZQUIERDO</t>
        </is>
      </c>
      <c r="E2752" s="34" t="inlineStr">
        <is>
          <t>El estabilizador trasero izquierdo en el Toyota Corolla Cross Híbrido generalmente se refiere al enlace o biela de la barra estabilizadora trasera izquierda, un componente clave del sistema de suspensión que conecta la barra estabilizadora al brazo de control de la suspensión, ayudando a reducir el balanceo de la carrocería y mejorar la estabilidad del vehículo durante las curvas.</t>
        </is>
      </c>
      <c r="F2752" s="32" t="inlineStr">
        <is>
          <t>Unidad</t>
        </is>
      </c>
      <c r="G2752" s="35" t="inlineStr">
        <is>
          <t>suministro</t>
        </is>
      </c>
      <c r="H2752" s="159" t="n">
        <v>1266160</v>
      </c>
      <c r="I2752" s="37" t="n">
        <v>158.91</v>
      </c>
      <c r="J2752" s="37" t="n">
        <v>151.76</v>
      </c>
      <c r="K2752" s="160">
        <f>H2752*(I2752/J2752)</f>
        <v/>
      </c>
      <c r="L2752" s="159" t="n">
        <v>1484665.6937</v>
      </c>
      <c r="M2752" s="159" t="n">
        <v>1441423</v>
      </c>
      <c r="N2752" s="159" t="n">
        <v>1556736.84</v>
      </c>
      <c r="O2752" s="162">
        <f>MIN(K2752,L2752,M2752,N2752)</f>
        <v/>
      </c>
      <c r="P2752" s="162">
        <f>MAX(K2752,L2752,M2752,N2752)</f>
        <v/>
      </c>
      <c r="Q2752" s="162">
        <f>MEDIAN(K2752,L2752,M2752,N2752)</f>
        <v/>
      </c>
      <c r="R2752" s="162">
        <f>AVERAGE(K2752,L2752,M2752,N2752)</f>
        <v/>
      </c>
      <c r="S2752" s="162">
        <f>AVERAGE(O2752,Q2752)</f>
        <v/>
      </c>
      <c r="T2752" s="162">
        <f>AVERAGE(P2752,Q2752)</f>
        <v/>
      </c>
      <c r="U2752" s="41">
        <f>STDEVA(K2752,L2752,M2752,N2752)</f>
        <v/>
      </c>
      <c r="V2752" s="42">
        <f>U2752/Q2752</f>
        <v/>
      </c>
      <c r="W2752" s="43">
        <f>IF(X2752=O2752,"MENOR",IF(X2752=S2752,"PROM[MEN-MED]","PROMEDIO"))</f>
        <v/>
      </c>
      <c r="X2752" s="163">
        <f>IF(V2752&lt;=300%,O2752,IF(AND(V2752&gt;100%,V2752&lt;=150%),S2752,R2752))</f>
        <v/>
      </c>
      <c r="Y2752" s="162">
        <f>ROUND(X2752,0)</f>
        <v/>
      </c>
    </row>
    <row r="2753" ht="27" customHeight="1">
      <c r="A2753" s="89" t="n"/>
      <c r="B2753" s="32" t="inlineStr">
        <is>
          <t>2.27</t>
        </is>
      </c>
      <c r="C2753" s="32" t="n">
        <v>4912</v>
      </c>
      <c r="D2753" s="90" t="inlineStr">
        <is>
          <t>ESTABILIZADOR TRASERO DERECHO</t>
        </is>
      </c>
      <c r="E2753" s="34" t="inlineStr">
        <is>
          <t>El estabilizador trasero derecho en el Toyota Corolla Cross Híbrido generalmente se refiere al enlace o biela de la barra estabilizadora trasera derecha. Este componente conecta la barra estabilizadora al brazo de suspensión, ayudando a controlar el balanceo de la carrocería y mejorando la estabilidad del vehículo durante las curvas.</t>
        </is>
      </c>
      <c r="F2753" s="32" t="inlineStr">
        <is>
          <t>Unidad</t>
        </is>
      </c>
      <c r="G2753" s="35" t="inlineStr">
        <is>
          <t>suministro</t>
        </is>
      </c>
      <c r="H2753" s="159" t="n">
        <v>1243550</v>
      </c>
      <c r="I2753" s="37" t="n">
        <v>158.91</v>
      </c>
      <c r="J2753" s="37" t="n">
        <v>151.76</v>
      </c>
      <c r="K2753" s="160">
        <f>H2753*(I2753/J2753)</f>
        <v/>
      </c>
      <c r="L2753" s="159" t="n">
        <v>1514781.8567</v>
      </c>
      <c r="M2753" s="159" t="n">
        <v>1470662</v>
      </c>
      <c r="N2753" s="159" t="n">
        <v>1588314.96</v>
      </c>
      <c r="O2753" s="162">
        <f>MIN(K2753,L2753,M2753,N2753)</f>
        <v/>
      </c>
      <c r="P2753" s="162">
        <f>MAX(K2753,L2753,M2753,N2753)</f>
        <v/>
      </c>
      <c r="Q2753" s="162">
        <f>MEDIAN(K2753,L2753,M2753,N2753)</f>
        <v/>
      </c>
      <c r="R2753" s="162">
        <f>AVERAGE(K2753,L2753,M2753,N2753)</f>
        <v/>
      </c>
      <c r="S2753" s="162">
        <f>AVERAGE(O2753,Q2753)</f>
        <v/>
      </c>
      <c r="T2753" s="162">
        <f>AVERAGE(P2753,Q2753)</f>
        <v/>
      </c>
      <c r="U2753" s="41">
        <f>STDEVA(K2753,L2753,M2753,N2753)</f>
        <v/>
      </c>
      <c r="V2753" s="42">
        <f>U2753/Q2753</f>
        <v/>
      </c>
      <c r="W2753" s="43">
        <f>IF(X2753=O2753,"MENOR",IF(X2753=S2753,"PROM[MEN-MED]","PROMEDIO"))</f>
        <v/>
      </c>
      <c r="X2753" s="163">
        <f>IF(V2753&lt;=300%,O2753,IF(AND(V2753&gt;100%,V2753&lt;=150%),S2753,R2753))</f>
        <v/>
      </c>
      <c r="Y2753" s="162">
        <f>ROUND(X2753,0)</f>
        <v/>
      </c>
    </row>
    <row r="2754" ht="54" customHeight="1">
      <c r="A2754" s="89" t="n"/>
      <c r="B2754" s="32" t="inlineStr">
        <is>
          <t>2.28</t>
        </is>
      </c>
      <c r="C2754" s="32" t="n">
        <v>4912</v>
      </c>
      <c r="D2754" s="90" t="inlineStr">
        <is>
          <t>BRAZO DE CONTROL TRASERO IZQUIERDO</t>
        </is>
      </c>
      <c r="E2754" s="34" t="inlineStr">
        <is>
          <t>El brazo de control trasero izquierdo es un componente esencial del sistema de suspensión del Toyota Corolla Cross Híbrido. Este brazo conecta el chasis del vehículo con el conjunto de la rueda trasera izquierda, permitiendo un movimiento controlado y contribuyendo a la estabilidad y manejo del vehículo.</t>
        </is>
      </c>
      <c r="F2754" s="32" t="inlineStr">
        <is>
          <t>Unidad</t>
        </is>
      </c>
      <c r="G2754" s="35" t="inlineStr">
        <is>
          <t>suministro</t>
        </is>
      </c>
      <c r="H2754" s="159" t="n">
        <v>537892</v>
      </c>
      <c r="I2754" s="37" t="n">
        <v>158.91</v>
      </c>
      <c r="J2754" s="37" t="n">
        <v>151.76</v>
      </c>
      <c r="K2754" s="160">
        <f>H2754*(I2754/J2754)</f>
        <v/>
      </c>
      <c r="L2754" s="159" t="n">
        <v>681926.9534</v>
      </c>
      <c r="M2754" s="159" t="n">
        <v>662065</v>
      </c>
      <c r="N2754" s="159" t="n">
        <v>715030.2</v>
      </c>
      <c r="O2754" s="162">
        <f>MIN(K2754,L2754,M2754,N2754)</f>
        <v/>
      </c>
      <c r="P2754" s="162">
        <f>MAX(K2754,L2754,M2754,N2754)</f>
        <v/>
      </c>
      <c r="Q2754" s="162">
        <f>MEDIAN(K2754,L2754,M2754,N2754)</f>
        <v/>
      </c>
      <c r="R2754" s="162">
        <f>AVERAGE(K2754,L2754,M2754,N2754)</f>
        <v/>
      </c>
      <c r="S2754" s="162">
        <f>AVERAGE(O2754,Q2754)</f>
        <v/>
      </c>
      <c r="T2754" s="162">
        <f>AVERAGE(P2754,Q2754)</f>
        <v/>
      </c>
      <c r="U2754" s="41">
        <f>STDEVA(K2754,L2754,M2754,N2754)</f>
        <v/>
      </c>
      <c r="V2754" s="42">
        <f>U2754/Q2754</f>
        <v/>
      </c>
      <c r="W2754" s="43">
        <f>IF(X2754=O2754,"MENOR",IF(X2754=S2754,"PROM[MEN-MED]","PROMEDIO"))</f>
        <v/>
      </c>
      <c r="X2754" s="163">
        <f>IF(V2754&lt;=300%,O2754,IF(AND(V2754&gt;100%,V2754&lt;=150%),S2754,R2754))</f>
        <v/>
      </c>
      <c r="Y2754" s="162">
        <f>ROUND(X2754,0)</f>
        <v/>
      </c>
    </row>
    <row r="2755" ht="27" customHeight="1">
      <c r="A2755" s="89" t="n"/>
      <c r="B2755" s="32" t="inlineStr">
        <is>
          <t>2.29</t>
        </is>
      </c>
      <c r="C2755" s="32" t="n">
        <v>4912</v>
      </c>
      <c r="D2755" s="90" t="inlineStr">
        <is>
          <t>BRAZO DE CONTROL TRASERODERECHO</t>
        </is>
      </c>
      <c r="E2755" s="34" t="inlineStr">
        <is>
          <t>El brazo de control trasero derecho es un componente esencial del sistema de suspensión del Toyota Corolla Cross Híbrido, encargado de conectar el chasis del vehículo con el conjunto de la rueda trasera derecha, permitiendo un movimiento controlado y contribuyendo a la estabilidad y manejo del vehículo</t>
        </is>
      </c>
      <c r="F2755" s="32" t="inlineStr">
        <is>
          <t>Unidad</t>
        </is>
      </c>
      <c r="G2755" s="35" t="inlineStr">
        <is>
          <t>suministro</t>
        </is>
      </c>
      <c r="H2755" s="159" t="n">
        <v>537892</v>
      </c>
      <c r="I2755" s="37" t="n">
        <v>158.91</v>
      </c>
      <c r="J2755" s="37" t="n">
        <v>151.76</v>
      </c>
      <c r="K2755" s="160">
        <f>H2755*(I2755/J2755)</f>
        <v/>
      </c>
      <c r="L2755" s="159" t="n">
        <v>656434.4521</v>
      </c>
      <c r="M2755" s="159" t="n">
        <v>637315</v>
      </c>
      <c r="N2755" s="159" t="n">
        <v>688300.2</v>
      </c>
      <c r="O2755" s="162">
        <f>MIN(K2755,L2755,M2755,N2755)</f>
        <v/>
      </c>
      <c r="P2755" s="162">
        <f>MAX(K2755,L2755,M2755,N2755)</f>
        <v/>
      </c>
      <c r="Q2755" s="162">
        <f>MEDIAN(K2755,L2755,M2755,N2755)</f>
        <v/>
      </c>
      <c r="R2755" s="162">
        <f>AVERAGE(K2755,L2755,M2755,N2755)</f>
        <v/>
      </c>
      <c r="S2755" s="162">
        <f>AVERAGE(O2755,Q2755)</f>
        <v/>
      </c>
      <c r="T2755" s="162">
        <f>AVERAGE(P2755,Q2755)</f>
        <v/>
      </c>
      <c r="U2755" s="41">
        <f>STDEVA(K2755,L2755,M2755,N2755)</f>
        <v/>
      </c>
      <c r="V2755" s="42">
        <f>U2755/Q2755</f>
        <v/>
      </c>
      <c r="W2755" s="43">
        <f>IF(X2755=O2755,"MENOR",IF(X2755=S2755,"PROM[MEN-MED]","PROMEDIO"))</f>
        <v/>
      </c>
      <c r="X2755" s="163">
        <f>IF(V2755&lt;=300%,O2755,IF(AND(V2755&gt;100%,V2755&lt;=150%),S2755,R2755))</f>
        <v/>
      </c>
      <c r="Y2755" s="162">
        <f>ROUND(X2755,0)</f>
        <v/>
      </c>
    </row>
    <row r="2756" ht="15.75" customHeight="1">
      <c r="B2756" s="26" t="inlineStr">
        <is>
          <t>3.</t>
        </is>
      </c>
      <c r="C2756" s="142" t="inlineStr">
        <is>
          <t>SISTEMA DE DIRECCIÓN</t>
        </is>
      </c>
      <c r="H2756" s="157" t="n"/>
      <c r="I2756" s="29" t="n"/>
      <c r="J2756" s="29" t="n"/>
      <c r="K2756" s="157" t="n"/>
      <c r="L2756" s="157" t="n"/>
      <c r="M2756" s="157" t="n"/>
      <c r="N2756" s="157" t="n"/>
      <c r="O2756" s="29" t="n"/>
      <c r="P2756" s="29" t="n"/>
      <c r="Q2756" s="29" t="n"/>
      <c r="R2756" s="29" t="n"/>
      <c r="S2756" s="29" t="n"/>
      <c r="T2756" s="29" t="n"/>
      <c r="U2756" s="29" t="n"/>
      <c r="V2756" s="75" t="n"/>
      <c r="W2756" s="29" t="n"/>
      <c r="X2756" s="29" t="n"/>
      <c r="Y2756" s="29" t="n"/>
    </row>
    <row r="2757" ht="27" customHeight="1">
      <c r="B2757" s="32" t="inlineStr">
        <is>
          <t>3.1</t>
        </is>
      </c>
      <c r="C2757" s="32" t="n">
        <v>4912</v>
      </c>
      <c r="D2757" s="58" t="inlineStr">
        <is>
          <t>COLUMNA DE DIRECCIÓN</t>
        </is>
      </c>
      <c r="E2757" s="56" t="inlineStr">
        <is>
          <t>La columna de dirección es un componente esencial en el sistema de dirección del Toyota Corolla Cross Híbrido, ya que conecta el volante con el mecanismo de dirección, permitiendo controlar la dirección del vehículo.</t>
        </is>
      </c>
      <c r="F2757" s="32" t="inlineStr">
        <is>
          <t>Unidad</t>
        </is>
      </c>
      <c r="G2757" s="35" t="inlineStr">
        <is>
          <t>suministro</t>
        </is>
      </c>
      <c r="H2757" s="159" t="n">
        <v>6521982</v>
      </c>
      <c r="I2757" s="37" t="n">
        <v>158.91</v>
      </c>
      <c r="J2757" s="37" t="n">
        <v>151.76</v>
      </c>
      <c r="K2757" s="160">
        <f>H2757*(I2757/J2757)</f>
        <v/>
      </c>
      <c r="L2757" s="159" t="n">
        <v>7810485.8769</v>
      </c>
      <c r="M2757" s="159" t="n">
        <v>7582996</v>
      </c>
      <c r="N2757" s="159" t="n">
        <v>8189635.68</v>
      </c>
      <c r="O2757" s="162">
        <f>MIN(K2757,L2757,M2757,N2757)</f>
        <v/>
      </c>
      <c r="P2757" s="162">
        <f>MAX(K2757,L2757,M2757,N2757)</f>
        <v/>
      </c>
      <c r="Q2757" s="162">
        <f>MEDIAN(K2757,L2757,M2757,N2757)</f>
        <v/>
      </c>
      <c r="R2757" s="162">
        <f>AVERAGE(K2757,L2757,M2757,N2757)</f>
        <v/>
      </c>
      <c r="S2757" s="162">
        <f>AVERAGE(O2757,Q2757)</f>
        <v/>
      </c>
      <c r="T2757" s="162">
        <f>AVERAGE(P2757,Q2757)</f>
        <v/>
      </c>
      <c r="U2757" s="41">
        <f>STDEVA(K2757,L2757,M2757,N2757)</f>
        <v/>
      </c>
      <c r="V2757" s="42">
        <f>U2757/Q2757</f>
        <v/>
      </c>
      <c r="W2757" s="43">
        <f>IF(X2757=O2757,"MENOR",IF(X2757=S2757,"PROM[MEN-MED]","PROMEDIO"))</f>
        <v/>
      </c>
      <c r="X2757" s="163">
        <f>IF(V2757&lt;=300%,O2757,IF(AND(V2757&gt;100%,V2757&lt;=150%),S2757,R2757))</f>
        <v/>
      </c>
      <c r="Y2757" s="162">
        <f>ROUND(X2757,0)</f>
        <v/>
      </c>
    </row>
    <row r="2758" ht="27" customHeight="1">
      <c r="B2758" s="32" t="inlineStr">
        <is>
          <t>3.2</t>
        </is>
      </c>
      <c r="C2758" s="32" t="n">
        <v>4912</v>
      </c>
      <c r="D2758" s="58" t="inlineStr">
        <is>
          <t>EJE INTERMEDIO DE DIRECCIÓN N° 2</t>
        </is>
      </c>
      <c r="E2758" s="56" t="inlineStr">
        <is>
          <t>El eje intermedio de dirección N° 2, también conocido como eje intermedio de la columna de dirección, es un componente esencial en el sistema de dirección del Toyota Corolla Cross Híbrido. Este eje conecta la columna de dirección con la caja de dirección, permitiendo la transmisión eficiente del movimiento del volante a las ruedas.</t>
        </is>
      </c>
      <c r="F2758" s="32" t="inlineStr">
        <is>
          <t>Unidad</t>
        </is>
      </c>
      <c r="G2758" s="35" t="inlineStr">
        <is>
          <t>suministro</t>
        </is>
      </c>
      <c r="H2758" s="159" t="n">
        <v>647360</v>
      </c>
      <c r="I2758" s="37" t="n">
        <v>158.91</v>
      </c>
      <c r="J2758" s="37" t="n">
        <v>151.76</v>
      </c>
      <c r="K2758" s="160">
        <f>H2758*(I2758/J2758)</f>
        <v/>
      </c>
      <c r="L2758" s="159" t="n">
        <v>780140.5451</v>
      </c>
      <c r="M2758" s="159" t="n">
        <v>757418</v>
      </c>
      <c r="N2758" s="159" t="n">
        <v>818011.4399999999</v>
      </c>
      <c r="O2758" s="162">
        <f>MIN(K2758,L2758,M2758,N2758)</f>
        <v/>
      </c>
      <c r="P2758" s="162">
        <f>MAX(K2758,L2758,M2758,N2758)</f>
        <v/>
      </c>
      <c r="Q2758" s="162">
        <f>MEDIAN(K2758,L2758,M2758,N2758)</f>
        <v/>
      </c>
      <c r="R2758" s="162">
        <f>AVERAGE(K2758,L2758,M2758,N2758)</f>
        <v/>
      </c>
      <c r="S2758" s="162">
        <f>AVERAGE(O2758,Q2758)</f>
        <v/>
      </c>
      <c r="T2758" s="162">
        <f>AVERAGE(P2758,Q2758)</f>
        <v/>
      </c>
      <c r="U2758" s="41">
        <f>STDEVA(K2758,L2758,M2758,N2758)</f>
        <v/>
      </c>
      <c r="V2758" s="42">
        <f>U2758/Q2758</f>
        <v/>
      </c>
      <c r="W2758" s="43">
        <f>IF(X2758=O2758,"MENOR",IF(X2758=S2758,"PROM[MEN-MED]","PROMEDIO"))</f>
        <v/>
      </c>
      <c r="X2758" s="163">
        <f>IF(V2758&lt;=300%,O2758,IF(AND(V2758&gt;100%,V2758&lt;=150%),S2758,R2758))</f>
        <v/>
      </c>
      <c r="Y2758" s="162">
        <f>ROUND(X2758,0)</f>
        <v/>
      </c>
    </row>
    <row r="2759" ht="27" customHeight="1">
      <c r="B2759" s="32" t="inlineStr">
        <is>
          <t>3.3</t>
        </is>
      </c>
      <c r="C2759" s="32" t="n">
        <v>4912</v>
      </c>
      <c r="D2759" s="58" t="inlineStr">
        <is>
          <t>CUBIERTA SUPERIOR DE LA COLUMNA DE DIRECCIÓN</t>
        </is>
      </c>
      <c r="E2759" s="56" t="inlineStr">
        <is>
          <t>La cubierta superior de la columna de dirección en el Toyota Corolla Cross Híbrido es un componente del interior del vehículo que protege y oculta la parte superior de la columna de dirección, contribuyendo a la estética y seguridad del habitáculo.</t>
        </is>
      </c>
      <c r="F2759" s="32" t="inlineStr">
        <is>
          <t>Unidad</t>
        </is>
      </c>
      <c r="G2759" s="35" t="inlineStr">
        <is>
          <t>suministro</t>
        </is>
      </c>
      <c r="H2759" s="159" t="n">
        <v>84550</v>
      </c>
      <c r="I2759" s="37" t="n">
        <v>158.91</v>
      </c>
      <c r="J2759" s="37" t="n">
        <v>151.76</v>
      </c>
      <c r="K2759" s="160">
        <f>H2759*(I2759/J2759)</f>
        <v/>
      </c>
      <c r="L2759" s="159" t="n">
        <v>101066.6881</v>
      </c>
      <c r="M2759" s="159" t="n">
        <v>98123</v>
      </c>
      <c r="N2759" s="159" t="n">
        <v>105972.84</v>
      </c>
      <c r="O2759" s="162">
        <f>MIN(K2759,L2759,M2759,N2759)</f>
        <v/>
      </c>
      <c r="P2759" s="162">
        <f>MAX(K2759,L2759,M2759,N2759)</f>
        <v/>
      </c>
      <c r="Q2759" s="162">
        <f>MEDIAN(K2759,L2759,M2759,N2759)</f>
        <v/>
      </c>
      <c r="R2759" s="162">
        <f>AVERAGE(K2759,L2759,M2759,N2759)</f>
        <v/>
      </c>
      <c r="S2759" s="162">
        <f>AVERAGE(O2759,Q2759)</f>
        <v/>
      </c>
      <c r="T2759" s="162">
        <f>AVERAGE(P2759,Q2759)</f>
        <v/>
      </c>
      <c r="U2759" s="41">
        <f>STDEVA(K2759,L2759,M2759,N2759)</f>
        <v/>
      </c>
      <c r="V2759" s="42">
        <f>U2759/Q2759</f>
        <v/>
      </c>
      <c r="W2759" s="43">
        <f>IF(X2759=O2759,"MENOR",IF(X2759=S2759,"PROM[MEN-MED]","PROMEDIO"))</f>
        <v/>
      </c>
      <c r="X2759" s="163">
        <f>IF(V2759&lt;=300%,O2759,IF(AND(V2759&gt;100%,V2759&lt;=150%),S2759,R2759))</f>
        <v/>
      </c>
      <c r="Y2759" s="162">
        <f>ROUND(X2759,0)</f>
        <v/>
      </c>
    </row>
    <row r="2760" ht="27" customHeight="1">
      <c r="B2760" s="32" t="inlineStr">
        <is>
          <t>3.4</t>
        </is>
      </c>
      <c r="C2760" s="32" t="n">
        <v>4912</v>
      </c>
      <c r="D2760" s="58" t="inlineStr">
        <is>
          <t>CUBIERTA INFERIOR DE LA COLUMNA DE DIRECCIÓN</t>
        </is>
      </c>
      <c r="E2760" s="56" t="inlineStr">
        <is>
          <t>La cubierta inferior de la columna de dirección en el Toyota Corolla Cross Híbrido es un componente esencial que protege y oculta la parte inferior de la columna de dirección, contribuyendo tanto a la estética como a la seguridad del interior del vehículo.</t>
        </is>
      </c>
      <c r="F2760" s="32" t="inlineStr">
        <is>
          <t>Unidad</t>
        </is>
      </c>
      <c r="G2760" s="35" t="inlineStr">
        <is>
          <t>suministro</t>
        </is>
      </c>
      <c r="H2760" s="159" t="n">
        <v>163400</v>
      </c>
      <c r="I2760" s="37" t="n">
        <v>158.91</v>
      </c>
      <c r="J2760" s="37" t="n">
        <v>151.76</v>
      </c>
      <c r="K2760" s="160">
        <f>H2760*(I2760/J2760)</f>
        <v/>
      </c>
      <c r="L2760" s="159" t="n">
        <v>193458.7165</v>
      </c>
      <c r="M2760" s="159" t="n">
        <v>187824</v>
      </c>
      <c r="N2760" s="159" t="n">
        <v>202849.92</v>
      </c>
      <c r="O2760" s="162">
        <f>MIN(K2760,L2760,M2760,N2760)</f>
        <v/>
      </c>
      <c r="P2760" s="162">
        <f>MAX(K2760,L2760,M2760,N2760)</f>
        <v/>
      </c>
      <c r="Q2760" s="162">
        <f>MEDIAN(K2760,L2760,M2760,N2760)</f>
        <v/>
      </c>
      <c r="R2760" s="162">
        <f>AVERAGE(K2760,L2760,M2760,N2760)</f>
        <v/>
      </c>
      <c r="S2760" s="162">
        <f>AVERAGE(O2760,Q2760)</f>
        <v/>
      </c>
      <c r="T2760" s="162">
        <f>AVERAGE(P2760,Q2760)</f>
        <v/>
      </c>
      <c r="U2760" s="41">
        <f>STDEVA(K2760,L2760,M2760,N2760)</f>
        <v/>
      </c>
      <c r="V2760" s="42">
        <f>U2760/Q2760</f>
        <v/>
      </c>
      <c r="W2760" s="43">
        <f>IF(X2760=O2760,"MENOR",IF(X2760=S2760,"PROM[MEN-MED]","PROMEDIO"))</f>
        <v/>
      </c>
      <c r="X2760" s="163">
        <f>IF(V2760&lt;=300%,O2760,IF(AND(V2760&gt;100%,V2760&lt;=150%),S2760,R2760))</f>
        <v/>
      </c>
      <c r="Y2760" s="162">
        <f>ROUND(X2760,0)</f>
        <v/>
      </c>
    </row>
    <row r="2761" ht="41.25" customHeight="1">
      <c r="B2761" s="32" t="inlineStr">
        <is>
          <t>3.5</t>
        </is>
      </c>
      <c r="C2761" s="32" t="n">
        <v>4912</v>
      </c>
      <c r="D2761" s="58" t="inlineStr">
        <is>
          <t>VOLANTE</t>
        </is>
      </c>
      <c r="E2761" s="56" t="inlineStr">
        <is>
          <t>El volante del Toyota Corolla Cross Híbrido es un componente clave que no solo permite controlar la dirección del vehículo, sino que también integra diversas funciones para mejorar la experiencia de conducción. Este volante cuenta con ajustes de altura y profundidad, y está equipado con controles para el audio, teléfono manos libres Bluetooth® y comandos de voz</t>
        </is>
      </c>
      <c r="F2761" s="32" t="inlineStr">
        <is>
          <t>Unidad</t>
        </is>
      </c>
      <c r="G2761" s="35" t="inlineStr">
        <is>
          <t>suministro</t>
        </is>
      </c>
      <c r="H2761" s="159" t="n">
        <v>6959330</v>
      </c>
      <c r="I2761" s="37" t="n">
        <v>158.91</v>
      </c>
      <c r="J2761" s="37" t="n">
        <v>151.76</v>
      </c>
      <c r="K2761" s="160">
        <f>H2761*(I2761/J2761)</f>
        <v/>
      </c>
      <c r="L2761" s="159" t="n">
        <v>8176355.2682</v>
      </c>
      <c r="M2761" s="159" t="n">
        <v>7938209</v>
      </c>
      <c r="N2761" s="159" t="n">
        <v>8573265.720000001</v>
      </c>
      <c r="O2761" s="162">
        <f>MIN(K2761,L2761,M2761,N2761)</f>
        <v/>
      </c>
      <c r="P2761" s="162">
        <f>MAX(K2761,L2761,M2761,N2761)</f>
        <v/>
      </c>
      <c r="Q2761" s="162">
        <f>MEDIAN(K2761,L2761,M2761,N2761)</f>
        <v/>
      </c>
      <c r="R2761" s="162">
        <f>AVERAGE(K2761,L2761,M2761,N2761)</f>
        <v/>
      </c>
      <c r="S2761" s="162">
        <f>AVERAGE(O2761,Q2761)</f>
        <v/>
      </c>
      <c r="T2761" s="162">
        <f>AVERAGE(P2761,Q2761)</f>
        <v/>
      </c>
      <c r="U2761" s="41">
        <f>STDEVA(K2761,L2761,M2761,N2761)</f>
        <v/>
      </c>
      <c r="V2761" s="42">
        <f>U2761/Q2761</f>
        <v/>
      </c>
      <c r="W2761" s="43">
        <f>IF(X2761=O2761,"MENOR",IF(X2761=S2761,"PROM[MEN-MED]","PROMEDIO"))</f>
        <v/>
      </c>
      <c r="X2761" s="163">
        <f>IF(V2761&lt;=300%,O2761,IF(AND(V2761&gt;100%,V2761&lt;=150%),S2761,R2761))</f>
        <v/>
      </c>
      <c r="Y2761" s="162">
        <f>ROUND(X2761,0)</f>
        <v/>
      </c>
    </row>
    <row r="2762" ht="27" customHeight="1">
      <c r="B2762" s="32" t="inlineStr">
        <is>
          <t>3.6</t>
        </is>
      </c>
      <c r="C2762" s="32" t="n">
        <v>4912</v>
      </c>
      <c r="D2762" s="58" t="inlineStr">
        <is>
          <t>BOTÓN DEL CLAXON</t>
        </is>
      </c>
      <c r="E2762" s="56" t="inlineStr">
        <is>
          <t>El botón del claxon en el Toyota Corolla Cross Híbrido es una parte integral del conjunto del volante, permitiendo al conductor activar la bocina para alertar a otros usuarios de la vía. Este botón está diseñado para integrarse perfectamente con el sistema de airbag y otros controles montados en el volante.</t>
        </is>
      </c>
      <c r="F2762" s="32" t="inlineStr">
        <is>
          <t>Unidad</t>
        </is>
      </c>
      <c r="G2762" s="35" t="inlineStr">
        <is>
          <t>suministro</t>
        </is>
      </c>
      <c r="H2762" s="159" t="n">
        <v>5409300</v>
      </c>
      <c r="I2762" s="37" t="n">
        <v>158.91</v>
      </c>
      <c r="J2762" s="37" t="n">
        <v>151.76</v>
      </c>
      <c r="K2762" s="160">
        <f>H2762*(I2762/J2762)</f>
        <v/>
      </c>
      <c r="L2762" s="159" t="n">
        <v>6465964.0556</v>
      </c>
      <c r="M2762" s="159" t="n">
        <v>6277635</v>
      </c>
      <c r="N2762" s="159" t="n">
        <v>6779845.8</v>
      </c>
      <c r="O2762" s="162">
        <f>MIN(K2762,L2762,M2762,N2762)</f>
        <v/>
      </c>
      <c r="P2762" s="162">
        <f>MAX(K2762,L2762,M2762,N2762)</f>
        <v/>
      </c>
      <c r="Q2762" s="162">
        <f>MEDIAN(K2762,L2762,M2762,N2762)</f>
        <v/>
      </c>
      <c r="R2762" s="162">
        <f>AVERAGE(K2762,L2762,M2762,N2762)</f>
        <v/>
      </c>
      <c r="S2762" s="162">
        <f>AVERAGE(O2762,Q2762)</f>
        <v/>
      </c>
      <c r="T2762" s="162">
        <f>AVERAGE(P2762,Q2762)</f>
        <v/>
      </c>
      <c r="U2762" s="41">
        <f>STDEVA(K2762,L2762,M2762,N2762)</f>
        <v/>
      </c>
      <c r="V2762" s="42">
        <f>U2762/Q2762</f>
        <v/>
      </c>
      <c r="W2762" s="43">
        <f>IF(X2762=O2762,"MENOR",IF(X2762=S2762,"PROM[MEN-MED]","PROMEDIO"))</f>
        <v/>
      </c>
      <c r="X2762" s="163">
        <f>IF(V2762&lt;=300%,O2762,IF(AND(V2762&gt;100%,V2762&lt;=150%),S2762,R2762))</f>
        <v/>
      </c>
      <c r="Y2762" s="162">
        <f>ROUND(X2762,0)</f>
        <v/>
      </c>
    </row>
    <row r="2763" ht="41.25" customHeight="1">
      <c r="B2763" s="32" t="inlineStr">
        <is>
          <t>3.7</t>
        </is>
      </c>
      <c r="C2763" s="32" t="n">
        <v>4912</v>
      </c>
      <c r="D2763" s="58" t="inlineStr">
        <is>
          <t>BOBINA DE LA LLAVE TRANSMISORA</t>
        </is>
      </c>
      <c r="E2763" s="56" t="inlineStr">
        <is>
          <t>La bobina de la llave transmisora, también conocida como bobina del transpondedor, es un componente esencial del sistema antirrobo en el Toyota Corolla Cross Híbrido. Su función principal es recibir la señal del chip transpondedor incorporado en la llave y transmitirla a la unidad de control del inmovilizador, permitiendo el arranque del vehículo solo cuando se detecta la llave correcta.</t>
        </is>
      </c>
      <c r="F2763" s="32" t="inlineStr">
        <is>
          <t>Unidad</t>
        </is>
      </c>
      <c r="G2763" s="35" t="inlineStr">
        <is>
          <t>suministro</t>
        </is>
      </c>
      <c r="H2763" s="159" t="n">
        <v>60801</v>
      </c>
      <c r="I2763" s="37" t="n">
        <v>158.91</v>
      </c>
      <c r="J2763" s="37" t="n">
        <v>151.76</v>
      </c>
      <c r="K2763" s="160">
        <f>H2763*(I2763/J2763)</f>
        <v/>
      </c>
      <c r="L2763" s="159" t="n">
        <v>73369.9855</v>
      </c>
      <c r="M2763" s="159" t="n">
        <v>71233</v>
      </c>
      <c r="N2763" s="159" t="n">
        <v>76931.64</v>
      </c>
      <c r="O2763" s="162">
        <f>MIN(K2763,L2763,M2763,N2763)</f>
        <v/>
      </c>
      <c r="P2763" s="162">
        <f>MAX(K2763,L2763,M2763,N2763)</f>
        <v/>
      </c>
      <c r="Q2763" s="162">
        <f>MEDIAN(K2763,L2763,M2763,N2763)</f>
        <v/>
      </c>
      <c r="R2763" s="162">
        <f>AVERAGE(K2763,L2763,M2763,N2763)</f>
        <v/>
      </c>
      <c r="S2763" s="162">
        <f>AVERAGE(O2763,Q2763)</f>
        <v/>
      </c>
      <c r="T2763" s="162">
        <f>AVERAGE(P2763,Q2763)</f>
        <v/>
      </c>
      <c r="U2763" s="41">
        <f>STDEVA(K2763,L2763,M2763,N2763)</f>
        <v/>
      </c>
      <c r="V2763" s="42">
        <f>U2763/Q2763</f>
        <v/>
      </c>
      <c r="W2763" s="43">
        <f>IF(X2763=O2763,"MENOR",IF(X2763=S2763,"PROM[MEN-MED]","PROMEDIO"))</f>
        <v/>
      </c>
      <c r="X2763" s="163">
        <f>IF(V2763&lt;=300%,O2763,IF(AND(V2763&gt;100%,V2763&lt;=150%),S2763,R2763))</f>
        <v/>
      </c>
      <c r="Y2763" s="162">
        <f>ROUND(X2763,0)</f>
        <v/>
      </c>
    </row>
    <row r="2764" ht="75.75" customHeight="1">
      <c r="B2764" s="32" t="inlineStr">
        <is>
          <t>3.8</t>
        </is>
      </c>
      <c r="C2764" s="32" t="n">
        <v>4912</v>
      </c>
      <c r="D2764" s="58" t="inlineStr">
        <is>
          <t>CONJUNTO DEL INTERRUPTOR DE LA ALMOHADILLA DEL VOLANTE</t>
        </is>
      </c>
      <c r="E2764" s="56" t="inlineStr">
        <is>
          <t>El conjunto del interruptor de la almohadilla del volante en el Toyota Corolla Cross Híbrido se refiere a los controles integrados en el volante que permiten al conductor manejar diversas funciones del vehículo sin apartar las manos del volante. Estos controles suelen incluir botones para el sistema de audio, control de crucero, gestión de llamadas telefónicas y comandos de voz.</t>
        </is>
      </c>
      <c r="F2764" s="32" t="inlineStr">
        <is>
          <t>Unidad</t>
        </is>
      </c>
      <c r="G2764" s="35" t="inlineStr">
        <is>
          <t>suministro</t>
        </is>
      </c>
      <c r="H2764" s="159" t="n">
        <v>277877</v>
      </c>
      <c r="I2764" s="37" t="n">
        <v>158.91</v>
      </c>
      <c r="J2764" s="37" t="n">
        <v>151.76</v>
      </c>
      <c r="K2764" s="160">
        <f>H2764*(I2764/J2764)</f>
        <v/>
      </c>
      <c r="L2764" s="159" t="n">
        <v>427168.8141</v>
      </c>
      <c r="M2764" s="159" t="n">
        <v>414727</v>
      </c>
      <c r="N2764" s="159" t="n">
        <v>447905.16</v>
      </c>
      <c r="O2764" s="162">
        <f>MIN(K2764,L2764,M2764,N2764)</f>
        <v/>
      </c>
      <c r="P2764" s="162">
        <f>MAX(K2764,L2764,M2764,N2764)</f>
        <v/>
      </c>
      <c r="Q2764" s="162">
        <f>MEDIAN(K2764,L2764,M2764,N2764)</f>
        <v/>
      </c>
      <c r="R2764" s="162">
        <f>AVERAGE(K2764,L2764,M2764,N2764)</f>
        <v/>
      </c>
      <c r="S2764" s="162">
        <f>AVERAGE(O2764,Q2764)</f>
        <v/>
      </c>
      <c r="T2764" s="162">
        <f>AVERAGE(P2764,Q2764)</f>
        <v/>
      </c>
      <c r="U2764" s="41">
        <f>STDEVA(K2764,L2764,M2764,N2764)</f>
        <v/>
      </c>
      <c r="V2764" s="42">
        <f>U2764/Q2764</f>
        <v/>
      </c>
      <c r="W2764" s="43">
        <f>IF(X2764=O2764,"MENOR",IF(X2764=S2764,"PROM[MEN-MED]","PROMEDIO"))</f>
        <v/>
      </c>
      <c r="X2764" s="163">
        <f>IF(V2764&lt;=300%,O2764,IF(AND(V2764&gt;100%,V2764&lt;=150%),S2764,R2764))</f>
        <v/>
      </c>
      <c r="Y2764" s="162">
        <f>ROUND(X2764,0)</f>
        <v/>
      </c>
    </row>
    <row r="2765" ht="41.25" customHeight="1">
      <c r="B2765" s="32" t="inlineStr">
        <is>
          <t>3.9</t>
        </is>
      </c>
      <c r="C2765" s="32" t="n">
        <v>4912</v>
      </c>
      <c r="D2765" s="92" t="inlineStr">
        <is>
          <t xml:space="preserve"> BARRA DE ACOPLAMIENTO DERCHA </t>
        </is>
      </c>
      <c r="E2765" s="56" t="inlineStr">
        <is>
          <t>La barra de acoplamiento derecha, también conocida como rótula de dirección exterior derecha, es un componente esencial del sistema de dirección del Toyota Corolla Cross Híbrido. Este componente conecta la cremallera de dirección con la mangueta de la rueda, permitiendo la transmisión precisa de las órdenes de dirección desde el volante hasta las ruedas delanteras.​</t>
        </is>
      </c>
      <c r="F2765" s="32" t="inlineStr">
        <is>
          <t>Unidad</t>
        </is>
      </c>
      <c r="G2765" s="35" t="inlineStr">
        <is>
          <t>suministro</t>
        </is>
      </c>
      <c r="H2765" s="159" t="n">
        <v>265050</v>
      </c>
      <c r="I2765" s="37" t="n">
        <v>158.91</v>
      </c>
      <c r="J2765" s="37" t="n">
        <v>151.76</v>
      </c>
      <c r="K2765" s="160">
        <f>H2765*(I2765/J2765)</f>
        <v/>
      </c>
      <c r="L2765" s="159" t="n">
        <v>319843.8446</v>
      </c>
      <c r="M2765" s="159" t="n">
        <v>310528</v>
      </c>
      <c r="N2765" s="159" t="n">
        <v>335370.24</v>
      </c>
      <c r="O2765" s="162">
        <f>MIN(K2765,L2765,M2765,N2765)</f>
        <v/>
      </c>
      <c r="P2765" s="162">
        <f>MAX(K2765,L2765,M2765,N2765)</f>
        <v/>
      </c>
      <c r="Q2765" s="162">
        <f>MEDIAN(K2765,L2765,M2765,N2765)</f>
        <v/>
      </c>
      <c r="R2765" s="162">
        <f>AVERAGE(K2765,L2765,M2765,N2765)</f>
        <v/>
      </c>
      <c r="S2765" s="162">
        <f>AVERAGE(O2765,Q2765)</f>
        <v/>
      </c>
      <c r="T2765" s="162">
        <f>AVERAGE(P2765,Q2765)</f>
        <v/>
      </c>
      <c r="U2765" s="41">
        <f>STDEVA(K2765,L2765,M2765,N2765)</f>
        <v/>
      </c>
      <c r="V2765" s="42">
        <f>U2765/Q2765</f>
        <v/>
      </c>
      <c r="W2765" s="43">
        <f>IF(X2765=O2765,"MENOR",IF(X2765=S2765,"PROM[MEN-MED]","PROMEDIO"))</f>
        <v/>
      </c>
      <c r="X2765" s="163">
        <f>IF(V2765&lt;=300%,O2765,IF(AND(V2765&gt;100%,V2765&lt;=150%),S2765,R2765))</f>
        <v/>
      </c>
      <c r="Y2765" s="162">
        <f>ROUND(X2765,0)</f>
        <v/>
      </c>
    </row>
    <row r="2766" ht="41.25" customHeight="1">
      <c r="B2766" s="32" t="inlineStr">
        <is>
          <t>3.10</t>
        </is>
      </c>
      <c r="C2766" s="32" t="n">
        <v>4912</v>
      </c>
      <c r="D2766" s="92" t="inlineStr">
        <is>
          <t xml:space="preserve"> BARRA DE ACOPLAMIENTO  IZQUIERDA</t>
        </is>
      </c>
      <c r="E2766" s="56" t="inlineStr">
        <is>
          <t>​La barra de acoplamiento izquierda, también conocida como rótula de dirección exterior izquierda, es un componente esencial del sistema de dirección del Toyota Corolla Cross Híbrido. Este componente conecta la cremallera de dirección con la mangueta de la rueda, permitiendo la transmisión precisa de las órdenes de dirección desde el volante hasta las ruedas delanteras.</t>
        </is>
      </c>
      <c r="F2766" s="32" t="inlineStr">
        <is>
          <t>Unidad</t>
        </is>
      </c>
      <c r="G2766" s="35" t="inlineStr">
        <is>
          <t>suministro</t>
        </is>
      </c>
      <c r="H2766" s="159" t="n">
        <v>265050</v>
      </c>
      <c r="I2766" s="37" t="n">
        <v>158.91</v>
      </c>
      <c r="J2766" s="37" t="n">
        <v>151.76</v>
      </c>
      <c r="K2766" s="160">
        <f>H2766*(I2766/J2766)</f>
        <v/>
      </c>
      <c r="L2766" s="159" t="n">
        <v>316825.9451</v>
      </c>
      <c r="M2766" s="159" t="n">
        <v>307598</v>
      </c>
      <c r="N2766" s="159" t="n">
        <v>332205.84</v>
      </c>
      <c r="O2766" s="162">
        <f>MIN(K2766,L2766,M2766,N2766)</f>
        <v/>
      </c>
      <c r="P2766" s="162">
        <f>MAX(K2766,L2766,M2766,N2766)</f>
        <v/>
      </c>
      <c r="Q2766" s="162">
        <f>MEDIAN(K2766,L2766,M2766,N2766)</f>
        <v/>
      </c>
      <c r="R2766" s="162">
        <f>AVERAGE(K2766,L2766,M2766,N2766)</f>
        <v/>
      </c>
      <c r="S2766" s="162">
        <f>AVERAGE(O2766,Q2766)</f>
        <v/>
      </c>
      <c r="T2766" s="162">
        <f>AVERAGE(P2766,Q2766)</f>
        <v/>
      </c>
      <c r="U2766" s="41">
        <f>STDEVA(K2766,L2766,M2766,N2766)</f>
        <v/>
      </c>
      <c r="V2766" s="42">
        <f>U2766/Q2766</f>
        <v/>
      </c>
      <c r="W2766" s="43">
        <f>IF(X2766=O2766,"MENOR",IF(X2766=S2766,"PROM[MEN-MED]","PROMEDIO"))</f>
        <v/>
      </c>
      <c r="X2766" s="163">
        <f>IF(V2766&lt;=300%,O2766,IF(AND(V2766&gt;100%,V2766&lt;=150%),S2766,R2766))</f>
        <v/>
      </c>
      <c r="Y2766" s="162">
        <f>ROUND(X2766,0)</f>
        <v/>
      </c>
    </row>
    <row r="2767" ht="74.25" customHeight="1">
      <c r="B2767" s="32" t="inlineStr">
        <is>
          <t>3.11</t>
        </is>
      </c>
      <c r="C2767" s="32" t="n">
        <v>4912</v>
      </c>
      <c r="D2767" s="58" t="inlineStr">
        <is>
          <t>ARTICULACIÓN DE LA DIRECCIÓN</t>
        </is>
      </c>
      <c r="E2767" s="56" t="inlineStr">
        <is>
          <t>La articulación de la dirección en el Toyota Corolla Cross Híbrido es un componente esencial del sistema de dirección que conecta la columna de dirección con la caja de dirección, permitiendo la transmisión precisa de las órdenes del conductor a las ruedas. Este componente es fundamental para garantizar una dirección suave y segura del vehículo.</t>
        </is>
      </c>
      <c r="F2767" s="32" t="inlineStr">
        <is>
          <t>Unidad</t>
        </is>
      </c>
      <c r="G2767" s="35" t="inlineStr">
        <is>
          <t>suministro</t>
        </is>
      </c>
      <c r="H2767" s="159" t="n">
        <v>413650</v>
      </c>
      <c r="I2767" s="37" t="n">
        <v>158.91</v>
      </c>
      <c r="J2767" s="37" t="n">
        <v>151.76</v>
      </c>
      <c r="K2767" s="160">
        <f>H2767*(I2767/J2767)</f>
        <v/>
      </c>
      <c r="L2767" s="159" t="n">
        <v>586082.3541999999</v>
      </c>
      <c r="M2767" s="159" t="n">
        <v>569012</v>
      </c>
      <c r="N2767" s="159" t="n">
        <v>614532.96</v>
      </c>
      <c r="O2767" s="162">
        <f>MIN(K2767,L2767,M2767,N2767)</f>
        <v/>
      </c>
      <c r="P2767" s="162">
        <f>MAX(K2767,L2767,M2767,N2767)</f>
        <v/>
      </c>
      <c r="Q2767" s="162">
        <f>MEDIAN(K2767,L2767,M2767,N2767)</f>
        <v/>
      </c>
      <c r="R2767" s="162">
        <f>AVERAGE(K2767,L2767,M2767,N2767)</f>
        <v/>
      </c>
      <c r="S2767" s="162">
        <f>AVERAGE(O2767,Q2767)</f>
        <v/>
      </c>
      <c r="T2767" s="162">
        <f>AVERAGE(P2767,Q2767)</f>
        <v/>
      </c>
      <c r="U2767" s="41">
        <f>STDEVA(K2767,L2767,M2767,N2767)</f>
        <v/>
      </c>
      <c r="V2767" s="42">
        <f>U2767/Q2767</f>
        <v/>
      </c>
      <c r="W2767" s="43">
        <f>IF(X2767=O2767,"MENOR",IF(X2767=S2767,"PROM[MEN-MED]","PROMEDIO"))</f>
        <v/>
      </c>
      <c r="X2767" s="163">
        <f>IF(V2767&lt;=300%,O2767,IF(AND(V2767&gt;100%,V2767&lt;=150%),S2767,R2767))</f>
        <v/>
      </c>
      <c r="Y2767" s="162">
        <f>ROUND(X2767,0)</f>
        <v/>
      </c>
    </row>
    <row r="2768" ht="69" customHeight="1">
      <c r="B2768" s="32" t="inlineStr">
        <is>
          <t>3.12</t>
        </is>
      </c>
      <c r="C2768" s="32" t="n">
        <v>4912</v>
      </c>
      <c r="D2768" s="58" t="inlineStr">
        <is>
          <t>CUBIERTA DEL ORIFICIO DE LA COLUMNA DE DIRECCIÓN N° 1</t>
        </is>
      </c>
      <c r="E2768" s="56" t="inlineStr">
        <is>
          <t>La cubierta del orificio de la columna de dirección N° 1 en el Toyota Corolla Cross Híbrido es un componente esencial que sella y protege la abertura por donde la columna de dirección atraviesa el cortafuegos, evitando la entrada de polvo, agua y ruido al habitáculo.</t>
        </is>
      </c>
      <c r="F2768" s="32" t="inlineStr">
        <is>
          <t>Unidad</t>
        </is>
      </c>
      <c r="G2768" s="35" t="inlineStr">
        <is>
          <t>suministro</t>
        </is>
      </c>
      <c r="H2768" s="159" t="n">
        <v>157378</v>
      </c>
      <c r="I2768" s="37" t="n">
        <v>158.91</v>
      </c>
      <c r="J2768" s="37" t="n">
        <v>151.76</v>
      </c>
      <c r="K2768" s="160">
        <f>H2768*(I2768/J2768)</f>
        <v/>
      </c>
      <c r="L2768" s="159" t="n">
        <v>191912.6923</v>
      </c>
      <c r="M2768" s="159" t="n">
        <v>186323</v>
      </c>
      <c r="N2768" s="159" t="n">
        <v>201228.84</v>
      </c>
      <c r="O2768" s="162">
        <f>MIN(K2768,L2768,M2768,N2768)</f>
        <v/>
      </c>
      <c r="P2768" s="162">
        <f>MAX(K2768,L2768,M2768,N2768)</f>
        <v/>
      </c>
      <c r="Q2768" s="162">
        <f>MEDIAN(K2768,L2768,M2768,N2768)</f>
        <v/>
      </c>
      <c r="R2768" s="162">
        <f>AVERAGE(K2768,L2768,M2768,N2768)</f>
        <v/>
      </c>
      <c r="S2768" s="162">
        <f>AVERAGE(O2768,Q2768)</f>
        <v/>
      </c>
      <c r="T2768" s="162">
        <f>AVERAGE(P2768,Q2768)</f>
        <v/>
      </c>
      <c r="U2768" s="41">
        <f>STDEVA(K2768,L2768,M2768,N2768)</f>
        <v/>
      </c>
      <c r="V2768" s="42">
        <f>U2768/Q2768</f>
        <v/>
      </c>
      <c r="W2768" s="43">
        <f>IF(X2768=O2768,"MENOR",IF(X2768=S2768,"PROM[MEN-MED]","PROMEDIO"))</f>
        <v/>
      </c>
      <c r="X2768" s="163">
        <f>IF(V2768&lt;=300%,O2768,IF(AND(V2768&gt;100%,V2768&lt;=150%),S2768,R2768))</f>
        <v/>
      </c>
      <c r="Y2768" s="162">
        <f>ROUND(X2768,0)</f>
        <v/>
      </c>
    </row>
    <row r="2769" ht="41.25" customHeight="1">
      <c r="B2769" s="32" t="inlineStr">
        <is>
          <t>3.13</t>
        </is>
      </c>
      <c r="C2769" s="32" t="n">
        <v>4912</v>
      </c>
      <c r="D2769" s="58" t="inlineStr">
        <is>
          <t>HOJA SILENCIADORA DE LA CUBIERTA DEL ORIFICIO DE LA COLUMNA</t>
        </is>
      </c>
      <c r="E2769" s="56" t="inlineStr">
        <is>
          <t>La hoja silenciadora de la cubierta del orificio de la columna de dirección en el Toyota Corolla Cross Híbrido es un componente diseñado para minimizar el ruido y las vibraciones que podrían ingresar al habitáculo a través del orificio por donde pasa la columna de dirección. Este silenciador se coloca junto con la cubierta del orificio para proporcionar un sellado adicional y mejorar el confort acústico dentro del vehículo.</t>
        </is>
      </c>
      <c r="F2769" s="32" t="inlineStr">
        <is>
          <t>Unidad</t>
        </is>
      </c>
      <c r="G2769" s="35" t="inlineStr">
        <is>
          <t>suministro</t>
        </is>
      </c>
      <c r="H2769" s="159" t="n">
        <v>69351</v>
      </c>
      <c r="I2769" s="37" t="n">
        <v>158.91</v>
      </c>
      <c r="J2769" s="37" t="n">
        <v>151.76</v>
      </c>
      <c r="K2769" s="160">
        <f>H2769*(I2769/J2769)</f>
        <v/>
      </c>
      <c r="L2769" s="159" t="n">
        <v>84476.4816</v>
      </c>
      <c r="M2769" s="159" t="n">
        <v>82016</v>
      </c>
      <c r="N2769" s="159" t="n">
        <v>88577.28</v>
      </c>
      <c r="O2769" s="162">
        <f>MIN(K2769,L2769,M2769,N2769)</f>
        <v/>
      </c>
      <c r="P2769" s="162">
        <f>MAX(K2769,L2769,M2769,N2769)</f>
        <v/>
      </c>
      <c r="Q2769" s="162">
        <f>MEDIAN(K2769,L2769,M2769,N2769)</f>
        <v/>
      </c>
      <c r="R2769" s="162">
        <f>AVERAGE(K2769,L2769,M2769,N2769)</f>
        <v/>
      </c>
      <c r="S2769" s="162">
        <f>AVERAGE(O2769,Q2769)</f>
        <v/>
      </c>
      <c r="T2769" s="162">
        <f>AVERAGE(P2769,Q2769)</f>
        <v/>
      </c>
      <c r="U2769" s="41">
        <f>STDEVA(K2769,L2769,M2769,N2769)</f>
        <v/>
      </c>
      <c r="V2769" s="42">
        <f>U2769/Q2769</f>
        <v/>
      </c>
      <c r="W2769" s="43">
        <f>IF(X2769=O2769,"MENOR",IF(X2769=S2769,"PROM[MEN-MED]","PROMEDIO"))</f>
        <v/>
      </c>
      <c r="X2769" s="163">
        <f>IF(V2769&lt;=300%,O2769,IF(AND(V2769&gt;100%,V2769&lt;=150%),S2769,R2769))</f>
        <v/>
      </c>
      <c r="Y2769" s="162">
        <f>ROUND(X2769,0)</f>
        <v/>
      </c>
    </row>
    <row r="2770" ht="82.5" customHeight="1">
      <c r="B2770" s="32" t="inlineStr">
        <is>
          <t>3.14</t>
        </is>
      </c>
      <c r="C2770" s="32" t="n">
        <v>4912</v>
      </c>
      <c r="D2770" s="92" t="inlineStr">
        <is>
          <t>EJE INTERMEDIO DE LA DIRECCIÓN N° 2</t>
        </is>
      </c>
      <c r="E2770" s="56" t="inlineStr">
        <is>
          <t>El eje intermedio de la dirección N° 2, también conocido como eje intermedio de la columna de dirección, es un componente esencial en el sistema de dirección del Toyota Corolla Cross Híbrido. Este eje conecta la columna de dirección con la caja de dirección, permitiendo la transmisión eficiente del movimiento del volante a las ruedas.</t>
        </is>
      </c>
      <c r="F2770" s="32" t="inlineStr">
        <is>
          <t>Unidad</t>
        </is>
      </c>
      <c r="G2770" s="35" t="inlineStr">
        <is>
          <t>suministro</t>
        </is>
      </c>
      <c r="H2770" s="159" t="n">
        <v>644516</v>
      </c>
      <c r="I2770" s="37" t="n">
        <v>158.91</v>
      </c>
      <c r="J2770" s="37" t="n">
        <v>151.76</v>
      </c>
      <c r="K2770" s="160">
        <f>H2770*(I2770/J2770)</f>
        <v/>
      </c>
      <c r="L2770" s="159" t="n">
        <v>765280.7295</v>
      </c>
      <c r="M2770" s="159" t="n">
        <v>742991</v>
      </c>
      <c r="N2770" s="159" t="n">
        <v>802430.28</v>
      </c>
      <c r="O2770" s="162">
        <f>MIN(K2770,L2770,M2770,N2770)</f>
        <v/>
      </c>
      <c r="P2770" s="162">
        <f>MAX(K2770,L2770,M2770,N2770)</f>
        <v/>
      </c>
      <c r="Q2770" s="162">
        <f>MEDIAN(K2770,L2770,M2770,N2770)</f>
        <v/>
      </c>
      <c r="R2770" s="162">
        <f>AVERAGE(K2770,L2770,M2770,N2770)</f>
        <v/>
      </c>
      <c r="S2770" s="162">
        <f>AVERAGE(O2770,Q2770)</f>
        <v/>
      </c>
      <c r="T2770" s="162">
        <f>AVERAGE(P2770,Q2770)</f>
        <v/>
      </c>
      <c r="U2770" s="41">
        <f>STDEVA(K2770,L2770,M2770,N2770)</f>
        <v/>
      </c>
      <c r="V2770" s="42">
        <f>U2770/Q2770</f>
        <v/>
      </c>
      <c r="W2770" s="43">
        <f>IF(X2770=O2770,"MENOR",IF(X2770=S2770,"PROM[MEN-MED]","PROMEDIO"))</f>
        <v/>
      </c>
      <c r="X2770" s="163">
        <f>IF(V2770&lt;=300%,O2770,IF(AND(V2770&gt;100%,V2770&lt;=150%),S2770,R2770))</f>
        <v/>
      </c>
      <c r="Y2770" s="162">
        <f>ROUND(X2770,0)</f>
        <v/>
      </c>
    </row>
    <row r="2771" ht="15.75" customHeight="1">
      <c r="B2771" s="26" t="inlineStr">
        <is>
          <t>4.</t>
        </is>
      </c>
      <c r="C2771" s="142" t="inlineStr">
        <is>
          <t>SISTEMA DE TRANSMISIÓN</t>
        </is>
      </c>
      <c r="H2771" s="157" t="n"/>
      <c r="I2771" s="29" t="n"/>
      <c r="J2771" s="29" t="n"/>
      <c r="K2771" s="157" t="n"/>
      <c r="L2771" s="157" t="n"/>
      <c r="M2771" s="157" t="n"/>
      <c r="N2771" s="157" t="n"/>
      <c r="O2771" s="29" t="n"/>
      <c r="P2771" s="29" t="n"/>
      <c r="Q2771" s="29" t="n"/>
      <c r="R2771" s="29" t="n"/>
      <c r="S2771" s="29" t="n"/>
      <c r="T2771" s="29" t="n"/>
      <c r="U2771" s="29" t="n"/>
      <c r="V2771" s="75" t="n"/>
      <c r="W2771" s="29" t="n"/>
      <c r="X2771" s="29" t="n"/>
      <c r="Y2771" s="29" t="n"/>
    </row>
    <row r="2772" ht="27" customHeight="1">
      <c r="B2772" s="32" t="inlineStr">
        <is>
          <t>4.1</t>
        </is>
      </c>
      <c r="C2772" s="32" t="n">
        <v>4912</v>
      </c>
      <c r="D2772" s="71" t="inlineStr">
        <is>
          <t>EJE PROPULSOR DELANTERO</t>
        </is>
      </c>
      <c r="E2772" s="56" t="inlineStr">
        <is>
          <t>El eje propulsor delantero, comúnmente conocido como eje de transmisión delantero o semiárbol de transmisión, es un componente esencial en el sistema de tracción del Toyota Corolla Cross Híbrido. Este eje transmite la potencia generada por el motor a las ruedas delanteras, permitiendo el movimiento del vehículo.</t>
        </is>
      </c>
      <c r="F2772" s="32" t="inlineStr">
        <is>
          <t>Unidad</t>
        </is>
      </c>
      <c r="G2772" s="35" t="inlineStr">
        <is>
          <t>suministro</t>
        </is>
      </c>
      <c r="H2772" s="159" t="n">
        <v>3651800</v>
      </c>
      <c r="I2772" s="37" t="n">
        <v>158.91</v>
      </c>
      <c r="J2772" s="37" t="n">
        <v>151.76</v>
      </c>
      <c r="K2772" s="160">
        <f>H2772*(I2772/J2772)</f>
        <v/>
      </c>
      <c r="L2772" s="159" t="n">
        <v>4448296.0172</v>
      </c>
      <c r="M2772" s="159" t="n">
        <v>4318734</v>
      </c>
      <c r="N2772" s="159" t="n">
        <v>4664232.72</v>
      </c>
      <c r="O2772" s="162">
        <f>MIN(K2772,L2772,M2772,N2772)</f>
        <v/>
      </c>
      <c r="P2772" s="162">
        <f>MAX(K2772,L2772,M2772,N2772)</f>
        <v/>
      </c>
      <c r="Q2772" s="162">
        <f>MEDIAN(K2772,L2772,M2772,N2772)</f>
        <v/>
      </c>
      <c r="R2772" s="162">
        <f>AVERAGE(K2772,L2772,M2772,N2772)</f>
        <v/>
      </c>
      <c r="S2772" s="162">
        <f>AVERAGE(O2772,Q2772)</f>
        <v/>
      </c>
      <c r="T2772" s="162">
        <f>AVERAGE(P2772,Q2772)</f>
        <v/>
      </c>
      <c r="U2772" s="41">
        <f>STDEVA(K2772,L2772,M2772,N2772)</f>
        <v/>
      </c>
      <c r="V2772" s="42">
        <f>U2772/Q2772</f>
        <v/>
      </c>
      <c r="W2772" s="43">
        <f>IF(X2772=O2772,"MENOR",IF(X2772=S2772,"PROM[MEN-MED]","PROMEDIO"))</f>
        <v/>
      </c>
      <c r="X2772" s="163">
        <f>IF(V2772&lt;=300%,O2772,IF(AND(V2772&gt;100%,V2772&lt;=150%),S2772,R2772))</f>
        <v/>
      </c>
      <c r="Y2772" s="162">
        <f>ROUND(X2772,0)</f>
        <v/>
      </c>
    </row>
    <row r="2773" ht="27" customHeight="1">
      <c r="B2773" s="32" t="inlineStr">
        <is>
          <t>4.2</t>
        </is>
      </c>
      <c r="C2773" s="32" t="n">
        <v>4912</v>
      </c>
      <c r="D2773" s="71" t="inlineStr">
        <is>
          <t>CUBO DEL EJE DELANTERO</t>
        </is>
      </c>
      <c r="E2773" s="56" t="inlineStr">
        <is>
          <t>El cubo del eje delantero, también conocido como ensamblaje del cubo y rodamiento de rueda delantero, es un componente esencial del sistema de suspensión y dirección del Toyota Corolla Cross Híbrido. Este conjunto permite la rotación suave de las ruedas delanteras y soporta las cargas del vehículo durante la conducción.</t>
        </is>
      </c>
      <c r="F2773" s="32" t="inlineStr">
        <is>
          <t>Unidad</t>
        </is>
      </c>
      <c r="G2773" s="35" t="inlineStr">
        <is>
          <t>suministro</t>
        </is>
      </c>
      <c r="H2773" s="159" t="n">
        <v>1114350</v>
      </c>
      <c r="I2773" s="37" t="n">
        <v>158.91</v>
      </c>
      <c r="J2773" s="37" t="n">
        <v>151.76</v>
      </c>
      <c r="K2773" s="160">
        <f>H2773*(I2773/J2773)</f>
        <v/>
      </c>
      <c r="L2773" s="159" t="n">
        <v>1357401.9767</v>
      </c>
      <c r="M2773" s="159" t="n">
        <v>1317866</v>
      </c>
      <c r="N2773" s="159" t="n">
        <v>1423295.28</v>
      </c>
      <c r="O2773" s="162">
        <f>MIN(K2773,L2773,M2773,N2773)</f>
        <v/>
      </c>
      <c r="P2773" s="162">
        <f>MAX(K2773,L2773,M2773,N2773)</f>
        <v/>
      </c>
      <c r="Q2773" s="162">
        <f>MEDIAN(K2773,L2773,M2773,N2773)</f>
        <v/>
      </c>
      <c r="R2773" s="162">
        <f>AVERAGE(K2773,L2773,M2773,N2773)</f>
        <v/>
      </c>
      <c r="S2773" s="162">
        <f>AVERAGE(O2773,Q2773)</f>
        <v/>
      </c>
      <c r="T2773" s="162">
        <f>AVERAGE(P2773,Q2773)</f>
        <v/>
      </c>
      <c r="U2773" s="41">
        <f>STDEVA(K2773,L2773,M2773,N2773)</f>
        <v/>
      </c>
      <c r="V2773" s="42">
        <f>U2773/Q2773</f>
        <v/>
      </c>
      <c r="W2773" s="43">
        <f>IF(X2773=O2773,"MENOR",IF(X2773=S2773,"PROM[MEN-MED]","PROMEDIO"))</f>
        <v/>
      </c>
      <c r="X2773" s="163">
        <f>IF(V2773&lt;=300%,O2773,IF(AND(V2773&gt;100%,V2773&lt;=150%),S2773,R2773))</f>
        <v/>
      </c>
      <c r="Y2773" s="162">
        <f>ROUND(X2773,0)</f>
        <v/>
      </c>
    </row>
    <row r="2774" ht="27" customHeight="1">
      <c r="B2774" s="32" t="inlineStr">
        <is>
          <t>4.3</t>
        </is>
      </c>
      <c r="C2774" s="32" t="n">
        <v>4912</v>
      </c>
      <c r="D2774" s="71" t="inlineStr">
        <is>
          <t>CUBO DEL EJE TRASERO</t>
        </is>
      </c>
      <c r="E2774" s="56" t="inlineStr">
        <is>
          <t>El cubo del eje trasero, también conocido como ensamblaje del cubo y rodamiento de rueda trasera, es un componente esencial del sistema de suspensión del Toyota Corolla Cross Híbrido. Este conjunto permite la rotación suave de las ruedas traseras y soporta las cargas del vehículo durante la conducción.</t>
        </is>
      </c>
      <c r="F2774" s="32" t="inlineStr">
        <is>
          <t>Unidad</t>
        </is>
      </c>
      <c r="G2774" s="35" t="inlineStr">
        <is>
          <t>suministro</t>
        </is>
      </c>
      <c r="H2774" s="159" t="n">
        <v>1548017</v>
      </c>
      <c r="I2774" s="37" t="n">
        <v>158.91</v>
      </c>
      <c r="J2774" s="37" t="n">
        <v>151.76</v>
      </c>
      <c r="K2774" s="160">
        <f>H2774*(I2774/J2774)</f>
        <v/>
      </c>
      <c r="L2774" s="159" t="n">
        <v>1829098.7225</v>
      </c>
      <c r="M2774" s="159" t="n">
        <v>1775824</v>
      </c>
      <c r="N2774" s="159" t="n">
        <v>1917889.92</v>
      </c>
      <c r="O2774" s="162">
        <f>MIN(K2774,L2774,M2774,N2774)</f>
        <v/>
      </c>
      <c r="P2774" s="162">
        <f>MAX(K2774,L2774,M2774,N2774)</f>
        <v/>
      </c>
      <c r="Q2774" s="162">
        <f>MEDIAN(K2774,L2774,M2774,N2774)</f>
        <v/>
      </c>
      <c r="R2774" s="162">
        <f>AVERAGE(K2774,L2774,M2774,N2774)</f>
        <v/>
      </c>
      <c r="S2774" s="162">
        <f>AVERAGE(O2774,Q2774)</f>
        <v/>
      </c>
      <c r="T2774" s="162">
        <f>AVERAGE(P2774,Q2774)</f>
        <v/>
      </c>
      <c r="U2774" s="41">
        <f>STDEVA(K2774,L2774,M2774,N2774)</f>
        <v/>
      </c>
      <c r="V2774" s="42">
        <f>U2774/Q2774</f>
        <v/>
      </c>
      <c r="W2774" s="43">
        <f>IF(X2774=O2774,"MENOR",IF(X2774=S2774,"PROM[MEN-MED]","PROMEDIO"))</f>
        <v/>
      </c>
      <c r="X2774" s="163">
        <f>IF(V2774&lt;=300%,O2774,IF(AND(V2774&gt;100%,V2774&lt;=150%),S2774,R2774))</f>
        <v/>
      </c>
      <c r="Y2774" s="162">
        <f>ROUND(X2774,0)</f>
        <v/>
      </c>
    </row>
    <row r="2775" ht="27" customHeight="1">
      <c r="B2775" s="32" t="inlineStr">
        <is>
          <t>4.4</t>
        </is>
      </c>
      <c r="C2775" s="32" t="n">
        <v>4912</v>
      </c>
      <c r="D2775" s="71" t="inlineStr">
        <is>
          <t>SOPORTE DEL EJE TRASERO</t>
        </is>
      </c>
      <c r="E2775" s="56" t="inlineStr">
        <is>
          <t>​El soporte del eje trasero en el Toyota Corolla Cross Híbrido es un componente esencial del sistema de suspensión que contribuye a la estabilidad y manejo del vehículo. Este soporte ayuda a mantener la alineación y posición correcta del eje trasero, asegurando un rendimiento óptimo.</t>
        </is>
      </c>
      <c r="F2775" s="32" t="inlineStr">
        <is>
          <t>Unidad</t>
        </is>
      </c>
      <c r="G2775" s="35" t="inlineStr">
        <is>
          <t>suministro</t>
        </is>
      </c>
      <c r="H2775" s="159" t="n">
        <v>1114350</v>
      </c>
      <c r="I2775" s="37" t="n">
        <v>158.91</v>
      </c>
      <c r="J2775" s="37" t="n">
        <v>151.76</v>
      </c>
      <c r="K2775" s="160">
        <f>H2775*(I2775/J2775)</f>
        <v/>
      </c>
      <c r="L2775" s="159" t="n">
        <v>1357401.9767</v>
      </c>
      <c r="M2775" s="159" t="n">
        <v>1317866</v>
      </c>
      <c r="N2775" s="159" t="n">
        <v>1423295.28</v>
      </c>
      <c r="O2775" s="162">
        <f>MIN(K2775,L2775,M2775,N2775)</f>
        <v/>
      </c>
      <c r="P2775" s="162">
        <f>MAX(K2775,L2775,M2775,N2775)</f>
        <v/>
      </c>
      <c r="Q2775" s="162">
        <f>MEDIAN(K2775,L2775,M2775,N2775)</f>
        <v/>
      </c>
      <c r="R2775" s="162">
        <f>AVERAGE(K2775,L2775,M2775,N2775)</f>
        <v/>
      </c>
      <c r="S2775" s="162">
        <f>AVERAGE(O2775,Q2775)</f>
        <v/>
      </c>
      <c r="T2775" s="162">
        <f>AVERAGE(P2775,Q2775)</f>
        <v/>
      </c>
      <c r="U2775" s="41">
        <f>STDEVA(K2775,L2775,M2775,N2775)</f>
        <v/>
      </c>
      <c r="V2775" s="42">
        <f>U2775/Q2775</f>
        <v/>
      </c>
      <c r="W2775" s="43">
        <f>IF(X2775=O2775,"MENOR",IF(X2775=S2775,"PROM[MEN-MED]","PROMEDIO"))</f>
        <v/>
      </c>
      <c r="X2775" s="163">
        <f>IF(V2775&lt;=300%,O2775,IF(AND(V2775&gt;100%,V2775&lt;=150%),S2775,R2775))</f>
        <v/>
      </c>
      <c r="Y2775" s="162">
        <f>ROUND(X2775,0)</f>
        <v/>
      </c>
    </row>
    <row r="2776" ht="23.25" customHeight="1">
      <c r="B2776" s="32" t="inlineStr">
        <is>
          <t>4.5</t>
        </is>
      </c>
      <c r="C2776" s="32" t="n">
        <v>4912</v>
      </c>
      <c r="D2776" s="71" t="inlineStr">
        <is>
          <t>COJINETES DEL CUBO DEL EJE DELANTERO</t>
        </is>
      </c>
      <c r="E2776" s="56" t="inlineStr">
        <is>
          <t>​El cojinete del cubo del eje delantero es un componente esencial del sistema de suspensión del Toyota Corolla Cross Híbrido, ya que permite la rotación suave de las ruedas delanteras y soporta las cargas del vehículo durante la conducción.</t>
        </is>
      </c>
      <c r="F2776" s="32" t="inlineStr">
        <is>
          <t>Unidad</t>
        </is>
      </c>
      <c r="G2776" s="35" t="inlineStr">
        <is>
          <t>suministro</t>
        </is>
      </c>
      <c r="H2776" s="159" t="n">
        <v>1114350</v>
      </c>
      <c r="I2776" s="37" t="n">
        <v>158.91</v>
      </c>
      <c r="J2776" s="37" t="n">
        <v>151.76</v>
      </c>
      <c r="K2776" s="160">
        <f>H2776*(I2776/J2776)</f>
        <v/>
      </c>
      <c r="L2776" s="159" t="n">
        <v>1319343.48</v>
      </c>
      <c r="M2776" s="159" t="n">
        <v>1280916</v>
      </c>
      <c r="N2776" s="159" t="n">
        <v>1383389.28</v>
      </c>
      <c r="O2776" s="162">
        <f>MIN(K2776,L2776,M2776,N2776)</f>
        <v/>
      </c>
      <c r="P2776" s="162">
        <f>MAX(K2776,L2776,M2776,N2776)</f>
        <v/>
      </c>
      <c r="Q2776" s="162">
        <f>MEDIAN(K2776,L2776,M2776,N2776)</f>
        <v/>
      </c>
      <c r="R2776" s="162">
        <f>AVERAGE(K2776,L2776,M2776,N2776)</f>
        <v/>
      </c>
      <c r="S2776" s="162">
        <f>AVERAGE(O2776,Q2776)</f>
        <v/>
      </c>
      <c r="T2776" s="162">
        <f>AVERAGE(P2776,Q2776)</f>
        <v/>
      </c>
      <c r="U2776" s="41">
        <f>STDEVA(K2776,L2776,M2776,N2776)</f>
        <v/>
      </c>
      <c r="V2776" s="42">
        <f>U2776/Q2776</f>
        <v/>
      </c>
      <c r="W2776" s="43">
        <f>IF(X2776=O2776,"MENOR",IF(X2776=S2776,"PROM[MEN-MED]","PROMEDIO"))</f>
        <v/>
      </c>
      <c r="X2776" s="163">
        <f>IF(V2776&lt;=300%,O2776,IF(AND(V2776&gt;100%,V2776&lt;=150%),S2776,R2776))</f>
        <v/>
      </c>
      <c r="Y2776" s="162">
        <f>ROUND(X2776,0)</f>
        <v/>
      </c>
    </row>
    <row r="2777" ht="27" customHeight="1">
      <c r="B2777" s="32" t="inlineStr">
        <is>
          <t>4.6</t>
        </is>
      </c>
      <c r="C2777" s="32" t="n">
        <v>4912</v>
      </c>
      <c r="D2777" s="71" t="inlineStr">
        <is>
          <t xml:space="preserve">COJINETES DEL CUBO DEL EJE TRASERO </t>
        </is>
      </c>
      <c r="E2777" s="56" t="inlineStr">
        <is>
          <t>El cojinete del cubo del eje trasero en el Toyota Corolla Cross Híbrido es un componente crucial que permite la rotación suave de las ruedas traseras y soporta las cargas del vehículo durante la conducción. Este cojinete generalmente viene integrado en el conjunto del cubo y rodamiento de la rueda trasera.</t>
        </is>
      </c>
      <c r="F2777" s="32" t="inlineStr">
        <is>
          <t>Unidad</t>
        </is>
      </c>
      <c r="G2777" s="35" t="inlineStr">
        <is>
          <t>suministro</t>
        </is>
      </c>
      <c r="H2777" s="159" t="n">
        <v>1547941</v>
      </c>
      <c r="I2777" s="37" t="n">
        <v>158.91</v>
      </c>
      <c r="J2777" s="37" t="n">
        <v>151.76</v>
      </c>
      <c r="K2777" s="160">
        <f>H2777*(I2777/J2777)</f>
        <v/>
      </c>
      <c r="L2777" s="159" t="n">
        <v>1882373.4041</v>
      </c>
      <c r="M2777" s="159" t="n">
        <v>1827547</v>
      </c>
      <c r="N2777" s="159" t="n">
        <v>1973750.76</v>
      </c>
      <c r="O2777" s="162">
        <f>MIN(K2777,L2777,M2777,N2777)</f>
        <v/>
      </c>
      <c r="P2777" s="162">
        <f>MAX(K2777,L2777,M2777,N2777)</f>
        <v/>
      </c>
      <c r="Q2777" s="162">
        <f>MEDIAN(K2777,L2777,M2777,N2777)</f>
        <v/>
      </c>
      <c r="R2777" s="162">
        <f>AVERAGE(K2777,L2777,M2777,N2777)</f>
        <v/>
      </c>
      <c r="S2777" s="162">
        <f>AVERAGE(O2777,Q2777)</f>
        <v/>
      </c>
      <c r="T2777" s="162">
        <f>AVERAGE(P2777,Q2777)</f>
        <v/>
      </c>
      <c r="U2777" s="41">
        <f>STDEVA(K2777,L2777,M2777,N2777)</f>
        <v/>
      </c>
      <c r="V2777" s="42">
        <f>U2777/Q2777</f>
        <v/>
      </c>
      <c r="W2777" s="43">
        <f>IF(X2777=O2777,"MENOR",IF(X2777=S2777,"PROM[MEN-MED]","PROMEDIO"))</f>
        <v/>
      </c>
      <c r="X2777" s="163">
        <f>IF(V2777&lt;=300%,O2777,IF(AND(V2777&gt;100%,V2777&lt;=150%),S2777,R2777))</f>
        <v/>
      </c>
      <c r="Y2777" s="162">
        <f>ROUND(X2777,0)</f>
        <v/>
      </c>
    </row>
    <row r="2778" ht="41.25" customHeight="1">
      <c r="B2778" s="32" t="inlineStr">
        <is>
          <t>4.7</t>
        </is>
      </c>
      <c r="C2778" s="32" t="n">
        <v>4912</v>
      </c>
      <c r="D2778" s="71" t="inlineStr">
        <is>
          <t>ANILLO DE RETENCIÓN DEL ORIFICIO DEL EJE PROPULSOR DELANTERO</t>
        </is>
      </c>
      <c r="E2778" s="56" t="inlineStr">
        <is>
          <t>El anillo de retención del orificio del eje propulsor delantero es un componente esencial en el sistema de transmisión del Toyota Corolla Cross Híbrido. Este anillo, también conocido como anillo de seguridad o snap ring, asegura el eje de transmisión en su posición dentro del conjunto de la transmisión, evitando movimientos axiales no deseados y garantizando un funcionamiento óptimo del sistema de tracción.</t>
        </is>
      </c>
      <c r="F2778" s="32" t="inlineStr">
        <is>
          <t>Unidad</t>
        </is>
      </c>
      <c r="G2778" s="35" t="inlineStr">
        <is>
          <t>suministro</t>
        </is>
      </c>
      <c r="H2778" s="159" t="n">
        <v>3800</v>
      </c>
      <c r="I2778" s="37" t="n">
        <v>158.91</v>
      </c>
      <c r="J2778" s="37" t="n">
        <v>151.76</v>
      </c>
      <c r="K2778" s="160">
        <f>H2778*(I2778/J2778)</f>
        <v/>
      </c>
      <c r="L2778" s="159" t="n">
        <v>4498.0096</v>
      </c>
      <c r="M2778" s="159" t="n">
        <v>4367</v>
      </c>
      <c r="N2778" s="159" t="n">
        <v>4716.36</v>
      </c>
      <c r="O2778" s="162">
        <f>MIN(K2778,L2778,M2778,N2778)</f>
        <v/>
      </c>
      <c r="P2778" s="162">
        <f>MAX(K2778,L2778,M2778,N2778)</f>
        <v/>
      </c>
      <c r="Q2778" s="162">
        <f>MEDIAN(K2778,L2778,M2778,N2778)</f>
        <v/>
      </c>
      <c r="R2778" s="162">
        <f>AVERAGE(K2778,L2778,M2778,N2778)</f>
        <v/>
      </c>
      <c r="S2778" s="162">
        <f>AVERAGE(O2778,Q2778)</f>
        <v/>
      </c>
      <c r="T2778" s="162">
        <f>AVERAGE(P2778,Q2778)</f>
        <v/>
      </c>
      <c r="U2778" s="41">
        <f>STDEVA(K2778,L2778,M2778,N2778)</f>
        <v/>
      </c>
      <c r="V2778" s="42">
        <f>U2778/Q2778</f>
        <v/>
      </c>
      <c r="W2778" s="43">
        <f>IF(X2778=O2778,"MENOR",IF(X2778=S2778,"PROM[MEN-MED]","PROMEDIO"))</f>
        <v/>
      </c>
      <c r="X2778" s="163">
        <f>IF(V2778&lt;=300%,O2778,IF(AND(V2778&gt;100%,V2778&lt;=150%),S2778,R2778))</f>
        <v/>
      </c>
      <c r="Y2778" s="162">
        <f>ROUND(X2778,0)</f>
        <v/>
      </c>
    </row>
    <row r="2779" ht="27" customHeight="1">
      <c r="B2779" s="32" t="inlineStr">
        <is>
          <t>4.8</t>
        </is>
      </c>
      <c r="C2779" s="32" t="n">
        <v>4912</v>
      </c>
      <c r="D2779" s="71" t="inlineStr">
        <is>
          <t>TUERCA DEL EJE AXIAL DELANTERO</t>
        </is>
      </c>
      <c r="E2779" s="56" t="inlineStr">
        <is>
          <t>La tuerca del eje axial delantero, también conocida como tuerca del conjunto del eje, es un componente esencial en el sistema de suspensión y transmisión del Toyota Corolla Cross Híbrido. Esta tuerca asegura el semieje al cubo de la rueda, garantizando una conexión firme y segura.</t>
        </is>
      </c>
      <c r="F2779" s="32" t="inlineStr">
        <is>
          <t>Unidad</t>
        </is>
      </c>
      <c r="G2779" s="35" t="inlineStr">
        <is>
          <t>suministro</t>
        </is>
      </c>
      <c r="H2779" s="159" t="n">
        <v>14827</v>
      </c>
      <c r="I2779" s="37" t="n">
        <v>158.91</v>
      </c>
      <c r="J2779" s="37" t="n">
        <v>151.76</v>
      </c>
      <c r="K2779" s="160">
        <f>H2779*(I2779/J2779)</f>
        <v/>
      </c>
      <c r="L2779" s="159" t="n">
        <v>18937.5767</v>
      </c>
      <c r="M2779" s="159" t="n">
        <v>18386</v>
      </c>
      <c r="N2779" s="159" t="n">
        <v>19856.88</v>
      </c>
      <c r="O2779" s="162">
        <f>MIN(K2779,L2779,M2779,N2779)</f>
        <v/>
      </c>
      <c r="P2779" s="162">
        <f>MAX(K2779,L2779,M2779,N2779)</f>
        <v/>
      </c>
      <c r="Q2779" s="162">
        <f>MEDIAN(K2779,L2779,M2779,N2779)</f>
        <v/>
      </c>
      <c r="R2779" s="162">
        <f>AVERAGE(K2779,L2779,M2779,N2779)</f>
        <v/>
      </c>
      <c r="S2779" s="162">
        <f>AVERAGE(O2779,Q2779)</f>
        <v/>
      </c>
      <c r="T2779" s="162">
        <f>AVERAGE(P2779,Q2779)</f>
        <v/>
      </c>
      <c r="U2779" s="41">
        <f>STDEVA(K2779,L2779,M2779,N2779)</f>
        <v/>
      </c>
      <c r="V2779" s="42">
        <f>U2779/Q2779</f>
        <v/>
      </c>
      <c r="W2779" s="43">
        <f>IF(X2779=O2779,"MENOR",IF(X2779=S2779,"PROM[MEN-MED]","PROMEDIO"))</f>
        <v/>
      </c>
      <c r="X2779" s="163">
        <f>IF(V2779&lt;=300%,O2779,IF(AND(V2779&gt;100%,V2779&lt;=150%),S2779,R2779))</f>
        <v/>
      </c>
      <c r="Y2779" s="162">
        <f>ROUND(X2779,0)</f>
        <v/>
      </c>
    </row>
    <row r="2780" ht="27" customHeight="1">
      <c r="B2780" s="32" t="inlineStr">
        <is>
          <t>4.9</t>
        </is>
      </c>
      <c r="C2780" s="32" t="n">
        <v>4912</v>
      </c>
      <c r="D2780" s="71" t="inlineStr">
        <is>
          <t>JUNTAS HOMOCINÉTICAS (CV JOINTS)</t>
        </is>
      </c>
      <c r="E2780" s="56" t="inlineStr">
        <is>
          <t>Las juntas homocinéticas (CV Joints) en el Toyota Corolla Cross Híbrido son componentes esenciales del sistema de transmisión que permiten la transferencia de potencia desde el eje propulsor a las ruedas delanteras, asegurando un movimiento suave incluso al girar la dirección o pasar sobre superficies irregulares.</t>
        </is>
      </c>
      <c r="F2780" s="32" t="inlineStr">
        <is>
          <t>Unidad</t>
        </is>
      </c>
      <c r="G2780" s="35" t="inlineStr">
        <is>
          <t>suministro</t>
        </is>
      </c>
      <c r="H2780" s="159" t="n">
        <v>3645879</v>
      </c>
      <c r="I2780" s="37" t="n">
        <v>158.91</v>
      </c>
      <c r="J2780" s="37" t="n">
        <v>151.76</v>
      </c>
      <c r="K2780" s="160">
        <f>H2780*(I2780/J2780)</f>
        <v/>
      </c>
      <c r="L2780" s="159" t="n">
        <v>4282004.5842</v>
      </c>
      <c r="M2780" s="159" t="n">
        <v>4157286</v>
      </c>
      <c r="N2780" s="159" t="n">
        <v>4489868.88</v>
      </c>
      <c r="O2780" s="162">
        <f>MIN(K2780,L2780,M2780,N2780)</f>
        <v/>
      </c>
      <c r="P2780" s="162">
        <f>MAX(K2780,L2780,M2780,N2780)</f>
        <v/>
      </c>
      <c r="Q2780" s="162">
        <f>MEDIAN(K2780,L2780,M2780,N2780)</f>
        <v/>
      </c>
      <c r="R2780" s="162">
        <f>AVERAGE(K2780,L2780,M2780,N2780)</f>
        <v/>
      </c>
      <c r="S2780" s="162">
        <f>AVERAGE(O2780,Q2780)</f>
        <v/>
      </c>
      <c r="T2780" s="162">
        <f>AVERAGE(P2780,Q2780)</f>
        <v/>
      </c>
      <c r="U2780" s="41">
        <f>STDEVA(K2780,L2780,M2780,N2780)</f>
        <v/>
      </c>
      <c r="V2780" s="42">
        <f>U2780/Q2780</f>
        <v/>
      </c>
      <c r="W2780" s="43">
        <f>IF(X2780=O2780,"MENOR",IF(X2780=S2780,"PROM[MEN-MED]","PROMEDIO"))</f>
        <v/>
      </c>
      <c r="X2780" s="163">
        <f>IF(V2780&lt;=300%,O2780,IF(AND(V2780&gt;100%,V2780&lt;=150%),S2780,R2780))</f>
        <v/>
      </c>
      <c r="Y2780" s="162">
        <f>ROUND(X2780,0)</f>
        <v/>
      </c>
    </row>
    <row r="2781" ht="27" customHeight="1">
      <c r="B2781" s="32" t="inlineStr">
        <is>
          <t>4.10</t>
        </is>
      </c>
      <c r="C2781" s="32" t="n">
        <v>4912</v>
      </c>
      <c r="D2781" s="71" t="inlineStr">
        <is>
          <t>ENGRANAJE SOLAR (CENTRAL)</t>
        </is>
      </c>
      <c r="E2781" s="56" t="inlineStr">
        <is>
          <t>El engranaje solar (central) en el Toyota Corolla Cross Híbrido es un componente clave del sistema de transmisión híbrida e-CVT. Forma parte del conjunto de engranajes planetarios, que permite la gestión de potencia entre el motor de combustión interna (ICE) y los motores eléctricos del sistema híbrido.</t>
        </is>
      </c>
      <c r="F2781" s="32" t="inlineStr">
        <is>
          <t>Unidad</t>
        </is>
      </c>
      <c r="G2781" s="35" t="inlineStr">
        <is>
          <t>suministro</t>
        </is>
      </c>
      <c r="H2781" s="159" t="n">
        <v>1678793</v>
      </c>
      <c r="I2781" s="37" t="n">
        <v>158.91</v>
      </c>
      <c r="J2781" s="37" t="n">
        <v>151.76</v>
      </c>
      <c r="K2781" s="160">
        <f>H2781*(I2781/J2781)</f>
        <v/>
      </c>
      <c r="L2781" s="159" t="n">
        <v>2087811.0295</v>
      </c>
      <c r="M2781" s="159" t="n">
        <v>2027001</v>
      </c>
      <c r="N2781" s="159" t="n">
        <v>2189161.08</v>
      </c>
      <c r="O2781" s="162">
        <f>MIN(K2781,L2781,M2781,N2781)</f>
        <v/>
      </c>
      <c r="P2781" s="162">
        <f>MAX(K2781,L2781,M2781,N2781)</f>
        <v/>
      </c>
      <c r="Q2781" s="162">
        <f>MEDIAN(K2781,L2781,M2781,N2781)</f>
        <v/>
      </c>
      <c r="R2781" s="162">
        <f>AVERAGE(K2781,L2781,M2781,N2781)</f>
        <v/>
      </c>
      <c r="S2781" s="162">
        <f>AVERAGE(O2781,Q2781)</f>
        <v/>
      </c>
      <c r="T2781" s="162">
        <f>AVERAGE(P2781,Q2781)</f>
        <v/>
      </c>
      <c r="U2781" s="41">
        <f>STDEVA(K2781,L2781,M2781,N2781)</f>
        <v/>
      </c>
      <c r="V2781" s="42">
        <f>U2781/Q2781</f>
        <v/>
      </c>
      <c r="W2781" s="43">
        <f>IF(X2781=O2781,"MENOR",IF(X2781=S2781,"PROM[MEN-MED]","PROMEDIO"))</f>
        <v/>
      </c>
      <c r="X2781" s="163">
        <f>IF(V2781&lt;=300%,O2781,IF(AND(V2781&gt;100%,V2781&lt;=150%),S2781,R2781))</f>
        <v/>
      </c>
      <c r="Y2781" s="162">
        <f>ROUND(X2781,0)</f>
        <v/>
      </c>
    </row>
    <row r="2782" ht="27" customHeight="1">
      <c r="B2782" s="32" t="inlineStr">
        <is>
          <t>4.11</t>
        </is>
      </c>
      <c r="C2782" s="32" t="n">
        <v>4912</v>
      </c>
      <c r="D2782" s="71" t="inlineStr">
        <is>
          <t>ENGRANAJES PLANETARIOS (SATÉLITES)</t>
        </is>
      </c>
      <c r="E2782" s="56" t="inlineStr">
        <is>
          <t>os engranajes planetarios (satélites) en el Toyota Corolla Cross Híbrido forman parte del sistema de transmisión híbrida e-CVT, un mecanismo clave en la gestión de potencia entre el motor de combustión interna (ICE) y los motores eléctricos (MG1 y MG2) del sistema híbrido.</t>
        </is>
      </c>
      <c r="F2782" s="32" t="inlineStr">
        <is>
          <t>Unidad</t>
        </is>
      </c>
      <c r="G2782" s="35" t="inlineStr">
        <is>
          <t>suministro</t>
        </is>
      </c>
      <c r="H2782" s="159" t="n">
        <v>5409443</v>
      </c>
      <c r="I2782" s="37" t="n">
        <v>158.91</v>
      </c>
      <c r="J2782" s="37" t="n">
        <v>151.76</v>
      </c>
      <c r="K2782" s="160">
        <f>H2782*(I2782/J2782)</f>
        <v/>
      </c>
      <c r="L2782" s="159" t="n">
        <v>7094505.0743</v>
      </c>
      <c r="M2782" s="159" t="n">
        <v>6887869</v>
      </c>
      <c r="N2782" s="159" t="n">
        <v>7438898.52</v>
      </c>
      <c r="O2782" s="162">
        <f>MIN(K2782,L2782,M2782,N2782)</f>
        <v/>
      </c>
      <c r="P2782" s="162">
        <f>MAX(K2782,L2782,M2782,N2782)</f>
        <v/>
      </c>
      <c r="Q2782" s="162">
        <f>MEDIAN(K2782,L2782,M2782,N2782)</f>
        <v/>
      </c>
      <c r="R2782" s="162">
        <f>AVERAGE(K2782,L2782,M2782,N2782)</f>
        <v/>
      </c>
      <c r="S2782" s="162">
        <f>AVERAGE(O2782,Q2782)</f>
        <v/>
      </c>
      <c r="T2782" s="162">
        <f>AVERAGE(P2782,Q2782)</f>
        <v/>
      </c>
      <c r="U2782" s="41">
        <f>STDEVA(K2782,L2782,M2782,N2782)</f>
        <v/>
      </c>
      <c r="V2782" s="42">
        <f>U2782/Q2782</f>
        <v/>
      </c>
      <c r="W2782" s="43">
        <f>IF(X2782=O2782,"MENOR",IF(X2782=S2782,"PROM[MEN-MED]","PROMEDIO"))</f>
        <v/>
      </c>
      <c r="X2782" s="163">
        <f>IF(V2782&lt;=300%,O2782,IF(AND(V2782&gt;100%,V2782&lt;=150%),S2782,R2782))</f>
        <v/>
      </c>
      <c r="Y2782" s="162">
        <f>ROUND(X2782,0)</f>
        <v/>
      </c>
    </row>
    <row r="2783" ht="27" customHeight="1">
      <c r="B2783" s="32" t="inlineStr">
        <is>
          <t>4.12</t>
        </is>
      </c>
      <c r="C2783" s="32" t="n">
        <v>4912</v>
      </c>
      <c r="D2783" s="71" t="inlineStr">
        <is>
          <t>ENGRANAJE ANULAR (EXTERIOR)</t>
        </is>
      </c>
      <c r="E2783" s="56" t="inlineStr">
        <is>
          <t>El engranaje anular (exterior) en el Toyota Corolla Cross Híbrido es una parte fundamental del sistema de transmisión híbrida e-CVT, el cual permite una distribución eficiente de la potencia entre el motor de combustión interna y los motores eléctricos (MG1 y MG2).</t>
        </is>
      </c>
      <c r="F2783" s="32" t="inlineStr">
        <is>
          <t>Unidad</t>
        </is>
      </c>
      <c r="G2783" s="35" t="inlineStr">
        <is>
          <t>suministro</t>
        </is>
      </c>
      <c r="H2783" s="159" t="n">
        <v>4472258</v>
      </c>
      <c r="I2783" s="37" t="n">
        <v>158.91</v>
      </c>
      <c r="J2783" s="37" t="n">
        <v>151.76</v>
      </c>
      <c r="K2783" s="160">
        <f>H2783*(I2783/J2783)</f>
        <v/>
      </c>
      <c r="L2783" s="159" t="n">
        <v>5540875.7271</v>
      </c>
      <c r="M2783" s="159" t="n">
        <v>5379491</v>
      </c>
      <c r="N2783" s="159" t="n">
        <v>5809850.28</v>
      </c>
      <c r="O2783" s="162">
        <f>MIN(K2783,L2783,M2783,N2783)</f>
        <v/>
      </c>
      <c r="P2783" s="162">
        <f>MAX(K2783,L2783,M2783,N2783)</f>
        <v/>
      </c>
      <c r="Q2783" s="162">
        <f>MEDIAN(K2783,L2783,M2783,N2783)</f>
        <v/>
      </c>
      <c r="R2783" s="162">
        <f>AVERAGE(K2783,L2783,M2783,N2783)</f>
        <v/>
      </c>
      <c r="S2783" s="162">
        <f>AVERAGE(O2783,Q2783)</f>
        <v/>
      </c>
      <c r="T2783" s="162">
        <f>AVERAGE(P2783,Q2783)</f>
        <v/>
      </c>
      <c r="U2783" s="41">
        <f>STDEVA(K2783,L2783,M2783,N2783)</f>
        <v/>
      </c>
      <c r="V2783" s="42">
        <f>U2783/Q2783</f>
        <v/>
      </c>
      <c r="W2783" s="43">
        <f>IF(X2783=O2783,"MENOR",IF(X2783=S2783,"PROM[MEN-MED]","PROMEDIO"))</f>
        <v/>
      </c>
      <c r="X2783" s="163">
        <f>IF(V2783&lt;=300%,O2783,IF(AND(V2783&gt;100%,V2783&lt;=150%),S2783,R2783))</f>
        <v/>
      </c>
      <c r="Y2783" s="162">
        <f>ROUND(X2783,0)</f>
        <v/>
      </c>
    </row>
    <row r="2784" ht="15.75" customHeight="1">
      <c r="B2784" s="26" t="inlineStr">
        <is>
          <t>5.</t>
        </is>
      </c>
      <c r="C2784" s="142" t="inlineStr">
        <is>
          <t>SISTEMA ELÉCTRICO</t>
        </is>
      </c>
      <c r="H2784" s="157" t="n"/>
      <c r="I2784" s="29" t="n"/>
      <c r="J2784" s="29" t="n"/>
      <c r="K2784" s="157" t="n"/>
      <c r="L2784" s="157" t="n"/>
      <c r="M2784" s="157" t="n"/>
      <c r="N2784" s="157" t="n"/>
      <c r="O2784" s="29" t="n"/>
      <c r="P2784" s="29" t="n"/>
      <c r="Q2784" s="29" t="n"/>
      <c r="R2784" s="29" t="n"/>
      <c r="S2784" s="29" t="n"/>
      <c r="T2784" s="29" t="n"/>
      <c r="U2784" s="29" t="n"/>
      <c r="V2784" s="75" t="n"/>
      <c r="W2784" s="29" t="n"/>
      <c r="X2784" s="29" t="n"/>
      <c r="Y2784" s="29" t="n"/>
    </row>
    <row r="2785" ht="27" customHeight="1">
      <c r="B2785" s="32" t="inlineStr">
        <is>
          <t>5.1</t>
        </is>
      </c>
      <c r="C2785" s="32" t="n">
        <v>4912</v>
      </c>
      <c r="D2785" s="59" t="inlineStr">
        <is>
          <t>SENSOR DE OXIGENO</t>
        </is>
      </c>
      <c r="E2785" s="56" t="inlineStr">
        <is>
          <t>Para el Toyota Corolla Cross, existen varios sensores de oxígeno (también conocidos como sensores de relación aire-combustible) con diferentes números de parte, dependiendo del modelo y la posición en el vehículo</t>
        </is>
      </c>
      <c r="F2785" s="32" t="inlineStr">
        <is>
          <t>Unidad</t>
        </is>
      </c>
      <c r="G2785" s="35" t="inlineStr">
        <is>
          <t>suministro</t>
        </is>
      </c>
      <c r="H2785" s="159" t="n">
        <v>554237</v>
      </c>
      <c r="I2785" s="37" t="n">
        <v>158.91</v>
      </c>
      <c r="J2785" s="37" t="n">
        <v>151.76</v>
      </c>
      <c r="K2785" s="160">
        <f>H2785*(I2785/J2785)</f>
        <v/>
      </c>
      <c r="L2785" s="159" t="n">
        <v>668854.1846</v>
      </c>
      <c r="M2785" s="159" t="n">
        <v>649373</v>
      </c>
      <c r="N2785" s="159" t="n">
        <v>701322.84</v>
      </c>
      <c r="O2785" s="162">
        <f>MIN(K2785,L2785,M2785,N2785)</f>
        <v/>
      </c>
      <c r="P2785" s="162">
        <f>MAX(K2785,L2785,M2785,N2785)</f>
        <v/>
      </c>
      <c r="Q2785" s="162">
        <f>MEDIAN(K2785,L2785,M2785,N2785)</f>
        <v/>
      </c>
      <c r="R2785" s="162">
        <f>AVERAGE(K2785,L2785,M2785,N2785)</f>
        <v/>
      </c>
      <c r="S2785" s="162">
        <f>AVERAGE(O2785,Q2785)</f>
        <v/>
      </c>
      <c r="T2785" s="162">
        <f>AVERAGE(P2785,Q2785)</f>
        <v/>
      </c>
      <c r="U2785" s="41">
        <f>STDEVA(K2785,L2785,M2785,N2785)</f>
        <v/>
      </c>
      <c r="V2785" s="42">
        <f>U2785/Q2785</f>
        <v/>
      </c>
      <c r="W2785" s="43">
        <f>IF(X2785=O2785,"MENOR",IF(X2785=S2785,"PROM[MEN-MED]","PROMEDIO"))</f>
        <v/>
      </c>
      <c r="X2785" s="163">
        <f>IF(V2785&lt;=300%,O2785,IF(AND(V2785&gt;100%,V2785&lt;=150%),S2785,R2785))</f>
        <v/>
      </c>
      <c r="Y2785" s="162">
        <f>ROUND(X2785,0)</f>
        <v/>
      </c>
    </row>
    <row r="2786" ht="41.25" customHeight="1">
      <c r="B2786" s="32" t="inlineStr">
        <is>
          <t>5.2</t>
        </is>
      </c>
      <c r="C2786" s="32" t="n">
        <v>4912</v>
      </c>
      <c r="D2786" s="71" t="inlineStr">
        <is>
          <t>SENSOR DE TEMPERATURA DELK REFRIGERANTE</t>
        </is>
      </c>
      <c r="E2786" s="56" t="inlineStr">
        <is>
          <t>​Para el Toyota Corolla Cross, el sensor de temperatura del refrigerante del motor tiene el número de parte 89422-33040. Este sensor mide la temperatura del líquido refrigerante y envía la información a la unidad de control del motor (ECU), lo que permite ajustar parámetros como la inyección de combustible y el tiempo de encendido para un funcionamiento óptimo.</t>
        </is>
      </c>
      <c r="F2786" s="32" t="inlineStr">
        <is>
          <t>Unidad</t>
        </is>
      </c>
      <c r="G2786" s="35" t="inlineStr">
        <is>
          <t>suministro</t>
        </is>
      </c>
      <c r="H2786" s="159" t="n">
        <v>236687</v>
      </c>
      <c r="I2786" s="37" t="n">
        <v>158.91</v>
      </c>
      <c r="J2786" s="37" t="n">
        <v>151.76</v>
      </c>
      <c r="K2786" s="160">
        <f>H2786*(I2786/J2786)</f>
        <v/>
      </c>
      <c r="L2786" s="159" t="n">
        <v>283439.5193</v>
      </c>
      <c r="M2786" s="159" t="n">
        <v>275184</v>
      </c>
      <c r="N2786" s="159" t="n">
        <v>297198.72</v>
      </c>
      <c r="O2786" s="162">
        <f>MIN(K2786,L2786,M2786,N2786)</f>
        <v/>
      </c>
      <c r="P2786" s="162">
        <f>MAX(K2786,L2786,M2786,N2786)</f>
        <v/>
      </c>
      <c r="Q2786" s="162">
        <f>MEDIAN(K2786,L2786,M2786,N2786)</f>
        <v/>
      </c>
      <c r="R2786" s="162">
        <f>AVERAGE(K2786,L2786,M2786,N2786)</f>
        <v/>
      </c>
      <c r="S2786" s="162">
        <f>AVERAGE(O2786,Q2786)</f>
        <v/>
      </c>
      <c r="T2786" s="162">
        <f>AVERAGE(P2786,Q2786)</f>
        <v/>
      </c>
      <c r="U2786" s="41">
        <f>STDEVA(K2786,L2786,M2786,N2786)</f>
        <v/>
      </c>
      <c r="V2786" s="42">
        <f>U2786/Q2786</f>
        <v/>
      </c>
      <c r="W2786" s="43">
        <f>IF(X2786=O2786,"MENOR",IF(X2786=S2786,"PROM[MEN-MED]","PROMEDIO"))</f>
        <v/>
      </c>
      <c r="X2786" s="163">
        <f>IF(V2786&lt;=300%,O2786,IF(AND(V2786&gt;100%,V2786&lt;=150%),S2786,R2786))</f>
        <v/>
      </c>
      <c r="Y2786" s="162">
        <f>ROUND(X2786,0)</f>
        <v/>
      </c>
    </row>
    <row r="2787" ht="27" customHeight="1">
      <c r="B2787" s="32" t="inlineStr">
        <is>
          <t>5.3</t>
        </is>
      </c>
      <c r="C2787" s="32" t="n">
        <v>4912</v>
      </c>
      <c r="D2787" s="71" t="inlineStr">
        <is>
          <t>SENSOPR DE LA RELACION AIRE COMBUSTIBLE</t>
        </is>
      </c>
      <c r="E2787" s="56" t="inlineStr">
        <is>
          <t xml:space="preserve"> el sensor de relación aire-combustible (también conocido como sensor A/F) es esencial para monitorear y ajustar la mezcla de aire y combustible, optimizando el rendimiento del motor y reduciendo emisiones. Los números de parte específicos para este sensor varían según el modelo y la configuración del vehículo</t>
        </is>
      </c>
      <c r="F2787" s="32" t="inlineStr">
        <is>
          <t>Unidad</t>
        </is>
      </c>
      <c r="G2787" s="35" t="inlineStr">
        <is>
          <t>suministro</t>
        </is>
      </c>
      <c r="H2787" s="159" t="n">
        <v>513001</v>
      </c>
      <c r="I2787" s="37" t="n">
        <v>158.91</v>
      </c>
      <c r="J2787" s="37" t="n">
        <v>151.76</v>
      </c>
      <c r="K2787" s="160">
        <f>H2787*(I2787/J2787)</f>
        <v/>
      </c>
      <c r="L2787" s="159" t="n">
        <v>624891.7290000001</v>
      </c>
      <c r="M2787" s="159" t="n">
        <v>606691</v>
      </c>
      <c r="N2787" s="159" t="n">
        <v>655226.28</v>
      </c>
      <c r="O2787" s="162">
        <f>MIN(K2787,L2787,M2787,N2787)</f>
        <v/>
      </c>
      <c r="P2787" s="162">
        <f>MAX(K2787,L2787,M2787,N2787)</f>
        <v/>
      </c>
      <c r="Q2787" s="162">
        <f>MEDIAN(K2787,L2787,M2787,N2787)</f>
        <v/>
      </c>
      <c r="R2787" s="162">
        <f>AVERAGE(K2787,L2787,M2787,N2787)</f>
        <v/>
      </c>
      <c r="S2787" s="162">
        <f>AVERAGE(O2787,Q2787)</f>
        <v/>
      </c>
      <c r="T2787" s="162">
        <f>AVERAGE(P2787,Q2787)</f>
        <v/>
      </c>
      <c r="U2787" s="41">
        <f>STDEVA(K2787,L2787,M2787,N2787)</f>
        <v/>
      </c>
      <c r="V2787" s="42">
        <f>U2787/Q2787</f>
        <v/>
      </c>
      <c r="W2787" s="43">
        <f>IF(X2787=O2787,"MENOR",IF(X2787=S2787,"PROM[MEN-MED]","PROMEDIO"))</f>
        <v/>
      </c>
      <c r="X2787" s="163">
        <f>IF(V2787&lt;=300%,O2787,IF(AND(V2787&gt;100%,V2787&lt;=150%),S2787,R2787))</f>
        <v/>
      </c>
      <c r="Y2787" s="162">
        <f>ROUND(X2787,0)</f>
        <v/>
      </c>
    </row>
    <row r="2788" ht="27" customHeight="1">
      <c r="B2788" s="32" t="inlineStr">
        <is>
          <t>5.4</t>
        </is>
      </c>
      <c r="C2788" s="32" t="n">
        <v>4912</v>
      </c>
      <c r="D2788" s="71" t="inlineStr">
        <is>
          <t>SENSOR DE VACIO</t>
        </is>
      </c>
      <c r="E2788" s="56" t="inlineStr">
        <is>
          <t>el sensor de presión absoluta del colector (MAP) es fundamental para medir la presión en el colector de admisión, lo que permite a la unidad de control del motor (ECU) ajustar la mezcla de aire y combustible para un rendimiento óptimo. Este sensor también se conoce comúnmente como "sensor de vacío".</t>
        </is>
      </c>
      <c r="F2788" s="32" t="inlineStr">
        <is>
          <t>Unidad</t>
        </is>
      </c>
      <c r="G2788" s="35" t="inlineStr">
        <is>
          <t>suministro</t>
        </is>
      </c>
      <c r="H2788" s="159" t="n">
        <v>566921</v>
      </c>
      <c r="I2788" s="37" t="n">
        <v>158.91</v>
      </c>
      <c r="J2788" s="37" t="n">
        <v>151.76</v>
      </c>
      <c r="K2788" s="160">
        <f>H2788*(I2788/J2788)</f>
        <v/>
      </c>
      <c r="L2788" s="159" t="n">
        <v>685887.2972</v>
      </c>
      <c r="M2788" s="159" t="n">
        <v>665910</v>
      </c>
      <c r="N2788" s="159" t="n">
        <v>719182.8</v>
      </c>
      <c r="O2788" s="162">
        <f>MIN(K2788,L2788,M2788,N2788)</f>
        <v/>
      </c>
      <c r="P2788" s="162">
        <f>MAX(K2788,L2788,M2788,N2788)</f>
        <v/>
      </c>
      <c r="Q2788" s="162">
        <f>MEDIAN(K2788,L2788,M2788,N2788)</f>
        <v/>
      </c>
      <c r="R2788" s="162">
        <f>AVERAGE(K2788,L2788,M2788,N2788)</f>
        <v/>
      </c>
      <c r="S2788" s="162">
        <f>AVERAGE(O2788,Q2788)</f>
        <v/>
      </c>
      <c r="T2788" s="162">
        <f>AVERAGE(P2788,Q2788)</f>
        <v/>
      </c>
      <c r="U2788" s="41">
        <f>STDEVA(K2788,L2788,M2788,N2788)</f>
        <v/>
      </c>
      <c r="V2788" s="42">
        <f>U2788/Q2788</f>
        <v/>
      </c>
      <c r="W2788" s="43">
        <f>IF(X2788=O2788,"MENOR",IF(X2788=S2788,"PROM[MEN-MED]","PROMEDIO"))</f>
        <v/>
      </c>
      <c r="X2788" s="163">
        <f>IF(V2788&lt;=300%,O2788,IF(AND(V2788&gt;100%,V2788&lt;=150%),S2788,R2788))</f>
        <v/>
      </c>
      <c r="Y2788" s="162">
        <f>ROUND(X2788,0)</f>
        <v/>
      </c>
    </row>
    <row r="2789" ht="41.25" customHeight="1">
      <c r="B2789" s="32" t="inlineStr">
        <is>
          <t>5.5</t>
        </is>
      </c>
      <c r="C2789" s="32" t="n">
        <v>4912</v>
      </c>
      <c r="D2789" s="71" t="inlineStr">
        <is>
          <t>SENSOR DE PRESION DIFERENCIAL</t>
        </is>
      </c>
      <c r="E2789" s="56" t="inlineStr">
        <is>
          <t>​El sensor de presión diferencial en el Toyota Corolla Cross es fundamental para monitorear la diferencia de presión en el sistema de escape, especialmente en vehículos equipados con filtros de partículas diésel (DPF) o sistemas de recirculación de gases de escape (EGR). Este sensor ayuda a la unidad de control del motor (ECU) a determinar cuándo es necesario regenerar el DPF o ajustar el flujo de gases en el sistema EGR, asegurando un rendimiento óptimo y reduciendo las emisiones contaminantes</t>
        </is>
      </c>
      <c r="F2789" s="32" t="inlineStr">
        <is>
          <t>Unidad</t>
        </is>
      </c>
      <c r="G2789" s="35" t="inlineStr">
        <is>
          <t>suministro</t>
        </is>
      </c>
      <c r="H2789" s="159" t="n">
        <v>645582</v>
      </c>
      <c r="I2789" s="37" t="n">
        <v>158.91</v>
      </c>
      <c r="J2789" s="37" t="n">
        <v>151.76</v>
      </c>
      <c r="K2789" s="160">
        <f>H2789*(I2789/J2789)</f>
        <v/>
      </c>
      <c r="L2789" s="159" t="n">
        <v>782985.3948</v>
      </c>
      <c r="M2789" s="159" t="n">
        <v>760180</v>
      </c>
      <c r="N2789" s="159" t="n">
        <v>820994.4</v>
      </c>
      <c r="O2789" s="162">
        <f>MIN(K2789,L2789,M2789,N2789)</f>
        <v/>
      </c>
      <c r="P2789" s="162">
        <f>MAX(K2789,L2789,M2789,N2789)</f>
        <v/>
      </c>
      <c r="Q2789" s="162">
        <f>MEDIAN(K2789,L2789,M2789,N2789)</f>
        <v/>
      </c>
      <c r="R2789" s="162">
        <f>AVERAGE(K2789,L2789,M2789,N2789)</f>
        <v/>
      </c>
      <c r="S2789" s="162">
        <f>AVERAGE(O2789,Q2789)</f>
        <v/>
      </c>
      <c r="T2789" s="162">
        <f>AVERAGE(P2789,Q2789)</f>
        <v/>
      </c>
      <c r="U2789" s="41">
        <f>STDEVA(K2789,L2789,M2789,N2789)</f>
        <v/>
      </c>
      <c r="V2789" s="42">
        <f>U2789/Q2789</f>
        <v/>
      </c>
      <c r="W2789" s="43">
        <f>IF(X2789=O2789,"MENOR",IF(X2789=S2789,"PROM[MEN-MED]","PROMEDIO"))</f>
        <v/>
      </c>
      <c r="X2789" s="163">
        <f>IF(V2789&lt;=300%,O2789,IF(AND(V2789&gt;100%,V2789&lt;=150%),S2789,R2789))</f>
        <v/>
      </c>
      <c r="Y2789" s="162">
        <f>ROUND(X2789,0)</f>
        <v/>
      </c>
    </row>
    <row r="2790" ht="27" customHeight="1">
      <c r="B2790" s="32" t="inlineStr">
        <is>
          <t>5.6</t>
        </is>
      </c>
      <c r="C2790" s="32" t="n">
        <v>4912</v>
      </c>
      <c r="D2790" s="71" t="inlineStr">
        <is>
          <t>SENSOR DE DETONACION</t>
        </is>
      </c>
      <c r="E2790" s="56" t="inlineStr">
        <is>
          <t>El sensor de detonación en el Toyota Corolla Cross es crucial para detectar vibraciones anómalas en el motor, conocidas como "detonaciones" o "knocks". Al identificar estas irregularidades, el sensor envía señales a la unidad de control del motor (ECU), que ajusta el tiempo de encendido para prevenir daños y optimizar el rendimiento del motor.​</t>
        </is>
      </c>
      <c r="F2790" s="32" t="inlineStr">
        <is>
          <t>Unidad</t>
        </is>
      </c>
      <c r="G2790" s="35" t="inlineStr">
        <is>
          <t>suministro</t>
        </is>
      </c>
      <c r="H2790" s="159" t="n">
        <v>729600</v>
      </c>
      <c r="I2790" s="37" t="n">
        <v>158.91</v>
      </c>
      <c r="J2790" s="37" t="n">
        <v>151.76</v>
      </c>
      <c r="K2790" s="160">
        <f>H2790*(I2790/J2790)</f>
        <v/>
      </c>
      <c r="L2790" s="159" t="n">
        <v>863815.6807</v>
      </c>
      <c r="M2790" s="159" t="n">
        <v>838656</v>
      </c>
      <c r="N2790" s="159" t="n">
        <v>905748.48</v>
      </c>
      <c r="O2790" s="162">
        <f>MIN(K2790,L2790,M2790,N2790)</f>
        <v/>
      </c>
      <c r="P2790" s="162">
        <f>MAX(K2790,L2790,M2790,N2790)</f>
        <v/>
      </c>
      <c r="Q2790" s="162">
        <f>MEDIAN(K2790,L2790,M2790,N2790)</f>
        <v/>
      </c>
      <c r="R2790" s="162">
        <f>AVERAGE(K2790,L2790,M2790,N2790)</f>
        <v/>
      </c>
      <c r="S2790" s="162">
        <f>AVERAGE(O2790,Q2790)</f>
        <v/>
      </c>
      <c r="T2790" s="162">
        <f>AVERAGE(P2790,Q2790)</f>
        <v/>
      </c>
      <c r="U2790" s="41">
        <f>STDEVA(K2790,L2790,M2790,N2790)</f>
        <v/>
      </c>
      <c r="V2790" s="42">
        <f>U2790/Q2790</f>
        <v/>
      </c>
      <c r="W2790" s="43">
        <f>IF(X2790=O2790,"MENOR",IF(X2790=S2790,"PROM[MEN-MED]","PROMEDIO"))</f>
        <v/>
      </c>
      <c r="X2790" s="163">
        <f>IF(V2790&lt;=300%,O2790,IF(AND(V2790&gt;100%,V2790&lt;=150%),S2790,R2790))</f>
        <v/>
      </c>
      <c r="Y2790" s="162">
        <f>ROUND(X2790,0)</f>
        <v/>
      </c>
    </row>
    <row r="2791" ht="27" customHeight="1">
      <c r="B2791" s="32" t="inlineStr">
        <is>
          <t>5.7</t>
        </is>
      </c>
      <c r="C2791" s="32" t="n">
        <v>4912</v>
      </c>
      <c r="D2791" s="71" t="inlineStr">
        <is>
          <t>SENSOR DE POSICION DEL CIGUEÑAL</t>
        </is>
      </c>
      <c r="E2791" s="56" t="inlineStr">
        <is>
          <t>El sensor de posición del cigüeñal en el Toyota Corolla Cross es esencial para monitorear la velocidad y posición del cigüeñal, permitiendo que la unidad de control del motor (ECU) ajuste con precisión la inyección de combustible y el tiempo de encendido, optimizando así el rendimiento del motor y la eficiencia del combustible.</t>
        </is>
      </c>
      <c r="F2791" s="32" t="inlineStr">
        <is>
          <t>Unidad</t>
        </is>
      </c>
      <c r="G2791" s="35" t="inlineStr">
        <is>
          <t>suministro</t>
        </is>
      </c>
      <c r="H2791" s="159" t="n">
        <v>412300</v>
      </c>
      <c r="I2791" s="37" t="n">
        <v>158.91</v>
      </c>
      <c r="J2791" s="37" t="n">
        <v>151.76</v>
      </c>
      <c r="K2791" s="160">
        <f>H2791*(I2791/J2791)</f>
        <v/>
      </c>
      <c r="L2791" s="159" t="n">
        <v>502226.9693</v>
      </c>
      <c r="M2791" s="159" t="n">
        <v>487599</v>
      </c>
      <c r="N2791" s="159" t="n">
        <v>526606.92</v>
      </c>
      <c r="O2791" s="162">
        <f>MIN(K2791,L2791,M2791,N2791)</f>
        <v/>
      </c>
      <c r="P2791" s="162">
        <f>MAX(K2791,L2791,M2791,N2791)</f>
        <v/>
      </c>
      <c r="Q2791" s="162">
        <f>MEDIAN(K2791,L2791,M2791,N2791)</f>
        <v/>
      </c>
      <c r="R2791" s="162">
        <f>AVERAGE(K2791,L2791,M2791,N2791)</f>
        <v/>
      </c>
      <c r="S2791" s="162">
        <f>AVERAGE(O2791,Q2791)</f>
        <v/>
      </c>
      <c r="T2791" s="162">
        <f>AVERAGE(P2791,Q2791)</f>
        <v/>
      </c>
      <c r="U2791" s="41">
        <f>STDEVA(K2791,L2791,M2791,N2791)</f>
        <v/>
      </c>
      <c r="V2791" s="42">
        <f>U2791/Q2791</f>
        <v/>
      </c>
      <c r="W2791" s="43">
        <f>IF(X2791=O2791,"MENOR",IF(X2791=S2791,"PROM[MEN-MED]","PROMEDIO"))</f>
        <v/>
      </c>
      <c r="X2791" s="163">
        <f>IF(V2791&lt;=300%,O2791,IF(AND(V2791&gt;100%,V2791&lt;=150%),S2791,R2791))</f>
        <v/>
      </c>
      <c r="Y2791" s="162">
        <f>ROUND(X2791,0)</f>
        <v/>
      </c>
    </row>
    <row r="2792" ht="27" customHeight="1">
      <c r="B2792" s="32" t="inlineStr">
        <is>
          <t>5.8</t>
        </is>
      </c>
      <c r="C2792" s="32" t="n">
        <v>4912</v>
      </c>
      <c r="D2792" s="71" t="inlineStr">
        <is>
          <t>SENSOR DE POSICION DEL ARBOL DE LEVAS</t>
        </is>
      </c>
      <c r="E2792" s="56" t="inlineStr">
        <is>
          <t>​El sensor de posición del árbol de levas en el Toyota Corolla Cross es fundamental para monitorear la posición y velocidad del árbol de levas, permitiendo que la unidad de control del motor (ECU) ajuste con precisión la inyección de combustible y el tiempo de encendido, optimizando así el rendimiento del motor y la eficiencia del combustible.</t>
        </is>
      </c>
      <c r="F2792" s="32" t="inlineStr">
        <is>
          <t>Unidad</t>
        </is>
      </c>
      <c r="G2792" s="35" t="inlineStr">
        <is>
          <t>suministro</t>
        </is>
      </c>
      <c r="H2792" s="159" t="n">
        <v>309934</v>
      </c>
      <c r="I2792" s="37" t="n">
        <v>158.91</v>
      </c>
      <c r="J2792" s="37" t="n">
        <v>151.76</v>
      </c>
      <c r="K2792" s="160">
        <f>H2792*(I2792/J2792)</f>
        <v/>
      </c>
      <c r="L2792" s="159" t="n">
        <v>369830.7704</v>
      </c>
      <c r="M2792" s="159" t="n">
        <v>359059</v>
      </c>
      <c r="N2792" s="159" t="n">
        <v>387783.72</v>
      </c>
      <c r="O2792" s="162">
        <f>MIN(K2792,L2792,M2792,N2792)</f>
        <v/>
      </c>
      <c r="P2792" s="162">
        <f>MAX(K2792,L2792,M2792,N2792)</f>
        <v/>
      </c>
      <c r="Q2792" s="162">
        <f>MEDIAN(K2792,L2792,M2792,N2792)</f>
        <v/>
      </c>
      <c r="R2792" s="162">
        <f>AVERAGE(K2792,L2792,M2792,N2792)</f>
        <v/>
      </c>
      <c r="S2792" s="162">
        <f>AVERAGE(O2792,Q2792)</f>
        <v/>
      </c>
      <c r="T2792" s="162">
        <f>AVERAGE(P2792,Q2792)</f>
        <v/>
      </c>
      <c r="U2792" s="41">
        <f>STDEVA(K2792,L2792,M2792,N2792)</f>
        <v/>
      </c>
      <c r="V2792" s="42">
        <f>U2792/Q2792</f>
        <v/>
      </c>
      <c r="W2792" s="43">
        <f>IF(X2792=O2792,"MENOR",IF(X2792=S2792,"PROM[MEN-MED]","PROMEDIO"))</f>
        <v/>
      </c>
      <c r="X2792" s="163">
        <f>IF(V2792&lt;=300%,O2792,IF(AND(V2792&gt;100%,V2792&lt;=150%),S2792,R2792))</f>
        <v/>
      </c>
      <c r="Y2792" s="162">
        <f>ROUND(X2792,0)</f>
        <v/>
      </c>
    </row>
    <row r="2793" ht="27" customHeight="1">
      <c r="B2793" s="32" t="inlineStr">
        <is>
          <t>5.9</t>
        </is>
      </c>
      <c r="C2793" s="32" t="n">
        <v>4912</v>
      </c>
      <c r="D2793" s="71" t="inlineStr">
        <is>
          <t>SENSOR NIVEL DE ACEITE</t>
        </is>
      </c>
      <c r="E2793" s="56" t="inlineStr">
        <is>
          <t>​El sensor de nivel de aceite en el Toyota Corolla Cross es un componente esencial que monitorea continuamente el nivel de aceite del motor y alerta al conductor si este desciende por debajo del umbral requerido, ayudando a prevenir daños al motor debido a niveles insuficientes de aceite.</t>
        </is>
      </c>
      <c r="F2793" s="32" t="inlineStr">
        <is>
          <t>Unidad</t>
        </is>
      </c>
      <c r="G2793" s="35" t="inlineStr">
        <is>
          <t>suministro</t>
        </is>
      </c>
      <c r="H2793" s="159" t="n">
        <v>725035</v>
      </c>
      <c r="I2793" s="37" t="n">
        <v>158.91</v>
      </c>
      <c r="J2793" s="37" t="n">
        <v>151.76</v>
      </c>
      <c r="K2793" s="160">
        <f>H2793*(I2793/J2793)</f>
        <v/>
      </c>
      <c r="L2793" s="159" t="n">
        <v>872121.5951</v>
      </c>
      <c r="M2793" s="159" t="n">
        <v>846720</v>
      </c>
      <c r="N2793" s="159" t="n">
        <v>914457.6</v>
      </c>
      <c r="O2793" s="162">
        <f>MIN(K2793,L2793,M2793,N2793)</f>
        <v/>
      </c>
      <c r="P2793" s="162">
        <f>MAX(K2793,L2793,M2793,N2793)</f>
        <v/>
      </c>
      <c r="Q2793" s="162">
        <f>MEDIAN(K2793,L2793,M2793,N2793)</f>
        <v/>
      </c>
      <c r="R2793" s="162">
        <f>AVERAGE(K2793,L2793,M2793,N2793)</f>
        <v/>
      </c>
      <c r="S2793" s="162">
        <f>AVERAGE(O2793,Q2793)</f>
        <v/>
      </c>
      <c r="T2793" s="162">
        <f>AVERAGE(P2793,Q2793)</f>
        <v/>
      </c>
      <c r="U2793" s="41">
        <f>STDEVA(K2793,L2793,M2793,N2793)</f>
        <v/>
      </c>
      <c r="V2793" s="42">
        <f>U2793/Q2793</f>
        <v/>
      </c>
      <c r="W2793" s="43">
        <f>IF(X2793=O2793,"MENOR",IF(X2793=S2793,"PROM[MEN-MED]","PROMEDIO"))</f>
        <v/>
      </c>
      <c r="X2793" s="163">
        <f>IF(V2793&lt;=300%,O2793,IF(AND(V2793&gt;100%,V2793&lt;=150%),S2793,R2793))</f>
        <v/>
      </c>
      <c r="Y2793" s="162">
        <f>ROUND(X2793,0)</f>
        <v/>
      </c>
    </row>
    <row r="2794" ht="25.5" customHeight="1">
      <c r="B2794" s="32" t="inlineStr">
        <is>
          <t>5.10</t>
        </is>
      </c>
      <c r="C2794" s="32" t="n">
        <v>4912</v>
      </c>
      <c r="D2794" s="71" t="inlineStr">
        <is>
          <t xml:space="preserve">SENSOR PEDAL DE ACELERADOR </t>
        </is>
      </c>
      <c r="E2794" s="56" t="inlineStr">
        <is>
          <t>​El sensor del pedal de acelerador en el Toyota Corolla Cross es esencial para el sistema de aceleración electrónica, ya que traduce la posición del pedal en señales eléctricas que la unidad de control del motor (ECU) utiliza para regular la potencia del motor.</t>
        </is>
      </c>
      <c r="F2794" s="32" t="inlineStr">
        <is>
          <t>Unidad</t>
        </is>
      </c>
      <c r="G2794" s="35" t="inlineStr">
        <is>
          <t>suministro</t>
        </is>
      </c>
      <c r="H2794" s="159" t="n">
        <v>468350</v>
      </c>
      <c r="I2794" s="37" t="n">
        <v>158.91</v>
      </c>
      <c r="J2794" s="37" t="n">
        <v>151.76</v>
      </c>
      <c r="K2794" s="160">
        <f>H2794*(I2794/J2794)</f>
        <v/>
      </c>
      <c r="L2794" s="159" t="n">
        <v>549175.3967</v>
      </c>
      <c r="M2794" s="159" t="n">
        <v>533180</v>
      </c>
      <c r="N2794" s="159" t="n">
        <v>575834.4</v>
      </c>
      <c r="O2794" s="162">
        <f>MIN(K2794,L2794,M2794,N2794)</f>
        <v/>
      </c>
      <c r="P2794" s="162">
        <f>MAX(K2794,L2794,M2794,N2794)</f>
        <v/>
      </c>
      <c r="Q2794" s="162">
        <f>MEDIAN(K2794,L2794,M2794,N2794)</f>
        <v/>
      </c>
      <c r="R2794" s="162">
        <f>AVERAGE(K2794,L2794,M2794,N2794)</f>
        <v/>
      </c>
      <c r="S2794" s="162">
        <f>AVERAGE(O2794,Q2794)</f>
        <v/>
      </c>
      <c r="T2794" s="162">
        <f>AVERAGE(P2794,Q2794)</f>
        <v/>
      </c>
      <c r="U2794" s="41">
        <f>STDEVA(K2794,L2794,M2794,N2794)</f>
        <v/>
      </c>
      <c r="V2794" s="42">
        <f>U2794/Q2794</f>
        <v/>
      </c>
      <c r="W2794" s="43">
        <f>IF(X2794=O2794,"MENOR",IF(X2794=S2794,"PROM[MEN-MED]","PROMEDIO"))</f>
        <v/>
      </c>
      <c r="X2794" s="163">
        <f>IF(V2794&lt;=300%,O2794,IF(AND(V2794&gt;100%,V2794&lt;=150%),S2794,R2794))</f>
        <v/>
      </c>
      <c r="Y2794" s="162">
        <f>ROUND(X2794,0)</f>
        <v/>
      </c>
    </row>
    <row r="2795" ht="27" customHeight="1">
      <c r="B2795" s="32" t="inlineStr">
        <is>
          <t>5.11</t>
        </is>
      </c>
      <c r="C2795" s="32" t="n">
        <v>4912</v>
      </c>
      <c r="D2795" s="71" t="inlineStr">
        <is>
          <t xml:space="preserve">SENSOR DE LA POSICION DE APLANCA DE CAMBIOS </t>
        </is>
      </c>
      <c r="E2795" s="56" t="inlineStr">
        <is>
          <t>​El sensor de posición de la palanca de cambios en el Toyota Corolla Cross es un componente esencial que informa a la unidad de control del vehículo sobre la posición seleccionada en la transmisión automática. Esta información es crucial para garantizar cambios de marcha precisos y el correcto funcionamiento del sistema de transmisión</t>
        </is>
      </c>
      <c r="F2795" s="32" t="inlineStr">
        <is>
          <t>Unidad</t>
        </is>
      </c>
      <c r="G2795" s="35" t="inlineStr">
        <is>
          <t>suministro</t>
        </is>
      </c>
      <c r="H2795" s="159" t="n">
        <v>729600</v>
      </c>
      <c r="I2795" s="37" t="n">
        <v>158.91</v>
      </c>
      <c r="J2795" s="37" t="n">
        <v>151.76</v>
      </c>
      <c r="K2795" s="160">
        <f>H2795*(I2795/J2795)</f>
        <v/>
      </c>
      <c r="L2795" s="159" t="n">
        <v>855509.7544</v>
      </c>
      <c r="M2795" s="159" t="n">
        <v>830592</v>
      </c>
      <c r="N2795" s="159" t="n">
        <v>897039.36</v>
      </c>
      <c r="O2795" s="162">
        <f>MIN(K2795,L2795,M2795,N2795)</f>
        <v/>
      </c>
      <c r="P2795" s="162">
        <f>MAX(K2795,L2795,M2795,N2795)</f>
        <v/>
      </c>
      <c r="Q2795" s="162">
        <f>MEDIAN(K2795,L2795,M2795,N2795)</f>
        <v/>
      </c>
      <c r="R2795" s="162">
        <f>AVERAGE(K2795,L2795,M2795,N2795)</f>
        <v/>
      </c>
      <c r="S2795" s="162">
        <f>AVERAGE(O2795,Q2795)</f>
        <v/>
      </c>
      <c r="T2795" s="162">
        <f>AVERAGE(P2795,Q2795)</f>
        <v/>
      </c>
      <c r="U2795" s="41">
        <f>STDEVA(K2795,L2795,M2795,N2795)</f>
        <v/>
      </c>
      <c r="V2795" s="42">
        <f>U2795/Q2795</f>
        <v/>
      </c>
      <c r="W2795" s="43">
        <f>IF(X2795=O2795,"MENOR",IF(X2795=S2795,"PROM[MEN-MED]","PROMEDIO"))</f>
        <v/>
      </c>
      <c r="X2795" s="163">
        <f>IF(V2795&lt;=300%,O2795,IF(AND(V2795&gt;100%,V2795&lt;=150%),S2795,R2795))</f>
        <v/>
      </c>
      <c r="Y2795" s="162">
        <f>ROUND(X2795,0)</f>
        <v/>
      </c>
    </row>
    <row r="2796" ht="27" customHeight="1">
      <c r="B2796" s="32" t="inlineStr">
        <is>
          <t>5.12</t>
        </is>
      </c>
      <c r="C2796" s="32" t="n">
        <v>4912</v>
      </c>
      <c r="D2796" s="71" t="inlineStr">
        <is>
          <t>CABLE INFERIOR DEL SUELO HV</t>
        </is>
      </c>
      <c r="E2796" s="56" t="inlineStr">
        <is>
          <t>l cable inferior del suelo HV en el Toyota Corolla Cross Hybrid es un componente esencial que transporta la electricidad desde la batería híbrida hacia el motor eléctrico trasero. Este cable de alta tensión está ubicado debajo del piso del vehículo y es crucial para el funcionamiento eficiente del sistema híbrido.</t>
        </is>
      </c>
      <c r="F2796" s="32" t="inlineStr">
        <is>
          <t>Unidad</t>
        </is>
      </c>
      <c r="G2796" s="35" t="inlineStr">
        <is>
          <t>suministro</t>
        </is>
      </c>
      <c r="H2796" s="159" t="n">
        <v>1538586</v>
      </c>
      <c r="I2796" s="37" t="n">
        <v>158.91</v>
      </c>
      <c r="J2796" s="37" t="n">
        <v>151.76</v>
      </c>
      <c r="K2796" s="160">
        <f>H2796*(I2796/J2796)</f>
        <v/>
      </c>
      <c r="L2796" s="159" t="n">
        <v>1880457.6112</v>
      </c>
      <c r="M2796" s="159" t="n">
        <v>1825687</v>
      </c>
      <c r="N2796" s="159" t="n">
        <v>1971741.96</v>
      </c>
      <c r="O2796" s="162">
        <f>MIN(K2796,L2796,M2796,N2796)</f>
        <v/>
      </c>
      <c r="P2796" s="162">
        <f>MAX(K2796,L2796,M2796,N2796)</f>
        <v/>
      </c>
      <c r="Q2796" s="162">
        <f>MEDIAN(K2796,L2796,M2796,N2796)</f>
        <v/>
      </c>
      <c r="R2796" s="162">
        <f>AVERAGE(K2796,L2796,M2796,N2796)</f>
        <v/>
      </c>
      <c r="S2796" s="162">
        <f>AVERAGE(O2796,Q2796)</f>
        <v/>
      </c>
      <c r="T2796" s="162">
        <f>AVERAGE(P2796,Q2796)</f>
        <v/>
      </c>
      <c r="U2796" s="41">
        <f>STDEVA(K2796,L2796,M2796,N2796)</f>
        <v/>
      </c>
      <c r="V2796" s="42">
        <f>U2796/Q2796</f>
        <v/>
      </c>
      <c r="W2796" s="43">
        <f>IF(X2796=O2796,"MENOR",IF(X2796=S2796,"PROM[MEN-MED]","PROMEDIO"))</f>
        <v/>
      </c>
      <c r="X2796" s="163">
        <f>IF(V2796&lt;=300%,O2796,IF(AND(V2796&gt;100%,V2796&lt;=150%),S2796,R2796))</f>
        <v/>
      </c>
      <c r="Y2796" s="162">
        <f>ROUND(X2796,0)</f>
        <v/>
      </c>
    </row>
    <row r="2797" ht="54.75" customHeight="1">
      <c r="B2797" s="32" t="inlineStr">
        <is>
          <t>5.13</t>
        </is>
      </c>
      <c r="C2797" s="32" t="n">
        <v>4912</v>
      </c>
      <c r="D2797" s="71" t="inlineStr">
        <is>
          <t>BATERÍA HV</t>
        </is>
      </c>
      <c r="E2797" s="56" t="inlineStr">
        <is>
          <t xml:space="preserve">l Toyota Corolla Cross Hybrid utiliza una batería de alto voltaje (HV) que varía en tipo y especificaciones según el mercado y el modelo específico:​
Tipo de batería: Dependiendo de la región y configuración, el Corolla Cross Hybrid puede estar equipado con una batería de Níquel-Metal Hidruro (NiMH) o una de Iones de Litio (Li-ion). </t>
        </is>
      </c>
      <c r="F2797" s="32" t="inlineStr">
        <is>
          <t>Unidad</t>
        </is>
      </c>
      <c r="G2797" s="35" t="inlineStr">
        <is>
          <t>suministro</t>
        </is>
      </c>
      <c r="H2797" s="159" t="n">
        <v>8065814</v>
      </c>
      <c r="I2797" s="37" t="n">
        <v>158.91</v>
      </c>
      <c r="J2797" s="37" t="n">
        <v>151.76</v>
      </c>
      <c r="K2797" s="160">
        <f>H2797*(I2797/J2797)</f>
        <v/>
      </c>
      <c r="L2797" s="159" t="n">
        <v>10893300.6028</v>
      </c>
      <c r="M2797" s="159" t="n">
        <v>10576020</v>
      </c>
      <c r="N2797" s="159" t="n">
        <v>11422101.6</v>
      </c>
      <c r="O2797" s="162">
        <f>MIN(K2797,L2797,M2797,N2797)</f>
        <v/>
      </c>
      <c r="P2797" s="162">
        <f>MAX(K2797,L2797,M2797,N2797)</f>
        <v/>
      </c>
      <c r="Q2797" s="162">
        <f>MEDIAN(K2797,L2797,M2797,N2797)</f>
        <v/>
      </c>
      <c r="R2797" s="162">
        <f>AVERAGE(K2797,L2797,M2797,N2797)</f>
        <v/>
      </c>
      <c r="S2797" s="162">
        <f>AVERAGE(O2797,Q2797)</f>
        <v/>
      </c>
      <c r="T2797" s="162">
        <f>AVERAGE(P2797,Q2797)</f>
        <v/>
      </c>
      <c r="U2797" s="41">
        <f>STDEVA(K2797,L2797,M2797,N2797)</f>
        <v/>
      </c>
      <c r="V2797" s="42">
        <f>U2797/Q2797</f>
        <v/>
      </c>
      <c r="W2797" s="43">
        <f>IF(X2797=O2797,"MENOR",IF(X2797=S2797,"PROM[MEN-MED]","PROMEDIO"))</f>
        <v/>
      </c>
      <c r="X2797" s="163">
        <f>IF(V2797&lt;=300%,O2797,IF(AND(V2797&gt;100%,V2797&lt;=150%),S2797,R2797))</f>
        <v/>
      </c>
      <c r="Y2797" s="162">
        <f>ROUND(X2797,0)</f>
        <v/>
      </c>
    </row>
    <row r="2798" ht="112.5" customHeight="1">
      <c r="B2798" s="32" t="inlineStr">
        <is>
          <t>5.14</t>
        </is>
      </c>
      <c r="C2798" s="32" t="n">
        <v>4912</v>
      </c>
      <c r="D2798" s="71" t="inlineStr">
        <is>
          <t>INVERSOR CON CONVERTIDOR</t>
        </is>
      </c>
      <c r="E2798" s="56" t="inlineStr">
        <is>
          <t>l inversor con convertidor en el Toyota Corolla Cross Hybrid es un componente esencial del sistema híbrido, encargado de gestionar la conversión de energía entre la batería de alto voltaje y los motores eléctricos. Este dispositivo convierte la corriente continua (DC) de la batería en corriente alterna (AC) para alimentar los motores eléctricos y, a su vez, transforma la AC generada durante la regeneración en DC para recargar la batería</t>
        </is>
      </c>
      <c r="F2798" s="32" t="inlineStr">
        <is>
          <t>Unidad</t>
        </is>
      </c>
      <c r="G2798" s="35" t="inlineStr">
        <is>
          <t>suministro</t>
        </is>
      </c>
      <c r="H2798" s="159" t="n">
        <v>8055403</v>
      </c>
      <c r="I2798" s="37" t="n">
        <v>158.91</v>
      </c>
      <c r="J2798" s="37" t="n">
        <v>151.76</v>
      </c>
      <c r="K2798" s="160">
        <f>H2798*(I2798/J2798)</f>
        <v/>
      </c>
      <c r="L2798" s="159" t="n">
        <v>9818884.945800001</v>
      </c>
      <c r="M2798" s="159" t="n">
        <v>9532898</v>
      </c>
      <c r="N2798" s="159" t="n">
        <v>10295529.84</v>
      </c>
      <c r="O2798" s="162">
        <f>MIN(K2798,L2798,M2798,N2798)</f>
        <v/>
      </c>
      <c r="P2798" s="162">
        <f>MAX(K2798,L2798,M2798,N2798)</f>
        <v/>
      </c>
      <c r="Q2798" s="162">
        <f>MEDIAN(K2798,L2798,M2798,N2798)</f>
        <v/>
      </c>
      <c r="R2798" s="162">
        <f>AVERAGE(K2798,L2798,M2798,N2798)</f>
        <v/>
      </c>
      <c r="S2798" s="162">
        <f>AVERAGE(O2798,Q2798)</f>
        <v/>
      </c>
      <c r="T2798" s="162">
        <f>AVERAGE(P2798,Q2798)</f>
        <v/>
      </c>
      <c r="U2798" s="41">
        <f>STDEVA(K2798,L2798,M2798,N2798)</f>
        <v/>
      </c>
      <c r="V2798" s="42">
        <f>U2798/Q2798</f>
        <v/>
      </c>
      <c r="W2798" s="43">
        <f>IF(X2798=O2798,"MENOR",IF(X2798=S2798,"PROM[MEN-MED]","PROMEDIO"))</f>
        <v/>
      </c>
      <c r="X2798" s="163">
        <f>IF(V2798&lt;=300%,O2798,IF(AND(V2798&gt;100%,V2798&lt;=150%),S2798,R2798))</f>
        <v/>
      </c>
      <c r="Y2798" s="162">
        <f>ROUND(X2798,0)</f>
        <v/>
      </c>
    </row>
    <row r="2799" ht="15.75" customHeight="1">
      <c r="B2799" s="32" t="inlineStr">
        <is>
          <t>5.15</t>
        </is>
      </c>
      <c r="C2799" s="32" t="n">
        <v>4912</v>
      </c>
      <c r="D2799" s="70" t="inlineStr">
        <is>
          <t>ECM</t>
        </is>
      </c>
      <c r="E2799" s="56" t="inlineStr">
        <is>
          <t>La Unidad de Control del Motor (ECM) en el Toyota Corolla Cross es esencial para gestionar y optimizar el rendimiento del motor y otros sistemas del vehículo.</t>
        </is>
      </c>
      <c r="F2799" s="32" t="inlineStr">
        <is>
          <t>Unidad</t>
        </is>
      </c>
      <c r="G2799" s="35" t="inlineStr">
        <is>
          <t>suministro</t>
        </is>
      </c>
      <c r="H2799" s="159" t="n">
        <v>3341352</v>
      </c>
      <c r="I2799" s="37" t="n">
        <v>158.91</v>
      </c>
      <c r="J2799" s="37" t="n">
        <v>151.76</v>
      </c>
      <c r="K2799" s="160">
        <f>H2799*(I2799/J2799)</f>
        <v/>
      </c>
      <c r="L2799" s="159" t="n">
        <v>3962528.4496</v>
      </c>
      <c r="M2799" s="159" t="n">
        <v>3847115</v>
      </c>
      <c r="N2799" s="159" t="n">
        <v>4154884.2</v>
      </c>
      <c r="O2799" s="162">
        <f>MIN(K2799,L2799,M2799,N2799)</f>
        <v/>
      </c>
      <c r="P2799" s="162">
        <f>MAX(K2799,L2799,M2799,N2799)</f>
        <v/>
      </c>
      <c r="Q2799" s="162">
        <f>MEDIAN(K2799,L2799,M2799,N2799)</f>
        <v/>
      </c>
      <c r="R2799" s="162">
        <f>AVERAGE(K2799,L2799,M2799,N2799)</f>
        <v/>
      </c>
      <c r="S2799" s="162">
        <f>AVERAGE(O2799,Q2799)</f>
        <v/>
      </c>
      <c r="T2799" s="162">
        <f>AVERAGE(P2799,Q2799)</f>
        <v/>
      </c>
      <c r="U2799" s="41">
        <f>STDEVA(K2799,L2799,M2799,N2799)</f>
        <v/>
      </c>
      <c r="V2799" s="42">
        <f>U2799/Q2799</f>
        <v/>
      </c>
      <c r="W2799" s="43">
        <f>IF(X2799=O2799,"MENOR",IF(X2799=S2799,"PROM[MEN-MED]","PROMEDIO"))</f>
        <v/>
      </c>
      <c r="X2799" s="163">
        <f>IF(V2799&lt;=300%,O2799,IF(AND(V2799&gt;100%,V2799&lt;=150%),S2799,R2799))</f>
        <v/>
      </c>
      <c r="Y2799" s="162">
        <f>ROUND(X2799,0)</f>
        <v/>
      </c>
    </row>
    <row r="2800" ht="27" customHeight="1">
      <c r="B2800" s="32" t="inlineStr">
        <is>
          <t>5.16</t>
        </is>
      </c>
      <c r="C2800" s="32" t="n">
        <v>4912</v>
      </c>
      <c r="D2800" s="71" t="inlineStr">
        <is>
          <t xml:space="preserve">SENSOR DE TEMPERATURA DEL AIRE DE ADMISION </t>
        </is>
      </c>
      <c r="E2800" s="56" t="inlineStr">
        <is>
          <t>En el Toyota Corolla Cross Híbrido, el sensor de temperatura del aire de admisión (IAT) es fundamental para medir la temperatura del aire que entra al motor, permitiendo que la unidad de control del motor (ECU) ajuste la mezcla de aire y combustible para un rendimiento óptimo y eficiencia en el consumo.​</t>
        </is>
      </c>
      <c r="F2800" s="32" t="inlineStr">
        <is>
          <t>Unidad</t>
        </is>
      </c>
      <c r="G2800" s="35" t="inlineStr">
        <is>
          <t>suministro</t>
        </is>
      </c>
      <c r="H2800" s="159" t="n">
        <v>573800</v>
      </c>
      <c r="I2800" s="37" t="n">
        <v>158.91</v>
      </c>
      <c r="J2800" s="37" t="n">
        <v>151.76</v>
      </c>
      <c r="K2800" s="160">
        <f>H2800*(I2800/J2800)</f>
        <v/>
      </c>
      <c r="L2800" s="159" t="n">
        <v>698951.8193</v>
      </c>
      <c r="M2800" s="159" t="n">
        <v>678594</v>
      </c>
      <c r="N2800" s="159" t="n">
        <v>732881.52</v>
      </c>
      <c r="O2800" s="162">
        <f>MIN(K2800,L2800,M2800,N2800)</f>
        <v/>
      </c>
      <c r="P2800" s="162">
        <f>MAX(K2800,L2800,M2800,N2800)</f>
        <v/>
      </c>
      <c r="Q2800" s="162">
        <f>MEDIAN(K2800,L2800,M2800,N2800)</f>
        <v/>
      </c>
      <c r="R2800" s="162">
        <f>AVERAGE(K2800,L2800,M2800,N2800)</f>
        <v/>
      </c>
      <c r="S2800" s="162">
        <f>AVERAGE(O2800,Q2800)</f>
        <v/>
      </c>
      <c r="T2800" s="162">
        <f>AVERAGE(P2800,Q2800)</f>
        <v/>
      </c>
      <c r="U2800" s="41">
        <f>STDEVA(K2800,L2800,M2800,N2800)</f>
        <v/>
      </c>
      <c r="V2800" s="42">
        <f>U2800/Q2800</f>
        <v/>
      </c>
      <c r="W2800" s="43">
        <f>IF(X2800=O2800,"MENOR",IF(X2800=S2800,"PROM[MEN-MED]","PROMEDIO"))</f>
        <v/>
      </c>
      <c r="X2800" s="163">
        <f>IF(V2800&lt;=300%,O2800,IF(AND(V2800&gt;100%,V2800&lt;=150%),S2800,R2800))</f>
        <v/>
      </c>
      <c r="Y2800" s="162">
        <f>ROUND(X2800,0)</f>
        <v/>
      </c>
    </row>
    <row r="2801" ht="27" customHeight="1">
      <c r="B2801" s="32" t="inlineStr">
        <is>
          <t>5.17</t>
        </is>
      </c>
      <c r="C2801" s="32" t="n">
        <v>4912</v>
      </c>
      <c r="D2801" s="71" t="inlineStr">
        <is>
          <t xml:space="preserve">ECU DE LA BATERIA </t>
        </is>
      </c>
      <c r="E2801" s="56" t="inlineStr">
        <is>
          <t>n el Toyota Corolla Cross Híbrido, la Unidad de Control Electrónico de la Batería (ECU de la batería) es un componente esencial del sistema híbrido. Esta unidad gestiona y supervisa el rendimiento de la batería de alto voltaje, asegurando su funcionamiento óptimo y prolongando su vida útil.</t>
        </is>
      </c>
      <c r="F2801" s="32" t="inlineStr">
        <is>
          <t>Unidad</t>
        </is>
      </c>
      <c r="G2801" s="35" t="inlineStr">
        <is>
          <t>suministro</t>
        </is>
      </c>
      <c r="H2801" s="159" t="n">
        <v>651634</v>
      </c>
      <c r="I2801" s="37" t="n">
        <v>158.91</v>
      </c>
      <c r="J2801" s="37" t="n">
        <v>151.76</v>
      </c>
      <c r="K2801" s="160">
        <f>H2801*(I2801/J2801)</f>
        <v/>
      </c>
      <c r="L2801" s="159" t="n">
        <v>788716.3158</v>
      </c>
      <c r="M2801" s="159" t="n">
        <v>765744</v>
      </c>
      <c r="N2801" s="159" t="n">
        <v>827003.52</v>
      </c>
      <c r="O2801" s="162">
        <f>MIN(K2801,L2801,M2801,N2801)</f>
        <v/>
      </c>
      <c r="P2801" s="162">
        <f>MAX(K2801,L2801,M2801,N2801)</f>
        <v/>
      </c>
      <c r="Q2801" s="162">
        <f>MEDIAN(K2801,L2801,M2801,N2801)</f>
        <v/>
      </c>
      <c r="R2801" s="162">
        <f>AVERAGE(K2801,L2801,M2801,N2801)</f>
        <v/>
      </c>
      <c r="S2801" s="162">
        <f>AVERAGE(O2801,Q2801)</f>
        <v/>
      </c>
      <c r="T2801" s="162">
        <f>AVERAGE(P2801,Q2801)</f>
        <v/>
      </c>
      <c r="U2801" s="41">
        <f>STDEVA(K2801,L2801,M2801,N2801)</f>
        <v/>
      </c>
      <c r="V2801" s="42">
        <f>U2801/Q2801</f>
        <v/>
      </c>
      <c r="W2801" s="43">
        <f>IF(X2801=O2801,"MENOR",IF(X2801=S2801,"PROM[MEN-MED]","PROMEDIO"))</f>
        <v/>
      </c>
      <c r="X2801" s="163">
        <f>IF(V2801&lt;=300%,O2801,IF(AND(V2801&gt;100%,V2801&lt;=150%),S2801,R2801))</f>
        <v/>
      </c>
      <c r="Y2801" s="162">
        <f>ROUND(X2801,0)</f>
        <v/>
      </c>
    </row>
    <row r="2802" ht="27" customHeight="1">
      <c r="B2802" s="32" t="inlineStr">
        <is>
          <t>5.18</t>
        </is>
      </c>
      <c r="C2802" s="32" t="n">
        <v>4912</v>
      </c>
      <c r="D2802" s="71" t="inlineStr">
        <is>
          <t xml:space="preserve">SENSOR DE TEMPERATURA DE LA BATERIA </t>
        </is>
      </c>
      <c r="E2802" s="56" t="inlineStr">
        <is>
          <t>En el Toyota Corolla Cross Híbrido, el sensor de temperatura de la batería es un componente esencial que monitorea la temperatura de la batería de alto voltaje (HV). Esta información permite que la Unidad de Control Electrónico (ECU) de la batería gestione eficientemente el rendimiento y la seguridad del sistema híbrido.​​</t>
        </is>
      </c>
      <c r="F2802" s="32" t="inlineStr">
        <is>
          <t>Unidad</t>
        </is>
      </c>
      <c r="G2802" s="35" t="inlineStr">
        <is>
          <t>suministro</t>
        </is>
      </c>
      <c r="H2802" s="159" t="n">
        <v>535857</v>
      </c>
      <c r="I2802" s="37" t="n">
        <v>158.91</v>
      </c>
      <c r="J2802" s="37" t="n">
        <v>151.76</v>
      </c>
      <c r="K2802" s="160">
        <f>H2802*(I2802/J2802)</f>
        <v/>
      </c>
      <c r="L2802" s="159" t="n">
        <v>716753.3149</v>
      </c>
      <c r="M2802" s="159" t="n">
        <v>695877</v>
      </c>
      <c r="N2802" s="159" t="n">
        <v>751547.16</v>
      </c>
      <c r="O2802" s="162">
        <f>MIN(K2802,L2802,M2802,N2802)</f>
        <v/>
      </c>
      <c r="P2802" s="162">
        <f>MAX(K2802,L2802,M2802,N2802)</f>
        <v/>
      </c>
      <c r="Q2802" s="162">
        <f>MEDIAN(K2802,L2802,M2802,N2802)</f>
        <v/>
      </c>
      <c r="R2802" s="162">
        <f>AVERAGE(K2802,L2802,M2802,N2802)</f>
        <v/>
      </c>
      <c r="S2802" s="162">
        <f>AVERAGE(O2802,Q2802)</f>
        <v/>
      </c>
      <c r="T2802" s="162">
        <f>AVERAGE(P2802,Q2802)</f>
        <v/>
      </c>
      <c r="U2802" s="41">
        <f>STDEVA(K2802,L2802,M2802,N2802)</f>
        <v/>
      </c>
      <c r="V2802" s="42">
        <f>U2802/Q2802</f>
        <v/>
      </c>
      <c r="W2802" s="43">
        <f>IF(X2802=O2802,"MENOR",IF(X2802=S2802,"PROM[MEN-MED]","PROMEDIO"))</f>
        <v/>
      </c>
      <c r="X2802" s="163">
        <f>IF(V2802&lt;=300%,O2802,IF(AND(V2802&gt;100%,V2802&lt;=150%),S2802,R2802))</f>
        <v/>
      </c>
      <c r="Y2802" s="162">
        <f>ROUND(X2802,0)</f>
        <v/>
      </c>
    </row>
    <row r="2803" ht="41.25" customHeight="1">
      <c r="B2803" s="32" t="inlineStr">
        <is>
          <t>5.19</t>
        </is>
      </c>
      <c r="C2803" s="32" t="n">
        <v>4912</v>
      </c>
      <c r="D2803" s="71" t="inlineStr">
        <is>
          <t xml:space="preserve">SENSOR DE CORRIENTE DE LA BATERIA </t>
        </is>
      </c>
      <c r="E2803" s="56" t="inlineStr">
        <is>
          <t>En el Toyota Corolla Cross Híbrido, el sensor de corriente de la batería es un componente esencial que mide la corriente que fluye hacia y desde la batería de alto voltaje (HV). Esta información es utilizada por la Unidad de Control Electrónico (ECU) de la batería para gestionar eficientemente el rendimiento del sistema híbrido, optimizar la carga y descarga de la batería, y garantizar la seguridad operativa del vehículo.</t>
        </is>
      </c>
      <c r="F2803" s="32" t="inlineStr">
        <is>
          <t>Unidad</t>
        </is>
      </c>
      <c r="G2803" s="35" t="inlineStr">
        <is>
          <t>suministro</t>
        </is>
      </c>
      <c r="H2803" s="159" t="n">
        <v>284051</v>
      </c>
      <c r="I2803" s="37" t="n">
        <v>158.91</v>
      </c>
      <c r="J2803" s="37" t="n">
        <v>151.76</v>
      </c>
      <c r="K2803" s="160">
        <f>H2803*(I2803/J2803)</f>
        <v/>
      </c>
      <c r="L2803" s="159" t="n">
        <v>339537.4402</v>
      </c>
      <c r="M2803" s="159" t="n">
        <v>329648</v>
      </c>
      <c r="N2803" s="159" t="n">
        <v>356019.84</v>
      </c>
      <c r="O2803" s="162">
        <f>MIN(K2803,L2803,M2803,N2803)</f>
        <v/>
      </c>
      <c r="P2803" s="162">
        <f>MAX(K2803,L2803,M2803,N2803)</f>
        <v/>
      </c>
      <c r="Q2803" s="162">
        <f>MEDIAN(K2803,L2803,M2803,N2803)</f>
        <v/>
      </c>
      <c r="R2803" s="162">
        <f>AVERAGE(K2803,L2803,M2803,N2803)</f>
        <v/>
      </c>
      <c r="S2803" s="162">
        <f>AVERAGE(O2803,Q2803)</f>
        <v/>
      </c>
      <c r="T2803" s="162">
        <f>AVERAGE(P2803,Q2803)</f>
        <v/>
      </c>
      <c r="U2803" s="41">
        <f>STDEVA(K2803,L2803,M2803,N2803)</f>
        <v/>
      </c>
      <c r="V2803" s="42">
        <f>U2803/Q2803</f>
        <v/>
      </c>
      <c r="W2803" s="43">
        <f>IF(X2803=O2803,"MENOR",IF(X2803=S2803,"PROM[MEN-MED]","PROMEDIO"))</f>
        <v/>
      </c>
      <c r="X2803" s="163">
        <f>IF(V2803&lt;=300%,O2803,IF(AND(V2803&gt;100%,V2803&lt;=150%),S2803,R2803))</f>
        <v/>
      </c>
      <c r="Y2803" s="162">
        <f>ROUND(X2803,0)</f>
        <v/>
      </c>
    </row>
    <row r="2804" ht="27" customHeight="1">
      <c r="B2804" s="32" t="inlineStr">
        <is>
          <t>5.20</t>
        </is>
      </c>
      <c r="C2804" s="32" t="n">
        <v>4912</v>
      </c>
      <c r="D2804" s="71" t="inlineStr">
        <is>
          <t xml:space="preserve">SENSOR DE ESTADO DE LA BATERIA </t>
        </is>
      </c>
      <c r="E2804" s="56" t="inlineStr">
        <is>
          <t>En el Toyota Corolla Cross Híbrido, el sensor de corriente de la batería es un componente clave que mide la corriente que fluye hacia y desde la batería de 12 voltios. Esta información es utilizada por el sistema de gestión del vehículo para regular la salida del alternador y garantizar un rendimiento óptimo del sistema eléctrico.</t>
        </is>
      </c>
      <c r="F2804" s="32" t="inlineStr">
        <is>
          <t>Unidad</t>
        </is>
      </c>
      <c r="G2804" s="35" t="inlineStr">
        <is>
          <t>suministro</t>
        </is>
      </c>
      <c r="H2804" s="159" t="n">
        <v>284051</v>
      </c>
      <c r="I2804" s="37" t="n">
        <v>158.91</v>
      </c>
      <c r="J2804" s="37" t="n">
        <v>151.76</v>
      </c>
      <c r="K2804" s="160">
        <f>H2804*(I2804/J2804)</f>
        <v/>
      </c>
      <c r="L2804" s="159" t="n">
        <v>336304.2697</v>
      </c>
      <c r="M2804" s="159" t="n">
        <v>326509</v>
      </c>
      <c r="N2804" s="159" t="n">
        <v>352629.72</v>
      </c>
      <c r="O2804" s="162">
        <f>MIN(K2804,L2804,M2804,N2804)</f>
        <v/>
      </c>
      <c r="P2804" s="162">
        <f>MAX(K2804,L2804,M2804,N2804)</f>
        <v/>
      </c>
      <c r="Q2804" s="162">
        <f>MEDIAN(K2804,L2804,M2804,N2804)</f>
        <v/>
      </c>
      <c r="R2804" s="162">
        <f>AVERAGE(K2804,L2804,M2804,N2804)</f>
        <v/>
      </c>
      <c r="S2804" s="162">
        <f>AVERAGE(O2804,Q2804)</f>
        <v/>
      </c>
      <c r="T2804" s="162">
        <f>AVERAGE(P2804,Q2804)</f>
        <v/>
      </c>
      <c r="U2804" s="41">
        <f>STDEVA(K2804,L2804,M2804,N2804)</f>
        <v/>
      </c>
      <c r="V2804" s="42">
        <f>U2804/Q2804</f>
        <v/>
      </c>
      <c r="W2804" s="43">
        <f>IF(X2804=O2804,"MENOR",IF(X2804=S2804,"PROM[MEN-MED]","PROMEDIO"))</f>
        <v/>
      </c>
      <c r="X2804" s="163">
        <f>IF(V2804&lt;=300%,O2804,IF(AND(V2804&gt;100%,V2804&lt;=150%),S2804,R2804))</f>
        <v/>
      </c>
      <c r="Y2804" s="162">
        <f>ROUND(X2804,0)</f>
        <v/>
      </c>
    </row>
    <row r="2805" ht="27" customHeight="1">
      <c r="B2805" s="32" t="inlineStr">
        <is>
          <t>5.21</t>
        </is>
      </c>
      <c r="C2805" s="32" t="n">
        <v>4912</v>
      </c>
      <c r="D2805" s="71" t="inlineStr">
        <is>
          <t>CONVERTIDOR CC/CC</t>
        </is>
      </c>
      <c r="E2805" s="56" t="inlineStr">
        <is>
          <t>En el Toyota Corolla Cross Híbrido, el convertidor de corriente continua a corriente continua (CC/CC) es un componente esencial del sistema híbrido. Su función principal es reducir el voltaje de la batería de alto voltaje (HV) del vehículo a un nivel adecuado para cargar la batería auxiliar de 12 voltios y alimentar otros sistemas eléctricos del vehículo.</t>
        </is>
      </c>
      <c r="F2805" s="32" t="inlineStr">
        <is>
          <t>Unidad</t>
        </is>
      </c>
      <c r="G2805" s="35" t="inlineStr">
        <is>
          <t>suministro</t>
        </is>
      </c>
      <c r="H2805" s="159" t="n">
        <v>8049285</v>
      </c>
      <c r="I2805" s="37" t="n">
        <v>158.91</v>
      </c>
      <c r="J2805" s="37" t="n">
        <v>151.76</v>
      </c>
      <c r="K2805" s="160">
        <f>H2805*(I2805/J2805)</f>
        <v/>
      </c>
      <c r="L2805" s="159" t="n">
        <v>9818884.945800001</v>
      </c>
      <c r="M2805" s="159" t="n">
        <v>9532898</v>
      </c>
      <c r="N2805" s="159" t="n">
        <v>10295529.84</v>
      </c>
      <c r="O2805" s="162">
        <f>MIN(K2805,L2805,M2805,N2805)</f>
        <v/>
      </c>
      <c r="P2805" s="162">
        <f>MAX(K2805,L2805,M2805,N2805)</f>
        <v/>
      </c>
      <c r="Q2805" s="162">
        <f>MEDIAN(K2805,L2805,M2805,N2805)</f>
        <v/>
      </c>
      <c r="R2805" s="162">
        <f>AVERAGE(K2805,L2805,M2805,N2805)</f>
        <v/>
      </c>
      <c r="S2805" s="162">
        <f>AVERAGE(O2805,Q2805)</f>
        <v/>
      </c>
      <c r="T2805" s="162">
        <f>AVERAGE(P2805,Q2805)</f>
        <v/>
      </c>
      <c r="U2805" s="41">
        <f>STDEVA(K2805,L2805,M2805,N2805)</f>
        <v/>
      </c>
      <c r="V2805" s="42">
        <f>U2805/Q2805</f>
        <v/>
      </c>
      <c r="W2805" s="43">
        <f>IF(X2805=O2805,"MENOR",IF(X2805=S2805,"PROM[MEN-MED]","PROMEDIO"))</f>
        <v/>
      </c>
      <c r="X2805" s="163">
        <f>IF(V2805&lt;=300%,O2805,IF(AND(V2805&gt;100%,V2805&lt;=150%),S2805,R2805))</f>
        <v/>
      </c>
      <c r="Y2805" s="162">
        <f>ROUND(X2805,0)</f>
        <v/>
      </c>
    </row>
    <row r="2806" ht="41.25" customHeight="1">
      <c r="B2806" s="32" t="inlineStr">
        <is>
          <t>5.22</t>
        </is>
      </c>
      <c r="C2806" s="32" t="n">
        <v>4912</v>
      </c>
      <c r="D2806" s="71" t="inlineStr">
        <is>
          <t xml:space="preserve">ECU DE CONTROL DEL GRUPO CONVERTIDOR </t>
        </is>
      </c>
      <c r="E2806" s="56" t="inlineStr">
        <is>
          <t>En el Toyota Corolla Cross Híbrido, la Unidad de Control Electrónico (ECU) del grupo convertidor es un componente esencial que gestiona el funcionamiento del inversor y del convertidor de corriente continua (CC/CC). Esta unidad controla la conversión de energía entre la batería de alto voltaje y los motores eléctricos, asegurando una operación eficiente del sistema híbrido.</t>
        </is>
      </c>
      <c r="F2806" s="32" t="inlineStr">
        <is>
          <t>Unidad</t>
        </is>
      </c>
      <c r="G2806" s="35" t="inlineStr">
        <is>
          <t>suministro</t>
        </is>
      </c>
      <c r="H2806" s="159" t="n">
        <v>1523800</v>
      </c>
      <c r="I2806" s="37" t="n">
        <v>158.91</v>
      </c>
      <c r="J2806" s="37" t="n">
        <v>151.76</v>
      </c>
      <c r="K2806" s="160">
        <f>H2806*(I2806/J2806)</f>
        <v/>
      </c>
      <c r="L2806" s="159" t="n">
        <v>1821462.3021</v>
      </c>
      <c r="M2806" s="159" t="n">
        <v>1768410</v>
      </c>
      <c r="N2806" s="159" t="n">
        <v>1909882.8</v>
      </c>
      <c r="O2806" s="162">
        <f>MIN(K2806,L2806,M2806,N2806)</f>
        <v/>
      </c>
      <c r="P2806" s="162">
        <f>MAX(K2806,L2806,M2806,N2806)</f>
        <v/>
      </c>
      <c r="Q2806" s="162">
        <f>MEDIAN(K2806,L2806,M2806,N2806)</f>
        <v/>
      </c>
      <c r="R2806" s="162">
        <f>AVERAGE(K2806,L2806,M2806,N2806)</f>
        <v/>
      </c>
      <c r="S2806" s="162">
        <f>AVERAGE(O2806,Q2806)</f>
        <v/>
      </c>
      <c r="T2806" s="162">
        <f>AVERAGE(P2806,Q2806)</f>
        <v/>
      </c>
      <c r="U2806" s="41">
        <f>STDEVA(K2806,L2806,M2806,N2806)</f>
        <v/>
      </c>
      <c r="V2806" s="42">
        <f>U2806/Q2806</f>
        <v/>
      </c>
      <c r="W2806" s="43">
        <f>IF(X2806=O2806,"MENOR",IF(X2806=S2806,"PROM[MEN-MED]","PROMEDIO"))</f>
        <v/>
      </c>
      <c r="X2806" s="163">
        <f>IF(V2806&lt;=300%,O2806,IF(AND(V2806&gt;100%,V2806&lt;=150%),S2806,R2806))</f>
        <v/>
      </c>
      <c r="Y2806" s="162">
        <f>ROUND(X2806,0)</f>
        <v/>
      </c>
    </row>
    <row r="2807" ht="27" customHeight="1">
      <c r="B2807" s="32" t="inlineStr">
        <is>
          <t>5.23</t>
        </is>
      </c>
      <c r="C2807" s="32" t="n">
        <v>4912</v>
      </c>
      <c r="D2807" s="71" t="inlineStr">
        <is>
          <t xml:space="preserve">CONVERTIDOR ELEVADOR </t>
        </is>
      </c>
      <c r="E2807" s="56" t="inlineStr">
        <is>
          <t>En el Toyota Corolla Cross Híbrido, el convertidor elevador es una parte integral del ensamblaje del inversor con convertidor. Este componente tiene la función de aumentar el voltaje de la batería híbrida de 207.2 V a aproximadamente 600 V, lo cual es esencial para el funcionamiento eficiente de los motores eléctricos del vehículo</t>
        </is>
      </c>
      <c r="F2807" s="32" t="inlineStr">
        <is>
          <t>Unidad</t>
        </is>
      </c>
      <c r="G2807" s="35" t="inlineStr">
        <is>
          <t>suministro</t>
        </is>
      </c>
      <c r="H2807" s="159" t="n">
        <v>8054045</v>
      </c>
      <c r="I2807" s="37" t="n">
        <v>158.91</v>
      </c>
      <c r="J2807" s="37" t="n">
        <v>151.76</v>
      </c>
      <c r="K2807" s="160">
        <f>H2807*(I2807/J2807)</f>
        <v/>
      </c>
      <c r="L2807" s="159" t="n">
        <v>9635354.387399999</v>
      </c>
      <c r="M2807" s="159" t="n">
        <v>9354713</v>
      </c>
      <c r="N2807" s="159" t="n">
        <v>10103090.04</v>
      </c>
      <c r="O2807" s="162">
        <f>MIN(K2807,L2807,M2807,N2807)</f>
        <v/>
      </c>
      <c r="P2807" s="162">
        <f>MAX(K2807,L2807,M2807,N2807)</f>
        <v/>
      </c>
      <c r="Q2807" s="162">
        <f>MEDIAN(K2807,L2807,M2807,N2807)</f>
        <v/>
      </c>
      <c r="R2807" s="162">
        <f>AVERAGE(K2807,L2807,M2807,N2807)</f>
        <v/>
      </c>
      <c r="S2807" s="162">
        <f>AVERAGE(O2807,Q2807)</f>
        <v/>
      </c>
      <c r="T2807" s="162">
        <f>AVERAGE(P2807,Q2807)</f>
        <v/>
      </c>
      <c r="U2807" s="41">
        <f>STDEVA(K2807,L2807,M2807,N2807)</f>
        <v/>
      </c>
      <c r="V2807" s="42">
        <f>U2807/Q2807</f>
        <v/>
      </c>
      <c r="W2807" s="43">
        <f>IF(X2807=O2807,"MENOR",IF(X2807=S2807,"PROM[MEN-MED]","PROMEDIO"))</f>
        <v/>
      </c>
      <c r="X2807" s="163">
        <f>IF(V2807&lt;=300%,O2807,IF(AND(V2807&gt;100%,V2807&lt;=150%),S2807,R2807))</f>
        <v/>
      </c>
      <c r="Y2807" s="162">
        <f>ROUND(X2807,0)</f>
        <v/>
      </c>
    </row>
    <row r="2808" ht="41.25" customHeight="1">
      <c r="B2808" s="32" t="inlineStr">
        <is>
          <t>5.24</t>
        </is>
      </c>
      <c r="C2808" s="32" t="n">
        <v>4912</v>
      </c>
      <c r="D2808" s="71" t="inlineStr">
        <is>
          <t xml:space="preserve">INVERSOR </t>
        </is>
      </c>
      <c r="E2808" s="56" t="inlineStr">
        <is>
          <t>​En el Toyota Corolla Cross Híbrido, el inversor es un componente esencial del sistema híbrido que convierte la corriente continua (DC) de la batería de alto voltaje en corriente alterna (AC) para alimentar los motores eléctricos. Además, gestiona la conversión inversa durante la regeneración de energía, transformando la AC generada por los motores en DC para recargar la batería híbrida.</t>
        </is>
      </c>
      <c r="F2808" s="32" t="inlineStr">
        <is>
          <t>Unidad</t>
        </is>
      </c>
      <c r="G2808" s="35" t="inlineStr">
        <is>
          <t>suministro</t>
        </is>
      </c>
      <c r="H2808" s="159" t="n">
        <v>8054045</v>
      </c>
      <c r="I2808" s="37" t="n">
        <v>158.91</v>
      </c>
      <c r="J2808" s="37" t="n">
        <v>151.76</v>
      </c>
      <c r="K2808" s="160">
        <f>H2808*(I2808/J2808)</f>
        <v/>
      </c>
      <c r="L2808" s="159" t="n">
        <v>9635354.387399999</v>
      </c>
      <c r="M2808" s="159" t="n">
        <v>9354713</v>
      </c>
      <c r="N2808" s="159" t="n">
        <v>10103090.04</v>
      </c>
      <c r="O2808" s="162">
        <f>MIN(K2808,L2808,M2808,N2808)</f>
        <v/>
      </c>
      <c r="P2808" s="162">
        <f>MAX(K2808,L2808,M2808,N2808)</f>
        <v/>
      </c>
      <c r="Q2808" s="162">
        <f>MEDIAN(K2808,L2808,M2808,N2808)</f>
        <v/>
      </c>
      <c r="R2808" s="162">
        <f>AVERAGE(K2808,L2808,M2808,N2808)</f>
        <v/>
      </c>
      <c r="S2808" s="162">
        <f>AVERAGE(O2808,Q2808)</f>
        <v/>
      </c>
      <c r="T2808" s="162">
        <f>AVERAGE(P2808,Q2808)</f>
        <v/>
      </c>
      <c r="U2808" s="41">
        <f>STDEVA(K2808,L2808,M2808,N2808)</f>
        <v/>
      </c>
      <c r="V2808" s="42">
        <f>U2808/Q2808</f>
        <v/>
      </c>
      <c r="W2808" s="43">
        <f>IF(X2808=O2808,"MENOR",IF(X2808=S2808,"PROM[MEN-MED]","PROMEDIO"))</f>
        <v/>
      </c>
      <c r="X2808" s="163">
        <f>IF(V2808&lt;=300%,O2808,IF(AND(V2808&gt;100%,V2808&lt;=150%),S2808,R2808))</f>
        <v/>
      </c>
      <c r="Y2808" s="162">
        <f>ROUND(X2808,0)</f>
        <v/>
      </c>
    </row>
    <row r="2809" ht="15.75" customHeight="1">
      <c r="B2809" s="32" t="inlineStr">
        <is>
          <t>5.25</t>
        </is>
      </c>
      <c r="C2809" s="32" t="n">
        <v>4912</v>
      </c>
      <c r="D2809" s="71" t="inlineStr">
        <is>
          <t xml:space="preserve">TRANSFORMADOR DEL GENERADOR </t>
        </is>
      </c>
      <c r="E2809" s="56" t="inlineStr">
        <is>
          <t>Actúa como motor de arranque para el motor de combustión interna y genera electricidad para cargar la batería híbrida.</t>
        </is>
      </c>
      <c r="F2809" s="32" t="inlineStr">
        <is>
          <t>Unidad</t>
        </is>
      </c>
      <c r="G2809" s="35" t="inlineStr">
        <is>
          <t>suministro</t>
        </is>
      </c>
      <c r="H2809" s="159" t="n">
        <v>8526250</v>
      </c>
      <c r="I2809" s="37" t="n">
        <v>158.91</v>
      </c>
      <c r="J2809" s="37" t="n">
        <v>151.76</v>
      </c>
      <c r="K2809" s="160">
        <f>H2809*(I2809/J2809)</f>
        <v/>
      </c>
      <c r="L2809" s="159" t="n">
        <v>10191786.1423</v>
      </c>
      <c r="M2809" s="159" t="n">
        <v>9894938</v>
      </c>
      <c r="N2809" s="159" t="n">
        <v>10686533.04</v>
      </c>
      <c r="O2809" s="162">
        <f>MIN(K2809,L2809,M2809,N2809)</f>
        <v/>
      </c>
      <c r="P2809" s="162">
        <f>MAX(K2809,L2809,M2809,N2809)</f>
        <v/>
      </c>
      <c r="Q2809" s="162">
        <f>MEDIAN(K2809,L2809,M2809,N2809)</f>
        <v/>
      </c>
      <c r="R2809" s="162">
        <f>AVERAGE(K2809,L2809,M2809,N2809)</f>
        <v/>
      </c>
      <c r="S2809" s="162">
        <f>AVERAGE(O2809,Q2809)</f>
        <v/>
      </c>
      <c r="T2809" s="162">
        <f>AVERAGE(P2809,Q2809)</f>
        <v/>
      </c>
      <c r="U2809" s="41">
        <f>STDEVA(K2809,L2809,M2809,N2809)</f>
        <v/>
      </c>
      <c r="V2809" s="42">
        <f>U2809/Q2809</f>
        <v/>
      </c>
      <c r="W2809" s="43">
        <f>IF(X2809=O2809,"MENOR",IF(X2809=S2809,"PROM[MEN-MED]","PROMEDIO"))</f>
        <v/>
      </c>
      <c r="X2809" s="163">
        <f>IF(V2809&lt;=300%,O2809,IF(AND(V2809&gt;100%,V2809&lt;=150%),S2809,R2809))</f>
        <v/>
      </c>
      <c r="Y2809" s="162">
        <f>ROUND(X2809,0)</f>
        <v/>
      </c>
    </row>
    <row r="2810" ht="39" customHeight="1">
      <c r="B2810" s="32" t="inlineStr">
        <is>
          <t>5.26</t>
        </is>
      </c>
      <c r="C2810" s="32" t="n">
        <v>4912</v>
      </c>
      <c r="D2810" s="71" t="inlineStr">
        <is>
          <t xml:space="preserve">TRANSFORMADOR DEL MOTOR </t>
        </is>
      </c>
      <c r="E2810" s="56" t="inlineStr">
        <is>
          <t>Convierte la corriente continua (CC) de la batería híbrida en corriente alterna (CA) para alimentar el motor eléctrico y, durante la frenada regenerativa, convierte la CA generada por el motor eléctrico de nuevo en CC para recargar la batería.</t>
        </is>
      </c>
      <c r="F2810" s="32" t="inlineStr">
        <is>
          <t>Unidad</t>
        </is>
      </c>
      <c r="G2810" s="35" t="inlineStr">
        <is>
          <t>suministro</t>
        </is>
      </c>
      <c r="H2810" s="159" t="n">
        <v>8058245</v>
      </c>
      <c r="I2810" s="37" t="n">
        <v>158.91</v>
      </c>
      <c r="J2810" s="37" t="n">
        <v>151.76</v>
      </c>
      <c r="K2810" s="160">
        <f>H2810*(I2810/J2810)</f>
        <v/>
      </c>
      <c r="L2810" s="159" t="n">
        <v>9451823.8409</v>
      </c>
      <c r="M2810" s="159" t="n">
        <v>9176528</v>
      </c>
      <c r="N2810" s="159" t="n">
        <v>9910650.24</v>
      </c>
      <c r="O2810" s="162">
        <f>MIN(K2810,L2810,M2810,N2810)</f>
        <v/>
      </c>
      <c r="P2810" s="162">
        <f>MAX(K2810,L2810,M2810,N2810)</f>
        <v/>
      </c>
      <c r="Q2810" s="162">
        <f>MEDIAN(K2810,L2810,M2810,N2810)</f>
        <v/>
      </c>
      <c r="R2810" s="162">
        <f>AVERAGE(K2810,L2810,M2810,N2810)</f>
        <v/>
      </c>
      <c r="S2810" s="162">
        <f>AVERAGE(O2810,Q2810)</f>
        <v/>
      </c>
      <c r="T2810" s="162">
        <f>AVERAGE(P2810,Q2810)</f>
        <v/>
      </c>
      <c r="U2810" s="41">
        <f>STDEVA(K2810,L2810,M2810,N2810)</f>
        <v/>
      </c>
      <c r="V2810" s="42">
        <f>U2810/Q2810</f>
        <v/>
      </c>
      <c r="W2810" s="43">
        <f>IF(X2810=O2810,"MENOR",IF(X2810=S2810,"PROM[MEN-MED]","PROMEDIO"))</f>
        <v/>
      </c>
      <c r="X2810" s="163">
        <f>IF(V2810&lt;=300%,O2810,IF(AND(V2810&gt;100%,V2810&lt;=150%),S2810,R2810))</f>
        <v/>
      </c>
      <c r="Y2810" s="162">
        <f>ROUND(X2810,0)</f>
        <v/>
      </c>
    </row>
    <row r="2811" ht="41.25" customHeight="1">
      <c r="B2811" s="32" t="inlineStr">
        <is>
          <t>5.27</t>
        </is>
      </c>
      <c r="C2811" s="32" t="n">
        <v>4912</v>
      </c>
      <c r="D2811" s="71" t="inlineStr">
        <is>
          <t>SENSOR DE TEMPERATURA DEL LIQUIDO DE TRANSMISION</t>
        </is>
      </c>
      <c r="E2811" s="56" t="inlineStr">
        <is>
          <t>En el Toyota Corolla Cross Híbrido, el sensor de temperatura del líquido de transmisión es un componente esencial que monitorea la temperatura del fluido de la transmisión continuamente variable (CVT). Esta información es vital para que el sistema de control de la transmisión ajuste el rendimiento y proteja los componentes internos de posibles daños por sobrecalentamiento.</t>
        </is>
      </c>
      <c r="F2811" s="32" t="inlineStr">
        <is>
          <t>Unidad</t>
        </is>
      </c>
      <c r="G2811" s="35" t="inlineStr">
        <is>
          <t>suministro</t>
        </is>
      </c>
      <c r="H2811" s="159" t="n">
        <v>912950</v>
      </c>
      <c r="I2811" s="37" t="n">
        <v>158.91</v>
      </c>
      <c r="J2811" s="37" t="n">
        <v>151.76</v>
      </c>
      <c r="K2811" s="160">
        <f>H2811*(I2811/J2811)</f>
        <v/>
      </c>
      <c r="L2811" s="159" t="n">
        <v>1091287.0605</v>
      </c>
      <c r="M2811" s="159" t="n">
        <v>1059502</v>
      </c>
      <c r="N2811" s="159" t="n">
        <v>1144262.16</v>
      </c>
      <c r="O2811" s="162">
        <f>MIN(K2811,L2811,M2811,N2811)</f>
        <v/>
      </c>
      <c r="P2811" s="162">
        <f>MAX(K2811,L2811,M2811,N2811)</f>
        <v/>
      </c>
      <c r="Q2811" s="162">
        <f>MEDIAN(K2811,L2811,M2811,N2811)</f>
        <v/>
      </c>
      <c r="R2811" s="162">
        <f>AVERAGE(K2811,L2811,M2811,N2811)</f>
        <v/>
      </c>
      <c r="S2811" s="162">
        <f>AVERAGE(O2811,Q2811)</f>
        <v/>
      </c>
      <c r="T2811" s="162">
        <f>AVERAGE(P2811,Q2811)</f>
        <v/>
      </c>
      <c r="U2811" s="41">
        <f>STDEVA(K2811,L2811,M2811,N2811)</f>
        <v/>
      </c>
      <c r="V2811" s="42">
        <f>U2811/Q2811</f>
        <v/>
      </c>
      <c r="W2811" s="43">
        <f>IF(X2811=O2811,"MENOR",IF(X2811=S2811,"PROM[MEN-MED]","PROMEDIO"))</f>
        <v/>
      </c>
      <c r="X2811" s="163">
        <f>IF(V2811&lt;=300%,O2811,IF(AND(V2811&gt;100%,V2811&lt;=150%),S2811,R2811))</f>
        <v/>
      </c>
      <c r="Y2811" s="162">
        <f>ROUND(X2811,0)</f>
        <v/>
      </c>
    </row>
    <row r="2812" ht="27" customHeight="1">
      <c r="B2812" s="32" t="inlineStr">
        <is>
          <t>5.28</t>
        </is>
      </c>
      <c r="C2812" s="32" t="n">
        <v>4912</v>
      </c>
      <c r="D2812" s="71" t="inlineStr">
        <is>
          <t xml:space="preserve">SENSOR DE TEMPERATURA DEL GENERADOR </t>
        </is>
      </c>
      <c r="E2812" s="56" t="inlineStr">
        <is>
          <t>En el Toyota Corolla Cross Híbrido, el sensor de temperatura del generador monitorea la temperatura del generador (MG1) para garantizar su funcionamiento óptimo y prevenir sobrecalentamientos.</t>
        </is>
      </c>
      <c r="F2812" s="32" t="inlineStr">
        <is>
          <t>Unidad</t>
        </is>
      </c>
      <c r="G2812" s="35" t="inlineStr">
        <is>
          <t>suministro</t>
        </is>
      </c>
      <c r="H2812" s="159" t="n">
        <v>447226</v>
      </c>
      <c r="I2812" s="37" t="n">
        <v>158.91</v>
      </c>
      <c r="J2812" s="37" t="n">
        <v>151.76</v>
      </c>
      <c r="K2812" s="160">
        <f>H2812*(I2812/J2812)</f>
        <v/>
      </c>
      <c r="L2812" s="159" t="n">
        <v>554857.9085</v>
      </c>
      <c r="M2812" s="159" t="n">
        <v>538697</v>
      </c>
      <c r="N2812" s="159" t="n">
        <v>581792.76</v>
      </c>
      <c r="O2812" s="162">
        <f>MIN(K2812,L2812,M2812,N2812)</f>
        <v/>
      </c>
      <c r="P2812" s="162">
        <f>MAX(K2812,L2812,M2812,N2812)</f>
        <v/>
      </c>
      <c r="Q2812" s="162">
        <f>MEDIAN(K2812,L2812,M2812,N2812)</f>
        <v/>
      </c>
      <c r="R2812" s="162">
        <f>AVERAGE(K2812,L2812,M2812,N2812)</f>
        <v/>
      </c>
      <c r="S2812" s="162">
        <f>AVERAGE(O2812,Q2812)</f>
        <v/>
      </c>
      <c r="T2812" s="162">
        <f>AVERAGE(P2812,Q2812)</f>
        <v/>
      </c>
      <c r="U2812" s="41">
        <f>STDEVA(K2812,L2812,M2812,N2812)</f>
        <v/>
      </c>
      <c r="V2812" s="42">
        <f>U2812/Q2812</f>
        <v/>
      </c>
      <c r="W2812" s="43">
        <f>IF(X2812=O2812,"MENOR",IF(X2812=S2812,"PROM[MEN-MED]","PROMEDIO"))</f>
        <v/>
      </c>
      <c r="X2812" s="163">
        <f>IF(V2812&lt;=300%,O2812,IF(AND(V2812&gt;100%,V2812&lt;=150%),S2812,R2812))</f>
        <v/>
      </c>
      <c r="Y2812" s="162">
        <f>ROUND(X2812,0)</f>
        <v/>
      </c>
    </row>
    <row r="2813" ht="27" customHeight="1">
      <c r="B2813" s="32" t="inlineStr">
        <is>
          <t>5.29</t>
        </is>
      </c>
      <c r="C2813" s="32" t="n">
        <v>4912</v>
      </c>
      <c r="D2813" s="71" t="inlineStr">
        <is>
          <t xml:space="preserve">SENSOR DE TEMPERATURA DEL MOTOR </t>
        </is>
      </c>
      <c r="E2813" s="56" t="inlineStr">
        <is>
          <t>​En el Toyota Corolla Cross Híbrido, el sensor de temperatura del refrigerante del motor es fundamental para monitorear la temperatura del líquido refrigerante y garantizar el rendimiento óptimo del motor.</t>
        </is>
      </c>
      <c r="F2813" s="32" t="inlineStr">
        <is>
          <t>Unidad</t>
        </is>
      </c>
      <c r="G2813" s="35" t="inlineStr">
        <is>
          <t>suministro</t>
        </is>
      </c>
      <c r="H2813" s="159" t="n">
        <v>239400</v>
      </c>
      <c r="I2813" s="37" t="n">
        <v>158.91</v>
      </c>
      <c r="J2813" s="37" t="n">
        <v>151.76</v>
      </c>
      <c r="K2813" s="160">
        <f>H2813*(I2813/J2813)</f>
        <v/>
      </c>
      <c r="L2813" s="159" t="n">
        <v>283439.5193</v>
      </c>
      <c r="M2813" s="159" t="n">
        <v>275184</v>
      </c>
      <c r="N2813" s="159" t="n">
        <v>297198.72</v>
      </c>
      <c r="O2813" s="162">
        <f>MIN(K2813,L2813,M2813,N2813)</f>
        <v/>
      </c>
      <c r="P2813" s="162">
        <f>MAX(K2813,L2813,M2813,N2813)</f>
        <v/>
      </c>
      <c r="Q2813" s="162">
        <f>MEDIAN(K2813,L2813,M2813,N2813)</f>
        <v/>
      </c>
      <c r="R2813" s="162">
        <f>AVERAGE(K2813,L2813,M2813,N2813)</f>
        <v/>
      </c>
      <c r="S2813" s="162">
        <f>AVERAGE(O2813,Q2813)</f>
        <v/>
      </c>
      <c r="T2813" s="162">
        <f>AVERAGE(P2813,Q2813)</f>
        <v/>
      </c>
      <c r="U2813" s="41">
        <f>STDEVA(K2813,L2813,M2813,N2813)</f>
        <v/>
      </c>
      <c r="V2813" s="42">
        <f>U2813/Q2813</f>
        <v/>
      </c>
      <c r="W2813" s="43">
        <f>IF(X2813=O2813,"MENOR",IF(X2813=S2813,"PROM[MEN-MED]","PROMEDIO"))</f>
        <v/>
      </c>
      <c r="X2813" s="163">
        <f>IF(V2813&lt;=300%,O2813,IF(AND(V2813&gt;100%,V2813&lt;=150%),S2813,R2813))</f>
        <v/>
      </c>
      <c r="Y2813" s="162">
        <f>ROUND(X2813,0)</f>
        <v/>
      </c>
    </row>
    <row r="2814" ht="27" customHeight="1">
      <c r="B2814" s="32" t="inlineStr">
        <is>
          <t>5.30</t>
        </is>
      </c>
      <c r="C2814" s="32" t="n">
        <v>4912</v>
      </c>
      <c r="D2814" s="71" t="inlineStr">
        <is>
          <t xml:space="preserve">GENERADOR </t>
        </is>
      </c>
      <c r="E2814" s="56" t="inlineStr">
        <is>
          <t>En el Toyota Corolla Cross Híbrido, el sistema híbrido incorpora dos motores-generadores eléctricos, conocidos como MG1 y MG2, que trabajan en conjunto con el motor de combustión interna para optimizar el rendimiento y la eficiencia del vehículo.</t>
        </is>
      </c>
      <c r="F2814" s="32" t="inlineStr">
        <is>
          <t>Unidad</t>
        </is>
      </c>
      <c r="G2814" s="35" t="inlineStr">
        <is>
          <t>suministro</t>
        </is>
      </c>
      <c r="H2814" s="159" t="n">
        <v>8526250</v>
      </c>
      <c r="I2814" s="37" t="n">
        <v>158.91</v>
      </c>
      <c r="J2814" s="37" t="n">
        <v>151.76</v>
      </c>
      <c r="K2814" s="160">
        <f>H2814*(I2814/J2814)</f>
        <v/>
      </c>
      <c r="L2814" s="159" t="n">
        <v>10288850.2535</v>
      </c>
      <c r="M2814" s="159" t="n">
        <v>9989175</v>
      </c>
      <c r="N2814" s="159" t="n">
        <v>10788309</v>
      </c>
      <c r="O2814" s="162">
        <f>MIN(K2814,L2814,M2814,N2814)</f>
        <v/>
      </c>
      <c r="P2814" s="162">
        <f>MAX(K2814,L2814,M2814,N2814)</f>
        <v/>
      </c>
      <c r="Q2814" s="162">
        <f>MEDIAN(K2814,L2814,M2814,N2814)</f>
        <v/>
      </c>
      <c r="R2814" s="162">
        <f>AVERAGE(K2814,L2814,M2814,N2814)</f>
        <v/>
      </c>
      <c r="S2814" s="162">
        <f>AVERAGE(O2814,Q2814)</f>
        <v/>
      </c>
      <c r="T2814" s="162">
        <f>AVERAGE(P2814,Q2814)</f>
        <v/>
      </c>
      <c r="U2814" s="41">
        <f>STDEVA(K2814,L2814,M2814,N2814)</f>
        <v/>
      </c>
      <c r="V2814" s="42">
        <f>U2814/Q2814</f>
        <v/>
      </c>
      <c r="W2814" s="43">
        <f>IF(X2814=O2814,"MENOR",IF(X2814=S2814,"PROM[MEN-MED]","PROMEDIO"))</f>
        <v/>
      </c>
      <c r="X2814" s="163">
        <f>IF(V2814&lt;=300%,O2814,IF(AND(V2814&gt;100%,V2814&lt;=150%),S2814,R2814))</f>
        <v/>
      </c>
      <c r="Y2814" s="162">
        <f>ROUND(X2814,0)</f>
        <v/>
      </c>
    </row>
    <row r="2815" ht="15.75" customHeight="1">
      <c r="B2815" s="26" t="inlineStr">
        <is>
          <t>6.</t>
        </is>
      </c>
      <c r="C2815" s="142" t="inlineStr">
        <is>
          <t>SISTEMA DE REFRIGERACIÓN</t>
        </is>
      </c>
      <c r="H2815" s="157" t="n"/>
      <c r="I2815" s="29" t="n"/>
      <c r="J2815" s="29" t="n"/>
      <c r="K2815" s="157" t="n"/>
      <c r="L2815" s="157" t="n"/>
      <c r="M2815" s="157" t="n"/>
      <c r="N2815" s="157" t="n"/>
      <c r="O2815" s="29" t="n"/>
      <c r="P2815" s="29" t="n"/>
      <c r="Q2815" s="29" t="n"/>
      <c r="R2815" s="29" t="n"/>
      <c r="S2815" s="29" t="n"/>
      <c r="T2815" s="29" t="n"/>
      <c r="U2815" s="29" t="n"/>
      <c r="V2815" s="75" t="n"/>
      <c r="W2815" s="29" t="n"/>
      <c r="X2815" s="29" t="n"/>
      <c r="Y2815" s="29" t="n"/>
    </row>
    <row r="2816" ht="27" customHeight="1">
      <c r="B2816" s="32" t="inlineStr">
        <is>
          <t>6.1</t>
        </is>
      </c>
      <c r="C2816" s="32" t="n">
        <v>4912</v>
      </c>
      <c r="D2816" s="58" t="inlineStr">
        <is>
          <t>MOTOR DEL VENTILADOR DE REFRIGERACIÓN IZQUIERDO</t>
        </is>
      </c>
      <c r="E2816" s="56" t="inlineStr">
        <is>
          <t>En el Toyota Corolla Cross Híbrido, el motor del ventilador de refrigeración izquierdo es esencial para mantener la temperatura óptima del motor y del sistema híbrido. Este componente se encarga de accionar el ventilador que disipa el calor del refrigerante del motor</t>
        </is>
      </c>
      <c r="F2816" s="32" t="inlineStr">
        <is>
          <t>Unidad</t>
        </is>
      </c>
      <c r="G2816" s="35" t="inlineStr">
        <is>
          <t>suministro</t>
        </is>
      </c>
      <c r="H2816" s="159" t="n">
        <v>1204971</v>
      </c>
      <c r="I2816" s="37" t="n">
        <v>158.91</v>
      </c>
      <c r="J2816" s="37" t="n">
        <v>151.76</v>
      </c>
      <c r="K2816" s="160">
        <f>H2816*(I2816/J2816)</f>
        <v/>
      </c>
      <c r="L2816" s="159" t="n">
        <v>1446721.5203</v>
      </c>
      <c r="M2816" s="159" t="n">
        <v>1404584</v>
      </c>
      <c r="N2816" s="159" t="n">
        <v>1516950.72</v>
      </c>
      <c r="O2816" s="162">
        <f>MIN(K2816,L2816,M2816,N2816)</f>
        <v/>
      </c>
      <c r="P2816" s="162">
        <f>MAX(K2816,L2816,M2816,N2816)</f>
        <v/>
      </c>
      <c r="Q2816" s="162">
        <f>MEDIAN(K2816,L2816,M2816,N2816)</f>
        <v/>
      </c>
      <c r="R2816" s="162">
        <f>AVERAGE(K2816,L2816,M2816,N2816)</f>
        <v/>
      </c>
      <c r="S2816" s="162">
        <f>AVERAGE(O2816,Q2816)</f>
        <v/>
      </c>
      <c r="T2816" s="162">
        <f>AVERAGE(P2816,Q2816)</f>
        <v/>
      </c>
      <c r="U2816" s="41">
        <f>STDEVA(K2816,L2816,M2816,N2816)</f>
        <v/>
      </c>
      <c r="V2816" s="42">
        <f>U2816/Q2816</f>
        <v/>
      </c>
      <c r="W2816" s="43">
        <f>IF(X2816=O2816,"MENOR",IF(X2816=S2816,"PROM[MEN-MED]","PROMEDIO"))</f>
        <v/>
      </c>
      <c r="X2816" s="163">
        <f>IF(V2816&lt;=300%,O2816,IF(AND(V2816&gt;100%,V2816&lt;=150%),S2816,R2816))</f>
        <v/>
      </c>
      <c r="Y2816" s="162">
        <f>ROUND(X2816,0)</f>
        <v/>
      </c>
    </row>
    <row r="2817" ht="27" customHeight="1">
      <c r="B2817" s="32" t="inlineStr">
        <is>
          <t>6.2</t>
        </is>
      </c>
      <c r="C2817" s="32" t="n">
        <v>4912</v>
      </c>
      <c r="D2817" s="71" t="inlineStr">
        <is>
          <t>MOTOR DEL VENTILADOR DE REFRIGERACIÓN DERECHO</t>
        </is>
      </c>
      <c r="E2817" s="56" t="inlineStr">
        <is>
          <t>En el Toyota Corolla Cross Híbrido, el motor del ventilador de refrigeración izquierdo es esencial para mantener la temperatura óptima del motor y del sistema híbrido. Este componente se encarga de accionar el ventilador que disipa el calor del refrigerante del motor</t>
        </is>
      </c>
      <c r="F2817" s="32" t="inlineStr">
        <is>
          <t>Unidad</t>
        </is>
      </c>
      <c r="G2817" s="35" t="inlineStr">
        <is>
          <t>suministro</t>
        </is>
      </c>
      <c r="H2817" s="159" t="n">
        <v>1204971</v>
      </c>
      <c r="I2817" s="37" t="n">
        <v>158.91</v>
      </c>
      <c r="J2817" s="37" t="n">
        <v>151.76</v>
      </c>
      <c r="K2817" s="160">
        <f>H2817*(I2817/J2817)</f>
        <v/>
      </c>
      <c r="L2817" s="159" t="n">
        <v>1446721.5203</v>
      </c>
      <c r="M2817" s="159" t="n">
        <v>1404584</v>
      </c>
      <c r="N2817" s="159" t="n">
        <v>1516950.72</v>
      </c>
      <c r="O2817" s="162">
        <f>MIN(K2817,L2817,M2817,N2817)</f>
        <v/>
      </c>
      <c r="P2817" s="162">
        <f>MAX(K2817,L2817,M2817,N2817)</f>
        <v/>
      </c>
      <c r="Q2817" s="162">
        <f>MEDIAN(K2817,L2817,M2817,N2817)</f>
        <v/>
      </c>
      <c r="R2817" s="162">
        <f>AVERAGE(K2817,L2817,M2817,N2817)</f>
        <v/>
      </c>
      <c r="S2817" s="162">
        <f>AVERAGE(O2817,Q2817)</f>
        <v/>
      </c>
      <c r="T2817" s="162">
        <f>AVERAGE(P2817,Q2817)</f>
        <v/>
      </c>
      <c r="U2817" s="41">
        <f>STDEVA(K2817,L2817,M2817,N2817)</f>
        <v/>
      </c>
      <c r="V2817" s="42">
        <f>U2817/Q2817</f>
        <v/>
      </c>
      <c r="W2817" s="43">
        <f>IF(X2817=O2817,"MENOR",IF(X2817=S2817,"PROM[MEN-MED]","PROMEDIO"))</f>
        <v/>
      </c>
      <c r="X2817" s="163">
        <f>IF(V2817&lt;=300%,O2817,IF(AND(V2817&gt;100%,V2817&lt;=150%),S2817,R2817))</f>
        <v/>
      </c>
      <c r="Y2817" s="162">
        <f>ROUND(X2817,0)</f>
        <v/>
      </c>
    </row>
    <row r="2818" ht="28.5" customHeight="1">
      <c r="B2818" s="32" t="inlineStr">
        <is>
          <t>6.3</t>
        </is>
      </c>
      <c r="C2818" s="32" t="n">
        <v>4912</v>
      </c>
      <c r="D2818" s="71" t="inlineStr">
        <is>
          <t xml:space="preserve"> BOMBA DE AGUA DEL MOTOR</t>
        </is>
      </c>
      <c r="E2818" s="56" t="inlineStr">
        <is>
          <t>n el Toyota Corolla Cross Híbrido, la bomba de agua del motor es esencial para mantener una temperatura óptima del motor al circular el refrigerante a través del sistema de enfriamiento.</t>
        </is>
      </c>
      <c r="F2818" s="32" t="inlineStr">
        <is>
          <t>Unidad</t>
        </is>
      </c>
      <c r="G2818" s="35" t="inlineStr">
        <is>
          <t>suministro</t>
        </is>
      </c>
      <c r="H2818" s="159" t="n">
        <v>2206345</v>
      </c>
      <c r="I2818" s="37" t="n">
        <v>158.91</v>
      </c>
      <c r="J2818" s="37" t="n">
        <v>151.76</v>
      </c>
      <c r="K2818" s="160">
        <f>H2818*(I2818/J2818)</f>
        <v/>
      </c>
      <c r="L2818" s="159" t="n">
        <v>2654974.3472</v>
      </c>
      <c r="M2818" s="159" t="n">
        <v>2577645</v>
      </c>
      <c r="N2818" s="159" t="n">
        <v>2783856.6</v>
      </c>
      <c r="O2818" s="162">
        <f>MIN(K2818,L2818,M2818,N2818)</f>
        <v/>
      </c>
      <c r="P2818" s="162">
        <f>MAX(K2818,L2818,M2818,N2818)</f>
        <v/>
      </c>
      <c r="Q2818" s="162">
        <f>MEDIAN(K2818,L2818,M2818,N2818)</f>
        <v/>
      </c>
      <c r="R2818" s="162">
        <f>AVERAGE(K2818,L2818,M2818,N2818)</f>
        <v/>
      </c>
      <c r="S2818" s="162">
        <f>AVERAGE(O2818,Q2818)</f>
        <v/>
      </c>
      <c r="T2818" s="162">
        <f>AVERAGE(P2818,Q2818)</f>
        <v/>
      </c>
      <c r="U2818" s="41">
        <f>STDEVA(K2818,L2818,M2818,N2818)</f>
        <v/>
      </c>
      <c r="V2818" s="42">
        <f>U2818/Q2818</f>
        <v/>
      </c>
      <c r="W2818" s="43">
        <f>IF(X2818=O2818,"MENOR",IF(X2818=S2818,"PROM[MEN-MED]","PROMEDIO"))</f>
        <v/>
      </c>
      <c r="X2818" s="163">
        <f>IF(V2818&lt;=300%,O2818,IF(AND(V2818&gt;100%,V2818&lt;=150%),S2818,R2818))</f>
        <v/>
      </c>
      <c r="Y2818" s="162">
        <f>ROUND(X2818,0)</f>
        <v/>
      </c>
    </row>
    <row r="2819" ht="27" customHeight="1">
      <c r="B2819" s="32" t="inlineStr">
        <is>
          <t>6.4</t>
        </is>
      </c>
      <c r="C2819" s="32" t="n">
        <v>4912</v>
      </c>
      <c r="D2819" s="71" t="inlineStr">
        <is>
          <t>ENTRADA DE AGUA CON TERMOSTATO</t>
        </is>
      </c>
      <c r="E2819" s="56" t="inlineStr">
        <is>
          <t>n el Toyota Corolla Cross Híbrido, el conjunto de la entrada de agua con termostato es esencial para regular la temperatura del motor, permitiendo el flujo adecuado del refrigerante según las condiciones de funcionamiento.</t>
        </is>
      </c>
      <c r="F2819" s="32" t="inlineStr">
        <is>
          <t>Unidad</t>
        </is>
      </c>
      <c r="G2819" s="35" t="inlineStr">
        <is>
          <t>suministro</t>
        </is>
      </c>
      <c r="H2819" s="159" t="n">
        <v>226114</v>
      </c>
      <c r="I2819" s="37" t="n">
        <v>158.91</v>
      </c>
      <c r="J2819" s="37" t="n">
        <v>151.76</v>
      </c>
      <c r="K2819" s="160">
        <f>H2819*(I2819/J2819)</f>
        <v/>
      </c>
      <c r="L2819" s="159" t="n">
        <v>282358.0235</v>
      </c>
      <c r="M2819" s="159" t="n">
        <v>274134</v>
      </c>
      <c r="N2819" s="159" t="n">
        <v>296064.72</v>
      </c>
      <c r="O2819" s="162">
        <f>MIN(K2819,L2819,M2819,N2819)</f>
        <v/>
      </c>
      <c r="P2819" s="162">
        <f>MAX(K2819,L2819,M2819,N2819)</f>
        <v/>
      </c>
      <c r="Q2819" s="162">
        <f>MEDIAN(K2819,L2819,M2819,N2819)</f>
        <v/>
      </c>
      <c r="R2819" s="162">
        <f>AVERAGE(K2819,L2819,M2819,N2819)</f>
        <v/>
      </c>
      <c r="S2819" s="162">
        <f>AVERAGE(O2819,Q2819)</f>
        <v/>
      </c>
      <c r="T2819" s="162">
        <f>AVERAGE(P2819,Q2819)</f>
        <v/>
      </c>
      <c r="U2819" s="41">
        <f>STDEVA(K2819,L2819,M2819,N2819)</f>
        <v/>
      </c>
      <c r="V2819" s="42">
        <f>U2819/Q2819</f>
        <v/>
      </c>
      <c r="W2819" s="43">
        <f>IF(X2819=O2819,"MENOR",IF(X2819=S2819,"PROM[MEN-MED]","PROMEDIO"))</f>
        <v/>
      </c>
      <c r="X2819" s="163">
        <f>IF(V2819&lt;=300%,O2819,IF(AND(V2819&gt;100%,V2819&lt;=150%),S2819,R2819))</f>
        <v/>
      </c>
      <c r="Y2819" s="162">
        <f>ROUND(X2819,0)</f>
        <v/>
      </c>
    </row>
    <row r="2820" ht="27" customHeight="1">
      <c r="B2820" s="32" t="inlineStr">
        <is>
          <t>6.5</t>
        </is>
      </c>
      <c r="C2820" s="32" t="n">
        <v>4912</v>
      </c>
      <c r="D2820" s="71" t="inlineStr">
        <is>
          <t>MANGUERA DE DERIVACIÓN DE AGUA N° 3</t>
        </is>
      </c>
      <c r="E2820" s="56" t="inlineStr">
        <is>
          <t>En el Toyota Corolla Cross Híbrido, la manguera de derivación de agua N° 3 es un componente esencial del sistema de enfriamiento del motor, facilitando la circulación eficiente del refrigerante para mantener una temperatura óptima de funcionamiento.</t>
        </is>
      </c>
      <c r="F2820" s="32" t="inlineStr">
        <is>
          <t>Unidad</t>
        </is>
      </c>
      <c r="G2820" s="35" t="inlineStr">
        <is>
          <t>suministro</t>
        </is>
      </c>
      <c r="H2820" s="159" t="n">
        <v>38950</v>
      </c>
      <c r="I2820" s="37" t="n">
        <v>158.91</v>
      </c>
      <c r="J2820" s="37" t="n">
        <v>151.76</v>
      </c>
      <c r="K2820" s="160">
        <f>H2820*(I2820/J2820)</f>
        <v/>
      </c>
      <c r="L2820" s="159" t="n">
        <v>45672.2595</v>
      </c>
      <c r="M2820" s="159" t="n">
        <v>44342</v>
      </c>
      <c r="N2820" s="159" t="n">
        <v>47889.36</v>
      </c>
      <c r="O2820" s="162">
        <f>MIN(K2820,L2820,M2820,N2820)</f>
        <v/>
      </c>
      <c r="P2820" s="162">
        <f>MAX(K2820,L2820,M2820,N2820)</f>
        <v/>
      </c>
      <c r="Q2820" s="162">
        <f>MEDIAN(K2820,L2820,M2820,N2820)</f>
        <v/>
      </c>
      <c r="R2820" s="162">
        <f>AVERAGE(K2820,L2820,M2820,N2820)</f>
        <v/>
      </c>
      <c r="S2820" s="162">
        <f>AVERAGE(O2820,Q2820)</f>
        <v/>
      </c>
      <c r="T2820" s="162">
        <f>AVERAGE(P2820,Q2820)</f>
        <v/>
      </c>
      <c r="U2820" s="41">
        <f>STDEVA(K2820,L2820,M2820,N2820)</f>
        <v/>
      </c>
      <c r="V2820" s="42">
        <f>U2820/Q2820</f>
        <v/>
      </c>
      <c r="W2820" s="43">
        <f>IF(X2820=O2820,"MENOR",IF(X2820=S2820,"PROM[MEN-MED]","PROMEDIO"))</f>
        <v/>
      </c>
      <c r="X2820" s="163">
        <f>IF(V2820&lt;=300%,O2820,IF(AND(V2820&gt;100%,V2820&lt;=150%),S2820,R2820))</f>
        <v/>
      </c>
      <c r="Y2820" s="162">
        <f>ROUND(X2820,0)</f>
        <v/>
      </c>
    </row>
    <row r="2821" ht="27" customHeight="1">
      <c r="B2821" s="32" t="inlineStr">
        <is>
          <t>6.6</t>
        </is>
      </c>
      <c r="C2821" s="32" t="n">
        <v>4912</v>
      </c>
      <c r="D2821" s="71" t="inlineStr">
        <is>
          <t>MANGUERA DEL RADIADOR N° 2</t>
        </is>
      </c>
      <c r="E2821" s="56" t="inlineStr">
        <is>
          <t>Toyota Corolla Cross Híbrido, la manguera del radiador N° 2 es un componente esencial del sistema de enfriamiento del motor, facilitando la circulación eficiente del refrigerante entre el radiador y el motor.</t>
        </is>
      </c>
      <c r="F2821" s="32" t="inlineStr">
        <is>
          <t>Unidad</t>
        </is>
      </c>
      <c r="G2821" s="35" t="inlineStr">
        <is>
          <t>suministro</t>
        </is>
      </c>
      <c r="H2821" s="159" t="n">
        <v>90678</v>
      </c>
      <c r="I2821" s="37" t="n">
        <v>158.91</v>
      </c>
      <c r="J2821" s="37" t="n">
        <v>151.76</v>
      </c>
      <c r="K2821" s="160">
        <f>H2821*(I2821/J2821)</f>
        <v/>
      </c>
      <c r="L2821" s="159" t="n">
        <v>113492.6086</v>
      </c>
      <c r="M2821" s="159" t="n">
        <v>110187</v>
      </c>
      <c r="N2821" s="159" t="n">
        <v>119001.96</v>
      </c>
      <c r="O2821" s="162">
        <f>MIN(K2821,L2821,M2821,N2821)</f>
        <v/>
      </c>
      <c r="P2821" s="162">
        <f>MAX(K2821,L2821,M2821,N2821)</f>
        <v/>
      </c>
      <c r="Q2821" s="162">
        <f>MEDIAN(K2821,L2821,M2821,N2821)</f>
        <v/>
      </c>
      <c r="R2821" s="162">
        <f>AVERAGE(K2821,L2821,M2821,N2821)</f>
        <v/>
      </c>
      <c r="S2821" s="162">
        <f>AVERAGE(O2821,Q2821)</f>
        <v/>
      </c>
      <c r="T2821" s="162">
        <f>AVERAGE(P2821,Q2821)</f>
        <v/>
      </c>
      <c r="U2821" s="41">
        <f>STDEVA(K2821,L2821,M2821,N2821)</f>
        <v/>
      </c>
      <c r="V2821" s="42">
        <f>U2821/Q2821</f>
        <v/>
      </c>
      <c r="W2821" s="43">
        <f>IF(X2821=O2821,"MENOR",IF(X2821=S2821,"PROM[MEN-MED]","PROMEDIO"))</f>
        <v/>
      </c>
      <c r="X2821" s="163">
        <f>IF(V2821&lt;=300%,O2821,IF(AND(V2821&gt;100%,V2821&lt;=150%),S2821,R2821))</f>
        <v/>
      </c>
      <c r="Y2821" s="162">
        <f>ROUND(X2821,0)</f>
        <v/>
      </c>
    </row>
    <row r="2822" ht="27" customHeight="1">
      <c r="B2822" s="32" t="inlineStr">
        <is>
          <t>6.7</t>
        </is>
      </c>
      <c r="C2822" s="32" t="n">
        <v>4912</v>
      </c>
      <c r="D2822" s="71" t="inlineStr">
        <is>
          <t>SOPORTE DEL DEPURADOR DE AIRE</t>
        </is>
      </c>
      <c r="E2822" s="56" t="inlineStr">
        <is>
          <t>En el Toyota Corolla Cross Híbrido, el soporte del depurador de aire es un componente esencial que asegura y estabiliza el conjunto del filtro de aire dentro del compartimento del motor. Este soporte garantiza que el sistema de admisión de aire funcione correctamente al mantener el filtro de aire en su posición adecuada.</t>
        </is>
      </c>
      <c r="F2822" s="32" t="inlineStr">
        <is>
          <t>Unidad</t>
        </is>
      </c>
      <c r="G2822" s="35" t="inlineStr">
        <is>
          <t>suministro</t>
        </is>
      </c>
      <c r="H2822" s="159" t="n">
        <v>42750</v>
      </c>
      <c r="I2822" s="37" t="n">
        <v>158.91</v>
      </c>
      <c r="J2822" s="37" t="n">
        <v>151.76</v>
      </c>
      <c r="K2822" s="160">
        <f>H2822*(I2822/J2822)</f>
        <v/>
      </c>
      <c r="L2822" s="159" t="n">
        <v>50128.036</v>
      </c>
      <c r="M2822" s="159" t="n">
        <v>48668</v>
      </c>
      <c r="N2822" s="159" t="n">
        <v>52561.44</v>
      </c>
      <c r="O2822" s="162">
        <f>MIN(K2822,L2822,M2822,N2822)</f>
        <v/>
      </c>
      <c r="P2822" s="162">
        <f>MAX(K2822,L2822,M2822,N2822)</f>
        <v/>
      </c>
      <c r="Q2822" s="162">
        <f>MEDIAN(K2822,L2822,M2822,N2822)</f>
        <v/>
      </c>
      <c r="R2822" s="162">
        <f>AVERAGE(K2822,L2822,M2822,N2822)</f>
        <v/>
      </c>
      <c r="S2822" s="162">
        <f>AVERAGE(O2822,Q2822)</f>
        <v/>
      </c>
      <c r="T2822" s="162">
        <f>AVERAGE(P2822,Q2822)</f>
        <v/>
      </c>
      <c r="U2822" s="41">
        <f>STDEVA(K2822,L2822,M2822,N2822)</f>
        <v/>
      </c>
      <c r="V2822" s="42">
        <f>U2822/Q2822</f>
        <v/>
      </c>
      <c r="W2822" s="43">
        <f>IF(X2822=O2822,"MENOR",IF(X2822=S2822,"PROM[MEN-MED]","PROMEDIO"))</f>
        <v/>
      </c>
      <c r="X2822" s="163">
        <f>IF(V2822&lt;=300%,O2822,IF(AND(V2822&gt;100%,V2822&lt;=150%),S2822,R2822))</f>
        <v/>
      </c>
      <c r="Y2822" s="162">
        <f>ROUND(X2822,0)</f>
        <v/>
      </c>
    </row>
    <row r="2823" ht="30.75" customHeight="1">
      <c r="B2823" s="32" t="inlineStr">
        <is>
          <t>6.8</t>
        </is>
      </c>
      <c r="C2823" s="32" t="n">
        <v>4912</v>
      </c>
      <c r="D2823" s="71" t="inlineStr">
        <is>
          <t>CAJA DEL DEPURADOR DE AIRE</t>
        </is>
      </c>
      <c r="E2823" s="56" t="inlineStr">
        <is>
          <t>Toyota Corolla Cross Híbrido, la caja del depurador de aire es un componente esencial del sistema de admisión que alberga el filtro de aire, asegurando que el aire que ingresa al motor esté limpio y libre de impurezas.</t>
        </is>
      </c>
      <c r="F2823" s="32" t="inlineStr">
        <is>
          <t>Unidad</t>
        </is>
      </c>
      <c r="G2823" s="35" t="inlineStr">
        <is>
          <t>suministro</t>
        </is>
      </c>
      <c r="H2823" s="159" t="n">
        <v>2228276</v>
      </c>
      <c r="I2823" s="37" t="n">
        <v>158.91</v>
      </c>
      <c r="J2823" s="37" t="n">
        <v>151.76</v>
      </c>
      <c r="K2823" s="160">
        <f>H2823*(I2823/J2823)</f>
        <v/>
      </c>
      <c r="L2823" s="159" t="n">
        <v>2631138.0879</v>
      </c>
      <c r="M2823" s="159" t="n">
        <v>2554503</v>
      </c>
      <c r="N2823" s="159" t="n">
        <v>2758863.24</v>
      </c>
      <c r="O2823" s="162">
        <f>MIN(K2823,L2823,M2823,N2823)</f>
        <v/>
      </c>
      <c r="P2823" s="162">
        <f>MAX(K2823,L2823,M2823,N2823)</f>
        <v/>
      </c>
      <c r="Q2823" s="162">
        <f>MEDIAN(K2823,L2823,M2823,N2823)</f>
        <v/>
      </c>
      <c r="R2823" s="162">
        <f>AVERAGE(K2823,L2823,M2823,N2823)</f>
        <v/>
      </c>
      <c r="S2823" s="162">
        <f>AVERAGE(O2823,Q2823)</f>
        <v/>
      </c>
      <c r="T2823" s="162">
        <f>AVERAGE(P2823,Q2823)</f>
        <v/>
      </c>
      <c r="U2823" s="41">
        <f>STDEVA(K2823,L2823,M2823,N2823)</f>
        <v/>
      </c>
      <c r="V2823" s="42">
        <f>U2823/Q2823</f>
        <v/>
      </c>
      <c r="W2823" s="43">
        <f>IF(X2823=O2823,"MENOR",IF(X2823=S2823,"PROM[MEN-MED]","PROMEDIO"))</f>
        <v/>
      </c>
      <c r="X2823" s="163">
        <f>IF(V2823&lt;=300%,O2823,IF(AND(V2823&gt;100%,V2823&lt;=150%),S2823,R2823))</f>
        <v/>
      </c>
      <c r="Y2823" s="162">
        <f>ROUND(X2823,0)</f>
        <v/>
      </c>
    </row>
    <row r="2824" ht="21.75" customHeight="1">
      <c r="B2824" s="32" t="inlineStr">
        <is>
          <t>6.9</t>
        </is>
      </c>
      <c r="C2824" s="32" t="n">
        <v>4912</v>
      </c>
      <c r="D2824" s="71" t="inlineStr">
        <is>
          <t>FILTRO DEL DEPURADOR DE AIRE</t>
        </is>
      </c>
      <c r="E2824" s="56" t="inlineStr">
        <is>
          <t>el filtro del depurador de aire es esencial para mantener el motor libre de impurezas y garantizar un rendimiento óptimo.</t>
        </is>
      </c>
      <c r="F2824" s="32" t="inlineStr">
        <is>
          <t>Unidad</t>
        </is>
      </c>
      <c r="G2824" s="35" t="inlineStr">
        <is>
          <t>suministro</t>
        </is>
      </c>
      <c r="H2824" s="159" t="n">
        <v>111651</v>
      </c>
      <c r="I2824" s="37" t="n">
        <v>158.91</v>
      </c>
      <c r="J2824" s="37" t="n">
        <v>151.76</v>
      </c>
      <c r="K2824" s="160">
        <f>H2824*(I2824/J2824)</f>
        <v/>
      </c>
      <c r="L2824" s="159" t="n">
        <v>138713.1949</v>
      </c>
      <c r="M2824" s="159" t="n">
        <v>134673</v>
      </c>
      <c r="N2824" s="159" t="n">
        <v>145446.84</v>
      </c>
      <c r="O2824" s="162">
        <f>MIN(K2824,L2824,M2824,N2824)</f>
        <v/>
      </c>
      <c r="P2824" s="162">
        <f>MAX(K2824,L2824,M2824,N2824)</f>
        <v/>
      </c>
      <c r="Q2824" s="162">
        <f>MEDIAN(K2824,L2824,M2824,N2824)</f>
        <v/>
      </c>
      <c r="R2824" s="162">
        <f>AVERAGE(K2824,L2824,M2824,N2824)</f>
        <v/>
      </c>
      <c r="S2824" s="162">
        <f>AVERAGE(O2824,Q2824)</f>
        <v/>
      </c>
      <c r="T2824" s="162">
        <f>AVERAGE(P2824,Q2824)</f>
        <v/>
      </c>
      <c r="U2824" s="41">
        <f>STDEVA(K2824,L2824,M2824,N2824)</f>
        <v/>
      </c>
      <c r="V2824" s="42">
        <f>U2824/Q2824</f>
        <v/>
      </c>
      <c r="W2824" s="43">
        <f>IF(X2824=O2824,"MENOR",IF(X2824=S2824,"PROM[MEN-MED]","PROMEDIO"))</f>
        <v/>
      </c>
      <c r="X2824" s="163">
        <f>IF(V2824&lt;=300%,O2824,IF(AND(V2824&gt;100%,V2824&lt;=150%),S2824,R2824))</f>
        <v/>
      </c>
      <c r="Y2824" s="162">
        <f>ROUND(X2824,0)</f>
        <v/>
      </c>
    </row>
    <row r="2825" ht="52.5" customHeight="1">
      <c r="B2825" s="32" t="inlineStr">
        <is>
          <t>6.10</t>
        </is>
      </c>
      <c r="C2825" s="32" t="n">
        <v>4912</v>
      </c>
      <c r="D2825" s="71" t="inlineStr">
        <is>
          <t>TAPA DEL DEPURADOR DE AIRE</t>
        </is>
      </c>
      <c r="E2825" s="56" t="inlineStr">
        <is>
          <t>En el Toyota Corolla Cross Híbrido, la tapa del depurador de aire es un componente esencial del sistema de admisión que sella y protege el filtro de aire, asegurando que el aire que ingresa al motor esté limpio y libre de impurezas.</t>
        </is>
      </c>
      <c r="F2825" s="32" t="inlineStr">
        <is>
          <t>Unidad</t>
        </is>
      </c>
      <c r="G2825" s="35" t="inlineStr">
        <is>
          <t>suministro</t>
        </is>
      </c>
      <c r="H2825" s="159" t="n">
        <v>1014036</v>
      </c>
      <c r="I2825" s="37" t="n">
        <v>158.91</v>
      </c>
      <c r="J2825" s="37" t="n">
        <v>151.76</v>
      </c>
      <c r="K2825" s="160">
        <f>H2825*(I2825/J2825)</f>
        <v/>
      </c>
      <c r="L2825" s="159" t="n">
        <v>1206401.9247</v>
      </c>
      <c r="M2825" s="159" t="n">
        <v>1171264</v>
      </c>
      <c r="N2825" s="159" t="n">
        <v>1264965.12</v>
      </c>
      <c r="O2825" s="162">
        <f>MIN(K2825,L2825,M2825,N2825)</f>
        <v/>
      </c>
      <c r="P2825" s="162">
        <f>MAX(K2825,L2825,M2825,N2825)</f>
        <v/>
      </c>
      <c r="Q2825" s="162">
        <f>MEDIAN(K2825,L2825,M2825,N2825)</f>
        <v/>
      </c>
      <c r="R2825" s="162">
        <f>AVERAGE(K2825,L2825,M2825,N2825)</f>
        <v/>
      </c>
      <c r="S2825" s="162">
        <f>AVERAGE(O2825,Q2825)</f>
        <v/>
      </c>
      <c r="T2825" s="162">
        <f>AVERAGE(P2825,Q2825)</f>
        <v/>
      </c>
      <c r="U2825" s="41">
        <f>STDEVA(K2825,L2825,M2825,N2825)</f>
        <v/>
      </c>
      <c r="V2825" s="42">
        <f>U2825/Q2825</f>
        <v/>
      </c>
      <c r="W2825" s="43">
        <f>IF(X2825=O2825,"MENOR",IF(X2825=S2825,"PROM[MEN-MED]","PROMEDIO"))</f>
        <v/>
      </c>
      <c r="X2825" s="163">
        <f>IF(V2825&lt;=300%,O2825,IF(AND(V2825&gt;100%,V2825&lt;=150%),S2825,R2825))</f>
        <v/>
      </c>
      <c r="Y2825" s="162">
        <f>ROUND(X2825,0)</f>
        <v/>
      </c>
    </row>
    <row r="2826" ht="15.75" customHeight="1">
      <c r="B2826" s="32" t="inlineStr">
        <is>
          <t>6.11</t>
        </is>
      </c>
      <c r="C2826" s="32" t="n">
        <v>4912</v>
      </c>
      <c r="D2826" s="71" t="inlineStr">
        <is>
          <t>VENTILADOR IZQUIERDO</t>
        </is>
      </c>
      <c r="E2826" s="56" t="inlineStr">
        <is>
          <t>En el Toyota Corolla Cross Híbrido, el ventilador izquierdo del sistema de enfriamiento es crucial para mantener la temperatura óptima del motor y garantizar su rendimiento eficiente.</t>
        </is>
      </c>
      <c r="F2826" s="32" t="inlineStr">
        <is>
          <t>Unidad</t>
        </is>
      </c>
      <c r="G2826" s="35" t="inlineStr">
        <is>
          <t>suministro</t>
        </is>
      </c>
      <c r="H2826" s="159" t="n">
        <v>536750</v>
      </c>
      <c r="I2826" s="37" t="n">
        <v>158.91</v>
      </c>
      <c r="J2826" s="37" t="n">
        <v>151.76</v>
      </c>
      <c r="K2826" s="160">
        <f>H2826*(I2826/J2826)</f>
        <v/>
      </c>
      <c r="L2826" s="159" t="n">
        <v>641600.3881</v>
      </c>
      <c r="M2826" s="159" t="n">
        <v>622913</v>
      </c>
      <c r="N2826" s="159" t="n">
        <v>672746.04</v>
      </c>
      <c r="O2826" s="162">
        <f>MIN(K2826,L2826,M2826,N2826)</f>
        <v/>
      </c>
      <c r="P2826" s="162">
        <f>MAX(K2826,L2826,M2826,N2826)</f>
        <v/>
      </c>
      <c r="Q2826" s="162">
        <f>MEDIAN(K2826,L2826,M2826,N2826)</f>
        <v/>
      </c>
      <c r="R2826" s="162">
        <f>AVERAGE(K2826,L2826,M2826,N2826)</f>
        <v/>
      </c>
      <c r="S2826" s="162">
        <f>AVERAGE(O2826,Q2826)</f>
        <v/>
      </c>
      <c r="T2826" s="162">
        <f>AVERAGE(P2826,Q2826)</f>
        <v/>
      </c>
      <c r="U2826" s="41">
        <f>STDEVA(K2826,L2826,M2826,N2826)</f>
        <v/>
      </c>
      <c r="V2826" s="42">
        <f>U2826/Q2826</f>
        <v/>
      </c>
      <c r="W2826" s="43">
        <f>IF(X2826=O2826,"MENOR",IF(X2826=S2826,"PROM[MEN-MED]","PROMEDIO"))</f>
        <v/>
      </c>
      <c r="X2826" s="163">
        <f>IF(V2826&lt;=300%,O2826,IF(AND(V2826&gt;100%,V2826&lt;=150%),S2826,R2826))</f>
        <v/>
      </c>
      <c r="Y2826" s="162">
        <f>ROUND(X2826,0)</f>
        <v/>
      </c>
    </row>
    <row r="2827" ht="15.75" customHeight="1">
      <c r="B2827" s="32" t="inlineStr">
        <is>
          <t>6.12</t>
        </is>
      </c>
      <c r="C2827" s="32" t="n">
        <v>4912</v>
      </c>
      <c r="D2827" s="71" t="inlineStr">
        <is>
          <t>VENTILADOR DERECHO</t>
        </is>
      </c>
      <c r="E2827" s="56" t="inlineStr">
        <is>
          <t>En el Toyota Corolla Cross Híbrido, el ventilador izquierdo del sistema de enfriamiento es crucial para mantener la temperatura óptima del motor y garantizar su rendimiento eficiente.</t>
        </is>
      </c>
      <c r="F2827" s="32" t="inlineStr">
        <is>
          <t>Unidad</t>
        </is>
      </c>
      <c r="G2827" s="35" t="inlineStr">
        <is>
          <t>suministro</t>
        </is>
      </c>
      <c r="H2827" s="159" t="n">
        <v>536750</v>
      </c>
      <c r="I2827" s="37" t="n">
        <v>158.91</v>
      </c>
      <c r="J2827" s="37" t="n">
        <v>151.76</v>
      </c>
      <c r="K2827" s="160">
        <f>H2827*(I2827/J2827)</f>
        <v/>
      </c>
      <c r="L2827" s="159" t="n">
        <v>641600.3881</v>
      </c>
      <c r="M2827" s="159" t="n">
        <v>622913</v>
      </c>
      <c r="N2827" s="159" t="n">
        <v>672746.04</v>
      </c>
      <c r="O2827" s="162">
        <f>MIN(K2827,L2827,M2827,N2827)</f>
        <v/>
      </c>
      <c r="P2827" s="162">
        <f>MAX(K2827,L2827,M2827,N2827)</f>
        <v/>
      </c>
      <c r="Q2827" s="162">
        <f>MEDIAN(K2827,L2827,M2827,N2827)</f>
        <v/>
      </c>
      <c r="R2827" s="162">
        <f>AVERAGE(K2827,L2827,M2827,N2827)</f>
        <v/>
      </c>
      <c r="S2827" s="162">
        <f>AVERAGE(O2827,Q2827)</f>
        <v/>
      </c>
      <c r="T2827" s="162">
        <f>AVERAGE(P2827,Q2827)</f>
        <v/>
      </c>
      <c r="U2827" s="41">
        <f>STDEVA(K2827,L2827,M2827,N2827)</f>
        <v/>
      </c>
      <c r="V2827" s="42">
        <f>U2827/Q2827</f>
        <v/>
      </c>
      <c r="W2827" s="43">
        <f>IF(X2827=O2827,"MENOR",IF(X2827=S2827,"PROM[MEN-MED]","PROMEDIO"))</f>
        <v/>
      </c>
      <c r="X2827" s="163">
        <f>IF(V2827&lt;=300%,O2827,IF(AND(V2827&gt;100%,V2827&lt;=150%),S2827,R2827))</f>
        <v/>
      </c>
      <c r="Y2827" s="162">
        <f>ROUND(X2827,0)</f>
        <v/>
      </c>
    </row>
    <row r="2828" ht="32.25" customHeight="1">
      <c r="B2828" s="32" t="inlineStr">
        <is>
          <t>6.13</t>
        </is>
      </c>
      <c r="C2828" s="32" t="n">
        <v>4912</v>
      </c>
      <c r="D2828" s="71" t="inlineStr">
        <is>
          <t>MANGUERA DEL RADIADOR N° 2</t>
        </is>
      </c>
      <c r="E2828" s="56" t="inlineStr">
        <is>
          <t>En el Toyota Corolla Cross Híbrido, la manguera del radiador N° 2 es un componente esencial del sistema de enfriamiento del motor, facilitando la circulación eficiente del refrigerante entre el radiador y el motor.</t>
        </is>
      </c>
      <c r="F2828" s="32" t="inlineStr">
        <is>
          <t>Unidad</t>
        </is>
      </c>
      <c r="G2828" s="35" t="inlineStr">
        <is>
          <t>suministro</t>
        </is>
      </c>
      <c r="H2828" s="159" t="n">
        <v>94050</v>
      </c>
      <c r="I2828" s="37" t="n">
        <v>158.91</v>
      </c>
      <c r="J2828" s="37" t="n">
        <v>151.76</v>
      </c>
      <c r="K2828" s="160">
        <f>H2828*(I2828/J2828)</f>
        <v/>
      </c>
      <c r="L2828" s="159" t="n">
        <v>112422.4416</v>
      </c>
      <c r="M2828" s="159" t="n">
        <v>109148</v>
      </c>
      <c r="N2828" s="159" t="n">
        <v>117879.84</v>
      </c>
      <c r="O2828" s="162">
        <f>MIN(K2828,L2828,M2828,N2828)</f>
        <v/>
      </c>
      <c r="P2828" s="162">
        <f>MAX(K2828,L2828,M2828,N2828)</f>
        <v/>
      </c>
      <c r="Q2828" s="162">
        <f>MEDIAN(K2828,L2828,M2828,N2828)</f>
        <v/>
      </c>
      <c r="R2828" s="162">
        <f>AVERAGE(K2828,L2828,M2828,N2828)</f>
        <v/>
      </c>
      <c r="S2828" s="162">
        <f>AVERAGE(O2828,Q2828)</f>
        <v/>
      </c>
      <c r="T2828" s="162">
        <f>AVERAGE(P2828,Q2828)</f>
        <v/>
      </c>
      <c r="U2828" s="41">
        <f>STDEVA(K2828,L2828,M2828,N2828)</f>
        <v/>
      </c>
      <c r="V2828" s="42">
        <f>U2828/Q2828</f>
        <v/>
      </c>
      <c r="W2828" s="43">
        <f>IF(X2828=O2828,"MENOR",IF(X2828=S2828,"PROM[MEN-MED]","PROMEDIO"))</f>
        <v/>
      </c>
      <c r="X2828" s="163">
        <f>IF(V2828&lt;=300%,O2828,IF(AND(V2828&gt;100%,V2828&lt;=150%),S2828,R2828))</f>
        <v/>
      </c>
      <c r="Y2828" s="162">
        <f>ROUND(X2828,0)</f>
        <v/>
      </c>
    </row>
    <row r="2829" ht="27" customHeight="1">
      <c r="B2829" s="32" t="inlineStr">
        <is>
          <t>6.14</t>
        </is>
      </c>
      <c r="C2829" s="32" t="n">
        <v>4912</v>
      </c>
      <c r="D2829" s="71" t="inlineStr">
        <is>
          <t>MANGUERA DE ENTRADA DEL RADIADOR HÍBRIDO</t>
        </is>
      </c>
      <c r="E2829" s="56" t="inlineStr">
        <is>
          <t>En el Toyota Corolla Cross Híbrido, la manguera de entrada del radiador es esencial para el correcto funcionamiento del sistema de enfriamiento del motor. Esta manguera permite que el refrigerante fluya desde el radiador hacia el motor, manteniendo una temperatura óptima de operación.</t>
        </is>
      </c>
      <c r="F2829" s="32" t="inlineStr">
        <is>
          <t>Unidad</t>
        </is>
      </c>
      <c r="G2829" s="35" t="inlineStr">
        <is>
          <t>suministro</t>
        </is>
      </c>
      <c r="H2829" s="159" t="n">
        <v>95000</v>
      </c>
      <c r="I2829" s="37" t="n">
        <v>158.91</v>
      </c>
      <c r="J2829" s="37" t="n">
        <v>151.76</v>
      </c>
      <c r="K2829" s="160">
        <f>H2829*(I2829/J2829)</f>
        <v/>
      </c>
      <c r="L2829" s="159" t="n">
        <v>114640.0304</v>
      </c>
      <c r="M2829" s="159" t="n">
        <v>111301</v>
      </c>
      <c r="N2829" s="159" t="n">
        <v>120205.08</v>
      </c>
      <c r="O2829" s="162">
        <f>MIN(K2829,L2829,M2829,N2829)</f>
        <v/>
      </c>
      <c r="P2829" s="162">
        <f>MAX(K2829,L2829,M2829,N2829)</f>
        <v/>
      </c>
      <c r="Q2829" s="162">
        <f>MEDIAN(K2829,L2829,M2829,N2829)</f>
        <v/>
      </c>
      <c r="R2829" s="162">
        <f>AVERAGE(K2829,L2829,M2829,N2829)</f>
        <v/>
      </c>
      <c r="S2829" s="162">
        <f>AVERAGE(O2829,Q2829)</f>
        <v/>
      </c>
      <c r="T2829" s="162">
        <f>AVERAGE(P2829,Q2829)</f>
        <v/>
      </c>
      <c r="U2829" s="41">
        <f>STDEVA(K2829,L2829,M2829,N2829)</f>
        <v/>
      </c>
      <c r="V2829" s="42">
        <f>U2829/Q2829</f>
        <v/>
      </c>
      <c r="W2829" s="43">
        <f>IF(X2829=O2829,"MENOR",IF(X2829=S2829,"PROM[MEN-MED]","PROMEDIO"))</f>
        <v/>
      </c>
      <c r="X2829" s="163">
        <f>IF(V2829&lt;=300%,O2829,IF(AND(V2829&gt;100%,V2829&lt;=150%),S2829,R2829))</f>
        <v/>
      </c>
      <c r="Y2829" s="162">
        <f>ROUND(X2829,0)</f>
        <v/>
      </c>
    </row>
    <row r="2830" ht="27" customHeight="1">
      <c r="B2830" s="32" t="inlineStr">
        <is>
          <t>6.15</t>
        </is>
      </c>
      <c r="C2830" s="32" t="n">
        <v>4912</v>
      </c>
      <c r="D2830" s="71" t="inlineStr">
        <is>
          <t>MANGUERA DE DERIVACIÓN DE AGUA N° 2</t>
        </is>
      </c>
      <c r="E2830" s="56" t="inlineStr">
        <is>
          <t>En el Toyota Corolla Cross Híbrido, la manguera de derivación de agua N° 2 es un componente esencial del sistema de enfriamiento del motor, facilitando la circulación adecuada del refrigerante para mantener la temperatura óptima de funcionamiento</t>
        </is>
      </c>
      <c r="F2830" s="32" t="inlineStr">
        <is>
          <t>Unidad</t>
        </is>
      </c>
      <c r="G2830" s="35" t="inlineStr">
        <is>
          <t>suministro</t>
        </is>
      </c>
      <c r="H2830" s="159" t="n">
        <v>31350</v>
      </c>
      <c r="I2830" s="37" t="n">
        <v>158.91</v>
      </c>
      <c r="J2830" s="37" t="n">
        <v>151.76</v>
      </c>
      <c r="K2830" s="160">
        <f>H2830*(I2830/J2830)</f>
        <v/>
      </c>
      <c r="L2830" s="159" t="n">
        <v>38188.2781</v>
      </c>
      <c r="M2830" s="159" t="n">
        <v>37076</v>
      </c>
      <c r="N2830" s="159" t="n">
        <v>40042.08</v>
      </c>
      <c r="O2830" s="162">
        <f>MIN(K2830,L2830,M2830,N2830)</f>
        <v/>
      </c>
      <c r="P2830" s="162">
        <f>MAX(K2830,L2830,M2830,N2830)</f>
        <v/>
      </c>
      <c r="Q2830" s="162">
        <f>MEDIAN(K2830,L2830,M2830,N2830)</f>
        <v/>
      </c>
      <c r="R2830" s="162">
        <f>AVERAGE(K2830,L2830,M2830,N2830)</f>
        <v/>
      </c>
      <c r="S2830" s="162">
        <f>AVERAGE(O2830,Q2830)</f>
        <v/>
      </c>
      <c r="T2830" s="162">
        <f>AVERAGE(P2830,Q2830)</f>
        <v/>
      </c>
      <c r="U2830" s="41">
        <f>STDEVA(K2830,L2830,M2830,N2830)</f>
        <v/>
      </c>
      <c r="V2830" s="42">
        <f>U2830/Q2830</f>
        <v/>
      </c>
      <c r="W2830" s="43">
        <f>IF(X2830=O2830,"MENOR",IF(X2830=S2830,"PROM[MEN-MED]","PROMEDIO"))</f>
        <v/>
      </c>
      <c r="X2830" s="163">
        <f>IF(V2830&lt;=300%,O2830,IF(AND(V2830&gt;100%,V2830&lt;=150%),S2830,R2830))</f>
        <v/>
      </c>
      <c r="Y2830" s="162">
        <f>ROUND(X2830,0)</f>
        <v/>
      </c>
    </row>
    <row r="2831" ht="27" customHeight="1">
      <c r="B2831" s="32" t="inlineStr">
        <is>
          <t>6.16</t>
        </is>
      </c>
      <c r="C2831" s="32" t="n">
        <v>4912</v>
      </c>
      <c r="D2831" s="71" t="inlineStr">
        <is>
          <t>DEPÓSITO AUXILIAR DEL INVERSOR</t>
        </is>
      </c>
      <c r="E2831" s="56" t="inlineStr">
        <is>
          <t>En el Toyota Corolla Cross Híbrido, el depósito auxiliar del inversor es un componente esencial del sistema de enfriamiento, encargado de almacenar el refrigerante que mantiene la temperatura adecuada del inversor del motor eléctrico.</t>
        </is>
      </c>
      <c r="F2831" s="32" t="inlineStr">
        <is>
          <t>Unidad</t>
        </is>
      </c>
      <c r="G2831" s="35" t="inlineStr">
        <is>
          <t>suministro</t>
        </is>
      </c>
      <c r="H2831" s="159" t="n">
        <v>435775</v>
      </c>
      <c r="I2831" s="37" t="n">
        <v>158.91</v>
      </c>
      <c r="J2831" s="37" t="n">
        <v>151.76</v>
      </c>
      <c r="K2831" s="160">
        <f>H2831*(I2831/J2831)</f>
        <v/>
      </c>
      <c r="L2831" s="159" t="n">
        <v>542242.4686</v>
      </c>
      <c r="M2831" s="159" t="n">
        <v>526449</v>
      </c>
      <c r="N2831" s="159" t="n">
        <v>568564.92</v>
      </c>
      <c r="O2831" s="162">
        <f>MIN(K2831,L2831,M2831,N2831)</f>
        <v/>
      </c>
      <c r="P2831" s="162">
        <f>MAX(K2831,L2831,M2831,N2831)</f>
        <v/>
      </c>
      <c r="Q2831" s="162">
        <f>MEDIAN(K2831,L2831,M2831,N2831)</f>
        <v/>
      </c>
      <c r="R2831" s="162">
        <f>AVERAGE(K2831,L2831,M2831,N2831)</f>
        <v/>
      </c>
      <c r="S2831" s="162">
        <f>AVERAGE(O2831,Q2831)</f>
        <v/>
      </c>
      <c r="T2831" s="162">
        <f>AVERAGE(P2831,Q2831)</f>
        <v/>
      </c>
      <c r="U2831" s="41">
        <f>STDEVA(K2831,L2831,M2831,N2831)</f>
        <v/>
      </c>
      <c r="V2831" s="42">
        <f>U2831/Q2831</f>
        <v/>
      </c>
      <c r="W2831" s="43">
        <f>IF(X2831=O2831,"MENOR",IF(X2831=S2831,"PROM[MEN-MED]","PROMEDIO"))</f>
        <v/>
      </c>
      <c r="X2831" s="163">
        <f>IF(V2831&lt;=300%,O2831,IF(AND(V2831&gt;100%,V2831&lt;=150%),S2831,R2831))</f>
        <v/>
      </c>
      <c r="Y2831" s="162">
        <f>ROUND(X2831,0)</f>
        <v/>
      </c>
    </row>
    <row r="2832" ht="27" customHeight="1">
      <c r="B2832" s="32" t="inlineStr">
        <is>
          <t>6.17</t>
        </is>
      </c>
      <c r="C2832" s="32" t="n">
        <v>4912</v>
      </c>
      <c r="D2832" s="71" t="inlineStr">
        <is>
          <t>TAPÓN DE LA LLAVE DE PURGA DEL RADIADOR</t>
        </is>
      </c>
      <c r="E2832" s="56" t="inlineStr">
        <is>
          <t>el tapón de drenaje del radiador es un componente esencial que permite vaciar el refrigerante del sistema de enfriamiento cuando es necesario realizar mantenimientos o reparaciones.</t>
        </is>
      </c>
      <c r="F2832" s="32" t="inlineStr">
        <is>
          <t>Unidad</t>
        </is>
      </c>
      <c r="G2832" s="35" t="inlineStr">
        <is>
          <t>suministro</t>
        </is>
      </c>
      <c r="H2832" s="159" t="n">
        <v>20900</v>
      </c>
      <c r="I2832" s="37" t="n">
        <v>158.91</v>
      </c>
      <c r="J2832" s="37" t="n">
        <v>151.76</v>
      </c>
      <c r="K2832" s="160">
        <f>H2832*(I2832/J2832)</f>
        <v/>
      </c>
      <c r="L2832" s="159" t="n">
        <v>25457.4796</v>
      </c>
      <c r="M2832" s="159" t="n">
        <v>24716</v>
      </c>
      <c r="N2832" s="159" t="n">
        <v>26693.28</v>
      </c>
      <c r="O2832" s="162">
        <f>MIN(K2832,L2832,M2832,N2832)</f>
        <v/>
      </c>
      <c r="P2832" s="162">
        <f>MAX(K2832,L2832,M2832,N2832)</f>
        <v/>
      </c>
      <c r="Q2832" s="162">
        <f>MEDIAN(K2832,L2832,M2832,N2832)</f>
        <v/>
      </c>
      <c r="R2832" s="162">
        <f>AVERAGE(K2832,L2832,M2832,N2832)</f>
        <v/>
      </c>
      <c r="S2832" s="162">
        <f>AVERAGE(O2832,Q2832)</f>
        <v/>
      </c>
      <c r="T2832" s="162">
        <f>AVERAGE(P2832,Q2832)</f>
        <v/>
      </c>
      <c r="U2832" s="41">
        <f>STDEVA(K2832,L2832,M2832,N2832)</f>
        <v/>
      </c>
      <c r="V2832" s="42">
        <f>U2832/Q2832</f>
        <v/>
      </c>
      <c r="W2832" s="43">
        <f>IF(X2832=O2832,"MENOR",IF(X2832=S2832,"PROM[MEN-MED]","PROMEDIO"))</f>
        <v/>
      </c>
      <c r="X2832" s="163">
        <f>IF(V2832&lt;=300%,O2832,IF(AND(V2832&gt;100%,V2832&lt;=150%),S2832,R2832))</f>
        <v/>
      </c>
      <c r="Y2832" s="162">
        <f>ROUND(X2832,0)</f>
        <v/>
      </c>
    </row>
    <row r="2833" ht="27" customHeight="1">
      <c r="B2833" s="32" t="inlineStr">
        <is>
          <t>6.18</t>
        </is>
      </c>
      <c r="C2833" s="32" t="n">
        <v>4912</v>
      </c>
      <c r="D2833" s="71" t="inlineStr">
        <is>
          <t>OJAL DEL SOPORTE DEL RADIADOR</t>
        </is>
      </c>
      <c r="E2833" s="56" t="inlineStr">
        <is>
          <t>En el Toyota Corolla Cross Híbrido, el ojal del soporte del radiador es un componente esencial que amortigua y asegura el radiador al soporte, reduciendo vibraciones y previniendo daños.</t>
        </is>
      </c>
      <c r="F2833" s="32" t="inlineStr">
        <is>
          <t>Unidad</t>
        </is>
      </c>
      <c r="G2833" s="35" t="inlineStr">
        <is>
          <t>suministro</t>
        </is>
      </c>
      <c r="H2833" s="159" t="n">
        <v>27876</v>
      </c>
      <c r="I2833" s="37" t="n">
        <v>158.91</v>
      </c>
      <c r="J2833" s="37" t="n">
        <v>151.76</v>
      </c>
      <c r="K2833" s="160">
        <f>H2833*(I2833/J2833)</f>
        <v/>
      </c>
      <c r="L2833" s="159" t="n">
        <v>34867.5593</v>
      </c>
      <c r="M2833" s="159" t="n">
        <v>33852</v>
      </c>
      <c r="N2833" s="159" t="n">
        <v>36560.16</v>
      </c>
      <c r="O2833" s="162">
        <f>MIN(K2833,L2833,M2833,N2833)</f>
        <v/>
      </c>
      <c r="P2833" s="162">
        <f>MAX(K2833,L2833,M2833,N2833)</f>
        <v/>
      </c>
      <c r="Q2833" s="162">
        <f>MEDIAN(K2833,L2833,M2833,N2833)</f>
        <v/>
      </c>
      <c r="R2833" s="162">
        <f>AVERAGE(K2833,L2833,M2833,N2833)</f>
        <v/>
      </c>
      <c r="S2833" s="162">
        <f>AVERAGE(O2833,Q2833)</f>
        <v/>
      </c>
      <c r="T2833" s="162">
        <f>AVERAGE(P2833,Q2833)</f>
        <v/>
      </c>
      <c r="U2833" s="41">
        <f>STDEVA(K2833,L2833,M2833,N2833)</f>
        <v/>
      </c>
      <c r="V2833" s="42">
        <f>U2833/Q2833</f>
        <v/>
      </c>
      <c r="W2833" s="43">
        <f>IF(X2833=O2833,"MENOR",IF(X2833=S2833,"PROM[MEN-MED]","PROMEDIO"))</f>
        <v/>
      </c>
      <c r="X2833" s="163">
        <f>IF(V2833&lt;=300%,O2833,IF(AND(V2833&gt;100%,V2833&lt;=150%),S2833,R2833))</f>
        <v/>
      </c>
      <c r="Y2833" s="162">
        <f>ROUND(X2833,0)</f>
        <v/>
      </c>
    </row>
    <row r="2834" ht="27" customHeight="1">
      <c r="B2834" s="32" t="inlineStr">
        <is>
          <t>6.19</t>
        </is>
      </c>
      <c r="C2834" s="32" t="n">
        <v>4912</v>
      </c>
      <c r="D2834" s="71" t="inlineStr">
        <is>
          <t>AMORTIGUADOR DEL SOPORTE DEL RADIADOR</t>
        </is>
      </c>
      <c r="E2834" s="56" t="inlineStr">
        <is>
          <t>En el Toyota Corolla Cross Híbrido, el amortiguador del soporte del radiador, también conocido como cojín del soporte del radiador, es un componente esencial del sistema de enfriamiento. Su función principal es absorber las vibraciones y asegurar una sujeción firme del radiador, protegiéndolo de posibles daños durante el funcionamiento del vehículo</t>
        </is>
      </c>
      <c r="F2834" s="32" t="inlineStr">
        <is>
          <t>Unidad</t>
        </is>
      </c>
      <c r="G2834" s="35" t="inlineStr">
        <is>
          <t>suministro</t>
        </is>
      </c>
      <c r="H2834" s="159" t="n">
        <v>588212</v>
      </c>
      <c r="I2834" s="37" t="n">
        <v>158.91</v>
      </c>
      <c r="J2834" s="37" t="n">
        <v>151.76</v>
      </c>
      <c r="K2834" s="160">
        <f>H2834*(I2834/J2834)</f>
        <v/>
      </c>
      <c r="L2834" s="159" t="n">
        <v>722096.9504</v>
      </c>
      <c r="M2834" s="159" t="n">
        <v>701065</v>
      </c>
      <c r="N2834" s="159" t="n">
        <v>757150.2</v>
      </c>
      <c r="O2834" s="162">
        <f>MIN(K2834,L2834,M2834,N2834)</f>
        <v/>
      </c>
      <c r="P2834" s="162">
        <f>MAX(K2834,L2834,M2834,N2834)</f>
        <v/>
      </c>
      <c r="Q2834" s="162">
        <f>MEDIAN(K2834,L2834,M2834,N2834)</f>
        <v/>
      </c>
      <c r="R2834" s="162">
        <f>AVERAGE(K2834,L2834,M2834,N2834)</f>
        <v/>
      </c>
      <c r="S2834" s="162">
        <f>AVERAGE(O2834,Q2834)</f>
        <v/>
      </c>
      <c r="T2834" s="162">
        <f>AVERAGE(P2834,Q2834)</f>
        <v/>
      </c>
      <c r="U2834" s="41">
        <f>STDEVA(K2834,L2834,M2834,N2834)</f>
        <v/>
      </c>
      <c r="V2834" s="42">
        <f>U2834/Q2834</f>
        <v/>
      </c>
      <c r="W2834" s="43">
        <f>IF(X2834=O2834,"MENOR",IF(X2834=S2834,"PROM[MEN-MED]","PROMEDIO"))</f>
        <v/>
      </c>
      <c r="X2834" s="163">
        <f>IF(V2834&lt;=300%,O2834,IF(AND(V2834&gt;100%,V2834&lt;=150%),S2834,R2834))</f>
        <v/>
      </c>
      <c r="Y2834" s="162">
        <f>ROUND(X2834,0)</f>
        <v/>
      </c>
    </row>
    <row r="2835" ht="27" customHeight="1">
      <c r="B2835" s="32" t="inlineStr">
        <is>
          <t>6.20</t>
        </is>
      </c>
      <c r="C2835" s="32" t="n">
        <v>4912</v>
      </c>
      <c r="D2835" s="71" t="inlineStr">
        <is>
          <t>RADIADOR</t>
        </is>
      </c>
      <c r="E2835" s="56" t="inlineStr">
        <is>
          <t>el radiador es un componente esencial del sistema de enfriamiento, encargado de disipar el calor generado por el motor y el sistema híbrido, asegurando que el vehículo opere dentro de los rangos de temperatura óptimos.</t>
        </is>
      </c>
      <c r="F2835" s="32" t="inlineStr">
        <is>
          <t>Unidad</t>
        </is>
      </c>
      <c r="G2835" s="35" t="inlineStr">
        <is>
          <t>suministro</t>
        </is>
      </c>
      <c r="H2835" s="159" t="n">
        <v>3477542</v>
      </c>
      <c r="I2835" s="37" t="n">
        <v>158.91</v>
      </c>
      <c r="J2835" s="37" t="n">
        <v>151.76</v>
      </c>
      <c r="K2835" s="160">
        <f>H2835*(I2835/J2835)</f>
        <v/>
      </c>
      <c r="L2835" s="159" t="n">
        <v>4207252.3304</v>
      </c>
      <c r="M2835" s="159" t="n">
        <v>4084711</v>
      </c>
      <c r="N2835" s="159" t="n">
        <v>4411487.88</v>
      </c>
      <c r="O2835" s="162">
        <f>MIN(K2835,L2835,M2835,N2835)</f>
        <v/>
      </c>
      <c r="P2835" s="162">
        <f>MAX(K2835,L2835,M2835,N2835)</f>
        <v/>
      </c>
      <c r="Q2835" s="162">
        <f>MEDIAN(K2835,L2835,M2835,N2835)</f>
        <v/>
      </c>
      <c r="R2835" s="162">
        <f>AVERAGE(K2835,L2835,M2835,N2835)</f>
        <v/>
      </c>
      <c r="S2835" s="162">
        <f>AVERAGE(O2835,Q2835)</f>
        <v/>
      </c>
      <c r="T2835" s="162">
        <f>AVERAGE(P2835,Q2835)</f>
        <v/>
      </c>
      <c r="U2835" s="41">
        <f>STDEVA(K2835,L2835,M2835,N2835)</f>
        <v/>
      </c>
      <c r="V2835" s="42">
        <f>U2835/Q2835</f>
        <v/>
      </c>
      <c r="W2835" s="43">
        <f>IF(X2835=O2835,"MENOR",IF(X2835=S2835,"PROM[MEN-MED]","PROMEDIO"))</f>
        <v/>
      </c>
      <c r="X2835" s="163">
        <f>IF(V2835&lt;=300%,O2835,IF(AND(V2835&gt;100%,V2835&lt;=150%),S2835,R2835))</f>
        <v/>
      </c>
      <c r="Y2835" s="162">
        <f>ROUND(X2835,0)</f>
        <v/>
      </c>
    </row>
    <row r="2836" ht="25.5" customHeight="1">
      <c r="B2836" s="32" t="inlineStr">
        <is>
          <t>6.21</t>
        </is>
      </c>
      <c r="C2836" s="32" t="n">
        <v>4912</v>
      </c>
      <c r="D2836" s="71" t="inlineStr">
        <is>
          <t>CONDENSADOR DEL ENFRIADOR</t>
        </is>
      </c>
      <c r="E2836" s="56" t="inlineStr">
        <is>
          <t>condensador del sistema de aire acondicionado es un componente esencial que disipa el calor del refrigerante, permitiendo que el sistema de climatización funcione de manera eficiente y proporcione una temperatura agradable en el habitáculo.</t>
        </is>
      </c>
      <c r="F2836" s="32" t="inlineStr">
        <is>
          <t>Unidad</t>
        </is>
      </c>
      <c r="G2836" s="35" t="inlineStr">
        <is>
          <t>suministro</t>
        </is>
      </c>
      <c r="H2836" s="159" t="n">
        <v>3064767</v>
      </c>
      <c r="I2836" s="37" t="n">
        <v>158.91</v>
      </c>
      <c r="J2836" s="37" t="n">
        <v>151.76</v>
      </c>
      <c r="K2836" s="160">
        <f>H2836*(I2836/J2836)</f>
        <v/>
      </c>
      <c r="L2836" s="159" t="n">
        <v>3737772.15</v>
      </c>
      <c r="M2836" s="159" t="n">
        <v>3628905</v>
      </c>
      <c r="N2836" s="159" t="n">
        <v>3919217.4</v>
      </c>
      <c r="O2836" s="162">
        <f>MIN(K2836,L2836,M2836,N2836)</f>
        <v/>
      </c>
      <c r="P2836" s="162">
        <f>MAX(K2836,L2836,M2836,N2836)</f>
        <v/>
      </c>
      <c r="Q2836" s="162">
        <f>MEDIAN(K2836,L2836,M2836,N2836)</f>
        <v/>
      </c>
      <c r="R2836" s="162">
        <f>AVERAGE(K2836,L2836,M2836,N2836)</f>
        <v/>
      </c>
      <c r="S2836" s="162">
        <f>AVERAGE(O2836,Q2836)</f>
        <v/>
      </c>
      <c r="T2836" s="162">
        <f>AVERAGE(P2836,Q2836)</f>
        <v/>
      </c>
      <c r="U2836" s="41">
        <f>STDEVA(K2836,L2836,M2836,N2836)</f>
        <v/>
      </c>
      <c r="V2836" s="42">
        <f>U2836/Q2836</f>
        <v/>
      </c>
      <c r="W2836" s="43">
        <f>IF(X2836=O2836,"MENOR",IF(X2836=S2836,"PROM[MEN-MED]","PROMEDIO"))</f>
        <v/>
      </c>
      <c r="X2836" s="163">
        <f>IF(V2836&lt;=300%,O2836,IF(AND(V2836&gt;100%,V2836&lt;=150%),S2836,R2836))</f>
        <v/>
      </c>
      <c r="Y2836" s="162">
        <f>ROUND(X2836,0)</f>
        <v/>
      </c>
    </row>
    <row r="2837" ht="15.75" customHeight="1">
      <c r="B2837" s="26" t="inlineStr">
        <is>
          <t>7.</t>
        </is>
      </c>
      <c r="C2837" s="142" t="inlineStr">
        <is>
          <t>MOTOR  Y SISTEMA DE ALIMENTACIÓN</t>
        </is>
      </c>
      <c r="H2837" s="157" t="n"/>
      <c r="I2837" s="29" t="n"/>
      <c r="J2837" s="29" t="n"/>
      <c r="K2837" s="157" t="n"/>
      <c r="L2837" s="157" t="n"/>
      <c r="M2837" s="157" t="n"/>
      <c r="N2837" s="157" t="n"/>
      <c r="O2837" s="29" t="n"/>
      <c r="P2837" s="29" t="n"/>
      <c r="Q2837" s="29" t="n"/>
      <c r="R2837" s="29" t="n"/>
      <c r="S2837" s="29" t="n"/>
      <c r="T2837" s="29" t="n"/>
      <c r="U2837" s="29" t="n"/>
      <c r="V2837" s="75" t="n"/>
      <c r="W2837" s="29" t="n"/>
      <c r="X2837" s="29" t="n"/>
      <c r="Y2837" s="29" t="n"/>
    </row>
    <row r="2838" ht="27" customHeight="1">
      <c r="B2838" s="57" t="inlineStr">
        <is>
          <t>7.1</t>
        </is>
      </c>
      <c r="C2838" s="32" t="n">
        <v>4912</v>
      </c>
      <c r="D2838" s="59" t="inlineStr">
        <is>
          <t>FILTRO DE ADMISIÓN DE LA BATERÍA HV N° 1</t>
        </is>
      </c>
      <c r="E2838" s="34" t="inlineStr">
        <is>
          <t>el filtro de admisión de la batería HV N° 1 es un componente esencial que mantiene limpio el aire que entra al sistema de enfriamiento de la batería de alto voltaje, asegurando su funcionamiento eficiente y prolongando su vida útil.</t>
        </is>
      </c>
      <c r="F2838" s="32" t="inlineStr">
        <is>
          <t>Unidad</t>
        </is>
      </c>
      <c r="G2838" s="35" t="inlineStr">
        <is>
          <t>suministro</t>
        </is>
      </c>
      <c r="H2838" s="159" t="n">
        <v>75051</v>
      </c>
      <c r="I2838" s="37" t="n">
        <v>158.91</v>
      </c>
      <c r="J2838" s="37" t="n">
        <v>151.76</v>
      </c>
      <c r="K2838" s="160">
        <f>H2838*(I2838/J2838)</f>
        <v/>
      </c>
      <c r="L2838" s="159" t="n">
        <v>88002.166</v>
      </c>
      <c r="M2838" s="159" t="n">
        <v>85439</v>
      </c>
      <c r="N2838" s="159" t="n">
        <v>92274.12</v>
      </c>
      <c r="O2838" s="162">
        <f>MIN(K2838,L2838,M2838,N2838)</f>
        <v/>
      </c>
      <c r="P2838" s="162">
        <f>MAX(K2838,L2838,M2838,N2838)</f>
        <v/>
      </c>
      <c r="Q2838" s="162">
        <f>MEDIAN(K2838,L2838,M2838,N2838)</f>
        <v/>
      </c>
      <c r="R2838" s="162">
        <f>AVERAGE(K2838,L2838,M2838,N2838)</f>
        <v/>
      </c>
      <c r="S2838" s="162">
        <f>AVERAGE(O2838,Q2838)</f>
        <v/>
      </c>
      <c r="T2838" s="162">
        <f>AVERAGE(P2838,Q2838)</f>
        <v/>
      </c>
      <c r="U2838" s="41">
        <f>STDEVA(K2838,L2838,M2838,N2838)</f>
        <v/>
      </c>
      <c r="V2838" s="42">
        <f>U2838/Q2838</f>
        <v/>
      </c>
      <c r="W2838" s="43">
        <f>IF(X2838=O2838,"MENOR",IF(X2838=S2838,"PROM[MEN-MED]","PROMEDIO"))</f>
        <v/>
      </c>
      <c r="X2838" s="163">
        <f>IF(V2838&lt;=300%,O2838,IF(AND(V2838&gt;100%,V2838&lt;=150%),S2838,R2838))</f>
        <v/>
      </c>
      <c r="Y2838" s="162">
        <f>ROUND(X2838,0)</f>
        <v/>
      </c>
    </row>
    <row r="2839" ht="15.75" customHeight="1">
      <c r="B2839" s="57" t="inlineStr">
        <is>
          <t>7.2</t>
        </is>
      </c>
      <c r="C2839" s="32" t="n">
        <v>4912</v>
      </c>
      <c r="D2839" s="71" t="inlineStr">
        <is>
          <t>FILTRO DE ACEITE</t>
        </is>
      </c>
      <c r="E2839" s="56" t="inlineStr">
        <is>
          <t>el filtro de aceite es un componente esencial que mantiene el aceite del motor libre de impurezas, asegurando una lubricación adecuada y prolongando la vida útil del motor.</t>
        </is>
      </c>
      <c r="F2839" s="32" t="inlineStr">
        <is>
          <t>Unidad</t>
        </is>
      </c>
      <c r="G2839" s="35" t="inlineStr">
        <is>
          <t>suministro</t>
        </is>
      </c>
      <c r="H2839" s="159" t="n">
        <v>78850</v>
      </c>
      <c r="I2839" s="37" t="n">
        <v>158.91</v>
      </c>
      <c r="J2839" s="37" t="n">
        <v>151.76</v>
      </c>
      <c r="K2839" s="160">
        <f>H2839*(I2839/J2839)</f>
        <v/>
      </c>
      <c r="L2839" s="159" t="n">
        <v>92456.9191</v>
      </c>
      <c r="M2839" s="159" t="n">
        <v>89764</v>
      </c>
      <c r="N2839" s="159" t="n">
        <v>96945.12</v>
      </c>
      <c r="O2839" s="162">
        <f>MIN(K2839,L2839,M2839,N2839)</f>
        <v/>
      </c>
      <c r="P2839" s="162">
        <f>MAX(K2839,L2839,M2839,N2839)</f>
        <v/>
      </c>
      <c r="Q2839" s="162">
        <f>MEDIAN(K2839,L2839,M2839,N2839)</f>
        <v/>
      </c>
      <c r="R2839" s="162">
        <f>AVERAGE(K2839,L2839,M2839,N2839)</f>
        <v/>
      </c>
      <c r="S2839" s="162">
        <f>AVERAGE(O2839,Q2839)</f>
        <v/>
      </c>
      <c r="T2839" s="162">
        <f>AVERAGE(P2839,Q2839)</f>
        <v/>
      </c>
      <c r="U2839" s="41">
        <f>STDEVA(K2839,L2839,M2839,N2839)</f>
        <v/>
      </c>
      <c r="V2839" s="42">
        <f>U2839/Q2839</f>
        <v/>
      </c>
      <c r="W2839" s="43">
        <f>IF(X2839=O2839,"MENOR",IF(X2839=S2839,"PROM[MEN-MED]","PROMEDIO"))</f>
        <v/>
      </c>
      <c r="X2839" s="163">
        <f>IF(V2839&lt;=300%,O2839,IF(AND(V2839&gt;100%,V2839&lt;=150%),S2839,R2839))</f>
        <v/>
      </c>
      <c r="Y2839" s="162">
        <f>ROUND(X2839,0)</f>
        <v/>
      </c>
    </row>
    <row r="2840" ht="27" customHeight="1">
      <c r="B2840" s="57" t="inlineStr">
        <is>
          <t>7.3</t>
        </is>
      </c>
      <c r="C2840" s="32" t="n">
        <v>4912</v>
      </c>
      <c r="D2840" s="70" t="inlineStr">
        <is>
          <t>FILTRO DEL AIRE ACONDICIONADO</t>
        </is>
      </c>
      <c r="E2840" s="56" t="inlineStr">
        <is>
          <t>el filtro de aire del motor es un componente esencial que garantiza que el aire que ingresa al motor esté limpio y libre de impurezas, lo que es crucial para una combustión eficiente y un rendimiento óptimo del vehículo.</t>
        </is>
      </c>
      <c r="F2840" s="32" t="inlineStr">
        <is>
          <t>Unidad</t>
        </is>
      </c>
      <c r="G2840" s="35" t="inlineStr">
        <is>
          <t>suministro</t>
        </is>
      </c>
      <c r="H2840" s="159" t="n">
        <v>270655</v>
      </c>
      <c r="I2840" s="37" t="n">
        <v>158.91</v>
      </c>
      <c r="J2840" s="37" t="n">
        <v>151.76</v>
      </c>
      <c r="K2840" s="160">
        <f>H2840*(I2840/J2840)</f>
        <v/>
      </c>
      <c r="L2840" s="159" t="n">
        <v>331306.71</v>
      </c>
      <c r="M2840" s="159" t="n">
        <v>321657</v>
      </c>
      <c r="N2840" s="159" t="n">
        <v>347389.56</v>
      </c>
      <c r="O2840" s="162">
        <f>MIN(K2840,L2840,M2840,N2840)</f>
        <v/>
      </c>
      <c r="P2840" s="162">
        <f>MAX(K2840,L2840,M2840,N2840)</f>
        <v/>
      </c>
      <c r="Q2840" s="162">
        <f>MEDIAN(K2840,L2840,M2840,N2840)</f>
        <v/>
      </c>
      <c r="R2840" s="162">
        <f>AVERAGE(K2840,L2840,M2840,N2840)</f>
        <v/>
      </c>
      <c r="S2840" s="162">
        <f>AVERAGE(O2840,Q2840)</f>
        <v/>
      </c>
      <c r="T2840" s="162">
        <f>AVERAGE(P2840,Q2840)</f>
        <v/>
      </c>
      <c r="U2840" s="41">
        <f>STDEVA(K2840,L2840,M2840,N2840)</f>
        <v/>
      </c>
      <c r="V2840" s="42">
        <f>U2840/Q2840</f>
        <v/>
      </c>
      <c r="W2840" s="43">
        <f>IF(X2840=O2840,"MENOR",IF(X2840=S2840,"PROM[MEN-MED]","PROMEDIO"))</f>
        <v/>
      </c>
      <c r="X2840" s="163">
        <f>IF(V2840&lt;=300%,O2840,IF(AND(V2840&gt;100%,V2840&lt;=150%),S2840,R2840))</f>
        <v/>
      </c>
      <c r="Y2840" s="162">
        <f>ROUND(X2840,0)</f>
        <v/>
      </c>
    </row>
    <row r="2841" ht="15.75" customHeight="1">
      <c r="B2841" s="57" t="inlineStr">
        <is>
          <t>7.4</t>
        </is>
      </c>
      <c r="C2841" s="32" t="n">
        <v>4912</v>
      </c>
      <c r="D2841" s="71" t="inlineStr">
        <is>
          <t>BUJÍA DE ENCENDIDO</t>
        </is>
      </c>
      <c r="E2841" s="56" t="inlineStr">
        <is>
          <t>las bujías de encendido son componentes esenciales que influyen directamente en el rendimiento y la eficiencia del motor.</t>
        </is>
      </c>
      <c r="F2841" s="32" t="inlineStr">
        <is>
          <t>Unidad</t>
        </is>
      </c>
      <c r="G2841" s="35" t="inlineStr">
        <is>
          <t>suministro</t>
        </is>
      </c>
      <c r="H2841" s="159" t="n">
        <v>116970</v>
      </c>
      <c r="I2841" s="37" t="n">
        <v>158.91</v>
      </c>
      <c r="J2841" s="37" t="n">
        <v>151.76</v>
      </c>
      <c r="K2841" s="160">
        <f>H2841*(I2841/J2841)</f>
        <v/>
      </c>
      <c r="L2841" s="159" t="n">
        <v>143969.2821</v>
      </c>
      <c r="M2841" s="159" t="n">
        <v>139776</v>
      </c>
      <c r="N2841" s="159" t="n">
        <v>150958.08</v>
      </c>
      <c r="O2841" s="162">
        <f>MIN(K2841,L2841,M2841,N2841)</f>
        <v/>
      </c>
      <c r="P2841" s="162">
        <f>MAX(K2841,L2841,M2841,N2841)</f>
        <v/>
      </c>
      <c r="Q2841" s="162">
        <f>MEDIAN(K2841,L2841,M2841,N2841)</f>
        <v/>
      </c>
      <c r="R2841" s="162">
        <f>AVERAGE(K2841,L2841,M2841,N2841)</f>
        <v/>
      </c>
      <c r="S2841" s="162">
        <f>AVERAGE(O2841,Q2841)</f>
        <v/>
      </c>
      <c r="T2841" s="162">
        <f>AVERAGE(P2841,Q2841)</f>
        <v/>
      </c>
      <c r="U2841" s="41">
        <f>STDEVA(K2841,L2841,M2841,N2841)</f>
        <v/>
      </c>
      <c r="V2841" s="42">
        <f>U2841/Q2841</f>
        <v/>
      </c>
      <c r="W2841" s="43">
        <f>IF(X2841=O2841,"MENOR",IF(X2841=S2841,"PROM[MEN-MED]","PROMEDIO"))</f>
        <v/>
      </c>
      <c r="X2841" s="163">
        <f>IF(V2841&lt;=300%,O2841,IF(AND(V2841&gt;100%,V2841&lt;=150%),S2841,R2841))</f>
        <v/>
      </c>
      <c r="Y2841" s="162">
        <f>ROUND(X2841,0)</f>
        <v/>
      </c>
    </row>
    <row r="2842" ht="27" customHeight="1">
      <c r="B2842" s="57" t="inlineStr">
        <is>
          <t>7.5</t>
        </is>
      </c>
      <c r="C2842" s="32" t="n">
        <v>4912</v>
      </c>
      <c r="D2842" s="71" t="inlineStr">
        <is>
          <t>BOBINA DE ENCENDIDO</t>
        </is>
      </c>
      <c r="E2842" s="56" t="inlineStr">
        <is>
          <t>la bobina de encendido es un componente esencial del sistema de encendido, responsable de transformar la corriente de baja tensión en una chispa de alta tensión necesaria para encender la mezcla de aire y combustible en las bujías.</t>
        </is>
      </c>
      <c r="F2842" s="32" t="inlineStr">
        <is>
          <t>Unidad</t>
        </is>
      </c>
      <c r="G2842" s="35" t="inlineStr">
        <is>
          <t>suministro</t>
        </is>
      </c>
      <c r="H2842" s="159" t="n">
        <v>266000</v>
      </c>
      <c r="I2842" s="37" t="n">
        <v>158.91</v>
      </c>
      <c r="J2842" s="37" t="n">
        <v>151.76</v>
      </c>
      <c r="K2842" s="160">
        <f>H2842*(I2842/J2842)</f>
        <v/>
      </c>
      <c r="L2842" s="159" t="n">
        <v>320989.1958</v>
      </c>
      <c r="M2842" s="159" t="n">
        <v>311640</v>
      </c>
      <c r="N2842" s="159" t="n">
        <v>336571.2</v>
      </c>
      <c r="O2842" s="162">
        <f>MIN(K2842,L2842,M2842,N2842)</f>
        <v/>
      </c>
      <c r="P2842" s="162">
        <f>MAX(K2842,L2842,M2842,N2842)</f>
        <v/>
      </c>
      <c r="Q2842" s="162">
        <f>MEDIAN(K2842,L2842,M2842,N2842)</f>
        <v/>
      </c>
      <c r="R2842" s="162">
        <f>AVERAGE(K2842,L2842,M2842,N2842)</f>
        <v/>
      </c>
      <c r="S2842" s="162">
        <f>AVERAGE(O2842,Q2842)</f>
        <v/>
      </c>
      <c r="T2842" s="162">
        <f>AVERAGE(P2842,Q2842)</f>
        <v/>
      </c>
      <c r="U2842" s="41">
        <f>STDEVA(K2842,L2842,M2842,N2842)</f>
        <v/>
      </c>
      <c r="V2842" s="42">
        <f>U2842/Q2842</f>
        <v/>
      </c>
      <c r="W2842" s="43">
        <f>IF(X2842=O2842,"MENOR",IF(X2842=S2842,"PROM[MEN-MED]","PROMEDIO"))</f>
        <v/>
      </c>
      <c r="X2842" s="163">
        <f>IF(V2842&lt;=300%,O2842,IF(AND(V2842&gt;100%,V2842&lt;=150%),S2842,R2842))</f>
        <v/>
      </c>
      <c r="Y2842" s="162">
        <f>ROUND(X2842,0)</f>
        <v/>
      </c>
    </row>
    <row r="2843" ht="27" customHeight="1">
      <c r="B2843" s="57" t="inlineStr">
        <is>
          <t>7.6</t>
        </is>
      </c>
      <c r="C2843" s="32" t="n">
        <v>4912</v>
      </c>
      <c r="D2843" s="71" t="inlineStr">
        <is>
          <t>REGULADOR DE LA PRESIÓN DEL COMBUSTIBLE</t>
        </is>
      </c>
      <c r="E2843" s="56" t="inlineStr">
        <is>
          <t>el regulador de presión de combustible es un componente esencial del sistema de inyección que mantiene la presión adecuada del combustible hacia los inyectores, asegurando una combustión eficiente y el óptimo rendimiento del motor.</t>
        </is>
      </c>
      <c r="F2843" s="32" t="inlineStr">
        <is>
          <t>Unidad</t>
        </is>
      </c>
      <c r="G2843" s="35" t="inlineStr">
        <is>
          <t>suministro</t>
        </is>
      </c>
      <c r="H2843" s="159" t="n">
        <v>307489</v>
      </c>
      <c r="I2843" s="37" t="n">
        <v>158.91</v>
      </c>
      <c r="J2843" s="37" t="n">
        <v>151.76</v>
      </c>
      <c r="K2843" s="160">
        <f>H2843*(I2843/J2843)</f>
        <v/>
      </c>
      <c r="L2843" s="159" t="n">
        <v>366489.4527</v>
      </c>
      <c r="M2843" s="159" t="n">
        <v>355815</v>
      </c>
      <c r="N2843" s="159" t="n">
        <v>384280.2</v>
      </c>
      <c r="O2843" s="162">
        <f>MIN(K2843,L2843,M2843,N2843)</f>
        <v/>
      </c>
      <c r="P2843" s="162">
        <f>MAX(K2843,L2843,M2843,N2843)</f>
        <v/>
      </c>
      <c r="Q2843" s="162">
        <f>MEDIAN(K2843,L2843,M2843,N2843)</f>
        <v/>
      </c>
      <c r="R2843" s="162">
        <f>AVERAGE(K2843,L2843,M2843,N2843)</f>
        <v/>
      </c>
      <c r="S2843" s="162">
        <f>AVERAGE(O2843,Q2843)</f>
        <v/>
      </c>
      <c r="T2843" s="162">
        <f>AVERAGE(P2843,Q2843)</f>
        <v/>
      </c>
      <c r="U2843" s="41">
        <f>STDEVA(K2843,L2843,M2843,N2843)</f>
        <v/>
      </c>
      <c r="V2843" s="42">
        <f>U2843/Q2843</f>
        <v/>
      </c>
      <c r="W2843" s="43">
        <f>IF(X2843=O2843,"MENOR",IF(X2843=S2843,"PROM[MEN-MED]","PROMEDIO"))</f>
        <v/>
      </c>
      <c r="X2843" s="163">
        <f>IF(V2843&lt;=300%,O2843,IF(AND(V2843&gt;100%,V2843&lt;=150%),S2843,R2843))</f>
        <v/>
      </c>
      <c r="Y2843" s="162">
        <f>ROUND(X2843,0)</f>
        <v/>
      </c>
    </row>
    <row r="2844" ht="27" customHeight="1">
      <c r="B2844" s="57" t="inlineStr">
        <is>
          <t>7.7</t>
        </is>
      </c>
      <c r="C2844" s="32" t="n">
        <v>4912</v>
      </c>
      <c r="D2844" s="71" t="inlineStr">
        <is>
          <t>BOMBA DE COMBUSTIBLE</t>
        </is>
      </c>
      <c r="E2844" s="56" t="inlineStr">
        <is>
          <t>la bomba de combustible es un componente esencial que suministra el combustible necesario desde el tanque hacia el motor, asegurando un rendimiento óptimo y eficiente del vehículo.</t>
        </is>
      </c>
      <c r="F2844" s="32" t="inlineStr">
        <is>
          <t>Unidad</t>
        </is>
      </c>
      <c r="G2844" s="35" t="inlineStr">
        <is>
          <t>suministro</t>
        </is>
      </c>
      <c r="H2844" s="159" t="n">
        <v>1693663</v>
      </c>
      <c r="I2844" s="37" t="n">
        <v>158.91</v>
      </c>
      <c r="J2844" s="37" t="n">
        <v>151.76</v>
      </c>
      <c r="K2844" s="160">
        <f>H2844*(I2844/J2844)</f>
        <v/>
      </c>
      <c r="L2844" s="159" t="n">
        <v>2066768.1286</v>
      </c>
      <c r="M2844" s="159" t="n">
        <v>2006571</v>
      </c>
      <c r="N2844" s="159" t="n">
        <v>2167096.68</v>
      </c>
      <c r="O2844" s="162">
        <f>MIN(K2844,L2844,M2844,N2844)</f>
        <v/>
      </c>
      <c r="P2844" s="162">
        <f>MAX(K2844,L2844,M2844,N2844)</f>
        <v/>
      </c>
      <c r="Q2844" s="162">
        <f>MEDIAN(K2844,L2844,M2844,N2844)</f>
        <v/>
      </c>
      <c r="R2844" s="162">
        <f>AVERAGE(K2844,L2844,M2844,N2844)</f>
        <v/>
      </c>
      <c r="S2844" s="162">
        <f>AVERAGE(O2844,Q2844)</f>
        <v/>
      </c>
      <c r="T2844" s="162">
        <f>AVERAGE(P2844,Q2844)</f>
        <v/>
      </c>
      <c r="U2844" s="41">
        <f>STDEVA(K2844,L2844,M2844,N2844)</f>
        <v/>
      </c>
      <c r="V2844" s="42">
        <f>U2844/Q2844</f>
        <v/>
      </c>
      <c r="W2844" s="43">
        <f>IF(X2844=O2844,"MENOR",IF(X2844=S2844,"PROM[MEN-MED]","PROMEDIO"))</f>
        <v/>
      </c>
      <c r="X2844" s="163">
        <f>IF(V2844&lt;=300%,O2844,IF(AND(V2844&gt;100%,V2844&lt;=150%),S2844,R2844))</f>
        <v/>
      </c>
      <c r="Y2844" s="162">
        <f>ROUND(X2844,0)</f>
        <v/>
      </c>
    </row>
    <row r="2845" ht="27" customHeight="1">
      <c r="B2845" s="57" t="inlineStr">
        <is>
          <t>7.8</t>
        </is>
      </c>
      <c r="C2845" s="32" t="n">
        <v>4912</v>
      </c>
      <c r="D2845" s="71" t="inlineStr">
        <is>
          <t>SENSOR DEL NIVEL DE COMBUSTIBLE</t>
        </is>
      </c>
      <c r="E2845" s="56" t="inlineStr">
        <is>
          <t>el sensor de nivel de combustible, también conocido como unidad emisora del medidor de combustible, es un componente esencial que mide la cantidad de combustible en el tanque y transmite esta información al indicador en el tablero.</t>
        </is>
      </c>
      <c r="F2845" s="32" t="inlineStr">
        <is>
          <t>Unidad</t>
        </is>
      </c>
      <c r="G2845" s="35" t="inlineStr">
        <is>
          <t>suministro</t>
        </is>
      </c>
      <c r="H2845" s="159" t="n">
        <v>175750</v>
      </c>
      <c r="I2845" s="37" t="n">
        <v>158.91</v>
      </c>
      <c r="J2845" s="37" t="n">
        <v>151.76</v>
      </c>
      <c r="K2845" s="160">
        <f>H2845*(I2845/J2845)</f>
        <v/>
      </c>
      <c r="L2845" s="159" t="n">
        <v>206079.3091</v>
      </c>
      <c r="M2845" s="159" t="n">
        <v>200077</v>
      </c>
      <c r="N2845" s="159" t="n">
        <v>216083.16</v>
      </c>
      <c r="O2845" s="162">
        <f>MIN(K2845,L2845,M2845,N2845)</f>
        <v/>
      </c>
      <c r="P2845" s="162">
        <f>MAX(K2845,L2845,M2845,N2845)</f>
        <v/>
      </c>
      <c r="Q2845" s="162">
        <f>MEDIAN(K2845,L2845,M2845,N2845)</f>
        <v/>
      </c>
      <c r="R2845" s="162">
        <f>AVERAGE(K2845,L2845,M2845,N2845)</f>
        <v/>
      </c>
      <c r="S2845" s="162">
        <f>AVERAGE(O2845,Q2845)</f>
        <v/>
      </c>
      <c r="T2845" s="162">
        <f>AVERAGE(P2845,Q2845)</f>
        <v/>
      </c>
      <c r="U2845" s="41">
        <f>STDEVA(K2845,L2845,M2845,N2845)</f>
        <v/>
      </c>
      <c r="V2845" s="42">
        <f>U2845/Q2845</f>
        <v/>
      </c>
      <c r="W2845" s="43">
        <f>IF(X2845=O2845,"MENOR",IF(X2845=S2845,"PROM[MEN-MED]","PROMEDIO"))</f>
        <v/>
      </c>
      <c r="X2845" s="163">
        <f>IF(V2845&lt;=300%,O2845,IF(AND(V2845&gt;100%,V2845&lt;=150%),S2845,R2845))</f>
        <v/>
      </c>
      <c r="Y2845" s="162">
        <f>ROUND(X2845,0)</f>
        <v/>
      </c>
    </row>
    <row r="2846" ht="27" customHeight="1">
      <c r="B2846" s="57" t="inlineStr">
        <is>
          <t>7.9</t>
        </is>
      </c>
      <c r="C2846" s="32" t="n">
        <v>4912</v>
      </c>
      <c r="D2846" s="71" t="inlineStr">
        <is>
          <t>COLECTOR DE ADMISIÓN</t>
        </is>
      </c>
      <c r="E2846" s="56" t="inlineStr">
        <is>
          <t>el colector de admisión es una pieza clave del sistema de admisión del motor, encargada de distribuir de manera uniforme la mezcla de aire y combustible a los cilindros, lo que es esencial para el rendimiento eficiente del motor.</t>
        </is>
      </c>
      <c r="F2846" s="32" t="inlineStr">
        <is>
          <t>Unidad</t>
        </is>
      </c>
      <c r="G2846" s="35" t="inlineStr">
        <is>
          <t>suministro</t>
        </is>
      </c>
      <c r="H2846" s="159" t="n">
        <v>2210540</v>
      </c>
      <c r="I2846" s="37" t="n">
        <v>158.91</v>
      </c>
      <c r="J2846" s="37" t="n">
        <v>151.76</v>
      </c>
      <c r="K2846" s="160">
        <f>H2846*(I2846/J2846)</f>
        <v/>
      </c>
      <c r="L2846" s="159" t="n">
        <v>2699758.7477</v>
      </c>
      <c r="M2846" s="159" t="n">
        <v>2621125</v>
      </c>
      <c r="N2846" s="159" t="n">
        <v>2830815</v>
      </c>
      <c r="O2846" s="162">
        <f>MIN(K2846,L2846,M2846,N2846)</f>
        <v/>
      </c>
      <c r="P2846" s="162">
        <f>MAX(K2846,L2846,M2846,N2846)</f>
        <v/>
      </c>
      <c r="Q2846" s="162">
        <f>MEDIAN(K2846,L2846,M2846,N2846)</f>
        <v/>
      </c>
      <c r="R2846" s="162">
        <f>AVERAGE(K2846,L2846,M2846,N2846)</f>
        <v/>
      </c>
      <c r="S2846" s="162">
        <f>AVERAGE(O2846,Q2846)</f>
        <v/>
      </c>
      <c r="T2846" s="162">
        <f>AVERAGE(P2846,Q2846)</f>
        <v/>
      </c>
      <c r="U2846" s="41">
        <f>STDEVA(K2846,L2846,M2846,N2846)</f>
        <v/>
      </c>
      <c r="V2846" s="42">
        <f>U2846/Q2846</f>
        <v/>
      </c>
      <c r="W2846" s="43">
        <f>IF(X2846=O2846,"MENOR",IF(X2846=S2846,"PROM[MEN-MED]","PROMEDIO"))</f>
        <v/>
      </c>
      <c r="X2846" s="163">
        <f>IF(V2846&lt;=300%,O2846,IF(AND(V2846&gt;100%,V2846&lt;=150%),S2846,R2846))</f>
        <v/>
      </c>
      <c r="Y2846" s="162">
        <f>ROUND(X2846,0)</f>
        <v/>
      </c>
    </row>
    <row r="2847" ht="27" customHeight="1">
      <c r="B2847" s="57" t="inlineStr">
        <is>
          <t>7.10</t>
        </is>
      </c>
      <c r="C2847" s="32" t="n">
        <v>4912</v>
      </c>
      <c r="D2847" s="71" t="inlineStr">
        <is>
          <t>CUERPO DE LA MARIPOSA</t>
        </is>
      </c>
      <c r="E2847" s="56" t="inlineStr">
        <is>
          <t>el cuerpo de aceleración (también conocido como "cuerpo de mariposa") es un componente esencial del sistema de admisión de aire. Su función principal es regular la cantidad de aire que ingresa al motor en respuesta a la posición del pedal del acelerador, lo que influye directamente en el rendimiento y la eficiencia del vehículo.</t>
        </is>
      </c>
      <c r="F2847" s="32" t="inlineStr">
        <is>
          <t>Unidad</t>
        </is>
      </c>
      <c r="G2847" s="35" t="inlineStr">
        <is>
          <t>suministro</t>
        </is>
      </c>
      <c r="H2847" s="159" t="n">
        <v>4466591</v>
      </c>
      <c r="I2847" s="37" t="n">
        <v>158.91</v>
      </c>
      <c r="J2847" s="37" t="n">
        <v>151.76</v>
      </c>
      <c r="K2847" s="160">
        <f>H2847*(I2847/J2847)</f>
        <v/>
      </c>
      <c r="L2847" s="159" t="n">
        <v>5400643.2949</v>
      </c>
      <c r="M2847" s="159" t="n">
        <v>5243343</v>
      </c>
      <c r="N2847" s="159" t="n">
        <v>5662810.44</v>
      </c>
      <c r="O2847" s="162">
        <f>MIN(K2847,L2847,M2847,N2847)</f>
        <v/>
      </c>
      <c r="P2847" s="162">
        <f>MAX(K2847,L2847,M2847,N2847)</f>
        <v/>
      </c>
      <c r="Q2847" s="162">
        <f>MEDIAN(K2847,L2847,M2847,N2847)</f>
        <v/>
      </c>
      <c r="R2847" s="162">
        <f>AVERAGE(K2847,L2847,M2847,N2847)</f>
        <v/>
      </c>
      <c r="S2847" s="162">
        <f>AVERAGE(O2847,Q2847)</f>
        <v/>
      </c>
      <c r="T2847" s="162">
        <f>AVERAGE(P2847,Q2847)</f>
        <v/>
      </c>
      <c r="U2847" s="41">
        <f>STDEVA(K2847,L2847,M2847,N2847)</f>
        <v/>
      </c>
      <c r="V2847" s="42">
        <f>U2847/Q2847</f>
        <v/>
      </c>
      <c r="W2847" s="43">
        <f>IF(X2847=O2847,"MENOR",IF(X2847=S2847,"PROM[MEN-MED]","PROMEDIO"))</f>
        <v/>
      </c>
      <c r="X2847" s="163">
        <f>IF(V2847&lt;=300%,O2847,IF(AND(V2847&gt;100%,V2847&lt;=150%),S2847,R2847))</f>
        <v/>
      </c>
      <c r="Y2847" s="162">
        <f>ROUND(X2847,0)</f>
        <v/>
      </c>
    </row>
    <row r="2848" ht="27" customHeight="1">
      <c r="B2848" s="57" t="inlineStr">
        <is>
          <t>7.11</t>
        </is>
      </c>
      <c r="C2848" s="32" t="n">
        <v>4912</v>
      </c>
      <c r="D2848" s="71" t="inlineStr">
        <is>
          <t>COLECTOR DE ESCAPE</t>
        </is>
      </c>
      <c r="E2848" s="56" t="inlineStr">
        <is>
          <t>el colector de escape es un componente esencial del sistema de escape que recoge los gases resultantes de la combustión en el motor y los dirige hacia el sistema de escape para su adecuada expulsión.</t>
        </is>
      </c>
      <c r="F2848" s="32" t="inlineStr">
        <is>
          <t>Unidad</t>
        </is>
      </c>
      <c r="G2848" s="35" t="inlineStr">
        <is>
          <t>suministro</t>
        </is>
      </c>
      <c r="H2848" s="159" t="n">
        <v>9719082</v>
      </c>
      <c r="I2848" s="37" t="n">
        <v>158.91</v>
      </c>
      <c r="J2848" s="37" t="n">
        <v>151.76</v>
      </c>
      <c r="K2848" s="160">
        <f>H2848*(I2848/J2848)</f>
        <v/>
      </c>
      <c r="L2848" s="159" t="n">
        <v>11635101.4542</v>
      </c>
      <c r="M2848" s="159" t="n">
        <v>11296215</v>
      </c>
      <c r="N2848" s="159" t="n">
        <v>12199912.2</v>
      </c>
      <c r="O2848" s="162">
        <f>MIN(K2848,L2848,M2848,N2848)</f>
        <v/>
      </c>
      <c r="P2848" s="162">
        <f>MAX(K2848,L2848,M2848,N2848)</f>
        <v/>
      </c>
      <c r="Q2848" s="162">
        <f>MEDIAN(K2848,L2848,M2848,N2848)</f>
        <v/>
      </c>
      <c r="R2848" s="162">
        <f>AVERAGE(K2848,L2848,M2848,N2848)</f>
        <v/>
      </c>
      <c r="S2848" s="162">
        <f>AVERAGE(O2848,Q2848)</f>
        <v/>
      </c>
      <c r="T2848" s="162">
        <f>AVERAGE(P2848,Q2848)</f>
        <v/>
      </c>
      <c r="U2848" s="41">
        <f>STDEVA(K2848,L2848,M2848,N2848)</f>
        <v/>
      </c>
      <c r="V2848" s="42">
        <f>U2848/Q2848</f>
        <v/>
      </c>
      <c r="W2848" s="43">
        <f>IF(X2848=O2848,"MENOR",IF(X2848=S2848,"PROM[MEN-MED]","PROMEDIO"))</f>
        <v/>
      </c>
      <c r="X2848" s="163">
        <f>IF(V2848&lt;=300%,O2848,IF(AND(V2848&gt;100%,V2848&lt;=150%),S2848,R2848))</f>
        <v/>
      </c>
      <c r="Y2848" s="162">
        <f>ROUND(X2848,0)</f>
        <v/>
      </c>
    </row>
    <row r="2849" ht="27" customHeight="1">
      <c r="B2849" s="57" t="inlineStr">
        <is>
          <t>7.12</t>
        </is>
      </c>
      <c r="C2849" s="32" t="n">
        <v>4912</v>
      </c>
      <c r="D2849" s="71" t="inlineStr">
        <is>
          <t>INTERRUPTOR DE PRESIÓN DE ACEITE DEL MOTOR</t>
        </is>
      </c>
      <c r="E2849" s="56" t="inlineStr">
        <is>
          <t>el interruptor de presión de aceite del motor es un componente crucial que monitorea la presión del aceite y alerta al conductor sobre posibles anomalías, garantizando así el correcto funcionamiento y la longevidad del motor.</t>
        </is>
      </c>
      <c r="F2849" s="32" t="inlineStr">
        <is>
          <t>Unidad</t>
        </is>
      </c>
      <c r="G2849" s="35" t="inlineStr">
        <is>
          <t>suministro</t>
        </is>
      </c>
      <c r="H2849" s="159" t="n">
        <v>1865551</v>
      </c>
      <c r="I2849" s="37" t="n">
        <v>158.91</v>
      </c>
      <c r="J2849" s="37" t="n">
        <v>151.76</v>
      </c>
      <c r="K2849" s="160">
        <f>H2849*(I2849/J2849)</f>
        <v/>
      </c>
      <c r="L2849" s="159" t="n">
        <v>2342714.3964</v>
      </c>
      <c r="M2849" s="159" t="n">
        <v>2274480</v>
      </c>
      <c r="N2849" s="159" t="n">
        <v>2456438.4</v>
      </c>
      <c r="O2849" s="162">
        <f>MIN(K2849,L2849,M2849,N2849)</f>
        <v/>
      </c>
      <c r="P2849" s="162">
        <f>MAX(K2849,L2849,M2849,N2849)</f>
        <v/>
      </c>
      <c r="Q2849" s="162">
        <f>MEDIAN(K2849,L2849,M2849,N2849)</f>
        <v/>
      </c>
      <c r="R2849" s="162">
        <f>AVERAGE(K2849,L2849,M2849,N2849)</f>
        <v/>
      </c>
      <c r="S2849" s="162">
        <f>AVERAGE(O2849,Q2849)</f>
        <v/>
      </c>
      <c r="T2849" s="162">
        <f>AVERAGE(P2849,Q2849)</f>
        <v/>
      </c>
      <c r="U2849" s="41">
        <f>STDEVA(K2849,L2849,M2849,N2849)</f>
        <v/>
      </c>
      <c r="V2849" s="42">
        <f>U2849/Q2849</f>
        <v/>
      </c>
      <c r="W2849" s="43">
        <f>IF(X2849=O2849,"MENOR",IF(X2849=S2849,"PROM[MEN-MED]","PROMEDIO"))</f>
        <v/>
      </c>
      <c r="X2849" s="163">
        <f>IF(V2849&lt;=300%,O2849,IF(AND(V2849&gt;100%,V2849&lt;=150%),S2849,R2849))</f>
        <v/>
      </c>
      <c r="Y2849" s="162">
        <f>ROUND(X2849,0)</f>
        <v/>
      </c>
    </row>
    <row r="2850" ht="27" customHeight="1">
      <c r="B2850" s="57" t="inlineStr">
        <is>
          <t>7.13</t>
        </is>
      </c>
      <c r="C2850" s="32" t="n">
        <v>4912</v>
      </c>
      <c r="D2850" s="71" t="inlineStr">
        <is>
          <t>SENSOR DEL NIVEL DE ACEITE DEL MOTOR</t>
        </is>
      </c>
      <c r="E2850" s="56" t="inlineStr">
        <is>
          <t>el sensor de nivel de aceite del motor es un componente esencial que monitorea continuamente la cantidad de aceite en el motor, alertando al conductor si el nivel desciende por debajo del umbral recomendado. Esto es crucial para mantener una lubricación adecuada y prevenir daños en el motor.</t>
        </is>
      </c>
      <c r="F2850" s="32" t="inlineStr">
        <is>
          <t>Unidad</t>
        </is>
      </c>
      <c r="G2850" s="35" t="inlineStr">
        <is>
          <t>suministro</t>
        </is>
      </c>
      <c r="H2850" s="159" t="n">
        <v>912950</v>
      </c>
      <c r="I2850" s="37" t="n">
        <v>158.91</v>
      </c>
      <c r="J2850" s="37" t="n">
        <v>151.76</v>
      </c>
      <c r="K2850" s="160">
        <f>H2850*(I2850/J2850)</f>
        <v/>
      </c>
      <c r="L2850" s="159" t="n">
        <v>1101680.7942</v>
      </c>
      <c r="M2850" s="159" t="n">
        <v>1069593</v>
      </c>
      <c r="N2850" s="159" t="n">
        <v>1155160.44</v>
      </c>
      <c r="O2850" s="162">
        <f>MIN(K2850,L2850,M2850,N2850)</f>
        <v/>
      </c>
      <c r="P2850" s="162">
        <f>MAX(K2850,L2850,M2850,N2850)</f>
        <v/>
      </c>
      <c r="Q2850" s="162">
        <f>MEDIAN(K2850,L2850,M2850,N2850)</f>
        <v/>
      </c>
      <c r="R2850" s="162">
        <f>AVERAGE(K2850,L2850,M2850,N2850)</f>
        <v/>
      </c>
      <c r="S2850" s="162">
        <f>AVERAGE(O2850,Q2850)</f>
        <v/>
      </c>
      <c r="T2850" s="162">
        <f>AVERAGE(P2850,Q2850)</f>
        <v/>
      </c>
      <c r="U2850" s="41">
        <f>STDEVA(K2850,L2850,M2850,N2850)</f>
        <v/>
      </c>
      <c r="V2850" s="42">
        <f>U2850/Q2850</f>
        <v/>
      </c>
      <c r="W2850" s="43">
        <f>IF(X2850=O2850,"MENOR",IF(X2850=S2850,"PROM[MEN-MED]","PROMEDIO"))</f>
        <v/>
      </c>
      <c r="X2850" s="163">
        <f>IF(V2850&lt;=300%,O2850,IF(AND(V2850&gt;100%,V2850&lt;=150%),S2850,R2850))</f>
        <v/>
      </c>
      <c r="Y2850" s="162">
        <f>ROUND(X2850,0)</f>
        <v/>
      </c>
    </row>
    <row r="2851" ht="27" customHeight="1">
      <c r="B2851" s="57" t="inlineStr">
        <is>
          <t>7.14</t>
        </is>
      </c>
      <c r="C2851" s="32" t="n">
        <v>4912</v>
      </c>
      <c r="D2851" s="71" t="inlineStr">
        <is>
          <t>BOMBA DE ACEITE</t>
        </is>
      </c>
      <c r="E2851" s="56" t="inlineStr">
        <is>
          <t>la bomba de aceite es un componente esencial del sistema de lubricación del motor. Su función principal es mantener una circulación constante de aceite, asegurando la lubricación adecuada de las partes móviles del motor y contribuyendo a su rendimiento óptimo y durabilidad.</t>
        </is>
      </c>
      <c r="F2851" s="32" t="inlineStr">
        <is>
          <t>Unidad</t>
        </is>
      </c>
      <c r="G2851" s="35" t="inlineStr">
        <is>
          <t>suministro</t>
        </is>
      </c>
      <c r="H2851" s="159" t="n">
        <v>388549</v>
      </c>
      <c r="I2851" s="37" t="n">
        <v>158.91</v>
      </c>
      <c r="J2851" s="37" t="n">
        <v>151.76</v>
      </c>
      <c r="K2851" s="160">
        <f>H2851*(I2851/J2851)</f>
        <v/>
      </c>
      <c r="L2851" s="159" t="n">
        <v>468873.5065</v>
      </c>
      <c r="M2851" s="159" t="n">
        <v>455217</v>
      </c>
      <c r="N2851" s="159" t="n">
        <v>491634.36</v>
      </c>
      <c r="O2851" s="162">
        <f>MIN(K2851,L2851,M2851,N2851)</f>
        <v/>
      </c>
      <c r="P2851" s="162">
        <f>MAX(K2851,L2851,M2851,N2851)</f>
        <v/>
      </c>
      <c r="Q2851" s="162">
        <f>MEDIAN(K2851,L2851,M2851,N2851)</f>
        <v/>
      </c>
      <c r="R2851" s="162">
        <f>AVERAGE(K2851,L2851,M2851,N2851)</f>
        <v/>
      </c>
      <c r="S2851" s="162">
        <f>AVERAGE(O2851,Q2851)</f>
        <v/>
      </c>
      <c r="T2851" s="162">
        <f>AVERAGE(P2851,Q2851)</f>
        <v/>
      </c>
      <c r="U2851" s="41">
        <f>STDEVA(K2851,L2851,M2851,N2851)</f>
        <v/>
      </c>
      <c r="V2851" s="42">
        <f>U2851/Q2851</f>
        <v/>
      </c>
      <c r="W2851" s="43">
        <f>IF(X2851=O2851,"MENOR",IF(X2851=S2851,"PROM[MEN-MED]","PROMEDIO"))</f>
        <v/>
      </c>
      <c r="X2851" s="163">
        <f>IF(V2851&lt;=300%,O2851,IF(AND(V2851&gt;100%,V2851&lt;=150%),S2851,R2851))</f>
        <v/>
      </c>
      <c r="Y2851" s="162">
        <f>ROUND(X2851,0)</f>
        <v/>
      </c>
    </row>
    <row r="2852" ht="15.75" customHeight="1">
      <c r="B2852" s="26" t="inlineStr">
        <is>
          <t>8.</t>
        </is>
      </c>
      <c r="C2852" s="142" t="inlineStr">
        <is>
          <t>CARROCERIA - CHASIS  Y ACCESORIOS</t>
        </is>
      </c>
      <c r="H2852" s="157" t="n"/>
      <c r="I2852" s="29" t="n"/>
      <c r="J2852" s="29" t="n"/>
      <c r="K2852" s="157" t="n"/>
      <c r="L2852" s="157" t="n"/>
      <c r="M2852" s="157" t="n"/>
      <c r="N2852" s="157" t="n"/>
      <c r="O2852" s="29" t="n"/>
      <c r="P2852" s="29" t="n"/>
      <c r="Q2852" s="29" t="n"/>
      <c r="R2852" s="29" t="n"/>
      <c r="S2852" s="29" t="n"/>
      <c r="T2852" s="29" t="n"/>
      <c r="U2852" s="29" t="n"/>
      <c r="V2852" s="75" t="n"/>
      <c r="W2852" s="29" t="n"/>
      <c r="X2852" s="29" t="n"/>
      <c r="Y2852" s="29" t="n"/>
    </row>
    <row r="2853" ht="15.75" customHeight="1">
      <c r="B2853" s="57" t="inlineStr">
        <is>
          <t>8.1</t>
        </is>
      </c>
      <c r="C2853" s="32" t="n">
        <v>4912</v>
      </c>
      <c r="D2853" s="58" t="inlineStr">
        <is>
          <t>ALARMA</t>
        </is>
      </c>
      <c r="E2853" s="34" t="inlineStr">
        <is>
          <t xml:space="preserve">Sistema eléctrico de seguridad pasiva compuesto por elementos plasticos y metalicos. Forma, diámetro y tamaño establecido para este vehículo. </t>
        </is>
      </c>
      <c r="F2853" s="32" t="inlineStr">
        <is>
          <t>Unidad</t>
        </is>
      </c>
      <c r="G2853" s="35" t="inlineStr">
        <is>
          <t>suministro</t>
        </is>
      </c>
      <c r="H2853" s="159" t="n">
        <v>1848913</v>
      </c>
      <c r="I2853" s="37" t="n">
        <v>158.91</v>
      </c>
      <c r="J2853" s="37" t="n">
        <v>151.76</v>
      </c>
      <c r="K2853" s="160">
        <f>H2853*(I2853/J2853)</f>
        <v/>
      </c>
      <c r="L2853" s="159" t="n">
        <v>2272171.7557</v>
      </c>
      <c r="M2853" s="159" t="n">
        <v>2205992</v>
      </c>
      <c r="N2853" s="159" t="n">
        <v>2382471.36</v>
      </c>
      <c r="O2853" s="162">
        <f>MIN(K2853,L2853,M2853,N2853)</f>
        <v/>
      </c>
      <c r="P2853" s="162">
        <f>MAX(K2853,L2853,M2853,N2853)</f>
        <v/>
      </c>
      <c r="Q2853" s="162">
        <f>MEDIAN(K2853,L2853,M2853,N2853)</f>
        <v/>
      </c>
      <c r="R2853" s="162">
        <f>AVERAGE(K2853,L2853,M2853,N2853)</f>
        <v/>
      </c>
      <c r="S2853" s="162">
        <f>AVERAGE(O2853,Q2853)</f>
        <v/>
      </c>
      <c r="T2853" s="162">
        <f>AVERAGE(P2853,Q2853)</f>
        <v/>
      </c>
      <c r="U2853" s="41">
        <f>STDEVA(K2853,L2853,M2853,N2853)</f>
        <v/>
      </c>
      <c r="V2853" s="42">
        <f>U2853/Q2853</f>
        <v/>
      </c>
      <c r="W2853" s="43">
        <f>IF(X2853=O2853,"MENOR",IF(X2853=S2853,"PROM[MEN-MED]","PROMEDIO"))</f>
        <v/>
      </c>
      <c r="X2853" s="163">
        <f>IF(V2853&lt;=300%,O2853,IF(AND(V2853&gt;100%,V2853&lt;=150%),S2853,R2853))</f>
        <v/>
      </c>
      <c r="Y2853" s="162">
        <f>ROUND(X2853,0)</f>
        <v/>
      </c>
    </row>
    <row r="2854" ht="27" customHeight="1">
      <c r="B2854" s="57" t="inlineStr">
        <is>
          <t>8.2</t>
        </is>
      </c>
      <c r="C2854" s="32" t="n">
        <v>4912</v>
      </c>
      <c r="D2854" s="58" t="inlineStr">
        <is>
          <t>CHAPA DE LA PUERTA (CERRADURA)</t>
        </is>
      </c>
      <c r="E2854" s="56" t="inlineStr">
        <is>
          <t>Conjunto de piezas metálicas  de forma irregular que forman el mecanismo de cierre y apertura, que puede ser asegurado mediante el uso de una llave. Diámetro establecido para este vehículo.</t>
        </is>
      </c>
      <c r="F2854" s="32" t="inlineStr">
        <is>
          <t>Unidad</t>
        </is>
      </c>
      <c r="G2854" s="35" t="inlineStr">
        <is>
          <t>suministro</t>
        </is>
      </c>
      <c r="H2854" s="159" t="n">
        <v>1273478</v>
      </c>
      <c r="I2854" s="37" t="n">
        <v>158.91</v>
      </c>
      <c r="J2854" s="37" t="n">
        <v>151.76</v>
      </c>
      <c r="K2854" s="160">
        <f>H2854*(I2854/J2854)</f>
        <v/>
      </c>
      <c r="L2854" s="159" t="n">
        <v>1499369.9644</v>
      </c>
      <c r="M2854" s="159" t="n">
        <v>1455699</v>
      </c>
      <c r="N2854" s="159" t="n">
        <v>1572154.92</v>
      </c>
      <c r="O2854" s="162">
        <f>MIN(K2854,L2854,M2854,N2854)</f>
        <v/>
      </c>
      <c r="P2854" s="162">
        <f>MAX(K2854,L2854,M2854,N2854)</f>
        <v/>
      </c>
      <c r="Q2854" s="162">
        <f>MEDIAN(K2854,L2854,M2854,N2854)</f>
        <v/>
      </c>
      <c r="R2854" s="162">
        <f>AVERAGE(K2854,L2854,M2854,N2854)</f>
        <v/>
      </c>
      <c r="S2854" s="162">
        <f>AVERAGE(O2854,Q2854)</f>
        <v/>
      </c>
      <c r="T2854" s="162">
        <f>AVERAGE(P2854,Q2854)</f>
        <v/>
      </c>
      <c r="U2854" s="41">
        <f>STDEVA(K2854,L2854,M2854,N2854)</f>
        <v/>
      </c>
      <c r="V2854" s="42">
        <f>U2854/Q2854</f>
        <v/>
      </c>
      <c r="W2854" s="43">
        <f>IF(X2854=O2854,"MENOR",IF(X2854=S2854,"PROM[MEN-MED]","PROMEDIO"))</f>
        <v/>
      </c>
      <c r="X2854" s="163">
        <f>IF(V2854&lt;=300%,O2854,IF(AND(V2854&gt;100%,V2854&lt;=150%),S2854,R2854))</f>
        <v/>
      </c>
      <c r="Y2854" s="162">
        <f>ROUND(X2854,0)</f>
        <v/>
      </c>
    </row>
    <row r="2855" ht="27" customHeight="1">
      <c r="B2855" s="57" t="inlineStr">
        <is>
          <t>8.3</t>
        </is>
      </c>
      <c r="C2855" s="32" t="n">
        <v>4912</v>
      </c>
      <c r="D2855" s="71" t="inlineStr">
        <is>
          <t xml:space="preserve">CONTROL ELEVA VIDRIOS PUERTAS </t>
        </is>
      </c>
      <c r="E2855" s="56" t="inlineStr">
        <is>
          <t>Dispositivo plástico electrónico que permite la interconexión de varios elementos que transmite una corriente invirtiendo su polaridad que cambia su sentido de giro y/o posicion. Diámetro establecido para este vehículo.</t>
        </is>
      </c>
      <c r="F2855" s="32" t="inlineStr">
        <is>
          <t>Unidad</t>
        </is>
      </c>
      <c r="G2855" s="35" t="inlineStr">
        <is>
          <t>suministro</t>
        </is>
      </c>
      <c r="H2855" s="159" t="n">
        <v>1000350</v>
      </c>
      <c r="I2855" s="37" t="n">
        <v>158.91</v>
      </c>
      <c r="J2855" s="37" t="n">
        <v>151.76</v>
      </c>
      <c r="K2855" s="160">
        <f>H2855*(I2855/J2855)</f>
        <v/>
      </c>
      <c r="L2855" s="159" t="n">
        <v>1218537.3781</v>
      </c>
      <c r="M2855" s="159" t="n">
        <v>1183046</v>
      </c>
      <c r="N2855" s="159" t="n">
        <v>1277689.68</v>
      </c>
      <c r="O2855" s="162">
        <f>MIN(K2855,L2855,M2855,N2855)</f>
        <v/>
      </c>
      <c r="P2855" s="162">
        <f>MAX(K2855,L2855,M2855,N2855)</f>
        <v/>
      </c>
      <c r="Q2855" s="162">
        <f>MEDIAN(K2855,L2855,M2855,N2855)</f>
        <v/>
      </c>
      <c r="R2855" s="162">
        <f>AVERAGE(K2855,L2855,M2855,N2855)</f>
        <v/>
      </c>
      <c r="S2855" s="162">
        <f>AVERAGE(O2855,Q2855)</f>
        <v/>
      </c>
      <c r="T2855" s="162">
        <f>AVERAGE(P2855,Q2855)</f>
        <v/>
      </c>
      <c r="U2855" s="41">
        <f>STDEVA(K2855,L2855,M2855,N2855)</f>
        <v/>
      </c>
      <c r="V2855" s="42">
        <f>U2855/Q2855</f>
        <v/>
      </c>
      <c r="W2855" s="43">
        <f>IF(X2855=O2855,"MENOR",IF(X2855=S2855,"PROM[MEN-MED]","PROMEDIO"))</f>
        <v/>
      </c>
      <c r="X2855" s="163">
        <f>IF(V2855&lt;=300%,O2855,IF(AND(V2855&gt;100%,V2855&lt;=150%),S2855,R2855))</f>
        <v/>
      </c>
      <c r="Y2855" s="162">
        <f>ROUND(X2855,0)</f>
        <v/>
      </c>
    </row>
    <row r="2856" ht="27" customHeight="1">
      <c r="B2856" s="57" t="inlineStr">
        <is>
          <t>8.4</t>
        </is>
      </c>
      <c r="C2856" s="32" t="n">
        <v>4912</v>
      </c>
      <c r="D2856" s="58" t="inlineStr">
        <is>
          <t>MOTOR ELEVA VIDRIOS PUERTAS</t>
        </is>
      </c>
      <c r="E2856" s="56" t="inlineStr">
        <is>
          <t>Mecanismo eléctrico, que está compuesto básicamente por un pequeño motor eléctrico y un mecanismo que transforma el movimiento rotativo del motor en un movimiento lineal de sube y baja. Diámetro establecido para este vehículo.</t>
        </is>
      </c>
      <c r="F2856" s="32" t="inlineStr">
        <is>
          <t>Unidad</t>
        </is>
      </c>
      <c r="G2856" s="35" t="inlineStr">
        <is>
          <t>suministro</t>
        </is>
      </c>
      <c r="H2856" s="159" t="n">
        <v>722950</v>
      </c>
      <c r="I2856" s="37" t="n">
        <v>158.91</v>
      </c>
      <c r="J2856" s="37" t="n">
        <v>151.76</v>
      </c>
      <c r="K2856" s="160">
        <f>H2856*(I2856/J2856)</f>
        <v/>
      </c>
      <c r="L2856" s="159" t="n">
        <v>872403.8155</v>
      </c>
      <c r="M2856" s="159" t="n">
        <v>846994</v>
      </c>
      <c r="N2856" s="159" t="n">
        <v>914753.52</v>
      </c>
      <c r="O2856" s="162">
        <f>MIN(K2856,L2856,M2856,N2856)</f>
        <v/>
      </c>
      <c r="P2856" s="162">
        <f>MAX(K2856,L2856,M2856,N2856)</f>
        <v/>
      </c>
      <c r="Q2856" s="162">
        <f>MEDIAN(K2856,L2856,M2856,N2856)</f>
        <v/>
      </c>
      <c r="R2856" s="162">
        <f>AVERAGE(K2856,L2856,M2856,N2856)</f>
        <v/>
      </c>
      <c r="S2856" s="162">
        <f>AVERAGE(O2856,Q2856)</f>
        <v/>
      </c>
      <c r="T2856" s="162">
        <f>AVERAGE(P2856,Q2856)</f>
        <v/>
      </c>
      <c r="U2856" s="41">
        <f>STDEVA(K2856,L2856,M2856,N2856)</f>
        <v/>
      </c>
      <c r="V2856" s="42">
        <f>U2856/Q2856</f>
        <v/>
      </c>
      <c r="W2856" s="43">
        <f>IF(X2856=O2856,"MENOR",IF(X2856=S2856,"PROM[MEN-MED]","PROMEDIO"))</f>
        <v/>
      </c>
      <c r="X2856" s="163">
        <f>IF(V2856&lt;=300%,O2856,IF(AND(V2856&gt;100%,V2856&lt;=150%),S2856,R2856))</f>
        <v/>
      </c>
      <c r="Y2856" s="162">
        <f>ROUND(X2856,0)</f>
        <v/>
      </c>
    </row>
    <row r="2857" ht="27" customHeight="1">
      <c r="B2857" s="57" t="inlineStr">
        <is>
          <t>8.5</t>
        </is>
      </c>
      <c r="C2857" s="32" t="n">
        <v>4912</v>
      </c>
      <c r="D2857" s="58" t="inlineStr">
        <is>
          <t>GUAYA CAPOT</t>
        </is>
      </c>
      <c r="E2857" s="56" t="inlineStr">
        <is>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is>
      </c>
      <c r="F2857" s="32" t="inlineStr">
        <is>
          <t>Unidad</t>
        </is>
      </c>
      <c r="G2857" s="35" t="inlineStr">
        <is>
          <t>suministro</t>
        </is>
      </c>
      <c r="H2857" s="159" t="n">
        <v>249850</v>
      </c>
      <c r="I2857" s="37" t="n">
        <v>158.91</v>
      </c>
      <c r="J2857" s="37" t="n">
        <v>151.76</v>
      </c>
      <c r="K2857" s="160">
        <f>H2857*(I2857/J2857)</f>
        <v/>
      </c>
      <c r="L2857" s="159" t="n">
        <v>301499.5424</v>
      </c>
      <c r="M2857" s="159" t="n">
        <v>292718</v>
      </c>
      <c r="N2857" s="159" t="n">
        <v>316135.44</v>
      </c>
      <c r="O2857" s="162">
        <f>MIN(K2857,L2857,M2857,N2857)</f>
        <v/>
      </c>
      <c r="P2857" s="162">
        <f>MAX(K2857,L2857,M2857,N2857)</f>
        <v/>
      </c>
      <c r="Q2857" s="162">
        <f>MEDIAN(K2857,L2857,M2857,N2857)</f>
        <v/>
      </c>
      <c r="R2857" s="162">
        <f>AVERAGE(K2857,L2857,M2857,N2857)</f>
        <v/>
      </c>
      <c r="S2857" s="162">
        <f>AVERAGE(O2857,Q2857)</f>
        <v/>
      </c>
      <c r="T2857" s="162">
        <f>AVERAGE(P2857,Q2857)</f>
        <v/>
      </c>
      <c r="U2857" s="41">
        <f>STDEVA(K2857,L2857,M2857,N2857)</f>
        <v/>
      </c>
      <c r="V2857" s="42">
        <f>U2857/Q2857</f>
        <v/>
      </c>
      <c r="W2857" s="43">
        <f>IF(X2857=O2857,"MENOR",IF(X2857=S2857,"PROM[MEN-MED]","PROMEDIO"))</f>
        <v/>
      </c>
      <c r="X2857" s="163">
        <f>IF(V2857&lt;=300%,O2857,IF(AND(V2857&gt;100%,V2857&lt;=150%),S2857,R2857))</f>
        <v/>
      </c>
      <c r="Y2857" s="162">
        <f>ROUND(X2857,0)</f>
        <v/>
      </c>
    </row>
    <row r="2858" ht="27" customHeight="1">
      <c r="B2858" s="57" t="inlineStr">
        <is>
          <t>8.6</t>
        </is>
      </c>
      <c r="C2858" s="32" t="n">
        <v>4912</v>
      </c>
      <c r="D2858" s="58" t="inlineStr">
        <is>
          <t>EMPAQUES PUERTAS</t>
        </is>
      </c>
      <c r="E2858" s="56"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858" s="32" t="inlineStr">
        <is>
          <t>Unidad</t>
        </is>
      </c>
      <c r="G2858" s="35" t="inlineStr">
        <is>
          <t>suministro</t>
        </is>
      </c>
      <c r="H2858" s="159" t="n">
        <v>458850</v>
      </c>
      <c r="I2858" s="37" t="n">
        <v>158.91</v>
      </c>
      <c r="J2858" s="37" t="n">
        <v>151.76</v>
      </c>
      <c r="K2858" s="160">
        <f>H2858*(I2858/J2858)</f>
        <v/>
      </c>
      <c r="L2858" s="159" t="n">
        <v>543258.0503</v>
      </c>
      <c r="M2858" s="159" t="n">
        <v>527435</v>
      </c>
      <c r="N2858" s="159" t="n">
        <v>569629.8</v>
      </c>
      <c r="O2858" s="162">
        <f>MIN(K2858,L2858,M2858,N2858)</f>
        <v/>
      </c>
      <c r="P2858" s="162">
        <f>MAX(K2858,L2858,M2858,N2858)</f>
        <v/>
      </c>
      <c r="Q2858" s="162">
        <f>MEDIAN(K2858,L2858,M2858,N2858)</f>
        <v/>
      </c>
      <c r="R2858" s="162">
        <f>AVERAGE(K2858,L2858,M2858,N2858)</f>
        <v/>
      </c>
      <c r="S2858" s="162">
        <f>AVERAGE(O2858,Q2858)</f>
        <v/>
      </c>
      <c r="T2858" s="162">
        <f>AVERAGE(P2858,Q2858)</f>
        <v/>
      </c>
      <c r="U2858" s="41">
        <f>STDEVA(K2858,L2858,M2858,N2858)</f>
        <v/>
      </c>
      <c r="V2858" s="42">
        <f>U2858/Q2858</f>
        <v/>
      </c>
      <c r="W2858" s="43">
        <f>IF(X2858=O2858,"MENOR",IF(X2858=S2858,"PROM[MEN-MED]","PROMEDIO"))</f>
        <v/>
      </c>
      <c r="X2858" s="163">
        <f>IF(V2858&lt;=300%,O2858,IF(AND(V2858&gt;100%,V2858&lt;=150%),S2858,R2858))</f>
        <v/>
      </c>
      <c r="Y2858" s="162">
        <f>ROUND(X2858,0)</f>
        <v/>
      </c>
    </row>
    <row r="2859" ht="27" customHeight="1">
      <c r="B2859" s="57" t="inlineStr">
        <is>
          <t>8.7</t>
        </is>
      </c>
      <c r="C2859" s="32" t="n">
        <v>4912</v>
      </c>
      <c r="D2859" s="58" t="inlineStr">
        <is>
          <t>ESPARRAGO</t>
        </is>
      </c>
      <c r="E2859" s="56" t="inlineStr">
        <is>
          <t>Tornillo metalico fabricado en aleacion de acero, que está dotado de una caña (cuerpo) con rosca y en el otro extremo posee la cabeza plana. Diametro establecido para este vehículo.</t>
        </is>
      </c>
      <c r="F2859" s="32" t="inlineStr">
        <is>
          <t>Unidad</t>
        </is>
      </c>
      <c r="G2859" s="35" t="inlineStr">
        <is>
          <t>suministro</t>
        </is>
      </c>
      <c r="H2859" s="159" t="n">
        <v>14936</v>
      </c>
      <c r="I2859" s="37" t="n">
        <v>158.91</v>
      </c>
      <c r="J2859" s="37" t="n">
        <v>151.76</v>
      </c>
      <c r="K2859" s="160">
        <f>H2859*(I2859/J2859)</f>
        <v/>
      </c>
      <c r="L2859" s="159" t="n">
        <v>20051.0121</v>
      </c>
      <c r="M2859" s="159" t="n">
        <v>19467</v>
      </c>
      <c r="N2859" s="159" t="n">
        <v>21024.36</v>
      </c>
      <c r="O2859" s="162">
        <f>MIN(K2859,L2859,M2859,N2859)</f>
        <v/>
      </c>
      <c r="P2859" s="162">
        <f>MAX(K2859,L2859,M2859,N2859)</f>
        <v/>
      </c>
      <c r="Q2859" s="162">
        <f>MEDIAN(K2859,L2859,M2859,N2859)</f>
        <v/>
      </c>
      <c r="R2859" s="162">
        <f>AVERAGE(K2859,L2859,M2859,N2859)</f>
        <v/>
      </c>
      <c r="S2859" s="162">
        <f>AVERAGE(O2859,Q2859)</f>
        <v/>
      </c>
      <c r="T2859" s="162">
        <f>AVERAGE(P2859,Q2859)</f>
        <v/>
      </c>
      <c r="U2859" s="41">
        <f>STDEVA(K2859,L2859,M2859,N2859)</f>
        <v/>
      </c>
      <c r="V2859" s="42">
        <f>U2859/Q2859</f>
        <v/>
      </c>
      <c r="W2859" s="43">
        <f>IF(X2859=O2859,"MENOR",IF(X2859=S2859,"PROM[MEN-MED]","PROMEDIO"))</f>
        <v/>
      </c>
      <c r="X2859" s="163">
        <f>IF(V2859&lt;=300%,O2859,IF(AND(V2859&gt;100%,V2859&lt;=150%),S2859,R2859))</f>
        <v/>
      </c>
      <c r="Y2859" s="162">
        <f>ROUND(X2859,0)</f>
        <v/>
      </c>
    </row>
    <row r="2860" ht="15.75" customHeight="1">
      <c r="B2860" s="57" t="inlineStr">
        <is>
          <t>8.8</t>
        </is>
      </c>
      <c r="C2860" s="32" t="n">
        <v>4912</v>
      </c>
      <c r="D2860" s="58" t="inlineStr">
        <is>
          <t>ESPEJO RETROVISOR INTERIOR</t>
        </is>
      </c>
      <c r="E2860" s="56" t="inlineStr">
        <is>
          <t>Objeto de superficie plana que refleja la luz compuesto por  una capa de plata o aluminio depositado sobre una plancha de vidrio. Forma y diámetro establecido para este vehículo.</t>
        </is>
      </c>
      <c r="F2860" s="32" t="inlineStr">
        <is>
          <t>Unidad</t>
        </is>
      </c>
      <c r="G2860" s="35" t="inlineStr">
        <is>
          <t>suministro</t>
        </is>
      </c>
      <c r="H2860" s="159" t="n">
        <v>1647264</v>
      </c>
      <c r="I2860" s="37" t="n">
        <v>158.91</v>
      </c>
      <c r="J2860" s="37" t="n">
        <v>151.76</v>
      </c>
      <c r="K2860" s="160">
        <f>H2860*(I2860/J2860)</f>
        <v/>
      </c>
      <c r="L2860" s="159" t="n">
        <v>1954831.8496</v>
      </c>
      <c r="M2860" s="159" t="n">
        <v>1897895</v>
      </c>
      <c r="N2860" s="159" t="n">
        <v>2049726.6</v>
      </c>
      <c r="O2860" s="162">
        <f>MIN(K2860,L2860,M2860,N2860)</f>
        <v/>
      </c>
      <c r="P2860" s="162">
        <f>MAX(K2860,L2860,M2860,N2860)</f>
        <v/>
      </c>
      <c r="Q2860" s="162">
        <f>MEDIAN(K2860,L2860,M2860,N2860)</f>
        <v/>
      </c>
      <c r="R2860" s="162">
        <f>AVERAGE(K2860,L2860,M2860,N2860)</f>
        <v/>
      </c>
      <c r="S2860" s="162">
        <f>AVERAGE(O2860,Q2860)</f>
        <v/>
      </c>
      <c r="T2860" s="162">
        <f>AVERAGE(P2860,Q2860)</f>
        <v/>
      </c>
      <c r="U2860" s="41">
        <f>STDEVA(K2860,L2860,M2860,N2860)</f>
        <v/>
      </c>
      <c r="V2860" s="42">
        <f>U2860/Q2860</f>
        <v/>
      </c>
      <c r="W2860" s="43">
        <f>IF(X2860=O2860,"MENOR",IF(X2860=S2860,"PROM[MEN-MED]","PROMEDIO"))</f>
        <v/>
      </c>
      <c r="X2860" s="163">
        <f>IF(V2860&lt;=300%,O2860,IF(AND(V2860&gt;100%,V2860&lt;=150%),S2860,R2860))</f>
        <v/>
      </c>
      <c r="Y2860" s="162">
        <f>ROUND(X2860,0)</f>
        <v/>
      </c>
    </row>
    <row r="2861" ht="27" customHeight="1">
      <c r="B2861" s="57" t="inlineStr">
        <is>
          <t>8.9</t>
        </is>
      </c>
      <c r="C2861" s="32" t="n">
        <v>4912</v>
      </c>
      <c r="D2861" s="58" t="inlineStr">
        <is>
          <t>ESPEJO RETROVISOR LATERAL</t>
        </is>
      </c>
      <c r="E2861" s="56" t="inlineStr">
        <is>
          <t>Objeto de superficie plana o curva que refleja la luz compuesto por  una capa de plata o aluminio depositado sobre una plancha de vidrio. Formas y diámetro establecido para este vehículo.</t>
        </is>
      </c>
      <c r="F2861" s="32" t="inlineStr">
        <is>
          <t>Unidad</t>
        </is>
      </c>
      <c r="G2861" s="35" t="inlineStr">
        <is>
          <t>suministro</t>
        </is>
      </c>
      <c r="H2861" s="159" t="n">
        <v>3309729</v>
      </c>
      <c r="I2861" s="37" t="n">
        <v>158.91</v>
      </c>
      <c r="J2861" s="37" t="n">
        <v>151.76</v>
      </c>
      <c r="K2861" s="160">
        <f>H2861*(I2861/J2861)</f>
        <v/>
      </c>
      <c r="L2861" s="159" t="n">
        <v>3932160.9586</v>
      </c>
      <c r="M2861" s="159" t="n">
        <v>3817632</v>
      </c>
      <c r="N2861" s="159" t="n">
        <v>4123042.56</v>
      </c>
      <c r="O2861" s="162">
        <f>MIN(K2861,L2861,M2861,N2861)</f>
        <v/>
      </c>
      <c r="P2861" s="162">
        <f>MAX(K2861,L2861,M2861,N2861)</f>
        <v/>
      </c>
      <c r="Q2861" s="162">
        <f>MEDIAN(K2861,L2861,M2861,N2861)</f>
        <v/>
      </c>
      <c r="R2861" s="162">
        <f>AVERAGE(K2861,L2861,M2861,N2861)</f>
        <v/>
      </c>
      <c r="S2861" s="162">
        <f>AVERAGE(O2861,Q2861)</f>
        <v/>
      </c>
      <c r="T2861" s="162">
        <f>AVERAGE(P2861,Q2861)</f>
        <v/>
      </c>
      <c r="U2861" s="41">
        <f>STDEVA(K2861,L2861,M2861,N2861)</f>
        <v/>
      </c>
      <c r="V2861" s="42">
        <f>U2861/Q2861</f>
        <v/>
      </c>
      <c r="W2861" s="43">
        <f>IF(X2861=O2861,"MENOR",IF(X2861=S2861,"PROM[MEN-MED]","PROMEDIO"))</f>
        <v/>
      </c>
      <c r="X2861" s="163">
        <f>IF(V2861&lt;=300%,O2861,IF(AND(V2861&gt;100%,V2861&lt;=150%),S2861,R2861))</f>
        <v/>
      </c>
      <c r="Y2861" s="162">
        <f>ROUND(X2861,0)</f>
        <v/>
      </c>
    </row>
    <row r="2862" ht="27" customHeight="1">
      <c r="B2862" s="57" t="inlineStr">
        <is>
          <t>8.10</t>
        </is>
      </c>
      <c r="C2862" s="32" t="n">
        <v>4912</v>
      </c>
      <c r="D2862" s="58" t="inlineStr">
        <is>
          <t>UNIDAD SELLADA (FAROLA)</t>
        </is>
      </c>
      <c r="E2862" s="56" t="inlineStr">
        <is>
          <t>Elemento fabricado en pasta  transparentes de lente convergente que provee proteccion a la iluminación  con seguridad en condiciones de baja visibilidad. Forma y  diámetro establecido para este vehículo.</t>
        </is>
      </c>
      <c r="F2862" s="32" t="inlineStr">
        <is>
          <t>Unidad</t>
        </is>
      </c>
      <c r="G2862" s="35" t="inlineStr">
        <is>
          <t>suministro</t>
        </is>
      </c>
      <c r="H2862" s="159" t="n">
        <v>7594760</v>
      </c>
      <c r="I2862" s="37" t="n">
        <v>158.91</v>
      </c>
      <c r="J2862" s="37" t="n">
        <v>151.76</v>
      </c>
      <c r="K2862" s="160">
        <f>H2862*(I2862/J2862)</f>
        <v/>
      </c>
      <c r="L2862" s="159" t="n">
        <v>9255324.555400001</v>
      </c>
      <c r="M2862" s="159" t="n">
        <v>8985752</v>
      </c>
      <c r="N2862" s="159" t="n">
        <v>9704612.16</v>
      </c>
      <c r="O2862" s="162">
        <f>MIN(K2862,L2862,M2862,N2862)</f>
        <v/>
      </c>
      <c r="P2862" s="162">
        <f>MAX(K2862,L2862,M2862,N2862)</f>
        <v/>
      </c>
      <c r="Q2862" s="162">
        <f>MEDIAN(K2862,L2862,M2862,N2862)</f>
        <v/>
      </c>
      <c r="R2862" s="162">
        <f>AVERAGE(K2862,L2862,M2862,N2862)</f>
        <v/>
      </c>
      <c r="S2862" s="162">
        <f>AVERAGE(O2862,Q2862)</f>
        <v/>
      </c>
      <c r="T2862" s="162">
        <f>AVERAGE(P2862,Q2862)</f>
        <v/>
      </c>
      <c r="U2862" s="41">
        <f>STDEVA(K2862,L2862,M2862,N2862)</f>
        <v/>
      </c>
      <c r="V2862" s="42">
        <f>U2862/Q2862</f>
        <v/>
      </c>
      <c r="W2862" s="43">
        <f>IF(X2862=O2862,"MENOR",IF(X2862=S2862,"PROM[MEN-MED]","PROMEDIO"))</f>
        <v/>
      </c>
      <c r="X2862" s="163">
        <f>IF(V2862&lt;=300%,O2862,IF(AND(V2862&gt;100%,V2862&lt;=150%),S2862,R2862))</f>
        <v/>
      </c>
      <c r="Y2862" s="162">
        <f>ROUND(X2862,0)</f>
        <v/>
      </c>
    </row>
    <row r="2863" ht="27" customHeight="1">
      <c r="B2863" s="57" t="inlineStr">
        <is>
          <t>8.11</t>
        </is>
      </c>
      <c r="C2863" s="32" t="n">
        <v>4912</v>
      </c>
      <c r="D2863" s="58" t="inlineStr">
        <is>
          <t>CINTURON DE SEGURIDAD TRASERO</t>
        </is>
      </c>
      <c r="E2863" s="56" t="inlineStr">
        <is>
          <t>Es un elemento de arnés tipo correa, fabricadio en una cinta de material textil. Incluye el clip de seguidad y hebilla. Para sujetar en un momento de impacto. Costado Diámetro establecido para este vehículo. ubicacion lado posterior. (atras)</t>
        </is>
      </c>
      <c r="F2863" s="32" t="inlineStr">
        <is>
          <t>Unidad</t>
        </is>
      </c>
      <c r="G2863" s="35" t="inlineStr">
        <is>
          <t>suministro</t>
        </is>
      </c>
      <c r="H2863" s="159" t="n">
        <v>620196</v>
      </c>
      <c r="I2863" s="37" t="n">
        <v>158.91</v>
      </c>
      <c r="J2863" s="37" t="n">
        <v>151.76</v>
      </c>
      <c r="K2863" s="160">
        <f>H2863*(I2863/J2863)</f>
        <v/>
      </c>
      <c r="L2863" s="159" t="n">
        <v>761440.8851</v>
      </c>
      <c r="M2863" s="159" t="n">
        <v>739263</v>
      </c>
      <c r="N2863" s="159" t="n">
        <v>798404.04</v>
      </c>
      <c r="O2863" s="162">
        <f>MIN(K2863,L2863,M2863,N2863)</f>
        <v/>
      </c>
      <c r="P2863" s="162">
        <f>MAX(K2863,L2863,M2863,N2863)</f>
        <v/>
      </c>
      <c r="Q2863" s="162">
        <f>MEDIAN(K2863,L2863,M2863,N2863)</f>
        <v/>
      </c>
      <c r="R2863" s="162">
        <f>AVERAGE(K2863,L2863,M2863,N2863)</f>
        <v/>
      </c>
      <c r="S2863" s="162">
        <f>AVERAGE(O2863,Q2863)</f>
        <v/>
      </c>
      <c r="T2863" s="162">
        <f>AVERAGE(P2863,Q2863)</f>
        <v/>
      </c>
      <c r="U2863" s="41">
        <f>STDEVA(K2863,L2863,M2863,N2863)</f>
        <v/>
      </c>
      <c r="V2863" s="42">
        <f>U2863/Q2863</f>
        <v/>
      </c>
      <c r="W2863" s="43">
        <f>IF(X2863=O2863,"MENOR",IF(X2863=S2863,"PROM[MEN-MED]","PROMEDIO"))</f>
        <v/>
      </c>
      <c r="X2863" s="163">
        <f>IF(V2863&lt;=300%,O2863,IF(AND(V2863&gt;100%,V2863&lt;=150%),S2863,R2863))</f>
        <v/>
      </c>
      <c r="Y2863" s="162">
        <f>ROUND(X2863,0)</f>
        <v/>
      </c>
    </row>
    <row r="2864" ht="27" customHeight="1">
      <c r="B2864" s="57" t="inlineStr">
        <is>
          <t>8.12</t>
        </is>
      </c>
      <c r="C2864" s="32" t="n">
        <v>4912</v>
      </c>
      <c r="D2864" s="58" t="inlineStr">
        <is>
          <t>CINTURON DE SEGURIDAD DELANTERO</t>
        </is>
      </c>
      <c r="E2864" s="56" t="inlineStr">
        <is>
          <t>Es un elemento de arnés tipo correa, fabricadio en una cinta de material textil. Incluye el clip de seguidad y hebilla. Para sujetar en un momento de impacto. Costado Diámetro establecido para este vehículo. Ubicacion lado anterior (delante)</t>
        </is>
      </c>
      <c r="F2864" s="32" t="inlineStr">
        <is>
          <t>Unidad</t>
        </is>
      </c>
      <c r="G2864" s="35" t="inlineStr">
        <is>
          <t>suministro</t>
        </is>
      </c>
      <c r="H2864" s="159" t="n">
        <v>1860772</v>
      </c>
      <c r="I2864" s="37" t="n">
        <v>158.91</v>
      </c>
      <c r="J2864" s="37" t="n">
        <v>151.76</v>
      </c>
      <c r="K2864" s="160">
        <f>H2864*(I2864/J2864)</f>
        <v/>
      </c>
      <c r="L2864" s="159" t="n">
        <v>2235947.6916</v>
      </c>
      <c r="M2864" s="159" t="n">
        <v>2170823</v>
      </c>
      <c r="N2864" s="159" t="n">
        <v>2344488.84</v>
      </c>
      <c r="O2864" s="162">
        <f>MIN(K2864,L2864,M2864,N2864)</f>
        <v/>
      </c>
      <c r="P2864" s="162">
        <f>MAX(K2864,L2864,M2864,N2864)</f>
        <v/>
      </c>
      <c r="Q2864" s="162">
        <f>MEDIAN(K2864,L2864,M2864,N2864)</f>
        <v/>
      </c>
      <c r="R2864" s="162">
        <f>AVERAGE(K2864,L2864,M2864,N2864)</f>
        <v/>
      </c>
      <c r="S2864" s="162">
        <f>AVERAGE(O2864,Q2864)</f>
        <v/>
      </c>
      <c r="T2864" s="162">
        <f>AVERAGE(P2864,Q2864)</f>
        <v/>
      </c>
      <c r="U2864" s="41">
        <f>STDEVA(K2864,L2864,M2864,N2864)</f>
        <v/>
      </c>
      <c r="V2864" s="42">
        <f>U2864/Q2864</f>
        <v/>
      </c>
      <c r="W2864" s="43">
        <f>IF(X2864=O2864,"MENOR",IF(X2864=S2864,"PROM[MEN-MED]","PROMEDIO"))</f>
        <v/>
      </c>
      <c r="X2864" s="163">
        <f>IF(V2864&lt;=300%,O2864,IF(AND(V2864&gt;100%,V2864&lt;=150%),S2864,R2864))</f>
        <v/>
      </c>
      <c r="Y2864" s="162">
        <f>ROUND(X2864,0)</f>
        <v/>
      </c>
    </row>
    <row r="2865" ht="15.75" customHeight="1">
      <c r="B2865" s="57" t="inlineStr">
        <is>
          <t>8.13</t>
        </is>
      </c>
      <c r="C2865" s="32" t="n">
        <v>4912</v>
      </c>
      <c r="D2865" s="58" t="inlineStr">
        <is>
          <t>LUNAS ESPEJOS RETROVISOR LATERALES</t>
        </is>
      </c>
      <c r="E2865" s="56" t="inlineStr">
        <is>
          <t>Objeto de superficie plana que refleja la luz compuesto por  una capa de plata o aluminio depositado sobre una plancha de vidrio. Forma y diámetro establecido para este vehículo.</t>
        </is>
      </c>
      <c r="F2865" s="32" t="inlineStr">
        <is>
          <t>Unidad</t>
        </is>
      </c>
      <c r="G2865" s="35" t="inlineStr">
        <is>
          <t>suministro</t>
        </is>
      </c>
      <c r="H2865" s="159" t="n">
        <v>191900</v>
      </c>
      <c r="I2865" s="37" t="n">
        <v>158.91</v>
      </c>
      <c r="J2865" s="37" t="n">
        <v>151.76</v>
      </c>
      <c r="K2865" s="160">
        <f>H2865*(I2865/J2865)</f>
        <v/>
      </c>
      <c r="L2865" s="159" t="n">
        <v>227201.5235</v>
      </c>
      <c r="M2865" s="159" t="n">
        <v>220584</v>
      </c>
      <c r="N2865" s="159" t="n">
        <v>238230.72</v>
      </c>
      <c r="O2865" s="162">
        <f>MIN(K2865,L2865,M2865,N2865)</f>
        <v/>
      </c>
      <c r="P2865" s="162">
        <f>MAX(K2865,L2865,M2865,N2865)</f>
        <v/>
      </c>
      <c r="Q2865" s="162">
        <f>MEDIAN(K2865,L2865,M2865,N2865)</f>
        <v/>
      </c>
      <c r="R2865" s="162">
        <f>AVERAGE(K2865,L2865,M2865,N2865)</f>
        <v/>
      </c>
      <c r="S2865" s="162">
        <f>AVERAGE(O2865,Q2865)</f>
        <v/>
      </c>
      <c r="T2865" s="162">
        <f>AVERAGE(P2865,Q2865)</f>
        <v/>
      </c>
      <c r="U2865" s="41">
        <f>STDEVA(K2865,L2865,M2865,N2865)</f>
        <v/>
      </c>
      <c r="V2865" s="42">
        <f>U2865/Q2865</f>
        <v/>
      </c>
      <c r="W2865" s="43">
        <f>IF(X2865=O2865,"MENOR",IF(X2865=S2865,"PROM[MEN-MED]","PROMEDIO"))</f>
        <v/>
      </c>
      <c r="X2865" s="163">
        <f>IF(V2865&lt;=300%,O2865,IF(AND(V2865&gt;100%,V2865&lt;=150%),S2865,R2865))</f>
        <v/>
      </c>
      <c r="Y2865" s="162">
        <f>ROUND(X2865,0)</f>
        <v/>
      </c>
    </row>
    <row r="2866" ht="27" customHeight="1">
      <c r="B2866" s="57" t="inlineStr">
        <is>
          <t>8.14</t>
        </is>
      </c>
      <c r="C2866" s="32" t="n">
        <v>4912</v>
      </c>
      <c r="D2866" s="58" t="inlineStr">
        <is>
          <t>MANIJA APERTURA CAPOT</t>
        </is>
      </c>
      <c r="E2866" s="56" t="inlineStr">
        <is>
          <t>Dispositivo metálico y plastico, externo de forma irregular tipo palanca,  en su parte interna con resortes para accionar la cerradura giratoria a fin de permitir su cierre y su apertura. Forma y diámetro establecido para este vehículo.</t>
        </is>
      </c>
      <c r="F2866" s="32" t="inlineStr">
        <is>
          <t>Unidad</t>
        </is>
      </c>
      <c r="G2866" s="35" t="inlineStr">
        <is>
          <t>suministro</t>
        </is>
      </c>
      <c r="H2866" s="159" t="n">
        <v>166250</v>
      </c>
      <c r="I2866" s="37" t="n">
        <v>158.91</v>
      </c>
      <c r="J2866" s="37" t="n">
        <v>151.76</v>
      </c>
      <c r="K2866" s="160">
        <f>H2866*(I2866/J2866)</f>
        <v/>
      </c>
      <c r="L2866" s="159" t="n">
        <v>200618.2444</v>
      </c>
      <c r="M2866" s="159" t="n">
        <v>194775</v>
      </c>
      <c r="N2866" s="159" t="n">
        <v>210357</v>
      </c>
      <c r="O2866" s="162">
        <f>MIN(K2866,L2866,M2866,N2866)</f>
        <v/>
      </c>
      <c r="P2866" s="162">
        <f>MAX(K2866,L2866,M2866,N2866)</f>
        <v/>
      </c>
      <c r="Q2866" s="162">
        <f>MEDIAN(K2866,L2866,M2866,N2866)</f>
        <v/>
      </c>
      <c r="R2866" s="162">
        <f>AVERAGE(K2866,L2866,M2866,N2866)</f>
        <v/>
      </c>
      <c r="S2866" s="162">
        <f>AVERAGE(O2866,Q2866)</f>
        <v/>
      </c>
      <c r="T2866" s="162">
        <f>AVERAGE(P2866,Q2866)</f>
        <v/>
      </c>
      <c r="U2866" s="41">
        <f>STDEVA(K2866,L2866,M2866,N2866)</f>
        <v/>
      </c>
      <c r="V2866" s="42">
        <f>U2866/Q2866</f>
        <v/>
      </c>
      <c r="W2866" s="43">
        <f>IF(X2866=O2866,"MENOR",IF(X2866=S2866,"PROM[MEN-MED]","PROMEDIO"))</f>
        <v/>
      </c>
      <c r="X2866" s="163">
        <f>IF(V2866&lt;=300%,O2866,IF(AND(V2866&gt;100%,V2866&lt;=150%),S2866,R2866))</f>
        <v/>
      </c>
      <c r="Y2866" s="162">
        <f>ROUND(X2866,0)</f>
        <v/>
      </c>
    </row>
    <row r="2867" ht="27" customHeight="1">
      <c r="B2867" s="57" t="inlineStr">
        <is>
          <t>8.15</t>
        </is>
      </c>
      <c r="C2867" s="32" t="n">
        <v>4912</v>
      </c>
      <c r="D2867" s="58" t="inlineStr">
        <is>
          <t>MANIJAS EXTERNAS DE LA PUERTA</t>
        </is>
      </c>
      <c r="E2867" s="56" t="inlineStr">
        <is>
          <t>Dispositivo metálico y plastico, externo de forma irregular tipo palanca,  en su parte interna con resortes para accionar la cerradura giratoria a fin de permitir su cierre y su apertura. Forma y diámetro establecido para este vehículo.</t>
        </is>
      </c>
      <c r="F2867" s="32" t="inlineStr">
        <is>
          <t>Unidad</t>
        </is>
      </c>
      <c r="G2867" s="35" t="inlineStr">
        <is>
          <t>suministro</t>
        </is>
      </c>
      <c r="H2867" s="159" t="n">
        <v>912950</v>
      </c>
      <c r="I2867" s="37" t="n">
        <v>158.91</v>
      </c>
      <c r="J2867" s="37" t="n">
        <v>151.76</v>
      </c>
      <c r="K2867" s="160">
        <f>H2867*(I2867/J2867)</f>
        <v/>
      </c>
      <c r="L2867" s="159" t="n">
        <v>1101680.7942</v>
      </c>
      <c r="M2867" s="159" t="n">
        <v>1069593</v>
      </c>
      <c r="N2867" s="159" t="n">
        <v>1155160.44</v>
      </c>
      <c r="O2867" s="162">
        <f>MIN(K2867,L2867,M2867,N2867)</f>
        <v/>
      </c>
      <c r="P2867" s="162">
        <f>MAX(K2867,L2867,M2867,N2867)</f>
        <v/>
      </c>
      <c r="Q2867" s="162">
        <f>MEDIAN(K2867,L2867,M2867,N2867)</f>
        <v/>
      </c>
      <c r="R2867" s="162">
        <f>AVERAGE(K2867,L2867,M2867,N2867)</f>
        <v/>
      </c>
      <c r="S2867" s="162">
        <f>AVERAGE(O2867,Q2867)</f>
        <v/>
      </c>
      <c r="T2867" s="162">
        <f>AVERAGE(P2867,Q2867)</f>
        <v/>
      </c>
      <c r="U2867" s="41">
        <f>STDEVA(K2867,L2867,M2867,N2867)</f>
        <v/>
      </c>
      <c r="V2867" s="42">
        <f>U2867/Q2867</f>
        <v/>
      </c>
      <c r="W2867" s="43">
        <f>IF(X2867=O2867,"MENOR",IF(X2867=S2867,"PROM[MEN-MED]","PROMEDIO"))</f>
        <v/>
      </c>
      <c r="X2867" s="163">
        <f>IF(V2867&lt;=300%,O2867,IF(AND(V2867&gt;100%,V2867&lt;=150%),S2867,R2867))</f>
        <v/>
      </c>
      <c r="Y2867" s="162">
        <f>ROUND(X2867,0)</f>
        <v/>
      </c>
    </row>
    <row r="2868" ht="27" customHeight="1">
      <c r="B2868" s="57" t="inlineStr">
        <is>
          <t>8.16</t>
        </is>
      </c>
      <c r="C2868" s="32" t="n">
        <v>4912</v>
      </c>
      <c r="D2868" s="58" t="inlineStr">
        <is>
          <t>MANIJAS INTERNAS DE LA PUERTA</t>
        </is>
      </c>
      <c r="E2868" s="56" t="inlineStr">
        <is>
          <t>Dispositivo metálico y plastico, interno de forma irregular tipo palanca,  en su parte interna con resortes para accionar la cerradura giratoria a fin de permitir su cierre y su apertura. Forma y diámetro establecido para este vehículo.</t>
        </is>
      </c>
      <c r="F2868" s="32" t="inlineStr">
        <is>
          <t>Unidad</t>
        </is>
      </c>
      <c r="G2868" s="35" t="inlineStr">
        <is>
          <t>suministro</t>
        </is>
      </c>
      <c r="H2868" s="159" t="n">
        <v>97850</v>
      </c>
      <c r="I2868" s="37" t="n">
        <v>158.91</v>
      </c>
      <c r="J2868" s="37" t="n">
        <v>151.76</v>
      </c>
      <c r="K2868" s="160">
        <f>H2868*(I2868/J2868)</f>
        <v/>
      </c>
      <c r="L2868" s="159" t="n">
        <v>114736.8488</v>
      </c>
      <c r="M2868" s="159" t="n">
        <v>111395</v>
      </c>
      <c r="N2868" s="159" t="n">
        <v>120306.6</v>
      </c>
      <c r="O2868" s="162">
        <f>MIN(K2868,L2868,M2868,N2868)</f>
        <v/>
      </c>
      <c r="P2868" s="162">
        <f>MAX(K2868,L2868,M2868,N2868)</f>
        <v/>
      </c>
      <c r="Q2868" s="162">
        <f>MEDIAN(K2868,L2868,M2868,N2868)</f>
        <v/>
      </c>
      <c r="R2868" s="162">
        <f>AVERAGE(K2868,L2868,M2868,N2868)</f>
        <v/>
      </c>
      <c r="S2868" s="162">
        <f>AVERAGE(O2868,Q2868)</f>
        <v/>
      </c>
      <c r="T2868" s="162">
        <f>AVERAGE(P2868,Q2868)</f>
        <v/>
      </c>
      <c r="U2868" s="41">
        <f>STDEVA(K2868,L2868,M2868,N2868)</f>
        <v/>
      </c>
      <c r="V2868" s="42">
        <f>U2868/Q2868</f>
        <v/>
      </c>
      <c r="W2868" s="43">
        <f>IF(X2868=O2868,"MENOR",IF(X2868=S2868,"PROM[MEN-MED]","PROMEDIO"))</f>
        <v/>
      </c>
      <c r="X2868" s="163">
        <f>IF(V2868&lt;=300%,O2868,IF(AND(V2868&gt;100%,V2868&lt;=150%),S2868,R2868))</f>
        <v/>
      </c>
      <c r="Y2868" s="162">
        <f>ROUND(X2868,0)</f>
        <v/>
      </c>
    </row>
    <row r="2869" ht="27" customHeight="1">
      <c r="B2869" s="57" t="inlineStr">
        <is>
          <t>8.17</t>
        </is>
      </c>
      <c r="C2869" s="32" t="n">
        <v>4912</v>
      </c>
      <c r="D2869" s="58" t="inlineStr">
        <is>
          <t>PLUMILLAS</t>
        </is>
      </c>
      <c r="E2869" s="56" t="inlineStr">
        <is>
          <t>Elemento metálico en forma de barzo con un largo borde de goma, conformado por el pasador, gancho y bayonet.  Para ser movido en sentido oscilatorio. Diámetro establecido para este vehículo.</t>
        </is>
      </c>
      <c r="F2869" s="32" t="inlineStr">
        <is>
          <t>Unidad</t>
        </is>
      </c>
      <c r="G2869" s="35" t="inlineStr">
        <is>
          <t>suministro</t>
        </is>
      </c>
      <c r="H2869" s="159" t="n">
        <v>390262</v>
      </c>
      <c r="I2869" s="37" t="n">
        <v>158.91</v>
      </c>
      <c r="J2869" s="37" t="n">
        <v>151.76</v>
      </c>
      <c r="K2869" s="160">
        <f>H2869*(I2869/J2869)</f>
        <v/>
      </c>
      <c r="L2869" s="159" t="n">
        <v>488362.1365</v>
      </c>
      <c r="M2869" s="159" t="n">
        <v>474138</v>
      </c>
      <c r="N2869" s="159" t="n">
        <v>512069.04</v>
      </c>
      <c r="O2869" s="162">
        <f>MIN(K2869,L2869,M2869,N2869)</f>
        <v/>
      </c>
      <c r="P2869" s="162">
        <f>MAX(K2869,L2869,M2869,N2869)</f>
        <v/>
      </c>
      <c r="Q2869" s="162">
        <f>MEDIAN(K2869,L2869,M2869,N2869)</f>
        <v/>
      </c>
      <c r="R2869" s="162">
        <f>AVERAGE(K2869,L2869,M2869,N2869)</f>
        <v/>
      </c>
      <c r="S2869" s="162">
        <f>AVERAGE(O2869,Q2869)</f>
        <v/>
      </c>
      <c r="T2869" s="162">
        <f>AVERAGE(P2869,Q2869)</f>
        <v/>
      </c>
      <c r="U2869" s="41">
        <f>STDEVA(K2869,L2869,M2869,N2869)</f>
        <v/>
      </c>
      <c r="V2869" s="42">
        <f>U2869/Q2869</f>
        <v/>
      </c>
      <c r="W2869" s="43">
        <f>IF(X2869=O2869,"MENOR",IF(X2869=S2869,"PROM[MEN-MED]","PROMEDIO"))</f>
        <v/>
      </c>
      <c r="X2869" s="163">
        <f>IF(V2869&lt;=300%,O2869,IF(AND(V2869&gt;100%,V2869&lt;=150%),S2869,R2869))</f>
        <v/>
      </c>
      <c r="Y2869" s="162">
        <f>ROUND(X2869,0)</f>
        <v/>
      </c>
    </row>
    <row r="2870" ht="27" customHeight="1">
      <c r="B2870" s="57" t="inlineStr">
        <is>
          <t>8.18</t>
        </is>
      </c>
      <c r="C2870" s="32" t="n">
        <v>4912</v>
      </c>
      <c r="D2870" s="58" t="inlineStr">
        <is>
          <t>RINES DE ALEACIÓN ALUMNIO</t>
        </is>
      </c>
      <c r="E2870" s="56" t="inlineStr">
        <is>
          <t>Pieza en forma circular metálica de aleacion de  aluminio con manganeso, conformado por el cuerpo, eje, cubo, garganta, chavetero y orificio de valvula. Cuyo diametro, diseño exterior y color establecido para este vehículo.</t>
        </is>
      </c>
      <c r="F2870" s="32" t="inlineStr">
        <is>
          <t>Unidad</t>
        </is>
      </c>
      <c r="G2870" s="35" t="inlineStr">
        <is>
          <t>suministro</t>
        </is>
      </c>
      <c r="H2870" s="159" t="n">
        <v>4228663</v>
      </c>
      <c r="I2870" s="37" t="n">
        <v>158.91</v>
      </c>
      <c r="J2870" s="37" t="n">
        <v>151.76</v>
      </c>
      <c r="K2870" s="160">
        <f>H2870*(I2870/J2870)</f>
        <v/>
      </c>
      <c r="L2870" s="159" t="n">
        <v>5161134.3035</v>
      </c>
      <c r="M2870" s="159" t="n">
        <v>5010810</v>
      </c>
      <c r="N2870" s="159" t="n">
        <v>5411674.8</v>
      </c>
      <c r="O2870" s="162">
        <f>MIN(K2870,L2870,M2870,N2870)</f>
        <v/>
      </c>
      <c r="P2870" s="162">
        <f>MAX(K2870,L2870,M2870,N2870)</f>
        <v/>
      </c>
      <c r="Q2870" s="162">
        <f>MEDIAN(K2870,L2870,M2870,N2870)</f>
        <v/>
      </c>
      <c r="R2870" s="162">
        <f>AVERAGE(K2870,L2870,M2870,N2870)</f>
        <v/>
      </c>
      <c r="S2870" s="162">
        <f>AVERAGE(O2870,Q2870)</f>
        <v/>
      </c>
      <c r="T2870" s="162">
        <f>AVERAGE(P2870,Q2870)</f>
        <v/>
      </c>
      <c r="U2870" s="41">
        <f>STDEVA(K2870,L2870,M2870,N2870)</f>
        <v/>
      </c>
      <c r="V2870" s="42">
        <f>U2870/Q2870</f>
        <v/>
      </c>
      <c r="W2870" s="43">
        <f>IF(X2870=O2870,"MENOR",IF(X2870=S2870,"PROM[MEN-MED]","PROMEDIO"))</f>
        <v/>
      </c>
      <c r="X2870" s="163">
        <f>IF(V2870&lt;=300%,O2870,IF(AND(V2870&gt;100%,V2870&lt;=150%),S2870,R2870))</f>
        <v/>
      </c>
      <c r="Y2870" s="162">
        <f>ROUND(X2870,0)</f>
        <v/>
      </c>
    </row>
    <row r="2871" ht="27" customHeight="1">
      <c r="B2871" s="57" t="inlineStr">
        <is>
          <t>8.19</t>
        </is>
      </c>
      <c r="C2871" s="32" t="n">
        <v>4912</v>
      </c>
      <c r="D2871" s="58" t="inlineStr">
        <is>
          <t>STOP TRASERO</t>
        </is>
      </c>
      <c r="E2871" s="56"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871" s="32" t="inlineStr">
        <is>
          <t>Unidad</t>
        </is>
      </c>
      <c r="G2871" s="35" t="inlineStr">
        <is>
          <t>suministro</t>
        </is>
      </c>
      <c r="H2871" s="159" t="n">
        <v>853642</v>
      </c>
      <c r="I2871" s="37" t="n">
        <v>158.91</v>
      </c>
      <c r="J2871" s="37" t="n">
        <v>151.76</v>
      </c>
      <c r="K2871" s="160">
        <f>H2871*(I2871/J2871)</f>
        <v/>
      </c>
      <c r="L2871" s="159" t="n">
        <v>1008119.7098</v>
      </c>
      <c r="M2871" s="159" t="n">
        <v>978757</v>
      </c>
      <c r="N2871" s="159" t="n">
        <v>1057057.56</v>
      </c>
      <c r="O2871" s="162">
        <f>MIN(K2871,L2871,M2871,N2871)</f>
        <v/>
      </c>
      <c r="P2871" s="162">
        <f>MAX(K2871,L2871,M2871,N2871)</f>
        <v/>
      </c>
      <c r="Q2871" s="162">
        <f>MEDIAN(K2871,L2871,M2871,N2871)</f>
        <v/>
      </c>
      <c r="R2871" s="162">
        <f>AVERAGE(K2871,L2871,M2871,N2871)</f>
        <v/>
      </c>
      <c r="S2871" s="162">
        <f>AVERAGE(O2871,Q2871)</f>
        <v/>
      </c>
      <c r="T2871" s="162">
        <f>AVERAGE(P2871,Q2871)</f>
        <v/>
      </c>
      <c r="U2871" s="41">
        <f>STDEVA(K2871,L2871,M2871,N2871)</f>
        <v/>
      </c>
      <c r="V2871" s="42">
        <f>U2871/Q2871</f>
        <v/>
      </c>
      <c r="W2871" s="43">
        <f>IF(X2871=O2871,"MENOR",IF(X2871=S2871,"PROM[MEN-MED]","PROMEDIO"))</f>
        <v/>
      </c>
      <c r="X2871" s="163">
        <f>IF(V2871&lt;=300%,O2871,IF(AND(V2871&gt;100%,V2871&lt;=150%),S2871,R2871))</f>
        <v/>
      </c>
      <c r="Y2871" s="162">
        <f>ROUND(X2871,0)</f>
        <v/>
      </c>
    </row>
    <row r="2872" ht="27" customHeight="1">
      <c r="B2872" s="57" t="inlineStr">
        <is>
          <t>8.20</t>
        </is>
      </c>
      <c r="C2872" s="32" t="n">
        <v>4912</v>
      </c>
      <c r="D2872" s="58" t="inlineStr">
        <is>
          <t xml:space="preserve">TAPA TANQUE DE COMBUSTIBLE </t>
        </is>
      </c>
      <c r="E2872" s="56"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872" s="32" t="inlineStr">
        <is>
          <t>Unidad</t>
        </is>
      </c>
      <c r="G2872" s="35" t="inlineStr">
        <is>
          <t>suministro</t>
        </is>
      </c>
      <c r="H2872" s="159" t="n">
        <v>224200</v>
      </c>
      <c r="I2872" s="37" t="n">
        <v>158.91</v>
      </c>
      <c r="J2872" s="37" t="n">
        <v>151.76</v>
      </c>
      <c r="K2872" s="160">
        <f>H2872*(I2872/J2872)</f>
        <v/>
      </c>
      <c r="L2872" s="159" t="n">
        <v>273100.3828</v>
      </c>
      <c r="M2872" s="159" t="n">
        <v>265146</v>
      </c>
      <c r="N2872" s="159" t="n">
        <v>286357.68</v>
      </c>
      <c r="O2872" s="162">
        <f>MIN(K2872,L2872,M2872,N2872)</f>
        <v/>
      </c>
      <c r="P2872" s="162">
        <f>MAX(K2872,L2872,M2872,N2872)</f>
        <v/>
      </c>
      <c r="Q2872" s="162">
        <f>MEDIAN(K2872,L2872,M2872,N2872)</f>
        <v/>
      </c>
      <c r="R2872" s="162">
        <f>AVERAGE(K2872,L2872,M2872,N2872)</f>
        <v/>
      </c>
      <c r="S2872" s="162">
        <f>AVERAGE(O2872,Q2872)</f>
        <v/>
      </c>
      <c r="T2872" s="162">
        <f>AVERAGE(P2872,Q2872)</f>
        <v/>
      </c>
      <c r="U2872" s="41">
        <f>STDEVA(K2872,L2872,M2872,N2872)</f>
        <v/>
      </c>
      <c r="V2872" s="42">
        <f>U2872/Q2872</f>
        <v/>
      </c>
      <c r="W2872" s="43">
        <f>IF(X2872=O2872,"MENOR",IF(X2872=S2872,"PROM[MEN-MED]","PROMEDIO"))</f>
        <v/>
      </c>
      <c r="X2872" s="163">
        <f>IF(V2872&lt;=300%,O2872,IF(AND(V2872&gt;100%,V2872&lt;=150%),S2872,R2872))</f>
        <v/>
      </c>
      <c r="Y2872" s="162">
        <f>ROUND(X2872,0)</f>
        <v/>
      </c>
    </row>
    <row r="2873" ht="27" customHeight="1">
      <c r="B2873" s="57" t="inlineStr">
        <is>
          <t>8.21</t>
        </is>
      </c>
      <c r="C2873" s="32" t="n">
        <v>4912</v>
      </c>
      <c r="D2873" s="58" t="inlineStr">
        <is>
          <t>TARRO SILENCIADOR</t>
        </is>
      </c>
      <c r="E2873" s="56" t="inlineStr">
        <is>
          <t>Pieza de forma cilíndrica de longitud y forma irregular, que en su interior se alojan recamaras del mismo material y tiene dos tubos para conexión y el otro para las salida de los gases. Diámetro establecido para este vehículo.</t>
        </is>
      </c>
      <c r="F2873" s="32" t="inlineStr">
        <is>
          <t>Unidad</t>
        </is>
      </c>
      <c r="G2873" s="35" t="inlineStr">
        <is>
          <t>suministro</t>
        </is>
      </c>
      <c r="H2873" s="159" t="n">
        <v>1616449</v>
      </c>
      <c r="I2873" s="37" t="n">
        <v>158.91</v>
      </c>
      <c r="J2873" s="37" t="n">
        <v>151.76</v>
      </c>
      <c r="K2873" s="160">
        <f>H2873*(I2873/J2873)</f>
        <v/>
      </c>
      <c r="L2873" s="159" t="n">
        <v>1901504.6295</v>
      </c>
      <c r="M2873" s="159" t="n">
        <v>1846121</v>
      </c>
      <c r="N2873" s="159" t="n">
        <v>1993810.68</v>
      </c>
      <c r="O2873" s="162">
        <f>MIN(K2873,L2873,M2873,N2873)</f>
        <v/>
      </c>
      <c r="P2873" s="162">
        <f>MAX(K2873,L2873,M2873,N2873)</f>
        <v/>
      </c>
      <c r="Q2873" s="162">
        <f>MEDIAN(K2873,L2873,M2873,N2873)</f>
        <v/>
      </c>
      <c r="R2873" s="162">
        <f>AVERAGE(K2873,L2873,M2873,N2873)</f>
        <v/>
      </c>
      <c r="S2873" s="162">
        <f>AVERAGE(O2873,Q2873)</f>
        <v/>
      </c>
      <c r="T2873" s="162">
        <f>AVERAGE(P2873,Q2873)</f>
        <v/>
      </c>
      <c r="U2873" s="41">
        <f>STDEVA(K2873,L2873,M2873,N2873)</f>
        <v/>
      </c>
      <c r="V2873" s="42">
        <f>U2873/Q2873</f>
        <v/>
      </c>
      <c r="W2873" s="43">
        <f>IF(X2873=O2873,"MENOR",IF(X2873=S2873,"PROM[MEN-MED]","PROMEDIO"))</f>
        <v/>
      </c>
      <c r="X2873" s="163">
        <f>IF(V2873&lt;=300%,O2873,IF(AND(V2873&gt;100%,V2873&lt;=150%),S2873,R2873))</f>
        <v/>
      </c>
      <c r="Y2873" s="162">
        <f>ROUND(X2873,0)</f>
        <v/>
      </c>
    </row>
    <row r="2874" ht="27" customHeight="1">
      <c r="B2874" s="57" t="inlineStr">
        <is>
          <t>8.22</t>
        </is>
      </c>
      <c r="C2874" s="32" t="n">
        <v>4912</v>
      </c>
      <c r="D2874" s="58" t="inlineStr">
        <is>
          <t>VIDRIO PANORÁMICO DELANTERO</t>
        </is>
      </c>
      <c r="E2874" s="56" t="inlineStr">
        <is>
          <t>Elemento de material inorgánico duro, frágil, transparente y amorfo  compuesto por arena de sílice, carbonato de sodio y caliza. Ubicación parte de delantera para el vehículo. Diámetro establecido para este vehículo.</t>
        </is>
      </c>
      <c r="F2874" s="32" t="inlineStr">
        <is>
          <t>Unidad</t>
        </is>
      </c>
      <c r="G2874" s="35" t="inlineStr">
        <is>
          <t>suministro</t>
        </is>
      </c>
      <c r="H2874" s="159" t="n">
        <v>3467500</v>
      </c>
      <c r="I2874" s="37" t="n">
        <v>158.91</v>
      </c>
      <c r="J2874" s="37" t="n">
        <v>151.76</v>
      </c>
      <c r="K2874" s="160">
        <f>H2874*(I2874/J2874)</f>
        <v/>
      </c>
      <c r="L2874" s="159" t="n">
        <v>4065899.2514</v>
      </c>
      <c r="M2874" s="159" t="n">
        <v>3947475</v>
      </c>
      <c r="N2874" s="159" t="n">
        <v>4263273</v>
      </c>
      <c r="O2874" s="162">
        <f>MIN(K2874,L2874,M2874,N2874)</f>
        <v/>
      </c>
      <c r="P2874" s="162">
        <f>MAX(K2874,L2874,M2874,N2874)</f>
        <v/>
      </c>
      <c r="Q2874" s="162">
        <f>MEDIAN(K2874,L2874,M2874,N2874)</f>
        <v/>
      </c>
      <c r="R2874" s="162">
        <f>AVERAGE(K2874,L2874,M2874,N2874)</f>
        <v/>
      </c>
      <c r="S2874" s="162">
        <f>AVERAGE(O2874,Q2874)</f>
        <v/>
      </c>
      <c r="T2874" s="162">
        <f>AVERAGE(P2874,Q2874)</f>
        <v/>
      </c>
      <c r="U2874" s="41">
        <f>STDEVA(K2874,L2874,M2874,N2874)</f>
        <v/>
      </c>
      <c r="V2874" s="42">
        <f>U2874/Q2874</f>
        <v/>
      </c>
      <c r="W2874" s="43">
        <f>IF(X2874=O2874,"MENOR",IF(X2874=S2874,"PROM[MEN-MED]","PROMEDIO"))</f>
        <v/>
      </c>
      <c r="X2874" s="163">
        <f>IF(V2874&lt;=300%,O2874,IF(AND(V2874&gt;100%,V2874&lt;=150%),S2874,R2874))</f>
        <v/>
      </c>
      <c r="Y2874" s="162">
        <f>ROUND(X2874,0)</f>
        <v/>
      </c>
    </row>
    <row r="2875" ht="27" customHeight="1">
      <c r="B2875" s="57" t="inlineStr">
        <is>
          <t>8.23</t>
        </is>
      </c>
      <c r="C2875" s="32" t="n">
        <v>4912</v>
      </c>
      <c r="D2875" s="58" t="inlineStr">
        <is>
          <t>VIDRIO PANORÁMICO DELANTERO (BLINDADO)</t>
        </is>
      </c>
      <c r="E2875" s="56" t="inlineStr">
        <is>
          <t>Elemento de material inorgánico duro, frágil, transparente y amorfo  compuesto por arena de sílice, carbonato de sodio y caliza. Ubicación parte de delantera para el vehículo. Diámetro establecido para este vehículo.</t>
        </is>
      </c>
      <c r="F2875" s="32" t="inlineStr">
        <is>
          <t>Unidad</t>
        </is>
      </c>
      <c r="G2875" s="35" t="inlineStr">
        <is>
          <t>suministro</t>
        </is>
      </c>
      <c r="H2875" s="159" t="n">
        <v>6778060</v>
      </c>
      <c r="I2875" s="37" t="n">
        <v>158.91</v>
      </c>
      <c r="J2875" s="37" t="n">
        <v>151.76</v>
      </c>
      <c r="K2875" s="160">
        <f>H2875*(I2875/J2875)</f>
        <v/>
      </c>
      <c r="L2875" s="159" t="n">
        <v>8262443.7</v>
      </c>
      <c r="M2875" s="159" t="n">
        <v>8021790</v>
      </c>
      <c r="N2875" s="159" t="n">
        <v>8663533.199999999</v>
      </c>
      <c r="O2875" s="162">
        <f>MIN(K2875,L2875,M2875,N2875)</f>
        <v/>
      </c>
      <c r="P2875" s="162">
        <f>MAX(K2875,L2875,M2875,N2875)</f>
        <v/>
      </c>
      <c r="Q2875" s="162">
        <f>MEDIAN(K2875,L2875,M2875,N2875)</f>
        <v/>
      </c>
      <c r="R2875" s="162">
        <f>AVERAGE(K2875,L2875,M2875,N2875)</f>
        <v/>
      </c>
      <c r="S2875" s="162">
        <f>AVERAGE(O2875,Q2875)</f>
        <v/>
      </c>
      <c r="T2875" s="162">
        <f>AVERAGE(P2875,Q2875)</f>
        <v/>
      </c>
      <c r="U2875" s="41">
        <f>STDEVA(K2875,L2875,M2875,N2875)</f>
        <v/>
      </c>
      <c r="V2875" s="42">
        <f>U2875/Q2875</f>
        <v/>
      </c>
      <c r="W2875" s="43">
        <f>IF(X2875=O2875,"MENOR",IF(X2875=S2875,"PROM[MEN-MED]","PROMEDIO"))</f>
        <v/>
      </c>
      <c r="X2875" s="163">
        <f>IF(V2875&lt;=300%,O2875,IF(AND(V2875&gt;100%,V2875&lt;=150%),S2875,R2875))</f>
        <v/>
      </c>
      <c r="Y2875" s="162">
        <f>ROUND(X2875,0)</f>
        <v/>
      </c>
    </row>
    <row r="2876" ht="27" customHeight="1">
      <c r="B2876" s="57" t="inlineStr">
        <is>
          <t>8.24</t>
        </is>
      </c>
      <c r="C2876" s="32" t="n">
        <v>4912</v>
      </c>
      <c r="D2876" s="58" t="inlineStr">
        <is>
          <t>VIDRIO PANORÁMICO TRASERO</t>
        </is>
      </c>
      <c r="E2876" s="56" t="inlineStr">
        <is>
          <t>Elemento de material inorgánico duro, frágil, transparente y amorfo  compuesto por arena de sílice, carbonato de sodio y caliza. Ubicación parte de atrás para el vehículo. Diámetro establecido para este vehículo.</t>
        </is>
      </c>
      <c r="F2876" s="32" t="inlineStr">
        <is>
          <t>Unidad</t>
        </is>
      </c>
      <c r="G2876" s="35" t="inlineStr">
        <is>
          <t>suministro</t>
        </is>
      </c>
      <c r="H2876" s="159" t="n">
        <v>1692111</v>
      </c>
      <c r="I2876" s="37" t="n">
        <v>158.91</v>
      </c>
      <c r="J2876" s="37" t="n">
        <v>151.76</v>
      </c>
      <c r="K2876" s="160">
        <f>H2876*(I2876/J2876)</f>
        <v/>
      </c>
      <c r="L2876" s="159" t="n">
        <v>2047452.5365</v>
      </c>
      <c r="M2876" s="159" t="n">
        <v>1987818</v>
      </c>
      <c r="N2876" s="159" t="n">
        <v>2146843.44</v>
      </c>
      <c r="O2876" s="162">
        <f>MIN(K2876,L2876,M2876,N2876)</f>
        <v/>
      </c>
      <c r="P2876" s="162">
        <f>MAX(K2876,L2876,M2876,N2876)</f>
        <v/>
      </c>
      <c r="Q2876" s="162">
        <f>MEDIAN(K2876,L2876,M2876,N2876)</f>
        <v/>
      </c>
      <c r="R2876" s="162">
        <f>AVERAGE(K2876,L2876,M2876,N2876)</f>
        <v/>
      </c>
      <c r="S2876" s="162">
        <f>AVERAGE(O2876,Q2876)</f>
        <v/>
      </c>
      <c r="T2876" s="162">
        <f>AVERAGE(P2876,Q2876)</f>
        <v/>
      </c>
      <c r="U2876" s="41">
        <f>STDEVA(K2876,L2876,M2876,N2876)</f>
        <v/>
      </c>
      <c r="V2876" s="42">
        <f>U2876/Q2876</f>
        <v/>
      </c>
      <c r="W2876" s="43">
        <f>IF(X2876=O2876,"MENOR",IF(X2876=S2876,"PROM[MEN-MED]","PROMEDIO"))</f>
        <v/>
      </c>
      <c r="X2876" s="163">
        <f>IF(V2876&lt;=300%,O2876,IF(AND(V2876&gt;100%,V2876&lt;=150%),S2876,R2876))</f>
        <v/>
      </c>
      <c r="Y2876" s="162">
        <f>ROUND(X2876,0)</f>
        <v/>
      </c>
    </row>
    <row r="2877" ht="27" customHeight="1">
      <c r="B2877" s="57" t="inlineStr">
        <is>
          <t>8.25</t>
        </is>
      </c>
      <c r="C2877" s="32" t="n">
        <v>4912</v>
      </c>
      <c r="D2877" s="58" t="inlineStr">
        <is>
          <t xml:space="preserve">VIDRIOS LATERALES COSTADOS </t>
        </is>
      </c>
      <c r="E2877" s="56" t="inlineStr">
        <is>
          <t>Elemento de material inorgánico duro, frágil, transparente y amorfo  compuesto por arena de sílice, carbonato de sodio y caliza. Ubicación parte de atrás lateral para el vehículo Diámetro establecido para este vehículo.</t>
        </is>
      </c>
      <c r="F2877" s="32" t="inlineStr">
        <is>
          <t>Unidad</t>
        </is>
      </c>
      <c r="G2877" s="35" t="inlineStr">
        <is>
          <t>suministro</t>
        </is>
      </c>
      <c r="H2877" s="159" t="n">
        <v>335350</v>
      </c>
      <c r="I2877" s="37" t="n">
        <v>158.91</v>
      </c>
      <c r="J2877" s="37" t="n">
        <v>151.76</v>
      </c>
      <c r="K2877" s="160">
        <f>H2877*(I2877/J2877)</f>
        <v/>
      </c>
      <c r="L2877" s="159" t="n">
        <v>408493.8823</v>
      </c>
      <c r="M2877" s="159" t="n">
        <v>396596</v>
      </c>
      <c r="N2877" s="159" t="n">
        <v>428323.68</v>
      </c>
      <c r="O2877" s="162">
        <f>MIN(K2877,L2877,M2877,N2877)</f>
        <v/>
      </c>
      <c r="P2877" s="162">
        <f>MAX(K2877,L2877,M2877,N2877)</f>
        <v/>
      </c>
      <c r="Q2877" s="162">
        <f>MEDIAN(K2877,L2877,M2877,N2877)</f>
        <v/>
      </c>
      <c r="R2877" s="162">
        <f>AVERAGE(K2877,L2877,M2877,N2877)</f>
        <v/>
      </c>
      <c r="S2877" s="162">
        <f>AVERAGE(O2877,Q2877)</f>
        <v/>
      </c>
      <c r="T2877" s="162">
        <f>AVERAGE(P2877,Q2877)</f>
        <v/>
      </c>
      <c r="U2877" s="41">
        <f>STDEVA(K2877,L2877,M2877,N2877)</f>
        <v/>
      </c>
      <c r="V2877" s="42">
        <f>U2877/Q2877</f>
        <v/>
      </c>
      <c r="W2877" s="43">
        <f>IF(X2877=O2877,"MENOR",IF(X2877=S2877,"PROM[MEN-MED]","PROMEDIO"))</f>
        <v/>
      </c>
      <c r="X2877" s="163">
        <f>IF(V2877&lt;=300%,O2877,IF(AND(V2877&gt;100%,V2877&lt;=150%),S2877,R2877))</f>
        <v/>
      </c>
      <c r="Y2877" s="162">
        <f>ROUND(X2877,0)</f>
        <v/>
      </c>
    </row>
    <row r="2878" ht="27" customHeight="1">
      <c r="B2878" s="57" t="inlineStr">
        <is>
          <t>8.26</t>
        </is>
      </c>
      <c r="C2878" s="32" t="n">
        <v>4912</v>
      </c>
      <c r="D2878" s="58" t="inlineStr">
        <is>
          <t>VIDRIOS LATERALES COSTADOS (BLINDADO)</t>
        </is>
      </c>
      <c r="E2878" s="56" t="inlineStr">
        <is>
          <t>Elemento de material inorgánico duro, frágil, transparente y amorfo  compuesto por arena de sílice, carbonato de sodio y caliza. Ubicación parte de atrás lateral para el vehículo Diámetro establecido para este vehículo.</t>
        </is>
      </c>
      <c r="F2878" s="32" t="inlineStr">
        <is>
          <t>Unidad</t>
        </is>
      </c>
      <c r="G2878" s="35" t="inlineStr">
        <is>
          <t>suministro</t>
        </is>
      </c>
      <c r="H2878" s="159" t="n">
        <v>5087250</v>
      </c>
      <c r="I2878" s="37" t="n">
        <v>158.91</v>
      </c>
      <c r="J2878" s="37" t="n">
        <v>151.76</v>
      </c>
      <c r="K2878" s="160">
        <f>H2878*(I2878/J2878)</f>
        <v/>
      </c>
      <c r="L2878" s="159" t="n">
        <v>6081004.6367</v>
      </c>
      <c r="M2878" s="159" t="n">
        <v>5903888</v>
      </c>
      <c r="N2878" s="159" t="n">
        <v>6376199.04</v>
      </c>
      <c r="O2878" s="162">
        <f>MIN(K2878,L2878,M2878,N2878)</f>
        <v/>
      </c>
      <c r="P2878" s="162">
        <f>MAX(K2878,L2878,M2878,N2878)</f>
        <v/>
      </c>
      <c r="Q2878" s="162">
        <f>MEDIAN(K2878,L2878,M2878,N2878)</f>
        <v/>
      </c>
      <c r="R2878" s="162">
        <f>AVERAGE(K2878,L2878,M2878,N2878)</f>
        <v/>
      </c>
      <c r="S2878" s="162">
        <f>AVERAGE(O2878,Q2878)</f>
        <v/>
      </c>
      <c r="T2878" s="162">
        <f>AVERAGE(P2878,Q2878)</f>
        <v/>
      </c>
      <c r="U2878" s="41">
        <f>STDEVA(K2878,L2878,M2878,N2878)</f>
        <v/>
      </c>
      <c r="V2878" s="42">
        <f>U2878/Q2878</f>
        <v/>
      </c>
      <c r="W2878" s="43">
        <f>IF(X2878=O2878,"MENOR",IF(X2878=S2878,"PROM[MEN-MED]","PROMEDIO"))</f>
        <v/>
      </c>
      <c r="X2878" s="163">
        <f>IF(V2878&lt;=300%,O2878,IF(AND(V2878&gt;100%,V2878&lt;=150%),S2878,R2878))</f>
        <v/>
      </c>
      <c r="Y2878" s="162">
        <f>ROUND(X2878,0)</f>
        <v/>
      </c>
    </row>
    <row r="2879" ht="15.75" customHeight="1">
      <c r="B2879" s="57" t="inlineStr">
        <is>
          <t>8.27</t>
        </is>
      </c>
      <c r="C2879" s="32" t="n">
        <v>4912</v>
      </c>
      <c r="D2879" s="58" t="inlineStr">
        <is>
          <t>JUEGO DE TAPETES</t>
        </is>
      </c>
      <c r="E2879" s="56" t="inlineStr">
        <is>
          <t>Elemento de proteccion, fabricado en caucho PVC negros, bordeado y marcado con  la marca del vehículo. Diámetro establecido para este vehículo.</t>
        </is>
      </c>
      <c r="F2879" s="32" t="inlineStr">
        <is>
          <t>Juego</t>
        </is>
      </c>
      <c r="G2879" s="35" t="inlineStr">
        <is>
          <t>suministro</t>
        </is>
      </c>
      <c r="H2879" s="159" t="n">
        <v>395675</v>
      </c>
      <c r="I2879" s="37" t="n">
        <v>158.91</v>
      </c>
      <c r="J2879" s="37" t="n">
        <v>151.76</v>
      </c>
      <c r="K2879" s="160">
        <f>H2879*(I2879/J2879)</f>
        <v/>
      </c>
      <c r="L2879" s="159" t="n">
        <v>468462.54</v>
      </c>
      <c r="M2879" s="159" t="n">
        <v>454818</v>
      </c>
      <c r="N2879" s="159" t="n">
        <v>491203.44</v>
      </c>
      <c r="O2879" s="162">
        <f>MIN(K2879,L2879,M2879,N2879)</f>
        <v/>
      </c>
      <c r="P2879" s="162">
        <f>MAX(K2879,L2879,M2879,N2879)</f>
        <v/>
      </c>
      <c r="Q2879" s="162">
        <f>MEDIAN(K2879,L2879,M2879,N2879)</f>
        <v/>
      </c>
      <c r="R2879" s="162">
        <f>AVERAGE(K2879,L2879,M2879,N2879)</f>
        <v/>
      </c>
      <c r="S2879" s="162">
        <f>AVERAGE(O2879,Q2879)</f>
        <v/>
      </c>
      <c r="T2879" s="162">
        <f>AVERAGE(P2879,Q2879)</f>
        <v/>
      </c>
      <c r="U2879" s="41">
        <f>STDEVA(K2879,L2879,M2879,N2879)</f>
        <v/>
      </c>
      <c r="V2879" s="42">
        <f>U2879/Q2879</f>
        <v/>
      </c>
      <c r="W2879" s="43">
        <f>IF(X2879=O2879,"MENOR",IF(X2879=S2879,"PROM[MEN-MED]","PROMEDIO"))</f>
        <v/>
      </c>
      <c r="X2879" s="163">
        <f>IF(V2879&lt;=300%,O2879,IF(AND(V2879&gt;100%,V2879&lt;=150%),S2879,R2879))</f>
        <v/>
      </c>
      <c r="Y2879" s="162">
        <f>ROUND(X2879,0)</f>
        <v/>
      </c>
    </row>
    <row r="2880">
      <c r="B2880" s="60" t="n"/>
      <c r="C2880" s="61" t="n"/>
      <c r="D2880" s="62" t="n"/>
      <c r="E2880" s="63" t="n"/>
      <c r="F2880" s="61" t="n"/>
      <c r="G2880" s="64" t="n"/>
      <c r="H2880" s="168" t="n"/>
      <c r="I2880" s="64" t="n"/>
    </row>
    <row r="2881">
      <c r="B2881" s="60" t="n"/>
      <c r="C2881" s="61" t="n"/>
      <c r="D2881" s="62" t="n"/>
      <c r="E2881" s="63" t="n"/>
      <c r="F2881" s="61" t="n"/>
      <c r="G2881" s="64" t="n"/>
      <c r="H2881" s="168" t="n"/>
      <c r="I2881" s="64" t="n"/>
    </row>
    <row r="2882">
      <c r="B2882" s="60" t="n"/>
      <c r="C2882" s="61" t="n"/>
      <c r="D2882" s="62" t="n"/>
      <c r="E2882" s="63" t="n"/>
      <c r="F2882" s="61" t="n"/>
      <c r="G2882" s="64" t="n"/>
      <c r="H2882" s="168" t="n"/>
      <c r="I2882" s="64" t="n"/>
    </row>
    <row r="2883" ht="36.75" customHeight="1">
      <c r="A2883" s="6" t="n"/>
      <c r="B2883" s="148" t="inlineStr">
        <is>
          <t>MANTENIMIENTO</t>
        </is>
      </c>
      <c r="C2883" s="149" t="n"/>
      <c r="D2883" s="149" t="n"/>
      <c r="E2883" s="149" t="n"/>
      <c r="F2883" s="149" t="n"/>
      <c r="G2883" s="150" t="n"/>
      <c r="H2883" s="171" t="n"/>
      <c r="I2883" s="172" t="n"/>
    </row>
    <row r="2884" ht="24.75" customHeight="1">
      <c r="B2884" s="137" t="inlineStr">
        <is>
          <t>CLASIFICADOR POR OBJETO DEL GASTO</t>
        </is>
      </c>
      <c r="C2884" s="149" t="n"/>
      <c r="D2884" s="149" t="n"/>
      <c r="E2884" s="150" t="n"/>
      <c r="F2884" s="137" t="inlineStr">
        <is>
          <t>NOMBRE CUENTA</t>
        </is>
      </c>
      <c r="G2884" s="150" t="n"/>
      <c r="H2884" s="152" t="n"/>
      <c r="I2884" s="14" t="n"/>
    </row>
    <row r="2885" ht="69.75" customHeight="1">
      <c r="B2885" s="143" t="inlineStr">
        <is>
          <t>A-02-02-02-008-007-01</t>
        </is>
      </c>
      <c r="C2885" s="149" t="n"/>
      <c r="D2885" s="149" t="n"/>
      <c r="E2885" s="150" t="n"/>
      <c r="F2885" s="143" t="inlineStr">
        <is>
          <t>SERVICIOS DE MANTENIMIENTO Y REPARACIÓN DE PRODUCTOS METÁLICOS ELABORADOS, MAQUINARIA Y EQUIPO</t>
        </is>
      </c>
      <c r="G2885" s="150" t="n"/>
      <c r="H2885" s="152" t="n"/>
      <c r="I2885" s="14" t="n"/>
    </row>
    <row r="2886" ht="24.75" customHeight="1">
      <c r="B2886" s="15" t="n"/>
      <c r="C2886" s="15" t="n"/>
      <c r="D2886" s="16" t="n"/>
      <c r="E2886" s="15" t="n"/>
      <c r="F2886" s="15" t="n"/>
      <c r="G2886" s="15" t="n"/>
      <c r="H2886" s="153" t="n"/>
      <c r="I2886" s="15" t="n"/>
    </row>
    <row r="2887" ht="24.75" customHeight="1">
      <c r="B2887" s="15" t="n"/>
      <c r="C2887" s="95" t="n"/>
      <c r="D2887" s="16" t="n"/>
      <c r="E2887" s="15" t="n"/>
      <c r="F2887" s="15" t="n"/>
      <c r="G2887" s="15" t="n"/>
      <c r="H2887" s="153" t="n"/>
      <c r="I2887" s="15" t="n"/>
    </row>
    <row r="2888" ht="15.75" customHeight="1">
      <c r="B2888" s="139" t="inlineStr">
        <is>
          <t xml:space="preserve">TOYOTA 4 RUNNER </t>
        </is>
      </c>
      <c r="C2888" s="149" t="n"/>
      <c r="D2888" s="149" t="n"/>
      <c r="E2888" s="149" t="n"/>
      <c r="F2888" s="149" t="n"/>
      <c r="G2888" s="150" t="n"/>
      <c r="H2888" s="154" t="inlineStr">
        <is>
          <t>INDEXACIÓN PRECIOS DEL CONTRATO 105-SAMC-APOYOLOGÍSTICO-2025 4 del 15 de octubre de 2025</t>
        </is>
      </c>
      <c r="I2888" s="149" t="n"/>
      <c r="J2888" s="149" t="n"/>
      <c r="K2888" s="150" t="n"/>
      <c r="L2888" s="155" t="inlineStr">
        <is>
          <t>COTIZACIONES 2026</t>
        </is>
      </c>
      <c r="M2888" s="149" t="n"/>
      <c r="N2888" s="150" t="n"/>
      <c r="O2888" s="19" t="n"/>
      <c r="P2888" s="19" t="n"/>
      <c r="Q2888" s="19" t="n"/>
      <c r="R2888" s="19" t="n"/>
      <c r="S2888" s="19" t="n"/>
      <c r="T2888" s="19" t="n"/>
      <c r="U2888" s="19" t="n"/>
      <c r="V2888" s="20" t="n"/>
      <c r="W2888" s="19" t="n"/>
      <c r="X2888" s="19" t="n"/>
      <c r="Y2888" s="19" t="n"/>
    </row>
    <row r="2889" ht="49.5" customHeight="1">
      <c r="B2889" s="21" t="inlineStr">
        <is>
          <t>ITEM</t>
        </is>
      </c>
      <c r="C2889" s="21" t="inlineStr">
        <is>
          <t>CÓDIGO CPC</t>
        </is>
      </c>
      <c r="D2889" s="22" t="inlineStr">
        <is>
          <t>NOMBRE DEL BIEN Y/O SERVICIO</t>
        </is>
      </c>
      <c r="E2889" s="21" t="inlineStr">
        <is>
          <t>DESCRIPCIÓN DEL BIEN Y/O SERVICIO</t>
        </is>
      </c>
      <c r="F2889" s="21" t="inlineStr">
        <is>
          <t>UNIDAD MEDIDA SEGÚN SECOP II</t>
        </is>
      </c>
      <c r="G2889" s="21" t="inlineStr">
        <is>
          <t>NECESIDAD TOTAL</t>
        </is>
      </c>
      <c r="H2889" s="154" t="inlineStr">
        <is>
          <t xml:space="preserve">PRECIO UNITARIO INCLUIDO IVA </t>
        </is>
      </c>
      <c r="I2889" s="154" t="inlineStr">
        <is>
          <t>IPC ACTUAL (MAYO 2026)</t>
        </is>
      </c>
      <c r="J2889" s="154" t="inlineStr">
        <is>
          <t>IPC INICIAL (OCTUBRE 2025)</t>
        </is>
      </c>
      <c r="K2889" s="154" t="inlineStr">
        <is>
          <t>PRECIO UNITARIO INCLUIDO IVA Y DEMÁS GRAVÁMENES (SI APLICA) - (INDEXADO )</t>
        </is>
      </c>
      <c r="L2889" s="156" t="inlineStr">
        <is>
          <t>DEINTEKOPCT</t>
        </is>
      </c>
      <c r="M2889" s="156" t="inlineStr">
        <is>
          <t>TECNIPROYECTO</t>
        </is>
      </c>
      <c r="N2889" s="156" t="inlineStr">
        <is>
          <t>SS7 Comunicaciones SAS</t>
        </is>
      </c>
      <c r="O2889" s="24" t="inlineStr">
        <is>
          <t>Menor</t>
        </is>
      </c>
      <c r="P2889" s="24" t="inlineStr">
        <is>
          <t>Mayor</t>
        </is>
      </c>
      <c r="Q2889" s="24" t="inlineStr">
        <is>
          <t>Mediana</t>
        </is>
      </c>
      <c r="R2889" s="24" t="inlineStr">
        <is>
          <t>Promedio</t>
        </is>
      </c>
      <c r="S2889" s="24" t="inlineStr">
        <is>
          <t>Promedio Menor-Mediana</t>
        </is>
      </c>
      <c r="T2889" s="24" t="inlineStr">
        <is>
          <t>Promedio Mayor-Mediana</t>
        </is>
      </c>
      <c r="U2889" s="24" t="inlineStr">
        <is>
          <t>Desviación Estándar</t>
        </is>
      </c>
      <c r="V2889" s="25" t="inlineStr">
        <is>
          <t>%disper</t>
        </is>
      </c>
      <c r="W2889" s="24" t="inlineStr">
        <is>
          <t>CRITERIO DE SELECCIÓN</t>
        </is>
      </c>
      <c r="X2889" s="24" t="inlineStr">
        <is>
          <t>PRECIO UNITARIO DE REFERENCIA (INCLUIDO IVA)</t>
        </is>
      </c>
      <c r="Y2889" s="24" t="inlineStr">
        <is>
          <t>PRECIO UNITARIO DE REFERENCIA (INCLUIDO IVA) REDONDEADO A 0 DECIMALES</t>
        </is>
      </c>
    </row>
    <row r="2890" ht="19.5" customHeight="1">
      <c r="B2890" s="96" t="inlineStr">
        <is>
          <t>1.</t>
        </is>
      </c>
      <c r="C2890" s="142" t="inlineStr">
        <is>
          <t>SISTEMA DE FRENOS</t>
        </is>
      </c>
      <c r="H2890" s="157" t="n"/>
      <c r="I2890" s="29" t="n"/>
      <c r="J2890" s="29" t="n"/>
      <c r="K2890" s="157" t="n"/>
      <c r="L2890" s="157" t="n"/>
      <c r="M2890" s="157" t="n"/>
      <c r="N2890" s="157" t="n"/>
      <c r="O2890" s="29" t="n"/>
      <c r="P2890" s="29" t="n"/>
      <c r="Q2890" s="29" t="n"/>
      <c r="R2890" s="29" t="n"/>
      <c r="S2890" s="29" t="n"/>
      <c r="T2890" s="29" t="n"/>
      <c r="U2890" s="29" t="n"/>
      <c r="V2890" s="75" t="n"/>
      <c r="W2890" s="29" t="n"/>
      <c r="X2890" s="29" t="n"/>
      <c r="Y2890" s="29" t="n"/>
    </row>
    <row r="2891" ht="33" customFormat="1" customHeight="1" s="74">
      <c r="B2891" s="32" t="inlineStr">
        <is>
          <t>1.1</t>
        </is>
      </c>
      <c r="C2891" s="32" t="n">
        <v>8714199</v>
      </c>
      <c r="D2891" s="97" t="inlineStr">
        <is>
          <t>CAMBIO DE BOMBA DEL FRENO</t>
        </is>
      </c>
      <c r="E2891" s="34" t="inlineStr">
        <is>
          <t>cambio de bomba del freno</t>
        </is>
      </c>
      <c r="F2891" s="32" t="inlineStr">
        <is>
          <t>Unidad</t>
        </is>
      </c>
      <c r="G2891" s="35" t="inlineStr">
        <is>
          <t>suministro</t>
        </is>
      </c>
      <c r="H2891" s="159" t="n">
        <v>627898</v>
      </c>
      <c r="I2891" s="37" t="n">
        <v>158.91</v>
      </c>
      <c r="J2891" s="37" t="n">
        <v>151.76</v>
      </c>
      <c r="K2891" s="160">
        <f>H2891*(I2891/J2891)</f>
        <v/>
      </c>
      <c r="L2891" s="159" t="n">
        <v>1358279.5422</v>
      </c>
      <c r="M2891" s="159" t="n">
        <v>1318718</v>
      </c>
      <c r="N2891" s="159" t="n">
        <v>1424215.44</v>
      </c>
      <c r="O2891" s="162">
        <f>MIN(K2891,L2891,M2891,N2891)</f>
        <v/>
      </c>
      <c r="P2891" s="162">
        <f>MAX(K2891,L2891,M2891,N2891)</f>
        <v/>
      </c>
      <c r="Q2891" s="162">
        <f>MEDIAN(K2891,L2891,M2891,N2891)</f>
        <v/>
      </c>
      <c r="R2891" s="162">
        <f>AVERAGE(K2891,L2891,M2891,N2891)</f>
        <v/>
      </c>
      <c r="S2891" s="162">
        <f>AVERAGE(O2891,Q2891)</f>
        <v/>
      </c>
      <c r="T2891" s="162">
        <f>AVERAGE(P2891,Q2891)</f>
        <v/>
      </c>
      <c r="U2891" s="41">
        <f>STDEVA(K2891,L2891,M2891,N2891)</f>
        <v/>
      </c>
      <c r="V2891" s="42">
        <f>U2891/Q2891</f>
        <v/>
      </c>
      <c r="W2891" s="43">
        <f>IF(X2891=O2891,"MENOR",IF(X2891=S2891,"PROM[MEN-MED]","PROMEDIO"))</f>
        <v/>
      </c>
      <c r="X2891" s="163">
        <f>IF(V2891&lt;=300%,O2891,IF(AND(V2891&gt;100%,V2891&lt;=150%),S2891,R2891))</f>
        <v/>
      </c>
      <c r="Y2891" s="162">
        <f>ROUND(X2891,0)</f>
        <v/>
      </c>
    </row>
    <row r="2892" ht="33" customFormat="1" customHeight="1" s="74">
      <c r="B2892" s="32" t="inlineStr">
        <is>
          <t>1.2</t>
        </is>
      </c>
      <c r="C2892" s="32" t="n">
        <v>8714199</v>
      </c>
      <c r="D2892" s="97" t="inlineStr">
        <is>
          <t>CAMBIO DE DISCOS DEL FRENO DELANTERO</t>
        </is>
      </c>
      <c r="E2892" s="34" t="inlineStr">
        <is>
          <t>cambio de discos del freno delantero</t>
        </is>
      </c>
      <c r="F2892" s="32" t="inlineStr">
        <is>
          <t>Unidad</t>
        </is>
      </c>
      <c r="G2892" s="35" t="inlineStr">
        <is>
          <t>suministro</t>
        </is>
      </c>
      <c r="H2892" s="159" t="n">
        <v>346159</v>
      </c>
      <c r="I2892" s="37" t="n">
        <v>158.91</v>
      </c>
      <c r="J2892" s="37" t="n">
        <v>151.76</v>
      </c>
      <c r="K2892" s="160">
        <f>H2892*(I2892/J2892)</f>
        <v/>
      </c>
      <c r="L2892" s="159" t="n">
        <v>659918.9387000001</v>
      </c>
      <c r="M2892" s="159" t="n">
        <v>640698</v>
      </c>
      <c r="N2892" s="159" t="n">
        <v>691953.84</v>
      </c>
      <c r="O2892" s="162">
        <f>MIN(K2892,L2892,M2892,N2892)</f>
        <v/>
      </c>
      <c r="P2892" s="162">
        <f>MAX(K2892,L2892,M2892,N2892)</f>
        <v/>
      </c>
      <c r="Q2892" s="162">
        <f>MEDIAN(K2892,L2892,M2892,N2892)</f>
        <v/>
      </c>
      <c r="R2892" s="162">
        <f>AVERAGE(K2892,L2892,M2892,N2892)</f>
        <v/>
      </c>
      <c r="S2892" s="162">
        <f>AVERAGE(O2892,Q2892)</f>
        <v/>
      </c>
      <c r="T2892" s="162">
        <f>AVERAGE(P2892,Q2892)</f>
        <v/>
      </c>
      <c r="U2892" s="41">
        <f>STDEVA(K2892,L2892,M2892,N2892)</f>
        <v/>
      </c>
      <c r="V2892" s="42">
        <f>U2892/Q2892</f>
        <v/>
      </c>
      <c r="W2892" s="43">
        <f>IF(X2892=O2892,"MENOR",IF(X2892=S2892,"PROM[MEN-MED]","PROMEDIO"))</f>
        <v/>
      </c>
      <c r="X2892" s="163">
        <f>IF(V2892&lt;=300%,O2892,IF(AND(V2892&gt;100%,V2892&lt;=150%),S2892,R2892))</f>
        <v/>
      </c>
      <c r="Y2892" s="162">
        <f>ROUND(X2892,0)</f>
        <v/>
      </c>
    </row>
    <row r="2893" ht="33" customFormat="1" customHeight="1" s="74">
      <c r="B2893" s="32" t="inlineStr">
        <is>
          <t>1.3</t>
        </is>
      </c>
      <c r="C2893" s="32" t="n">
        <v>8714199</v>
      </c>
      <c r="D2893" s="97" t="inlineStr">
        <is>
          <t>CAMBIO DE DISCOS DEL FRENO TRASERO</t>
        </is>
      </c>
      <c r="E2893" s="34" t="inlineStr">
        <is>
          <t>cambio de discos del freno trasero</t>
        </is>
      </c>
      <c r="F2893" s="32" t="inlineStr">
        <is>
          <t>Unidad</t>
        </is>
      </c>
      <c r="G2893" s="35" t="inlineStr">
        <is>
          <t>suministro</t>
        </is>
      </c>
      <c r="H2893" s="159" t="n">
        <v>345430</v>
      </c>
      <c r="I2893" s="37" t="n">
        <v>158.91</v>
      </c>
      <c r="J2893" s="37" t="n">
        <v>151.76</v>
      </c>
      <c r="K2893" s="160">
        <f>H2893*(I2893/J2893)</f>
        <v/>
      </c>
      <c r="L2893" s="159" t="n">
        <v>679139.7711</v>
      </c>
      <c r="M2893" s="159" t="n">
        <v>659359</v>
      </c>
      <c r="N2893" s="159" t="n">
        <v>712107.72</v>
      </c>
      <c r="O2893" s="162">
        <f>MIN(K2893,L2893,M2893,N2893)</f>
        <v/>
      </c>
      <c r="P2893" s="162">
        <f>MAX(K2893,L2893,M2893,N2893)</f>
        <v/>
      </c>
      <c r="Q2893" s="162">
        <f>MEDIAN(K2893,L2893,M2893,N2893)</f>
        <v/>
      </c>
      <c r="R2893" s="162">
        <f>AVERAGE(K2893,L2893,M2893,N2893)</f>
        <v/>
      </c>
      <c r="S2893" s="162">
        <f>AVERAGE(O2893,Q2893)</f>
        <v/>
      </c>
      <c r="T2893" s="162">
        <f>AVERAGE(P2893,Q2893)</f>
        <v/>
      </c>
      <c r="U2893" s="41">
        <f>STDEVA(K2893,L2893,M2893,N2893)</f>
        <v/>
      </c>
      <c r="V2893" s="42">
        <f>U2893/Q2893</f>
        <v/>
      </c>
      <c r="W2893" s="43">
        <f>IF(X2893=O2893,"MENOR",IF(X2893=S2893,"PROM[MEN-MED]","PROMEDIO"))</f>
        <v/>
      </c>
      <c r="X2893" s="163">
        <f>IF(V2893&lt;=300%,O2893,IF(AND(V2893&gt;100%,V2893&lt;=150%),S2893,R2893))</f>
        <v/>
      </c>
      <c r="Y2893" s="162">
        <f>ROUND(X2893,0)</f>
        <v/>
      </c>
    </row>
    <row r="2894" ht="33" customFormat="1" customHeight="1" s="74">
      <c r="B2894" s="32" t="inlineStr">
        <is>
          <t>1.4</t>
        </is>
      </c>
      <c r="C2894" s="32" t="n">
        <v>8714199</v>
      </c>
      <c r="D2894" s="97" t="inlineStr">
        <is>
          <t>CAMBIO DE PURGADOR DE FRENOS</t>
        </is>
      </c>
      <c r="E2894" s="34" t="inlineStr">
        <is>
          <t>cambio de purgador de frenos</t>
        </is>
      </c>
      <c r="F2894" s="32" t="inlineStr">
        <is>
          <t>Unidad</t>
        </is>
      </c>
      <c r="G2894" s="35" t="inlineStr">
        <is>
          <t>suministro</t>
        </is>
      </c>
      <c r="H2894" s="159" t="n">
        <v>173407</v>
      </c>
      <c r="I2894" s="37" t="n">
        <v>158.91</v>
      </c>
      <c r="J2894" s="37" t="n">
        <v>151.76</v>
      </c>
      <c r="K2894" s="160">
        <f>H2894*(I2894/J2894)</f>
        <v/>
      </c>
      <c r="L2894" s="159" t="n">
        <v>342773.7047</v>
      </c>
      <c r="M2894" s="159" t="n">
        <v>332790</v>
      </c>
      <c r="N2894" s="159" t="n">
        <v>359413.2</v>
      </c>
      <c r="O2894" s="162">
        <f>MIN(K2894,L2894,M2894,N2894)</f>
        <v/>
      </c>
      <c r="P2894" s="162">
        <f>MAX(K2894,L2894,M2894,N2894)</f>
        <v/>
      </c>
      <c r="Q2894" s="162">
        <f>MEDIAN(K2894,L2894,M2894,N2894)</f>
        <v/>
      </c>
      <c r="R2894" s="162">
        <f>AVERAGE(K2894,L2894,M2894,N2894)</f>
        <v/>
      </c>
      <c r="S2894" s="162">
        <f>AVERAGE(O2894,Q2894)</f>
        <v/>
      </c>
      <c r="T2894" s="162">
        <f>AVERAGE(P2894,Q2894)</f>
        <v/>
      </c>
      <c r="U2894" s="41">
        <f>STDEVA(K2894,L2894,M2894,N2894)</f>
        <v/>
      </c>
      <c r="V2894" s="42">
        <f>U2894/Q2894</f>
        <v/>
      </c>
      <c r="W2894" s="43">
        <f>IF(X2894=O2894,"MENOR",IF(X2894=S2894,"PROM[MEN-MED]","PROMEDIO"))</f>
        <v/>
      </c>
      <c r="X2894" s="163">
        <f>IF(V2894&lt;=300%,O2894,IF(AND(V2894&gt;100%,V2894&lt;=150%),S2894,R2894))</f>
        <v/>
      </c>
      <c r="Y2894" s="162">
        <f>ROUND(X2894,0)</f>
        <v/>
      </c>
    </row>
    <row r="2895" ht="33" customFormat="1" customHeight="1" s="74">
      <c r="B2895" s="32" t="inlineStr">
        <is>
          <t>1.5</t>
        </is>
      </c>
      <c r="C2895" s="32" t="n">
        <v>8714199</v>
      </c>
      <c r="D2895" s="98" t="inlineStr">
        <is>
          <t>CAMBIO DE JUEGO PASTILLAS DELANTERAS</t>
        </is>
      </c>
      <c r="E2895" s="56" t="inlineStr">
        <is>
          <t>cambio de juego pastillas delanteras</t>
        </is>
      </c>
      <c r="F2895" s="32" t="inlineStr">
        <is>
          <t>Juego</t>
        </is>
      </c>
      <c r="G2895" s="35" t="inlineStr">
        <is>
          <t>suministro</t>
        </is>
      </c>
      <c r="H2895" s="159" t="n">
        <v>189043</v>
      </c>
      <c r="I2895" s="37" t="n">
        <v>158.91</v>
      </c>
      <c r="J2895" s="37" t="n">
        <v>151.76</v>
      </c>
      <c r="K2895" s="160">
        <f>H2895*(I2895/J2895)</f>
        <v/>
      </c>
      <c r="L2895" s="159" t="n">
        <v>333162.7649</v>
      </c>
      <c r="M2895" s="159" t="n">
        <v>323459</v>
      </c>
      <c r="N2895" s="159" t="n">
        <v>349335.72</v>
      </c>
      <c r="O2895" s="162">
        <f>MIN(K2895,L2895,M2895,N2895)</f>
        <v/>
      </c>
      <c r="P2895" s="162">
        <f>MAX(K2895,L2895,M2895,N2895)</f>
        <v/>
      </c>
      <c r="Q2895" s="162">
        <f>MEDIAN(K2895,L2895,M2895,N2895)</f>
        <v/>
      </c>
      <c r="R2895" s="162">
        <f>AVERAGE(K2895,L2895,M2895,N2895)</f>
        <v/>
      </c>
      <c r="S2895" s="162">
        <f>AVERAGE(O2895,Q2895)</f>
        <v/>
      </c>
      <c r="T2895" s="162">
        <f>AVERAGE(P2895,Q2895)</f>
        <v/>
      </c>
      <c r="U2895" s="41">
        <f>STDEVA(K2895,L2895,M2895,N2895)</f>
        <v/>
      </c>
      <c r="V2895" s="42">
        <f>U2895/Q2895</f>
        <v/>
      </c>
      <c r="W2895" s="43">
        <f>IF(X2895=O2895,"MENOR",IF(X2895=S2895,"PROM[MEN-MED]","PROMEDIO"))</f>
        <v/>
      </c>
      <c r="X2895" s="163">
        <f>IF(V2895&lt;=300%,O2895,IF(AND(V2895&gt;100%,V2895&lt;=150%),S2895,R2895))</f>
        <v/>
      </c>
      <c r="Y2895" s="162">
        <f>ROUND(X2895,0)</f>
        <v/>
      </c>
    </row>
    <row r="2896" ht="33" customFormat="1" customHeight="1" s="74">
      <c r="B2896" s="32" t="inlineStr">
        <is>
          <t>1.6</t>
        </is>
      </c>
      <c r="C2896" s="32" t="n">
        <v>8714199</v>
      </c>
      <c r="D2896" s="97" t="inlineStr">
        <is>
          <t>CAMBIO DE GUAYA FRENO DE PARQUEO</t>
        </is>
      </c>
      <c r="E2896" s="34" t="inlineStr">
        <is>
          <t>cambio de guaya freno de parqueo</t>
        </is>
      </c>
      <c r="F2896" s="32" t="inlineStr">
        <is>
          <t>Unidad</t>
        </is>
      </c>
      <c r="G2896" s="35" t="inlineStr">
        <is>
          <t>suministro</t>
        </is>
      </c>
      <c r="H2896" s="159" t="n">
        <v>429748</v>
      </c>
      <c r="I2896" s="37" t="n">
        <v>158.91</v>
      </c>
      <c r="J2896" s="37" t="n">
        <v>151.76</v>
      </c>
      <c r="K2896" s="160">
        <f>H2896*(I2896/J2896)</f>
        <v/>
      </c>
      <c r="L2896" s="159" t="n">
        <v>832907.4418</v>
      </c>
      <c r="M2896" s="159" t="n">
        <v>808648</v>
      </c>
      <c r="N2896" s="159" t="n">
        <v>873339.84</v>
      </c>
      <c r="O2896" s="162">
        <f>MIN(K2896,L2896,M2896,N2896)</f>
        <v/>
      </c>
      <c r="P2896" s="162">
        <f>MAX(K2896,L2896,M2896,N2896)</f>
        <v/>
      </c>
      <c r="Q2896" s="162">
        <f>MEDIAN(K2896,L2896,M2896,N2896)</f>
        <v/>
      </c>
      <c r="R2896" s="162">
        <f>AVERAGE(K2896,L2896,M2896,N2896)</f>
        <v/>
      </c>
      <c r="S2896" s="162">
        <f>AVERAGE(O2896,Q2896)</f>
        <v/>
      </c>
      <c r="T2896" s="162">
        <f>AVERAGE(P2896,Q2896)</f>
        <v/>
      </c>
      <c r="U2896" s="41">
        <f>STDEVA(K2896,L2896,M2896,N2896)</f>
        <v/>
      </c>
      <c r="V2896" s="42">
        <f>U2896/Q2896</f>
        <v/>
      </c>
      <c r="W2896" s="43">
        <f>IF(X2896=O2896,"MENOR",IF(X2896=S2896,"PROM[MEN-MED]","PROMEDIO"))</f>
        <v/>
      </c>
      <c r="X2896" s="163">
        <f>IF(V2896&lt;=300%,O2896,IF(AND(V2896&gt;100%,V2896&lt;=150%),S2896,R2896))</f>
        <v/>
      </c>
      <c r="Y2896" s="162">
        <f>ROUND(X2896,0)</f>
        <v/>
      </c>
    </row>
    <row r="2897" ht="33" customFormat="1" customHeight="1" s="74">
      <c r="B2897" s="32" t="inlineStr">
        <is>
          <t>1.7</t>
        </is>
      </c>
      <c r="C2897" s="32" t="n">
        <v>8714199</v>
      </c>
      <c r="D2897" s="98" t="inlineStr">
        <is>
          <t>CAMBIO DE JUEGO BANDAS FRENO DE PARQUEO</t>
        </is>
      </c>
      <c r="E2897" s="56" t="inlineStr">
        <is>
          <t>cambio de juego bandas freno de parqueo</t>
        </is>
      </c>
      <c r="F2897" s="32" t="inlineStr">
        <is>
          <t>Juego</t>
        </is>
      </c>
      <c r="G2897" s="35" t="inlineStr">
        <is>
          <t>suministro</t>
        </is>
      </c>
      <c r="H2897" s="159" t="n">
        <v>321358</v>
      </c>
      <c r="I2897" s="37" t="n">
        <v>158.91</v>
      </c>
      <c r="J2897" s="37" t="n">
        <v>151.76</v>
      </c>
      <c r="K2897" s="160">
        <f>H2897*(I2897/J2897)</f>
        <v/>
      </c>
      <c r="L2897" s="159" t="n">
        <v>499744.665</v>
      </c>
      <c r="M2897" s="159" t="n">
        <v>485189</v>
      </c>
      <c r="N2897" s="159" t="n">
        <v>524004.12</v>
      </c>
      <c r="O2897" s="162">
        <f>MIN(K2897,L2897,M2897,N2897)</f>
        <v/>
      </c>
      <c r="P2897" s="162">
        <f>MAX(K2897,L2897,M2897,N2897)</f>
        <v/>
      </c>
      <c r="Q2897" s="162">
        <f>MEDIAN(K2897,L2897,M2897,N2897)</f>
        <v/>
      </c>
      <c r="R2897" s="162">
        <f>AVERAGE(K2897,L2897,M2897,N2897)</f>
        <v/>
      </c>
      <c r="S2897" s="162">
        <f>AVERAGE(O2897,Q2897)</f>
        <v/>
      </c>
      <c r="T2897" s="162">
        <f>AVERAGE(P2897,Q2897)</f>
        <v/>
      </c>
      <c r="U2897" s="41">
        <f>STDEVA(K2897,L2897,M2897,N2897)</f>
        <v/>
      </c>
      <c r="V2897" s="42">
        <f>U2897/Q2897</f>
        <v/>
      </c>
      <c r="W2897" s="43">
        <f>IF(X2897=O2897,"MENOR",IF(X2897=S2897,"PROM[MEN-MED]","PROMEDIO"))</f>
        <v/>
      </c>
      <c r="X2897" s="163">
        <f>IF(V2897&lt;=300%,O2897,IF(AND(V2897&gt;100%,V2897&lt;=150%),S2897,R2897))</f>
        <v/>
      </c>
      <c r="Y2897" s="162">
        <f>ROUND(X2897,0)</f>
        <v/>
      </c>
    </row>
    <row r="2898" ht="33" customFormat="1" customHeight="1" s="74">
      <c r="B2898" s="32" t="inlineStr">
        <is>
          <t>1.8</t>
        </is>
      </c>
      <c r="C2898" s="32" t="n">
        <v>8714199</v>
      </c>
      <c r="D2898" s="98" t="inlineStr">
        <is>
          <t>CAMBIO DE JUEGO PASTILLAS TRASERAS</t>
        </is>
      </c>
      <c r="E2898" s="56" t="inlineStr">
        <is>
          <t>cambio de juego pastillas traseras</t>
        </is>
      </c>
      <c r="F2898" s="32" t="inlineStr">
        <is>
          <t>Juego</t>
        </is>
      </c>
      <c r="G2898" s="35" t="inlineStr">
        <is>
          <t>suministro</t>
        </is>
      </c>
      <c r="H2898" s="159" t="n">
        <v>189087</v>
      </c>
      <c r="I2898" s="37" t="n">
        <v>158.91</v>
      </c>
      <c r="J2898" s="37" t="n">
        <v>151.76</v>
      </c>
      <c r="K2898" s="160">
        <f>H2898*(I2898/J2898)</f>
        <v/>
      </c>
      <c r="L2898" s="159" t="n">
        <v>339570.4032</v>
      </c>
      <c r="M2898" s="159" t="n">
        <v>329680</v>
      </c>
      <c r="N2898" s="159" t="n">
        <v>356054.4</v>
      </c>
      <c r="O2898" s="162">
        <f>MIN(K2898,L2898,M2898,N2898)</f>
        <v/>
      </c>
      <c r="P2898" s="162">
        <f>MAX(K2898,L2898,M2898,N2898)</f>
        <v/>
      </c>
      <c r="Q2898" s="162">
        <f>MEDIAN(K2898,L2898,M2898,N2898)</f>
        <v/>
      </c>
      <c r="R2898" s="162">
        <f>AVERAGE(K2898,L2898,M2898,N2898)</f>
        <v/>
      </c>
      <c r="S2898" s="162">
        <f>AVERAGE(O2898,Q2898)</f>
        <v/>
      </c>
      <c r="T2898" s="162">
        <f>AVERAGE(P2898,Q2898)</f>
        <v/>
      </c>
      <c r="U2898" s="41">
        <f>STDEVA(K2898,L2898,M2898,N2898)</f>
        <v/>
      </c>
      <c r="V2898" s="42">
        <f>U2898/Q2898</f>
        <v/>
      </c>
      <c r="W2898" s="43">
        <f>IF(X2898=O2898,"MENOR",IF(X2898=S2898,"PROM[MEN-MED]","PROMEDIO"))</f>
        <v/>
      </c>
      <c r="X2898" s="163">
        <f>IF(V2898&lt;=300%,O2898,IF(AND(V2898&gt;100%,V2898&lt;=150%),S2898,R2898))</f>
        <v/>
      </c>
      <c r="Y2898" s="162">
        <f>ROUND(X2898,0)</f>
        <v/>
      </c>
    </row>
    <row r="2899" ht="33" customFormat="1" customHeight="1" s="74">
      <c r="B2899" s="32" t="inlineStr">
        <is>
          <t>1.9</t>
        </is>
      </c>
      <c r="C2899" s="32" t="n">
        <v>8714199</v>
      </c>
      <c r="D2899" s="97" t="inlineStr">
        <is>
          <t>CAMBIO DE MORDAZA FRENO DELANTERO</t>
        </is>
      </c>
      <c r="E2899" s="34" t="inlineStr">
        <is>
          <t>cambio de mordaza freno delantero</t>
        </is>
      </c>
      <c r="F2899" s="32" t="inlineStr">
        <is>
          <t>Unidad</t>
        </is>
      </c>
      <c r="G2899" s="35" t="inlineStr">
        <is>
          <t>suministro</t>
        </is>
      </c>
      <c r="H2899" s="159" t="n">
        <v>334367</v>
      </c>
      <c r="I2899" s="37" t="n">
        <v>158.91</v>
      </c>
      <c r="J2899" s="37" t="n">
        <v>151.76</v>
      </c>
      <c r="K2899" s="160">
        <f>H2899*(I2899/J2899)</f>
        <v/>
      </c>
      <c r="L2899" s="159" t="n">
        <v>659918.9387000001</v>
      </c>
      <c r="M2899" s="159" t="n">
        <v>640698</v>
      </c>
      <c r="N2899" s="159" t="n">
        <v>691953.84</v>
      </c>
      <c r="O2899" s="162">
        <f>MIN(K2899,L2899,M2899,N2899)</f>
        <v/>
      </c>
      <c r="P2899" s="162">
        <f>MAX(K2899,L2899,M2899,N2899)</f>
        <v/>
      </c>
      <c r="Q2899" s="162">
        <f>MEDIAN(K2899,L2899,M2899,N2899)</f>
        <v/>
      </c>
      <c r="R2899" s="162">
        <f>AVERAGE(K2899,L2899,M2899,N2899)</f>
        <v/>
      </c>
      <c r="S2899" s="162">
        <f>AVERAGE(O2899,Q2899)</f>
        <v/>
      </c>
      <c r="T2899" s="162">
        <f>AVERAGE(P2899,Q2899)</f>
        <v/>
      </c>
      <c r="U2899" s="41">
        <f>STDEVA(K2899,L2899,M2899,N2899)</f>
        <v/>
      </c>
      <c r="V2899" s="42">
        <f>U2899/Q2899</f>
        <v/>
      </c>
      <c r="W2899" s="43">
        <f>IF(X2899=O2899,"MENOR",IF(X2899=S2899,"PROM[MEN-MED]","PROMEDIO"))</f>
        <v/>
      </c>
      <c r="X2899" s="163">
        <f>IF(V2899&lt;=300%,O2899,IF(AND(V2899&gt;100%,V2899&lt;=150%),S2899,R2899))</f>
        <v/>
      </c>
      <c r="Y2899" s="162">
        <f>ROUND(X2899,0)</f>
        <v/>
      </c>
    </row>
    <row r="2900" ht="33" customFormat="1" customHeight="1" s="74">
      <c r="B2900" s="32" t="inlineStr">
        <is>
          <t>1.10</t>
        </is>
      </c>
      <c r="C2900" s="32" t="n">
        <v>8714199</v>
      </c>
      <c r="D2900" s="97" t="inlineStr">
        <is>
          <t>CAMBIO DE MORDAZA FRENO TRASERO</t>
        </is>
      </c>
      <c r="E2900" s="34" t="inlineStr">
        <is>
          <t>cambio de mordaza freno trasero</t>
        </is>
      </c>
      <c r="F2900" s="32" t="inlineStr">
        <is>
          <t>Unidad</t>
        </is>
      </c>
      <c r="G2900" s="35" t="inlineStr">
        <is>
          <t>suministro</t>
        </is>
      </c>
      <c r="H2900" s="159" t="n">
        <v>367926</v>
      </c>
      <c r="I2900" s="37" t="n">
        <v>158.91</v>
      </c>
      <c r="J2900" s="37" t="n">
        <v>151.76</v>
      </c>
      <c r="K2900" s="160">
        <f>H2900*(I2900/J2900)</f>
        <v/>
      </c>
      <c r="L2900" s="159" t="n">
        <v>679139.7711</v>
      </c>
      <c r="M2900" s="159" t="n">
        <v>659359</v>
      </c>
      <c r="N2900" s="159" t="n">
        <v>712107.72</v>
      </c>
      <c r="O2900" s="162">
        <f>MIN(K2900,L2900,M2900,N2900)</f>
        <v/>
      </c>
      <c r="P2900" s="162">
        <f>MAX(K2900,L2900,M2900,N2900)</f>
        <v/>
      </c>
      <c r="Q2900" s="162">
        <f>MEDIAN(K2900,L2900,M2900,N2900)</f>
        <v/>
      </c>
      <c r="R2900" s="162">
        <f>AVERAGE(K2900,L2900,M2900,N2900)</f>
        <v/>
      </c>
      <c r="S2900" s="162">
        <f>AVERAGE(O2900,Q2900)</f>
        <v/>
      </c>
      <c r="T2900" s="162">
        <f>AVERAGE(P2900,Q2900)</f>
        <v/>
      </c>
      <c r="U2900" s="41">
        <f>STDEVA(K2900,L2900,M2900,N2900)</f>
        <v/>
      </c>
      <c r="V2900" s="42">
        <f>U2900/Q2900</f>
        <v/>
      </c>
      <c r="W2900" s="43">
        <f>IF(X2900=O2900,"MENOR",IF(X2900=S2900,"PROM[MEN-MED]","PROMEDIO"))</f>
        <v/>
      </c>
      <c r="X2900" s="163">
        <f>IF(V2900&lt;=300%,O2900,IF(AND(V2900&gt;100%,V2900&lt;=150%),S2900,R2900))</f>
        <v/>
      </c>
      <c r="Y2900" s="162">
        <f>ROUND(X2900,0)</f>
        <v/>
      </c>
    </row>
    <row r="2901" ht="33" customFormat="1" customHeight="1" s="74">
      <c r="B2901" s="32" t="inlineStr">
        <is>
          <t>1.11</t>
        </is>
      </c>
      <c r="C2901" s="32" t="n">
        <v>8714199</v>
      </c>
      <c r="D2901" s="97" t="inlineStr">
        <is>
          <t>CAMBIO DE DEPÓSITO DE LÍQUIDO DE FRENOS</t>
        </is>
      </c>
      <c r="E2901" s="34" t="inlineStr">
        <is>
          <t>cambio de depósito de líquido de frenos</t>
        </is>
      </c>
      <c r="F2901" s="32" t="inlineStr">
        <is>
          <t>Unidad</t>
        </is>
      </c>
      <c r="G2901" s="35" t="inlineStr">
        <is>
          <t>suministro</t>
        </is>
      </c>
      <c r="H2901" s="159" t="n">
        <v>547162</v>
      </c>
      <c r="I2901" s="37" t="n">
        <v>158.91</v>
      </c>
      <c r="J2901" s="37" t="n">
        <v>151.76</v>
      </c>
      <c r="K2901" s="160">
        <f>H2901*(I2901/J2901)</f>
        <v/>
      </c>
      <c r="L2901" s="159" t="n">
        <v>672733.1681</v>
      </c>
      <c r="M2901" s="159" t="n">
        <v>653139</v>
      </c>
      <c r="N2901" s="159" t="n">
        <v>705390.12</v>
      </c>
      <c r="O2901" s="162">
        <f>MIN(K2901,L2901,M2901,N2901)</f>
        <v/>
      </c>
      <c r="P2901" s="162">
        <f>MAX(K2901,L2901,M2901,N2901)</f>
        <v/>
      </c>
      <c r="Q2901" s="162">
        <f>MEDIAN(K2901,L2901,M2901,N2901)</f>
        <v/>
      </c>
      <c r="R2901" s="162">
        <f>AVERAGE(K2901,L2901,M2901,N2901)</f>
        <v/>
      </c>
      <c r="S2901" s="162">
        <f>AVERAGE(O2901,Q2901)</f>
        <v/>
      </c>
      <c r="T2901" s="162">
        <f>AVERAGE(P2901,Q2901)</f>
        <v/>
      </c>
      <c r="U2901" s="41">
        <f>STDEVA(K2901,L2901,M2901,N2901)</f>
        <v/>
      </c>
      <c r="V2901" s="42">
        <f>U2901/Q2901</f>
        <v/>
      </c>
      <c r="W2901" s="43">
        <f>IF(X2901=O2901,"MENOR",IF(X2901=S2901,"PROM[MEN-MED]","PROMEDIO"))</f>
        <v/>
      </c>
      <c r="X2901" s="163">
        <f>IF(V2901&lt;=300%,O2901,IF(AND(V2901&gt;100%,V2901&lt;=150%),S2901,R2901))</f>
        <v/>
      </c>
      <c r="Y2901" s="162">
        <f>ROUND(X2901,0)</f>
        <v/>
      </c>
    </row>
    <row r="2902" ht="33" customFormat="1" customHeight="1" s="74">
      <c r="B2902" s="32" t="inlineStr">
        <is>
          <t>1.12</t>
        </is>
      </c>
      <c r="C2902" s="32" t="n">
        <v>8714199</v>
      </c>
      <c r="D2902" s="97" t="inlineStr">
        <is>
          <t xml:space="preserve">CAMBIO DE MANGUERAS DE FRENO DELANTERAS </t>
        </is>
      </c>
      <c r="E2902" s="34" t="inlineStr">
        <is>
          <t xml:space="preserve">cambio de mangueras de freno delanteras </t>
        </is>
      </c>
      <c r="F2902" s="32" t="inlineStr">
        <is>
          <t>Unidad</t>
        </is>
      </c>
      <c r="G2902" s="35" t="inlineStr">
        <is>
          <t>suministro</t>
        </is>
      </c>
      <c r="H2902" s="159" t="n">
        <v>547162</v>
      </c>
      <c r="I2902" s="37" t="n">
        <v>158.91</v>
      </c>
      <c r="J2902" s="37" t="n">
        <v>151.76</v>
      </c>
      <c r="K2902" s="160">
        <f>H2902*(I2902/J2902)</f>
        <v/>
      </c>
      <c r="L2902" s="159" t="n">
        <v>672733.1681</v>
      </c>
      <c r="M2902" s="159" t="n">
        <v>653139</v>
      </c>
      <c r="N2902" s="159" t="n">
        <v>705390.12</v>
      </c>
      <c r="O2902" s="162">
        <f>MIN(K2902,L2902,M2902,N2902)</f>
        <v/>
      </c>
      <c r="P2902" s="162">
        <f>MAX(K2902,L2902,M2902,N2902)</f>
        <v/>
      </c>
      <c r="Q2902" s="162">
        <f>MEDIAN(K2902,L2902,M2902,N2902)</f>
        <v/>
      </c>
      <c r="R2902" s="162">
        <f>AVERAGE(K2902,L2902,M2902,N2902)</f>
        <v/>
      </c>
      <c r="S2902" s="162">
        <f>AVERAGE(O2902,Q2902)</f>
        <v/>
      </c>
      <c r="T2902" s="162">
        <f>AVERAGE(P2902,Q2902)</f>
        <v/>
      </c>
      <c r="U2902" s="41">
        <f>STDEVA(K2902,L2902,M2902,N2902)</f>
        <v/>
      </c>
      <c r="V2902" s="42">
        <f>U2902/Q2902</f>
        <v/>
      </c>
      <c r="W2902" s="43">
        <f>IF(X2902=O2902,"MENOR",IF(X2902=S2902,"PROM[MEN-MED]","PROMEDIO"))</f>
        <v/>
      </c>
      <c r="X2902" s="163">
        <f>IF(V2902&lt;=300%,O2902,IF(AND(V2902&gt;100%,V2902&lt;=150%),S2902,R2902))</f>
        <v/>
      </c>
      <c r="Y2902" s="162">
        <f>ROUND(X2902,0)</f>
        <v/>
      </c>
    </row>
    <row r="2903" ht="33" customFormat="1" customHeight="1" s="74">
      <c r="B2903" s="32" t="inlineStr">
        <is>
          <t>1.13</t>
        </is>
      </c>
      <c r="C2903" s="32" t="n">
        <v>8714199</v>
      </c>
      <c r="D2903" s="97" t="inlineStr">
        <is>
          <t xml:space="preserve">CAMBIO DE MANGUERAS DE FRENO TRASERAS </t>
        </is>
      </c>
      <c r="E2903" s="34" t="inlineStr">
        <is>
          <t xml:space="preserve">cambio de mangueras de freno traseras </t>
        </is>
      </c>
      <c r="F2903" s="32" t="inlineStr">
        <is>
          <t>Unidad</t>
        </is>
      </c>
      <c r="G2903" s="35" t="inlineStr">
        <is>
          <t>suministro</t>
        </is>
      </c>
      <c r="H2903" s="159" t="n">
        <v>547162</v>
      </c>
      <c r="I2903" s="37" t="n">
        <v>158.91</v>
      </c>
      <c r="J2903" s="37" t="n">
        <v>151.76</v>
      </c>
      <c r="K2903" s="160">
        <f>H2903*(I2903/J2903)</f>
        <v/>
      </c>
      <c r="L2903" s="159" t="n">
        <v>685546.3741</v>
      </c>
      <c r="M2903" s="159" t="n">
        <v>665579</v>
      </c>
      <c r="N2903" s="159" t="n">
        <v>718825.3199999999</v>
      </c>
      <c r="O2903" s="162">
        <f>MIN(K2903,L2903,M2903,N2903)</f>
        <v/>
      </c>
      <c r="P2903" s="162">
        <f>MAX(K2903,L2903,M2903,N2903)</f>
        <v/>
      </c>
      <c r="Q2903" s="162">
        <f>MEDIAN(K2903,L2903,M2903,N2903)</f>
        <v/>
      </c>
      <c r="R2903" s="162">
        <f>AVERAGE(K2903,L2903,M2903,N2903)</f>
        <v/>
      </c>
      <c r="S2903" s="162">
        <f>AVERAGE(O2903,Q2903)</f>
        <v/>
      </c>
      <c r="T2903" s="162">
        <f>AVERAGE(P2903,Q2903)</f>
        <v/>
      </c>
      <c r="U2903" s="41">
        <f>STDEVA(K2903,L2903,M2903,N2903)</f>
        <v/>
      </c>
      <c r="V2903" s="42">
        <f>U2903/Q2903</f>
        <v/>
      </c>
      <c r="W2903" s="43">
        <f>IF(X2903=O2903,"MENOR",IF(X2903=S2903,"PROM[MEN-MED]","PROMEDIO"))</f>
        <v/>
      </c>
      <c r="X2903" s="163">
        <f>IF(V2903&lt;=300%,O2903,IF(AND(V2903&gt;100%,V2903&lt;=150%),S2903,R2903))</f>
        <v/>
      </c>
      <c r="Y2903" s="162">
        <f>ROUND(X2903,0)</f>
        <v/>
      </c>
    </row>
    <row r="2904" ht="33" customFormat="1" customHeight="1" s="74">
      <c r="B2904" s="32" t="inlineStr">
        <is>
          <t>1.14</t>
        </is>
      </c>
      <c r="C2904" s="32" t="n">
        <v>8714199</v>
      </c>
      <c r="D2904" s="97" t="inlineStr">
        <is>
          <t>CAMBIO DE BOOSTER DE FRENO (SERVO FRENO)</t>
        </is>
      </c>
      <c r="E2904" s="34" t="inlineStr">
        <is>
          <t>cambio de booster de freno (servo freno)</t>
        </is>
      </c>
      <c r="F2904" s="32" t="inlineStr">
        <is>
          <t>Unidad</t>
        </is>
      </c>
      <c r="G2904" s="35" t="inlineStr">
        <is>
          <t>suministro</t>
        </is>
      </c>
      <c r="H2904" s="159" t="n">
        <v>1086661</v>
      </c>
      <c r="I2904" s="37" t="n">
        <v>158.91</v>
      </c>
      <c r="J2904" s="37" t="n">
        <v>151.76</v>
      </c>
      <c r="K2904" s="160">
        <f>H2904*(I2904/J2904)</f>
        <v/>
      </c>
      <c r="L2904" s="159" t="n">
        <v>1358279.5422</v>
      </c>
      <c r="M2904" s="159" t="n">
        <v>1318718</v>
      </c>
      <c r="N2904" s="159" t="n">
        <v>1424215.44</v>
      </c>
      <c r="O2904" s="162">
        <f>MIN(K2904,L2904,M2904,N2904)</f>
        <v/>
      </c>
      <c r="P2904" s="162">
        <f>MAX(K2904,L2904,M2904,N2904)</f>
        <v/>
      </c>
      <c r="Q2904" s="162">
        <f>MEDIAN(K2904,L2904,M2904,N2904)</f>
        <v/>
      </c>
      <c r="R2904" s="162">
        <f>AVERAGE(K2904,L2904,M2904,N2904)</f>
        <v/>
      </c>
      <c r="S2904" s="162">
        <f>AVERAGE(O2904,Q2904)</f>
        <v/>
      </c>
      <c r="T2904" s="162">
        <f>AVERAGE(P2904,Q2904)</f>
        <v/>
      </c>
      <c r="U2904" s="41">
        <f>STDEVA(K2904,L2904,M2904,N2904)</f>
        <v/>
      </c>
      <c r="V2904" s="42">
        <f>U2904/Q2904</f>
        <v/>
      </c>
      <c r="W2904" s="43">
        <f>IF(X2904=O2904,"MENOR",IF(X2904=S2904,"PROM[MEN-MED]","PROMEDIO"))</f>
        <v/>
      </c>
      <c r="X2904" s="163">
        <f>IF(V2904&lt;=300%,O2904,IF(AND(V2904&gt;100%,V2904&lt;=150%),S2904,R2904))</f>
        <v/>
      </c>
      <c r="Y2904" s="162">
        <f>ROUND(X2904,0)</f>
        <v/>
      </c>
    </row>
    <row r="2905" ht="33" customFormat="1" customHeight="1" s="74">
      <c r="B2905" s="32" t="inlineStr">
        <is>
          <t>1.15</t>
        </is>
      </c>
      <c r="C2905" s="32" t="n">
        <v>8714199</v>
      </c>
      <c r="D2905" s="97" t="inlineStr">
        <is>
          <t>CAMBIO DE ABS (SISTEMA ANTIBLOQUEO DE FRENOS)</t>
        </is>
      </c>
      <c r="E2905" s="34" t="inlineStr">
        <is>
          <t>cambio de abs (sistema antibloqueo de frenos)</t>
        </is>
      </c>
      <c r="F2905" s="32" t="inlineStr">
        <is>
          <t>Unidad</t>
        </is>
      </c>
      <c r="G2905" s="35" t="inlineStr">
        <is>
          <t>suministro</t>
        </is>
      </c>
      <c r="H2905" s="159" t="n">
        <v>547162</v>
      </c>
      <c r="I2905" s="37" t="n">
        <v>158.91</v>
      </c>
      <c r="J2905" s="37" t="n">
        <v>151.76</v>
      </c>
      <c r="K2905" s="160">
        <f>H2905*(I2905/J2905)</f>
        <v/>
      </c>
      <c r="L2905" s="159" t="n">
        <v>685546.3741</v>
      </c>
      <c r="M2905" s="159" t="n">
        <v>665579</v>
      </c>
      <c r="N2905" s="159" t="n">
        <v>718825.3199999999</v>
      </c>
      <c r="O2905" s="162">
        <f>MIN(K2905,L2905,M2905,N2905)</f>
        <v/>
      </c>
      <c r="P2905" s="162">
        <f>MAX(K2905,L2905,M2905,N2905)</f>
        <v/>
      </c>
      <c r="Q2905" s="162">
        <f>MEDIAN(K2905,L2905,M2905,N2905)</f>
        <v/>
      </c>
      <c r="R2905" s="162">
        <f>AVERAGE(K2905,L2905,M2905,N2905)</f>
        <v/>
      </c>
      <c r="S2905" s="162">
        <f>AVERAGE(O2905,Q2905)</f>
        <v/>
      </c>
      <c r="T2905" s="162">
        <f>AVERAGE(P2905,Q2905)</f>
        <v/>
      </c>
      <c r="U2905" s="41">
        <f>STDEVA(K2905,L2905,M2905,N2905)</f>
        <v/>
      </c>
      <c r="V2905" s="42">
        <f>U2905/Q2905</f>
        <v/>
      </c>
      <c r="W2905" s="43">
        <f>IF(X2905=O2905,"MENOR",IF(X2905=S2905,"PROM[MEN-MED]","PROMEDIO"))</f>
        <v/>
      </c>
      <c r="X2905" s="163">
        <f>IF(V2905&lt;=300%,O2905,IF(AND(V2905&gt;100%,V2905&lt;=150%),S2905,R2905))</f>
        <v/>
      </c>
      <c r="Y2905" s="162">
        <f>ROUND(X2905,0)</f>
        <v/>
      </c>
    </row>
    <row r="2906" ht="48" customFormat="1" customHeight="1" s="74">
      <c r="B2906" s="32" t="inlineStr">
        <is>
          <t>1.16</t>
        </is>
      </c>
      <c r="C2906" s="32" t="n">
        <v>8714199</v>
      </c>
      <c r="D2906" s="97" t="inlineStr">
        <is>
          <t>CAMBIO DE EBD (DISTRIBUCIÓN ELECTRÓNICA DE FRENADO)</t>
        </is>
      </c>
      <c r="E2906" s="34" t="inlineStr">
        <is>
          <t>cambio de ebd (distribución electrónica de frenado)</t>
        </is>
      </c>
      <c r="F2906" s="32" t="inlineStr">
        <is>
          <t>Unidad</t>
        </is>
      </c>
      <c r="G2906" s="35" t="inlineStr">
        <is>
          <t>suministro</t>
        </is>
      </c>
      <c r="H2906" s="159" t="n">
        <v>815753</v>
      </c>
      <c r="I2906" s="37" t="n">
        <v>158.91</v>
      </c>
      <c r="J2906" s="37" t="n">
        <v>151.76</v>
      </c>
      <c r="K2906" s="160">
        <f>H2906*(I2906/J2906)</f>
        <v/>
      </c>
      <c r="L2906" s="159" t="n">
        <v>1018710.1743</v>
      </c>
      <c r="M2906" s="159" t="n">
        <v>989039</v>
      </c>
      <c r="N2906" s="159" t="n">
        <v>1068162.12</v>
      </c>
      <c r="O2906" s="162">
        <f>MIN(K2906,L2906,M2906,N2906)</f>
        <v/>
      </c>
      <c r="P2906" s="162">
        <f>MAX(K2906,L2906,M2906,N2906)</f>
        <v/>
      </c>
      <c r="Q2906" s="162">
        <f>MEDIAN(K2906,L2906,M2906,N2906)</f>
        <v/>
      </c>
      <c r="R2906" s="162">
        <f>AVERAGE(K2906,L2906,M2906,N2906)</f>
        <v/>
      </c>
      <c r="S2906" s="162">
        <f>AVERAGE(O2906,Q2906)</f>
        <v/>
      </c>
      <c r="T2906" s="162">
        <f>AVERAGE(P2906,Q2906)</f>
        <v/>
      </c>
      <c r="U2906" s="41">
        <f>STDEVA(K2906,L2906,M2906,N2906)</f>
        <v/>
      </c>
      <c r="V2906" s="42">
        <f>U2906/Q2906</f>
        <v/>
      </c>
      <c r="W2906" s="43">
        <f>IF(X2906=O2906,"MENOR",IF(X2906=S2906,"PROM[MEN-MED]","PROMEDIO"))</f>
        <v/>
      </c>
      <c r="X2906" s="163">
        <f>IF(V2906&lt;=300%,O2906,IF(AND(V2906&gt;100%,V2906&lt;=150%),S2906,R2906))</f>
        <v/>
      </c>
      <c r="Y2906" s="162">
        <f>ROUND(X2906,0)</f>
        <v/>
      </c>
    </row>
    <row r="2907" ht="48" customFormat="1" customHeight="1" s="74">
      <c r="B2907" s="32" t="inlineStr">
        <is>
          <t>1.17</t>
        </is>
      </c>
      <c r="C2907" s="32" t="n">
        <v>8714199</v>
      </c>
      <c r="D2907" s="97" t="inlineStr">
        <is>
          <t xml:space="preserve">CAMBIO DE MUELLE DE RETORNO DEL PEDAL DE FRENO </t>
        </is>
      </c>
      <c r="E2907" s="34" t="inlineStr">
        <is>
          <t xml:space="preserve">cambio de muelle de retorno del pedal de freno </t>
        </is>
      </c>
      <c r="F2907" s="32" t="inlineStr">
        <is>
          <t>Unidad</t>
        </is>
      </c>
      <c r="G2907" s="35" t="inlineStr">
        <is>
          <t>suministro</t>
        </is>
      </c>
      <c r="H2907" s="159" t="n">
        <v>543785</v>
      </c>
      <c r="I2907" s="37" t="n">
        <v>158.91</v>
      </c>
      <c r="J2907" s="37" t="n">
        <v>151.76</v>
      </c>
      <c r="K2907" s="160">
        <f>H2907*(I2907/J2907)</f>
        <v/>
      </c>
      <c r="L2907" s="159" t="n">
        <v>679139.7711</v>
      </c>
      <c r="M2907" s="159" t="n">
        <v>659359</v>
      </c>
      <c r="N2907" s="159" t="n">
        <v>712107.72</v>
      </c>
      <c r="O2907" s="162">
        <f>MIN(K2907,L2907,M2907,N2907)</f>
        <v/>
      </c>
      <c r="P2907" s="162">
        <f>MAX(K2907,L2907,M2907,N2907)</f>
        <v/>
      </c>
      <c r="Q2907" s="162">
        <f>MEDIAN(K2907,L2907,M2907,N2907)</f>
        <v/>
      </c>
      <c r="R2907" s="162">
        <f>AVERAGE(K2907,L2907,M2907,N2907)</f>
        <v/>
      </c>
      <c r="S2907" s="162">
        <f>AVERAGE(O2907,Q2907)</f>
        <v/>
      </c>
      <c r="T2907" s="162">
        <f>AVERAGE(P2907,Q2907)</f>
        <v/>
      </c>
      <c r="U2907" s="41">
        <f>STDEVA(K2907,L2907,M2907,N2907)</f>
        <v/>
      </c>
      <c r="V2907" s="42">
        <f>U2907/Q2907</f>
        <v/>
      </c>
      <c r="W2907" s="43">
        <f>IF(X2907=O2907,"MENOR",IF(X2907=S2907,"PROM[MEN-MED]","PROMEDIO"))</f>
        <v/>
      </c>
      <c r="X2907" s="163">
        <f>IF(V2907&lt;=300%,O2907,IF(AND(V2907&gt;100%,V2907&lt;=150%),S2907,R2907))</f>
        <v/>
      </c>
      <c r="Y2907" s="162">
        <f>ROUND(X2907,0)</f>
        <v/>
      </c>
    </row>
    <row r="2908" ht="48" customFormat="1" customHeight="1" s="74">
      <c r="B2908" s="32" t="inlineStr">
        <is>
          <t>1.18</t>
        </is>
      </c>
      <c r="C2908" s="32" t="n">
        <v>8714199</v>
      </c>
      <c r="D2908" s="97" t="inlineStr">
        <is>
          <t>CAMBIO DE CONJUNTO DEL INTERRUPTOR DE LAS LUCES DE FRENO</t>
        </is>
      </c>
      <c r="E2908" s="34" t="inlineStr">
        <is>
          <t>cambio de conjunto del interruptor de las luces de freno</t>
        </is>
      </c>
      <c r="F2908" s="32" t="inlineStr">
        <is>
          <t>Unidad</t>
        </is>
      </c>
      <c r="G2908" s="35" t="inlineStr">
        <is>
          <t>suministro</t>
        </is>
      </c>
      <c r="H2908" s="159" t="n">
        <v>271155</v>
      </c>
      <c r="I2908" s="37" t="n">
        <v>158.91</v>
      </c>
      <c r="J2908" s="37" t="n">
        <v>151.76</v>
      </c>
      <c r="K2908" s="160">
        <f>H2908*(I2908/J2908)</f>
        <v/>
      </c>
      <c r="L2908" s="159" t="n">
        <v>339570.4032</v>
      </c>
      <c r="M2908" s="159" t="n">
        <v>329680</v>
      </c>
      <c r="N2908" s="159" t="n">
        <v>356054.4</v>
      </c>
      <c r="O2908" s="162">
        <f>MIN(K2908,L2908,M2908,N2908)</f>
        <v/>
      </c>
      <c r="P2908" s="162">
        <f>MAX(K2908,L2908,M2908,N2908)</f>
        <v/>
      </c>
      <c r="Q2908" s="162">
        <f>MEDIAN(K2908,L2908,M2908,N2908)</f>
        <v/>
      </c>
      <c r="R2908" s="162">
        <f>AVERAGE(K2908,L2908,M2908,N2908)</f>
        <v/>
      </c>
      <c r="S2908" s="162">
        <f>AVERAGE(O2908,Q2908)</f>
        <v/>
      </c>
      <c r="T2908" s="162">
        <f>AVERAGE(P2908,Q2908)</f>
        <v/>
      </c>
      <c r="U2908" s="41">
        <f>STDEVA(K2908,L2908,M2908,N2908)</f>
        <v/>
      </c>
      <c r="V2908" s="42">
        <f>U2908/Q2908</f>
        <v/>
      </c>
      <c r="W2908" s="43">
        <f>IF(X2908=O2908,"MENOR",IF(X2908=S2908,"PROM[MEN-MED]","PROMEDIO"))</f>
        <v/>
      </c>
      <c r="X2908" s="163">
        <f>IF(V2908&lt;=300%,O2908,IF(AND(V2908&gt;100%,V2908&lt;=150%),S2908,R2908))</f>
        <v/>
      </c>
      <c r="Y2908" s="162">
        <f>ROUND(X2908,0)</f>
        <v/>
      </c>
    </row>
    <row r="2909" ht="48" customFormat="1" customHeight="1" s="74">
      <c r="B2909" s="32" t="inlineStr">
        <is>
          <t>1.19</t>
        </is>
      </c>
      <c r="C2909" s="32" t="n">
        <v>8714199</v>
      </c>
      <c r="D2909" s="97" t="inlineStr">
        <is>
          <t>CAMBIO DE CONJUNTO SOPORTE DEL PEDAL DE FRENO</t>
        </is>
      </c>
      <c r="E2909" s="34" t="inlineStr">
        <is>
          <t>cambio de conjunto soporte del pedal de freno</t>
        </is>
      </c>
      <c r="F2909" s="32" t="inlineStr">
        <is>
          <t>Unidad</t>
        </is>
      </c>
      <c r="G2909" s="35" t="inlineStr">
        <is>
          <t>suministro</t>
        </is>
      </c>
      <c r="H2909" s="159" t="n">
        <v>543785</v>
      </c>
      <c r="I2909" s="37" t="n">
        <v>158.91</v>
      </c>
      <c r="J2909" s="37" t="n">
        <v>151.76</v>
      </c>
      <c r="K2909" s="160">
        <f>H2909*(I2909/J2909)</f>
        <v/>
      </c>
      <c r="L2909" s="159" t="n">
        <v>685546.3741</v>
      </c>
      <c r="M2909" s="159" t="n">
        <v>665579</v>
      </c>
      <c r="N2909" s="159" t="n">
        <v>718825.3199999999</v>
      </c>
      <c r="O2909" s="162">
        <f>MIN(K2909,L2909,M2909,N2909)</f>
        <v/>
      </c>
      <c r="P2909" s="162">
        <f>MAX(K2909,L2909,M2909,N2909)</f>
        <v/>
      </c>
      <c r="Q2909" s="162">
        <f>MEDIAN(K2909,L2909,M2909,N2909)</f>
        <v/>
      </c>
      <c r="R2909" s="162">
        <f>AVERAGE(K2909,L2909,M2909,N2909)</f>
        <v/>
      </c>
      <c r="S2909" s="162">
        <f>AVERAGE(O2909,Q2909)</f>
        <v/>
      </c>
      <c r="T2909" s="162">
        <f>AVERAGE(P2909,Q2909)</f>
        <v/>
      </c>
      <c r="U2909" s="41">
        <f>STDEVA(K2909,L2909,M2909,N2909)</f>
        <v/>
      </c>
      <c r="V2909" s="42">
        <f>U2909/Q2909</f>
        <v/>
      </c>
      <c r="W2909" s="43">
        <f>IF(X2909=O2909,"MENOR",IF(X2909=S2909,"PROM[MEN-MED]","PROMEDIO"))</f>
        <v/>
      </c>
      <c r="X2909" s="163">
        <f>IF(V2909&lt;=300%,O2909,IF(AND(V2909&gt;100%,V2909&lt;=150%),S2909,R2909))</f>
        <v/>
      </c>
      <c r="Y2909" s="162">
        <f>ROUND(X2909,0)</f>
        <v/>
      </c>
    </row>
    <row r="2910" ht="48" customFormat="1" customHeight="1" s="74">
      <c r="B2910" s="32" t="inlineStr">
        <is>
          <t>1.20</t>
        </is>
      </c>
      <c r="C2910" s="32" t="n">
        <v>8714199</v>
      </c>
      <c r="D2910" s="97" t="inlineStr">
        <is>
          <t>CAMBIO DE JUNTA DEL SERVOFRENO</t>
        </is>
      </c>
      <c r="E2910" s="34" t="inlineStr">
        <is>
          <t>cambio de junta del servofreno</t>
        </is>
      </c>
      <c r="F2910" s="32" t="inlineStr">
        <is>
          <t>Unidad</t>
        </is>
      </c>
      <c r="G2910" s="35" t="inlineStr">
        <is>
          <t>suministro</t>
        </is>
      </c>
      <c r="H2910" s="159" t="n">
        <v>818482</v>
      </c>
      <c r="I2910" s="37" t="n">
        <v>158.91</v>
      </c>
      <c r="J2910" s="37" t="n">
        <v>151.76</v>
      </c>
      <c r="K2910" s="160">
        <f>H2910*(I2910/J2910)</f>
        <v/>
      </c>
      <c r="L2910" s="159" t="n">
        <v>989878.414</v>
      </c>
      <c r="M2910" s="159" t="n">
        <v>961047</v>
      </c>
      <c r="N2910" s="159" t="n">
        <v>1037930.76</v>
      </c>
      <c r="O2910" s="162">
        <f>MIN(K2910,L2910,M2910,N2910)</f>
        <v/>
      </c>
      <c r="P2910" s="162">
        <f>MAX(K2910,L2910,M2910,N2910)</f>
        <v/>
      </c>
      <c r="Q2910" s="162">
        <f>MEDIAN(K2910,L2910,M2910,N2910)</f>
        <v/>
      </c>
      <c r="R2910" s="162">
        <f>AVERAGE(K2910,L2910,M2910,N2910)</f>
        <v/>
      </c>
      <c r="S2910" s="162">
        <f>AVERAGE(O2910,Q2910)</f>
        <v/>
      </c>
      <c r="T2910" s="162">
        <f>AVERAGE(P2910,Q2910)</f>
        <v/>
      </c>
      <c r="U2910" s="41">
        <f>STDEVA(K2910,L2910,M2910,N2910)</f>
        <v/>
      </c>
      <c r="V2910" s="42">
        <f>U2910/Q2910</f>
        <v/>
      </c>
      <c r="W2910" s="43">
        <f>IF(X2910=O2910,"MENOR",IF(X2910=S2910,"PROM[MEN-MED]","PROMEDIO"))</f>
        <v/>
      </c>
      <c r="X2910" s="163">
        <f>IF(V2910&lt;=300%,O2910,IF(AND(V2910&gt;100%,V2910&lt;=150%),S2910,R2910))</f>
        <v/>
      </c>
      <c r="Y2910" s="162">
        <f>ROUND(X2910,0)</f>
        <v/>
      </c>
    </row>
    <row r="2911" ht="48" customFormat="1" customHeight="1" s="74">
      <c r="B2911" s="32" t="inlineStr">
        <is>
          <t>1.21</t>
        </is>
      </c>
      <c r="C2911" s="32" t="n">
        <v>8714199</v>
      </c>
      <c r="D2911" s="97" t="inlineStr">
        <is>
          <t>CAMBIO DE CONJUNTO DEL SERVOFRENO HIDRAULICO</t>
        </is>
      </c>
      <c r="E2911" s="34" t="inlineStr">
        <is>
          <t>cambio de conjunto del servofreno hidraulico</t>
        </is>
      </c>
      <c r="F2911" s="32" t="inlineStr">
        <is>
          <t>Unidad</t>
        </is>
      </c>
      <c r="G2911" s="35" t="inlineStr">
        <is>
          <t>suministro</t>
        </is>
      </c>
      <c r="H2911" s="159" t="n">
        <v>1089802</v>
      </c>
      <c r="I2911" s="37" t="n">
        <v>158.91</v>
      </c>
      <c r="J2911" s="37" t="n">
        <v>151.76</v>
      </c>
      <c r="K2911" s="160">
        <f>H2911*(I2911/J2911)</f>
        <v/>
      </c>
      <c r="L2911" s="159" t="n">
        <v>1358279.5422</v>
      </c>
      <c r="M2911" s="159" t="n">
        <v>1318718</v>
      </c>
      <c r="N2911" s="159" t="n">
        <v>1424215.44</v>
      </c>
      <c r="O2911" s="162">
        <f>MIN(K2911,L2911,M2911,N2911)</f>
        <v/>
      </c>
      <c r="P2911" s="162">
        <f>MAX(K2911,L2911,M2911,N2911)</f>
        <v/>
      </c>
      <c r="Q2911" s="162">
        <f>MEDIAN(K2911,L2911,M2911,N2911)</f>
        <v/>
      </c>
      <c r="R2911" s="162">
        <f>AVERAGE(K2911,L2911,M2911,N2911)</f>
        <v/>
      </c>
      <c r="S2911" s="162">
        <f>AVERAGE(O2911,Q2911)</f>
        <v/>
      </c>
      <c r="T2911" s="162">
        <f>AVERAGE(P2911,Q2911)</f>
        <v/>
      </c>
      <c r="U2911" s="41">
        <f>STDEVA(K2911,L2911,M2911,N2911)</f>
        <v/>
      </c>
      <c r="V2911" s="42">
        <f>U2911/Q2911</f>
        <v/>
      </c>
      <c r="W2911" s="43">
        <f>IF(X2911=O2911,"MENOR",IF(X2911=S2911,"PROM[MEN-MED]","PROMEDIO"))</f>
        <v/>
      </c>
      <c r="X2911" s="163">
        <f>IF(V2911&lt;=300%,O2911,IF(AND(V2911&gt;100%,V2911&lt;=150%),S2911,R2911))</f>
        <v/>
      </c>
      <c r="Y2911" s="162">
        <f>ROUND(X2911,0)</f>
        <v/>
      </c>
    </row>
    <row r="2912" ht="48" customFormat="1" customHeight="1" s="74">
      <c r="B2912" s="32" t="inlineStr">
        <is>
          <t>1.22</t>
        </is>
      </c>
      <c r="C2912" s="32" t="n">
        <v>8714199</v>
      </c>
      <c r="D2912" s="97" t="inlineStr">
        <is>
          <t>CAMBIO DE SOPORTE DEL ACTUADOR DEL FRENO NO.3</t>
        </is>
      </c>
      <c r="E2912" s="34" t="inlineStr">
        <is>
          <t>cambio de soporte del actuador del freno no.3</t>
        </is>
      </c>
      <c r="F2912" s="32" t="inlineStr">
        <is>
          <t>Unidad</t>
        </is>
      </c>
      <c r="G2912" s="35" t="inlineStr">
        <is>
          <t>suministro</t>
        </is>
      </c>
      <c r="H2912" s="159" t="n">
        <v>683953</v>
      </c>
      <c r="I2912" s="37" t="n">
        <v>158.91</v>
      </c>
      <c r="J2912" s="37" t="n">
        <v>151.76</v>
      </c>
      <c r="K2912" s="160">
        <f>H2912*(I2912/J2912)</f>
        <v/>
      </c>
      <c r="L2912" s="159" t="n">
        <v>832907.4418</v>
      </c>
      <c r="M2912" s="159" t="n">
        <v>808648</v>
      </c>
      <c r="N2912" s="159" t="n">
        <v>873339.84</v>
      </c>
      <c r="O2912" s="162">
        <f>MIN(K2912,L2912,M2912,N2912)</f>
        <v/>
      </c>
      <c r="P2912" s="162">
        <f>MAX(K2912,L2912,M2912,N2912)</f>
        <v/>
      </c>
      <c r="Q2912" s="162">
        <f>MEDIAN(K2912,L2912,M2912,N2912)</f>
        <v/>
      </c>
      <c r="R2912" s="162">
        <f>AVERAGE(K2912,L2912,M2912,N2912)</f>
        <v/>
      </c>
      <c r="S2912" s="162">
        <f>AVERAGE(O2912,Q2912)</f>
        <v/>
      </c>
      <c r="T2912" s="162">
        <f>AVERAGE(P2912,Q2912)</f>
        <v/>
      </c>
      <c r="U2912" s="41">
        <f>STDEVA(K2912,L2912,M2912,N2912)</f>
        <v/>
      </c>
      <c r="V2912" s="42">
        <f>U2912/Q2912</f>
        <v/>
      </c>
      <c r="W2912" s="43">
        <f>IF(X2912=O2912,"MENOR",IF(X2912=S2912,"PROM[MEN-MED]","PROMEDIO"))</f>
        <v/>
      </c>
      <c r="X2912" s="163">
        <f>IF(V2912&lt;=300%,O2912,IF(AND(V2912&gt;100%,V2912&lt;=150%),S2912,R2912))</f>
        <v/>
      </c>
      <c r="Y2912" s="162">
        <f>ROUND(X2912,0)</f>
        <v/>
      </c>
    </row>
    <row r="2913" ht="48" customFormat="1" customHeight="1" s="74">
      <c r="B2913" s="32" t="inlineStr">
        <is>
          <t>1.23</t>
        </is>
      </c>
      <c r="C2913" s="32" t="n">
        <v>8714199</v>
      </c>
      <c r="D2913" s="97" t="inlineStr">
        <is>
          <t>CAMBIO DE SOPORTE DEL ACTUADOR DEL FRENO NO.1</t>
        </is>
      </c>
      <c r="E2913" s="34" t="inlineStr">
        <is>
          <t>cambio de soporte del actuador del freno no.1</t>
        </is>
      </c>
      <c r="F2913" s="32" t="inlineStr">
        <is>
          <t>Unidad</t>
        </is>
      </c>
      <c r="G2913" s="35" t="inlineStr">
        <is>
          <t>suministro</t>
        </is>
      </c>
      <c r="H2913" s="159" t="n">
        <v>683953</v>
      </c>
      <c r="I2913" s="37" t="n">
        <v>158.91</v>
      </c>
      <c r="J2913" s="37" t="n">
        <v>151.76</v>
      </c>
      <c r="K2913" s="160">
        <f>H2913*(I2913/J2913)</f>
        <v/>
      </c>
      <c r="L2913" s="159" t="n">
        <v>840915.6896</v>
      </c>
      <c r="M2913" s="159" t="n">
        <v>816423</v>
      </c>
      <c r="N2913" s="159" t="n">
        <v>881736.84</v>
      </c>
      <c r="O2913" s="162">
        <f>MIN(K2913,L2913,M2913,N2913)</f>
        <v/>
      </c>
      <c r="P2913" s="162">
        <f>MAX(K2913,L2913,M2913,N2913)</f>
        <v/>
      </c>
      <c r="Q2913" s="162">
        <f>MEDIAN(K2913,L2913,M2913,N2913)</f>
        <v/>
      </c>
      <c r="R2913" s="162">
        <f>AVERAGE(K2913,L2913,M2913,N2913)</f>
        <v/>
      </c>
      <c r="S2913" s="162">
        <f>AVERAGE(O2913,Q2913)</f>
        <v/>
      </c>
      <c r="T2913" s="162">
        <f>AVERAGE(P2913,Q2913)</f>
        <v/>
      </c>
      <c r="U2913" s="41">
        <f>STDEVA(K2913,L2913,M2913,N2913)</f>
        <v/>
      </c>
      <c r="V2913" s="42">
        <f>U2913/Q2913</f>
        <v/>
      </c>
      <c r="W2913" s="43">
        <f>IF(X2913=O2913,"MENOR",IF(X2913=S2913,"PROM[MEN-MED]","PROMEDIO"))</f>
        <v/>
      </c>
      <c r="X2913" s="163">
        <f>IF(V2913&lt;=300%,O2913,IF(AND(V2913&gt;100%,V2913&lt;=150%),S2913,R2913))</f>
        <v/>
      </c>
      <c r="Y2913" s="162">
        <f>ROUND(X2913,0)</f>
        <v/>
      </c>
    </row>
    <row r="2914" ht="48" customFormat="1" customHeight="1" s="74">
      <c r="B2914" s="32" t="inlineStr">
        <is>
          <t>1.24</t>
        </is>
      </c>
      <c r="C2914" s="32" t="n">
        <v>8714199</v>
      </c>
      <c r="D2914" s="97" t="inlineStr">
        <is>
          <t>CAMBIO DE SELENOIDE CILINDRO MAESTRO</t>
        </is>
      </c>
      <c r="E2914" s="34" t="inlineStr">
        <is>
          <t>cambio de selenoide cilindro maestro</t>
        </is>
      </c>
      <c r="F2914" s="32" t="inlineStr">
        <is>
          <t>Unidad</t>
        </is>
      </c>
      <c r="G2914" s="35" t="inlineStr">
        <is>
          <t>suministro</t>
        </is>
      </c>
      <c r="H2914" s="159" t="n">
        <v>1090933</v>
      </c>
      <c r="I2914" s="37" t="n">
        <v>158.91</v>
      </c>
      <c r="J2914" s="37" t="n">
        <v>151.76</v>
      </c>
      <c r="K2914" s="160">
        <f>H2914*(I2914/J2914)</f>
        <v/>
      </c>
      <c r="L2914" s="159" t="n">
        <v>1319837.8774</v>
      </c>
      <c r="M2914" s="159" t="n">
        <v>1281396</v>
      </c>
      <c r="N2914" s="159" t="n">
        <v>1383907.68</v>
      </c>
      <c r="O2914" s="162">
        <f>MIN(K2914,L2914,M2914,N2914)</f>
        <v/>
      </c>
      <c r="P2914" s="162">
        <f>MAX(K2914,L2914,M2914,N2914)</f>
        <v/>
      </c>
      <c r="Q2914" s="162">
        <f>MEDIAN(K2914,L2914,M2914,N2914)</f>
        <v/>
      </c>
      <c r="R2914" s="162">
        <f>AVERAGE(K2914,L2914,M2914,N2914)</f>
        <v/>
      </c>
      <c r="S2914" s="162">
        <f>AVERAGE(O2914,Q2914)</f>
        <v/>
      </c>
      <c r="T2914" s="162">
        <f>AVERAGE(P2914,Q2914)</f>
        <v/>
      </c>
      <c r="U2914" s="41">
        <f>STDEVA(K2914,L2914,M2914,N2914)</f>
        <v/>
      </c>
      <c r="V2914" s="42">
        <f>U2914/Q2914</f>
        <v/>
      </c>
      <c r="W2914" s="43">
        <f>IF(X2914=O2914,"MENOR",IF(X2914=S2914,"PROM[MEN-MED]","PROMEDIO"))</f>
        <v/>
      </c>
      <c r="X2914" s="163">
        <f>IF(V2914&lt;=300%,O2914,IF(AND(V2914&gt;100%,V2914&lt;=150%),S2914,R2914))</f>
        <v/>
      </c>
      <c r="Y2914" s="162">
        <f>ROUND(X2914,0)</f>
        <v/>
      </c>
    </row>
    <row r="2915" ht="48" customFormat="1" customHeight="1" s="74">
      <c r="B2915" s="32" t="inlineStr">
        <is>
          <t>1.25</t>
        </is>
      </c>
      <c r="C2915" s="32" t="n">
        <v>8714199</v>
      </c>
      <c r="D2915" s="97" t="inlineStr">
        <is>
          <t xml:space="preserve">CAMBIO DE JUNTA DE SELENOIDE </t>
        </is>
      </c>
      <c r="E2915" s="34" t="inlineStr">
        <is>
          <t xml:space="preserve">cambio de junta de selenoide </t>
        </is>
      </c>
      <c r="F2915" s="32" t="inlineStr">
        <is>
          <t>Unidad</t>
        </is>
      </c>
      <c r="G2915" s="35" t="inlineStr">
        <is>
          <t>suministro</t>
        </is>
      </c>
      <c r="H2915" s="159" t="n">
        <v>683953</v>
      </c>
      <c r="I2915" s="37" t="n">
        <v>158.91</v>
      </c>
      <c r="J2915" s="37" t="n">
        <v>151.76</v>
      </c>
      <c r="K2915" s="160">
        <f>H2915*(I2915/J2915)</f>
        <v/>
      </c>
      <c r="L2915" s="159" t="n">
        <v>848924.9727</v>
      </c>
      <c r="M2915" s="159" t="n">
        <v>824199</v>
      </c>
      <c r="N2915" s="159" t="n">
        <v>890134.92</v>
      </c>
      <c r="O2915" s="162">
        <f>MIN(K2915,L2915,M2915,N2915)</f>
        <v/>
      </c>
      <c r="P2915" s="162">
        <f>MAX(K2915,L2915,M2915,N2915)</f>
        <v/>
      </c>
      <c r="Q2915" s="162">
        <f>MEDIAN(K2915,L2915,M2915,N2915)</f>
        <v/>
      </c>
      <c r="R2915" s="162">
        <f>AVERAGE(K2915,L2915,M2915,N2915)</f>
        <v/>
      </c>
      <c r="S2915" s="162">
        <f>AVERAGE(O2915,Q2915)</f>
        <v/>
      </c>
      <c r="T2915" s="162">
        <f>AVERAGE(P2915,Q2915)</f>
        <v/>
      </c>
      <c r="U2915" s="41">
        <f>STDEVA(K2915,L2915,M2915,N2915)</f>
        <v/>
      </c>
      <c r="V2915" s="42">
        <f>U2915/Q2915</f>
        <v/>
      </c>
      <c r="W2915" s="43">
        <f>IF(X2915=O2915,"MENOR",IF(X2915=S2915,"PROM[MEN-MED]","PROMEDIO"))</f>
        <v/>
      </c>
      <c r="X2915" s="163">
        <f>IF(V2915&lt;=300%,O2915,IF(AND(V2915&gt;100%,V2915&lt;=150%),S2915,R2915))</f>
        <v/>
      </c>
      <c r="Y2915" s="162">
        <f>ROUND(X2915,0)</f>
        <v/>
      </c>
    </row>
    <row r="2916" ht="48" customFormat="1" customHeight="1" s="74">
      <c r="B2916" s="32" t="inlineStr">
        <is>
          <t>1.26</t>
        </is>
      </c>
      <c r="C2916" s="32" t="n">
        <v>8714199</v>
      </c>
      <c r="D2916" s="97" t="inlineStr">
        <is>
          <t>CAMBIO DE CILINDRO MAESTRO</t>
        </is>
      </c>
      <c r="E2916" s="34" t="inlineStr">
        <is>
          <t>cambio de cilindro maestro</t>
        </is>
      </c>
      <c r="F2916" s="32" t="inlineStr">
        <is>
          <t>Unidad</t>
        </is>
      </c>
      <c r="G2916" s="35" t="inlineStr">
        <is>
          <t>suministro</t>
        </is>
      </c>
      <c r="H2916" s="159" t="n">
        <v>1090933</v>
      </c>
      <c r="I2916" s="37" t="n">
        <v>158.91</v>
      </c>
      <c r="J2916" s="37" t="n">
        <v>151.76</v>
      </c>
      <c r="K2916" s="160">
        <f>H2916*(I2916/J2916)</f>
        <v/>
      </c>
      <c r="L2916" s="159" t="n">
        <v>1371093.7716</v>
      </c>
      <c r="M2916" s="159" t="n">
        <v>1331159</v>
      </c>
      <c r="N2916" s="159" t="n">
        <v>1437651.72</v>
      </c>
      <c r="O2916" s="162">
        <f>MIN(K2916,L2916,M2916,N2916)</f>
        <v/>
      </c>
      <c r="P2916" s="162">
        <f>MAX(K2916,L2916,M2916,N2916)</f>
        <v/>
      </c>
      <c r="Q2916" s="162">
        <f>MEDIAN(K2916,L2916,M2916,N2916)</f>
        <v/>
      </c>
      <c r="R2916" s="162">
        <f>AVERAGE(K2916,L2916,M2916,N2916)</f>
        <v/>
      </c>
      <c r="S2916" s="162">
        <f>AVERAGE(O2916,Q2916)</f>
        <v/>
      </c>
      <c r="T2916" s="162">
        <f>AVERAGE(P2916,Q2916)</f>
        <v/>
      </c>
      <c r="U2916" s="41">
        <f>STDEVA(K2916,L2916,M2916,N2916)</f>
        <v/>
      </c>
      <c r="V2916" s="42">
        <f>U2916/Q2916</f>
        <v/>
      </c>
      <c r="W2916" s="43">
        <f>IF(X2916=O2916,"MENOR",IF(X2916=S2916,"PROM[MEN-MED]","PROMEDIO"))</f>
        <v/>
      </c>
      <c r="X2916" s="163">
        <f>IF(V2916&lt;=300%,O2916,IF(AND(V2916&gt;100%,V2916&lt;=150%),S2916,R2916))</f>
        <v/>
      </c>
      <c r="Y2916" s="162">
        <f>ROUND(X2916,0)</f>
        <v/>
      </c>
    </row>
    <row r="2917" ht="48" customFormat="1" customHeight="1" s="74">
      <c r="B2917" s="32" t="inlineStr">
        <is>
          <t>1.27</t>
        </is>
      </c>
      <c r="C2917" s="32" t="n">
        <v>8714199</v>
      </c>
      <c r="D2917" s="97" t="inlineStr">
        <is>
          <t>CAMBIO DE SUBCONJUNTO DEL DEPOSITO DEL CILINDRO MAESTRO DEL FRENO</t>
        </is>
      </c>
      <c r="E2917" s="34" t="inlineStr">
        <is>
          <t>cambio de subconjunto del deposito del cilindro maestro del freno</t>
        </is>
      </c>
      <c r="F2917" s="32" t="inlineStr">
        <is>
          <t>Unidad</t>
        </is>
      </c>
      <c r="G2917" s="35" t="inlineStr">
        <is>
          <t>suministro</t>
        </is>
      </c>
      <c r="H2917" s="159" t="n">
        <v>1090933</v>
      </c>
      <c r="I2917" s="37" t="n">
        <v>158.91</v>
      </c>
      <c r="J2917" s="37" t="n">
        <v>151.76</v>
      </c>
      <c r="K2917" s="160">
        <f>H2917*(I2917/J2917)</f>
        <v/>
      </c>
      <c r="L2917" s="159" t="n">
        <v>1371093.7716</v>
      </c>
      <c r="M2917" s="159" t="n">
        <v>1331159</v>
      </c>
      <c r="N2917" s="159" t="n">
        <v>1437651.72</v>
      </c>
      <c r="O2917" s="162">
        <f>MIN(K2917,L2917,M2917,N2917)</f>
        <v/>
      </c>
      <c r="P2917" s="162">
        <f>MAX(K2917,L2917,M2917,N2917)</f>
        <v/>
      </c>
      <c r="Q2917" s="162">
        <f>MEDIAN(K2917,L2917,M2917,N2917)</f>
        <v/>
      </c>
      <c r="R2917" s="162">
        <f>AVERAGE(K2917,L2917,M2917,N2917)</f>
        <v/>
      </c>
      <c r="S2917" s="162">
        <f>AVERAGE(O2917,Q2917)</f>
        <v/>
      </c>
      <c r="T2917" s="162">
        <f>AVERAGE(P2917,Q2917)</f>
        <v/>
      </c>
      <c r="U2917" s="41">
        <f>STDEVA(K2917,L2917,M2917,N2917)</f>
        <v/>
      </c>
      <c r="V2917" s="42">
        <f>U2917/Q2917</f>
        <v/>
      </c>
      <c r="W2917" s="43">
        <f>IF(X2917=O2917,"MENOR",IF(X2917=S2917,"PROM[MEN-MED]","PROMEDIO"))</f>
        <v/>
      </c>
      <c r="X2917" s="163">
        <f>IF(V2917&lt;=300%,O2917,IF(AND(V2917&gt;100%,V2917&lt;=150%),S2917,R2917))</f>
        <v/>
      </c>
      <c r="Y2917" s="162">
        <f>ROUND(X2917,0)</f>
        <v/>
      </c>
    </row>
    <row r="2918" ht="48" customFormat="1" customHeight="1" s="74">
      <c r="B2918" s="32" t="inlineStr">
        <is>
          <t>1.28</t>
        </is>
      </c>
      <c r="C2918" s="32" t="n">
        <v>8714199</v>
      </c>
      <c r="D2918" s="97" t="inlineStr">
        <is>
          <t xml:space="preserve">CAMBIO DE CONJUNTO DE LA BOMBA DEL SERVOFRENO CON ACUMULADOR </t>
        </is>
      </c>
      <c r="E2918" s="34" t="inlineStr">
        <is>
          <t xml:space="preserve">cambio de conjunto de la bomba del servofreno con acumulador </t>
        </is>
      </c>
      <c r="F2918" s="32" t="inlineStr">
        <is>
          <t>Unidad</t>
        </is>
      </c>
      <c r="G2918" s="35" t="inlineStr">
        <is>
          <t>suministro</t>
        </is>
      </c>
      <c r="H2918" s="159" t="n">
        <v>1090933</v>
      </c>
      <c r="I2918" s="37" t="n">
        <v>158.91</v>
      </c>
      <c r="J2918" s="37" t="n">
        <v>151.76</v>
      </c>
      <c r="K2918" s="160">
        <f>H2918*(I2918/J2918)</f>
        <v/>
      </c>
      <c r="L2918" s="159" t="n">
        <v>1332652.1068</v>
      </c>
      <c r="M2918" s="159" t="n">
        <v>1293837</v>
      </c>
      <c r="N2918" s="159" t="n">
        <v>1397343.96</v>
      </c>
      <c r="O2918" s="162">
        <f>MIN(K2918,L2918,M2918,N2918)</f>
        <v/>
      </c>
      <c r="P2918" s="162">
        <f>MAX(K2918,L2918,M2918,N2918)</f>
        <v/>
      </c>
      <c r="Q2918" s="162">
        <f>MEDIAN(K2918,L2918,M2918,N2918)</f>
        <v/>
      </c>
      <c r="R2918" s="162">
        <f>AVERAGE(K2918,L2918,M2918,N2918)</f>
        <v/>
      </c>
      <c r="S2918" s="162">
        <f>AVERAGE(O2918,Q2918)</f>
        <v/>
      </c>
      <c r="T2918" s="162">
        <f>AVERAGE(P2918,Q2918)</f>
        <v/>
      </c>
      <c r="U2918" s="41">
        <f>STDEVA(K2918,L2918,M2918,N2918)</f>
        <v/>
      </c>
      <c r="V2918" s="42">
        <f>U2918/Q2918</f>
        <v/>
      </c>
      <c r="W2918" s="43">
        <f>IF(X2918=O2918,"MENOR",IF(X2918=S2918,"PROM[MEN-MED]","PROMEDIO"))</f>
        <v/>
      </c>
      <c r="X2918" s="163">
        <f>IF(V2918&lt;=300%,O2918,IF(AND(V2918&gt;100%,V2918&lt;=150%),S2918,R2918))</f>
        <v/>
      </c>
      <c r="Y2918" s="162">
        <f>ROUND(X2918,0)</f>
        <v/>
      </c>
    </row>
    <row r="2919" ht="48" customFormat="1" customHeight="1" s="74">
      <c r="B2919" s="32" t="inlineStr">
        <is>
          <t>1.29</t>
        </is>
      </c>
      <c r="C2919" s="32" t="n">
        <v>8714199</v>
      </c>
      <c r="D2919" s="97" t="inlineStr">
        <is>
          <t>CAMBIO DE TUBO DEL ACUMULADOR DEL FRENO NO.1</t>
        </is>
      </c>
      <c r="E2919" s="34" t="inlineStr">
        <is>
          <t>cambio de tubo del acumulador del freno no.1</t>
        </is>
      </c>
      <c r="F2919" s="32" t="inlineStr">
        <is>
          <t>Unidad</t>
        </is>
      </c>
      <c r="G2919" s="35" t="inlineStr">
        <is>
          <t>suministro</t>
        </is>
      </c>
      <c r="H2919" s="159" t="n">
        <v>1090933</v>
      </c>
      <c r="I2919" s="37" t="n">
        <v>158.91</v>
      </c>
      <c r="J2919" s="37" t="n">
        <v>151.76</v>
      </c>
      <c r="K2919" s="160">
        <f>H2919*(I2919/J2919)</f>
        <v/>
      </c>
      <c r="L2919" s="159" t="n">
        <v>1358279.5422</v>
      </c>
      <c r="M2919" s="159" t="n">
        <v>1318718</v>
      </c>
      <c r="N2919" s="159" t="n">
        <v>1424215.44</v>
      </c>
      <c r="O2919" s="162">
        <f>MIN(K2919,L2919,M2919,N2919)</f>
        <v/>
      </c>
      <c r="P2919" s="162">
        <f>MAX(K2919,L2919,M2919,N2919)</f>
        <v/>
      </c>
      <c r="Q2919" s="162">
        <f>MEDIAN(K2919,L2919,M2919,N2919)</f>
        <v/>
      </c>
      <c r="R2919" s="162">
        <f>AVERAGE(K2919,L2919,M2919,N2919)</f>
        <v/>
      </c>
      <c r="S2919" s="162">
        <f>AVERAGE(O2919,Q2919)</f>
        <v/>
      </c>
      <c r="T2919" s="162">
        <f>AVERAGE(P2919,Q2919)</f>
        <v/>
      </c>
      <c r="U2919" s="41">
        <f>STDEVA(K2919,L2919,M2919,N2919)</f>
        <v/>
      </c>
      <c r="V2919" s="42">
        <f>U2919/Q2919</f>
        <v/>
      </c>
      <c r="W2919" s="43">
        <f>IF(X2919=O2919,"MENOR",IF(X2919=S2919,"PROM[MEN-MED]","PROMEDIO"))</f>
        <v/>
      </c>
      <c r="X2919" s="163">
        <f>IF(V2919&lt;=300%,O2919,IF(AND(V2919&gt;100%,V2919&lt;=150%),S2919,R2919))</f>
        <v/>
      </c>
      <c r="Y2919" s="162">
        <f>ROUND(X2919,0)</f>
        <v/>
      </c>
    </row>
    <row r="2920" ht="48" customFormat="1" customHeight="1" s="74">
      <c r="B2920" s="32" t="inlineStr">
        <is>
          <t>1.30</t>
        </is>
      </c>
      <c r="C2920" s="32" t="n">
        <v>8714199</v>
      </c>
      <c r="D2920" s="97" t="inlineStr">
        <is>
          <t>CAMBIO DE CONJUNTO DEL PEDAL DE CONTROL DEL FRENO DE ESTACIONAMIENTO</t>
        </is>
      </c>
      <c r="E2920" s="34" t="inlineStr">
        <is>
          <t>cambio de conjunto del pedal de control del freno de estacionamiento</t>
        </is>
      </c>
      <c r="F2920" s="32" t="inlineStr">
        <is>
          <t>Unidad</t>
        </is>
      </c>
      <c r="G2920" s="35" t="inlineStr">
        <is>
          <t>suministro</t>
        </is>
      </c>
      <c r="H2920" s="159" t="n">
        <v>683953</v>
      </c>
      <c r="I2920" s="37" t="n">
        <v>158.91</v>
      </c>
      <c r="J2920" s="37" t="n">
        <v>151.76</v>
      </c>
      <c r="K2920" s="160">
        <f>H2920*(I2920/J2920)</f>
        <v/>
      </c>
      <c r="L2920" s="159" t="n">
        <v>824898.1587</v>
      </c>
      <c r="M2920" s="159" t="n">
        <v>800872</v>
      </c>
      <c r="N2920" s="159" t="n">
        <v>864941.76</v>
      </c>
      <c r="O2920" s="162">
        <f>MIN(K2920,L2920,M2920,N2920)</f>
        <v/>
      </c>
      <c r="P2920" s="162">
        <f>MAX(K2920,L2920,M2920,N2920)</f>
        <v/>
      </c>
      <c r="Q2920" s="162">
        <f>MEDIAN(K2920,L2920,M2920,N2920)</f>
        <v/>
      </c>
      <c r="R2920" s="162">
        <f>AVERAGE(K2920,L2920,M2920,N2920)</f>
        <v/>
      </c>
      <c r="S2920" s="162">
        <f>AVERAGE(O2920,Q2920)</f>
        <v/>
      </c>
      <c r="T2920" s="162">
        <f>AVERAGE(P2920,Q2920)</f>
        <v/>
      </c>
      <c r="U2920" s="41">
        <f>STDEVA(K2920,L2920,M2920,N2920)</f>
        <v/>
      </c>
      <c r="V2920" s="42">
        <f>U2920/Q2920</f>
        <v/>
      </c>
      <c r="W2920" s="43">
        <f>IF(X2920=O2920,"MENOR",IF(X2920=S2920,"PROM[MEN-MED]","PROMEDIO"))</f>
        <v/>
      </c>
      <c r="X2920" s="163">
        <f>IF(V2920&lt;=300%,O2920,IF(AND(V2920&gt;100%,V2920&lt;=150%),S2920,R2920))</f>
        <v/>
      </c>
      <c r="Y2920" s="162">
        <f>ROUND(X2920,0)</f>
        <v/>
      </c>
    </row>
    <row r="2921" ht="48" customFormat="1" customHeight="1" s="74">
      <c r="B2921" s="32" t="inlineStr">
        <is>
          <t>1.31</t>
        </is>
      </c>
      <c r="C2921" s="32" t="n">
        <v>8714199</v>
      </c>
      <c r="D2921" s="97" t="inlineStr">
        <is>
          <t>CAMBIO DE CONJUNTO DEL CABLE N° 1 DEL FRENO DE ESTACIONAMIENTO</t>
        </is>
      </c>
      <c r="E2921" s="34" t="inlineStr">
        <is>
          <t>cambio de conjunto del cable n° 1 del freno de estacionamiento</t>
        </is>
      </c>
      <c r="F2921" s="32" t="inlineStr">
        <is>
          <t>Unidad</t>
        </is>
      </c>
      <c r="G2921" s="35" t="inlineStr">
        <is>
          <t>suministro</t>
        </is>
      </c>
      <c r="H2921" s="159" t="n">
        <v>683953</v>
      </c>
      <c r="I2921" s="37" t="n">
        <v>158.91</v>
      </c>
      <c r="J2921" s="37" t="n">
        <v>151.76</v>
      </c>
      <c r="K2921" s="160">
        <f>H2921*(I2921/J2921)</f>
        <v/>
      </c>
      <c r="L2921" s="159" t="n">
        <v>848924.9727</v>
      </c>
      <c r="M2921" s="159" t="n">
        <v>824199</v>
      </c>
      <c r="N2921" s="159" t="n">
        <v>890134.92</v>
      </c>
      <c r="O2921" s="162">
        <f>MIN(K2921,L2921,M2921,N2921)</f>
        <v/>
      </c>
      <c r="P2921" s="162">
        <f>MAX(K2921,L2921,M2921,N2921)</f>
        <v/>
      </c>
      <c r="Q2921" s="162">
        <f>MEDIAN(K2921,L2921,M2921,N2921)</f>
        <v/>
      </c>
      <c r="R2921" s="162">
        <f>AVERAGE(K2921,L2921,M2921,N2921)</f>
        <v/>
      </c>
      <c r="S2921" s="162">
        <f>AVERAGE(O2921,Q2921)</f>
        <v/>
      </c>
      <c r="T2921" s="162">
        <f>AVERAGE(P2921,Q2921)</f>
        <v/>
      </c>
      <c r="U2921" s="41">
        <f>STDEVA(K2921,L2921,M2921,N2921)</f>
        <v/>
      </c>
      <c r="V2921" s="42">
        <f>U2921/Q2921</f>
        <v/>
      </c>
      <c r="W2921" s="43">
        <f>IF(X2921=O2921,"MENOR",IF(X2921=S2921,"PROM[MEN-MED]","PROMEDIO"))</f>
        <v/>
      </c>
      <c r="X2921" s="163">
        <f>IF(V2921&lt;=300%,O2921,IF(AND(V2921&gt;100%,V2921&lt;=150%),S2921,R2921))</f>
        <v/>
      </c>
      <c r="Y2921" s="162">
        <f>ROUND(X2921,0)</f>
        <v/>
      </c>
    </row>
    <row r="2922" ht="48" customFormat="1" customHeight="1" s="74">
      <c r="B2922" s="32" t="inlineStr">
        <is>
          <t>1.32</t>
        </is>
      </c>
      <c r="C2922" s="32" t="n">
        <v>8714199</v>
      </c>
      <c r="D2922" s="97" t="inlineStr">
        <is>
          <t>CAMBIO DE SENSOR DE VELOCIDAD DE DERRAPE Y ACELERACIÓN</t>
        </is>
      </c>
      <c r="E2922" s="34" t="inlineStr">
        <is>
          <t>cambio de sensor de velocidad de derrape y aceleración</t>
        </is>
      </c>
      <c r="F2922" s="32" t="inlineStr">
        <is>
          <t>Unidad</t>
        </is>
      </c>
      <c r="G2922" s="35" t="inlineStr">
        <is>
          <t>suministro</t>
        </is>
      </c>
      <c r="H2922" s="159" t="n">
        <v>547162</v>
      </c>
      <c r="I2922" s="37" t="n">
        <v>158.91</v>
      </c>
      <c r="J2922" s="37" t="n">
        <v>151.76</v>
      </c>
      <c r="K2922" s="160">
        <f>H2922*(I2922/J2922)</f>
        <v/>
      </c>
      <c r="L2922" s="159" t="n">
        <v>659918.9387000001</v>
      </c>
      <c r="M2922" s="159" t="n">
        <v>640698</v>
      </c>
      <c r="N2922" s="159" t="n">
        <v>691953.84</v>
      </c>
      <c r="O2922" s="162">
        <f>MIN(K2922,L2922,M2922,N2922)</f>
        <v/>
      </c>
      <c r="P2922" s="162">
        <f>MAX(K2922,L2922,M2922,N2922)</f>
        <v/>
      </c>
      <c r="Q2922" s="162">
        <f>MEDIAN(K2922,L2922,M2922,N2922)</f>
        <v/>
      </c>
      <c r="R2922" s="162">
        <f>AVERAGE(K2922,L2922,M2922,N2922)</f>
        <v/>
      </c>
      <c r="S2922" s="162">
        <f>AVERAGE(O2922,Q2922)</f>
        <v/>
      </c>
      <c r="T2922" s="162">
        <f>AVERAGE(P2922,Q2922)</f>
        <v/>
      </c>
      <c r="U2922" s="41">
        <f>STDEVA(K2922,L2922,M2922,N2922)</f>
        <v/>
      </c>
      <c r="V2922" s="42">
        <f>U2922/Q2922</f>
        <v/>
      </c>
      <c r="W2922" s="43">
        <f>IF(X2922=O2922,"MENOR",IF(X2922=S2922,"PROM[MEN-MED]","PROMEDIO"))</f>
        <v/>
      </c>
      <c r="X2922" s="163">
        <f>IF(V2922&lt;=300%,O2922,IF(AND(V2922&gt;100%,V2922&lt;=150%),S2922,R2922))</f>
        <v/>
      </c>
      <c r="Y2922" s="162">
        <f>ROUND(X2922,0)</f>
        <v/>
      </c>
    </row>
    <row r="2923" ht="48" customFormat="1" customHeight="1" s="74">
      <c r="B2923" s="32" t="inlineStr">
        <is>
          <t>1.33</t>
        </is>
      </c>
      <c r="C2923" s="32" t="n">
        <v>8714199</v>
      </c>
      <c r="D2923" s="97" t="inlineStr">
        <is>
          <t>CAMBIO DE COMPENSADOR DEL FRENO DE ESTACIONAMIENTO</t>
        </is>
      </c>
      <c r="E2923" s="34" t="inlineStr">
        <is>
          <t>cambio de compensador del freno de estacionamiento</t>
        </is>
      </c>
      <c r="F2923" s="32" t="inlineStr">
        <is>
          <t>Unidad</t>
        </is>
      </c>
      <c r="G2923" s="35" t="inlineStr">
        <is>
          <t>suministro</t>
        </is>
      </c>
      <c r="H2923" s="159" t="n">
        <v>547162</v>
      </c>
      <c r="I2923" s="37" t="n">
        <v>158.91</v>
      </c>
      <c r="J2923" s="37" t="n">
        <v>151.76</v>
      </c>
      <c r="K2923" s="160">
        <f>H2923*(I2923/J2923)</f>
        <v/>
      </c>
      <c r="L2923" s="159" t="n">
        <v>666325.5416999999</v>
      </c>
      <c r="M2923" s="159" t="n">
        <v>646918</v>
      </c>
      <c r="N2923" s="159" t="n">
        <v>698671.4399999999</v>
      </c>
      <c r="O2923" s="162">
        <f>MIN(K2923,L2923,M2923,N2923)</f>
        <v/>
      </c>
      <c r="P2923" s="162">
        <f>MAX(K2923,L2923,M2923,N2923)</f>
        <v/>
      </c>
      <c r="Q2923" s="162">
        <f>MEDIAN(K2923,L2923,M2923,N2923)</f>
        <v/>
      </c>
      <c r="R2923" s="162">
        <f>AVERAGE(K2923,L2923,M2923,N2923)</f>
        <v/>
      </c>
      <c r="S2923" s="162">
        <f>AVERAGE(O2923,Q2923)</f>
        <v/>
      </c>
      <c r="T2923" s="162">
        <f>AVERAGE(P2923,Q2923)</f>
        <v/>
      </c>
      <c r="U2923" s="41">
        <f>STDEVA(K2923,L2923,M2923,N2923)</f>
        <v/>
      </c>
      <c r="V2923" s="42">
        <f>U2923/Q2923</f>
        <v/>
      </c>
      <c r="W2923" s="43">
        <f>IF(X2923=O2923,"MENOR",IF(X2923=S2923,"PROM[MEN-MED]","PROMEDIO"))</f>
        <v/>
      </c>
      <c r="X2923" s="163">
        <f>IF(V2923&lt;=300%,O2923,IF(AND(V2923&gt;100%,V2923&lt;=150%),S2923,R2923))</f>
        <v/>
      </c>
      <c r="Y2923" s="162">
        <f>ROUND(X2923,0)</f>
        <v/>
      </c>
    </row>
    <row r="2924" ht="61.5" customFormat="1" customHeight="1" s="74">
      <c r="B2924" s="32" t="inlineStr">
        <is>
          <t>1.34</t>
        </is>
      </c>
      <c r="C2924" s="32" t="n">
        <v>8714199</v>
      </c>
      <c r="D2924" s="97" t="inlineStr">
        <is>
          <t>CAMBIO DE ABRAZADERA N° 3 DEL CABLE DEL FRENO DE ESTACIONAMIENTO N° 1</t>
        </is>
      </c>
      <c r="E2924" s="34" t="inlineStr">
        <is>
          <t>cambio de abrazadera n° 3 del cable del freno de estacionamiento n° 1</t>
        </is>
      </c>
      <c r="F2924" s="32" t="inlineStr">
        <is>
          <t>Unidad</t>
        </is>
      </c>
      <c r="G2924" s="35" t="inlineStr">
        <is>
          <t>suministro</t>
        </is>
      </c>
      <c r="H2924" s="159" t="n">
        <v>134530</v>
      </c>
      <c r="I2924" s="37" t="n">
        <v>158.91</v>
      </c>
      <c r="J2924" s="37" t="n">
        <v>151.76</v>
      </c>
      <c r="K2924" s="160">
        <f>H2924*(I2924/J2924)</f>
        <v/>
      </c>
      <c r="L2924" s="159" t="n">
        <v>169785.2016</v>
      </c>
      <c r="M2924" s="159" t="n">
        <v>164840</v>
      </c>
      <c r="N2924" s="159" t="n">
        <v>178027.2</v>
      </c>
      <c r="O2924" s="162">
        <f>MIN(K2924,L2924,M2924,N2924)</f>
        <v/>
      </c>
      <c r="P2924" s="162">
        <f>MAX(K2924,L2924,M2924,N2924)</f>
        <v/>
      </c>
      <c r="Q2924" s="162">
        <f>MEDIAN(K2924,L2924,M2924,N2924)</f>
        <v/>
      </c>
      <c r="R2924" s="162">
        <f>AVERAGE(K2924,L2924,M2924,N2924)</f>
        <v/>
      </c>
      <c r="S2924" s="162">
        <f>AVERAGE(O2924,Q2924)</f>
        <v/>
      </c>
      <c r="T2924" s="162">
        <f>AVERAGE(P2924,Q2924)</f>
        <v/>
      </c>
      <c r="U2924" s="41">
        <f>STDEVA(K2924,L2924,M2924,N2924)</f>
        <v/>
      </c>
      <c r="V2924" s="42">
        <f>U2924/Q2924</f>
        <v/>
      </c>
      <c r="W2924" s="43">
        <f>IF(X2924=O2924,"MENOR",IF(X2924=S2924,"PROM[MEN-MED]","PROMEDIO"))</f>
        <v/>
      </c>
      <c r="X2924" s="163">
        <f>IF(V2924&lt;=300%,O2924,IF(AND(V2924&gt;100%,V2924&lt;=150%),S2924,R2924))</f>
        <v/>
      </c>
      <c r="Y2924" s="162">
        <f>ROUND(X2924,0)</f>
        <v/>
      </c>
    </row>
    <row r="2925" ht="61.5" customFormat="1" customHeight="1" s="74">
      <c r="B2925" s="32" t="inlineStr">
        <is>
          <t>1.35</t>
        </is>
      </c>
      <c r="C2925" s="32" t="n">
        <v>8714199</v>
      </c>
      <c r="D2925" s="97" t="inlineStr">
        <is>
          <t xml:space="preserve">CAMBIO DE PASADOR DEMUELLE DERETENCION DE LA ZAPATA DEL FRENO DE ESTACIONAMIENTO </t>
        </is>
      </c>
      <c r="E2925" s="34" t="inlineStr">
        <is>
          <t xml:space="preserve">cambio de pasador demuelle deretencion de la zapata del freno de estacionamiento </t>
        </is>
      </c>
      <c r="F2925" s="32" t="inlineStr">
        <is>
          <t>Unidad</t>
        </is>
      </c>
      <c r="G2925" s="35" t="inlineStr">
        <is>
          <t>suministro</t>
        </is>
      </c>
      <c r="H2925" s="159" t="n">
        <v>273581</v>
      </c>
      <c r="I2925" s="37" t="n">
        <v>158.91</v>
      </c>
      <c r="J2925" s="37" t="n">
        <v>151.76</v>
      </c>
      <c r="K2925" s="160">
        <f>H2925*(I2925/J2925)</f>
        <v/>
      </c>
      <c r="L2925" s="159" t="n">
        <v>342773.7047</v>
      </c>
      <c r="M2925" s="159" t="n">
        <v>332790</v>
      </c>
      <c r="N2925" s="159" t="n">
        <v>359413.2</v>
      </c>
      <c r="O2925" s="162">
        <f>MIN(K2925,L2925,M2925,N2925)</f>
        <v/>
      </c>
      <c r="P2925" s="162">
        <f>MAX(K2925,L2925,M2925,N2925)</f>
        <v/>
      </c>
      <c r="Q2925" s="162">
        <f>MEDIAN(K2925,L2925,M2925,N2925)</f>
        <v/>
      </c>
      <c r="R2925" s="162">
        <f>AVERAGE(K2925,L2925,M2925,N2925)</f>
        <v/>
      </c>
      <c r="S2925" s="162">
        <f>AVERAGE(O2925,Q2925)</f>
        <v/>
      </c>
      <c r="T2925" s="162">
        <f>AVERAGE(P2925,Q2925)</f>
        <v/>
      </c>
      <c r="U2925" s="41">
        <f>STDEVA(K2925,L2925,M2925,N2925)</f>
        <v/>
      </c>
      <c r="V2925" s="42">
        <f>U2925/Q2925</f>
        <v/>
      </c>
      <c r="W2925" s="43">
        <f>IF(X2925=O2925,"MENOR",IF(X2925=S2925,"PROM[MEN-MED]","PROMEDIO"))</f>
        <v/>
      </c>
      <c r="X2925" s="163">
        <f>IF(V2925&lt;=300%,O2925,IF(AND(V2925&gt;100%,V2925&lt;=150%),S2925,R2925))</f>
        <v/>
      </c>
      <c r="Y2925" s="162">
        <f>ROUND(X2925,0)</f>
        <v/>
      </c>
    </row>
    <row r="2926" ht="72.75" customFormat="1" customHeight="1" s="74">
      <c r="B2926" s="32" t="inlineStr">
        <is>
          <t>1.36</t>
        </is>
      </c>
      <c r="C2926" s="32" t="n">
        <v>8714199</v>
      </c>
      <c r="D2926" s="97" t="inlineStr">
        <is>
          <t xml:space="preserve">CAMBIO DE MUELLE DE TENSION DE RETORNO DE LA ZAPATA DEL FRENO DE ESTACIONAMIENTO </t>
        </is>
      </c>
      <c r="E2926" s="34" t="inlineStr">
        <is>
          <t xml:space="preserve">cambio de muelle de tension de retorno de la zapata del freno de estacionamiento </t>
        </is>
      </c>
      <c r="F2926" s="32" t="inlineStr">
        <is>
          <t>Unidad</t>
        </is>
      </c>
      <c r="G2926" s="35" t="inlineStr">
        <is>
          <t>suministro</t>
        </is>
      </c>
      <c r="H2926" s="159" t="n">
        <v>410372</v>
      </c>
      <c r="I2926" s="37" t="n">
        <v>158.91</v>
      </c>
      <c r="J2926" s="37" t="n">
        <v>151.76</v>
      </c>
      <c r="K2926" s="160">
        <f>H2926*(I2926/J2926)</f>
        <v/>
      </c>
      <c r="L2926" s="159" t="n">
        <v>509354.5695</v>
      </c>
      <c r="M2926" s="159" t="n">
        <v>494519</v>
      </c>
      <c r="N2926" s="159" t="n">
        <v>534080.52</v>
      </c>
      <c r="O2926" s="162">
        <f>MIN(K2926,L2926,M2926,N2926)</f>
        <v/>
      </c>
      <c r="P2926" s="162">
        <f>MAX(K2926,L2926,M2926,N2926)</f>
        <v/>
      </c>
      <c r="Q2926" s="162">
        <f>MEDIAN(K2926,L2926,M2926,N2926)</f>
        <v/>
      </c>
      <c r="R2926" s="162">
        <f>AVERAGE(K2926,L2926,M2926,N2926)</f>
        <v/>
      </c>
      <c r="S2926" s="162">
        <f>AVERAGE(O2926,Q2926)</f>
        <v/>
      </c>
      <c r="T2926" s="162">
        <f>AVERAGE(P2926,Q2926)</f>
        <v/>
      </c>
      <c r="U2926" s="41">
        <f>STDEVA(K2926,L2926,M2926,N2926)</f>
        <v/>
      </c>
      <c r="V2926" s="42">
        <f>U2926/Q2926</f>
        <v/>
      </c>
      <c r="W2926" s="43">
        <f>IF(X2926=O2926,"MENOR",IF(X2926=S2926,"PROM[MEN-MED]","PROMEDIO"))</f>
        <v/>
      </c>
      <c r="X2926" s="163">
        <f>IF(V2926&lt;=300%,O2926,IF(AND(V2926&gt;100%,V2926&lt;=150%),S2926,R2926))</f>
        <v/>
      </c>
      <c r="Y2926" s="162">
        <f>ROUND(X2926,0)</f>
        <v/>
      </c>
    </row>
    <row r="2927" ht="72.75" customFormat="1" customHeight="1" s="74">
      <c r="B2927" s="32" t="inlineStr">
        <is>
          <t>1.37</t>
        </is>
      </c>
      <c r="C2927" s="32" t="n">
        <v>8714199</v>
      </c>
      <c r="D2927" s="97" t="inlineStr">
        <is>
          <t xml:space="preserve">CAMBIO DE JUEGO DE TORNILLO DE AJUSTE DE LA ZAPATA DEL FRENO DE ESTACIONAMIENTO </t>
        </is>
      </c>
      <c r="E2927" s="34" t="inlineStr">
        <is>
          <t xml:space="preserve">cambio de juego de tornillo de ajuste de la zapata del freno de estacionamiento </t>
        </is>
      </c>
      <c r="F2927" s="32" t="inlineStr">
        <is>
          <t>Unidad</t>
        </is>
      </c>
      <c r="G2927" s="35" t="inlineStr">
        <is>
          <t>suministro</t>
        </is>
      </c>
      <c r="H2927" s="159" t="n">
        <v>410372</v>
      </c>
      <c r="I2927" s="37" t="n">
        <v>158.91</v>
      </c>
      <c r="J2927" s="37" t="n">
        <v>151.76</v>
      </c>
      <c r="K2927" s="160">
        <f>H2927*(I2927/J2927)</f>
        <v/>
      </c>
      <c r="L2927" s="159" t="n">
        <v>499744.665</v>
      </c>
      <c r="M2927" s="159" t="n">
        <v>485189</v>
      </c>
      <c r="N2927" s="159" t="n">
        <v>524004.12</v>
      </c>
      <c r="O2927" s="162">
        <f>MIN(K2927,L2927,M2927,N2927)</f>
        <v/>
      </c>
      <c r="P2927" s="162">
        <f>MAX(K2927,L2927,M2927,N2927)</f>
        <v/>
      </c>
      <c r="Q2927" s="162">
        <f>MEDIAN(K2927,L2927,M2927,N2927)</f>
        <v/>
      </c>
      <c r="R2927" s="162">
        <f>AVERAGE(K2927,L2927,M2927,N2927)</f>
        <v/>
      </c>
      <c r="S2927" s="162">
        <f>AVERAGE(O2927,Q2927)</f>
        <v/>
      </c>
      <c r="T2927" s="162">
        <f>AVERAGE(P2927,Q2927)</f>
        <v/>
      </c>
      <c r="U2927" s="41">
        <f>STDEVA(K2927,L2927,M2927,N2927)</f>
        <v/>
      </c>
      <c r="V2927" s="42">
        <f>U2927/Q2927</f>
        <v/>
      </c>
      <c r="W2927" s="43">
        <f>IF(X2927=O2927,"MENOR",IF(X2927=S2927,"PROM[MEN-MED]","PROMEDIO"))</f>
        <v/>
      </c>
      <c r="X2927" s="163">
        <f>IF(V2927&lt;=300%,O2927,IF(AND(V2927&gt;100%,V2927&lt;=150%),S2927,R2927))</f>
        <v/>
      </c>
      <c r="Y2927" s="162">
        <f>ROUND(X2927,0)</f>
        <v/>
      </c>
    </row>
    <row r="2928" ht="72.75" customFormat="1" customHeight="1" s="74">
      <c r="B2928" s="32" t="inlineStr">
        <is>
          <t>1.38</t>
        </is>
      </c>
      <c r="C2928" s="32" t="n">
        <v>8714199</v>
      </c>
      <c r="D2928" s="97" t="inlineStr">
        <is>
          <t xml:space="preserve">CAMBIO DE TIRANTE IZQUIERDO DE LA ZAPATA DEL FRENO DE EESTACIONAMIENTO </t>
        </is>
      </c>
      <c r="E2928" s="34" t="inlineStr">
        <is>
          <t xml:space="preserve">cambio de tirante izquierdo de la zapata del freno de eestacionamiento </t>
        </is>
      </c>
      <c r="F2928" s="32" t="inlineStr">
        <is>
          <t>Unidad</t>
        </is>
      </c>
      <c r="G2928" s="35" t="inlineStr">
        <is>
          <t>suministro</t>
        </is>
      </c>
      <c r="H2928" s="159" t="n">
        <v>410372</v>
      </c>
      <c r="I2928" s="37" t="n">
        <v>158.91</v>
      </c>
      <c r="J2928" s="37" t="n">
        <v>151.76</v>
      </c>
      <c r="K2928" s="160">
        <f>H2928*(I2928/J2928)</f>
        <v/>
      </c>
      <c r="L2928" s="159" t="n">
        <v>509354.5695</v>
      </c>
      <c r="M2928" s="159" t="n">
        <v>494519</v>
      </c>
      <c r="N2928" s="159" t="n">
        <v>534080.52</v>
      </c>
      <c r="O2928" s="162">
        <f>MIN(K2928,L2928,M2928,N2928)</f>
        <v/>
      </c>
      <c r="P2928" s="162">
        <f>MAX(K2928,L2928,M2928,N2928)</f>
        <v/>
      </c>
      <c r="Q2928" s="162">
        <f>MEDIAN(K2928,L2928,M2928,N2928)</f>
        <v/>
      </c>
      <c r="R2928" s="162">
        <f>AVERAGE(K2928,L2928,M2928,N2928)</f>
        <v/>
      </c>
      <c r="S2928" s="162">
        <f>AVERAGE(O2928,Q2928)</f>
        <v/>
      </c>
      <c r="T2928" s="162">
        <f>AVERAGE(P2928,Q2928)</f>
        <v/>
      </c>
      <c r="U2928" s="41">
        <f>STDEVA(K2928,L2928,M2928,N2928)</f>
        <v/>
      </c>
      <c r="V2928" s="42">
        <f>U2928/Q2928</f>
        <v/>
      </c>
      <c r="W2928" s="43">
        <f>IF(X2928=O2928,"MENOR",IF(X2928=S2928,"PROM[MEN-MED]","PROMEDIO"))</f>
        <v/>
      </c>
      <c r="X2928" s="163">
        <f>IF(V2928&lt;=300%,O2928,IF(AND(V2928&gt;100%,V2928&lt;=150%),S2928,R2928))</f>
        <v/>
      </c>
      <c r="Y2928" s="162">
        <f>ROUND(X2928,0)</f>
        <v/>
      </c>
    </row>
    <row r="2929" ht="72.75" customFormat="1" customHeight="1" s="74">
      <c r="B2929" s="32" t="inlineStr">
        <is>
          <t>1.39</t>
        </is>
      </c>
      <c r="C2929" s="32" t="n">
        <v>8714199</v>
      </c>
      <c r="D2929" s="97" t="inlineStr">
        <is>
          <t xml:space="preserve">CAMBIO DE TIRANTE DERECHO DE LA ZAPATA DEL FRENO DE EESTACIONAMIENTO </t>
        </is>
      </c>
      <c r="E2929" s="34" t="inlineStr">
        <is>
          <t xml:space="preserve">cambio de tirante derecho de la zapata del freno de eestacionamiento </t>
        </is>
      </c>
      <c r="F2929" s="32" t="inlineStr">
        <is>
          <t>Unidad</t>
        </is>
      </c>
      <c r="G2929" s="35" t="inlineStr">
        <is>
          <t>suministro</t>
        </is>
      </c>
      <c r="H2929" s="159" t="n">
        <v>410372</v>
      </c>
      <c r="I2929" s="37" t="n">
        <v>158.91</v>
      </c>
      <c r="J2929" s="37" t="n">
        <v>151.76</v>
      </c>
      <c r="K2929" s="160">
        <f>H2929*(I2929/J2929)</f>
        <v/>
      </c>
      <c r="L2929" s="159" t="n">
        <v>509354.5695</v>
      </c>
      <c r="M2929" s="159" t="n">
        <v>494519</v>
      </c>
      <c r="N2929" s="159" t="n">
        <v>534080.52</v>
      </c>
      <c r="O2929" s="162">
        <f>MIN(K2929,L2929,M2929,N2929)</f>
        <v/>
      </c>
      <c r="P2929" s="162">
        <f>MAX(K2929,L2929,M2929,N2929)</f>
        <v/>
      </c>
      <c r="Q2929" s="162">
        <f>MEDIAN(K2929,L2929,M2929,N2929)</f>
        <v/>
      </c>
      <c r="R2929" s="162">
        <f>AVERAGE(K2929,L2929,M2929,N2929)</f>
        <v/>
      </c>
      <c r="S2929" s="162">
        <f>AVERAGE(O2929,Q2929)</f>
        <v/>
      </c>
      <c r="T2929" s="162">
        <f>AVERAGE(P2929,Q2929)</f>
        <v/>
      </c>
      <c r="U2929" s="41">
        <f>STDEVA(K2929,L2929,M2929,N2929)</f>
        <v/>
      </c>
      <c r="V2929" s="42">
        <f>U2929/Q2929</f>
        <v/>
      </c>
      <c r="W2929" s="43">
        <f>IF(X2929=O2929,"MENOR",IF(X2929=S2929,"PROM[MEN-MED]","PROMEDIO"))</f>
        <v/>
      </c>
      <c r="X2929" s="163">
        <f>IF(V2929&lt;=300%,O2929,IF(AND(V2929&gt;100%,V2929&lt;=150%),S2929,R2929))</f>
        <v/>
      </c>
      <c r="Y2929" s="162">
        <f>ROUND(X2929,0)</f>
        <v/>
      </c>
    </row>
    <row r="2930" ht="19.5" customHeight="1">
      <c r="B2930" s="96" t="inlineStr">
        <is>
          <t>2.</t>
        </is>
      </c>
      <c r="C2930" s="142" t="inlineStr">
        <is>
          <t>SISTEMA DE SUSPENSIÓN</t>
        </is>
      </c>
      <c r="H2930" s="157" t="n"/>
      <c r="I2930" s="29" t="n"/>
      <c r="J2930" s="29" t="n"/>
      <c r="K2930" s="157" t="n"/>
      <c r="L2930" s="157" t="n"/>
      <c r="M2930" s="157" t="n"/>
      <c r="N2930" s="157" t="n"/>
      <c r="O2930" s="29" t="n"/>
      <c r="P2930" s="29" t="n"/>
      <c r="Q2930" s="29" t="n"/>
      <c r="R2930" s="29" t="n"/>
      <c r="S2930" s="29" t="n"/>
      <c r="T2930" s="29" t="n"/>
      <c r="U2930" s="29" t="n"/>
      <c r="V2930" s="75" t="n"/>
      <c r="W2930" s="29" t="n"/>
      <c r="X2930" s="29" t="n"/>
      <c r="Y2930" s="29" t="n"/>
    </row>
    <row r="2931" ht="15.75" customHeight="1">
      <c r="B2931" s="32" t="inlineStr">
        <is>
          <t>2.1</t>
        </is>
      </c>
      <c r="C2931" s="32" t="n">
        <v>8714199</v>
      </c>
      <c r="D2931" s="59" t="inlineStr">
        <is>
          <t xml:space="preserve">CAMBIO DE JUEGO DE AMORTIGUADORES DELANTEROS </t>
        </is>
      </c>
      <c r="E2931" s="34" t="inlineStr">
        <is>
          <t xml:space="preserve">cambio de juego de amortiguadores delanteros </t>
        </is>
      </c>
      <c r="F2931" s="32" t="inlineStr">
        <is>
          <t>Unidad</t>
        </is>
      </c>
      <c r="G2931" s="35" t="inlineStr">
        <is>
          <t>suministro</t>
        </is>
      </c>
      <c r="H2931" s="159" t="n">
        <v>483598</v>
      </c>
      <c r="I2931" s="37" t="n">
        <v>158.91</v>
      </c>
      <c r="J2931" s="37" t="n">
        <v>151.76</v>
      </c>
      <c r="K2931" s="160">
        <f>H2931*(I2931/J2931)</f>
        <v/>
      </c>
      <c r="L2931" s="159" t="n">
        <v>999488.3066</v>
      </c>
      <c r="M2931" s="159" t="n">
        <v>970377</v>
      </c>
      <c r="N2931" s="159" t="n">
        <v>1048007.16</v>
      </c>
      <c r="O2931" s="162">
        <f>MIN(K2931,L2931,M2931,N2931)</f>
        <v/>
      </c>
      <c r="P2931" s="162">
        <f>MAX(K2931,L2931,M2931,N2931)</f>
        <v/>
      </c>
      <c r="Q2931" s="162">
        <f>MEDIAN(K2931,L2931,M2931,N2931)</f>
        <v/>
      </c>
      <c r="R2931" s="162">
        <f>AVERAGE(K2931,L2931,M2931,N2931)</f>
        <v/>
      </c>
      <c r="S2931" s="162">
        <f>AVERAGE(O2931,Q2931)</f>
        <v/>
      </c>
      <c r="T2931" s="162">
        <f>AVERAGE(P2931,Q2931)</f>
        <v/>
      </c>
      <c r="U2931" s="41">
        <f>STDEVA(K2931,L2931,M2931,N2931)</f>
        <v/>
      </c>
      <c r="V2931" s="42">
        <f>U2931/Q2931</f>
        <v/>
      </c>
      <c r="W2931" s="43">
        <f>IF(X2931=O2931,"MENOR",IF(X2931=S2931,"PROM[MEN-MED]","PROMEDIO"))</f>
        <v/>
      </c>
      <c r="X2931" s="163">
        <f>IF(V2931&lt;=300%,O2931,IF(AND(V2931&gt;100%,V2931&lt;=150%),S2931,R2931))</f>
        <v/>
      </c>
      <c r="Y2931" s="162">
        <f>ROUND(X2931,0)</f>
        <v/>
      </c>
    </row>
    <row r="2932" ht="15.75" customHeight="1">
      <c r="B2932" s="32" t="inlineStr">
        <is>
          <t>2.2</t>
        </is>
      </c>
      <c r="C2932" s="32" t="n">
        <v>8714199</v>
      </c>
      <c r="D2932" s="59" t="inlineStr">
        <is>
          <t xml:space="preserve">CAMBIO DE MUELLE ESPIRARAL DELANTERO IZQUIEREDO </t>
        </is>
      </c>
      <c r="E2932" s="34" t="inlineStr">
        <is>
          <t xml:space="preserve">cambio de muelle espiraral delantero izquieredo </t>
        </is>
      </c>
      <c r="F2932" s="32" t="inlineStr">
        <is>
          <t>Unidad</t>
        </is>
      </c>
      <c r="G2932" s="35" t="inlineStr">
        <is>
          <t>suministro</t>
        </is>
      </c>
      <c r="H2932" s="159" t="n">
        <v>547162</v>
      </c>
      <c r="I2932" s="37" t="n">
        <v>158.91</v>
      </c>
      <c r="J2932" s="37" t="n">
        <v>151.76</v>
      </c>
      <c r="K2932" s="160">
        <f>H2932*(I2932/J2932)</f>
        <v/>
      </c>
      <c r="L2932" s="159" t="n">
        <v>672733.1681</v>
      </c>
      <c r="M2932" s="159" t="n">
        <v>653139</v>
      </c>
      <c r="N2932" s="159" t="n">
        <v>705390.12</v>
      </c>
      <c r="O2932" s="162">
        <f>MIN(K2932,L2932,M2932,N2932)</f>
        <v/>
      </c>
      <c r="P2932" s="162">
        <f>MAX(K2932,L2932,M2932,N2932)</f>
        <v/>
      </c>
      <c r="Q2932" s="162">
        <f>MEDIAN(K2932,L2932,M2932,N2932)</f>
        <v/>
      </c>
      <c r="R2932" s="162">
        <f>AVERAGE(K2932,L2932,M2932,N2932)</f>
        <v/>
      </c>
      <c r="S2932" s="162">
        <f>AVERAGE(O2932,Q2932)</f>
        <v/>
      </c>
      <c r="T2932" s="162">
        <f>AVERAGE(P2932,Q2932)</f>
        <v/>
      </c>
      <c r="U2932" s="41">
        <f>STDEVA(K2932,L2932,M2932,N2932)</f>
        <v/>
      </c>
      <c r="V2932" s="42">
        <f>U2932/Q2932</f>
        <v/>
      </c>
      <c r="W2932" s="43">
        <f>IF(X2932=O2932,"MENOR",IF(X2932=S2932,"PROM[MEN-MED]","PROMEDIO"))</f>
        <v/>
      </c>
      <c r="X2932" s="163">
        <f>IF(V2932&lt;=300%,O2932,IF(AND(V2932&gt;100%,V2932&lt;=150%),S2932,R2932))</f>
        <v/>
      </c>
      <c r="Y2932" s="162">
        <f>ROUND(X2932,0)</f>
        <v/>
      </c>
    </row>
    <row r="2933" ht="15.75" customHeight="1">
      <c r="B2933" s="32" t="inlineStr">
        <is>
          <t>2.3</t>
        </is>
      </c>
      <c r="C2933" s="32" t="n">
        <v>8714199</v>
      </c>
      <c r="D2933" s="59" t="inlineStr">
        <is>
          <t>CAMBIO DE MUELLE ESPIRARAL DELANTERO DERECHO</t>
        </is>
      </c>
      <c r="E2933" s="34" t="inlineStr">
        <is>
          <t>cambio de muelle espiraral delantero derecho</t>
        </is>
      </c>
      <c r="F2933" s="32" t="inlineStr">
        <is>
          <t>Juego</t>
        </is>
      </c>
      <c r="G2933" s="35" t="inlineStr">
        <is>
          <t>suministro</t>
        </is>
      </c>
      <c r="H2933" s="159" t="n">
        <v>547162</v>
      </c>
      <c r="I2933" s="37" t="n">
        <v>158.91</v>
      </c>
      <c r="J2933" s="37" t="n">
        <v>151.76</v>
      </c>
      <c r="K2933" s="160">
        <f>H2933*(I2933/J2933)</f>
        <v/>
      </c>
      <c r="L2933" s="159" t="n">
        <v>659918.9387000001</v>
      </c>
      <c r="M2933" s="159" t="n">
        <v>640698</v>
      </c>
      <c r="N2933" s="159" t="n">
        <v>691953.84</v>
      </c>
      <c r="O2933" s="162">
        <f>MIN(K2933,L2933,M2933,N2933)</f>
        <v/>
      </c>
      <c r="P2933" s="162">
        <f>MAX(K2933,L2933,M2933,N2933)</f>
        <v/>
      </c>
      <c r="Q2933" s="162">
        <f>MEDIAN(K2933,L2933,M2933,N2933)</f>
        <v/>
      </c>
      <c r="R2933" s="162">
        <f>AVERAGE(K2933,L2933,M2933,N2933)</f>
        <v/>
      </c>
      <c r="S2933" s="162">
        <f>AVERAGE(O2933,Q2933)</f>
        <v/>
      </c>
      <c r="T2933" s="162">
        <f>AVERAGE(P2933,Q2933)</f>
        <v/>
      </c>
      <c r="U2933" s="41">
        <f>STDEVA(K2933,L2933,M2933,N2933)</f>
        <v/>
      </c>
      <c r="V2933" s="42">
        <f>U2933/Q2933</f>
        <v/>
      </c>
      <c r="W2933" s="43">
        <f>IF(X2933=O2933,"MENOR",IF(X2933=S2933,"PROM[MEN-MED]","PROMEDIO"))</f>
        <v/>
      </c>
      <c r="X2933" s="163">
        <f>IF(V2933&lt;=300%,O2933,IF(AND(V2933&gt;100%,V2933&lt;=150%),S2933,R2933))</f>
        <v/>
      </c>
      <c r="Y2933" s="162">
        <f>ROUND(X2933,0)</f>
        <v/>
      </c>
    </row>
    <row r="2934" ht="15.75" customHeight="1">
      <c r="B2934" s="32" t="inlineStr">
        <is>
          <t>2.4</t>
        </is>
      </c>
      <c r="C2934" s="32" t="n">
        <v>8714199</v>
      </c>
      <c r="D2934" s="59" t="inlineStr">
        <is>
          <t xml:space="preserve">CAMBIO DE RETEN DEL ELEMENTO DE AMORTIGUACION DEL AMORTIGIADOR DELANTERO </t>
        </is>
      </c>
      <c r="E2934" s="34" t="inlineStr">
        <is>
          <t xml:space="preserve">cambio de reten del elemento de amortiguacion del amortigiador delantero </t>
        </is>
      </c>
      <c r="F2934" s="32" t="inlineStr">
        <is>
          <t>Juego</t>
        </is>
      </c>
      <c r="G2934" s="35" t="inlineStr">
        <is>
          <t>suministro</t>
        </is>
      </c>
      <c r="H2934" s="159" t="n">
        <v>547162</v>
      </c>
      <c r="I2934" s="37" t="n">
        <v>158.91</v>
      </c>
      <c r="J2934" s="37" t="n">
        <v>151.76</v>
      </c>
      <c r="K2934" s="160">
        <f>H2934*(I2934/J2934)</f>
        <v/>
      </c>
      <c r="L2934" s="159" t="n">
        <v>659918.9387000001</v>
      </c>
      <c r="M2934" s="159" t="n">
        <v>640698</v>
      </c>
      <c r="N2934" s="159" t="n">
        <v>691953.84</v>
      </c>
      <c r="O2934" s="162">
        <f>MIN(K2934,L2934,M2934,N2934)</f>
        <v/>
      </c>
      <c r="P2934" s="162">
        <f>MAX(K2934,L2934,M2934,N2934)</f>
        <v/>
      </c>
      <c r="Q2934" s="162">
        <f>MEDIAN(K2934,L2934,M2934,N2934)</f>
        <v/>
      </c>
      <c r="R2934" s="162">
        <f>AVERAGE(K2934,L2934,M2934,N2934)</f>
        <v/>
      </c>
      <c r="S2934" s="162">
        <f>AVERAGE(O2934,Q2934)</f>
        <v/>
      </c>
      <c r="T2934" s="162">
        <f>AVERAGE(P2934,Q2934)</f>
        <v/>
      </c>
      <c r="U2934" s="41">
        <f>STDEVA(K2934,L2934,M2934,N2934)</f>
        <v/>
      </c>
      <c r="V2934" s="42">
        <f>U2934/Q2934</f>
        <v/>
      </c>
      <c r="W2934" s="43">
        <f>IF(X2934=O2934,"MENOR",IF(X2934=S2934,"PROM[MEN-MED]","PROMEDIO"))</f>
        <v/>
      </c>
      <c r="X2934" s="163">
        <f>IF(V2934&lt;=300%,O2934,IF(AND(V2934&gt;100%,V2934&lt;=150%),S2934,R2934))</f>
        <v/>
      </c>
      <c r="Y2934" s="162">
        <f>ROUND(X2934,0)</f>
        <v/>
      </c>
    </row>
    <row r="2935" ht="15.75" customHeight="1">
      <c r="B2935" s="32" t="inlineStr">
        <is>
          <t>2.5</t>
        </is>
      </c>
      <c r="C2935" s="32" t="n">
        <v>8714199</v>
      </c>
      <c r="D2935" s="59" t="inlineStr">
        <is>
          <t xml:space="preserve">CAMBIO DE SUBCONJUNTO DEL SOPORTE DE LA SUSPENSION DELANTERA IZQUIERDA </t>
        </is>
      </c>
      <c r="E2935" s="34" t="inlineStr">
        <is>
          <t xml:space="preserve">cambio de subconjunto del soporte de la suspension delantera izquierda </t>
        </is>
      </c>
      <c r="F2935" s="32" t="inlineStr">
        <is>
          <t>Juego</t>
        </is>
      </c>
      <c r="G2935" s="35" t="inlineStr">
        <is>
          <t>suministro</t>
        </is>
      </c>
      <c r="H2935" s="159" t="n">
        <v>410372</v>
      </c>
      <c r="I2935" s="37" t="n">
        <v>158.91</v>
      </c>
      <c r="J2935" s="37" t="n">
        <v>151.76</v>
      </c>
      <c r="K2935" s="160">
        <f>H2935*(I2935/J2935)</f>
        <v/>
      </c>
      <c r="L2935" s="159" t="n">
        <v>494938.6953</v>
      </c>
      <c r="M2935" s="159" t="n">
        <v>480523</v>
      </c>
      <c r="N2935" s="159" t="n">
        <v>518964.84</v>
      </c>
      <c r="O2935" s="162">
        <f>MIN(K2935,L2935,M2935,N2935)</f>
        <v/>
      </c>
      <c r="P2935" s="162">
        <f>MAX(K2935,L2935,M2935,N2935)</f>
        <v/>
      </c>
      <c r="Q2935" s="162">
        <f>MEDIAN(K2935,L2935,M2935,N2935)</f>
        <v/>
      </c>
      <c r="R2935" s="162">
        <f>AVERAGE(K2935,L2935,M2935,N2935)</f>
        <v/>
      </c>
      <c r="S2935" s="162">
        <f>AVERAGE(O2935,Q2935)</f>
        <v/>
      </c>
      <c r="T2935" s="162">
        <f>AVERAGE(P2935,Q2935)</f>
        <v/>
      </c>
      <c r="U2935" s="41">
        <f>STDEVA(K2935,L2935,M2935,N2935)</f>
        <v/>
      </c>
      <c r="V2935" s="42">
        <f>U2935/Q2935</f>
        <v/>
      </c>
      <c r="W2935" s="43">
        <f>IF(X2935=O2935,"MENOR",IF(X2935=S2935,"PROM[MEN-MED]","PROMEDIO"))</f>
        <v/>
      </c>
      <c r="X2935" s="163">
        <f>IF(V2935&lt;=300%,O2935,IF(AND(V2935&gt;100%,V2935&lt;=150%),S2935,R2935))</f>
        <v/>
      </c>
      <c r="Y2935" s="162">
        <f>ROUND(X2935,0)</f>
        <v/>
      </c>
    </row>
    <row r="2936" ht="15.75" customHeight="1">
      <c r="B2936" s="32" t="inlineStr">
        <is>
          <t>2.6</t>
        </is>
      </c>
      <c r="C2936" s="32" t="n">
        <v>8714199</v>
      </c>
      <c r="D2936" s="59" t="inlineStr">
        <is>
          <t>CAMBIO DE SUBCONJUNTO DEL SOPORTE DE LA SUSPENSION DELANTERA DERECHA</t>
        </is>
      </c>
      <c r="E2936" s="34" t="inlineStr">
        <is>
          <t>cambio de subconjunto del soporte de la suspension delantera derecha</t>
        </is>
      </c>
      <c r="F2936" s="32" t="inlineStr">
        <is>
          <t>Juego</t>
        </is>
      </c>
      <c r="G2936" s="35" t="inlineStr">
        <is>
          <t>suministro</t>
        </is>
      </c>
      <c r="H2936" s="159" t="n">
        <v>410372</v>
      </c>
      <c r="I2936" s="37" t="n">
        <v>158.91</v>
      </c>
      <c r="J2936" s="37" t="n">
        <v>151.76</v>
      </c>
      <c r="K2936" s="160">
        <f>H2936*(I2936/J2936)</f>
        <v/>
      </c>
      <c r="L2936" s="159" t="n">
        <v>514160.5511</v>
      </c>
      <c r="M2936" s="159" t="n">
        <v>499185</v>
      </c>
      <c r="N2936" s="159" t="n">
        <v>539119.8</v>
      </c>
      <c r="O2936" s="162">
        <f>MIN(K2936,L2936,M2936,N2936)</f>
        <v/>
      </c>
      <c r="P2936" s="162">
        <f>MAX(K2936,L2936,M2936,N2936)</f>
        <v/>
      </c>
      <c r="Q2936" s="162">
        <f>MEDIAN(K2936,L2936,M2936,N2936)</f>
        <v/>
      </c>
      <c r="R2936" s="162">
        <f>AVERAGE(K2936,L2936,M2936,N2936)</f>
        <v/>
      </c>
      <c r="S2936" s="162">
        <f>AVERAGE(O2936,Q2936)</f>
        <v/>
      </c>
      <c r="T2936" s="162">
        <f>AVERAGE(P2936,Q2936)</f>
        <v/>
      </c>
      <c r="U2936" s="41">
        <f>STDEVA(K2936,L2936,M2936,N2936)</f>
        <v/>
      </c>
      <c r="V2936" s="42">
        <f>U2936/Q2936</f>
        <v/>
      </c>
      <c r="W2936" s="43">
        <f>IF(X2936=O2936,"MENOR",IF(X2936=S2936,"PROM[MEN-MED]","PROMEDIO"))</f>
        <v/>
      </c>
      <c r="X2936" s="163">
        <f>IF(V2936&lt;=300%,O2936,IF(AND(V2936&gt;100%,V2936&lt;=150%),S2936,R2936))</f>
        <v/>
      </c>
      <c r="Y2936" s="162">
        <f>ROUND(X2936,0)</f>
        <v/>
      </c>
    </row>
    <row r="2937" ht="15.75" customHeight="1">
      <c r="B2937" s="32" t="inlineStr">
        <is>
          <t>2.7</t>
        </is>
      </c>
      <c r="C2937" s="32" t="n">
        <v>8714199</v>
      </c>
      <c r="D2937" s="59" t="inlineStr">
        <is>
          <t>CAMBIO DE ELEMENTO DE AMORTIGUACION DEL AMORTIGUADOR DELANTERO NO.1</t>
        </is>
      </c>
      <c r="E2937" s="34" t="inlineStr">
        <is>
          <t>cambio de elemento de amortiguacion del amortiguador delantero no.1</t>
        </is>
      </c>
      <c r="F2937" s="32" t="inlineStr">
        <is>
          <t>Juego</t>
        </is>
      </c>
      <c r="G2937" s="35" t="inlineStr">
        <is>
          <t>suministro</t>
        </is>
      </c>
      <c r="H2937" s="159" t="n">
        <v>410372</v>
      </c>
      <c r="I2937" s="37" t="n">
        <v>158.91</v>
      </c>
      <c r="J2937" s="37" t="n">
        <v>151.76</v>
      </c>
      <c r="K2937" s="160">
        <f>H2937*(I2937/J2937)</f>
        <v/>
      </c>
      <c r="L2937" s="159" t="n">
        <v>494938.6953</v>
      </c>
      <c r="M2937" s="159" t="n">
        <v>480523</v>
      </c>
      <c r="N2937" s="159" t="n">
        <v>518964.84</v>
      </c>
      <c r="O2937" s="162">
        <f>MIN(K2937,L2937,M2937,N2937)</f>
        <v/>
      </c>
      <c r="P2937" s="162">
        <f>MAX(K2937,L2937,M2937,N2937)</f>
        <v/>
      </c>
      <c r="Q2937" s="162">
        <f>MEDIAN(K2937,L2937,M2937,N2937)</f>
        <v/>
      </c>
      <c r="R2937" s="162">
        <f>AVERAGE(K2937,L2937,M2937,N2937)</f>
        <v/>
      </c>
      <c r="S2937" s="162">
        <f>AVERAGE(O2937,Q2937)</f>
        <v/>
      </c>
      <c r="T2937" s="162">
        <f>AVERAGE(P2937,Q2937)</f>
        <v/>
      </c>
      <c r="U2937" s="41">
        <f>STDEVA(K2937,L2937,M2937,N2937)</f>
        <v/>
      </c>
      <c r="V2937" s="42">
        <f>U2937/Q2937</f>
        <v/>
      </c>
      <c r="W2937" s="43">
        <f>IF(X2937=O2937,"MENOR",IF(X2937=S2937,"PROM[MEN-MED]","PROMEDIO"))</f>
        <v/>
      </c>
      <c r="X2937" s="163">
        <f>IF(V2937&lt;=300%,O2937,IF(AND(V2937&gt;100%,V2937&lt;=150%),S2937,R2937))</f>
        <v/>
      </c>
      <c r="Y2937" s="162">
        <f>ROUND(X2937,0)</f>
        <v/>
      </c>
    </row>
    <row r="2938" ht="15.75" customHeight="1">
      <c r="B2938" s="32" t="inlineStr">
        <is>
          <t>2.8</t>
        </is>
      </c>
      <c r="C2938" s="32" t="n">
        <v>8714199</v>
      </c>
      <c r="D2938" s="59" t="inlineStr">
        <is>
          <t xml:space="preserve">CAMBIO DE RETEN DEL ELEMENTO DE AMORTIGUACION DEL AMORTIGIADOR DELANTERO </t>
        </is>
      </c>
      <c r="E2938" s="34" t="inlineStr">
        <is>
          <t xml:space="preserve">cambio de reten del elemento de amortiguacion del amortigiador delantero </t>
        </is>
      </c>
      <c r="F2938" s="32" t="inlineStr">
        <is>
          <t>Juego</t>
        </is>
      </c>
      <c r="G2938" s="35" t="inlineStr">
        <is>
          <t>suministro</t>
        </is>
      </c>
      <c r="H2938" s="159" t="n">
        <v>410372</v>
      </c>
      <c r="I2938" s="37" t="n">
        <v>158.91</v>
      </c>
      <c r="J2938" s="37" t="n">
        <v>151.76</v>
      </c>
      <c r="K2938" s="160">
        <f>H2938*(I2938/J2938)</f>
        <v/>
      </c>
      <c r="L2938" s="159" t="n">
        <v>494938.6953</v>
      </c>
      <c r="M2938" s="159" t="n">
        <v>480523</v>
      </c>
      <c r="N2938" s="159" t="n">
        <v>518964.84</v>
      </c>
      <c r="O2938" s="162">
        <f>MIN(K2938,L2938,M2938,N2938)</f>
        <v/>
      </c>
      <c r="P2938" s="162">
        <f>MAX(K2938,L2938,M2938,N2938)</f>
        <v/>
      </c>
      <c r="Q2938" s="162">
        <f>MEDIAN(K2938,L2938,M2938,N2938)</f>
        <v/>
      </c>
      <c r="R2938" s="162">
        <f>AVERAGE(K2938,L2938,M2938,N2938)</f>
        <v/>
      </c>
      <c r="S2938" s="162">
        <f>AVERAGE(O2938,Q2938)</f>
        <v/>
      </c>
      <c r="T2938" s="162">
        <f>AVERAGE(P2938,Q2938)</f>
        <v/>
      </c>
      <c r="U2938" s="41">
        <f>STDEVA(K2938,L2938,M2938,N2938)</f>
        <v/>
      </c>
      <c r="V2938" s="42">
        <f>U2938/Q2938</f>
        <v/>
      </c>
      <c r="W2938" s="43">
        <f>IF(X2938=O2938,"MENOR",IF(X2938=S2938,"PROM[MEN-MED]","PROMEDIO"))</f>
        <v/>
      </c>
      <c r="X2938" s="163">
        <f>IF(V2938&lt;=300%,O2938,IF(AND(V2938&gt;100%,V2938&lt;=150%),S2938,R2938))</f>
        <v/>
      </c>
      <c r="Y2938" s="162">
        <f>ROUND(X2938,0)</f>
        <v/>
      </c>
    </row>
    <row r="2939" ht="15.75" customHeight="1">
      <c r="B2939" s="32" t="inlineStr">
        <is>
          <t>2.9</t>
        </is>
      </c>
      <c r="C2939" s="32" t="n">
        <v>8714199</v>
      </c>
      <c r="D2939" s="59" t="inlineStr">
        <is>
          <t xml:space="preserve">CAMBIO DE CASQUILLOS DEL AMORTIGUADOR DELANTERO </t>
        </is>
      </c>
      <c r="E2939" s="34" t="inlineStr">
        <is>
          <t xml:space="preserve">cambio de casquillos del amortiguador delantero </t>
        </is>
      </c>
      <c r="F2939" s="32" t="inlineStr">
        <is>
          <t>Juego</t>
        </is>
      </c>
      <c r="G2939" s="35" t="inlineStr">
        <is>
          <t>suministro</t>
        </is>
      </c>
      <c r="H2939" s="159" t="n">
        <v>410372</v>
      </c>
      <c r="I2939" s="37" t="n">
        <v>158.91</v>
      </c>
      <c r="J2939" s="37" t="n">
        <v>151.76</v>
      </c>
      <c r="K2939" s="160">
        <f>H2939*(I2939/J2939)</f>
        <v/>
      </c>
      <c r="L2939" s="159" t="n">
        <v>504549.6232</v>
      </c>
      <c r="M2939" s="159" t="n">
        <v>489854</v>
      </c>
      <c r="N2939" s="159" t="n">
        <v>529042.3199999999</v>
      </c>
      <c r="O2939" s="162">
        <f>MIN(K2939,L2939,M2939,N2939)</f>
        <v/>
      </c>
      <c r="P2939" s="162">
        <f>MAX(K2939,L2939,M2939,N2939)</f>
        <v/>
      </c>
      <c r="Q2939" s="162">
        <f>MEDIAN(K2939,L2939,M2939,N2939)</f>
        <v/>
      </c>
      <c r="R2939" s="162">
        <f>AVERAGE(K2939,L2939,M2939,N2939)</f>
        <v/>
      </c>
      <c r="S2939" s="162">
        <f>AVERAGE(O2939,Q2939)</f>
        <v/>
      </c>
      <c r="T2939" s="162">
        <f>AVERAGE(P2939,Q2939)</f>
        <v/>
      </c>
      <c r="U2939" s="41">
        <f>STDEVA(K2939,L2939,M2939,N2939)</f>
        <v/>
      </c>
      <c r="V2939" s="42">
        <f>U2939/Q2939</f>
        <v/>
      </c>
      <c r="W2939" s="43">
        <f>IF(X2939=O2939,"MENOR",IF(X2939=S2939,"PROM[MEN-MED]","PROMEDIO"))</f>
        <v/>
      </c>
      <c r="X2939" s="163">
        <f>IF(V2939&lt;=300%,O2939,IF(AND(V2939&gt;100%,V2939&lt;=150%),S2939,R2939))</f>
        <v/>
      </c>
      <c r="Y2939" s="162">
        <f>ROUND(X2939,0)</f>
        <v/>
      </c>
    </row>
    <row r="2940" ht="15.75" customHeight="1">
      <c r="B2940" s="32" t="inlineStr">
        <is>
          <t>2.10</t>
        </is>
      </c>
      <c r="C2940" s="32" t="n">
        <v>8714199</v>
      </c>
      <c r="D2940" s="59" t="inlineStr">
        <is>
          <t xml:space="preserve">CAMBIO DE CASQUILLO DEL BRAZO SUPERIOR DE LA SUSPENSION DELANTERA IZQUIERDA </t>
        </is>
      </c>
      <c r="E2940" s="34" t="inlineStr">
        <is>
          <t xml:space="preserve">cambio de casquillo del brazo superior de la suspension delantera izquierda </t>
        </is>
      </c>
      <c r="F2940" s="32" t="inlineStr">
        <is>
          <t>Juego</t>
        </is>
      </c>
      <c r="G2940" s="35" t="inlineStr">
        <is>
          <t>suministro</t>
        </is>
      </c>
      <c r="H2940" s="159" t="n">
        <v>410372</v>
      </c>
      <c r="I2940" s="37" t="n">
        <v>158.91</v>
      </c>
      <c r="J2940" s="37" t="n">
        <v>151.76</v>
      </c>
      <c r="K2940" s="160">
        <f>H2940*(I2940/J2940)</f>
        <v/>
      </c>
      <c r="L2940" s="159" t="n">
        <v>499744.665</v>
      </c>
      <c r="M2940" s="159" t="n">
        <v>485189</v>
      </c>
      <c r="N2940" s="159" t="n">
        <v>524004.12</v>
      </c>
      <c r="O2940" s="162">
        <f>MIN(K2940,L2940,M2940,N2940)</f>
        <v/>
      </c>
      <c r="P2940" s="162">
        <f>MAX(K2940,L2940,M2940,N2940)</f>
        <v/>
      </c>
      <c r="Q2940" s="162">
        <f>MEDIAN(K2940,L2940,M2940,N2940)</f>
        <v/>
      </c>
      <c r="R2940" s="162">
        <f>AVERAGE(K2940,L2940,M2940,N2940)</f>
        <v/>
      </c>
      <c r="S2940" s="162">
        <f>AVERAGE(O2940,Q2940)</f>
        <v/>
      </c>
      <c r="T2940" s="162">
        <f>AVERAGE(P2940,Q2940)</f>
        <v/>
      </c>
      <c r="U2940" s="41">
        <f>STDEVA(K2940,L2940,M2940,N2940)</f>
        <v/>
      </c>
      <c r="V2940" s="42">
        <f>U2940/Q2940</f>
        <v/>
      </c>
      <c r="W2940" s="43">
        <f>IF(X2940=O2940,"MENOR",IF(X2940=S2940,"PROM[MEN-MED]","PROMEDIO"))</f>
        <v/>
      </c>
      <c r="X2940" s="163">
        <f>IF(V2940&lt;=300%,O2940,IF(AND(V2940&gt;100%,V2940&lt;=150%),S2940,R2940))</f>
        <v/>
      </c>
      <c r="Y2940" s="162">
        <f>ROUND(X2940,0)</f>
        <v/>
      </c>
    </row>
    <row r="2941" ht="15.75" customHeight="1">
      <c r="B2941" s="32" t="inlineStr">
        <is>
          <t>2.11</t>
        </is>
      </c>
      <c r="C2941" s="32" t="n">
        <v>8714199</v>
      </c>
      <c r="D2941" s="59" t="inlineStr">
        <is>
          <t xml:space="preserve">CAMBIO DE CASQUILLO DEL BRAZO SUPERIOR DE LA SUSPENSION DELANTERA DERECHA </t>
        </is>
      </c>
      <c r="E2941" s="34" t="inlineStr">
        <is>
          <t xml:space="preserve">cambio de casquillo del brazo superior de la suspension delantera derecha </t>
        </is>
      </c>
      <c r="F2941" s="32" t="inlineStr">
        <is>
          <t>Unidad</t>
        </is>
      </c>
      <c r="G2941" s="35" t="inlineStr">
        <is>
          <t>suministro</t>
        </is>
      </c>
      <c r="H2941" s="159" t="n">
        <v>410372</v>
      </c>
      <c r="I2941" s="37" t="n">
        <v>158.91</v>
      </c>
      <c r="J2941" s="37" t="n">
        <v>151.76</v>
      </c>
      <c r="K2941" s="160">
        <f>H2941*(I2941/J2941)</f>
        <v/>
      </c>
      <c r="L2941" s="159" t="n">
        <v>514160.5511</v>
      </c>
      <c r="M2941" s="159" t="n">
        <v>499185</v>
      </c>
      <c r="N2941" s="159" t="n">
        <v>539119.8</v>
      </c>
      <c r="O2941" s="162">
        <f>MIN(K2941,L2941,M2941,N2941)</f>
        <v/>
      </c>
      <c r="P2941" s="162">
        <f>MAX(K2941,L2941,M2941,N2941)</f>
        <v/>
      </c>
      <c r="Q2941" s="162">
        <f>MEDIAN(K2941,L2941,M2941,N2941)</f>
        <v/>
      </c>
      <c r="R2941" s="162">
        <f>AVERAGE(K2941,L2941,M2941,N2941)</f>
        <v/>
      </c>
      <c r="S2941" s="162">
        <f>AVERAGE(O2941,Q2941)</f>
        <v/>
      </c>
      <c r="T2941" s="162">
        <f>AVERAGE(P2941,Q2941)</f>
        <v/>
      </c>
      <c r="U2941" s="41">
        <f>STDEVA(K2941,L2941,M2941,N2941)</f>
        <v/>
      </c>
      <c r="V2941" s="42">
        <f>U2941/Q2941</f>
        <v/>
      </c>
      <c r="W2941" s="43">
        <f>IF(X2941=O2941,"MENOR",IF(X2941=S2941,"PROM[MEN-MED]","PROMEDIO"))</f>
        <v/>
      </c>
      <c r="X2941" s="163">
        <f>IF(V2941&lt;=300%,O2941,IF(AND(V2941&gt;100%,V2941&lt;=150%),S2941,R2941))</f>
        <v/>
      </c>
      <c r="Y2941" s="162">
        <f>ROUND(X2941,0)</f>
        <v/>
      </c>
    </row>
    <row r="2942" ht="15.75" customHeight="1">
      <c r="B2942" s="32" t="inlineStr">
        <is>
          <t>2.12</t>
        </is>
      </c>
      <c r="C2942" s="32" t="n">
        <v>8714199</v>
      </c>
      <c r="D2942" s="59" t="inlineStr">
        <is>
          <t xml:space="preserve">CAMBIO DE CONJUNTO DEL BRAZO SUPERIOR DE LA SUSPENSION DELANTERA IZQUIERDA </t>
        </is>
      </c>
      <c r="E2942" s="34" t="inlineStr">
        <is>
          <t xml:space="preserve">cambio de conjunto del brazo superior de la suspension delantera izquierda </t>
        </is>
      </c>
      <c r="F2942" s="32" t="inlineStr">
        <is>
          <t>Unidad</t>
        </is>
      </c>
      <c r="G2942" s="35" t="inlineStr">
        <is>
          <t>suministro</t>
        </is>
      </c>
      <c r="H2942" s="159" t="n">
        <v>820743</v>
      </c>
      <c r="I2942" s="37" t="n">
        <v>158.91</v>
      </c>
      <c r="J2942" s="37" t="n">
        <v>151.76</v>
      </c>
      <c r="K2942" s="160">
        <f>H2942*(I2942/J2942)</f>
        <v/>
      </c>
      <c r="L2942" s="159" t="n">
        <v>1009099.2345</v>
      </c>
      <c r="M2942" s="159" t="n">
        <v>979708</v>
      </c>
      <c r="N2942" s="159" t="n">
        <v>1058084.64</v>
      </c>
      <c r="O2942" s="162">
        <f>MIN(K2942,L2942,M2942,N2942)</f>
        <v/>
      </c>
      <c r="P2942" s="162">
        <f>MAX(K2942,L2942,M2942,N2942)</f>
        <v/>
      </c>
      <c r="Q2942" s="162">
        <f>MEDIAN(K2942,L2942,M2942,N2942)</f>
        <v/>
      </c>
      <c r="R2942" s="162">
        <f>AVERAGE(K2942,L2942,M2942,N2942)</f>
        <v/>
      </c>
      <c r="S2942" s="162">
        <f>AVERAGE(O2942,Q2942)</f>
        <v/>
      </c>
      <c r="T2942" s="162">
        <f>AVERAGE(P2942,Q2942)</f>
        <v/>
      </c>
      <c r="U2942" s="41">
        <f>STDEVA(K2942,L2942,M2942,N2942)</f>
        <v/>
      </c>
      <c r="V2942" s="42">
        <f>U2942/Q2942</f>
        <v/>
      </c>
      <c r="W2942" s="43">
        <f>IF(X2942=O2942,"MENOR",IF(X2942=S2942,"PROM[MEN-MED]","PROMEDIO"))</f>
        <v/>
      </c>
      <c r="X2942" s="163">
        <f>IF(V2942&lt;=300%,O2942,IF(AND(V2942&gt;100%,V2942&lt;=150%),S2942,R2942))</f>
        <v/>
      </c>
      <c r="Y2942" s="162">
        <f>ROUND(X2942,0)</f>
        <v/>
      </c>
    </row>
    <row r="2943" ht="15.75" customHeight="1">
      <c r="B2943" s="32" t="inlineStr">
        <is>
          <t>2.13</t>
        </is>
      </c>
      <c r="C2943" s="32" t="n">
        <v>8714199</v>
      </c>
      <c r="D2943" s="59" t="inlineStr">
        <is>
          <t>CAMBIO DE CONJUNTO DEL BRAZO SUPERIOR DE LA SUSPENSION DELANTERA DERECHA</t>
        </is>
      </c>
      <c r="E2943" s="34" t="inlineStr">
        <is>
          <t>cambio de conjunto del brazo superior de la suspension delantera derecha</t>
        </is>
      </c>
      <c r="F2943" s="32" t="inlineStr">
        <is>
          <t>Unidad</t>
        </is>
      </c>
      <c r="G2943" s="35" t="inlineStr">
        <is>
          <t>suministro</t>
        </is>
      </c>
      <c r="H2943" s="159" t="n">
        <v>820743</v>
      </c>
      <c r="I2943" s="37" t="n">
        <v>158.91</v>
      </c>
      <c r="J2943" s="37" t="n">
        <v>151.76</v>
      </c>
      <c r="K2943" s="160">
        <f>H2943*(I2943/J2943)</f>
        <v/>
      </c>
      <c r="L2943" s="159" t="n">
        <v>989878.414</v>
      </c>
      <c r="M2943" s="159" t="n">
        <v>961047</v>
      </c>
      <c r="N2943" s="159" t="n">
        <v>1037930.76</v>
      </c>
      <c r="O2943" s="162">
        <f>MIN(K2943,L2943,M2943,N2943)</f>
        <v/>
      </c>
      <c r="P2943" s="162">
        <f>MAX(K2943,L2943,M2943,N2943)</f>
        <v/>
      </c>
      <c r="Q2943" s="162">
        <f>MEDIAN(K2943,L2943,M2943,N2943)</f>
        <v/>
      </c>
      <c r="R2943" s="162">
        <f>AVERAGE(K2943,L2943,M2943,N2943)</f>
        <v/>
      </c>
      <c r="S2943" s="162">
        <f>AVERAGE(O2943,Q2943)</f>
        <v/>
      </c>
      <c r="T2943" s="162">
        <f>AVERAGE(P2943,Q2943)</f>
        <v/>
      </c>
      <c r="U2943" s="41">
        <f>STDEVA(K2943,L2943,M2943,N2943)</f>
        <v/>
      </c>
      <c r="V2943" s="42">
        <f>U2943/Q2943</f>
        <v/>
      </c>
      <c r="W2943" s="43">
        <f>IF(X2943=O2943,"MENOR",IF(X2943=S2943,"PROM[MEN-MED]","PROMEDIO"))</f>
        <v/>
      </c>
      <c r="X2943" s="163">
        <f>IF(V2943&lt;=300%,O2943,IF(AND(V2943&gt;100%,V2943&lt;=150%),S2943,R2943))</f>
        <v/>
      </c>
      <c r="Y2943" s="162">
        <f>ROUND(X2943,0)</f>
        <v/>
      </c>
    </row>
    <row r="2944" ht="15.75" customHeight="1">
      <c r="B2944" s="32" t="inlineStr">
        <is>
          <t>2.14</t>
        </is>
      </c>
      <c r="C2944" s="32" t="n">
        <v>8714199</v>
      </c>
      <c r="D2944" s="59" t="inlineStr">
        <is>
          <t xml:space="preserve">CAMBIO DE ANILLO DE FIJACION DEL GUARDAPLVOS </t>
        </is>
      </c>
      <c r="E2944" s="34" t="inlineStr">
        <is>
          <t xml:space="preserve">cambio de anillo de fijacion del guardaplvos </t>
        </is>
      </c>
      <c r="F2944" s="32" t="inlineStr">
        <is>
          <t>Unidad</t>
        </is>
      </c>
      <c r="G2944" s="35" t="inlineStr">
        <is>
          <t>suministro</t>
        </is>
      </c>
      <c r="H2944" s="159" t="n">
        <v>683953</v>
      </c>
      <c r="I2944" s="37" t="n">
        <v>158.91</v>
      </c>
      <c r="J2944" s="37" t="n">
        <v>151.76</v>
      </c>
      <c r="K2944" s="160">
        <f>H2944*(I2944/J2944)</f>
        <v/>
      </c>
      <c r="L2944" s="159" t="n">
        <v>824898.1587</v>
      </c>
      <c r="M2944" s="159" t="n">
        <v>800872</v>
      </c>
      <c r="N2944" s="159" t="n">
        <v>864941.76</v>
      </c>
      <c r="O2944" s="162">
        <f>MIN(K2944,L2944,M2944,N2944)</f>
        <v/>
      </c>
      <c r="P2944" s="162">
        <f>MAX(K2944,L2944,M2944,N2944)</f>
        <v/>
      </c>
      <c r="Q2944" s="162">
        <f>MEDIAN(K2944,L2944,M2944,N2944)</f>
        <v/>
      </c>
      <c r="R2944" s="162">
        <f>AVERAGE(K2944,L2944,M2944,N2944)</f>
        <v/>
      </c>
      <c r="S2944" s="162">
        <f>AVERAGE(O2944,Q2944)</f>
        <v/>
      </c>
      <c r="T2944" s="162">
        <f>AVERAGE(P2944,Q2944)</f>
        <v/>
      </c>
      <c r="U2944" s="41">
        <f>STDEVA(K2944,L2944,M2944,N2944)</f>
        <v/>
      </c>
      <c r="V2944" s="42">
        <f>U2944/Q2944</f>
        <v/>
      </c>
      <c r="W2944" s="43">
        <f>IF(X2944=O2944,"MENOR",IF(X2944=S2944,"PROM[MEN-MED]","PROMEDIO"))</f>
        <v/>
      </c>
      <c r="X2944" s="163">
        <f>IF(V2944&lt;=300%,O2944,IF(AND(V2944&gt;100%,V2944&lt;=150%),S2944,R2944))</f>
        <v/>
      </c>
      <c r="Y2944" s="162">
        <f>ROUND(X2944,0)</f>
        <v/>
      </c>
    </row>
    <row r="2945" ht="15.75" customHeight="1">
      <c r="B2945" s="32" t="inlineStr">
        <is>
          <t>2.15</t>
        </is>
      </c>
      <c r="C2945" s="32" t="n">
        <v>8714199</v>
      </c>
      <c r="D2945" s="59" t="inlineStr">
        <is>
          <t xml:space="preserve">CAMBIO DE CUBIERTA ANTIPOLVO DE LA JUNTA ESFERICA SUPERIOR DELANTERA IZQUIERDA </t>
        </is>
      </c>
      <c r="E2945" s="34" t="inlineStr">
        <is>
          <t xml:space="preserve">cambio de cubierta antipolvo de la junta esferica superior delantera izquierda </t>
        </is>
      </c>
      <c r="F2945" s="32" t="inlineStr">
        <is>
          <t>Unidad</t>
        </is>
      </c>
      <c r="G2945" s="35" t="inlineStr">
        <is>
          <t>suministro</t>
        </is>
      </c>
      <c r="H2945" s="159" t="n">
        <v>683953</v>
      </c>
      <c r="I2945" s="37" t="n">
        <v>158.91</v>
      </c>
      <c r="J2945" s="37" t="n">
        <v>151.76</v>
      </c>
      <c r="K2945" s="160">
        <f>H2945*(I2945/J2945)</f>
        <v/>
      </c>
      <c r="L2945" s="159" t="n">
        <v>840915.6896</v>
      </c>
      <c r="M2945" s="159" t="n">
        <v>816423</v>
      </c>
      <c r="N2945" s="159" t="n">
        <v>881736.84</v>
      </c>
      <c r="O2945" s="162">
        <f>MIN(K2945,L2945,M2945,N2945)</f>
        <v/>
      </c>
      <c r="P2945" s="162">
        <f>MAX(K2945,L2945,M2945,N2945)</f>
        <v/>
      </c>
      <c r="Q2945" s="162">
        <f>MEDIAN(K2945,L2945,M2945,N2945)</f>
        <v/>
      </c>
      <c r="R2945" s="162">
        <f>AVERAGE(K2945,L2945,M2945,N2945)</f>
        <v/>
      </c>
      <c r="S2945" s="162">
        <f>AVERAGE(O2945,Q2945)</f>
        <v/>
      </c>
      <c r="T2945" s="162">
        <f>AVERAGE(P2945,Q2945)</f>
        <v/>
      </c>
      <c r="U2945" s="41">
        <f>STDEVA(K2945,L2945,M2945,N2945)</f>
        <v/>
      </c>
      <c r="V2945" s="42">
        <f>U2945/Q2945</f>
        <v/>
      </c>
      <c r="W2945" s="43">
        <f>IF(X2945=O2945,"MENOR",IF(X2945=S2945,"PROM[MEN-MED]","PROMEDIO"))</f>
        <v/>
      </c>
      <c r="X2945" s="163">
        <f>IF(V2945&lt;=300%,O2945,IF(AND(V2945&gt;100%,V2945&lt;=150%),S2945,R2945))</f>
        <v/>
      </c>
      <c r="Y2945" s="162">
        <f>ROUND(X2945,0)</f>
        <v/>
      </c>
    </row>
    <row r="2946" ht="15.75" customHeight="1">
      <c r="B2946" s="32" t="inlineStr">
        <is>
          <t>2.16</t>
        </is>
      </c>
      <c r="C2946" s="32" t="n">
        <v>8714199</v>
      </c>
      <c r="D2946" s="59" t="inlineStr">
        <is>
          <t xml:space="preserve">CAMBIO DE CUBIERTA ANTIPOLVO DE LA JUNTA ESFERICA SUPERIOR DELANTERA DERECHA </t>
        </is>
      </c>
      <c r="E2946" s="34" t="inlineStr">
        <is>
          <t xml:space="preserve">cambio de cubierta antipolvo de la junta esferica superior delantera derecha </t>
        </is>
      </c>
      <c r="F2946" s="32" t="inlineStr">
        <is>
          <t>Unidad</t>
        </is>
      </c>
      <c r="G2946" s="35" t="inlineStr">
        <is>
          <t>suministro</t>
        </is>
      </c>
      <c r="H2946" s="159" t="n">
        <v>683953</v>
      </c>
      <c r="I2946" s="37" t="n">
        <v>158.91</v>
      </c>
      <c r="J2946" s="37" t="n">
        <v>151.76</v>
      </c>
      <c r="K2946" s="160">
        <f>H2946*(I2946/J2946)</f>
        <v/>
      </c>
      <c r="L2946" s="159" t="n">
        <v>856933.2205000001</v>
      </c>
      <c r="M2946" s="159" t="n">
        <v>831974</v>
      </c>
      <c r="N2946" s="159" t="n">
        <v>898531.92</v>
      </c>
      <c r="O2946" s="162">
        <f>MIN(K2946,L2946,M2946,N2946)</f>
        <v/>
      </c>
      <c r="P2946" s="162">
        <f>MAX(K2946,L2946,M2946,N2946)</f>
        <v/>
      </c>
      <c r="Q2946" s="162">
        <f>MEDIAN(K2946,L2946,M2946,N2946)</f>
        <v/>
      </c>
      <c r="R2946" s="162">
        <f>AVERAGE(K2946,L2946,M2946,N2946)</f>
        <v/>
      </c>
      <c r="S2946" s="162">
        <f>AVERAGE(O2946,Q2946)</f>
        <v/>
      </c>
      <c r="T2946" s="162">
        <f>AVERAGE(P2946,Q2946)</f>
        <v/>
      </c>
      <c r="U2946" s="41">
        <f>STDEVA(K2946,L2946,M2946,N2946)</f>
        <v/>
      </c>
      <c r="V2946" s="42">
        <f>U2946/Q2946</f>
        <v/>
      </c>
      <c r="W2946" s="43">
        <f>IF(X2946=O2946,"MENOR",IF(X2946=S2946,"PROM[MEN-MED]","PROMEDIO"))</f>
        <v/>
      </c>
      <c r="X2946" s="163">
        <f>IF(V2946&lt;=300%,O2946,IF(AND(V2946&gt;100%,V2946&lt;=150%),S2946,R2946))</f>
        <v/>
      </c>
      <c r="Y2946" s="162">
        <f>ROUND(X2946,0)</f>
        <v/>
      </c>
    </row>
    <row r="2947" ht="15.75" customHeight="1">
      <c r="B2947" s="32" t="inlineStr">
        <is>
          <t>2.17</t>
        </is>
      </c>
      <c r="C2947" s="32" t="n">
        <v>8714199</v>
      </c>
      <c r="D2947" s="59" t="inlineStr">
        <is>
          <t xml:space="preserve">CAMBIO DE CABLE DEL SENSOR DE CONTROL DE DERRAPE </t>
        </is>
      </c>
      <c r="E2947" s="34" t="inlineStr">
        <is>
          <t xml:space="preserve">cambio de cable del sensor de control de derrape </t>
        </is>
      </c>
      <c r="F2947" s="32" t="inlineStr">
        <is>
          <t>Unidad</t>
        </is>
      </c>
      <c r="G2947" s="35" t="inlineStr">
        <is>
          <t>suministro</t>
        </is>
      </c>
      <c r="H2947" s="159" t="n">
        <v>410372</v>
      </c>
      <c r="I2947" s="37" t="n">
        <v>158.91</v>
      </c>
      <c r="J2947" s="37" t="n">
        <v>151.76</v>
      </c>
      <c r="K2947" s="160">
        <f>H2947*(I2947/J2947)</f>
        <v/>
      </c>
      <c r="L2947" s="159" t="n">
        <v>494938.6953</v>
      </c>
      <c r="M2947" s="159" t="n">
        <v>480523</v>
      </c>
      <c r="N2947" s="159" t="n">
        <v>518964.84</v>
      </c>
      <c r="O2947" s="162">
        <f>MIN(K2947,L2947,M2947,N2947)</f>
        <v/>
      </c>
      <c r="P2947" s="162">
        <f>MAX(K2947,L2947,M2947,N2947)</f>
        <v/>
      </c>
      <c r="Q2947" s="162">
        <f>MEDIAN(K2947,L2947,M2947,N2947)</f>
        <v/>
      </c>
      <c r="R2947" s="162">
        <f>AVERAGE(K2947,L2947,M2947,N2947)</f>
        <v/>
      </c>
      <c r="S2947" s="162">
        <f>AVERAGE(O2947,Q2947)</f>
        <v/>
      </c>
      <c r="T2947" s="162">
        <f>AVERAGE(P2947,Q2947)</f>
        <v/>
      </c>
      <c r="U2947" s="41">
        <f>STDEVA(K2947,L2947,M2947,N2947)</f>
        <v/>
      </c>
      <c r="V2947" s="42">
        <f>U2947/Q2947</f>
        <v/>
      </c>
      <c r="W2947" s="43">
        <f>IF(X2947=O2947,"MENOR",IF(X2947=S2947,"PROM[MEN-MED]","PROMEDIO"))</f>
        <v/>
      </c>
      <c r="X2947" s="163">
        <f>IF(V2947&lt;=300%,O2947,IF(AND(V2947&gt;100%,V2947&lt;=150%),S2947,R2947))</f>
        <v/>
      </c>
      <c r="Y2947" s="162">
        <f>ROUND(X2947,0)</f>
        <v/>
      </c>
    </row>
    <row r="2948" ht="15.75" customHeight="1">
      <c r="B2948" s="32" t="inlineStr">
        <is>
          <t>2.18</t>
        </is>
      </c>
      <c r="C2948" s="32" t="n">
        <v>8714199</v>
      </c>
      <c r="D2948" s="59" t="inlineStr">
        <is>
          <t xml:space="preserve">CAMBIO DE SUBCONJUNTO IZQUIERDO DEL BRAZO INFERIOR NO.1 DE LA SUSPENSION DELANTERA </t>
        </is>
      </c>
      <c r="E2948" s="34" t="inlineStr">
        <is>
          <t xml:space="preserve">cambio de subconjunto izquierdo del brazo inferior no.1 de la suspension delantera </t>
        </is>
      </c>
      <c r="F2948" s="32" t="inlineStr">
        <is>
          <t>Unidad</t>
        </is>
      </c>
      <c r="G2948" s="35" t="inlineStr">
        <is>
          <t>suministro</t>
        </is>
      </c>
      <c r="H2948" s="159" t="n">
        <v>820743</v>
      </c>
      <c r="I2948" s="37" t="n">
        <v>158.91</v>
      </c>
      <c r="J2948" s="37" t="n">
        <v>151.76</v>
      </c>
      <c r="K2948" s="160">
        <f>H2948*(I2948/J2948)</f>
        <v/>
      </c>
      <c r="L2948" s="159" t="n">
        <v>1018710.1743</v>
      </c>
      <c r="M2948" s="159" t="n">
        <v>989039</v>
      </c>
      <c r="N2948" s="159" t="n">
        <v>1068162.12</v>
      </c>
      <c r="O2948" s="162">
        <f>MIN(K2948,L2948,M2948,N2948)</f>
        <v/>
      </c>
      <c r="P2948" s="162">
        <f>MAX(K2948,L2948,M2948,N2948)</f>
        <v/>
      </c>
      <c r="Q2948" s="162">
        <f>MEDIAN(K2948,L2948,M2948,N2948)</f>
        <v/>
      </c>
      <c r="R2948" s="162">
        <f>AVERAGE(K2948,L2948,M2948,N2948)</f>
        <v/>
      </c>
      <c r="S2948" s="162">
        <f>AVERAGE(O2948,Q2948)</f>
        <v/>
      </c>
      <c r="T2948" s="162">
        <f>AVERAGE(P2948,Q2948)</f>
        <v/>
      </c>
      <c r="U2948" s="41">
        <f>STDEVA(K2948,L2948,M2948,N2948)</f>
        <v/>
      </c>
      <c r="V2948" s="42">
        <f>U2948/Q2948</f>
        <v/>
      </c>
      <c r="W2948" s="43">
        <f>IF(X2948=O2948,"MENOR",IF(X2948=S2948,"PROM[MEN-MED]","PROMEDIO"))</f>
        <v/>
      </c>
      <c r="X2948" s="163">
        <f>IF(V2948&lt;=300%,O2948,IF(AND(V2948&gt;100%,V2948&lt;=150%),S2948,R2948))</f>
        <v/>
      </c>
      <c r="Y2948" s="162">
        <f>ROUND(X2948,0)</f>
        <v/>
      </c>
    </row>
    <row r="2949" ht="15.75" customHeight="1">
      <c r="B2949" s="32" t="inlineStr">
        <is>
          <t>2.19</t>
        </is>
      </c>
      <c r="C2949" s="32" t="n">
        <v>8714199</v>
      </c>
      <c r="D2949" s="59" t="inlineStr">
        <is>
          <t xml:space="preserve">CAMBIO DE SUBCONJUNTODERECHO DEL BRAZO INFERIOR NO.1 DE LA SUSPENSION DELANTERA </t>
        </is>
      </c>
      <c r="E2949" s="34" t="inlineStr">
        <is>
          <t xml:space="preserve">cambio de subconjuntoderecho del brazo inferior no.1 de la suspension delantera </t>
        </is>
      </c>
      <c r="F2949" s="32" t="inlineStr">
        <is>
          <t>Unidad</t>
        </is>
      </c>
      <c r="G2949" s="35" t="inlineStr">
        <is>
          <t>suministro</t>
        </is>
      </c>
      <c r="H2949" s="159" t="n">
        <v>820743</v>
      </c>
      <c r="I2949" s="37" t="n">
        <v>158.91</v>
      </c>
      <c r="J2949" s="37" t="n">
        <v>151.76</v>
      </c>
      <c r="K2949" s="160">
        <f>H2949*(I2949/J2949)</f>
        <v/>
      </c>
      <c r="L2949" s="159" t="n">
        <v>999488.3066</v>
      </c>
      <c r="M2949" s="159" t="n">
        <v>970377</v>
      </c>
      <c r="N2949" s="159" t="n">
        <v>1048007.16</v>
      </c>
      <c r="O2949" s="162">
        <f>MIN(K2949,L2949,M2949,N2949)</f>
        <v/>
      </c>
      <c r="P2949" s="162">
        <f>MAX(K2949,L2949,M2949,N2949)</f>
        <v/>
      </c>
      <c r="Q2949" s="162">
        <f>MEDIAN(K2949,L2949,M2949,N2949)</f>
        <v/>
      </c>
      <c r="R2949" s="162">
        <f>AVERAGE(K2949,L2949,M2949,N2949)</f>
        <v/>
      </c>
      <c r="S2949" s="162">
        <f>AVERAGE(O2949,Q2949)</f>
        <v/>
      </c>
      <c r="T2949" s="162">
        <f>AVERAGE(P2949,Q2949)</f>
        <v/>
      </c>
      <c r="U2949" s="41">
        <f>STDEVA(K2949,L2949,M2949,N2949)</f>
        <v/>
      </c>
      <c r="V2949" s="42">
        <f>U2949/Q2949</f>
        <v/>
      </c>
      <c r="W2949" s="43">
        <f>IF(X2949=O2949,"MENOR",IF(X2949=S2949,"PROM[MEN-MED]","PROMEDIO"))</f>
        <v/>
      </c>
      <c r="X2949" s="163">
        <f>IF(V2949&lt;=300%,O2949,IF(AND(V2949&gt;100%,V2949&lt;=150%),S2949,R2949))</f>
        <v/>
      </c>
      <c r="Y2949" s="162">
        <f>ROUND(X2949,0)</f>
        <v/>
      </c>
    </row>
    <row r="2950" ht="15.75" customHeight="1">
      <c r="B2950" s="32" t="inlineStr">
        <is>
          <t>2.20</t>
        </is>
      </c>
      <c r="C2950" s="32" t="n">
        <v>8714199</v>
      </c>
      <c r="D2950" s="59" t="inlineStr">
        <is>
          <t xml:space="preserve">CAMBIO DE CONJUNTO DE LEVA DE AJUSTE DE CONVERGENCIA </t>
        </is>
      </c>
      <c r="E2950" s="34" t="inlineStr">
        <is>
          <t xml:space="preserve">cambio de conjunto de leva de ajuste de convergencia </t>
        </is>
      </c>
      <c r="F2950" s="32" t="inlineStr">
        <is>
          <t>Unidad</t>
        </is>
      </c>
      <c r="G2950" s="35" t="inlineStr">
        <is>
          <t>suministro</t>
        </is>
      </c>
      <c r="H2950" s="159" t="n">
        <v>683953</v>
      </c>
      <c r="I2950" s="37" t="n">
        <v>158.91</v>
      </c>
      <c r="J2950" s="37" t="n">
        <v>151.76</v>
      </c>
      <c r="K2950" s="160">
        <f>H2950*(I2950/J2950)</f>
        <v/>
      </c>
      <c r="L2950" s="159" t="n">
        <v>824898.1587</v>
      </c>
      <c r="M2950" s="159" t="n">
        <v>800872</v>
      </c>
      <c r="N2950" s="159" t="n">
        <v>864941.76</v>
      </c>
      <c r="O2950" s="162">
        <f>MIN(K2950,L2950,M2950,N2950)</f>
        <v/>
      </c>
      <c r="P2950" s="162">
        <f>MAX(K2950,L2950,M2950,N2950)</f>
        <v/>
      </c>
      <c r="Q2950" s="162">
        <f>MEDIAN(K2950,L2950,M2950,N2950)</f>
        <v/>
      </c>
      <c r="R2950" s="162">
        <f>AVERAGE(K2950,L2950,M2950,N2950)</f>
        <v/>
      </c>
      <c r="S2950" s="162">
        <f>AVERAGE(O2950,Q2950)</f>
        <v/>
      </c>
      <c r="T2950" s="162">
        <f>AVERAGE(P2950,Q2950)</f>
        <v/>
      </c>
      <c r="U2950" s="41">
        <f>STDEVA(K2950,L2950,M2950,N2950)</f>
        <v/>
      </c>
      <c r="V2950" s="42">
        <f>U2950/Q2950</f>
        <v/>
      </c>
      <c r="W2950" s="43">
        <f>IF(X2950=O2950,"MENOR",IF(X2950=S2950,"PROM[MEN-MED]","PROMEDIO"))</f>
        <v/>
      </c>
      <c r="X2950" s="163">
        <f>IF(V2950&lt;=300%,O2950,IF(AND(V2950&gt;100%,V2950&lt;=150%),S2950,R2950))</f>
        <v/>
      </c>
      <c r="Y2950" s="162">
        <f>ROUND(X2950,0)</f>
        <v/>
      </c>
    </row>
    <row r="2951" ht="33.75" customHeight="1">
      <c r="B2951" s="32" t="inlineStr">
        <is>
          <t>2.21</t>
        </is>
      </c>
      <c r="C2951" s="32" t="n">
        <v>8714199</v>
      </c>
      <c r="D2951" s="59" t="inlineStr">
        <is>
          <t xml:space="preserve">CAMBIO DE CASQUILLO IZQUIERDO DEL BRAZO INFERIOR DELANTERO </t>
        </is>
      </c>
      <c r="E2951" s="34" t="inlineStr">
        <is>
          <t xml:space="preserve">cambio de casquillo izquierdo del brazo inferior delantero </t>
        </is>
      </c>
      <c r="F2951" s="32" t="inlineStr">
        <is>
          <t>Unidad</t>
        </is>
      </c>
      <c r="G2951" s="35" t="inlineStr">
        <is>
          <t>suministro</t>
        </is>
      </c>
      <c r="H2951" s="159" t="n">
        <v>410372</v>
      </c>
      <c r="I2951" s="37" t="n">
        <v>158.91</v>
      </c>
      <c r="J2951" s="37" t="n">
        <v>151.76</v>
      </c>
      <c r="K2951" s="160">
        <f>H2951*(I2951/J2951)</f>
        <v/>
      </c>
      <c r="L2951" s="159" t="n">
        <v>499744.665</v>
      </c>
      <c r="M2951" s="159" t="n">
        <v>485189</v>
      </c>
      <c r="N2951" s="159" t="n">
        <v>524004.12</v>
      </c>
      <c r="O2951" s="162">
        <f>MIN(K2951,L2951,M2951,N2951)</f>
        <v/>
      </c>
      <c r="P2951" s="162">
        <f>MAX(K2951,L2951,M2951,N2951)</f>
        <v/>
      </c>
      <c r="Q2951" s="162">
        <f>MEDIAN(K2951,L2951,M2951,N2951)</f>
        <v/>
      </c>
      <c r="R2951" s="162">
        <f>AVERAGE(K2951,L2951,M2951,N2951)</f>
        <v/>
      </c>
      <c r="S2951" s="162">
        <f>AVERAGE(O2951,Q2951)</f>
        <v/>
      </c>
      <c r="T2951" s="162">
        <f>AVERAGE(P2951,Q2951)</f>
        <v/>
      </c>
      <c r="U2951" s="41">
        <f>STDEVA(K2951,L2951,M2951,N2951)</f>
        <v/>
      </c>
      <c r="V2951" s="42">
        <f>U2951/Q2951</f>
        <v/>
      </c>
      <c r="W2951" s="43">
        <f>IF(X2951=O2951,"MENOR",IF(X2951=S2951,"PROM[MEN-MED]","PROMEDIO"))</f>
        <v/>
      </c>
      <c r="X2951" s="163">
        <f>IF(V2951&lt;=300%,O2951,IF(AND(V2951&gt;100%,V2951&lt;=150%),S2951,R2951))</f>
        <v/>
      </c>
      <c r="Y2951" s="162">
        <f>ROUND(X2951,0)</f>
        <v/>
      </c>
    </row>
    <row r="2952" ht="15.75" customHeight="1">
      <c r="B2952" s="32" t="inlineStr">
        <is>
          <t>2.22</t>
        </is>
      </c>
      <c r="C2952" s="32" t="n">
        <v>8714199</v>
      </c>
      <c r="D2952" s="59" t="inlineStr">
        <is>
          <t xml:space="preserve">CAMBIO DE CASQUILLODERECHO  DEL BRAZO INFERIOR DELANTERO </t>
        </is>
      </c>
      <c r="E2952" s="34" t="inlineStr">
        <is>
          <t xml:space="preserve">cambio de casquilloderecho  del brazo inferior delantero </t>
        </is>
      </c>
      <c r="F2952" s="32" t="inlineStr">
        <is>
          <t>Unidad</t>
        </is>
      </c>
      <c r="G2952" s="35" t="inlineStr">
        <is>
          <t>suministro</t>
        </is>
      </c>
      <c r="H2952" s="159" t="n">
        <v>410372</v>
      </c>
      <c r="I2952" s="37" t="n">
        <v>158.91</v>
      </c>
      <c r="J2952" s="37" t="n">
        <v>151.76</v>
      </c>
      <c r="K2952" s="160">
        <f>H2952*(I2952/J2952)</f>
        <v/>
      </c>
      <c r="L2952" s="159" t="n">
        <v>499744.665</v>
      </c>
      <c r="M2952" s="159" t="n">
        <v>485189</v>
      </c>
      <c r="N2952" s="159" t="n">
        <v>524004.12</v>
      </c>
      <c r="O2952" s="162">
        <f>MIN(K2952,L2952,M2952,N2952)</f>
        <v/>
      </c>
      <c r="P2952" s="162">
        <f>MAX(K2952,L2952,M2952,N2952)</f>
        <v/>
      </c>
      <c r="Q2952" s="162">
        <f>MEDIAN(K2952,L2952,M2952,N2952)</f>
        <v/>
      </c>
      <c r="R2952" s="162">
        <f>AVERAGE(K2952,L2952,M2952,N2952)</f>
        <v/>
      </c>
      <c r="S2952" s="162">
        <f>AVERAGE(O2952,Q2952)</f>
        <v/>
      </c>
      <c r="T2952" s="162">
        <f>AVERAGE(P2952,Q2952)</f>
        <v/>
      </c>
      <c r="U2952" s="41">
        <f>STDEVA(K2952,L2952,M2952,N2952)</f>
        <v/>
      </c>
      <c r="V2952" s="42">
        <f>U2952/Q2952</f>
        <v/>
      </c>
      <c r="W2952" s="43">
        <f>IF(X2952=O2952,"MENOR",IF(X2952=S2952,"PROM[MEN-MED]","PROMEDIO"))</f>
        <v/>
      </c>
      <c r="X2952" s="163">
        <f>IF(V2952&lt;=300%,O2952,IF(AND(V2952&gt;100%,V2952&lt;=150%),S2952,R2952))</f>
        <v/>
      </c>
      <c r="Y2952" s="162">
        <f>ROUND(X2952,0)</f>
        <v/>
      </c>
    </row>
    <row r="2953" ht="15.75" customHeight="1">
      <c r="B2953" s="32" t="inlineStr">
        <is>
          <t>2.23</t>
        </is>
      </c>
      <c r="C2953" s="32" t="n">
        <v>8714199</v>
      </c>
      <c r="D2953" s="59" t="inlineStr">
        <is>
          <t xml:space="preserve">CAMBIO DE CUBIERTA ANTIPOLVO IZQUIERDA DE LA JUNTA ESFERICA INFERIOR </t>
        </is>
      </c>
      <c r="E2953" s="34" t="inlineStr">
        <is>
          <t xml:space="preserve">cambio de cubierta antipolvo izquierda de la junta esferica inferior </t>
        </is>
      </c>
      <c r="F2953" s="32" t="inlineStr">
        <is>
          <t>Unidad</t>
        </is>
      </c>
      <c r="G2953" s="35" t="inlineStr">
        <is>
          <t>suministro</t>
        </is>
      </c>
      <c r="H2953" s="159" t="n">
        <v>683953</v>
      </c>
      <c r="I2953" s="37" t="n">
        <v>158.91</v>
      </c>
      <c r="J2953" s="37" t="n">
        <v>151.76</v>
      </c>
      <c r="K2953" s="160">
        <f>H2953*(I2953/J2953)</f>
        <v/>
      </c>
      <c r="L2953" s="159" t="n">
        <v>856933.2205000001</v>
      </c>
      <c r="M2953" s="159" t="n">
        <v>831974</v>
      </c>
      <c r="N2953" s="159" t="n">
        <v>898531.92</v>
      </c>
      <c r="O2953" s="162">
        <f>MIN(K2953,L2953,M2953,N2953)</f>
        <v/>
      </c>
      <c r="P2953" s="162">
        <f>MAX(K2953,L2953,M2953,N2953)</f>
        <v/>
      </c>
      <c r="Q2953" s="162">
        <f>MEDIAN(K2953,L2953,M2953,N2953)</f>
        <v/>
      </c>
      <c r="R2953" s="162">
        <f>AVERAGE(K2953,L2953,M2953,N2953)</f>
        <v/>
      </c>
      <c r="S2953" s="162">
        <f>AVERAGE(O2953,Q2953)</f>
        <v/>
      </c>
      <c r="T2953" s="162">
        <f>AVERAGE(P2953,Q2953)</f>
        <v/>
      </c>
      <c r="U2953" s="41">
        <f>STDEVA(K2953,L2953,M2953,N2953)</f>
        <v/>
      </c>
      <c r="V2953" s="42">
        <f>U2953/Q2953</f>
        <v/>
      </c>
      <c r="W2953" s="43">
        <f>IF(X2953=O2953,"MENOR",IF(X2953=S2953,"PROM[MEN-MED]","PROMEDIO"))</f>
        <v/>
      </c>
      <c r="X2953" s="163">
        <f>IF(V2953&lt;=300%,O2953,IF(AND(V2953&gt;100%,V2953&lt;=150%),S2953,R2953))</f>
        <v/>
      </c>
      <c r="Y2953" s="162">
        <f>ROUND(X2953,0)</f>
        <v/>
      </c>
    </row>
    <row r="2954" ht="15.75" customHeight="1">
      <c r="B2954" s="32" t="inlineStr">
        <is>
          <t>2.24</t>
        </is>
      </c>
      <c r="C2954" s="32" t="n">
        <v>8714199</v>
      </c>
      <c r="D2954" s="59" t="inlineStr">
        <is>
          <t xml:space="preserve">CAMBIO DE CUBIERTA ANTIPOLVODERECHA  DE LA JUNTA ESFERICA INFERIOR </t>
        </is>
      </c>
      <c r="E2954" s="34" t="inlineStr">
        <is>
          <t xml:space="preserve">cambio de cubierta antipolvoderecha  de la junta esferica inferior </t>
        </is>
      </c>
      <c r="F2954" s="32" t="inlineStr">
        <is>
          <t>Unidad</t>
        </is>
      </c>
      <c r="G2954" s="35" t="inlineStr">
        <is>
          <t>suministro</t>
        </is>
      </c>
      <c r="H2954" s="159" t="n">
        <v>683953</v>
      </c>
      <c r="I2954" s="37" t="n">
        <v>158.91</v>
      </c>
      <c r="J2954" s="37" t="n">
        <v>151.76</v>
      </c>
      <c r="K2954" s="160">
        <f>H2954*(I2954/J2954)</f>
        <v/>
      </c>
      <c r="L2954" s="159" t="n">
        <v>832907.4418</v>
      </c>
      <c r="M2954" s="159" t="n">
        <v>808648</v>
      </c>
      <c r="N2954" s="159" t="n">
        <v>873339.84</v>
      </c>
      <c r="O2954" s="162">
        <f>MIN(K2954,L2954,M2954,N2954)</f>
        <v/>
      </c>
      <c r="P2954" s="162">
        <f>MAX(K2954,L2954,M2954,N2954)</f>
        <v/>
      </c>
      <c r="Q2954" s="162">
        <f>MEDIAN(K2954,L2954,M2954,N2954)</f>
        <v/>
      </c>
      <c r="R2954" s="162">
        <f>AVERAGE(K2954,L2954,M2954,N2954)</f>
        <v/>
      </c>
      <c r="S2954" s="162">
        <f>AVERAGE(O2954,Q2954)</f>
        <v/>
      </c>
      <c r="T2954" s="162">
        <f>AVERAGE(P2954,Q2954)</f>
        <v/>
      </c>
      <c r="U2954" s="41">
        <f>STDEVA(K2954,L2954,M2954,N2954)</f>
        <v/>
      </c>
      <c r="V2954" s="42">
        <f>U2954/Q2954</f>
        <v/>
      </c>
      <c r="W2954" s="43">
        <f>IF(X2954=O2954,"MENOR",IF(X2954=S2954,"PROM[MEN-MED]","PROMEDIO"))</f>
        <v/>
      </c>
      <c r="X2954" s="163">
        <f>IF(V2954&lt;=300%,O2954,IF(AND(V2954&gt;100%,V2954&lt;=150%),S2954,R2954))</f>
        <v/>
      </c>
      <c r="Y2954" s="162">
        <f>ROUND(X2954,0)</f>
        <v/>
      </c>
    </row>
    <row r="2955" ht="15.75" customHeight="1">
      <c r="B2955" s="32" t="inlineStr">
        <is>
          <t>2.25</t>
        </is>
      </c>
      <c r="C2955" s="32" t="n">
        <v>8714199</v>
      </c>
      <c r="D2955" s="59" t="inlineStr">
        <is>
          <t xml:space="preserve">CAMBIO DE FIJACION DE LA JUNTA ESFERICA INFERIOR DELANTERA IZQUIERDA </t>
        </is>
      </c>
      <c r="E2955" s="34" t="inlineStr">
        <is>
          <t xml:space="preserve">cambio de fijacion de la junta esferica inferior delantera izquierda </t>
        </is>
      </c>
      <c r="F2955" s="32" t="inlineStr">
        <is>
          <t>Unidad</t>
        </is>
      </c>
      <c r="G2955" s="35" t="inlineStr">
        <is>
          <t>suministro</t>
        </is>
      </c>
      <c r="H2955" s="159" t="n">
        <v>683953</v>
      </c>
      <c r="I2955" s="37" t="n">
        <v>158.91</v>
      </c>
      <c r="J2955" s="37" t="n">
        <v>151.76</v>
      </c>
      <c r="K2955" s="160">
        <f>H2955*(I2955/J2955)</f>
        <v/>
      </c>
      <c r="L2955" s="159" t="n">
        <v>848924.9727</v>
      </c>
      <c r="M2955" s="159" t="n">
        <v>824199</v>
      </c>
      <c r="N2955" s="159" t="n">
        <v>890134.92</v>
      </c>
      <c r="O2955" s="162">
        <f>MIN(K2955,L2955,M2955,N2955)</f>
        <v/>
      </c>
      <c r="P2955" s="162">
        <f>MAX(K2955,L2955,M2955,N2955)</f>
        <v/>
      </c>
      <c r="Q2955" s="162">
        <f>MEDIAN(K2955,L2955,M2955,N2955)</f>
        <v/>
      </c>
      <c r="R2955" s="162">
        <f>AVERAGE(K2955,L2955,M2955,N2955)</f>
        <v/>
      </c>
      <c r="S2955" s="162">
        <f>AVERAGE(O2955,Q2955)</f>
        <v/>
      </c>
      <c r="T2955" s="162">
        <f>AVERAGE(P2955,Q2955)</f>
        <v/>
      </c>
      <c r="U2955" s="41">
        <f>STDEVA(K2955,L2955,M2955,N2955)</f>
        <v/>
      </c>
      <c r="V2955" s="42">
        <f>U2955/Q2955</f>
        <v/>
      </c>
      <c r="W2955" s="43">
        <f>IF(X2955=O2955,"MENOR",IF(X2955=S2955,"PROM[MEN-MED]","PROMEDIO"))</f>
        <v/>
      </c>
      <c r="X2955" s="163">
        <f>IF(V2955&lt;=300%,O2955,IF(AND(V2955&gt;100%,V2955&lt;=150%),S2955,R2955))</f>
        <v/>
      </c>
      <c r="Y2955" s="162">
        <f>ROUND(X2955,0)</f>
        <v/>
      </c>
    </row>
    <row r="2956" ht="15.75" customHeight="1">
      <c r="B2956" s="32" t="inlineStr">
        <is>
          <t>2.26</t>
        </is>
      </c>
      <c r="C2956" s="32" t="n">
        <v>8714199</v>
      </c>
      <c r="D2956" s="59" t="inlineStr">
        <is>
          <t xml:space="preserve">CAMBIO DE FIJACION DE LA JUNTA ESFERICA INFERIOR DELANTERA DERECHA </t>
        </is>
      </c>
      <c r="E2956" s="34" t="inlineStr">
        <is>
          <t xml:space="preserve">cambio de fijacion de la junta esferica inferior delantera derecha </t>
        </is>
      </c>
      <c r="F2956" s="32" t="inlineStr">
        <is>
          <t>Unidad</t>
        </is>
      </c>
      <c r="G2956" s="35" t="inlineStr">
        <is>
          <t>suministro</t>
        </is>
      </c>
      <c r="H2956" s="159" t="n">
        <v>683953</v>
      </c>
      <c r="I2956" s="37" t="n">
        <v>158.91</v>
      </c>
      <c r="J2956" s="37" t="n">
        <v>151.76</v>
      </c>
      <c r="K2956" s="160">
        <f>H2956*(I2956/J2956)</f>
        <v/>
      </c>
      <c r="L2956" s="159" t="n">
        <v>840915.6896</v>
      </c>
      <c r="M2956" s="159" t="n">
        <v>816423</v>
      </c>
      <c r="N2956" s="159" t="n">
        <v>881736.84</v>
      </c>
      <c r="O2956" s="162">
        <f>MIN(K2956,L2956,M2956,N2956)</f>
        <v/>
      </c>
      <c r="P2956" s="162">
        <f>MAX(K2956,L2956,M2956,N2956)</f>
        <v/>
      </c>
      <c r="Q2956" s="162">
        <f>MEDIAN(K2956,L2956,M2956,N2956)</f>
        <v/>
      </c>
      <c r="R2956" s="162">
        <f>AVERAGE(K2956,L2956,M2956,N2956)</f>
        <v/>
      </c>
      <c r="S2956" s="162">
        <f>AVERAGE(O2956,Q2956)</f>
        <v/>
      </c>
      <c r="T2956" s="162">
        <f>AVERAGE(P2956,Q2956)</f>
        <v/>
      </c>
      <c r="U2956" s="41">
        <f>STDEVA(K2956,L2956,M2956,N2956)</f>
        <v/>
      </c>
      <c r="V2956" s="42">
        <f>U2956/Q2956</f>
        <v/>
      </c>
      <c r="W2956" s="43">
        <f>IF(X2956=O2956,"MENOR",IF(X2956=S2956,"PROM[MEN-MED]","PROMEDIO"))</f>
        <v/>
      </c>
      <c r="X2956" s="163">
        <f>IF(V2956&lt;=300%,O2956,IF(AND(V2956&gt;100%,V2956&lt;=150%),S2956,R2956))</f>
        <v/>
      </c>
      <c r="Y2956" s="162">
        <f>ROUND(X2956,0)</f>
        <v/>
      </c>
    </row>
    <row r="2957" ht="33.75" customHeight="1">
      <c r="B2957" s="32" t="inlineStr">
        <is>
          <t>2.27</t>
        </is>
      </c>
      <c r="C2957" s="32" t="n">
        <v>8714199</v>
      </c>
      <c r="D2957" s="59" t="inlineStr">
        <is>
          <t>CAMBIO DE CASQUILLO DE LA BARRA ESTABILIZADORA DELANTERA N° 1</t>
        </is>
      </c>
      <c r="E2957" s="34" t="inlineStr">
        <is>
          <t>cambio de casquillo de la barra estabilizadora delantera n° 1</t>
        </is>
      </c>
      <c r="F2957" s="32" t="inlineStr">
        <is>
          <t>Unidad</t>
        </is>
      </c>
      <c r="G2957" s="35" t="inlineStr">
        <is>
          <t>suministro</t>
        </is>
      </c>
      <c r="H2957" s="159" t="n">
        <v>410372</v>
      </c>
      <c r="I2957" s="37" t="n">
        <v>158.91</v>
      </c>
      <c r="J2957" s="37" t="n">
        <v>151.76</v>
      </c>
      <c r="K2957" s="160">
        <f>H2957*(I2957/J2957)</f>
        <v/>
      </c>
      <c r="L2957" s="159" t="n">
        <v>514160.5511</v>
      </c>
      <c r="M2957" s="159" t="n">
        <v>499185</v>
      </c>
      <c r="N2957" s="159" t="n">
        <v>539119.8</v>
      </c>
      <c r="O2957" s="162">
        <f>MIN(K2957,L2957,M2957,N2957)</f>
        <v/>
      </c>
      <c r="P2957" s="162">
        <f>MAX(K2957,L2957,M2957,N2957)</f>
        <v/>
      </c>
      <c r="Q2957" s="162">
        <f>MEDIAN(K2957,L2957,M2957,N2957)</f>
        <v/>
      </c>
      <c r="R2957" s="162">
        <f>AVERAGE(K2957,L2957,M2957,N2957)</f>
        <v/>
      </c>
      <c r="S2957" s="162">
        <f>AVERAGE(O2957,Q2957)</f>
        <v/>
      </c>
      <c r="T2957" s="162">
        <f>AVERAGE(P2957,Q2957)</f>
        <v/>
      </c>
      <c r="U2957" s="41">
        <f>STDEVA(K2957,L2957,M2957,N2957)</f>
        <v/>
      </c>
      <c r="V2957" s="42">
        <f>U2957/Q2957</f>
        <v/>
      </c>
      <c r="W2957" s="43">
        <f>IF(X2957=O2957,"MENOR",IF(X2957=S2957,"PROM[MEN-MED]","PROMEDIO"))</f>
        <v/>
      </c>
      <c r="X2957" s="163">
        <f>IF(V2957&lt;=300%,O2957,IF(AND(V2957&gt;100%,V2957&lt;=150%),S2957,R2957))</f>
        <v/>
      </c>
      <c r="Y2957" s="162">
        <f>ROUND(X2957,0)</f>
        <v/>
      </c>
    </row>
    <row r="2958" ht="15.75" customHeight="1">
      <c r="B2958" s="32" t="inlineStr">
        <is>
          <t>2.28</t>
        </is>
      </c>
      <c r="C2958" s="32" t="n">
        <v>8714199</v>
      </c>
      <c r="D2958" s="59" t="inlineStr">
        <is>
          <t>CAMBIO DE CONJUNTO DERECHO DEL ESTABILIZADOR DELANTERO</t>
        </is>
      </c>
      <c r="E2958" s="34" t="inlineStr">
        <is>
          <t>cambio de conjunto derecho del estabilizador delantero</t>
        </is>
      </c>
      <c r="F2958" s="32" t="inlineStr">
        <is>
          <t>Unidad</t>
        </is>
      </c>
      <c r="G2958" s="35" t="inlineStr">
        <is>
          <t>suministro</t>
        </is>
      </c>
      <c r="H2958" s="159" t="n">
        <v>410372</v>
      </c>
      <c r="I2958" s="37" t="n">
        <v>158.91</v>
      </c>
      <c r="J2958" s="37" t="n">
        <v>151.76</v>
      </c>
      <c r="K2958" s="160">
        <f>H2958*(I2958/J2958)</f>
        <v/>
      </c>
      <c r="L2958" s="159" t="n">
        <v>499744.665</v>
      </c>
      <c r="M2958" s="159" t="n">
        <v>485189</v>
      </c>
      <c r="N2958" s="159" t="n">
        <v>524004.12</v>
      </c>
      <c r="O2958" s="162">
        <f>MIN(K2958,L2958,M2958,N2958)</f>
        <v/>
      </c>
      <c r="P2958" s="162">
        <f>MAX(K2958,L2958,M2958,N2958)</f>
        <v/>
      </c>
      <c r="Q2958" s="162">
        <f>MEDIAN(K2958,L2958,M2958,N2958)</f>
        <v/>
      </c>
      <c r="R2958" s="162">
        <f>AVERAGE(K2958,L2958,M2958,N2958)</f>
        <v/>
      </c>
      <c r="S2958" s="162">
        <f>AVERAGE(O2958,Q2958)</f>
        <v/>
      </c>
      <c r="T2958" s="162">
        <f>AVERAGE(P2958,Q2958)</f>
        <v/>
      </c>
      <c r="U2958" s="41">
        <f>STDEVA(K2958,L2958,M2958,N2958)</f>
        <v/>
      </c>
      <c r="V2958" s="42">
        <f>U2958/Q2958</f>
        <v/>
      </c>
      <c r="W2958" s="43">
        <f>IF(X2958=O2958,"MENOR",IF(X2958=S2958,"PROM[MEN-MED]","PROMEDIO"))</f>
        <v/>
      </c>
      <c r="X2958" s="163">
        <f>IF(V2958&lt;=300%,O2958,IF(AND(V2958&gt;100%,V2958&lt;=150%),S2958,R2958))</f>
        <v/>
      </c>
      <c r="Y2958" s="162">
        <f>ROUND(X2958,0)</f>
        <v/>
      </c>
    </row>
    <row r="2959" ht="15.75" customHeight="1">
      <c r="B2959" s="32" t="inlineStr">
        <is>
          <t>2.29</t>
        </is>
      </c>
      <c r="C2959" s="32" t="n">
        <v>8714199</v>
      </c>
      <c r="D2959" s="59" t="inlineStr">
        <is>
          <t>CAMBIO DE BARRA ESTABILIZADORA DELANTERA</t>
        </is>
      </c>
      <c r="E2959" s="34" t="inlineStr">
        <is>
          <t>cambio de barra estabilizadora delantera</t>
        </is>
      </c>
      <c r="F2959" s="32" t="inlineStr">
        <is>
          <t>Unidad</t>
        </is>
      </c>
      <c r="G2959" s="35" t="inlineStr">
        <is>
          <t>suministro</t>
        </is>
      </c>
      <c r="H2959" s="159" t="n">
        <v>253013</v>
      </c>
      <c r="I2959" s="37" t="n">
        <v>158.91</v>
      </c>
      <c r="J2959" s="37" t="n">
        <v>151.76</v>
      </c>
      <c r="K2959" s="160">
        <f>H2959*(I2959/J2959)</f>
        <v/>
      </c>
      <c r="L2959" s="159" t="n">
        <v>672733.1681</v>
      </c>
      <c r="M2959" s="159" t="n">
        <v>653139</v>
      </c>
      <c r="N2959" s="159" t="n">
        <v>705390.12</v>
      </c>
      <c r="O2959" s="162">
        <f>MIN(K2959,L2959,M2959,N2959)</f>
        <v/>
      </c>
      <c r="P2959" s="162">
        <f>MAX(K2959,L2959,M2959,N2959)</f>
        <v/>
      </c>
      <c r="Q2959" s="162">
        <f>MEDIAN(K2959,L2959,M2959,N2959)</f>
        <v/>
      </c>
      <c r="R2959" s="162">
        <f>AVERAGE(K2959,L2959,M2959,N2959)</f>
        <v/>
      </c>
      <c r="S2959" s="162">
        <f>AVERAGE(O2959,Q2959)</f>
        <v/>
      </c>
      <c r="T2959" s="162">
        <f>AVERAGE(P2959,Q2959)</f>
        <v/>
      </c>
      <c r="U2959" s="41">
        <f>STDEVA(K2959,L2959,M2959,N2959)</f>
        <v/>
      </c>
      <c r="V2959" s="42">
        <f>U2959/Q2959</f>
        <v/>
      </c>
      <c r="W2959" s="43">
        <f>IF(X2959=O2959,"MENOR",IF(X2959=S2959,"PROM[MEN-MED]","PROMEDIO"))</f>
        <v/>
      </c>
      <c r="X2959" s="163">
        <f>IF(V2959&lt;=300%,O2959,IF(AND(V2959&gt;100%,V2959&lt;=150%),S2959,R2959))</f>
        <v/>
      </c>
      <c r="Y2959" s="162">
        <f>ROUND(X2959,0)</f>
        <v/>
      </c>
    </row>
    <row r="2960" ht="15.75" customHeight="1">
      <c r="B2960" s="32" t="inlineStr">
        <is>
          <t>2.30</t>
        </is>
      </c>
      <c r="C2960" s="32" t="n">
        <v>8714199</v>
      </c>
      <c r="D2960" s="74" t="inlineStr">
        <is>
          <t>CAMBIO DE CONJUNTO IZQUIERDO DEL ESTABILIZADOR DELANTERO</t>
        </is>
      </c>
      <c r="E2960" s="56" t="inlineStr">
        <is>
          <t>cambio de conjunto izquierdo del estabilizador delantero</t>
        </is>
      </c>
      <c r="F2960" s="32" t="inlineStr">
        <is>
          <t>Unidad</t>
        </is>
      </c>
      <c r="G2960" s="35" t="inlineStr">
        <is>
          <t>suministro</t>
        </is>
      </c>
      <c r="H2960" s="159" t="n">
        <v>410372</v>
      </c>
      <c r="I2960" s="37" t="n">
        <v>158.91</v>
      </c>
      <c r="J2960" s="37" t="n">
        <v>151.76</v>
      </c>
      <c r="K2960" s="160">
        <f>H2960*(I2960/J2960)</f>
        <v/>
      </c>
      <c r="L2960" s="159" t="n">
        <v>504549.6232</v>
      </c>
      <c r="M2960" s="159" t="n">
        <v>489854</v>
      </c>
      <c r="N2960" s="159" t="n">
        <v>529042.3199999999</v>
      </c>
      <c r="O2960" s="162">
        <f>MIN(K2960,L2960,M2960,N2960)</f>
        <v/>
      </c>
      <c r="P2960" s="162">
        <f>MAX(K2960,L2960,M2960,N2960)</f>
        <v/>
      </c>
      <c r="Q2960" s="162">
        <f>MEDIAN(K2960,L2960,M2960,N2960)</f>
        <v/>
      </c>
      <c r="R2960" s="162">
        <f>AVERAGE(K2960,L2960,M2960,N2960)</f>
        <v/>
      </c>
      <c r="S2960" s="162">
        <f>AVERAGE(O2960,Q2960)</f>
        <v/>
      </c>
      <c r="T2960" s="162">
        <f>AVERAGE(P2960,Q2960)</f>
        <v/>
      </c>
      <c r="U2960" s="41">
        <f>STDEVA(K2960,L2960,M2960,N2960)</f>
        <v/>
      </c>
      <c r="V2960" s="42">
        <f>U2960/Q2960</f>
        <v/>
      </c>
      <c r="W2960" s="43">
        <f>IF(X2960=O2960,"MENOR",IF(X2960=S2960,"PROM[MEN-MED]","PROMEDIO"))</f>
        <v/>
      </c>
      <c r="X2960" s="163">
        <f>IF(V2960&lt;=300%,O2960,IF(AND(V2960&gt;100%,V2960&lt;=150%),S2960,R2960))</f>
        <v/>
      </c>
      <c r="Y2960" s="162">
        <f>ROUND(X2960,0)</f>
        <v/>
      </c>
    </row>
    <row r="2961" ht="15.75" customHeight="1">
      <c r="B2961" s="32" t="inlineStr">
        <is>
          <t>2.31</t>
        </is>
      </c>
      <c r="C2961" s="32" t="n">
        <v>8714199</v>
      </c>
      <c r="D2961" s="74" t="inlineStr">
        <is>
          <t>CAMBIO DE SOPORTE DERECHO DEL ESTABILIZADOR DELANTERO N° 1</t>
        </is>
      </c>
      <c r="E2961" s="56" t="inlineStr">
        <is>
          <t>cambio de soporte derecho del estabilizador delantero n° 1</t>
        </is>
      </c>
      <c r="F2961" s="32" t="inlineStr">
        <is>
          <t>Unidad</t>
        </is>
      </c>
      <c r="G2961" s="35" t="inlineStr">
        <is>
          <t>suministro</t>
        </is>
      </c>
      <c r="H2961" s="159" t="n">
        <v>410372</v>
      </c>
      <c r="I2961" s="37" t="n">
        <v>158.91</v>
      </c>
      <c r="J2961" s="37" t="n">
        <v>151.76</v>
      </c>
      <c r="K2961" s="160">
        <f>H2961*(I2961/J2961)</f>
        <v/>
      </c>
      <c r="L2961" s="159" t="n">
        <v>494938.6953</v>
      </c>
      <c r="M2961" s="159" t="n">
        <v>480523</v>
      </c>
      <c r="N2961" s="159" t="n">
        <v>518964.84</v>
      </c>
      <c r="O2961" s="162">
        <f>MIN(K2961,L2961,M2961,N2961)</f>
        <v/>
      </c>
      <c r="P2961" s="162">
        <f>MAX(K2961,L2961,M2961,N2961)</f>
        <v/>
      </c>
      <c r="Q2961" s="162">
        <f>MEDIAN(K2961,L2961,M2961,N2961)</f>
        <v/>
      </c>
      <c r="R2961" s="162">
        <f>AVERAGE(K2961,L2961,M2961,N2961)</f>
        <v/>
      </c>
      <c r="S2961" s="162">
        <f>AVERAGE(O2961,Q2961)</f>
        <v/>
      </c>
      <c r="T2961" s="162">
        <f>AVERAGE(P2961,Q2961)</f>
        <v/>
      </c>
      <c r="U2961" s="41">
        <f>STDEVA(K2961,L2961,M2961,N2961)</f>
        <v/>
      </c>
      <c r="V2961" s="42">
        <f>U2961/Q2961</f>
        <v/>
      </c>
      <c r="W2961" s="43">
        <f>IF(X2961=O2961,"MENOR",IF(X2961=S2961,"PROM[MEN-MED]","PROMEDIO"))</f>
        <v/>
      </c>
      <c r="X2961" s="163">
        <f>IF(V2961&lt;=300%,O2961,IF(AND(V2961&gt;100%,V2961&lt;=150%),S2961,R2961))</f>
        <v/>
      </c>
      <c r="Y2961" s="162">
        <f>ROUND(X2961,0)</f>
        <v/>
      </c>
    </row>
    <row r="2962" ht="27.75" customHeight="1">
      <c r="B2962" s="32" t="inlineStr">
        <is>
          <t>2.32</t>
        </is>
      </c>
      <c r="C2962" s="32" t="n">
        <v>8714199</v>
      </c>
      <c r="D2962" s="72" t="inlineStr">
        <is>
          <t>CAMBIO DE SOPORTE IZQUIERDO DEL ESTABILIZADOR DELANTERO N° 1</t>
        </is>
      </c>
      <c r="E2962" s="56" t="inlineStr">
        <is>
          <t>cambio de soporte izquierdo del estabilizador delantero n° 1</t>
        </is>
      </c>
      <c r="F2962" s="32" t="inlineStr">
        <is>
          <t>Unidad</t>
        </is>
      </c>
      <c r="G2962" s="35" t="inlineStr">
        <is>
          <t>suministro</t>
        </is>
      </c>
      <c r="H2962" s="159" t="n">
        <v>410372</v>
      </c>
      <c r="I2962" s="37" t="n">
        <v>158.91</v>
      </c>
      <c r="J2962" s="37" t="n">
        <v>151.76</v>
      </c>
      <c r="K2962" s="160">
        <f>H2962*(I2962/J2962)</f>
        <v/>
      </c>
      <c r="L2962" s="159" t="n">
        <v>514160.5511</v>
      </c>
      <c r="M2962" s="159" t="n">
        <v>499185</v>
      </c>
      <c r="N2962" s="159" t="n">
        <v>539119.8</v>
      </c>
      <c r="O2962" s="162">
        <f>MIN(K2962,L2962,M2962,N2962)</f>
        <v/>
      </c>
      <c r="P2962" s="162">
        <f>MAX(K2962,L2962,M2962,N2962)</f>
        <v/>
      </c>
      <c r="Q2962" s="162">
        <f>MEDIAN(K2962,L2962,M2962,N2962)</f>
        <v/>
      </c>
      <c r="R2962" s="162">
        <f>AVERAGE(K2962,L2962,M2962,N2962)</f>
        <v/>
      </c>
      <c r="S2962" s="162">
        <f>AVERAGE(O2962,Q2962)</f>
        <v/>
      </c>
      <c r="T2962" s="162">
        <f>AVERAGE(P2962,Q2962)</f>
        <v/>
      </c>
      <c r="U2962" s="41">
        <f>STDEVA(K2962,L2962,M2962,N2962)</f>
        <v/>
      </c>
      <c r="V2962" s="42">
        <f>U2962/Q2962</f>
        <v/>
      </c>
      <c r="W2962" s="43">
        <f>IF(X2962=O2962,"MENOR",IF(X2962=S2962,"PROM[MEN-MED]","PROMEDIO"))</f>
        <v/>
      </c>
      <c r="X2962" s="163">
        <f>IF(V2962&lt;=300%,O2962,IF(AND(V2962&gt;100%,V2962&lt;=150%),S2962,R2962))</f>
        <v/>
      </c>
      <c r="Y2962" s="162">
        <f>ROUND(X2962,0)</f>
        <v/>
      </c>
    </row>
    <row r="2963" ht="15.75" customHeight="1">
      <c r="B2963" s="32" t="inlineStr">
        <is>
          <t>2.33</t>
        </is>
      </c>
      <c r="C2963" s="32" t="n">
        <v>8714199</v>
      </c>
      <c r="D2963" s="72" t="inlineStr">
        <is>
          <t>CAMBIO DE SUBCONJUNTO DE REFUERZO DEL ELEMENTO DE SUSPENSIÓN DELANTERO DERECHO</t>
        </is>
      </c>
      <c r="E2963" s="56" t="inlineStr">
        <is>
          <t>cambio de subconjunto de refuerzo del elemento de suspensión delantero derecho</t>
        </is>
      </c>
      <c r="F2963" s="32" t="inlineStr">
        <is>
          <t>Unidad</t>
        </is>
      </c>
      <c r="G2963" s="35" t="inlineStr">
        <is>
          <t>suministro</t>
        </is>
      </c>
      <c r="H2963" s="159" t="n">
        <v>820743</v>
      </c>
      <c r="I2963" s="37" t="n">
        <v>158.91</v>
      </c>
      <c r="J2963" s="37" t="n">
        <v>151.76</v>
      </c>
      <c r="K2963" s="160">
        <f>H2963*(I2963/J2963)</f>
        <v/>
      </c>
      <c r="L2963" s="159" t="n">
        <v>999488.3066</v>
      </c>
      <c r="M2963" s="159" t="n">
        <v>970377</v>
      </c>
      <c r="N2963" s="159" t="n">
        <v>1048007.16</v>
      </c>
      <c r="O2963" s="162">
        <f>MIN(K2963,L2963,M2963,N2963)</f>
        <v/>
      </c>
      <c r="P2963" s="162">
        <f>MAX(K2963,L2963,M2963,N2963)</f>
        <v/>
      </c>
      <c r="Q2963" s="162">
        <f>MEDIAN(K2963,L2963,M2963,N2963)</f>
        <v/>
      </c>
      <c r="R2963" s="162">
        <f>AVERAGE(K2963,L2963,M2963,N2963)</f>
        <v/>
      </c>
      <c r="S2963" s="162">
        <f>AVERAGE(O2963,Q2963)</f>
        <v/>
      </c>
      <c r="T2963" s="162">
        <f>AVERAGE(P2963,Q2963)</f>
        <v/>
      </c>
      <c r="U2963" s="41">
        <f>STDEVA(K2963,L2963,M2963,N2963)</f>
        <v/>
      </c>
      <c r="V2963" s="42">
        <f>U2963/Q2963</f>
        <v/>
      </c>
      <c r="W2963" s="43">
        <f>IF(X2963=O2963,"MENOR",IF(X2963=S2963,"PROM[MEN-MED]","PROMEDIO"))</f>
        <v/>
      </c>
      <c r="X2963" s="163">
        <f>IF(V2963&lt;=300%,O2963,IF(AND(V2963&gt;100%,V2963&lt;=150%),S2963,R2963))</f>
        <v/>
      </c>
      <c r="Y2963" s="162">
        <f>ROUND(X2963,0)</f>
        <v/>
      </c>
    </row>
    <row r="2964" ht="15.75" customHeight="1">
      <c r="B2964" s="32" t="inlineStr">
        <is>
          <t>2.34</t>
        </is>
      </c>
      <c r="C2964" s="32" t="n">
        <v>8714199</v>
      </c>
      <c r="D2964" s="72" t="inlineStr">
        <is>
          <t>CAMBIO DE SUBCONJUNTO DEL REFUERZO DEL ELEMENTO DE SUSPENSIÓN DELANTERO IZQUIERDO</t>
        </is>
      </c>
      <c r="E2964" s="56" t="inlineStr">
        <is>
          <t>cambio de subconjunto del refuerzo del elemento de suspensión delantero izquierdo</t>
        </is>
      </c>
      <c r="F2964" s="32" t="inlineStr">
        <is>
          <t>Unidad</t>
        </is>
      </c>
      <c r="G2964" s="35" t="inlineStr">
        <is>
          <t>suministro</t>
        </is>
      </c>
      <c r="H2964" s="159" t="n">
        <v>820743</v>
      </c>
      <c r="I2964" s="37" t="n">
        <v>158.91</v>
      </c>
      <c r="J2964" s="37" t="n">
        <v>151.76</v>
      </c>
      <c r="K2964" s="160">
        <f>H2964*(I2964/J2964)</f>
        <v/>
      </c>
      <c r="L2964" s="159" t="n">
        <v>1009099.2345</v>
      </c>
      <c r="M2964" s="159" t="n">
        <v>979708</v>
      </c>
      <c r="N2964" s="159" t="n">
        <v>1058084.64</v>
      </c>
      <c r="O2964" s="162">
        <f>MIN(K2964,L2964,M2964,N2964)</f>
        <v/>
      </c>
      <c r="P2964" s="162">
        <f>MAX(K2964,L2964,M2964,N2964)</f>
        <v/>
      </c>
      <c r="Q2964" s="162">
        <f>MEDIAN(K2964,L2964,M2964,N2964)</f>
        <v/>
      </c>
      <c r="R2964" s="162">
        <f>AVERAGE(K2964,L2964,M2964,N2964)</f>
        <v/>
      </c>
      <c r="S2964" s="162">
        <f>AVERAGE(O2964,Q2964)</f>
        <v/>
      </c>
      <c r="T2964" s="162">
        <f>AVERAGE(P2964,Q2964)</f>
        <v/>
      </c>
      <c r="U2964" s="41">
        <f>STDEVA(K2964,L2964,M2964,N2964)</f>
        <v/>
      </c>
      <c r="V2964" s="42">
        <f>U2964/Q2964</f>
        <v/>
      </c>
      <c r="W2964" s="43">
        <f>IF(X2964=O2964,"MENOR",IF(X2964=S2964,"PROM[MEN-MED]","PROMEDIO"))</f>
        <v/>
      </c>
      <c r="X2964" s="163">
        <f>IF(V2964&lt;=300%,O2964,IF(AND(V2964&gt;100%,V2964&lt;=150%),S2964,R2964))</f>
        <v/>
      </c>
      <c r="Y2964" s="162">
        <f>ROUND(X2964,0)</f>
        <v/>
      </c>
    </row>
    <row r="2965" ht="15.75" customHeight="1">
      <c r="B2965" s="32" t="inlineStr">
        <is>
          <t>2.35</t>
        </is>
      </c>
      <c r="C2965" s="32" t="n">
        <v>8714199</v>
      </c>
      <c r="D2965" s="59" t="inlineStr">
        <is>
          <t xml:space="preserve">CAMBIO DE JUEGO DE AMORTIGUADORES TRASEROS </t>
        </is>
      </c>
      <c r="E2965" s="34" t="inlineStr">
        <is>
          <t xml:space="preserve">cambio de juego de amortiguadores traseros </t>
        </is>
      </c>
      <c r="F2965" s="32" t="inlineStr">
        <is>
          <t>Unidad</t>
        </is>
      </c>
      <c r="G2965" s="35" t="inlineStr">
        <is>
          <t>suministro</t>
        </is>
      </c>
      <c r="H2965" s="159" t="n">
        <v>434123</v>
      </c>
      <c r="I2965" s="37" t="n">
        <v>158.91</v>
      </c>
      <c r="J2965" s="37" t="n">
        <v>151.76</v>
      </c>
      <c r="K2965" s="160">
        <f>H2965*(I2965/J2965)</f>
        <v/>
      </c>
      <c r="L2965" s="159" t="n">
        <v>672733.1681</v>
      </c>
      <c r="M2965" s="159" t="n">
        <v>653139</v>
      </c>
      <c r="N2965" s="159" t="n">
        <v>705390.12</v>
      </c>
      <c r="O2965" s="162">
        <f>MIN(K2965,L2965,M2965,N2965)</f>
        <v/>
      </c>
      <c r="P2965" s="162">
        <f>MAX(K2965,L2965,M2965,N2965)</f>
        <v/>
      </c>
      <c r="Q2965" s="162">
        <f>MEDIAN(K2965,L2965,M2965,N2965)</f>
        <v/>
      </c>
      <c r="R2965" s="162">
        <f>AVERAGE(K2965,L2965,M2965,N2965)</f>
        <v/>
      </c>
      <c r="S2965" s="162">
        <f>AVERAGE(O2965,Q2965)</f>
        <v/>
      </c>
      <c r="T2965" s="162">
        <f>AVERAGE(P2965,Q2965)</f>
        <v/>
      </c>
      <c r="U2965" s="41">
        <f>STDEVA(K2965,L2965,M2965,N2965)</f>
        <v/>
      </c>
      <c r="V2965" s="42">
        <f>U2965/Q2965</f>
        <v/>
      </c>
      <c r="W2965" s="43">
        <f>IF(X2965=O2965,"MENOR",IF(X2965=S2965,"PROM[MEN-MED]","PROMEDIO"))</f>
        <v/>
      </c>
      <c r="X2965" s="163">
        <f>IF(V2965&lt;=300%,O2965,IF(AND(V2965&gt;100%,V2965&lt;=150%),S2965,R2965))</f>
        <v/>
      </c>
      <c r="Y2965" s="162">
        <f>ROUND(X2965,0)</f>
        <v/>
      </c>
    </row>
    <row r="2966" ht="15.75" customHeight="1">
      <c r="B2966" s="32" t="inlineStr">
        <is>
          <t>2.36</t>
        </is>
      </c>
      <c r="C2966" s="32" t="n">
        <v>8714199</v>
      </c>
      <c r="D2966" s="59" t="inlineStr">
        <is>
          <t>CAMBIO DE ELEMENTO AMORTIGUADOR DEL AMORTIGUADOR TRASERO NO.1</t>
        </is>
      </c>
      <c r="E2966" s="34" t="inlineStr">
        <is>
          <t>cambio de elemento amortiguador del amortiguador trasero no.1</t>
        </is>
      </c>
      <c r="F2966" s="32" t="inlineStr">
        <is>
          <t>Unidad</t>
        </is>
      </c>
      <c r="G2966" s="35" t="inlineStr">
        <is>
          <t>suministro</t>
        </is>
      </c>
      <c r="H2966" s="159" t="n">
        <v>547162</v>
      </c>
      <c r="I2966" s="37" t="n">
        <v>158.91</v>
      </c>
      <c r="J2966" s="37" t="n">
        <v>151.76</v>
      </c>
      <c r="K2966" s="160">
        <f>H2966*(I2966/J2966)</f>
        <v/>
      </c>
      <c r="L2966" s="159" t="n">
        <v>666325.5416999999</v>
      </c>
      <c r="M2966" s="159" t="n">
        <v>646918</v>
      </c>
      <c r="N2966" s="159" t="n">
        <v>698671.4399999999</v>
      </c>
      <c r="O2966" s="162">
        <f>MIN(K2966,L2966,M2966,N2966)</f>
        <v/>
      </c>
      <c r="P2966" s="162">
        <f>MAX(K2966,L2966,M2966,N2966)</f>
        <v/>
      </c>
      <c r="Q2966" s="162">
        <f>MEDIAN(K2966,L2966,M2966,N2966)</f>
        <v/>
      </c>
      <c r="R2966" s="162">
        <f>AVERAGE(K2966,L2966,M2966,N2966)</f>
        <v/>
      </c>
      <c r="S2966" s="162">
        <f>AVERAGE(O2966,Q2966)</f>
        <v/>
      </c>
      <c r="T2966" s="162">
        <f>AVERAGE(P2966,Q2966)</f>
        <v/>
      </c>
      <c r="U2966" s="41">
        <f>STDEVA(K2966,L2966,M2966,N2966)</f>
        <v/>
      </c>
      <c r="V2966" s="42">
        <f>U2966/Q2966</f>
        <v/>
      </c>
      <c r="W2966" s="43">
        <f>IF(X2966=O2966,"MENOR",IF(X2966=S2966,"PROM[MEN-MED]","PROMEDIO"))</f>
        <v/>
      </c>
      <c r="X2966" s="163">
        <f>IF(V2966&lt;=300%,O2966,IF(AND(V2966&gt;100%,V2966&lt;=150%),S2966,R2966))</f>
        <v/>
      </c>
      <c r="Y2966" s="162">
        <f>ROUND(X2966,0)</f>
        <v/>
      </c>
    </row>
    <row r="2967" ht="15.75" customHeight="1">
      <c r="B2967" s="32" t="inlineStr">
        <is>
          <t>2.37</t>
        </is>
      </c>
      <c r="C2967" s="32" t="n">
        <v>8714199</v>
      </c>
      <c r="D2967" s="59" t="inlineStr">
        <is>
          <t>CAMBIO DE ELEMENTO AMORTIGUADOR DEL AMORTIGUADOR TRASERO NO.2</t>
        </is>
      </c>
      <c r="E2967" s="34" t="inlineStr">
        <is>
          <t>cambio de elemento amortiguador del amortiguador trasero no.2</t>
        </is>
      </c>
      <c r="F2967" s="32" t="inlineStr">
        <is>
          <t>Unidad</t>
        </is>
      </c>
      <c r="G2967" s="35" t="inlineStr">
        <is>
          <t>suministro</t>
        </is>
      </c>
      <c r="H2967" s="159" t="n">
        <v>547162</v>
      </c>
      <c r="I2967" s="37" t="n">
        <v>158.91</v>
      </c>
      <c r="J2967" s="37" t="n">
        <v>151.76</v>
      </c>
      <c r="K2967" s="160">
        <f>H2967*(I2967/J2967)</f>
        <v/>
      </c>
      <c r="L2967" s="159" t="n">
        <v>659918.9387000001</v>
      </c>
      <c r="M2967" s="159" t="n">
        <v>640698</v>
      </c>
      <c r="N2967" s="159" t="n">
        <v>691953.84</v>
      </c>
      <c r="O2967" s="162">
        <f>MIN(K2967,L2967,M2967,N2967)</f>
        <v/>
      </c>
      <c r="P2967" s="162">
        <f>MAX(K2967,L2967,M2967,N2967)</f>
        <v/>
      </c>
      <c r="Q2967" s="162">
        <f>MEDIAN(K2967,L2967,M2967,N2967)</f>
        <v/>
      </c>
      <c r="R2967" s="162">
        <f>AVERAGE(K2967,L2967,M2967,N2967)</f>
        <v/>
      </c>
      <c r="S2967" s="162">
        <f>AVERAGE(O2967,Q2967)</f>
        <v/>
      </c>
      <c r="T2967" s="162">
        <f>AVERAGE(P2967,Q2967)</f>
        <v/>
      </c>
      <c r="U2967" s="41">
        <f>STDEVA(K2967,L2967,M2967,N2967)</f>
        <v/>
      </c>
      <c r="V2967" s="42">
        <f>U2967/Q2967</f>
        <v/>
      </c>
      <c r="W2967" s="43">
        <f>IF(X2967=O2967,"MENOR",IF(X2967=S2967,"PROM[MEN-MED]","PROMEDIO"))</f>
        <v/>
      </c>
      <c r="X2967" s="163">
        <f>IF(V2967&lt;=300%,O2967,IF(AND(V2967&gt;100%,V2967&lt;=150%),S2967,R2967))</f>
        <v/>
      </c>
      <c r="Y2967" s="162">
        <f>ROUND(X2967,0)</f>
        <v/>
      </c>
    </row>
    <row r="2968" ht="15.75" customHeight="1">
      <c r="B2968" s="32" t="inlineStr">
        <is>
          <t>2.38</t>
        </is>
      </c>
      <c r="C2968" s="32" t="n">
        <v>8714199</v>
      </c>
      <c r="D2968" s="59" t="inlineStr">
        <is>
          <t xml:space="preserve">CAMBIO DE SUBCONJUNTO DEL MUELLE HUECO </t>
        </is>
      </c>
      <c r="E2968" s="34" t="inlineStr">
        <is>
          <t xml:space="preserve">cambio de subconjunto del muelle hueco </t>
        </is>
      </c>
      <c r="F2968" s="32" t="inlineStr">
        <is>
          <t>Unidad</t>
        </is>
      </c>
      <c r="G2968" s="35" t="inlineStr">
        <is>
          <t>suministro</t>
        </is>
      </c>
      <c r="H2968" s="159" t="n">
        <v>547162</v>
      </c>
      <c r="I2968" s="37" t="n">
        <v>158.91</v>
      </c>
      <c r="J2968" s="37" t="n">
        <v>151.76</v>
      </c>
      <c r="K2968" s="160">
        <f>H2968*(I2968/J2968)</f>
        <v/>
      </c>
      <c r="L2968" s="159" t="n">
        <v>666325.5416999999</v>
      </c>
      <c r="M2968" s="159" t="n">
        <v>646918</v>
      </c>
      <c r="N2968" s="159" t="n">
        <v>698671.4399999999</v>
      </c>
      <c r="O2968" s="162">
        <f>MIN(K2968,L2968,M2968,N2968)</f>
        <v/>
      </c>
      <c r="P2968" s="162">
        <f>MAX(K2968,L2968,M2968,N2968)</f>
        <v/>
      </c>
      <c r="Q2968" s="162">
        <f>MEDIAN(K2968,L2968,M2968,N2968)</f>
        <v/>
      </c>
      <c r="R2968" s="162">
        <f>AVERAGE(K2968,L2968,M2968,N2968)</f>
        <v/>
      </c>
      <c r="S2968" s="162">
        <f>AVERAGE(O2968,Q2968)</f>
        <v/>
      </c>
      <c r="T2968" s="162">
        <f>AVERAGE(P2968,Q2968)</f>
        <v/>
      </c>
      <c r="U2968" s="41">
        <f>STDEVA(K2968,L2968,M2968,N2968)</f>
        <v/>
      </c>
      <c r="V2968" s="42">
        <f>U2968/Q2968</f>
        <v/>
      </c>
      <c r="W2968" s="43">
        <f>IF(X2968=O2968,"MENOR",IF(X2968=S2968,"PROM[MEN-MED]","PROMEDIO"))</f>
        <v/>
      </c>
      <c r="X2968" s="163">
        <f>IF(V2968&lt;=300%,O2968,IF(AND(V2968&gt;100%,V2968&lt;=150%),S2968,R2968))</f>
        <v/>
      </c>
      <c r="Y2968" s="162">
        <f>ROUND(X2968,0)</f>
        <v/>
      </c>
    </row>
    <row r="2969" ht="15.75" customHeight="1">
      <c r="B2969" s="32" t="inlineStr">
        <is>
          <t>2.39</t>
        </is>
      </c>
      <c r="C2969" s="32" t="n">
        <v>8714199</v>
      </c>
      <c r="D2969" s="59" t="inlineStr">
        <is>
          <t xml:space="preserve">CAMBIO DE MUELLE ESPIRAL TRASERO IZQUIERDO </t>
        </is>
      </c>
      <c r="E2969" s="34" t="inlineStr">
        <is>
          <t xml:space="preserve">cambio de muelle espiral trasero izquierdo </t>
        </is>
      </c>
      <c r="F2969" s="32" t="inlineStr">
        <is>
          <t>Unidad</t>
        </is>
      </c>
      <c r="G2969" s="35" t="inlineStr">
        <is>
          <t>suministro</t>
        </is>
      </c>
      <c r="H2969" s="159" t="n">
        <v>410372</v>
      </c>
      <c r="I2969" s="37" t="n">
        <v>158.91</v>
      </c>
      <c r="J2969" s="37" t="n">
        <v>151.76</v>
      </c>
      <c r="K2969" s="160">
        <f>H2969*(I2969/J2969)</f>
        <v/>
      </c>
      <c r="L2969" s="159" t="n">
        <v>499744.665</v>
      </c>
      <c r="M2969" s="159" t="n">
        <v>485189</v>
      </c>
      <c r="N2969" s="159" t="n">
        <v>524004.12</v>
      </c>
      <c r="O2969" s="162">
        <f>MIN(K2969,L2969,M2969,N2969)</f>
        <v/>
      </c>
      <c r="P2969" s="162">
        <f>MAX(K2969,L2969,M2969,N2969)</f>
        <v/>
      </c>
      <c r="Q2969" s="162">
        <f>MEDIAN(K2969,L2969,M2969,N2969)</f>
        <v/>
      </c>
      <c r="R2969" s="162">
        <f>AVERAGE(K2969,L2969,M2969,N2969)</f>
        <v/>
      </c>
      <c r="S2969" s="162">
        <f>AVERAGE(O2969,Q2969)</f>
        <v/>
      </c>
      <c r="T2969" s="162">
        <f>AVERAGE(P2969,Q2969)</f>
        <v/>
      </c>
      <c r="U2969" s="41">
        <f>STDEVA(K2969,L2969,M2969,N2969)</f>
        <v/>
      </c>
      <c r="V2969" s="42">
        <f>U2969/Q2969</f>
        <v/>
      </c>
      <c r="W2969" s="43">
        <f>IF(X2969=O2969,"MENOR",IF(X2969=S2969,"PROM[MEN-MED]","PROMEDIO"))</f>
        <v/>
      </c>
      <c r="X2969" s="163">
        <f>IF(V2969&lt;=300%,O2969,IF(AND(V2969&gt;100%,V2969&lt;=150%),S2969,R2969))</f>
        <v/>
      </c>
      <c r="Y2969" s="162">
        <f>ROUND(X2969,0)</f>
        <v/>
      </c>
    </row>
    <row r="2970" ht="15.75" customHeight="1">
      <c r="B2970" s="32" t="inlineStr">
        <is>
          <t>2.40</t>
        </is>
      </c>
      <c r="C2970" s="32" t="n">
        <v>8714199</v>
      </c>
      <c r="D2970" s="59" t="inlineStr">
        <is>
          <t xml:space="preserve">CAMBIO DE MUELLE ESPIRAL TRASERO DERECHO </t>
        </is>
      </c>
      <c r="E2970" s="34" t="inlineStr">
        <is>
          <t xml:space="preserve">cambio de muelle espiral trasero derecho </t>
        </is>
      </c>
      <c r="F2970" s="32" t="inlineStr">
        <is>
          <t>Unidad</t>
        </is>
      </c>
      <c r="G2970" s="35" t="inlineStr">
        <is>
          <t>suministro</t>
        </is>
      </c>
      <c r="H2970" s="159" t="n">
        <v>410372</v>
      </c>
      <c r="I2970" s="37" t="n">
        <v>158.91</v>
      </c>
      <c r="J2970" s="37" t="n">
        <v>151.76</v>
      </c>
      <c r="K2970" s="160">
        <f>H2970*(I2970/J2970)</f>
        <v/>
      </c>
      <c r="L2970" s="159" t="n">
        <v>514160.5511</v>
      </c>
      <c r="M2970" s="159" t="n">
        <v>499185</v>
      </c>
      <c r="N2970" s="159" t="n">
        <v>539119.8</v>
      </c>
      <c r="O2970" s="162">
        <f>MIN(K2970,L2970,M2970,N2970)</f>
        <v/>
      </c>
      <c r="P2970" s="162">
        <f>MAX(K2970,L2970,M2970,N2970)</f>
        <v/>
      </c>
      <c r="Q2970" s="162">
        <f>MEDIAN(K2970,L2970,M2970,N2970)</f>
        <v/>
      </c>
      <c r="R2970" s="162">
        <f>AVERAGE(K2970,L2970,M2970,N2970)</f>
        <v/>
      </c>
      <c r="S2970" s="162">
        <f>AVERAGE(O2970,Q2970)</f>
        <v/>
      </c>
      <c r="T2970" s="162">
        <f>AVERAGE(P2970,Q2970)</f>
        <v/>
      </c>
      <c r="U2970" s="41">
        <f>STDEVA(K2970,L2970,M2970,N2970)</f>
        <v/>
      </c>
      <c r="V2970" s="42">
        <f>U2970/Q2970</f>
        <v/>
      </c>
      <c r="W2970" s="43">
        <f>IF(X2970=O2970,"MENOR",IF(X2970=S2970,"PROM[MEN-MED]","PROMEDIO"))</f>
        <v/>
      </c>
      <c r="X2970" s="163">
        <f>IF(V2970&lt;=300%,O2970,IF(AND(V2970&gt;100%,V2970&lt;=150%),S2970,R2970))</f>
        <v/>
      </c>
      <c r="Y2970" s="162">
        <f>ROUND(X2970,0)</f>
        <v/>
      </c>
    </row>
    <row r="2971" ht="15.75" customHeight="1">
      <c r="B2971" s="32" t="inlineStr">
        <is>
          <t>2.41</t>
        </is>
      </c>
      <c r="C2971" s="32" t="n">
        <v>8714199</v>
      </c>
      <c r="D2971" s="59" t="inlineStr">
        <is>
          <t xml:space="preserve">CAMBIO DE CONJUNTO DEL BRAZO DE CONTROL SUPERIOR TRASERO </t>
        </is>
      </c>
      <c r="E2971" s="34" t="inlineStr">
        <is>
          <t xml:space="preserve">cambio de conjunto del brazo de control superior trasero </t>
        </is>
      </c>
      <c r="F2971" s="32" t="inlineStr">
        <is>
          <t>Unidad</t>
        </is>
      </c>
      <c r="G2971" s="35" t="inlineStr">
        <is>
          <t>suministro</t>
        </is>
      </c>
      <c r="H2971" s="159" t="n">
        <v>410372</v>
      </c>
      <c r="I2971" s="37" t="n">
        <v>158.91</v>
      </c>
      <c r="J2971" s="37" t="n">
        <v>151.76</v>
      </c>
      <c r="K2971" s="160">
        <f>H2971*(I2971/J2971)</f>
        <v/>
      </c>
      <c r="L2971" s="159" t="n">
        <v>494938.6953</v>
      </c>
      <c r="M2971" s="159" t="n">
        <v>480523</v>
      </c>
      <c r="N2971" s="159" t="n">
        <v>518964.84</v>
      </c>
      <c r="O2971" s="162">
        <f>MIN(K2971,L2971,M2971,N2971)</f>
        <v/>
      </c>
      <c r="P2971" s="162">
        <f>MAX(K2971,L2971,M2971,N2971)</f>
        <v/>
      </c>
      <c r="Q2971" s="162">
        <f>MEDIAN(K2971,L2971,M2971,N2971)</f>
        <v/>
      </c>
      <c r="R2971" s="162">
        <f>AVERAGE(K2971,L2971,M2971,N2971)</f>
        <v/>
      </c>
      <c r="S2971" s="162">
        <f>AVERAGE(O2971,Q2971)</f>
        <v/>
      </c>
      <c r="T2971" s="162">
        <f>AVERAGE(P2971,Q2971)</f>
        <v/>
      </c>
      <c r="U2971" s="41">
        <f>STDEVA(K2971,L2971,M2971,N2971)</f>
        <v/>
      </c>
      <c r="V2971" s="42">
        <f>U2971/Q2971</f>
        <v/>
      </c>
      <c r="W2971" s="43">
        <f>IF(X2971=O2971,"MENOR",IF(X2971=S2971,"PROM[MEN-MED]","PROMEDIO"))</f>
        <v/>
      </c>
      <c r="X2971" s="163">
        <f>IF(V2971&lt;=300%,O2971,IF(AND(V2971&gt;100%,V2971&lt;=150%),S2971,R2971))</f>
        <v/>
      </c>
      <c r="Y2971" s="162">
        <f>ROUND(X2971,0)</f>
        <v/>
      </c>
    </row>
    <row r="2972" ht="15.75" customHeight="1">
      <c r="B2972" s="32" t="inlineStr">
        <is>
          <t>2.42</t>
        </is>
      </c>
      <c r="C2972" s="32" t="n">
        <v>8714199</v>
      </c>
      <c r="D2972" s="59" t="inlineStr">
        <is>
          <t xml:space="preserve">CAMBIO DE CONJUNTO DEL BRAZO DE CONTROL INFERIOR  TRASERO </t>
        </is>
      </c>
      <c r="E2972" s="34" t="inlineStr">
        <is>
          <t xml:space="preserve">cambio de conjunto del brazo de control inferior  trasero </t>
        </is>
      </c>
      <c r="F2972" s="32" t="inlineStr">
        <is>
          <t>Unidad</t>
        </is>
      </c>
      <c r="G2972" s="35" t="inlineStr">
        <is>
          <t>suministro</t>
        </is>
      </c>
      <c r="H2972" s="159" t="n">
        <v>410372</v>
      </c>
      <c r="I2972" s="37" t="n">
        <v>158.91</v>
      </c>
      <c r="J2972" s="37" t="n">
        <v>151.76</v>
      </c>
      <c r="K2972" s="160">
        <f>H2972*(I2972/J2972)</f>
        <v/>
      </c>
      <c r="L2972" s="159" t="n">
        <v>504549.6232</v>
      </c>
      <c r="M2972" s="159" t="n">
        <v>489854</v>
      </c>
      <c r="N2972" s="159" t="n">
        <v>529042.3199999999</v>
      </c>
      <c r="O2972" s="162">
        <f>MIN(K2972,L2972,M2972,N2972)</f>
        <v/>
      </c>
      <c r="P2972" s="162">
        <f>MAX(K2972,L2972,M2972,N2972)</f>
        <v/>
      </c>
      <c r="Q2972" s="162">
        <f>MEDIAN(K2972,L2972,M2972,N2972)</f>
        <v/>
      </c>
      <c r="R2972" s="162">
        <f>AVERAGE(K2972,L2972,M2972,N2972)</f>
        <v/>
      </c>
      <c r="S2972" s="162">
        <f>AVERAGE(O2972,Q2972)</f>
        <v/>
      </c>
      <c r="T2972" s="162">
        <f>AVERAGE(P2972,Q2972)</f>
        <v/>
      </c>
      <c r="U2972" s="41">
        <f>STDEVA(K2972,L2972,M2972,N2972)</f>
        <v/>
      </c>
      <c r="V2972" s="42">
        <f>U2972/Q2972</f>
        <v/>
      </c>
      <c r="W2972" s="43">
        <f>IF(X2972=O2972,"MENOR",IF(X2972=S2972,"PROM[MEN-MED]","PROMEDIO"))</f>
        <v/>
      </c>
      <c r="X2972" s="163">
        <f>IF(V2972&lt;=300%,O2972,IF(AND(V2972&gt;100%,V2972&lt;=150%),S2972,R2972))</f>
        <v/>
      </c>
      <c r="Y2972" s="162">
        <f>ROUND(X2972,0)</f>
        <v/>
      </c>
    </row>
    <row r="2973" ht="15.75" customHeight="1">
      <c r="B2973" s="32" t="inlineStr">
        <is>
          <t>2.43</t>
        </is>
      </c>
      <c r="C2973" s="32" t="n">
        <v>8714199</v>
      </c>
      <c r="D2973" s="59" t="inlineStr">
        <is>
          <t xml:space="preserve">CAMBIO DE CONJUNTO DEL  VASTAGO DE CONTROL LATERAL TRASERO </t>
        </is>
      </c>
      <c r="E2973" s="34" t="inlineStr">
        <is>
          <t xml:space="preserve">cambio de conjunto del  vastago de control lateral trasero </t>
        </is>
      </c>
      <c r="F2973" s="32" t="inlineStr">
        <is>
          <t>Unidad</t>
        </is>
      </c>
      <c r="G2973" s="35" t="inlineStr">
        <is>
          <t>suministro</t>
        </is>
      </c>
      <c r="H2973" s="159" t="n">
        <v>410372</v>
      </c>
      <c r="I2973" s="37" t="n">
        <v>158.91</v>
      </c>
      <c r="J2973" s="37" t="n">
        <v>151.76</v>
      </c>
      <c r="K2973" s="160">
        <f>H2973*(I2973/J2973)</f>
        <v/>
      </c>
      <c r="L2973" s="159" t="n">
        <v>509354.5695</v>
      </c>
      <c r="M2973" s="159" t="n">
        <v>494519</v>
      </c>
      <c r="N2973" s="159" t="n">
        <v>534080.52</v>
      </c>
      <c r="O2973" s="162">
        <f>MIN(K2973,L2973,M2973,N2973)</f>
        <v/>
      </c>
      <c r="P2973" s="162">
        <f>MAX(K2973,L2973,M2973,N2973)</f>
        <v/>
      </c>
      <c r="Q2973" s="162">
        <f>MEDIAN(K2973,L2973,M2973,N2973)</f>
        <v/>
      </c>
      <c r="R2973" s="162">
        <f>AVERAGE(K2973,L2973,M2973,N2973)</f>
        <v/>
      </c>
      <c r="S2973" s="162">
        <f>AVERAGE(O2973,Q2973)</f>
        <v/>
      </c>
      <c r="T2973" s="162">
        <f>AVERAGE(P2973,Q2973)</f>
        <v/>
      </c>
      <c r="U2973" s="41">
        <f>STDEVA(K2973,L2973,M2973,N2973)</f>
        <v/>
      </c>
      <c r="V2973" s="42">
        <f>U2973/Q2973</f>
        <v/>
      </c>
      <c r="W2973" s="43">
        <f>IF(X2973=O2973,"MENOR",IF(X2973=S2973,"PROM[MEN-MED]","PROMEDIO"))</f>
        <v/>
      </c>
      <c r="X2973" s="163">
        <f>IF(V2973&lt;=300%,O2973,IF(AND(V2973&gt;100%,V2973&lt;=150%),S2973,R2973))</f>
        <v/>
      </c>
      <c r="Y2973" s="162">
        <f>ROUND(X2973,0)</f>
        <v/>
      </c>
    </row>
    <row r="2974" ht="15.75" customHeight="1">
      <c r="B2974" s="32" t="inlineStr">
        <is>
          <t>2.44</t>
        </is>
      </c>
      <c r="C2974" s="32" t="n">
        <v>8714199</v>
      </c>
      <c r="D2974" s="59" t="inlineStr">
        <is>
          <t xml:space="preserve">CAMBIO DE BARRA ESTABILIZADORA TRASERA </t>
        </is>
      </c>
      <c r="E2974" s="34" t="inlineStr">
        <is>
          <t xml:space="preserve">cambio de barra estabilizadora trasera </t>
        </is>
      </c>
      <c r="F2974" s="32" t="inlineStr">
        <is>
          <t>Unidad</t>
        </is>
      </c>
      <c r="G2974" s="35" t="inlineStr">
        <is>
          <t>suministro</t>
        </is>
      </c>
      <c r="H2974" s="159" t="n">
        <v>257586</v>
      </c>
      <c r="I2974" s="37" t="n">
        <v>158.91</v>
      </c>
      <c r="J2974" s="37" t="n">
        <v>151.76</v>
      </c>
      <c r="K2974" s="160">
        <f>H2974*(I2974/J2974)</f>
        <v/>
      </c>
      <c r="L2974" s="159" t="n">
        <v>1028320.0669</v>
      </c>
      <c r="M2974" s="159" t="n">
        <v>998369</v>
      </c>
      <c r="N2974" s="159" t="n">
        <v>1078238.52</v>
      </c>
      <c r="O2974" s="162">
        <f>MIN(K2974,L2974,M2974,N2974)</f>
        <v/>
      </c>
      <c r="P2974" s="162">
        <f>MAX(K2974,L2974,M2974,N2974)</f>
        <v/>
      </c>
      <c r="Q2974" s="162">
        <f>MEDIAN(K2974,L2974,M2974,N2974)</f>
        <v/>
      </c>
      <c r="R2974" s="162">
        <f>AVERAGE(K2974,L2974,M2974,N2974)</f>
        <v/>
      </c>
      <c r="S2974" s="162">
        <f>AVERAGE(O2974,Q2974)</f>
        <v/>
      </c>
      <c r="T2974" s="162">
        <f>AVERAGE(P2974,Q2974)</f>
        <v/>
      </c>
      <c r="U2974" s="41">
        <f>STDEVA(K2974,L2974,M2974,N2974)</f>
        <v/>
      </c>
      <c r="V2974" s="42">
        <f>U2974/Q2974</f>
        <v/>
      </c>
      <c r="W2974" s="43">
        <f>IF(X2974=O2974,"MENOR",IF(X2974=S2974,"PROM[MEN-MED]","PROMEDIO"))</f>
        <v/>
      </c>
      <c r="X2974" s="163">
        <f>IF(V2974&lt;=300%,O2974,IF(AND(V2974&gt;100%,V2974&lt;=150%),S2974,R2974))</f>
        <v/>
      </c>
      <c r="Y2974" s="162">
        <f>ROUND(X2974,0)</f>
        <v/>
      </c>
    </row>
    <row r="2975" ht="15.75" customHeight="1">
      <c r="B2975" s="32" t="inlineStr">
        <is>
          <t>2.45</t>
        </is>
      </c>
      <c r="C2975" s="32" t="n">
        <v>8714199</v>
      </c>
      <c r="D2975" s="59" t="inlineStr">
        <is>
          <t xml:space="preserve">CAMBIO DE CONJUNTO DEL ESTABILIZADOR TRASERO DERECHO </t>
        </is>
      </c>
      <c r="E2975" s="34" t="inlineStr">
        <is>
          <t xml:space="preserve">cambio de conjunto del estabilizador trasero derecho </t>
        </is>
      </c>
      <c r="F2975" s="32" t="inlineStr">
        <is>
          <t>Unidad</t>
        </is>
      </c>
      <c r="G2975" s="35" t="inlineStr">
        <is>
          <t>suministro</t>
        </is>
      </c>
      <c r="H2975" s="159" t="n">
        <v>410372</v>
      </c>
      <c r="I2975" s="37" t="n">
        <v>158.91</v>
      </c>
      <c r="J2975" s="37" t="n">
        <v>151.76</v>
      </c>
      <c r="K2975" s="160">
        <f>H2975*(I2975/J2975)</f>
        <v/>
      </c>
      <c r="L2975" s="159" t="n">
        <v>504549.6232</v>
      </c>
      <c r="M2975" s="159" t="n">
        <v>489854</v>
      </c>
      <c r="N2975" s="159" t="n">
        <v>529042.3199999999</v>
      </c>
      <c r="O2975" s="162">
        <f>MIN(K2975,L2975,M2975,N2975)</f>
        <v/>
      </c>
      <c r="P2975" s="162">
        <f>MAX(K2975,L2975,M2975,N2975)</f>
        <v/>
      </c>
      <c r="Q2975" s="162">
        <f>MEDIAN(K2975,L2975,M2975,N2975)</f>
        <v/>
      </c>
      <c r="R2975" s="162">
        <f>AVERAGE(K2975,L2975,M2975,N2975)</f>
        <v/>
      </c>
      <c r="S2975" s="162">
        <f>AVERAGE(O2975,Q2975)</f>
        <v/>
      </c>
      <c r="T2975" s="162">
        <f>AVERAGE(P2975,Q2975)</f>
        <v/>
      </c>
      <c r="U2975" s="41">
        <f>STDEVA(K2975,L2975,M2975,N2975)</f>
        <v/>
      </c>
      <c r="V2975" s="42">
        <f>U2975/Q2975</f>
        <v/>
      </c>
      <c r="W2975" s="43">
        <f>IF(X2975=O2975,"MENOR",IF(X2975=S2975,"PROM[MEN-MED]","PROMEDIO"))</f>
        <v/>
      </c>
      <c r="X2975" s="163">
        <f>IF(V2975&lt;=300%,O2975,IF(AND(V2975&gt;100%,V2975&lt;=150%),S2975,R2975))</f>
        <v/>
      </c>
      <c r="Y2975" s="162">
        <f>ROUND(X2975,0)</f>
        <v/>
      </c>
    </row>
    <row r="2976" ht="15.75" customHeight="1">
      <c r="B2976" s="32" t="inlineStr">
        <is>
          <t>2.46</t>
        </is>
      </c>
      <c r="C2976" s="32" t="n">
        <v>8714199</v>
      </c>
      <c r="D2976" s="59" t="inlineStr">
        <is>
          <t xml:space="preserve">CAMBIO DE CONJUNTO DEL ESTABILIZADOR TRASERO IZQUIERDO </t>
        </is>
      </c>
      <c r="E2976" s="34" t="inlineStr">
        <is>
          <t xml:space="preserve">cambio de conjunto del estabilizador trasero izquierdo </t>
        </is>
      </c>
      <c r="F2976" s="32" t="inlineStr">
        <is>
          <t>Unidad</t>
        </is>
      </c>
      <c r="G2976" s="35" t="inlineStr">
        <is>
          <t>suministro</t>
        </is>
      </c>
      <c r="H2976" s="159" t="n">
        <v>410372</v>
      </c>
      <c r="I2976" s="37" t="n">
        <v>158.91</v>
      </c>
      <c r="J2976" s="37" t="n">
        <v>151.76</v>
      </c>
      <c r="K2976" s="160">
        <f>H2976*(I2976/J2976)</f>
        <v/>
      </c>
      <c r="L2976" s="159" t="n">
        <v>514160.5511</v>
      </c>
      <c r="M2976" s="159" t="n">
        <v>499185</v>
      </c>
      <c r="N2976" s="159" t="n">
        <v>539119.8</v>
      </c>
      <c r="O2976" s="162">
        <f>MIN(K2976,L2976,M2976,N2976)</f>
        <v/>
      </c>
      <c r="P2976" s="162">
        <f>MAX(K2976,L2976,M2976,N2976)</f>
        <v/>
      </c>
      <c r="Q2976" s="162">
        <f>MEDIAN(K2976,L2976,M2976,N2976)</f>
        <v/>
      </c>
      <c r="R2976" s="162">
        <f>AVERAGE(K2976,L2976,M2976,N2976)</f>
        <v/>
      </c>
      <c r="S2976" s="162">
        <f>AVERAGE(O2976,Q2976)</f>
        <v/>
      </c>
      <c r="T2976" s="162">
        <f>AVERAGE(P2976,Q2976)</f>
        <v/>
      </c>
      <c r="U2976" s="41">
        <f>STDEVA(K2976,L2976,M2976,N2976)</f>
        <v/>
      </c>
      <c r="V2976" s="42">
        <f>U2976/Q2976</f>
        <v/>
      </c>
      <c r="W2976" s="43">
        <f>IF(X2976=O2976,"MENOR",IF(X2976=S2976,"PROM[MEN-MED]","PROMEDIO"))</f>
        <v/>
      </c>
      <c r="X2976" s="163">
        <f>IF(V2976&lt;=300%,O2976,IF(AND(V2976&gt;100%,V2976&lt;=150%),S2976,R2976))</f>
        <v/>
      </c>
      <c r="Y2976" s="162">
        <f>ROUND(X2976,0)</f>
        <v/>
      </c>
    </row>
    <row r="2977" ht="15.75" customHeight="1">
      <c r="B2977" s="32" t="inlineStr">
        <is>
          <t>2.47</t>
        </is>
      </c>
      <c r="C2977" s="32" t="n">
        <v>8714199</v>
      </c>
      <c r="D2977" s="59" t="inlineStr">
        <is>
          <t xml:space="preserve">CAMBIO DE CASQUILLOS DEL ESTABILIZADOR TRASERO </t>
        </is>
      </c>
      <c r="E2977" s="34" t="inlineStr">
        <is>
          <t xml:space="preserve">cambio de casquillos del estabilizador trasero </t>
        </is>
      </c>
      <c r="F2977" s="32" t="inlineStr">
        <is>
          <t>Unidad</t>
        </is>
      </c>
      <c r="G2977" s="35" t="inlineStr">
        <is>
          <t>suministro</t>
        </is>
      </c>
      <c r="H2977" s="159" t="n">
        <v>410372</v>
      </c>
      <c r="I2977" s="37" t="n">
        <v>158.91</v>
      </c>
      <c r="J2977" s="37" t="n">
        <v>151.76</v>
      </c>
      <c r="K2977" s="160">
        <f>H2977*(I2977/J2977)</f>
        <v/>
      </c>
      <c r="L2977" s="159" t="n">
        <v>514160.5511</v>
      </c>
      <c r="M2977" s="159" t="n">
        <v>499185</v>
      </c>
      <c r="N2977" s="159" t="n">
        <v>539119.8</v>
      </c>
      <c r="O2977" s="162">
        <f>MIN(K2977,L2977,M2977,N2977)</f>
        <v/>
      </c>
      <c r="P2977" s="162">
        <f>MAX(K2977,L2977,M2977,N2977)</f>
        <v/>
      </c>
      <c r="Q2977" s="162">
        <f>MEDIAN(K2977,L2977,M2977,N2977)</f>
        <v/>
      </c>
      <c r="R2977" s="162">
        <f>AVERAGE(K2977,L2977,M2977,N2977)</f>
        <v/>
      </c>
      <c r="S2977" s="162">
        <f>AVERAGE(O2977,Q2977)</f>
        <v/>
      </c>
      <c r="T2977" s="162">
        <f>AVERAGE(P2977,Q2977)</f>
        <v/>
      </c>
      <c r="U2977" s="41">
        <f>STDEVA(K2977,L2977,M2977,N2977)</f>
        <v/>
      </c>
      <c r="V2977" s="42">
        <f>U2977/Q2977</f>
        <v/>
      </c>
      <c r="W2977" s="43">
        <f>IF(X2977=O2977,"MENOR",IF(X2977=S2977,"PROM[MEN-MED]","PROMEDIO"))</f>
        <v/>
      </c>
      <c r="X2977" s="163">
        <f>IF(V2977&lt;=300%,O2977,IF(AND(V2977&gt;100%,V2977&lt;=150%),S2977,R2977))</f>
        <v/>
      </c>
      <c r="Y2977" s="162">
        <f>ROUND(X2977,0)</f>
        <v/>
      </c>
    </row>
    <row r="2978" ht="15.75" customHeight="1">
      <c r="B2978" s="32" t="inlineStr">
        <is>
          <t>2.48</t>
        </is>
      </c>
      <c r="C2978" s="32" t="n">
        <v>8714199</v>
      </c>
      <c r="D2978" s="59" t="inlineStr">
        <is>
          <t xml:space="preserve">CAMBIO DE SOPORTE DEL ESTABILIZADOR TRASERO </t>
        </is>
      </c>
      <c r="E2978" s="34" t="inlineStr">
        <is>
          <t xml:space="preserve">cambio de soporte del estabilizador trasero </t>
        </is>
      </c>
      <c r="F2978" s="32" t="inlineStr">
        <is>
          <t>Unidad</t>
        </is>
      </c>
      <c r="G2978" s="35" t="inlineStr">
        <is>
          <t>suministro</t>
        </is>
      </c>
      <c r="H2978" s="159" t="n">
        <v>410372</v>
      </c>
      <c r="I2978" s="37" t="n">
        <v>158.91</v>
      </c>
      <c r="J2978" s="37" t="n">
        <v>151.76</v>
      </c>
      <c r="K2978" s="160">
        <f>H2978*(I2978/J2978)</f>
        <v/>
      </c>
      <c r="L2978" s="159" t="n">
        <v>504549.6232</v>
      </c>
      <c r="M2978" s="159" t="n">
        <v>489854</v>
      </c>
      <c r="N2978" s="159" t="n">
        <v>529042.3199999999</v>
      </c>
      <c r="O2978" s="162">
        <f>MIN(K2978,L2978,M2978,N2978)</f>
        <v/>
      </c>
      <c r="P2978" s="162">
        <f>MAX(K2978,L2978,M2978,N2978)</f>
        <v/>
      </c>
      <c r="Q2978" s="162">
        <f>MEDIAN(K2978,L2978,M2978,N2978)</f>
        <v/>
      </c>
      <c r="R2978" s="162">
        <f>AVERAGE(K2978,L2978,M2978,N2978)</f>
        <v/>
      </c>
      <c r="S2978" s="162">
        <f>AVERAGE(O2978,Q2978)</f>
        <v/>
      </c>
      <c r="T2978" s="162">
        <f>AVERAGE(P2978,Q2978)</f>
        <v/>
      </c>
      <c r="U2978" s="41">
        <f>STDEVA(K2978,L2978,M2978,N2978)</f>
        <v/>
      </c>
      <c r="V2978" s="42">
        <f>U2978/Q2978</f>
        <v/>
      </c>
      <c r="W2978" s="43">
        <f>IF(X2978=O2978,"MENOR",IF(X2978=S2978,"PROM[MEN-MED]","PROMEDIO"))</f>
        <v/>
      </c>
      <c r="X2978" s="163">
        <f>IF(V2978&lt;=300%,O2978,IF(AND(V2978&gt;100%,V2978&lt;=150%),S2978,R2978))</f>
        <v/>
      </c>
      <c r="Y2978" s="162">
        <f>ROUND(X2978,0)</f>
        <v/>
      </c>
    </row>
    <row r="2979" ht="19.5" customHeight="1">
      <c r="B2979" s="96" t="inlineStr">
        <is>
          <t>3.</t>
        </is>
      </c>
      <c r="C2979" s="142" t="inlineStr">
        <is>
          <t>SISTEMA DE DIRECCIÓN</t>
        </is>
      </c>
      <c r="H2979" s="157" t="n"/>
      <c r="I2979" s="29" t="n"/>
      <c r="J2979" s="29" t="n"/>
      <c r="K2979" s="157" t="n"/>
      <c r="L2979" s="157" t="n"/>
      <c r="M2979" s="157" t="n"/>
      <c r="N2979" s="157" t="n"/>
      <c r="O2979" s="29" t="n"/>
      <c r="P2979" s="29" t="n"/>
      <c r="Q2979" s="29" t="n"/>
      <c r="R2979" s="29" t="n"/>
      <c r="S2979" s="29" t="n"/>
      <c r="T2979" s="29" t="n"/>
      <c r="U2979" s="29" t="n"/>
      <c r="V2979" s="75" t="n"/>
      <c r="W2979" s="29" t="n"/>
      <c r="X2979" s="29" t="n"/>
      <c r="Y2979" s="29" t="n"/>
    </row>
    <row r="2980" ht="15.75" customHeight="1">
      <c r="B2980" s="32" t="inlineStr">
        <is>
          <t>3.1</t>
        </is>
      </c>
      <c r="C2980" s="32" t="n">
        <v>8714199</v>
      </c>
      <c r="D2980" s="58" t="inlineStr">
        <is>
          <t xml:space="preserve">CAMBIO DE CONJUNTO DE LA BOMBA DE PALETAS </t>
        </is>
      </c>
      <c r="E2980" s="56" t="inlineStr">
        <is>
          <t xml:space="preserve">cambio de conjunto de la bomba de paletas </t>
        </is>
      </c>
      <c r="F2980" s="32" t="inlineStr">
        <is>
          <t>Unidad</t>
        </is>
      </c>
      <c r="G2980" s="35" t="inlineStr">
        <is>
          <t>suministro</t>
        </is>
      </c>
      <c r="H2980" s="159" t="n">
        <v>1094324</v>
      </c>
      <c r="I2980" s="37" t="n">
        <v>158.91</v>
      </c>
      <c r="J2980" s="37" t="n">
        <v>151.76</v>
      </c>
      <c r="K2980" s="160">
        <f>H2980*(I2980/J2980)</f>
        <v/>
      </c>
      <c r="L2980" s="159" t="n">
        <v>1319837.8774</v>
      </c>
      <c r="M2980" s="159" t="n">
        <v>1281396</v>
      </c>
      <c r="N2980" s="159" t="n">
        <v>1383907.68</v>
      </c>
      <c r="O2980" s="162">
        <f>MIN(K2980,L2980,M2980,N2980)</f>
        <v/>
      </c>
      <c r="P2980" s="162">
        <f>MAX(K2980,L2980,M2980,N2980)</f>
        <v/>
      </c>
      <c r="Q2980" s="162">
        <f>MEDIAN(K2980,L2980,M2980,N2980)</f>
        <v/>
      </c>
      <c r="R2980" s="162">
        <f>AVERAGE(K2980,L2980,M2980,N2980)</f>
        <v/>
      </c>
      <c r="S2980" s="162">
        <f>AVERAGE(O2980,Q2980)</f>
        <v/>
      </c>
      <c r="T2980" s="162">
        <f>AVERAGE(P2980,Q2980)</f>
        <v/>
      </c>
      <c r="U2980" s="41">
        <f>STDEVA(K2980,L2980,M2980,N2980)</f>
        <v/>
      </c>
      <c r="V2980" s="42">
        <f>U2980/Q2980</f>
        <v/>
      </c>
      <c r="W2980" s="43">
        <f>IF(X2980=O2980,"MENOR",IF(X2980=S2980,"PROM[MEN-MED]","PROMEDIO"))</f>
        <v/>
      </c>
      <c r="X2980" s="163">
        <f>IF(V2980&lt;=300%,O2980,IF(AND(V2980&gt;100%,V2980&lt;=150%),S2980,R2980))</f>
        <v/>
      </c>
      <c r="Y2980" s="162">
        <f>ROUND(X2980,0)</f>
        <v/>
      </c>
    </row>
    <row r="2981" ht="15.75" customHeight="1">
      <c r="B2981" s="32" t="inlineStr">
        <is>
          <t>3.2</t>
        </is>
      </c>
      <c r="C2981" s="32" t="n">
        <v>8714199</v>
      </c>
      <c r="D2981" s="59" t="inlineStr">
        <is>
          <t xml:space="preserve">CAMBIO DE TUBO DE ALIMENTACION DE PRESION DE LA BOMBA </t>
        </is>
      </c>
      <c r="E2981" s="34" t="inlineStr">
        <is>
          <t xml:space="preserve">cambio de tubo de alimentacion de presion de la bomba </t>
        </is>
      </c>
      <c r="F2981" s="32" t="inlineStr">
        <is>
          <t>Juego</t>
        </is>
      </c>
      <c r="G2981" s="35" t="inlineStr">
        <is>
          <t>suministro</t>
        </is>
      </c>
      <c r="H2981" s="159" t="n">
        <v>683953</v>
      </c>
      <c r="I2981" s="37" t="n">
        <v>158.91</v>
      </c>
      <c r="J2981" s="37" t="n">
        <v>151.76</v>
      </c>
      <c r="K2981" s="160">
        <f>H2981*(I2981/J2981)</f>
        <v/>
      </c>
      <c r="L2981" s="159" t="n">
        <v>856933.2205000001</v>
      </c>
      <c r="M2981" s="159" t="n">
        <v>831974</v>
      </c>
      <c r="N2981" s="159" t="n">
        <v>898531.92</v>
      </c>
      <c r="O2981" s="162">
        <f>MIN(K2981,L2981,M2981,N2981)</f>
        <v/>
      </c>
      <c r="P2981" s="162">
        <f>MAX(K2981,L2981,M2981,N2981)</f>
        <v/>
      </c>
      <c r="Q2981" s="162">
        <f>MEDIAN(K2981,L2981,M2981,N2981)</f>
        <v/>
      </c>
      <c r="R2981" s="162">
        <f>AVERAGE(K2981,L2981,M2981,N2981)</f>
        <v/>
      </c>
      <c r="S2981" s="162">
        <f>AVERAGE(O2981,Q2981)</f>
        <v/>
      </c>
      <c r="T2981" s="162">
        <f>AVERAGE(P2981,Q2981)</f>
        <v/>
      </c>
      <c r="U2981" s="41">
        <f>STDEVA(K2981,L2981,M2981,N2981)</f>
        <v/>
      </c>
      <c r="V2981" s="42">
        <f>U2981/Q2981</f>
        <v/>
      </c>
      <c r="W2981" s="43">
        <f>IF(X2981=O2981,"MENOR",IF(X2981=S2981,"PROM[MEN-MED]","PROMEDIO"))</f>
        <v/>
      </c>
      <c r="X2981" s="163">
        <f>IF(V2981&lt;=300%,O2981,IF(AND(V2981&gt;100%,V2981&lt;=150%),S2981,R2981))</f>
        <v/>
      </c>
      <c r="Y2981" s="162">
        <f>ROUND(X2981,0)</f>
        <v/>
      </c>
    </row>
    <row r="2982" ht="15.75" customHeight="1">
      <c r="B2982" s="32" t="inlineStr">
        <is>
          <t>3.3</t>
        </is>
      </c>
      <c r="C2982" s="32" t="n">
        <v>8714199</v>
      </c>
      <c r="D2982" s="58" t="inlineStr">
        <is>
          <t xml:space="preserve">CAMBIO DE MANGUERA DEL DEPOSITO DE ACEITE A LA BOMBA </t>
        </is>
      </c>
      <c r="E2982" s="56" t="inlineStr">
        <is>
          <t xml:space="preserve">cambio de manguera del deposito de aceite a la bomba </t>
        </is>
      </c>
      <c r="F2982" s="32" t="inlineStr">
        <is>
          <t>Unidad</t>
        </is>
      </c>
      <c r="G2982" s="35" t="inlineStr">
        <is>
          <t>suministro</t>
        </is>
      </c>
      <c r="H2982" s="159" t="n">
        <v>273581</v>
      </c>
      <c r="I2982" s="37" t="n">
        <v>158.91</v>
      </c>
      <c r="J2982" s="37" t="n">
        <v>151.76</v>
      </c>
      <c r="K2982" s="160">
        <f>H2982*(I2982/J2982)</f>
        <v/>
      </c>
      <c r="L2982" s="159" t="n">
        <v>342773.7047</v>
      </c>
      <c r="M2982" s="159" t="n">
        <v>332790</v>
      </c>
      <c r="N2982" s="159" t="n">
        <v>359413.2</v>
      </c>
      <c r="O2982" s="162">
        <f>MIN(K2982,L2982,M2982,N2982)</f>
        <v/>
      </c>
      <c r="P2982" s="162">
        <f>MAX(K2982,L2982,M2982,N2982)</f>
        <v/>
      </c>
      <c r="Q2982" s="162">
        <f>MEDIAN(K2982,L2982,M2982,N2982)</f>
        <v/>
      </c>
      <c r="R2982" s="162">
        <f>AVERAGE(K2982,L2982,M2982,N2982)</f>
        <v/>
      </c>
      <c r="S2982" s="162">
        <f>AVERAGE(O2982,Q2982)</f>
        <v/>
      </c>
      <c r="T2982" s="162">
        <f>AVERAGE(P2982,Q2982)</f>
        <v/>
      </c>
      <c r="U2982" s="41">
        <f>STDEVA(K2982,L2982,M2982,N2982)</f>
        <v/>
      </c>
      <c r="V2982" s="42">
        <f>U2982/Q2982</f>
        <v/>
      </c>
      <c r="W2982" s="43">
        <f>IF(X2982=O2982,"MENOR",IF(X2982=S2982,"PROM[MEN-MED]","PROMEDIO"))</f>
        <v/>
      </c>
      <c r="X2982" s="163">
        <f>IF(V2982&lt;=300%,O2982,IF(AND(V2982&gt;100%,V2982&lt;=150%),S2982,R2982))</f>
        <v/>
      </c>
      <c r="Y2982" s="162">
        <f>ROUND(X2982,0)</f>
        <v/>
      </c>
    </row>
    <row r="2983" ht="15.75" customHeight="1">
      <c r="B2983" s="32" t="inlineStr">
        <is>
          <t>3.4</t>
        </is>
      </c>
      <c r="C2983" s="32" t="n">
        <v>8714199</v>
      </c>
      <c r="D2983" s="59" t="inlineStr">
        <is>
          <t xml:space="preserve">CAMBIO DE CONJUNTO DE LA COLUMNA DE DIRECCION </t>
        </is>
      </c>
      <c r="E2983" s="34" t="inlineStr">
        <is>
          <t xml:space="preserve">cambio de conjunto de la columna de direccion </t>
        </is>
      </c>
      <c r="F2983" s="32" t="inlineStr">
        <is>
          <t>Unidad</t>
        </is>
      </c>
      <c r="G2983" s="35" t="inlineStr">
        <is>
          <t>suministro</t>
        </is>
      </c>
      <c r="H2983" s="159" t="n">
        <v>957534</v>
      </c>
      <c r="I2983" s="37" t="n">
        <v>158.91</v>
      </c>
      <c r="J2983" s="37" t="n">
        <v>151.76</v>
      </c>
      <c r="K2983" s="160">
        <f>H2983*(I2983/J2983)</f>
        <v/>
      </c>
      <c r="L2983" s="159" t="n">
        <v>1188494.3406</v>
      </c>
      <c r="M2983" s="159" t="n">
        <v>1153878</v>
      </c>
      <c r="N2983" s="159" t="n">
        <v>1246188.24</v>
      </c>
      <c r="O2983" s="162">
        <f>MIN(K2983,L2983,M2983,N2983)</f>
        <v/>
      </c>
      <c r="P2983" s="162">
        <f>MAX(K2983,L2983,M2983,N2983)</f>
        <v/>
      </c>
      <c r="Q2983" s="162">
        <f>MEDIAN(K2983,L2983,M2983,N2983)</f>
        <v/>
      </c>
      <c r="R2983" s="162">
        <f>AVERAGE(K2983,L2983,M2983,N2983)</f>
        <v/>
      </c>
      <c r="S2983" s="162">
        <f>AVERAGE(O2983,Q2983)</f>
        <v/>
      </c>
      <c r="T2983" s="162">
        <f>AVERAGE(P2983,Q2983)</f>
        <v/>
      </c>
      <c r="U2983" s="41">
        <f>STDEVA(K2983,L2983,M2983,N2983)</f>
        <v/>
      </c>
      <c r="V2983" s="42">
        <f>U2983/Q2983</f>
        <v/>
      </c>
      <c r="W2983" s="43">
        <f>IF(X2983=O2983,"MENOR",IF(X2983=S2983,"PROM[MEN-MED]","PROMEDIO"))</f>
        <v/>
      </c>
      <c r="X2983" s="163">
        <f>IF(V2983&lt;=300%,O2983,IF(AND(V2983&gt;100%,V2983&lt;=150%),S2983,R2983))</f>
        <v/>
      </c>
      <c r="Y2983" s="162">
        <f>ROUND(X2983,0)</f>
        <v/>
      </c>
    </row>
    <row r="2984" ht="15.75" customHeight="1">
      <c r="B2984" s="32" t="inlineStr">
        <is>
          <t>3.5</t>
        </is>
      </c>
      <c r="C2984" s="32" t="n">
        <v>8714199</v>
      </c>
      <c r="D2984" s="59" t="inlineStr">
        <is>
          <t>CAMBIO DE CONJUNTO DEL JUEGO DE INTERRUPTORES CON SUBCONJUNTO DEL CABLE ESPIRAL</t>
        </is>
      </c>
      <c r="E2984" s="56" t="inlineStr">
        <is>
          <t>cambio de conjunto del juego de interruptores con subconjunto del cable espiral</t>
        </is>
      </c>
      <c r="F2984" s="32" t="inlineStr">
        <is>
          <t>Juego</t>
        </is>
      </c>
      <c r="G2984" s="35" t="inlineStr">
        <is>
          <t>suministro</t>
        </is>
      </c>
      <c r="H2984" s="159" t="n">
        <v>273581</v>
      </c>
      <c r="I2984" s="37" t="n">
        <v>158.91</v>
      </c>
      <c r="J2984" s="37" t="n">
        <v>151.76</v>
      </c>
      <c r="K2984" s="160">
        <f>H2984*(I2984/J2984)</f>
        <v/>
      </c>
      <c r="L2984" s="159" t="n">
        <v>336366.0664</v>
      </c>
      <c r="M2984" s="159" t="n">
        <v>326569</v>
      </c>
      <c r="N2984" s="159" t="n">
        <v>352694.52</v>
      </c>
      <c r="O2984" s="162">
        <f>MIN(K2984,L2984,M2984,N2984)</f>
        <v/>
      </c>
      <c r="P2984" s="162">
        <f>MAX(K2984,L2984,M2984,N2984)</f>
        <v/>
      </c>
      <c r="Q2984" s="162">
        <f>MEDIAN(K2984,L2984,M2984,N2984)</f>
        <v/>
      </c>
      <c r="R2984" s="162">
        <f>AVERAGE(K2984,L2984,M2984,N2984)</f>
        <v/>
      </c>
      <c r="S2984" s="162">
        <f>AVERAGE(O2984,Q2984)</f>
        <v/>
      </c>
      <c r="T2984" s="162">
        <f>AVERAGE(P2984,Q2984)</f>
        <v/>
      </c>
      <c r="U2984" s="41">
        <f>STDEVA(K2984,L2984,M2984,N2984)</f>
        <v/>
      </c>
      <c r="V2984" s="42">
        <f>U2984/Q2984</f>
        <v/>
      </c>
      <c r="W2984" s="43">
        <f>IF(X2984=O2984,"MENOR",IF(X2984=S2984,"PROM[MEN-MED]","PROMEDIO"))</f>
        <v/>
      </c>
      <c r="X2984" s="163">
        <f>IF(V2984&lt;=300%,O2984,IF(AND(V2984&gt;100%,V2984&lt;=150%),S2984,R2984))</f>
        <v/>
      </c>
      <c r="Y2984" s="162">
        <f>ROUND(X2984,0)</f>
        <v/>
      </c>
    </row>
    <row r="2985" ht="15.75" customHeight="1">
      <c r="B2985" s="32" t="inlineStr">
        <is>
          <t>3.6</t>
        </is>
      </c>
      <c r="C2985" s="32" t="n">
        <v>8714199</v>
      </c>
      <c r="D2985" s="59" t="inlineStr">
        <is>
          <t xml:space="preserve">CAMBIO DE CONJUNTO DEL EJE INTERMEDIO DE DIRECCION </t>
        </is>
      </c>
      <c r="E2985" s="56" t="inlineStr">
        <is>
          <t xml:space="preserve">cambio de conjunto del eje intermedio de direccion </t>
        </is>
      </c>
      <c r="F2985" s="32" t="inlineStr">
        <is>
          <t>Unidad</t>
        </is>
      </c>
      <c r="G2985" s="35" t="inlineStr">
        <is>
          <t>suministro</t>
        </is>
      </c>
      <c r="H2985" s="159" t="n">
        <v>957534</v>
      </c>
      <c r="I2985" s="37" t="n">
        <v>158.91</v>
      </c>
      <c r="J2985" s="37" t="n">
        <v>151.76</v>
      </c>
      <c r="K2985" s="160">
        <f>H2985*(I2985/J2985)</f>
        <v/>
      </c>
      <c r="L2985" s="159" t="n">
        <v>1177282.7913</v>
      </c>
      <c r="M2985" s="159" t="n">
        <v>1142993</v>
      </c>
      <c r="N2985" s="159" t="n">
        <v>1234432.44</v>
      </c>
      <c r="O2985" s="162">
        <f>MIN(K2985,L2985,M2985,N2985)</f>
        <v/>
      </c>
      <c r="P2985" s="162">
        <f>MAX(K2985,L2985,M2985,N2985)</f>
        <v/>
      </c>
      <c r="Q2985" s="162">
        <f>MEDIAN(K2985,L2985,M2985,N2985)</f>
        <v/>
      </c>
      <c r="R2985" s="162">
        <f>AVERAGE(K2985,L2985,M2985,N2985)</f>
        <v/>
      </c>
      <c r="S2985" s="162">
        <f>AVERAGE(O2985,Q2985)</f>
        <v/>
      </c>
      <c r="T2985" s="162">
        <f>AVERAGE(P2985,Q2985)</f>
        <v/>
      </c>
      <c r="U2985" s="41">
        <f>STDEVA(K2985,L2985,M2985,N2985)</f>
        <v/>
      </c>
      <c r="V2985" s="42">
        <f>U2985/Q2985</f>
        <v/>
      </c>
      <c r="W2985" s="43">
        <f>IF(X2985=O2985,"MENOR",IF(X2985=S2985,"PROM[MEN-MED]","PROMEDIO"))</f>
        <v/>
      </c>
      <c r="X2985" s="163">
        <f>IF(V2985&lt;=300%,O2985,IF(AND(V2985&gt;100%,V2985&lt;=150%),S2985,R2985))</f>
        <v/>
      </c>
      <c r="Y2985" s="162">
        <f>ROUND(X2985,0)</f>
        <v/>
      </c>
    </row>
    <row r="2986" ht="15.75" customHeight="1">
      <c r="B2986" s="32" t="inlineStr">
        <is>
          <t>3.7</t>
        </is>
      </c>
      <c r="C2986" s="32" t="n">
        <v>8714199</v>
      </c>
      <c r="D2986" s="59" t="inlineStr">
        <is>
          <t xml:space="preserve">CAMBIO DE SUBCONJUNTO DE LA CUBIERTA DEL ORIFICIO DE LA COLUMNA DE DIRECCION </t>
        </is>
      </c>
      <c r="E2986" s="34" t="inlineStr">
        <is>
          <t xml:space="preserve">cambio de subconjunto de la cubierta del orificio de la columna de direccion </t>
        </is>
      </c>
      <c r="F2986" s="32" t="inlineStr">
        <is>
          <t>Unidad</t>
        </is>
      </c>
      <c r="G2986" s="35" t="inlineStr">
        <is>
          <t>suministro</t>
        </is>
      </c>
      <c r="H2986" s="159" t="n">
        <v>957534</v>
      </c>
      <c r="I2986" s="37" t="n">
        <v>158.91</v>
      </c>
      <c r="J2986" s="37" t="n">
        <v>151.76</v>
      </c>
      <c r="K2986" s="160">
        <f>H2986*(I2986/J2986)</f>
        <v/>
      </c>
      <c r="L2986" s="159" t="n">
        <v>1177282.7913</v>
      </c>
      <c r="M2986" s="159" t="n">
        <v>1142993</v>
      </c>
      <c r="N2986" s="159" t="n">
        <v>1234432.44</v>
      </c>
      <c r="O2986" s="162">
        <f>MIN(K2986,L2986,M2986,N2986)</f>
        <v/>
      </c>
      <c r="P2986" s="162">
        <f>MAX(K2986,L2986,M2986,N2986)</f>
        <v/>
      </c>
      <c r="Q2986" s="162">
        <f>MEDIAN(K2986,L2986,M2986,N2986)</f>
        <v/>
      </c>
      <c r="R2986" s="162">
        <f>AVERAGE(K2986,L2986,M2986,N2986)</f>
        <v/>
      </c>
      <c r="S2986" s="162">
        <f>AVERAGE(O2986,Q2986)</f>
        <v/>
      </c>
      <c r="T2986" s="162">
        <f>AVERAGE(P2986,Q2986)</f>
        <v/>
      </c>
      <c r="U2986" s="41">
        <f>STDEVA(K2986,L2986,M2986,N2986)</f>
        <v/>
      </c>
      <c r="V2986" s="42">
        <f>U2986/Q2986</f>
        <v/>
      </c>
      <c r="W2986" s="43">
        <f>IF(X2986=O2986,"MENOR",IF(X2986=S2986,"PROM[MEN-MED]","PROMEDIO"))</f>
        <v/>
      </c>
      <c r="X2986" s="163">
        <f>IF(V2986&lt;=300%,O2986,IF(AND(V2986&gt;100%,V2986&lt;=150%),S2986,R2986))</f>
        <v/>
      </c>
      <c r="Y2986" s="162">
        <f>ROUND(X2986,0)</f>
        <v/>
      </c>
    </row>
    <row r="2987" ht="15.75" customHeight="1">
      <c r="B2987" s="32" t="inlineStr">
        <is>
          <t>3.8</t>
        </is>
      </c>
      <c r="C2987" s="32" t="n">
        <v>8714199</v>
      </c>
      <c r="D2987" s="59" t="inlineStr">
        <is>
          <t>CAMBIO DE SUBCONJUNTO DEL EJE INTERMEDIO DE DIRECCION NO.2</t>
        </is>
      </c>
      <c r="E2987" s="34" t="inlineStr">
        <is>
          <t>cambio de subconjunto del eje intermedio de direccion no.2</t>
        </is>
      </c>
      <c r="F2987" s="32" t="inlineStr">
        <is>
          <t>Unidad</t>
        </is>
      </c>
      <c r="G2987" s="35" t="inlineStr">
        <is>
          <t>suministro</t>
        </is>
      </c>
      <c r="H2987" s="159" t="n">
        <v>957534</v>
      </c>
      <c r="I2987" s="37" t="n">
        <v>158.91</v>
      </c>
      <c r="J2987" s="37" t="n">
        <v>151.76</v>
      </c>
      <c r="K2987" s="160">
        <f>H2987*(I2987/J2987)</f>
        <v/>
      </c>
      <c r="L2987" s="159" t="n">
        <v>1188494.3406</v>
      </c>
      <c r="M2987" s="159" t="n">
        <v>1153878</v>
      </c>
      <c r="N2987" s="159" t="n">
        <v>1246188.24</v>
      </c>
      <c r="O2987" s="162">
        <f>MIN(K2987,L2987,M2987,N2987)</f>
        <v/>
      </c>
      <c r="P2987" s="162">
        <f>MAX(K2987,L2987,M2987,N2987)</f>
        <v/>
      </c>
      <c r="Q2987" s="162">
        <f>MEDIAN(K2987,L2987,M2987,N2987)</f>
        <v/>
      </c>
      <c r="R2987" s="162">
        <f>AVERAGE(K2987,L2987,M2987,N2987)</f>
        <v/>
      </c>
      <c r="S2987" s="162">
        <f>AVERAGE(O2987,Q2987)</f>
        <v/>
      </c>
      <c r="T2987" s="162">
        <f>AVERAGE(P2987,Q2987)</f>
        <v/>
      </c>
      <c r="U2987" s="41">
        <f>STDEVA(K2987,L2987,M2987,N2987)</f>
        <v/>
      </c>
      <c r="V2987" s="42">
        <f>U2987/Q2987</f>
        <v/>
      </c>
      <c r="W2987" s="43">
        <f>IF(X2987=O2987,"MENOR",IF(X2987=S2987,"PROM[MEN-MED]","PROMEDIO"))</f>
        <v/>
      </c>
      <c r="X2987" s="163">
        <f>IF(V2987&lt;=300%,O2987,IF(AND(V2987&gt;100%,V2987&lt;=150%),S2987,R2987))</f>
        <v/>
      </c>
      <c r="Y2987" s="162">
        <f>ROUND(X2987,0)</f>
        <v/>
      </c>
    </row>
    <row r="2988" ht="15.75" customHeight="1">
      <c r="B2988" s="32" t="inlineStr">
        <is>
          <t>3.9</t>
        </is>
      </c>
      <c r="C2988" s="32" t="n">
        <v>8714199</v>
      </c>
      <c r="D2988" s="59" t="inlineStr">
        <is>
          <t>CAMBIO DE SELENOIDE DE INTERBLOQUEO DE LA LLAVE</t>
        </is>
      </c>
      <c r="E2988" s="34" t="inlineStr">
        <is>
          <t>cambio de selenoide de interbloqueo de la llave</t>
        </is>
      </c>
      <c r="F2988" s="32" t="inlineStr">
        <is>
          <t>Unidad</t>
        </is>
      </c>
      <c r="G2988" s="35" t="inlineStr">
        <is>
          <t>suministro</t>
        </is>
      </c>
      <c r="H2988" s="159" t="n">
        <v>683953</v>
      </c>
      <c r="I2988" s="37" t="n">
        <v>158.91</v>
      </c>
      <c r="J2988" s="37" t="n">
        <v>151.76</v>
      </c>
      <c r="K2988" s="160">
        <f>H2988*(I2988/J2988)</f>
        <v/>
      </c>
      <c r="L2988" s="159" t="n">
        <v>840915.6896</v>
      </c>
      <c r="M2988" s="159" t="n">
        <v>816423</v>
      </c>
      <c r="N2988" s="159" t="n">
        <v>881736.84</v>
      </c>
      <c r="O2988" s="162">
        <f>MIN(K2988,L2988,M2988,N2988)</f>
        <v/>
      </c>
      <c r="P2988" s="162">
        <f>MAX(K2988,L2988,M2988,N2988)</f>
        <v/>
      </c>
      <c r="Q2988" s="162">
        <f>MEDIAN(K2988,L2988,M2988,N2988)</f>
        <v/>
      </c>
      <c r="R2988" s="162">
        <f>AVERAGE(K2988,L2988,M2988,N2988)</f>
        <v/>
      </c>
      <c r="S2988" s="162">
        <f>AVERAGE(O2988,Q2988)</f>
        <v/>
      </c>
      <c r="T2988" s="162">
        <f>AVERAGE(P2988,Q2988)</f>
        <v/>
      </c>
      <c r="U2988" s="41">
        <f>STDEVA(K2988,L2988,M2988,N2988)</f>
        <v/>
      </c>
      <c r="V2988" s="42">
        <f>U2988/Q2988</f>
        <v/>
      </c>
      <c r="W2988" s="43">
        <f>IF(X2988=O2988,"MENOR",IF(X2988=S2988,"PROM[MEN-MED]","PROMEDIO"))</f>
        <v/>
      </c>
      <c r="X2988" s="163">
        <f>IF(V2988&lt;=300%,O2988,IF(AND(V2988&gt;100%,V2988&lt;=150%),S2988,R2988))</f>
        <v/>
      </c>
      <c r="Y2988" s="162">
        <f>ROUND(X2988,0)</f>
        <v/>
      </c>
    </row>
    <row r="2989" ht="15.75" customHeight="1">
      <c r="B2989" s="32" t="inlineStr">
        <is>
          <t>3.10</t>
        </is>
      </c>
      <c r="C2989" s="32" t="n">
        <v>8714199</v>
      </c>
      <c r="D2989" s="59" t="inlineStr">
        <is>
          <t xml:space="preserve">CAMBIO DE CABLE DEL SELENOIDE DE INTERBLOQUEO DE LA LLAVE </t>
        </is>
      </c>
      <c r="E2989" s="34" t="inlineStr">
        <is>
          <t xml:space="preserve">cambio de cable del selenoide de interbloqueo de la llave </t>
        </is>
      </c>
      <c r="F2989" s="32" t="inlineStr">
        <is>
          <t>Unidad</t>
        </is>
      </c>
      <c r="G2989" s="35" t="inlineStr">
        <is>
          <t>suministro</t>
        </is>
      </c>
      <c r="H2989" s="159" t="n">
        <v>683953</v>
      </c>
      <c r="I2989" s="37" t="n">
        <v>158.91</v>
      </c>
      <c r="J2989" s="37" t="n">
        <v>151.76</v>
      </c>
      <c r="K2989" s="160">
        <f>H2989*(I2989/J2989)</f>
        <v/>
      </c>
      <c r="L2989" s="159" t="n">
        <v>832907.4418</v>
      </c>
      <c r="M2989" s="159" t="n">
        <v>808648</v>
      </c>
      <c r="N2989" s="159" t="n">
        <v>873339.84</v>
      </c>
      <c r="O2989" s="162">
        <f>MIN(K2989,L2989,M2989,N2989)</f>
        <v/>
      </c>
      <c r="P2989" s="162">
        <f>MAX(K2989,L2989,M2989,N2989)</f>
        <v/>
      </c>
      <c r="Q2989" s="162">
        <f>MEDIAN(K2989,L2989,M2989,N2989)</f>
        <v/>
      </c>
      <c r="R2989" s="162">
        <f>AVERAGE(K2989,L2989,M2989,N2989)</f>
        <v/>
      </c>
      <c r="S2989" s="162">
        <f>AVERAGE(O2989,Q2989)</f>
        <v/>
      </c>
      <c r="T2989" s="162">
        <f>AVERAGE(P2989,Q2989)</f>
        <v/>
      </c>
      <c r="U2989" s="41">
        <f>STDEVA(K2989,L2989,M2989,N2989)</f>
        <v/>
      </c>
      <c r="V2989" s="42">
        <f>U2989/Q2989</f>
        <v/>
      </c>
      <c r="W2989" s="43">
        <f>IF(X2989=O2989,"MENOR",IF(X2989=S2989,"PROM[MEN-MED]","PROMEDIO"))</f>
        <v/>
      </c>
      <c r="X2989" s="163">
        <f>IF(V2989&lt;=300%,O2989,IF(AND(V2989&gt;100%,V2989&lt;=150%),S2989,R2989))</f>
        <v/>
      </c>
      <c r="Y2989" s="162">
        <f>ROUND(X2989,0)</f>
        <v/>
      </c>
    </row>
    <row r="2990" ht="15.75" customHeight="1">
      <c r="B2990" s="32" t="inlineStr">
        <is>
          <t>3.11</t>
        </is>
      </c>
      <c r="C2990" s="32" t="n">
        <v>8714199</v>
      </c>
      <c r="D2990" s="59" t="inlineStr">
        <is>
          <t xml:space="preserve">CAMBIO DE CONJUNTO DL INTERRUPTOR DE ENCENDIDO </t>
        </is>
      </c>
      <c r="E2990" s="34" t="inlineStr">
        <is>
          <t xml:space="preserve">cambio de conjunto dl interruptor de encendido </t>
        </is>
      </c>
      <c r="F2990" s="32" t="inlineStr">
        <is>
          <t>Unidad</t>
        </is>
      </c>
      <c r="G2990" s="35" t="inlineStr">
        <is>
          <t>suministro</t>
        </is>
      </c>
      <c r="H2990" s="159" t="n">
        <v>683953</v>
      </c>
      <c r="I2990" s="37" t="n">
        <v>158.91</v>
      </c>
      <c r="J2990" s="37" t="n">
        <v>151.76</v>
      </c>
      <c r="K2990" s="160">
        <f>H2990*(I2990/J2990)</f>
        <v/>
      </c>
      <c r="L2990" s="159" t="n">
        <v>848924.9727</v>
      </c>
      <c r="M2990" s="159" t="n">
        <v>824199</v>
      </c>
      <c r="N2990" s="159" t="n">
        <v>890134.92</v>
      </c>
      <c r="O2990" s="162">
        <f>MIN(K2990,L2990,M2990,N2990)</f>
        <v/>
      </c>
      <c r="P2990" s="162">
        <f>MAX(K2990,L2990,M2990,N2990)</f>
        <v/>
      </c>
      <c r="Q2990" s="162">
        <f>MEDIAN(K2990,L2990,M2990,N2990)</f>
        <v/>
      </c>
      <c r="R2990" s="162">
        <f>AVERAGE(K2990,L2990,M2990,N2990)</f>
        <v/>
      </c>
      <c r="S2990" s="162">
        <f>AVERAGE(O2990,Q2990)</f>
        <v/>
      </c>
      <c r="T2990" s="162">
        <f>AVERAGE(P2990,Q2990)</f>
        <v/>
      </c>
      <c r="U2990" s="41">
        <f>STDEVA(K2990,L2990,M2990,N2990)</f>
        <v/>
      </c>
      <c r="V2990" s="42">
        <f>U2990/Q2990</f>
        <v/>
      </c>
      <c r="W2990" s="43">
        <f>IF(X2990=O2990,"MENOR",IF(X2990=S2990,"PROM[MEN-MED]","PROMEDIO"))</f>
        <v/>
      </c>
      <c r="X2990" s="163">
        <f>IF(V2990&lt;=300%,O2990,IF(AND(V2990&gt;100%,V2990&lt;=150%),S2990,R2990))</f>
        <v/>
      </c>
      <c r="Y2990" s="162">
        <f>ROUND(X2990,0)</f>
        <v/>
      </c>
    </row>
    <row r="2991" ht="15.75" customHeight="1">
      <c r="B2991" s="32" t="inlineStr">
        <is>
          <t>3.12</t>
        </is>
      </c>
      <c r="C2991" s="32" t="n">
        <v>8714199</v>
      </c>
      <c r="D2991" s="59" t="inlineStr">
        <is>
          <t xml:space="preserve">CAMBIO DE CONJUNTO DEL INTERRUPTOR DE ADVERTENCIA DE DESBLOQUEO </t>
        </is>
      </c>
      <c r="E2991" s="34" t="inlineStr">
        <is>
          <t xml:space="preserve">cambio de conjunto del interruptor de advertencia de desbloqueo </t>
        </is>
      </c>
      <c r="F2991" s="32" t="inlineStr">
        <is>
          <t>Unidad</t>
        </is>
      </c>
      <c r="G2991" s="35" t="inlineStr">
        <is>
          <t>suministro</t>
        </is>
      </c>
      <c r="H2991" s="159" t="n">
        <v>547162</v>
      </c>
      <c r="I2991" s="37" t="n">
        <v>158.91</v>
      </c>
      <c r="J2991" s="37" t="n">
        <v>151.76</v>
      </c>
      <c r="K2991" s="160">
        <f>H2991*(I2991/J2991)</f>
        <v/>
      </c>
      <c r="L2991" s="159" t="n">
        <v>672733.1681</v>
      </c>
      <c r="M2991" s="159" t="n">
        <v>653139</v>
      </c>
      <c r="N2991" s="159" t="n">
        <v>705390.12</v>
      </c>
      <c r="O2991" s="162">
        <f>MIN(K2991,L2991,M2991,N2991)</f>
        <v/>
      </c>
      <c r="P2991" s="162">
        <f>MAX(K2991,L2991,M2991,N2991)</f>
        <v/>
      </c>
      <c r="Q2991" s="162">
        <f>MEDIAN(K2991,L2991,M2991,N2991)</f>
        <v/>
      </c>
      <c r="R2991" s="162">
        <f>AVERAGE(K2991,L2991,M2991,N2991)</f>
        <v/>
      </c>
      <c r="S2991" s="162">
        <f>AVERAGE(O2991,Q2991)</f>
        <v/>
      </c>
      <c r="T2991" s="162">
        <f>AVERAGE(P2991,Q2991)</f>
        <v/>
      </c>
      <c r="U2991" s="41">
        <f>STDEVA(K2991,L2991,M2991,N2991)</f>
        <v/>
      </c>
      <c r="V2991" s="42">
        <f>U2991/Q2991</f>
        <v/>
      </c>
      <c r="W2991" s="43">
        <f>IF(X2991=O2991,"MENOR",IF(X2991=S2991,"PROM[MEN-MED]","PROMEDIO"))</f>
        <v/>
      </c>
      <c r="X2991" s="163">
        <f>IF(V2991&lt;=300%,O2991,IF(AND(V2991&gt;100%,V2991&lt;=150%),S2991,R2991))</f>
        <v/>
      </c>
      <c r="Y2991" s="162">
        <f>ROUND(X2991,0)</f>
        <v/>
      </c>
    </row>
    <row r="2992" ht="15.75" customHeight="1">
      <c r="B2992" s="32" t="inlineStr">
        <is>
          <t>3.13</t>
        </is>
      </c>
      <c r="C2992" s="32" t="n">
        <v>8714199</v>
      </c>
      <c r="D2992" s="59" t="inlineStr">
        <is>
          <t xml:space="preserve">CAMBIO DE CONJUNTO DEL SOPORTE SUPERIOR DE LA COLUMNA DE DIRECCION </t>
        </is>
      </c>
      <c r="E2992" s="34" t="inlineStr">
        <is>
          <t xml:space="preserve">cambio de conjunto del soporte superior de la columna de direccion </t>
        </is>
      </c>
      <c r="F2992" s="32" t="inlineStr">
        <is>
          <t>Unidad</t>
        </is>
      </c>
      <c r="G2992" s="35" t="inlineStr">
        <is>
          <t>suministro</t>
        </is>
      </c>
      <c r="H2992" s="159" t="n">
        <v>957534</v>
      </c>
      <c r="I2992" s="37" t="n">
        <v>158.91</v>
      </c>
      <c r="J2992" s="37" t="n">
        <v>151.76</v>
      </c>
      <c r="K2992" s="160">
        <f>H2992*(I2992/J2992)</f>
        <v/>
      </c>
      <c r="L2992" s="159" t="n">
        <v>1154857.634</v>
      </c>
      <c r="M2992" s="159" t="n">
        <v>1121221</v>
      </c>
      <c r="N2992" s="159" t="n">
        <v>1210918.68</v>
      </c>
      <c r="O2992" s="162">
        <f>MIN(K2992,L2992,M2992,N2992)</f>
        <v/>
      </c>
      <c r="P2992" s="162">
        <f>MAX(K2992,L2992,M2992,N2992)</f>
        <v/>
      </c>
      <c r="Q2992" s="162">
        <f>MEDIAN(K2992,L2992,M2992,N2992)</f>
        <v/>
      </c>
      <c r="R2992" s="162">
        <f>AVERAGE(K2992,L2992,M2992,N2992)</f>
        <v/>
      </c>
      <c r="S2992" s="162">
        <f>AVERAGE(O2992,Q2992)</f>
        <v/>
      </c>
      <c r="T2992" s="162">
        <f>AVERAGE(P2992,Q2992)</f>
        <v/>
      </c>
      <c r="U2992" s="41">
        <f>STDEVA(K2992,L2992,M2992,N2992)</f>
        <v/>
      </c>
      <c r="V2992" s="42">
        <f>U2992/Q2992</f>
        <v/>
      </c>
      <c r="W2992" s="43">
        <f>IF(X2992=O2992,"MENOR",IF(X2992=S2992,"PROM[MEN-MED]","PROMEDIO"))</f>
        <v/>
      </c>
      <c r="X2992" s="163">
        <f>IF(V2992&lt;=300%,O2992,IF(AND(V2992&gt;100%,V2992&lt;=150%),S2992,R2992))</f>
        <v/>
      </c>
      <c r="Y2992" s="162">
        <f>ROUND(X2992,0)</f>
        <v/>
      </c>
    </row>
    <row r="2993" ht="15.75" customHeight="1">
      <c r="B2993" s="32" t="inlineStr">
        <is>
          <t>3.14</t>
        </is>
      </c>
      <c r="C2993" s="32" t="n">
        <v>8714199</v>
      </c>
      <c r="D2993" s="59" t="inlineStr">
        <is>
          <t>CAMBIO DE CONJUNTO DEL CILINDRO DE LA CERRADURA DEL INTERRUPTOR DE ENCENDIDO</t>
        </is>
      </c>
      <c r="E2993" s="34" t="inlineStr">
        <is>
          <t>cambio de conjunto del cilindro de la cerradura del interruptor de encendido</t>
        </is>
      </c>
      <c r="F2993" s="32" t="inlineStr">
        <is>
          <t>Unidad</t>
        </is>
      </c>
      <c r="G2993" s="35" t="inlineStr">
        <is>
          <t>suministro</t>
        </is>
      </c>
      <c r="H2993" s="159" t="n">
        <v>410372</v>
      </c>
      <c r="I2993" s="37" t="n">
        <v>158.91</v>
      </c>
      <c r="J2993" s="37" t="n">
        <v>151.76</v>
      </c>
      <c r="K2993" s="160">
        <f>H2993*(I2993/J2993)</f>
        <v/>
      </c>
      <c r="L2993" s="159" t="n">
        <v>514160.5511</v>
      </c>
      <c r="M2993" s="159" t="n">
        <v>499185</v>
      </c>
      <c r="N2993" s="159" t="n">
        <v>539119.8</v>
      </c>
      <c r="O2993" s="162">
        <f>MIN(K2993,L2993,M2993,N2993)</f>
        <v/>
      </c>
      <c r="P2993" s="162">
        <f>MAX(K2993,L2993,M2993,N2993)</f>
        <v/>
      </c>
      <c r="Q2993" s="162">
        <f>MEDIAN(K2993,L2993,M2993,N2993)</f>
        <v/>
      </c>
      <c r="R2993" s="162">
        <f>AVERAGE(K2993,L2993,M2993,N2993)</f>
        <v/>
      </c>
      <c r="S2993" s="162">
        <f>AVERAGE(O2993,Q2993)</f>
        <v/>
      </c>
      <c r="T2993" s="162">
        <f>AVERAGE(P2993,Q2993)</f>
        <v/>
      </c>
      <c r="U2993" s="41">
        <f>STDEVA(K2993,L2993,M2993,N2993)</f>
        <v/>
      </c>
      <c r="V2993" s="42">
        <f>U2993/Q2993</f>
        <v/>
      </c>
      <c r="W2993" s="43">
        <f>IF(X2993=O2993,"MENOR",IF(X2993=S2993,"PROM[MEN-MED]","PROMEDIO"))</f>
        <v/>
      </c>
      <c r="X2993" s="163">
        <f>IF(V2993&lt;=300%,O2993,IF(AND(V2993&gt;100%,V2993&lt;=150%),S2993,R2993))</f>
        <v/>
      </c>
      <c r="Y2993" s="162">
        <f>ROUND(X2993,0)</f>
        <v/>
      </c>
    </row>
    <row r="2994" ht="15.75" customHeight="1">
      <c r="B2994" s="32" t="inlineStr">
        <is>
          <t>3.15</t>
        </is>
      </c>
      <c r="C2994" s="32" t="n">
        <v>8714199</v>
      </c>
      <c r="D2994" s="59" t="inlineStr">
        <is>
          <t xml:space="preserve">CAMBIO DE CONJUNTO DEL VOLANTE </t>
        </is>
      </c>
      <c r="E2994" s="34" t="inlineStr">
        <is>
          <t xml:space="preserve">cambio de conjunto del volante </t>
        </is>
      </c>
      <c r="F2994" s="32" t="inlineStr">
        <is>
          <t>Unidad</t>
        </is>
      </c>
      <c r="G2994" s="35" t="inlineStr">
        <is>
          <t>suministro</t>
        </is>
      </c>
      <c r="H2994" s="159" t="n">
        <v>410372</v>
      </c>
      <c r="I2994" s="37" t="n">
        <v>158.91</v>
      </c>
      <c r="J2994" s="37" t="n">
        <v>151.76</v>
      </c>
      <c r="K2994" s="160">
        <f>H2994*(I2994/J2994)</f>
        <v/>
      </c>
      <c r="L2994" s="159" t="n">
        <v>509354.5695</v>
      </c>
      <c r="M2994" s="159" t="n">
        <v>494519</v>
      </c>
      <c r="N2994" s="159" t="n">
        <v>534080.52</v>
      </c>
      <c r="O2994" s="162">
        <f>MIN(K2994,L2994,M2994,N2994)</f>
        <v/>
      </c>
      <c r="P2994" s="162">
        <f>MAX(K2994,L2994,M2994,N2994)</f>
        <v/>
      </c>
      <c r="Q2994" s="162">
        <f>MEDIAN(K2994,L2994,M2994,N2994)</f>
        <v/>
      </c>
      <c r="R2994" s="162">
        <f>AVERAGE(K2994,L2994,M2994,N2994)</f>
        <v/>
      </c>
      <c r="S2994" s="162">
        <f>AVERAGE(O2994,Q2994)</f>
        <v/>
      </c>
      <c r="T2994" s="162">
        <f>AVERAGE(P2994,Q2994)</f>
        <v/>
      </c>
      <c r="U2994" s="41">
        <f>STDEVA(K2994,L2994,M2994,N2994)</f>
        <v/>
      </c>
      <c r="V2994" s="42">
        <f>U2994/Q2994</f>
        <v/>
      </c>
      <c r="W2994" s="43">
        <f>IF(X2994=O2994,"MENOR",IF(X2994=S2994,"PROM[MEN-MED]","PROMEDIO"))</f>
        <v/>
      </c>
      <c r="X2994" s="163">
        <f>IF(V2994&lt;=300%,O2994,IF(AND(V2994&gt;100%,V2994&lt;=150%),S2994,R2994))</f>
        <v/>
      </c>
      <c r="Y2994" s="162">
        <f>ROUND(X2994,0)</f>
        <v/>
      </c>
    </row>
    <row r="2995" ht="15.75" customHeight="1">
      <c r="B2995" s="32" t="inlineStr">
        <is>
          <t>3.16</t>
        </is>
      </c>
      <c r="C2995" s="32" t="n">
        <v>8714199</v>
      </c>
      <c r="D2995" s="59" t="inlineStr">
        <is>
          <t xml:space="preserve">CAMBIO DE INTERRUPTOR PRINCIPAL DE CONTROL DE LA VELOCIDAD DE CRUCERO </t>
        </is>
      </c>
      <c r="E2995" s="34" t="inlineStr">
        <is>
          <t xml:space="preserve">cambio de interruptor principal de control de la velocidad de crucero </t>
        </is>
      </c>
      <c r="F2995" s="32" t="inlineStr">
        <is>
          <t>Unidad</t>
        </is>
      </c>
      <c r="G2995" s="35" t="inlineStr">
        <is>
          <t>suministro</t>
        </is>
      </c>
      <c r="H2995" s="159" t="n">
        <v>547162</v>
      </c>
      <c r="I2995" s="37" t="n">
        <v>158.91</v>
      </c>
      <c r="J2995" s="37" t="n">
        <v>151.76</v>
      </c>
      <c r="K2995" s="160">
        <f>H2995*(I2995/J2995)</f>
        <v/>
      </c>
      <c r="L2995" s="159" t="n">
        <v>659918.9387000001</v>
      </c>
      <c r="M2995" s="159" t="n">
        <v>640698</v>
      </c>
      <c r="N2995" s="159" t="n">
        <v>691953.84</v>
      </c>
      <c r="O2995" s="162">
        <f>MIN(K2995,L2995,M2995,N2995)</f>
        <v/>
      </c>
      <c r="P2995" s="162">
        <f>MAX(K2995,L2995,M2995,N2995)</f>
        <v/>
      </c>
      <c r="Q2995" s="162">
        <f>MEDIAN(K2995,L2995,M2995,N2995)</f>
        <v/>
      </c>
      <c r="R2995" s="162">
        <f>AVERAGE(K2995,L2995,M2995,N2995)</f>
        <v/>
      </c>
      <c r="S2995" s="162">
        <f>AVERAGE(O2995,Q2995)</f>
        <v/>
      </c>
      <c r="T2995" s="162">
        <f>AVERAGE(P2995,Q2995)</f>
        <v/>
      </c>
      <c r="U2995" s="41">
        <f>STDEVA(K2995,L2995,M2995,N2995)</f>
        <v/>
      </c>
      <c r="V2995" s="42">
        <f>U2995/Q2995</f>
        <v/>
      </c>
      <c r="W2995" s="43">
        <f>IF(X2995=O2995,"MENOR",IF(X2995=S2995,"PROM[MEN-MED]","PROMEDIO"))</f>
        <v/>
      </c>
      <c r="X2995" s="163">
        <f>IF(V2995&lt;=300%,O2995,IF(AND(V2995&gt;100%,V2995&lt;=150%),S2995,R2995))</f>
        <v/>
      </c>
      <c r="Y2995" s="162">
        <f>ROUND(X2995,0)</f>
        <v/>
      </c>
    </row>
    <row r="2996" ht="15.75" customHeight="1">
      <c r="B2996" s="32" t="inlineStr">
        <is>
          <t>3.17</t>
        </is>
      </c>
      <c r="C2996" s="32" t="n">
        <v>8714199</v>
      </c>
      <c r="D2996" s="59" t="inlineStr">
        <is>
          <t xml:space="preserve">CAMBIO DE CONJUNTO DEL TUBO DE ALIMENTACION DE PRESION DE LA DIRECCION </t>
        </is>
      </c>
      <c r="E2996" s="34" t="inlineStr">
        <is>
          <t xml:space="preserve">cambio de conjunto del tubo de alimentacion de presion de la direccion </t>
        </is>
      </c>
      <c r="F2996" s="32" t="inlineStr">
        <is>
          <t>Unidad</t>
        </is>
      </c>
      <c r="G2996" s="35" t="inlineStr">
        <is>
          <t>suministro</t>
        </is>
      </c>
      <c r="H2996" s="159" t="n">
        <v>683953</v>
      </c>
      <c r="I2996" s="37" t="n">
        <v>158.91</v>
      </c>
      <c r="J2996" s="37" t="n">
        <v>151.76</v>
      </c>
      <c r="K2996" s="160">
        <f>H2996*(I2996/J2996)</f>
        <v/>
      </c>
      <c r="L2996" s="159" t="n">
        <v>848924.9727</v>
      </c>
      <c r="M2996" s="159" t="n">
        <v>824199</v>
      </c>
      <c r="N2996" s="159" t="n">
        <v>890134.92</v>
      </c>
      <c r="O2996" s="162">
        <f>MIN(K2996,L2996,M2996,N2996)</f>
        <v/>
      </c>
      <c r="P2996" s="162">
        <f>MAX(K2996,L2996,M2996,N2996)</f>
        <v/>
      </c>
      <c r="Q2996" s="162">
        <f>MEDIAN(K2996,L2996,M2996,N2996)</f>
        <v/>
      </c>
      <c r="R2996" s="162">
        <f>AVERAGE(K2996,L2996,M2996,N2996)</f>
        <v/>
      </c>
      <c r="S2996" s="162">
        <f>AVERAGE(O2996,Q2996)</f>
        <v/>
      </c>
      <c r="T2996" s="162">
        <f>AVERAGE(P2996,Q2996)</f>
        <v/>
      </c>
      <c r="U2996" s="41">
        <f>STDEVA(K2996,L2996,M2996,N2996)</f>
        <v/>
      </c>
      <c r="V2996" s="42">
        <f>U2996/Q2996</f>
        <v/>
      </c>
      <c r="W2996" s="43">
        <f>IF(X2996=O2996,"MENOR",IF(X2996=S2996,"PROM[MEN-MED]","PROMEDIO"))</f>
        <v/>
      </c>
      <c r="X2996" s="163">
        <f>IF(V2996&lt;=300%,O2996,IF(AND(V2996&gt;100%,V2996&lt;=150%),S2996,R2996))</f>
        <v/>
      </c>
      <c r="Y2996" s="162">
        <f>ROUND(X2996,0)</f>
        <v/>
      </c>
    </row>
    <row r="2997" ht="15.75" customHeight="1">
      <c r="B2997" s="32" t="inlineStr">
        <is>
          <t>3.18</t>
        </is>
      </c>
      <c r="C2997" s="32" t="n">
        <v>8714199</v>
      </c>
      <c r="D2997" s="59" t="inlineStr">
        <is>
          <t>CAMBIO DE EJE INTERMEDIO DE LA DIRECCION NO.2</t>
        </is>
      </c>
      <c r="E2997" s="34" t="inlineStr">
        <is>
          <t>cambio de eje intermedio de la direccion no.2</t>
        </is>
      </c>
      <c r="F2997" s="32" t="inlineStr">
        <is>
          <t>Unidad</t>
        </is>
      </c>
      <c r="G2997" s="35" t="inlineStr">
        <is>
          <t>suministro</t>
        </is>
      </c>
      <c r="H2997" s="159" t="n">
        <v>683953</v>
      </c>
      <c r="I2997" s="37" t="n">
        <v>158.91</v>
      </c>
      <c r="J2997" s="37" t="n">
        <v>151.76</v>
      </c>
      <c r="K2997" s="160">
        <f>H2997*(I2997/J2997)</f>
        <v/>
      </c>
      <c r="L2997" s="159" t="n">
        <v>840915.6896</v>
      </c>
      <c r="M2997" s="159" t="n">
        <v>816423</v>
      </c>
      <c r="N2997" s="159" t="n">
        <v>881736.84</v>
      </c>
      <c r="O2997" s="162">
        <f>MIN(K2997,L2997,M2997,N2997)</f>
        <v/>
      </c>
      <c r="P2997" s="162">
        <f>MAX(K2997,L2997,M2997,N2997)</f>
        <v/>
      </c>
      <c r="Q2997" s="162">
        <f>MEDIAN(K2997,L2997,M2997,N2997)</f>
        <v/>
      </c>
      <c r="R2997" s="162">
        <f>AVERAGE(K2997,L2997,M2997,N2997)</f>
        <v/>
      </c>
      <c r="S2997" s="162">
        <f>AVERAGE(O2997,Q2997)</f>
        <v/>
      </c>
      <c r="T2997" s="162">
        <f>AVERAGE(P2997,Q2997)</f>
        <v/>
      </c>
      <c r="U2997" s="41">
        <f>STDEVA(K2997,L2997,M2997,N2997)</f>
        <v/>
      </c>
      <c r="V2997" s="42">
        <f>U2997/Q2997</f>
        <v/>
      </c>
      <c r="W2997" s="43">
        <f>IF(X2997=O2997,"MENOR",IF(X2997=S2997,"PROM[MEN-MED]","PROMEDIO"))</f>
        <v/>
      </c>
      <c r="X2997" s="163">
        <f>IF(V2997&lt;=300%,O2997,IF(AND(V2997&gt;100%,V2997&lt;=150%),S2997,R2997))</f>
        <v/>
      </c>
      <c r="Y2997" s="162">
        <f>ROUND(X2997,0)</f>
        <v/>
      </c>
    </row>
    <row r="2998" ht="15.75" customHeight="1">
      <c r="B2998" s="32" t="inlineStr">
        <is>
          <t>3.19</t>
        </is>
      </c>
      <c r="C2998" s="32" t="n">
        <v>8714199</v>
      </c>
      <c r="D2998" s="59" t="inlineStr">
        <is>
          <t xml:space="preserve">CAMBIO DE CONJUNTO DEL ENGRANAJE DE LA SERVODIRECCION DE CREMALLERA Y PIÑON </t>
        </is>
      </c>
      <c r="E2998" s="34" t="inlineStr">
        <is>
          <t xml:space="preserve">cambio de conjunto del engranaje de la servodireccion de cremallera y piñon </t>
        </is>
      </c>
      <c r="F2998" s="32" t="inlineStr">
        <is>
          <t>Unidad</t>
        </is>
      </c>
      <c r="G2998" s="35" t="inlineStr">
        <is>
          <t>suministro</t>
        </is>
      </c>
      <c r="H2998" s="159" t="n">
        <v>2462229</v>
      </c>
      <c r="I2998" s="37" t="n">
        <v>158.91</v>
      </c>
      <c r="J2998" s="37" t="n">
        <v>151.76</v>
      </c>
      <c r="K2998" s="160">
        <f>H2998*(I2998/J2998)</f>
        <v/>
      </c>
      <c r="L2998" s="159" t="n">
        <v>3084960.2126</v>
      </c>
      <c r="M2998" s="159" t="n">
        <v>2995107</v>
      </c>
      <c r="N2998" s="159" t="n">
        <v>3234715.56</v>
      </c>
      <c r="O2998" s="162">
        <f>MIN(K2998,L2998,M2998,N2998)</f>
        <v/>
      </c>
      <c r="P2998" s="162">
        <f>MAX(K2998,L2998,M2998,N2998)</f>
        <v/>
      </c>
      <c r="Q2998" s="162">
        <f>MEDIAN(K2998,L2998,M2998,N2998)</f>
        <v/>
      </c>
      <c r="R2998" s="162">
        <f>AVERAGE(K2998,L2998,M2998,N2998)</f>
        <v/>
      </c>
      <c r="S2998" s="162">
        <f>AVERAGE(O2998,Q2998)</f>
        <v/>
      </c>
      <c r="T2998" s="162">
        <f>AVERAGE(P2998,Q2998)</f>
        <v/>
      </c>
      <c r="U2998" s="41">
        <f>STDEVA(K2998,L2998,M2998,N2998)</f>
        <v/>
      </c>
      <c r="V2998" s="42">
        <f>U2998/Q2998</f>
        <v/>
      </c>
      <c r="W2998" s="43">
        <f>IF(X2998=O2998,"MENOR",IF(X2998=S2998,"PROM[MEN-MED]","PROMEDIO"))</f>
        <v/>
      </c>
      <c r="X2998" s="163">
        <f>IF(V2998&lt;=300%,O2998,IF(AND(V2998&gt;100%,V2998&lt;=150%),S2998,R2998))</f>
        <v/>
      </c>
      <c r="Y2998" s="162">
        <f>ROUND(X2998,0)</f>
        <v/>
      </c>
    </row>
    <row r="2999" ht="15.75" customHeight="1">
      <c r="B2999" s="32" t="inlineStr">
        <is>
          <t>3.20</t>
        </is>
      </c>
      <c r="C2999" s="32" t="n">
        <v>8714199</v>
      </c>
      <c r="D2999" s="59" t="inlineStr">
        <is>
          <t xml:space="preserve">CAMBIO DE SUBCONJUNTO DEL EXTREMO DERECHO DE LA BARRA DE ACOPLAMIENTO </t>
        </is>
      </c>
      <c r="E2999" s="34" t="inlineStr">
        <is>
          <t xml:space="preserve">cambio de subconjunto del extremo derecho de la barra de acoplamiento </t>
        </is>
      </c>
      <c r="F2999" s="32" t="inlineStr">
        <is>
          <t>Unidad</t>
        </is>
      </c>
      <c r="G2999" s="35" t="inlineStr">
        <is>
          <t>suministro</t>
        </is>
      </c>
      <c r="H2999" s="159" t="n">
        <v>820743</v>
      </c>
      <c r="I2999" s="37" t="n">
        <v>158.91</v>
      </c>
      <c r="J2999" s="37" t="n">
        <v>151.76</v>
      </c>
      <c r="K2999" s="160">
        <f>H2999*(I2999/J2999)</f>
        <v/>
      </c>
      <c r="L2999" s="159" t="n">
        <v>1028320.0669</v>
      </c>
      <c r="M2999" s="159" t="n">
        <v>998369</v>
      </c>
      <c r="N2999" s="159" t="n">
        <v>1078238.52</v>
      </c>
      <c r="O2999" s="162">
        <f>MIN(K2999,L2999,M2999,N2999)</f>
        <v/>
      </c>
      <c r="P2999" s="162">
        <f>MAX(K2999,L2999,M2999,N2999)</f>
        <v/>
      </c>
      <c r="Q2999" s="162">
        <f>MEDIAN(K2999,L2999,M2999,N2999)</f>
        <v/>
      </c>
      <c r="R2999" s="162">
        <f>AVERAGE(K2999,L2999,M2999,N2999)</f>
        <v/>
      </c>
      <c r="S2999" s="162">
        <f>AVERAGE(O2999,Q2999)</f>
        <v/>
      </c>
      <c r="T2999" s="162">
        <f>AVERAGE(P2999,Q2999)</f>
        <v/>
      </c>
      <c r="U2999" s="41">
        <f>STDEVA(K2999,L2999,M2999,N2999)</f>
        <v/>
      </c>
      <c r="V2999" s="42">
        <f>U2999/Q2999</f>
        <v/>
      </c>
      <c r="W2999" s="43">
        <f>IF(X2999=O2999,"MENOR",IF(X2999=S2999,"PROM[MEN-MED]","PROMEDIO"))</f>
        <v/>
      </c>
      <c r="X2999" s="163">
        <f>IF(V2999&lt;=300%,O2999,IF(AND(V2999&gt;100%,V2999&lt;=150%),S2999,R2999))</f>
        <v/>
      </c>
      <c r="Y2999" s="162">
        <f>ROUND(X2999,0)</f>
        <v/>
      </c>
    </row>
    <row r="3000" ht="15.75" customHeight="1">
      <c r="B3000" s="32" t="inlineStr">
        <is>
          <t>3.21</t>
        </is>
      </c>
      <c r="C3000" s="32" t="n">
        <v>8714199</v>
      </c>
      <c r="D3000" s="59" t="inlineStr">
        <is>
          <t xml:space="preserve">CAMBIO DE SUBCONJUNTO DEL EXTREMO IZQUIERDO DE LA BARRA DE ACOPLAMIENTO </t>
        </is>
      </c>
      <c r="E3000" s="34" t="inlineStr">
        <is>
          <t xml:space="preserve">cambio de subconjunto del extremo izquierdo de la barra de acoplamiento </t>
        </is>
      </c>
      <c r="F3000" s="32" t="inlineStr">
        <is>
          <t>Unidad</t>
        </is>
      </c>
      <c r="G3000" s="35" t="inlineStr">
        <is>
          <t>suministro</t>
        </is>
      </c>
      <c r="H3000" s="159" t="n">
        <v>820743</v>
      </c>
      <c r="I3000" s="37" t="n">
        <v>158.91</v>
      </c>
      <c r="J3000" s="37" t="n">
        <v>151.76</v>
      </c>
      <c r="K3000" s="160">
        <f>H3000*(I3000/J3000)</f>
        <v/>
      </c>
      <c r="L3000" s="159" t="n">
        <v>1009099.2345</v>
      </c>
      <c r="M3000" s="159" t="n">
        <v>979708</v>
      </c>
      <c r="N3000" s="159" t="n">
        <v>1058084.64</v>
      </c>
      <c r="O3000" s="162">
        <f>MIN(K3000,L3000,M3000,N3000)</f>
        <v/>
      </c>
      <c r="P3000" s="162">
        <f>MAX(K3000,L3000,M3000,N3000)</f>
        <v/>
      </c>
      <c r="Q3000" s="162">
        <f>MEDIAN(K3000,L3000,M3000,N3000)</f>
        <v/>
      </c>
      <c r="R3000" s="162">
        <f>AVERAGE(K3000,L3000,M3000,N3000)</f>
        <v/>
      </c>
      <c r="S3000" s="162">
        <f>AVERAGE(O3000,Q3000)</f>
        <v/>
      </c>
      <c r="T3000" s="162">
        <f>AVERAGE(P3000,Q3000)</f>
        <v/>
      </c>
      <c r="U3000" s="41">
        <f>STDEVA(K3000,L3000,M3000,N3000)</f>
        <v/>
      </c>
      <c r="V3000" s="42">
        <f>U3000/Q3000</f>
        <v/>
      </c>
      <c r="W3000" s="43">
        <f>IF(X3000=O3000,"MENOR",IF(X3000=S3000,"PROM[MEN-MED]","PROMEDIO"))</f>
        <v/>
      </c>
      <c r="X3000" s="163">
        <f>IF(V3000&lt;=300%,O3000,IF(AND(V3000&gt;100%,V3000&lt;=150%),S3000,R3000))</f>
        <v/>
      </c>
      <c r="Y3000" s="162">
        <f>ROUND(X3000,0)</f>
        <v/>
      </c>
    </row>
    <row r="3001" ht="15.75" customHeight="1">
      <c r="B3001" s="32" t="inlineStr">
        <is>
          <t>3.22</t>
        </is>
      </c>
      <c r="C3001" s="32" t="n">
        <v>8714199</v>
      </c>
      <c r="D3001" s="59" t="inlineStr">
        <is>
          <t xml:space="preserve">CAMBIO DE FUNDA DE LA CREMALLERA DE LA DIRECCION </t>
        </is>
      </c>
      <c r="E3001" s="34" t="inlineStr">
        <is>
          <t xml:space="preserve">cambio de funda de la cremallera de la direccion </t>
        </is>
      </c>
      <c r="F3001" s="32" t="inlineStr">
        <is>
          <t>Unidad</t>
        </is>
      </c>
      <c r="G3001" s="35" t="inlineStr">
        <is>
          <t>suministro</t>
        </is>
      </c>
      <c r="H3001" s="159" t="n">
        <v>2462229</v>
      </c>
      <c r="I3001" s="37" t="n">
        <v>158.91</v>
      </c>
      <c r="J3001" s="37" t="n">
        <v>151.76</v>
      </c>
      <c r="K3001" s="160">
        <f>H3001*(I3001/J3001)</f>
        <v/>
      </c>
      <c r="L3001" s="159" t="n">
        <v>3027297.7154</v>
      </c>
      <c r="M3001" s="159" t="n">
        <v>2939124</v>
      </c>
      <c r="N3001" s="159" t="n">
        <v>3174253.92</v>
      </c>
      <c r="O3001" s="162">
        <f>MIN(K3001,L3001,M3001,N3001)</f>
        <v/>
      </c>
      <c r="P3001" s="162">
        <f>MAX(K3001,L3001,M3001,N3001)</f>
        <v/>
      </c>
      <c r="Q3001" s="162">
        <f>MEDIAN(K3001,L3001,M3001,N3001)</f>
        <v/>
      </c>
      <c r="R3001" s="162">
        <f>AVERAGE(K3001,L3001,M3001,N3001)</f>
        <v/>
      </c>
      <c r="S3001" s="162">
        <f>AVERAGE(O3001,Q3001)</f>
        <v/>
      </c>
      <c r="T3001" s="162">
        <f>AVERAGE(P3001,Q3001)</f>
        <v/>
      </c>
      <c r="U3001" s="41">
        <f>STDEVA(K3001,L3001,M3001,N3001)</f>
        <v/>
      </c>
      <c r="V3001" s="42">
        <f>U3001/Q3001</f>
        <v/>
      </c>
      <c r="W3001" s="43">
        <f>IF(X3001=O3001,"MENOR",IF(X3001=S3001,"PROM[MEN-MED]","PROMEDIO"))</f>
        <v/>
      </c>
      <c r="X3001" s="163">
        <f>IF(V3001&lt;=300%,O3001,IF(AND(V3001&gt;100%,V3001&lt;=150%),S3001,R3001))</f>
        <v/>
      </c>
      <c r="Y3001" s="162">
        <f>ROUND(X3001,0)</f>
        <v/>
      </c>
    </row>
    <row r="3002" ht="15.75" customHeight="1">
      <c r="B3002" s="32" t="inlineStr">
        <is>
          <t>3.23</t>
        </is>
      </c>
      <c r="C3002" s="32" t="n">
        <v>8714199</v>
      </c>
      <c r="D3002" s="59" t="inlineStr">
        <is>
          <t xml:space="preserve">CAMBIO DE SUBCONJUNTO DEL EXTREMO DE LA CREMALLERA DE DIRECCION </t>
        </is>
      </c>
      <c r="E3002" s="34" t="inlineStr">
        <is>
          <t xml:space="preserve">cambio de subconjunto del extremo de la cremallera de direccion </t>
        </is>
      </c>
      <c r="F3002" s="32" t="inlineStr">
        <is>
          <t>Unidad</t>
        </is>
      </c>
      <c r="G3002" s="35" t="inlineStr">
        <is>
          <t>suministro</t>
        </is>
      </c>
      <c r="H3002" s="159" t="n">
        <v>2462229</v>
      </c>
      <c r="I3002" s="37" t="n">
        <v>158.91</v>
      </c>
      <c r="J3002" s="37" t="n">
        <v>151.76</v>
      </c>
      <c r="K3002" s="160">
        <f>H3002*(I3002/J3002)</f>
        <v/>
      </c>
      <c r="L3002" s="159" t="n">
        <v>2969635.2301</v>
      </c>
      <c r="M3002" s="159" t="n">
        <v>2883141</v>
      </c>
      <c r="N3002" s="159" t="n">
        <v>3113792.28</v>
      </c>
      <c r="O3002" s="162">
        <f>MIN(K3002,L3002,M3002,N3002)</f>
        <v/>
      </c>
      <c r="P3002" s="162">
        <f>MAX(K3002,L3002,M3002,N3002)</f>
        <v/>
      </c>
      <c r="Q3002" s="162">
        <f>MEDIAN(K3002,L3002,M3002,N3002)</f>
        <v/>
      </c>
      <c r="R3002" s="162">
        <f>AVERAGE(K3002,L3002,M3002,N3002)</f>
        <v/>
      </c>
      <c r="S3002" s="162">
        <f>AVERAGE(O3002,Q3002)</f>
        <v/>
      </c>
      <c r="T3002" s="162">
        <f>AVERAGE(P3002,Q3002)</f>
        <v/>
      </c>
      <c r="U3002" s="41">
        <f>STDEVA(K3002,L3002,M3002,N3002)</f>
        <v/>
      </c>
      <c r="V3002" s="42">
        <f>U3002/Q3002</f>
        <v/>
      </c>
      <c r="W3002" s="43">
        <f>IF(X3002=O3002,"MENOR",IF(X3002=S3002,"PROM[MEN-MED]","PROMEDIO"))</f>
        <v/>
      </c>
      <c r="X3002" s="163">
        <f>IF(V3002&lt;=300%,O3002,IF(AND(V3002&gt;100%,V3002&lt;=150%),S3002,R3002))</f>
        <v/>
      </c>
      <c r="Y3002" s="162">
        <f>ROUND(X3002,0)</f>
        <v/>
      </c>
    </row>
    <row r="3003" ht="15.75" customHeight="1">
      <c r="B3003" s="32" t="inlineStr">
        <is>
          <t>3.24</t>
        </is>
      </c>
      <c r="C3003" s="32" t="n">
        <v>8714199</v>
      </c>
      <c r="D3003" s="59" t="inlineStr">
        <is>
          <t xml:space="preserve">CAMBIO DE CONJUNTO DE ALOJAMIENTO DE LA CREMALLERA DE LA DIRECCION </t>
        </is>
      </c>
      <c r="E3003" s="34" t="inlineStr">
        <is>
          <t xml:space="preserve">cambio de conjunto de alojamiento de la cremallera de la direccion </t>
        </is>
      </c>
      <c r="F3003" s="32" t="inlineStr">
        <is>
          <t>Unidad</t>
        </is>
      </c>
      <c r="G3003" s="35" t="inlineStr">
        <is>
          <t>suministro</t>
        </is>
      </c>
      <c r="H3003" s="159" t="n">
        <v>2462229</v>
      </c>
      <c r="I3003" s="37" t="n">
        <v>158.91</v>
      </c>
      <c r="J3003" s="37" t="n">
        <v>151.76</v>
      </c>
      <c r="K3003" s="160">
        <f>H3003*(I3003/J3003)</f>
        <v/>
      </c>
      <c r="L3003" s="159" t="n">
        <v>2969635.2301</v>
      </c>
      <c r="M3003" s="159" t="n">
        <v>2883141</v>
      </c>
      <c r="N3003" s="159" t="n">
        <v>3113792.28</v>
      </c>
      <c r="O3003" s="162">
        <f>MIN(K3003,L3003,M3003,N3003)</f>
        <v/>
      </c>
      <c r="P3003" s="162">
        <f>MAX(K3003,L3003,M3003,N3003)</f>
        <v/>
      </c>
      <c r="Q3003" s="162">
        <f>MEDIAN(K3003,L3003,M3003,N3003)</f>
        <v/>
      </c>
      <c r="R3003" s="162">
        <f>AVERAGE(K3003,L3003,M3003,N3003)</f>
        <v/>
      </c>
      <c r="S3003" s="162">
        <f>AVERAGE(O3003,Q3003)</f>
        <v/>
      </c>
      <c r="T3003" s="162">
        <f>AVERAGE(P3003,Q3003)</f>
        <v/>
      </c>
      <c r="U3003" s="41">
        <f>STDEVA(K3003,L3003,M3003,N3003)</f>
        <v/>
      </c>
      <c r="V3003" s="42">
        <f>U3003/Q3003</f>
        <v/>
      </c>
      <c r="W3003" s="43">
        <f>IF(X3003=O3003,"MENOR",IF(X3003=S3003,"PROM[MEN-MED]","PROMEDIO"))</f>
        <v/>
      </c>
      <c r="X3003" s="163">
        <f>IF(V3003&lt;=300%,O3003,IF(AND(V3003&gt;100%,V3003&lt;=150%),S3003,R3003))</f>
        <v/>
      </c>
      <c r="Y3003" s="162">
        <f>ROUND(X3003,0)</f>
        <v/>
      </c>
    </row>
    <row r="3004" ht="19.5" customHeight="1">
      <c r="B3004" s="96" t="inlineStr">
        <is>
          <t>4.</t>
        </is>
      </c>
      <c r="C3004" s="142" t="inlineStr">
        <is>
          <t>SISTEMA DE TRANSMISIÓN</t>
        </is>
      </c>
      <c r="H3004" s="157" t="n"/>
      <c r="I3004" s="29" t="n"/>
      <c r="J3004" s="29" t="n"/>
      <c r="K3004" s="157" t="n"/>
      <c r="L3004" s="157" t="n"/>
      <c r="M3004" s="157" t="n"/>
      <c r="N3004" s="157" t="n"/>
      <c r="O3004" s="29" t="n"/>
      <c r="P3004" s="29" t="n"/>
      <c r="Q3004" s="29" t="n"/>
      <c r="R3004" s="29" t="n"/>
      <c r="S3004" s="29" t="n"/>
      <c r="T3004" s="29" t="n"/>
      <c r="U3004" s="29" t="n"/>
      <c r="V3004" s="75" t="n"/>
      <c r="W3004" s="29" t="n"/>
      <c r="X3004" s="29" t="n"/>
      <c r="Y3004" s="29" t="n"/>
    </row>
    <row r="3005" ht="15.75" customHeight="1">
      <c r="B3005" s="32" t="inlineStr">
        <is>
          <t>4.1</t>
        </is>
      </c>
      <c r="C3005" s="32" t="n">
        <v>8714199</v>
      </c>
      <c r="D3005" s="71" t="inlineStr">
        <is>
          <t>CAMBIO DE CONJUNTO IZQUIERDO DEL EJE PROPULSOR DELANTERO</t>
        </is>
      </c>
      <c r="E3005" s="56" t="inlineStr">
        <is>
          <t>cambio de conjunto izquierdo del eje propulsor delantero</t>
        </is>
      </c>
      <c r="F3005" s="32" t="inlineStr">
        <is>
          <t>Unidad</t>
        </is>
      </c>
      <c r="G3005" s="35" t="inlineStr">
        <is>
          <t>suministro</t>
        </is>
      </c>
      <c r="H3005" s="159" t="n">
        <v>820743</v>
      </c>
      <c r="I3005" s="37" t="n">
        <v>158.91</v>
      </c>
      <c r="J3005" s="37" t="n">
        <v>151.76</v>
      </c>
      <c r="K3005" s="160">
        <f>H3005*(I3005/J3005)</f>
        <v/>
      </c>
      <c r="L3005" s="159" t="n">
        <v>1009099.2345</v>
      </c>
      <c r="M3005" s="159" t="n">
        <v>979708</v>
      </c>
      <c r="N3005" s="159" t="n">
        <v>1058084.64</v>
      </c>
      <c r="O3005" s="162">
        <f>MIN(K3005,L3005,M3005,N3005)</f>
        <v/>
      </c>
      <c r="P3005" s="162">
        <f>MAX(K3005,L3005,M3005,N3005)</f>
        <v/>
      </c>
      <c r="Q3005" s="162">
        <f>MEDIAN(K3005,L3005,M3005,N3005)</f>
        <v/>
      </c>
      <c r="R3005" s="162">
        <f>AVERAGE(K3005,L3005,M3005,N3005)</f>
        <v/>
      </c>
      <c r="S3005" s="162">
        <f>AVERAGE(O3005,Q3005)</f>
        <v/>
      </c>
      <c r="T3005" s="162">
        <f>AVERAGE(P3005,Q3005)</f>
        <v/>
      </c>
      <c r="U3005" s="41">
        <f>STDEVA(K3005,L3005,M3005,N3005)</f>
        <v/>
      </c>
      <c r="V3005" s="42">
        <f>U3005/Q3005</f>
        <v/>
      </c>
      <c r="W3005" s="43">
        <f>IF(X3005=O3005,"MENOR",IF(X3005=S3005,"PROM[MEN-MED]","PROMEDIO"))</f>
        <v/>
      </c>
      <c r="X3005" s="163">
        <f>IF(V3005&lt;=300%,O3005,IF(AND(V3005&gt;100%,V3005&lt;=150%),S3005,R3005))</f>
        <v/>
      </c>
      <c r="Y3005" s="162">
        <f>ROUND(X3005,0)</f>
        <v/>
      </c>
    </row>
    <row r="3006" ht="15.75" customHeight="1">
      <c r="B3006" s="32" t="inlineStr">
        <is>
          <t>4.2</t>
        </is>
      </c>
      <c r="C3006" s="32" t="n">
        <v>8714199</v>
      </c>
      <c r="D3006" s="71" t="inlineStr">
        <is>
          <t>CAMBIO DE CONJUNTO DERECHO DEL EJE PROPULSOR DELANTERO</t>
        </is>
      </c>
      <c r="E3006" s="56" t="inlineStr">
        <is>
          <t>cambio de conjunto derecho del eje propulsor delantero</t>
        </is>
      </c>
      <c r="F3006" s="32" t="inlineStr">
        <is>
          <t>Unidad</t>
        </is>
      </c>
      <c r="G3006" s="35" t="inlineStr">
        <is>
          <t>suministro</t>
        </is>
      </c>
      <c r="H3006" s="159" t="n">
        <v>820743</v>
      </c>
      <c r="I3006" s="37" t="n">
        <v>158.91</v>
      </c>
      <c r="J3006" s="37" t="n">
        <v>151.76</v>
      </c>
      <c r="K3006" s="160">
        <f>H3006*(I3006/J3006)</f>
        <v/>
      </c>
      <c r="L3006" s="159" t="n">
        <v>1018710.1743</v>
      </c>
      <c r="M3006" s="159" t="n">
        <v>989039</v>
      </c>
      <c r="N3006" s="159" t="n">
        <v>1068162.12</v>
      </c>
      <c r="O3006" s="162">
        <f>MIN(K3006,L3006,M3006,N3006)</f>
        <v/>
      </c>
      <c r="P3006" s="162">
        <f>MAX(K3006,L3006,M3006,N3006)</f>
        <v/>
      </c>
      <c r="Q3006" s="162">
        <f>MEDIAN(K3006,L3006,M3006,N3006)</f>
        <v/>
      </c>
      <c r="R3006" s="162">
        <f>AVERAGE(K3006,L3006,M3006,N3006)</f>
        <v/>
      </c>
      <c r="S3006" s="162">
        <f>AVERAGE(O3006,Q3006)</f>
        <v/>
      </c>
      <c r="T3006" s="162">
        <f>AVERAGE(P3006,Q3006)</f>
        <v/>
      </c>
      <c r="U3006" s="41">
        <f>STDEVA(K3006,L3006,M3006,N3006)</f>
        <v/>
      </c>
      <c r="V3006" s="42">
        <f>U3006/Q3006</f>
        <v/>
      </c>
      <c r="W3006" s="43">
        <f>IF(X3006=O3006,"MENOR",IF(X3006=S3006,"PROM[MEN-MED]","PROMEDIO"))</f>
        <v/>
      </c>
      <c r="X3006" s="163">
        <f>IF(V3006&lt;=300%,O3006,IF(AND(V3006&gt;100%,V3006&lt;=150%),S3006,R3006))</f>
        <v/>
      </c>
      <c r="Y3006" s="162">
        <f>ROUND(X3006,0)</f>
        <v/>
      </c>
    </row>
    <row r="3007" ht="15.75" customHeight="1">
      <c r="B3007" s="32" t="inlineStr">
        <is>
          <t>4.3</t>
        </is>
      </c>
      <c r="C3007" s="32" t="n">
        <v>8714199</v>
      </c>
      <c r="D3007" s="71" t="inlineStr">
        <is>
          <t>CAMBIO DE CONJUNTO DE LA JUNTA INTERIOR DEL EJE DELANTERO</t>
        </is>
      </c>
      <c r="E3007" s="56" t="inlineStr">
        <is>
          <t>cambio de conjunto de la junta interior del eje delantero</t>
        </is>
      </c>
      <c r="F3007" s="32" t="inlineStr">
        <is>
          <t>Unidad</t>
        </is>
      </c>
      <c r="G3007" s="35" t="inlineStr">
        <is>
          <t>suministro</t>
        </is>
      </c>
      <c r="H3007" s="159" t="n">
        <v>820743</v>
      </c>
      <c r="I3007" s="37" t="n">
        <v>158.91</v>
      </c>
      <c r="J3007" s="37" t="n">
        <v>151.76</v>
      </c>
      <c r="K3007" s="160">
        <f>H3007*(I3007/J3007)</f>
        <v/>
      </c>
      <c r="L3007" s="159" t="n">
        <v>1009099.2345</v>
      </c>
      <c r="M3007" s="159" t="n">
        <v>979708</v>
      </c>
      <c r="N3007" s="159" t="n">
        <v>1058084.64</v>
      </c>
      <c r="O3007" s="162">
        <f>MIN(K3007,L3007,M3007,N3007)</f>
        <v/>
      </c>
      <c r="P3007" s="162">
        <f>MAX(K3007,L3007,M3007,N3007)</f>
        <v/>
      </c>
      <c r="Q3007" s="162">
        <f>MEDIAN(K3007,L3007,M3007,N3007)</f>
        <v/>
      </c>
      <c r="R3007" s="162">
        <f>AVERAGE(K3007,L3007,M3007,N3007)</f>
        <v/>
      </c>
      <c r="S3007" s="162">
        <f>AVERAGE(O3007,Q3007)</f>
        <v/>
      </c>
      <c r="T3007" s="162">
        <f>AVERAGE(P3007,Q3007)</f>
        <v/>
      </c>
      <c r="U3007" s="41">
        <f>STDEVA(K3007,L3007,M3007,N3007)</f>
        <v/>
      </c>
      <c r="V3007" s="42">
        <f>U3007/Q3007</f>
        <v/>
      </c>
      <c r="W3007" s="43">
        <f>IF(X3007=O3007,"MENOR",IF(X3007=S3007,"PROM[MEN-MED]","PROMEDIO"))</f>
        <v/>
      </c>
      <c r="X3007" s="163">
        <f>IF(V3007&lt;=300%,O3007,IF(AND(V3007&gt;100%,V3007&lt;=150%),S3007,R3007))</f>
        <v/>
      </c>
      <c r="Y3007" s="162">
        <f>ROUND(X3007,0)</f>
        <v/>
      </c>
    </row>
    <row r="3008" ht="15.75" customHeight="1">
      <c r="B3008" s="32" t="inlineStr">
        <is>
          <t>4.4</t>
        </is>
      </c>
      <c r="C3008" s="32" t="n">
        <v>8714199</v>
      </c>
      <c r="D3008" s="71" t="inlineStr">
        <is>
          <t>CAMBIO DE CONJUNTO DE LA JUNTAEXTERIOR DEL EJE DELANTERO</t>
        </is>
      </c>
      <c r="E3008" s="56" t="inlineStr">
        <is>
          <t>cambio de conjunto de la juntaexterior del eje delantero</t>
        </is>
      </c>
      <c r="F3008" s="32" t="inlineStr">
        <is>
          <t>Unidad</t>
        </is>
      </c>
      <c r="G3008" s="35" t="inlineStr">
        <is>
          <t>suministro</t>
        </is>
      </c>
      <c r="H3008" s="159" t="n">
        <v>683953</v>
      </c>
      <c r="I3008" s="37" t="n">
        <v>158.91</v>
      </c>
      <c r="J3008" s="37" t="n">
        <v>151.76</v>
      </c>
      <c r="K3008" s="160">
        <f>H3008*(I3008/J3008)</f>
        <v/>
      </c>
      <c r="L3008" s="159" t="n">
        <v>848924.9727</v>
      </c>
      <c r="M3008" s="159" t="n">
        <v>824199</v>
      </c>
      <c r="N3008" s="159" t="n">
        <v>890134.92</v>
      </c>
      <c r="O3008" s="162">
        <f>MIN(K3008,L3008,M3008,N3008)</f>
        <v/>
      </c>
      <c r="P3008" s="162">
        <f>MAX(K3008,L3008,M3008,N3008)</f>
        <v/>
      </c>
      <c r="Q3008" s="162">
        <f>MEDIAN(K3008,L3008,M3008,N3008)</f>
        <v/>
      </c>
      <c r="R3008" s="162">
        <f>AVERAGE(K3008,L3008,M3008,N3008)</f>
        <v/>
      </c>
      <c r="S3008" s="162">
        <f>AVERAGE(O3008,Q3008)</f>
        <v/>
      </c>
      <c r="T3008" s="162">
        <f>AVERAGE(P3008,Q3008)</f>
        <v/>
      </c>
      <c r="U3008" s="41">
        <f>STDEVA(K3008,L3008,M3008,N3008)</f>
        <v/>
      </c>
      <c r="V3008" s="42">
        <f>U3008/Q3008</f>
        <v/>
      </c>
      <c r="W3008" s="43">
        <f>IF(X3008=O3008,"MENOR",IF(X3008=S3008,"PROM[MEN-MED]","PROMEDIO"))</f>
        <v/>
      </c>
      <c r="X3008" s="163">
        <f>IF(V3008&lt;=300%,O3008,IF(AND(V3008&gt;100%,V3008&lt;=150%),S3008,R3008))</f>
        <v/>
      </c>
      <c r="Y3008" s="162">
        <f>ROUND(X3008,0)</f>
        <v/>
      </c>
    </row>
    <row r="3009" ht="15.75" customHeight="1">
      <c r="B3009" s="32" t="inlineStr">
        <is>
          <t>4.5</t>
        </is>
      </c>
      <c r="C3009" s="32" t="n">
        <v>8714199</v>
      </c>
      <c r="D3009" s="72" t="inlineStr">
        <is>
          <t>CAMBIO DE FUNDA DE LA JUNTA EXTERIOR</t>
        </is>
      </c>
      <c r="E3009" s="56" t="inlineStr">
        <is>
          <t>cambio de funda de la junta exterior</t>
        </is>
      </c>
      <c r="F3009" s="32" t="inlineStr">
        <is>
          <t>Unidad</t>
        </is>
      </c>
      <c r="G3009" s="35" t="inlineStr">
        <is>
          <t>suministro</t>
        </is>
      </c>
      <c r="H3009" s="159" t="n">
        <v>683953</v>
      </c>
      <c r="I3009" s="37" t="n">
        <v>158.91</v>
      </c>
      <c r="J3009" s="37" t="n">
        <v>151.76</v>
      </c>
      <c r="K3009" s="160">
        <f>H3009*(I3009/J3009)</f>
        <v/>
      </c>
      <c r="L3009" s="159" t="n">
        <v>840915.6896</v>
      </c>
      <c r="M3009" s="159" t="n">
        <v>816423</v>
      </c>
      <c r="N3009" s="159" t="n">
        <v>881736.84</v>
      </c>
      <c r="O3009" s="162">
        <f>MIN(K3009,L3009,M3009,N3009)</f>
        <v/>
      </c>
      <c r="P3009" s="162">
        <f>MAX(K3009,L3009,M3009,N3009)</f>
        <v/>
      </c>
      <c r="Q3009" s="162">
        <f>MEDIAN(K3009,L3009,M3009,N3009)</f>
        <v/>
      </c>
      <c r="R3009" s="162">
        <f>AVERAGE(K3009,L3009,M3009,N3009)</f>
        <v/>
      </c>
      <c r="S3009" s="162">
        <f>AVERAGE(O3009,Q3009)</f>
        <v/>
      </c>
      <c r="T3009" s="162">
        <f>AVERAGE(P3009,Q3009)</f>
        <v/>
      </c>
      <c r="U3009" s="41">
        <f>STDEVA(K3009,L3009,M3009,N3009)</f>
        <v/>
      </c>
      <c r="V3009" s="42">
        <f>U3009/Q3009</f>
        <v/>
      </c>
      <c r="W3009" s="43">
        <f>IF(X3009=O3009,"MENOR",IF(X3009=S3009,"PROM[MEN-MED]","PROMEDIO"))</f>
        <v/>
      </c>
      <c r="X3009" s="163">
        <f>IF(V3009&lt;=300%,O3009,IF(AND(V3009&gt;100%,V3009&lt;=150%),S3009,R3009))</f>
        <v/>
      </c>
      <c r="Y3009" s="162">
        <f>ROUND(X3009,0)</f>
        <v/>
      </c>
    </row>
    <row r="3010" ht="15.75" customHeight="1">
      <c r="B3010" s="32" t="inlineStr">
        <is>
          <t>4.6</t>
        </is>
      </c>
      <c r="C3010" s="32" t="n">
        <v>8714199</v>
      </c>
      <c r="D3010" s="72" t="inlineStr">
        <is>
          <t>CAMBIO DE FUNDA DE LA JUNTA INTERIOR</t>
        </is>
      </c>
      <c r="E3010" s="56" t="inlineStr">
        <is>
          <t>cambio de funda de la junta interior</t>
        </is>
      </c>
      <c r="F3010" s="32" t="inlineStr">
        <is>
          <t>Juego</t>
        </is>
      </c>
      <c r="G3010" s="35" t="inlineStr">
        <is>
          <t>suministro</t>
        </is>
      </c>
      <c r="H3010" s="159" t="n">
        <v>683953</v>
      </c>
      <c r="I3010" s="37" t="n">
        <v>158.91</v>
      </c>
      <c r="J3010" s="37" t="n">
        <v>151.76</v>
      </c>
      <c r="K3010" s="160">
        <f>H3010*(I3010/J3010)</f>
        <v/>
      </c>
      <c r="L3010" s="159" t="n">
        <v>856933.2205000001</v>
      </c>
      <c r="M3010" s="159" t="n">
        <v>831974</v>
      </c>
      <c r="N3010" s="159" t="n">
        <v>898531.92</v>
      </c>
      <c r="O3010" s="162">
        <f>MIN(K3010,L3010,M3010,N3010)</f>
        <v/>
      </c>
      <c r="P3010" s="162">
        <f>MAX(K3010,L3010,M3010,N3010)</f>
        <v/>
      </c>
      <c r="Q3010" s="162">
        <f>MEDIAN(K3010,L3010,M3010,N3010)</f>
        <v/>
      </c>
      <c r="R3010" s="162">
        <f>AVERAGE(K3010,L3010,M3010,N3010)</f>
        <v/>
      </c>
      <c r="S3010" s="162">
        <f>AVERAGE(O3010,Q3010)</f>
        <v/>
      </c>
      <c r="T3010" s="162">
        <f>AVERAGE(P3010,Q3010)</f>
        <v/>
      </c>
      <c r="U3010" s="41">
        <f>STDEVA(K3010,L3010,M3010,N3010)</f>
        <v/>
      </c>
      <c r="V3010" s="42">
        <f>U3010/Q3010</f>
        <v/>
      </c>
      <c r="W3010" s="43">
        <f>IF(X3010=O3010,"MENOR",IF(X3010=S3010,"PROM[MEN-MED]","PROMEDIO"))</f>
        <v/>
      </c>
      <c r="X3010" s="163">
        <f>IF(V3010&lt;=300%,O3010,IF(AND(V3010&gt;100%,V3010&lt;=150%),S3010,R3010))</f>
        <v/>
      </c>
      <c r="Y3010" s="162">
        <f>ROUND(X3010,0)</f>
        <v/>
      </c>
    </row>
    <row r="3011" ht="15.75" customHeight="1">
      <c r="B3011" s="32" t="inlineStr">
        <is>
          <t>4.7</t>
        </is>
      </c>
      <c r="C3011" s="32" t="n">
        <v>8714199</v>
      </c>
      <c r="D3011" s="72" t="inlineStr">
        <is>
          <t>CAMBIO DE HORQUILLA DE BRIDA DE LA JUNTA UNIVERSAL</t>
        </is>
      </c>
      <c r="E3011" s="56" t="inlineStr">
        <is>
          <t>cambio de horquilla de brida de la junta universal</t>
        </is>
      </c>
      <c r="F3011" s="32" t="inlineStr">
        <is>
          <t>Unidad</t>
        </is>
      </c>
      <c r="G3011" s="35" t="inlineStr">
        <is>
          <t>suministro</t>
        </is>
      </c>
      <c r="H3011" s="159" t="n">
        <v>820743</v>
      </c>
      <c r="I3011" s="37" t="n">
        <v>158.91</v>
      </c>
      <c r="J3011" s="37" t="n">
        <v>151.76</v>
      </c>
      <c r="K3011" s="160">
        <f>H3011*(I3011/J3011)</f>
        <v/>
      </c>
      <c r="L3011" s="159" t="n">
        <v>989878.414</v>
      </c>
      <c r="M3011" s="159" t="n">
        <v>961047</v>
      </c>
      <c r="N3011" s="159" t="n">
        <v>1037930.76</v>
      </c>
      <c r="O3011" s="162">
        <f>MIN(K3011,L3011,M3011,N3011)</f>
        <v/>
      </c>
      <c r="P3011" s="162">
        <f>MAX(K3011,L3011,M3011,N3011)</f>
        <v/>
      </c>
      <c r="Q3011" s="162">
        <f>MEDIAN(K3011,L3011,M3011,N3011)</f>
        <v/>
      </c>
      <c r="R3011" s="162">
        <f>AVERAGE(K3011,L3011,M3011,N3011)</f>
        <v/>
      </c>
      <c r="S3011" s="162">
        <f>AVERAGE(O3011,Q3011)</f>
        <v/>
      </c>
      <c r="T3011" s="162">
        <f>AVERAGE(P3011,Q3011)</f>
        <v/>
      </c>
      <c r="U3011" s="41">
        <f>STDEVA(K3011,L3011,M3011,N3011)</f>
        <v/>
      </c>
      <c r="V3011" s="42">
        <f>U3011/Q3011</f>
        <v/>
      </c>
      <c r="W3011" s="43">
        <f>IF(X3011=O3011,"MENOR",IF(X3011=S3011,"PROM[MEN-MED]","PROMEDIO"))</f>
        <v/>
      </c>
      <c r="X3011" s="163">
        <f>IF(V3011&lt;=300%,O3011,IF(AND(V3011&gt;100%,V3011&lt;=150%),S3011,R3011))</f>
        <v/>
      </c>
      <c r="Y3011" s="162">
        <f>ROUND(X3011,0)</f>
        <v/>
      </c>
    </row>
    <row r="3012" ht="15.75" customHeight="1">
      <c r="B3012" s="32" t="inlineStr">
        <is>
          <t>4.8</t>
        </is>
      </c>
      <c r="C3012" s="32" t="n">
        <v>8714199</v>
      </c>
      <c r="D3012" s="72" t="inlineStr">
        <is>
          <t>CAMBIO DE CRUCETA DE LA JUNTA UNIVERSAL</t>
        </is>
      </c>
      <c r="E3012" s="34" t="inlineStr">
        <is>
          <t>cambio de cruceta de la junta universal</t>
        </is>
      </c>
      <c r="F3012" s="32" t="inlineStr">
        <is>
          <t>Unidad</t>
        </is>
      </c>
      <c r="G3012" s="35" t="inlineStr">
        <is>
          <t>suministro</t>
        </is>
      </c>
      <c r="H3012" s="159" t="n">
        <v>547162</v>
      </c>
      <c r="I3012" s="37" t="n">
        <v>158.91</v>
      </c>
      <c r="J3012" s="37" t="n">
        <v>151.76</v>
      </c>
      <c r="K3012" s="160">
        <f>H3012*(I3012/J3012)</f>
        <v/>
      </c>
      <c r="L3012" s="159" t="n">
        <v>666325.5416999999</v>
      </c>
      <c r="M3012" s="159" t="n">
        <v>646918</v>
      </c>
      <c r="N3012" s="159" t="n">
        <v>698671.4399999999</v>
      </c>
      <c r="O3012" s="162">
        <f>MIN(K3012,L3012,M3012,N3012)</f>
        <v/>
      </c>
      <c r="P3012" s="162">
        <f>MAX(K3012,L3012,M3012,N3012)</f>
        <v/>
      </c>
      <c r="Q3012" s="162">
        <f>MEDIAN(K3012,L3012,M3012,N3012)</f>
        <v/>
      </c>
      <c r="R3012" s="162">
        <f>AVERAGE(K3012,L3012,M3012,N3012)</f>
        <v/>
      </c>
      <c r="S3012" s="162">
        <f>AVERAGE(O3012,Q3012)</f>
        <v/>
      </c>
      <c r="T3012" s="162">
        <f>AVERAGE(P3012,Q3012)</f>
        <v/>
      </c>
      <c r="U3012" s="41">
        <f>STDEVA(K3012,L3012,M3012,N3012)</f>
        <v/>
      </c>
      <c r="V3012" s="42">
        <f>U3012/Q3012</f>
        <v/>
      </c>
      <c r="W3012" s="43">
        <f>IF(X3012=O3012,"MENOR",IF(X3012=S3012,"PROM[MEN-MED]","PROMEDIO"))</f>
        <v/>
      </c>
      <c r="X3012" s="163">
        <f>IF(V3012&lt;=300%,O3012,IF(AND(V3012&gt;100%,V3012&lt;=150%),S3012,R3012))</f>
        <v/>
      </c>
      <c r="Y3012" s="162">
        <f>ROUND(X3012,0)</f>
        <v/>
      </c>
    </row>
    <row r="3013" ht="15.75" customHeight="1">
      <c r="B3013" s="32" t="inlineStr">
        <is>
          <t>4.9</t>
        </is>
      </c>
      <c r="C3013" s="32" t="n">
        <v>8714199</v>
      </c>
      <c r="D3013" s="72" t="inlineStr">
        <is>
          <t xml:space="preserve">CAMBIO DE CONJUNTO DEL ARBOL DE TRANSMISION DELANTERO </t>
        </is>
      </c>
      <c r="E3013" s="56" t="inlineStr">
        <is>
          <t xml:space="preserve">cambio de conjunto del arbol de transmision delantero </t>
        </is>
      </c>
      <c r="F3013" s="32" t="inlineStr">
        <is>
          <t>Unidad</t>
        </is>
      </c>
      <c r="G3013" s="35" t="inlineStr">
        <is>
          <t>suministro</t>
        </is>
      </c>
      <c r="H3013" s="159" t="n">
        <v>820743</v>
      </c>
      <c r="I3013" s="37" t="n">
        <v>158.91</v>
      </c>
      <c r="J3013" s="37" t="n">
        <v>151.76</v>
      </c>
      <c r="K3013" s="160">
        <f>H3013*(I3013/J3013)</f>
        <v/>
      </c>
      <c r="L3013" s="159" t="n">
        <v>1018710.1743</v>
      </c>
      <c r="M3013" s="159" t="n">
        <v>989039</v>
      </c>
      <c r="N3013" s="159" t="n">
        <v>1068162.12</v>
      </c>
      <c r="O3013" s="162">
        <f>MIN(K3013,L3013,M3013,N3013)</f>
        <v/>
      </c>
      <c r="P3013" s="162">
        <f>MAX(K3013,L3013,M3013,N3013)</f>
        <v/>
      </c>
      <c r="Q3013" s="162">
        <f>MEDIAN(K3013,L3013,M3013,N3013)</f>
        <v/>
      </c>
      <c r="R3013" s="162">
        <f>AVERAGE(K3013,L3013,M3013,N3013)</f>
        <v/>
      </c>
      <c r="S3013" s="162">
        <f>AVERAGE(O3013,Q3013)</f>
        <v/>
      </c>
      <c r="T3013" s="162">
        <f>AVERAGE(P3013,Q3013)</f>
        <v/>
      </c>
      <c r="U3013" s="41">
        <f>STDEVA(K3013,L3013,M3013,N3013)</f>
        <v/>
      </c>
      <c r="V3013" s="42">
        <f>U3013/Q3013</f>
        <v/>
      </c>
      <c r="W3013" s="43">
        <f>IF(X3013=O3013,"MENOR",IF(X3013=S3013,"PROM[MEN-MED]","PROMEDIO"))</f>
        <v/>
      </c>
      <c r="X3013" s="163">
        <f>IF(V3013&lt;=300%,O3013,IF(AND(V3013&gt;100%,V3013&lt;=150%),S3013,R3013))</f>
        <v/>
      </c>
      <c r="Y3013" s="162">
        <f>ROUND(X3013,0)</f>
        <v/>
      </c>
    </row>
    <row r="3014" ht="25.5" customHeight="1">
      <c r="B3014" s="32" t="inlineStr">
        <is>
          <t>4.10</t>
        </is>
      </c>
      <c r="C3014" s="32" t="n">
        <v>8714199</v>
      </c>
      <c r="D3014" s="72" t="inlineStr">
        <is>
          <t>CAMBIO DE CONJUNTO DEL COJINETE DEL ROTOR DEL ABS IZQUIERDO</t>
        </is>
      </c>
      <c r="E3014" s="56" t="inlineStr">
        <is>
          <t>cambio de conjunto del cojinete del rotor del abs izquierdo</t>
        </is>
      </c>
      <c r="F3014" s="32" t="inlineStr">
        <is>
          <t>Unidad</t>
        </is>
      </c>
      <c r="G3014" s="35" t="inlineStr">
        <is>
          <t>suministro</t>
        </is>
      </c>
      <c r="H3014" s="159" t="n">
        <v>683953</v>
      </c>
      <c r="I3014" s="37" t="n">
        <v>158.91</v>
      </c>
      <c r="J3014" s="37" t="n">
        <v>151.76</v>
      </c>
      <c r="K3014" s="160">
        <f>H3014*(I3014/J3014)</f>
        <v/>
      </c>
      <c r="L3014" s="159" t="n">
        <v>832907.4418</v>
      </c>
      <c r="M3014" s="159" t="n">
        <v>808648</v>
      </c>
      <c r="N3014" s="159" t="n">
        <v>873339.84</v>
      </c>
      <c r="O3014" s="162">
        <f>MIN(K3014,L3014,M3014,N3014)</f>
        <v/>
      </c>
      <c r="P3014" s="162">
        <f>MAX(K3014,L3014,M3014,N3014)</f>
        <v/>
      </c>
      <c r="Q3014" s="162">
        <f>MEDIAN(K3014,L3014,M3014,N3014)</f>
        <v/>
      </c>
      <c r="R3014" s="162">
        <f>AVERAGE(K3014,L3014,M3014,N3014)</f>
        <v/>
      </c>
      <c r="S3014" s="162">
        <f>AVERAGE(O3014,Q3014)</f>
        <v/>
      </c>
      <c r="T3014" s="162">
        <f>AVERAGE(P3014,Q3014)</f>
        <v/>
      </c>
      <c r="U3014" s="41">
        <f>STDEVA(K3014,L3014,M3014,N3014)</f>
        <v/>
      </c>
      <c r="V3014" s="42">
        <f>U3014/Q3014</f>
        <v/>
      </c>
      <c r="W3014" s="43">
        <f>IF(X3014=O3014,"MENOR",IF(X3014=S3014,"PROM[MEN-MED]","PROMEDIO"))</f>
        <v/>
      </c>
      <c r="X3014" s="163">
        <f>IF(V3014&lt;=300%,O3014,IF(AND(V3014&gt;100%,V3014&lt;=150%),S3014,R3014))</f>
        <v/>
      </c>
      <c r="Y3014" s="162">
        <f>ROUND(X3014,0)</f>
        <v/>
      </c>
    </row>
    <row r="3015" ht="15.75" customHeight="1">
      <c r="B3015" s="32" t="inlineStr">
        <is>
          <t>4.11</t>
        </is>
      </c>
      <c r="C3015" s="32" t="n">
        <v>8714199</v>
      </c>
      <c r="D3015" s="72" t="inlineStr">
        <is>
          <t>CAMBIO DE CONJUNTO DEL COJINETE DEL ROTOR DEL ABS DERECHO</t>
        </is>
      </c>
      <c r="E3015" s="56" t="inlineStr">
        <is>
          <t>cambio de conjunto del cojinete del rotor del abs derecho</t>
        </is>
      </c>
      <c r="F3015" s="32" t="inlineStr">
        <is>
          <t>Unidad</t>
        </is>
      </c>
      <c r="G3015" s="35" t="inlineStr">
        <is>
          <t>suministro</t>
        </is>
      </c>
      <c r="H3015" s="159" t="n">
        <v>683953</v>
      </c>
      <c r="I3015" s="37" t="n">
        <v>158.91</v>
      </c>
      <c r="J3015" s="37" t="n">
        <v>151.76</v>
      </c>
      <c r="K3015" s="160">
        <f>H3015*(I3015/J3015)</f>
        <v/>
      </c>
      <c r="L3015" s="159" t="n">
        <v>848924.9727</v>
      </c>
      <c r="M3015" s="159" t="n">
        <v>824199</v>
      </c>
      <c r="N3015" s="159" t="n">
        <v>890134.92</v>
      </c>
      <c r="O3015" s="162">
        <f>MIN(K3015,L3015,M3015,N3015)</f>
        <v/>
      </c>
      <c r="P3015" s="162">
        <f>MAX(K3015,L3015,M3015,N3015)</f>
        <v/>
      </c>
      <c r="Q3015" s="162">
        <f>MEDIAN(K3015,L3015,M3015,N3015)</f>
        <v/>
      </c>
      <c r="R3015" s="162">
        <f>AVERAGE(K3015,L3015,M3015,N3015)</f>
        <v/>
      </c>
      <c r="S3015" s="162">
        <f>AVERAGE(O3015,Q3015)</f>
        <v/>
      </c>
      <c r="T3015" s="162">
        <f>AVERAGE(P3015,Q3015)</f>
        <v/>
      </c>
      <c r="U3015" s="41">
        <f>STDEVA(K3015,L3015,M3015,N3015)</f>
        <v/>
      </c>
      <c r="V3015" s="42">
        <f>U3015/Q3015</f>
        <v/>
      </c>
      <c r="W3015" s="43">
        <f>IF(X3015=O3015,"MENOR",IF(X3015=S3015,"PROM[MEN-MED]","PROMEDIO"))</f>
        <v/>
      </c>
      <c r="X3015" s="163">
        <f>IF(V3015&lt;=300%,O3015,IF(AND(V3015&gt;100%,V3015&lt;=150%),S3015,R3015))</f>
        <v/>
      </c>
      <c r="Y3015" s="162">
        <f>ROUND(X3015,0)</f>
        <v/>
      </c>
    </row>
    <row r="3016" ht="25.5" customHeight="1">
      <c r="B3016" s="32" t="inlineStr">
        <is>
          <t>4.12</t>
        </is>
      </c>
      <c r="C3016" s="32" t="n">
        <v>8714199</v>
      </c>
      <c r="D3016" s="72" t="inlineStr">
        <is>
          <t xml:space="preserve">CAMBIO DE SUBCONJUNTO IZQUIERDO DEL CUBO DEL EJE DELANTERO </t>
        </is>
      </c>
      <c r="E3016" s="56" t="inlineStr">
        <is>
          <t xml:space="preserve">cambio de subconjunto izquierdo del cubo del eje delantero </t>
        </is>
      </c>
      <c r="F3016" s="32" t="inlineStr">
        <is>
          <t>Unidad</t>
        </is>
      </c>
      <c r="G3016" s="35" t="inlineStr">
        <is>
          <t>suministro</t>
        </is>
      </c>
      <c r="H3016" s="159" t="n">
        <v>957534</v>
      </c>
      <c r="I3016" s="37" t="n">
        <v>158.91</v>
      </c>
      <c r="J3016" s="37" t="n">
        <v>151.76</v>
      </c>
      <c r="K3016" s="160">
        <f>H3016*(I3016/J3016)</f>
        <v/>
      </c>
      <c r="L3016" s="159" t="n">
        <v>1166070.2067</v>
      </c>
      <c r="M3016" s="159" t="n">
        <v>1132107</v>
      </c>
      <c r="N3016" s="159" t="n">
        <v>1222675.56</v>
      </c>
      <c r="O3016" s="162">
        <f>MIN(K3016,L3016,M3016,N3016)</f>
        <v/>
      </c>
      <c r="P3016" s="162">
        <f>MAX(K3016,L3016,M3016,N3016)</f>
        <v/>
      </c>
      <c r="Q3016" s="162">
        <f>MEDIAN(K3016,L3016,M3016,N3016)</f>
        <v/>
      </c>
      <c r="R3016" s="162">
        <f>AVERAGE(K3016,L3016,M3016,N3016)</f>
        <v/>
      </c>
      <c r="S3016" s="162">
        <f>AVERAGE(O3016,Q3016)</f>
        <v/>
      </c>
      <c r="T3016" s="162">
        <f>AVERAGE(P3016,Q3016)</f>
        <v/>
      </c>
      <c r="U3016" s="41">
        <f>STDEVA(K3016,L3016,M3016,N3016)</f>
        <v/>
      </c>
      <c r="V3016" s="42">
        <f>U3016/Q3016</f>
        <v/>
      </c>
      <c r="W3016" s="43">
        <f>IF(X3016=O3016,"MENOR",IF(X3016=S3016,"PROM[MEN-MED]","PROMEDIO"))</f>
        <v/>
      </c>
      <c r="X3016" s="163">
        <f>IF(V3016&lt;=300%,O3016,IF(AND(V3016&gt;100%,V3016&lt;=150%),S3016,R3016))</f>
        <v/>
      </c>
      <c r="Y3016" s="162">
        <f>ROUND(X3016,0)</f>
        <v/>
      </c>
    </row>
    <row r="3017" ht="15.75" customHeight="1">
      <c r="B3017" s="32" t="inlineStr">
        <is>
          <t>4.13</t>
        </is>
      </c>
      <c r="C3017" s="32" t="n">
        <v>8714199</v>
      </c>
      <c r="D3017" s="72" t="inlineStr">
        <is>
          <t xml:space="preserve">CAMBIO DE SUBCONJUNTO DERECHO DEL CUBO DEL EJE DELANTERO </t>
        </is>
      </c>
      <c r="E3017" s="56" t="inlineStr">
        <is>
          <t xml:space="preserve">cambio de subconjunto derecho del cubo del eje delantero </t>
        </is>
      </c>
      <c r="F3017" s="32" t="inlineStr">
        <is>
          <t>Unidad</t>
        </is>
      </c>
      <c r="G3017" s="35" t="inlineStr">
        <is>
          <t>suministro</t>
        </is>
      </c>
      <c r="H3017" s="159" t="n">
        <v>957534</v>
      </c>
      <c r="I3017" s="37" t="n">
        <v>158.91</v>
      </c>
      <c r="J3017" s="37" t="n">
        <v>151.76</v>
      </c>
      <c r="K3017" s="160">
        <f>H3017*(I3017/J3017)</f>
        <v/>
      </c>
      <c r="L3017" s="159" t="n">
        <v>1177282.7913</v>
      </c>
      <c r="M3017" s="159" t="n">
        <v>1142993</v>
      </c>
      <c r="N3017" s="159" t="n">
        <v>1234432.44</v>
      </c>
      <c r="O3017" s="162">
        <f>MIN(K3017,L3017,M3017,N3017)</f>
        <v/>
      </c>
      <c r="P3017" s="162">
        <f>MAX(K3017,L3017,M3017,N3017)</f>
        <v/>
      </c>
      <c r="Q3017" s="162">
        <f>MEDIAN(K3017,L3017,M3017,N3017)</f>
        <v/>
      </c>
      <c r="R3017" s="162">
        <f>AVERAGE(K3017,L3017,M3017,N3017)</f>
        <v/>
      </c>
      <c r="S3017" s="162">
        <f>AVERAGE(O3017,Q3017)</f>
        <v/>
      </c>
      <c r="T3017" s="162">
        <f>AVERAGE(P3017,Q3017)</f>
        <v/>
      </c>
      <c r="U3017" s="41">
        <f>STDEVA(K3017,L3017,M3017,N3017)</f>
        <v/>
      </c>
      <c r="V3017" s="42">
        <f>U3017/Q3017</f>
        <v/>
      </c>
      <c r="W3017" s="43">
        <f>IF(X3017=O3017,"MENOR",IF(X3017=S3017,"PROM[MEN-MED]","PROMEDIO"))</f>
        <v/>
      </c>
      <c r="X3017" s="163">
        <f>IF(V3017&lt;=300%,O3017,IF(AND(V3017&gt;100%,V3017&lt;=150%),S3017,R3017))</f>
        <v/>
      </c>
      <c r="Y3017" s="162">
        <f>ROUND(X3017,0)</f>
        <v/>
      </c>
    </row>
    <row r="3018" ht="15.75" customHeight="1">
      <c r="B3018" s="32" t="inlineStr">
        <is>
          <t>4.14</t>
        </is>
      </c>
      <c r="C3018" s="32" t="n">
        <v>8714199</v>
      </c>
      <c r="D3018" s="72" t="inlineStr">
        <is>
          <t>CAMBIO DE EJE AXIAL TRASERO IZQUIERDO</t>
        </is>
      </c>
      <c r="E3018" s="56" t="inlineStr">
        <is>
          <t>cambio de eje axial trasero izquierdo</t>
        </is>
      </c>
      <c r="F3018" s="32" t="inlineStr">
        <is>
          <t>Unidad</t>
        </is>
      </c>
      <c r="G3018" s="35" t="inlineStr">
        <is>
          <t>suministro</t>
        </is>
      </c>
      <c r="H3018" s="159" t="n">
        <v>273581</v>
      </c>
      <c r="I3018" s="37" t="n">
        <v>158.91</v>
      </c>
      <c r="J3018" s="37" t="n">
        <v>151.76</v>
      </c>
      <c r="K3018" s="160">
        <f>H3018*(I3018/J3018)</f>
        <v/>
      </c>
      <c r="L3018" s="159" t="n">
        <v>333162.7649</v>
      </c>
      <c r="M3018" s="159" t="n">
        <v>323459</v>
      </c>
      <c r="N3018" s="159" t="n">
        <v>349335.72</v>
      </c>
      <c r="O3018" s="162">
        <f>MIN(K3018,L3018,M3018,N3018)</f>
        <v/>
      </c>
      <c r="P3018" s="162">
        <f>MAX(K3018,L3018,M3018,N3018)</f>
        <v/>
      </c>
      <c r="Q3018" s="162">
        <f>MEDIAN(K3018,L3018,M3018,N3018)</f>
        <v/>
      </c>
      <c r="R3018" s="162">
        <f>AVERAGE(K3018,L3018,M3018,N3018)</f>
        <v/>
      </c>
      <c r="S3018" s="162">
        <f>AVERAGE(O3018,Q3018)</f>
        <v/>
      </c>
      <c r="T3018" s="162">
        <f>AVERAGE(P3018,Q3018)</f>
        <v/>
      </c>
      <c r="U3018" s="41">
        <f>STDEVA(K3018,L3018,M3018,N3018)</f>
        <v/>
      </c>
      <c r="V3018" s="42">
        <f>U3018/Q3018</f>
        <v/>
      </c>
      <c r="W3018" s="43">
        <f>IF(X3018=O3018,"MENOR",IF(X3018=S3018,"PROM[MEN-MED]","PROMEDIO"))</f>
        <v/>
      </c>
      <c r="X3018" s="163">
        <f>IF(V3018&lt;=300%,O3018,IF(AND(V3018&gt;100%,V3018&lt;=150%),S3018,R3018))</f>
        <v/>
      </c>
      <c r="Y3018" s="162">
        <f>ROUND(X3018,0)</f>
        <v/>
      </c>
    </row>
    <row r="3019" ht="15.75" customHeight="1">
      <c r="B3019" s="32" t="inlineStr">
        <is>
          <t>4.15</t>
        </is>
      </c>
      <c r="C3019" s="32" t="n">
        <v>8714199</v>
      </c>
      <c r="D3019" s="72" t="inlineStr">
        <is>
          <t>CAMBIO DE EJE AXIAL TRASERO DERECHO</t>
        </is>
      </c>
      <c r="E3019" s="56" t="inlineStr">
        <is>
          <t>cambio de eje axial trasero derecho</t>
        </is>
      </c>
      <c r="F3019" s="32" t="inlineStr">
        <is>
          <t>Unidad</t>
        </is>
      </c>
      <c r="G3019" s="35" t="inlineStr">
        <is>
          <t>suministro</t>
        </is>
      </c>
      <c r="H3019" s="159" t="n">
        <v>273581</v>
      </c>
      <c r="I3019" s="37" t="n">
        <v>158.91</v>
      </c>
      <c r="J3019" s="37" t="n">
        <v>151.76</v>
      </c>
      <c r="K3019" s="160">
        <f>H3019*(I3019/J3019)</f>
        <v/>
      </c>
      <c r="L3019" s="159" t="n">
        <v>333162.7649</v>
      </c>
      <c r="M3019" s="159" t="n">
        <v>323459</v>
      </c>
      <c r="N3019" s="159" t="n">
        <v>349335.72</v>
      </c>
      <c r="O3019" s="162">
        <f>MIN(K3019,L3019,M3019,N3019)</f>
        <v/>
      </c>
      <c r="P3019" s="162">
        <f>MAX(K3019,L3019,M3019,N3019)</f>
        <v/>
      </c>
      <c r="Q3019" s="162">
        <f>MEDIAN(K3019,L3019,M3019,N3019)</f>
        <v/>
      </c>
      <c r="R3019" s="162">
        <f>AVERAGE(K3019,L3019,M3019,N3019)</f>
        <v/>
      </c>
      <c r="S3019" s="162">
        <f>AVERAGE(O3019,Q3019)</f>
        <v/>
      </c>
      <c r="T3019" s="162">
        <f>AVERAGE(P3019,Q3019)</f>
        <v/>
      </c>
      <c r="U3019" s="41">
        <f>STDEVA(K3019,L3019,M3019,N3019)</f>
        <v/>
      </c>
      <c r="V3019" s="42">
        <f>U3019/Q3019</f>
        <v/>
      </c>
      <c r="W3019" s="43">
        <f>IF(X3019=O3019,"MENOR",IF(X3019=S3019,"PROM[MEN-MED]","PROMEDIO"))</f>
        <v/>
      </c>
      <c r="X3019" s="163">
        <f>IF(V3019&lt;=300%,O3019,IF(AND(V3019&gt;100%,V3019&lt;=150%),S3019,R3019))</f>
        <v/>
      </c>
      <c r="Y3019" s="162">
        <f>ROUND(X3019,0)</f>
        <v/>
      </c>
    </row>
    <row r="3020" ht="15.75" customHeight="1">
      <c r="B3020" s="32" t="inlineStr">
        <is>
          <t>4.16</t>
        </is>
      </c>
      <c r="C3020" s="32" t="n">
        <v>8714199</v>
      </c>
      <c r="D3020" s="72" t="inlineStr">
        <is>
          <t>CAMBIO DE JUNTA DEL DEFLECTOR DE ACEITE DEL TAMBOR DEL FRENO IZQUIERDO</t>
        </is>
      </c>
      <c r="E3020" s="56" t="inlineStr">
        <is>
          <t>cambio de junta del deflector de aceite del tambor del freno izquierdo</t>
        </is>
      </c>
      <c r="F3020" s="32" t="inlineStr">
        <is>
          <t>Unidad</t>
        </is>
      </c>
      <c r="G3020" s="35" t="inlineStr">
        <is>
          <t>suministro</t>
        </is>
      </c>
      <c r="H3020" s="159" t="n">
        <v>683953</v>
      </c>
      <c r="I3020" s="37" t="n">
        <v>158.91</v>
      </c>
      <c r="J3020" s="37" t="n">
        <v>151.76</v>
      </c>
      <c r="K3020" s="160">
        <f>H3020*(I3020/J3020)</f>
        <v/>
      </c>
      <c r="L3020" s="159" t="n">
        <v>840915.6896</v>
      </c>
      <c r="M3020" s="159" t="n">
        <v>816423</v>
      </c>
      <c r="N3020" s="159" t="n">
        <v>881736.84</v>
      </c>
      <c r="O3020" s="162">
        <f>MIN(K3020,L3020,M3020,N3020)</f>
        <v/>
      </c>
      <c r="P3020" s="162">
        <f>MAX(K3020,L3020,M3020,N3020)</f>
        <v/>
      </c>
      <c r="Q3020" s="162">
        <f>MEDIAN(K3020,L3020,M3020,N3020)</f>
        <v/>
      </c>
      <c r="R3020" s="162">
        <f>AVERAGE(K3020,L3020,M3020,N3020)</f>
        <v/>
      </c>
      <c r="S3020" s="162">
        <f>AVERAGE(O3020,Q3020)</f>
        <v/>
      </c>
      <c r="T3020" s="162">
        <f>AVERAGE(P3020,Q3020)</f>
        <v/>
      </c>
      <c r="U3020" s="41">
        <f>STDEVA(K3020,L3020,M3020,N3020)</f>
        <v/>
      </c>
      <c r="V3020" s="42">
        <f>U3020/Q3020</f>
        <v/>
      </c>
      <c r="W3020" s="43">
        <f>IF(X3020=O3020,"MENOR",IF(X3020=S3020,"PROM[MEN-MED]","PROMEDIO"))</f>
        <v/>
      </c>
      <c r="X3020" s="163">
        <f>IF(V3020&lt;=300%,O3020,IF(AND(V3020&gt;100%,V3020&lt;=150%),S3020,R3020))</f>
        <v/>
      </c>
      <c r="Y3020" s="162">
        <f>ROUND(X3020,0)</f>
        <v/>
      </c>
    </row>
    <row r="3021" ht="15.75" customHeight="1">
      <c r="B3021" s="32" t="inlineStr">
        <is>
          <t>4.17</t>
        </is>
      </c>
      <c r="C3021" s="32" t="n">
        <v>8714199</v>
      </c>
      <c r="D3021" s="72" t="inlineStr">
        <is>
          <t>CAMBIO DE JUNTA DEL DEFLECTOR DE ACEITE DEL TAMBOR DEL FRENO DERECHO</t>
        </is>
      </c>
      <c r="E3021" s="56" t="inlineStr">
        <is>
          <t>cambio de junta del deflector de aceite del tambor del freno derecho</t>
        </is>
      </c>
      <c r="F3021" s="32" t="inlineStr">
        <is>
          <t>Unidad</t>
        </is>
      </c>
      <c r="G3021" s="35" t="inlineStr">
        <is>
          <t>suministro</t>
        </is>
      </c>
      <c r="H3021" s="159" t="n">
        <v>683953</v>
      </c>
      <c r="I3021" s="37" t="n">
        <v>158.91</v>
      </c>
      <c r="J3021" s="37" t="n">
        <v>151.76</v>
      </c>
      <c r="K3021" s="160">
        <f>H3021*(I3021/J3021)</f>
        <v/>
      </c>
      <c r="L3021" s="159" t="n">
        <v>848924.9727</v>
      </c>
      <c r="M3021" s="159" t="n">
        <v>824199</v>
      </c>
      <c r="N3021" s="159" t="n">
        <v>890134.92</v>
      </c>
      <c r="O3021" s="162">
        <f>MIN(K3021,L3021,M3021,N3021)</f>
        <v/>
      </c>
      <c r="P3021" s="162">
        <f>MAX(K3021,L3021,M3021,N3021)</f>
        <v/>
      </c>
      <c r="Q3021" s="162">
        <f>MEDIAN(K3021,L3021,M3021,N3021)</f>
        <v/>
      </c>
      <c r="R3021" s="162">
        <f>AVERAGE(K3021,L3021,M3021,N3021)</f>
        <v/>
      </c>
      <c r="S3021" s="162">
        <f>AVERAGE(O3021,Q3021)</f>
        <v/>
      </c>
      <c r="T3021" s="162">
        <f>AVERAGE(P3021,Q3021)</f>
        <v/>
      </c>
      <c r="U3021" s="41">
        <f>STDEVA(K3021,L3021,M3021,N3021)</f>
        <v/>
      </c>
      <c r="V3021" s="42">
        <f>U3021/Q3021</f>
        <v/>
      </c>
      <c r="W3021" s="43">
        <f>IF(X3021=O3021,"MENOR",IF(X3021=S3021,"PROM[MEN-MED]","PROMEDIO"))</f>
        <v/>
      </c>
      <c r="X3021" s="163">
        <f>IF(V3021&lt;=300%,O3021,IF(AND(V3021&gt;100%,V3021&lt;=150%),S3021,R3021))</f>
        <v/>
      </c>
      <c r="Y3021" s="162">
        <f>ROUND(X3021,0)</f>
        <v/>
      </c>
    </row>
    <row r="3022" ht="15.75" customHeight="1">
      <c r="B3022" s="32" t="inlineStr">
        <is>
          <t>4.18</t>
        </is>
      </c>
      <c r="C3022" s="32" t="n">
        <v>8714199</v>
      </c>
      <c r="D3022" s="72" t="inlineStr">
        <is>
          <t>CAMBIO DE SUBCONJUNTO IZQUIERDO DEL CUBO DEL EJE TRASERO</t>
        </is>
      </c>
      <c r="E3022" s="56" t="inlineStr">
        <is>
          <t>cambio de subconjunto izquierdo del cubo del eje trasero</t>
        </is>
      </c>
      <c r="F3022" s="32" t="inlineStr">
        <is>
          <t>Unidad</t>
        </is>
      </c>
      <c r="G3022" s="35" t="inlineStr">
        <is>
          <t>suministro</t>
        </is>
      </c>
      <c r="H3022" s="159" t="n">
        <v>683953</v>
      </c>
      <c r="I3022" s="37" t="n">
        <v>158.91</v>
      </c>
      <c r="J3022" s="37" t="n">
        <v>151.76</v>
      </c>
      <c r="K3022" s="160">
        <f>H3022*(I3022/J3022)</f>
        <v/>
      </c>
      <c r="L3022" s="159" t="n">
        <v>856933.2205000001</v>
      </c>
      <c r="M3022" s="159" t="n">
        <v>831974</v>
      </c>
      <c r="N3022" s="159" t="n">
        <v>898531.92</v>
      </c>
      <c r="O3022" s="162">
        <f>MIN(K3022,L3022,M3022,N3022)</f>
        <v/>
      </c>
      <c r="P3022" s="162">
        <f>MAX(K3022,L3022,M3022,N3022)</f>
        <v/>
      </c>
      <c r="Q3022" s="162">
        <f>MEDIAN(K3022,L3022,M3022,N3022)</f>
        <v/>
      </c>
      <c r="R3022" s="162">
        <f>AVERAGE(K3022,L3022,M3022,N3022)</f>
        <v/>
      </c>
      <c r="S3022" s="162">
        <f>AVERAGE(O3022,Q3022)</f>
        <v/>
      </c>
      <c r="T3022" s="162">
        <f>AVERAGE(P3022,Q3022)</f>
        <v/>
      </c>
      <c r="U3022" s="41">
        <f>STDEVA(K3022,L3022,M3022,N3022)</f>
        <v/>
      </c>
      <c r="V3022" s="42">
        <f>U3022/Q3022</f>
        <v/>
      </c>
      <c r="W3022" s="43">
        <f>IF(X3022=O3022,"MENOR",IF(X3022=S3022,"PROM[MEN-MED]","PROMEDIO"))</f>
        <v/>
      </c>
      <c r="X3022" s="163">
        <f>IF(V3022&lt;=300%,O3022,IF(AND(V3022&gt;100%,V3022&lt;=150%),S3022,R3022))</f>
        <v/>
      </c>
      <c r="Y3022" s="162">
        <f>ROUND(X3022,0)</f>
        <v/>
      </c>
    </row>
    <row r="3023" ht="15.75" customHeight="1">
      <c r="B3023" s="32" t="inlineStr">
        <is>
          <t>4.19</t>
        </is>
      </c>
      <c r="C3023" s="32" t="n">
        <v>8714199</v>
      </c>
      <c r="D3023" s="72" t="inlineStr">
        <is>
          <t>CAMBIO DE SUBCONJUNTO DERECHO DEL CUBO DEL EJE TRASERO</t>
        </is>
      </c>
      <c r="E3023" s="56" t="inlineStr">
        <is>
          <t>cambio de subconjunto derecho del cubo del eje trasero</t>
        </is>
      </c>
      <c r="F3023" s="32" t="inlineStr">
        <is>
          <t>Unidad</t>
        </is>
      </c>
      <c r="G3023" s="35" t="inlineStr">
        <is>
          <t>suministro</t>
        </is>
      </c>
      <c r="H3023" s="159" t="n">
        <v>683953</v>
      </c>
      <c r="I3023" s="37" t="n">
        <v>158.91</v>
      </c>
      <c r="J3023" s="37" t="n">
        <v>151.76</v>
      </c>
      <c r="K3023" s="160">
        <f>H3023*(I3023/J3023)</f>
        <v/>
      </c>
      <c r="L3023" s="159" t="n">
        <v>856933.2205000001</v>
      </c>
      <c r="M3023" s="159" t="n">
        <v>831974</v>
      </c>
      <c r="N3023" s="159" t="n">
        <v>898531.92</v>
      </c>
      <c r="O3023" s="162">
        <f>MIN(K3023,L3023,M3023,N3023)</f>
        <v/>
      </c>
      <c r="P3023" s="162">
        <f>MAX(K3023,L3023,M3023,N3023)</f>
        <v/>
      </c>
      <c r="Q3023" s="162">
        <f>MEDIAN(K3023,L3023,M3023,N3023)</f>
        <v/>
      </c>
      <c r="R3023" s="162">
        <f>AVERAGE(K3023,L3023,M3023,N3023)</f>
        <v/>
      </c>
      <c r="S3023" s="162">
        <f>AVERAGE(O3023,Q3023)</f>
        <v/>
      </c>
      <c r="T3023" s="162">
        <f>AVERAGE(P3023,Q3023)</f>
        <v/>
      </c>
      <c r="U3023" s="41">
        <f>STDEVA(K3023,L3023,M3023,N3023)</f>
        <v/>
      </c>
      <c r="V3023" s="42">
        <f>U3023/Q3023</f>
        <v/>
      </c>
      <c r="W3023" s="43">
        <f>IF(X3023=O3023,"MENOR",IF(X3023=S3023,"PROM[MEN-MED]","PROMEDIO"))</f>
        <v/>
      </c>
      <c r="X3023" s="163">
        <f>IF(V3023&lt;=300%,O3023,IF(AND(V3023&gt;100%,V3023&lt;=150%),S3023,R3023))</f>
        <v/>
      </c>
      <c r="Y3023" s="162">
        <f>ROUND(X3023,0)</f>
        <v/>
      </c>
    </row>
    <row r="3024" ht="35.25" customHeight="1">
      <c r="B3024" s="32" t="inlineStr">
        <is>
          <t>4.20</t>
        </is>
      </c>
      <c r="C3024" s="32" t="n">
        <v>8714199</v>
      </c>
      <c r="D3024" s="72" t="inlineStr">
        <is>
          <t>CAMBIO DE CONJUNTO DEL PORTADOR DEL DIFERENCIAL DELANTERO</t>
        </is>
      </c>
      <c r="E3024" s="56" t="inlineStr">
        <is>
          <t>cambio de conjunto del portador del diferencial delantero</t>
        </is>
      </c>
      <c r="F3024" s="32" t="inlineStr">
        <is>
          <t>Unidad</t>
        </is>
      </c>
      <c r="G3024" s="35" t="inlineStr">
        <is>
          <t>suministro</t>
        </is>
      </c>
      <c r="H3024" s="159" t="n">
        <v>1915067</v>
      </c>
      <c r="I3024" s="37" t="n">
        <v>158.91</v>
      </c>
      <c r="J3024" s="37" t="n">
        <v>151.76</v>
      </c>
      <c r="K3024" s="160">
        <f>H3024*(I3024/J3024)</f>
        <v/>
      </c>
      <c r="L3024" s="159" t="n">
        <v>2376989.7046</v>
      </c>
      <c r="M3024" s="159" t="n">
        <v>2307757</v>
      </c>
      <c r="N3024" s="159" t="n">
        <v>2492377.56</v>
      </c>
      <c r="O3024" s="162">
        <f>MIN(K3024,L3024,M3024,N3024)</f>
        <v/>
      </c>
      <c r="P3024" s="162">
        <f>MAX(K3024,L3024,M3024,N3024)</f>
        <v/>
      </c>
      <c r="Q3024" s="162">
        <f>MEDIAN(K3024,L3024,M3024,N3024)</f>
        <v/>
      </c>
      <c r="R3024" s="162">
        <f>AVERAGE(K3024,L3024,M3024,N3024)</f>
        <v/>
      </c>
      <c r="S3024" s="162">
        <f>AVERAGE(O3024,Q3024)</f>
        <v/>
      </c>
      <c r="T3024" s="162">
        <f>AVERAGE(P3024,Q3024)</f>
        <v/>
      </c>
      <c r="U3024" s="41">
        <f>STDEVA(K3024,L3024,M3024,N3024)</f>
        <v/>
      </c>
      <c r="V3024" s="42">
        <f>U3024/Q3024</f>
        <v/>
      </c>
      <c r="W3024" s="43">
        <f>IF(X3024=O3024,"MENOR",IF(X3024=S3024,"PROM[MEN-MED]","PROMEDIO"))</f>
        <v/>
      </c>
      <c r="X3024" s="163">
        <f>IF(V3024&lt;=300%,O3024,IF(AND(V3024&gt;100%,V3024&lt;=150%),S3024,R3024))</f>
        <v/>
      </c>
      <c r="Y3024" s="162">
        <f>ROUND(X3024,0)</f>
        <v/>
      </c>
    </row>
    <row r="3025" ht="15.75" customHeight="1">
      <c r="B3025" s="32" t="inlineStr">
        <is>
          <t>4.21</t>
        </is>
      </c>
      <c r="C3025" s="32" t="n">
        <v>8714199</v>
      </c>
      <c r="D3025" s="72" t="inlineStr">
        <is>
          <t>CAMBIO DE TUBO DE VENTILACION DIFERENCIAL DELANTERO</t>
        </is>
      </c>
      <c r="E3025" s="56" t="inlineStr">
        <is>
          <t>cambio de tubo de ventilacion diferencial delantero</t>
        </is>
      </c>
      <c r="F3025" s="32" t="inlineStr">
        <is>
          <t>Unidad</t>
        </is>
      </c>
      <c r="G3025" s="35" t="inlineStr">
        <is>
          <t>suministro</t>
        </is>
      </c>
      <c r="H3025" s="159" t="n">
        <v>410372</v>
      </c>
      <c r="I3025" s="37" t="n">
        <v>158.91</v>
      </c>
      <c r="J3025" s="37" t="n">
        <v>151.76</v>
      </c>
      <c r="K3025" s="160">
        <f>H3025*(I3025/J3025)</f>
        <v/>
      </c>
      <c r="L3025" s="159" t="n">
        <v>499744.665</v>
      </c>
      <c r="M3025" s="159" t="n">
        <v>485189</v>
      </c>
      <c r="N3025" s="159" t="n">
        <v>524004.12</v>
      </c>
      <c r="O3025" s="162">
        <f>MIN(K3025,L3025,M3025,N3025)</f>
        <v/>
      </c>
      <c r="P3025" s="162">
        <f>MAX(K3025,L3025,M3025,N3025)</f>
        <v/>
      </c>
      <c r="Q3025" s="162">
        <f>MEDIAN(K3025,L3025,M3025,N3025)</f>
        <v/>
      </c>
      <c r="R3025" s="162">
        <f>AVERAGE(K3025,L3025,M3025,N3025)</f>
        <v/>
      </c>
      <c r="S3025" s="162">
        <f>AVERAGE(O3025,Q3025)</f>
        <v/>
      </c>
      <c r="T3025" s="162">
        <f>AVERAGE(P3025,Q3025)</f>
        <v/>
      </c>
      <c r="U3025" s="41">
        <f>STDEVA(K3025,L3025,M3025,N3025)</f>
        <v/>
      </c>
      <c r="V3025" s="42">
        <f>U3025/Q3025</f>
        <v/>
      </c>
      <c r="W3025" s="43">
        <f>IF(X3025=O3025,"MENOR",IF(X3025=S3025,"PROM[MEN-MED]","PROMEDIO"))</f>
        <v/>
      </c>
      <c r="X3025" s="163">
        <f>IF(V3025&lt;=300%,O3025,IF(AND(V3025&gt;100%,V3025&lt;=150%),S3025,R3025))</f>
        <v/>
      </c>
      <c r="Y3025" s="162">
        <f>ROUND(X3025,0)</f>
        <v/>
      </c>
    </row>
    <row r="3026" ht="15.75" customHeight="1">
      <c r="B3026" s="32" t="inlineStr">
        <is>
          <t>4.22</t>
        </is>
      </c>
      <c r="C3026" s="32" t="n">
        <v>8714199</v>
      </c>
      <c r="D3026" s="72" t="inlineStr">
        <is>
          <t>CAMBIO DE SOPORTE DE DIFERENCIAL DELANTERO NO.1</t>
        </is>
      </c>
      <c r="E3026" s="56" t="inlineStr">
        <is>
          <t>cambio de soporte de diferencial delantero no.1</t>
        </is>
      </c>
      <c r="F3026" s="32" t="inlineStr">
        <is>
          <t>Unidad</t>
        </is>
      </c>
      <c r="G3026" s="35" t="inlineStr">
        <is>
          <t>suministro</t>
        </is>
      </c>
      <c r="H3026" s="159" t="n">
        <v>820743</v>
      </c>
      <c r="I3026" s="37" t="n">
        <v>158.91</v>
      </c>
      <c r="J3026" s="37" t="n">
        <v>151.76</v>
      </c>
      <c r="K3026" s="160">
        <f>H3026*(I3026/J3026)</f>
        <v/>
      </c>
      <c r="L3026" s="159" t="n">
        <v>1018710.1743</v>
      </c>
      <c r="M3026" s="159" t="n">
        <v>989039</v>
      </c>
      <c r="N3026" s="159" t="n">
        <v>1068162.12</v>
      </c>
      <c r="O3026" s="162">
        <f>MIN(K3026,L3026,M3026,N3026)</f>
        <v/>
      </c>
      <c r="P3026" s="162">
        <f>MAX(K3026,L3026,M3026,N3026)</f>
        <v/>
      </c>
      <c r="Q3026" s="162">
        <f>MEDIAN(K3026,L3026,M3026,N3026)</f>
        <v/>
      </c>
      <c r="R3026" s="162">
        <f>AVERAGE(K3026,L3026,M3026,N3026)</f>
        <v/>
      </c>
      <c r="S3026" s="162">
        <f>AVERAGE(O3026,Q3026)</f>
        <v/>
      </c>
      <c r="T3026" s="162">
        <f>AVERAGE(P3026,Q3026)</f>
        <v/>
      </c>
      <c r="U3026" s="41">
        <f>STDEVA(K3026,L3026,M3026,N3026)</f>
        <v/>
      </c>
      <c r="V3026" s="42">
        <f>U3026/Q3026</f>
        <v/>
      </c>
      <c r="W3026" s="43">
        <f>IF(X3026=O3026,"MENOR",IF(X3026=S3026,"PROM[MEN-MED]","PROMEDIO"))</f>
        <v/>
      </c>
      <c r="X3026" s="163">
        <f>IF(V3026&lt;=300%,O3026,IF(AND(V3026&gt;100%,V3026&lt;=150%),S3026,R3026))</f>
        <v/>
      </c>
      <c r="Y3026" s="162">
        <f>ROUND(X3026,0)</f>
        <v/>
      </c>
    </row>
    <row r="3027" ht="15.75" customHeight="1">
      <c r="B3027" s="32" t="inlineStr">
        <is>
          <t>4.23</t>
        </is>
      </c>
      <c r="C3027" s="32" t="n">
        <v>8714199</v>
      </c>
      <c r="D3027" s="72" t="inlineStr">
        <is>
          <t>CAMBIO DE SOPORTE DE DIFERENCIAL DELANTERO NO.2</t>
        </is>
      </c>
      <c r="E3027" s="56" t="inlineStr">
        <is>
          <t>cambio de soporte de diferencial delantero no.2</t>
        </is>
      </c>
      <c r="F3027" s="32" t="inlineStr">
        <is>
          <t>Unidad</t>
        </is>
      </c>
      <c r="G3027" s="35" t="inlineStr">
        <is>
          <t>suministro</t>
        </is>
      </c>
      <c r="H3027" s="159" t="n">
        <v>820743</v>
      </c>
      <c r="I3027" s="37" t="n">
        <v>158.91</v>
      </c>
      <c r="J3027" s="37" t="n">
        <v>151.76</v>
      </c>
      <c r="K3027" s="160">
        <f>H3027*(I3027/J3027)</f>
        <v/>
      </c>
      <c r="L3027" s="159" t="n">
        <v>989878.414</v>
      </c>
      <c r="M3027" s="159" t="n">
        <v>961047</v>
      </c>
      <c r="N3027" s="159" t="n">
        <v>1037930.76</v>
      </c>
      <c r="O3027" s="162">
        <f>MIN(K3027,L3027,M3027,N3027)</f>
        <v/>
      </c>
      <c r="P3027" s="162">
        <f>MAX(K3027,L3027,M3027,N3027)</f>
        <v/>
      </c>
      <c r="Q3027" s="162">
        <f>MEDIAN(K3027,L3027,M3027,N3027)</f>
        <v/>
      </c>
      <c r="R3027" s="162">
        <f>AVERAGE(K3027,L3027,M3027,N3027)</f>
        <v/>
      </c>
      <c r="S3027" s="162">
        <f>AVERAGE(O3027,Q3027)</f>
        <v/>
      </c>
      <c r="T3027" s="162">
        <f>AVERAGE(P3027,Q3027)</f>
        <v/>
      </c>
      <c r="U3027" s="41">
        <f>STDEVA(K3027,L3027,M3027,N3027)</f>
        <v/>
      </c>
      <c r="V3027" s="42">
        <f>U3027/Q3027</f>
        <v/>
      </c>
      <c r="W3027" s="43">
        <f>IF(X3027=O3027,"MENOR",IF(X3027=S3027,"PROM[MEN-MED]","PROMEDIO"))</f>
        <v/>
      </c>
      <c r="X3027" s="163">
        <f>IF(V3027&lt;=300%,O3027,IF(AND(V3027&gt;100%,V3027&lt;=150%),S3027,R3027))</f>
        <v/>
      </c>
      <c r="Y3027" s="162">
        <f>ROUND(X3027,0)</f>
        <v/>
      </c>
    </row>
    <row r="3028" ht="15.75" customHeight="1">
      <c r="B3028" s="32" t="inlineStr">
        <is>
          <t>4.24</t>
        </is>
      </c>
      <c r="C3028" s="32" t="n">
        <v>8714199</v>
      </c>
      <c r="D3028" s="72" t="inlineStr">
        <is>
          <t>CAMBIO DE SOPORTE DE DIFERENCIAL DELANTERO NO.3</t>
        </is>
      </c>
      <c r="E3028" s="56" t="inlineStr">
        <is>
          <t>cambio de soporte de diferencial delantero no.3</t>
        </is>
      </c>
      <c r="F3028" s="32" t="inlineStr">
        <is>
          <t>Unidad</t>
        </is>
      </c>
      <c r="G3028" s="35" t="inlineStr">
        <is>
          <t>suministro</t>
        </is>
      </c>
      <c r="H3028" s="159" t="n">
        <v>820743</v>
      </c>
      <c r="I3028" s="37" t="n">
        <v>158.91</v>
      </c>
      <c r="J3028" s="37" t="n">
        <v>151.76</v>
      </c>
      <c r="K3028" s="160">
        <f>H3028*(I3028/J3028)</f>
        <v/>
      </c>
      <c r="L3028" s="159" t="n">
        <v>1018710.1743</v>
      </c>
      <c r="M3028" s="159" t="n">
        <v>989039</v>
      </c>
      <c r="N3028" s="159" t="n">
        <v>1068162.12</v>
      </c>
      <c r="O3028" s="162">
        <f>MIN(K3028,L3028,M3028,N3028)</f>
        <v/>
      </c>
      <c r="P3028" s="162">
        <f>MAX(K3028,L3028,M3028,N3028)</f>
        <v/>
      </c>
      <c r="Q3028" s="162">
        <f>MEDIAN(K3028,L3028,M3028,N3028)</f>
        <v/>
      </c>
      <c r="R3028" s="162">
        <f>AVERAGE(K3028,L3028,M3028,N3028)</f>
        <v/>
      </c>
      <c r="S3028" s="162">
        <f>AVERAGE(O3028,Q3028)</f>
        <v/>
      </c>
      <c r="T3028" s="162">
        <f>AVERAGE(P3028,Q3028)</f>
        <v/>
      </c>
      <c r="U3028" s="41">
        <f>STDEVA(K3028,L3028,M3028,N3028)</f>
        <v/>
      </c>
      <c r="V3028" s="42">
        <f>U3028/Q3028</f>
        <v/>
      </c>
      <c r="W3028" s="43">
        <f>IF(X3028=O3028,"MENOR",IF(X3028=S3028,"PROM[MEN-MED]","PROMEDIO"))</f>
        <v/>
      </c>
      <c r="X3028" s="163">
        <f>IF(V3028&lt;=300%,O3028,IF(AND(V3028&gt;100%,V3028&lt;=150%),S3028,R3028))</f>
        <v/>
      </c>
      <c r="Y3028" s="162">
        <f>ROUND(X3028,0)</f>
        <v/>
      </c>
    </row>
    <row r="3029" ht="15.75" customHeight="1">
      <c r="B3029" s="32" t="inlineStr">
        <is>
          <t>4.25</t>
        </is>
      </c>
      <c r="C3029" s="32" t="n">
        <v>8714199</v>
      </c>
      <c r="D3029" s="72" t="inlineStr">
        <is>
          <t>CAMBIO DE CONJUNTO DE LA CAJA DEL DIFERENCIAL</t>
        </is>
      </c>
      <c r="E3029" s="56" t="inlineStr">
        <is>
          <t xml:space="preserve">cambio de conjunto de la ca ja del diferencial </t>
        </is>
      </c>
      <c r="F3029" s="32" t="inlineStr">
        <is>
          <t>Unidad</t>
        </is>
      </c>
      <c r="G3029" s="35" t="inlineStr">
        <is>
          <t>suministro</t>
        </is>
      </c>
      <c r="H3029" s="159" t="n">
        <v>1915067</v>
      </c>
      <c r="I3029" s="37" t="n">
        <v>158.91</v>
      </c>
      <c r="J3029" s="37" t="n">
        <v>151.76</v>
      </c>
      <c r="K3029" s="160">
        <f>H3029*(I3029/J3029)</f>
        <v/>
      </c>
      <c r="L3029" s="159" t="n">
        <v>2332140.4253</v>
      </c>
      <c r="M3029" s="159" t="n">
        <v>2264214</v>
      </c>
      <c r="N3029" s="159" t="n">
        <v>2445351.12</v>
      </c>
      <c r="O3029" s="162">
        <f>MIN(K3029,L3029,M3029,N3029)</f>
        <v/>
      </c>
      <c r="P3029" s="162">
        <f>MAX(K3029,L3029,M3029,N3029)</f>
        <v/>
      </c>
      <c r="Q3029" s="162">
        <f>MEDIAN(K3029,L3029,M3029,N3029)</f>
        <v/>
      </c>
      <c r="R3029" s="162">
        <f>AVERAGE(K3029,L3029,M3029,N3029)</f>
        <v/>
      </c>
      <c r="S3029" s="162">
        <f>AVERAGE(O3029,Q3029)</f>
        <v/>
      </c>
      <c r="T3029" s="162">
        <f>AVERAGE(P3029,Q3029)</f>
        <v/>
      </c>
      <c r="U3029" s="41">
        <f>STDEVA(K3029,L3029,M3029,N3029)</f>
        <v/>
      </c>
      <c r="V3029" s="42">
        <f>U3029/Q3029</f>
        <v/>
      </c>
      <c r="W3029" s="43">
        <f>IF(X3029=O3029,"MENOR",IF(X3029=S3029,"PROM[MEN-MED]","PROMEDIO"))</f>
        <v/>
      </c>
      <c r="X3029" s="163">
        <f>IF(V3029&lt;=300%,O3029,IF(AND(V3029&gt;100%,V3029&lt;=150%),S3029,R3029))</f>
        <v/>
      </c>
      <c r="Y3029" s="162">
        <f>ROUND(X3029,0)</f>
        <v/>
      </c>
    </row>
    <row r="3030" ht="15.75" customHeight="1">
      <c r="B3030" s="32" t="inlineStr">
        <is>
          <t>4.26</t>
        </is>
      </c>
      <c r="C3030" s="32" t="n">
        <v>8714199</v>
      </c>
      <c r="D3030" s="72" t="inlineStr">
        <is>
          <t xml:space="preserve">CAMBIO DE RETEN DEL COJINETE LATERAL DEL DIFERENCIAL </t>
        </is>
      </c>
      <c r="E3030" s="56" t="inlineStr">
        <is>
          <t xml:space="preserve">cambio de reten del cojinete lateral del diferencial </t>
        </is>
      </c>
      <c r="F3030" s="32" t="inlineStr">
        <is>
          <t>Unidad</t>
        </is>
      </c>
      <c r="G3030" s="35" t="inlineStr">
        <is>
          <t>suministro</t>
        </is>
      </c>
      <c r="H3030" s="159" t="n">
        <v>820743</v>
      </c>
      <c r="I3030" s="37" t="n">
        <v>158.91</v>
      </c>
      <c r="J3030" s="37" t="n">
        <v>151.76</v>
      </c>
      <c r="K3030" s="160">
        <f>H3030*(I3030/J3030)</f>
        <v/>
      </c>
      <c r="L3030" s="159" t="n">
        <v>1009099.2345</v>
      </c>
      <c r="M3030" s="159" t="n">
        <v>979708</v>
      </c>
      <c r="N3030" s="159" t="n">
        <v>1058084.64</v>
      </c>
      <c r="O3030" s="162">
        <f>MIN(K3030,L3030,M3030,N3030)</f>
        <v/>
      </c>
      <c r="P3030" s="162">
        <f>MAX(K3030,L3030,M3030,N3030)</f>
        <v/>
      </c>
      <c r="Q3030" s="162">
        <f>MEDIAN(K3030,L3030,M3030,N3030)</f>
        <v/>
      </c>
      <c r="R3030" s="162">
        <f>AVERAGE(K3030,L3030,M3030,N3030)</f>
        <v/>
      </c>
      <c r="S3030" s="162">
        <f>AVERAGE(O3030,Q3030)</f>
        <v/>
      </c>
      <c r="T3030" s="162">
        <f>AVERAGE(P3030,Q3030)</f>
        <v/>
      </c>
      <c r="U3030" s="41">
        <f>STDEVA(K3030,L3030,M3030,N3030)</f>
        <v/>
      </c>
      <c r="V3030" s="42">
        <f>U3030/Q3030</f>
        <v/>
      </c>
      <c r="W3030" s="43">
        <f>IF(X3030=O3030,"MENOR",IF(X3030=S3030,"PROM[MEN-MED]","PROMEDIO"))</f>
        <v/>
      </c>
      <c r="X3030" s="163">
        <f>IF(V3030&lt;=300%,O3030,IF(AND(V3030&gt;100%,V3030&lt;=150%),S3030,R3030))</f>
        <v/>
      </c>
      <c r="Y3030" s="162">
        <f>ROUND(X3030,0)</f>
        <v/>
      </c>
    </row>
    <row r="3031" ht="15.75" customHeight="1">
      <c r="B3031" s="32" t="inlineStr">
        <is>
          <t>4.27</t>
        </is>
      </c>
      <c r="C3031" s="32" t="n">
        <v>8714199</v>
      </c>
      <c r="D3031" s="72" t="inlineStr">
        <is>
          <t>CAMBIO DE TAPON DE LLENADO DEL ALOJAMIENTO DEL EJE TRASERO</t>
        </is>
      </c>
      <c r="E3031" s="56" t="inlineStr">
        <is>
          <t>cambio de tapon de llenado del alojamiento del eje trasero</t>
        </is>
      </c>
      <c r="F3031" s="32" t="inlineStr">
        <is>
          <t>Unidad</t>
        </is>
      </c>
      <c r="G3031" s="35" t="inlineStr">
        <is>
          <t>suministro</t>
        </is>
      </c>
      <c r="H3031" s="159" t="n">
        <v>136791</v>
      </c>
      <c r="I3031" s="37" t="n">
        <v>158.91</v>
      </c>
      <c r="J3031" s="37" t="n">
        <v>151.76</v>
      </c>
      <c r="K3031" s="160">
        <f>H3031*(I3031/J3031)</f>
        <v/>
      </c>
      <c r="L3031" s="159" t="n">
        <v>168183.5449</v>
      </c>
      <c r="M3031" s="159" t="n">
        <v>163285</v>
      </c>
      <c r="N3031" s="159" t="n">
        <v>176347.8</v>
      </c>
      <c r="O3031" s="162">
        <f>MIN(K3031,L3031,M3031,N3031)</f>
        <v/>
      </c>
      <c r="P3031" s="162">
        <f>MAX(K3031,L3031,M3031,N3031)</f>
        <v/>
      </c>
      <c r="Q3031" s="162">
        <f>MEDIAN(K3031,L3031,M3031,N3031)</f>
        <v/>
      </c>
      <c r="R3031" s="162">
        <f>AVERAGE(K3031,L3031,M3031,N3031)</f>
        <v/>
      </c>
      <c r="S3031" s="162">
        <f>AVERAGE(O3031,Q3031)</f>
        <v/>
      </c>
      <c r="T3031" s="162">
        <f>AVERAGE(P3031,Q3031)</f>
        <v/>
      </c>
      <c r="U3031" s="41">
        <f>STDEVA(K3031,L3031,M3031,N3031)</f>
        <v/>
      </c>
      <c r="V3031" s="42">
        <f>U3031/Q3031</f>
        <v/>
      </c>
      <c r="W3031" s="43">
        <f>IF(X3031=O3031,"MENOR",IF(X3031=S3031,"PROM[MEN-MED]","PROMEDIO"))</f>
        <v/>
      </c>
      <c r="X3031" s="163">
        <f>IF(V3031&lt;=300%,O3031,IF(AND(V3031&gt;100%,V3031&lt;=150%),S3031,R3031))</f>
        <v/>
      </c>
      <c r="Y3031" s="162">
        <f>ROUND(X3031,0)</f>
        <v/>
      </c>
    </row>
    <row r="3032" ht="31.5" customHeight="1">
      <c r="B3032" s="32" t="inlineStr">
        <is>
          <t>4.28</t>
        </is>
      </c>
      <c r="C3032" s="32" t="n">
        <v>8714199</v>
      </c>
      <c r="D3032" s="72" t="inlineStr">
        <is>
          <t>CAMBIO DE TAPON DE DRENAJE DEL ALOJAMIENTO DEL EJE TRASERO</t>
        </is>
      </c>
      <c r="E3032" s="56" t="inlineStr">
        <is>
          <t>cambio de tapon de drenaje del alojamiento del eje trasero</t>
        </is>
      </c>
      <c r="F3032" s="32" t="inlineStr">
        <is>
          <t>Unidad</t>
        </is>
      </c>
      <c r="G3032" s="35" t="inlineStr">
        <is>
          <t>suministro</t>
        </is>
      </c>
      <c r="H3032" s="159" t="n">
        <v>136791</v>
      </c>
      <c r="I3032" s="37" t="n">
        <v>158.91</v>
      </c>
      <c r="J3032" s="37" t="n">
        <v>151.76</v>
      </c>
      <c r="K3032" s="160">
        <f>H3032*(I3032/J3032)</f>
        <v/>
      </c>
      <c r="L3032" s="159" t="n">
        <v>168183.5449</v>
      </c>
      <c r="M3032" s="159" t="n">
        <v>163285</v>
      </c>
      <c r="N3032" s="159" t="n">
        <v>176347.8</v>
      </c>
      <c r="O3032" s="162">
        <f>MIN(K3032,L3032,M3032,N3032)</f>
        <v/>
      </c>
      <c r="P3032" s="162">
        <f>MAX(K3032,L3032,M3032,N3032)</f>
        <v/>
      </c>
      <c r="Q3032" s="162">
        <f>MEDIAN(K3032,L3032,M3032,N3032)</f>
        <v/>
      </c>
      <c r="R3032" s="162">
        <f>AVERAGE(K3032,L3032,M3032,N3032)</f>
        <v/>
      </c>
      <c r="S3032" s="162">
        <f>AVERAGE(O3032,Q3032)</f>
        <v/>
      </c>
      <c r="T3032" s="162">
        <f>AVERAGE(P3032,Q3032)</f>
        <v/>
      </c>
      <c r="U3032" s="41">
        <f>STDEVA(K3032,L3032,M3032,N3032)</f>
        <v/>
      </c>
      <c r="V3032" s="42">
        <f>U3032/Q3032</f>
        <v/>
      </c>
      <c r="W3032" s="43">
        <f>IF(X3032=O3032,"MENOR",IF(X3032=S3032,"PROM[MEN-MED]","PROMEDIO"))</f>
        <v/>
      </c>
      <c r="X3032" s="163">
        <f>IF(V3032&lt;=300%,O3032,IF(AND(V3032&gt;100%,V3032&lt;=150%),S3032,R3032))</f>
        <v/>
      </c>
      <c r="Y3032" s="162">
        <f>ROUND(X3032,0)</f>
        <v/>
      </c>
    </row>
    <row r="3033" ht="15.75" customHeight="1">
      <c r="B3033" s="32" t="inlineStr">
        <is>
          <t>4.29</t>
        </is>
      </c>
      <c r="C3033" s="32" t="n">
        <v>8714199</v>
      </c>
      <c r="D3033" s="72" t="inlineStr">
        <is>
          <t>CAMBIO DE JUNTA DEL PORTADOR DEL DIFERENCIAL TRASERO</t>
        </is>
      </c>
      <c r="E3033" s="56" t="inlineStr">
        <is>
          <t>cambio de junta del portador del diferencial trasero</t>
        </is>
      </c>
      <c r="F3033" s="32" t="inlineStr">
        <is>
          <t>Unidad</t>
        </is>
      </c>
      <c r="G3033" s="35" t="inlineStr">
        <is>
          <t>suministro</t>
        </is>
      </c>
      <c r="H3033" s="159" t="n">
        <v>1915067</v>
      </c>
      <c r="I3033" s="37" t="n">
        <v>158.91</v>
      </c>
      <c r="J3033" s="37" t="n">
        <v>151.76</v>
      </c>
      <c r="K3033" s="160">
        <f>H3033*(I3033/J3033)</f>
        <v/>
      </c>
      <c r="L3033" s="159" t="n">
        <v>2399413.8385</v>
      </c>
      <c r="M3033" s="159" t="n">
        <v>2329528</v>
      </c>
      <c r="N3033" s="159" t="n">
        <v>2515890.24</v>
      </c>
      <c r="O3033" s="162">
        <f>MIN(K3033,L3033,M3033,N3033)</f>
        <v/>
      </c>
      <c r="P3033" s="162">
        <f>MAX(K3033,L3033,M3033,N3033)</f>
        <v/>
      </c>
      <c r="Q3033" s="162">
        <f>MEDIAN(K3033,L3033,M3033,N3033)</f>
        <v/>
      </c>
      <c r="R3033" s="162">
        <f>AVERAGE(K3033,L3033,M3033,N3033)</f>
        <v/>
      </c>
      <c r="S3033" s="162">
        <f>AVERAGE(O3033,Q3033)</f>
        <v/>
      </c>
      <c r="T3033" s="162">
        <f>AVERAGE(P3033,Q3033)</f>
        <v/>
      </c>
      <c r="U3033" s="41">
        <f>STDEVA(K3033,L3033,M3033,N3033)</f>
        <v/>
      </c>
      <c r="V3033" s="42">
        <f>U3033/Q3033</f>
        <v/>
      </c>
      <c r="W3033" s="43">
        <f>IF(X3033=O3033,"MENOR",IF(X3033=S3033,"PROM[MEN-MED]","PROMEDIO"))</f>
        <v/>
      </c>
      <c r="X3033" s="163">
        <f>IF(V3033&lt;=300%,O3033,IF(AND(V3033&gt;100%,V3033&lt;=150%),S3033,R3033))</f>
        <v/>
      </c>
      <c r="Y3033" s="162">
        <f>ROUND(X3033,0)</f>
        <v/>
      </c>
    </row>
    <row r="3034" ht="15.75" customHeight="1">
      <c r="B3034" s="32" t="inlineStr">
        <is>
          <t>4.30</t>
        </is>
      </c>
      <c r="C3034" s="32" t="n">
        <v>8714199</v>
      </c>
      <c r="D3034" s="72" t="inlineStr">
        <is>
          <t>CAMBIO DE CONJUNTO SOPORTE DEL DIFERENCIAL TRASERO</t>
        </is>
      </c>
      <c r="E3034" s="56" t="inlineStr">
        <is>
          <t>cambio de conjunto soporte del diferencial trasero</t>
        </is>
      </c>
      <c r="F3034" s="32" t="inlineStr">
        <is>
          <t>Unidad</t>
        </is>
      </c>
      <c r="G3034" s="35" t="inlineStr">
        <is>
          <t>suministro</t>
        </is>
      </c>
      <c r="H3034" s="159" t="n">
        <v>820743</v>
      </c>
      <c r="I3034" s="37" t="n">
        <v>158.91</v>
      </c>
      <c r="J3034" s="37" t="n">
        <v>151.76</v>
      </c>
      <c r="K3034" s="160">
        <f>H3034*(I3034/J3034)</f>
        <v/>
      </c>
      <c r="L3034" s="159" t="n">
        <v>999488.3066</v>
      </c>
      <c r="M3034" s="159" t="n">
        <v>970377</v>
      </c>
      <c r="N3034" s="159" t="n">
        <v>1048007.16</v>
      </c>
      <c r="O3034" s="162">
        <f>MIN(K3034,L3034,M3034,N3034)</f>
        <v/>
      </c>
      <c r="P3034" s="162">
        <f>MAX(K3034,L3034,M3034,N3034)</f>
        <v/>
      </c>
      <c r="Q3034" s="162">
        <f>MEDIAN(K3034,L3034,M3034,N3034)</f>
        <v/>
      </c>
      <c r="R3034" s="162">
        <f>AVERAGE(K3034,L3034,M3034,N3034)</f>
        <v/>
      </c>
      <c r="S3034" s="162">
        <f>AVERAGE(O3034,Q3034)</f>
        <v/>
      </c>
      <c r="T3034" s="162">
        <f>AVERAGE(P3034,Q3034)</f>
        <v/>
      </c>
      <c r="U3034" s="41">
        <f>STDEVA(K3034,L3034,M3034,N3034)</f>
        <v/>
      </c>
      <c r="V3034" s="42">
        <f>U3034/Q3034</f>
        <v/>
      </c>
      <c r="W3034" s="43">
        <f>IF(X3034=O3034,"MENOR",IF(X3034=S3034,"PROM[MEN-MED]","PROMEDIO"))</f>
        <v/>
      </c>
      <c r="X3034" s="163">
        <f>IF(V3034&lt;=300%,O3034,IF(AND(V3034&gt;100%,V3034&lt;=150%),S3034,R3034))</f>
        <v/>
      </c>
      <c r="Y3034" s="162">
        <f>ROUND(X3034,0)</f>
        <v/>
      </c>
    </row>
    <row r="3035" ht="15.75" customHeight="1">
      <c r="B3035" s="32" t="inlineStr">
        <is>
          <t>4.31</t>
        </is>
      </c>
      <c r="C3035" s="32" t="n">
        <v>8714199</v>
      </c>
      <c r="D3035" s="72" t="inlineStr">
        <is>
          <t>CAMBIO DE SUBCONJUNTO DE LA BRIDA GEMELA DEL ENGRANAJE IMPULSOR TRASERO</t>
        </is>
      </c>
      <c r="E3035" s="56" t="inlineStr">
        <is>
          <t>cambio de subconjunto de la brida gemela del engranaje impulsor trasero</t>
        </is>
      </c>
      <c r="F3035" s="32" t="inlineStr">
        <is>
          <t>Unidad</t>
        </is>
      </c>
      <c r="G3035" s="35" t="inlineStr">
        <is>
          <t>suministro</t>
        </is>
      </c>
      <c r="H3035" s="159" t="n">
        <v>1094324</v>
      </c>
      <c r="I3035" s="37" t="n">
        <v>158.91</v>
      </c>
      <c r="J3035" s="37" t="n">
        <v>151.76</v>
      </c>
      <c r="K3035" s="160">
        <f>H3035*(I3035/J3035)</f>
        <v/>
      </c>
      <c r="L3035" s="159" t="n">
        <v>1358279.5422</v>
      </c>
      <c r="M3035" s="159" t="n">
        <v>1318718</v>
      </c>
      <c r="N3035" s="159" t="n">
        <v>1424215.44</v>
      </c>
      <c r="O3035" s="162">
        <f>MIN(K3035,L3035,M3035,N3035)</f>
        <v/>
      </c>
      <c r="P3035" s="162">
        <f>MAX(K3035,L3035,M3035,N3035)</f>
        <v/>
      </c>
      <c r="Q3035" s="162">
        <f>MEDIAN(K3035,L3035,M3035,N3035)</f>
        <v/>
      </c>
      <c r="R3035" s="162">
        <f>AVERAGE(K3035,L3035,M3035,N3035)</f>
        <v/>
      </c>
      <c r="S3035" s="162">
        <f>AVERAGE(O3035,Q3035)</f>
        <v/>
      </c>
      <c r="T3035" s="162">
        <f>AVERAGE(P3035,Q3035)</f>
        <v/>
      </c>
      <c r="U3035" s="41">
        <f>STDEVA(K3035,L3035,M3035,N3035)</f>
        <v/>
      </c>
      <c r="V3035" s="42">
        <f>U3035/Q3035</f>
        <v/>
      </c>
      <c r="W3035" s="43">
        <f>IF(X3035=O3035,"MENOR",IF(X3035=S3035,"PROM[MEN-MED]","PROMEDIO"))</f>
        <v/>
      </c>
      <c r="X3035" s="163">
        <f>IF(V3035&lt;=300%,O3035,IF(AND(V3035&gt;100%,V3035&lt;=150%),S3035,R3035))</f>
        <v/>
      </c>
      <c r="Y3035" s="162">
        <f>ROUND(X3035,0)</f>
        <v/>
      </c>
    </row>
    <row r="3036" ht="37.5" customHeight="1">
      <c r="B3036" s="32" t="inlineStr">
        <is>
          <t>4.32</t>
        </is>
      </c>
      <c r="C3036" s="32" t="n">
        <v>8714199</v>
      </c>
      <c r="D3036" s="72" t="inlineStr">
        <is>
          <t>CAMBIO DE COJINETE INTERFIOR DE LA CAJA DEL DIFERENCIAL TRASERO</t>
        </is>
      </c>
      <c r="E3036" s="56" t="inlineStr">
        <is>
          <t>cambio de cojinete interfior de la caja del diferencial trasero</t>
        </is>
      </c>
      <c r="F3036" s="32" t="inlineStr">
        <is>
          <t>Unidad</t>
        </is>
      </c>
      <c r="G3036" s="35" t="inlineStr">
        <is>
          <t>suministro</t>
        </is>
      </c>
      <c r="H3036" s="159" t="n">
        <v>1915067</v>
      </c>
      <c r="I3036" s="37" t="n">
        <v>158.91</v>
      </c>
      <c r="J3036" s="37" t="n">
        <v>151.76</v>
      </c>
      <c r="K3036" s="160">
        <f>H3036*(I3036/J3036)</f>
        <v/>
      </c>
      <c r="L3036" s="159" t="n">
        <v>2309716.2914</v>
      </c>
      <c r="M3036" s="159" t="n">
        <v>2242443</v>
      </c>
      <c r="N3036" s="159" t="n">
        <v>2421838.44</v>
      </c>
      <c r="O3036" s="162">
        <f>MIN(K3036,L3036,M3036,N3036)</f>
        <v/>
      </c>
      <c r="P3036" s="162">
        <f>MAX(K3036,L3036,M3036,N3036)</f>
        <v/>
      </c>
      <c r="Q3036" s="162">
        <f>MEDIAN(K3036,L3036,M3036,N3036)</f>
        <v/>
      </c>
      <c r="R3036" s="162">
        <f>AVERAGE(K3036,L3036,M3036,N3036)</f>
        <v/>
      </c>
      <c r="S3036" s="162">
        <f>AVERAGE(O3036,Q3036)</f>
        <v/>
      </c>
      <c r="T3036" s="162">
        <f>AVERAGE(P3036,Q3036)</f>
        <v/>
      </c>
      <c r="U3036" s="41">
        <f>STDEVA(K3036,L3036,M3036,N3036)</f>
        <v/>
      </c>
      <c r="V3036" s="42">
        <f>U3036/Q3036</f>
        <v/>
      </c>
      <c r="W3036" s="43">
        <f>IF(X3036=O3036,"MENOR",IF(X3036=S3036,"PROM[MEN-MED]","PROMEDIO"))</f>
        <v/>
      </c>
      <c r="X3036" s="163">
        <f>IF(V3036&lt;=300%,O3036,IF(AND(V3036&gt;100%,V3036&lt;=150%),S3036,R3036))</f>
        <v/>
      </c>
      <c r="Y3036" s="162">
        <f>ROUND(X3036,0)</f>
        <v/>
      </c>
    </row>
    <row r="3037" ht="15.75" customHeight="1">
      <c r="B3037" s="32" t="inlineStr">
        <is>
          <t>4.33</t>
        </is>
      </c>
      <c r="C3037" s="32" t="n">
        <v>8714199</v>
      </c>
      <c r="D3037" s="72" t="inlineStr">
        <is>
          <t>CAMBIO DE ENGRANAJE IMPULSOR DEL DIFERENCIAL TRASERO</t>
        </is>
      </c>
      <c r="E3037" s="56" t="inlineStr">
        <is>
          <t>cambio de engranaje impulsor del diferencial trasero</t>
        </is>
      </c>
      <c r="F3037" s="32" t="inlineStr">
        <is>
          <t>Unidad</t>
        </is>
      </c>
      <c r="G3037" s="35" t="inlineStr">
        <is>
          <t>suministro</t>
        </is>
      </c>
      <c r="H3037" s="159" t="n">
        <v>1915067</v>
      </c>
      <c r="I3037" s="37" t="n">
        <v>158.91</v>
      </c>
      <c r="J3037" s="37" t="n">
        <v>151.76</v>
      </c>
      <c r="K3037" s="160">
        <f>H3037*(I3037/J3037)</f>
        <v/>
      </c>
      <c r="L3037" s="159" t="n">
        <v>2309716.2914</v>
      </c>
      <c r="M3037" s="159" t="n">
        <v>2242443</v>
      </c>
      <c r="N3037" s="159" t="n">
        <v>2421838.44</v>
      </c>
      <c r="O3037" s="162">
        <f>MIN(K3037,L3037,M3037,N3037)</f>
        <v/>
      </c>
      <c r="P3037" s="162">
        <f>MAX(K3037,L3037,M3037,N3037)</f>
        <v/>
      </c>
      <c r="Q3037" s="162">
        <f>MEDIAN(K3037,L3037,M3037,N3037)</f>
        <v/>
      </c>
      <c r="R3037" s="162">
        <f>AVERAGE(K3037,L3037,M3037,N3037)</f>
        <v/>
      </c>
      <c r="S3037" s="162">
        <f>AVERAGE(O3037,Q3037)</f>
        <v/>
      </c>
      <c r="T3037" s="162">
        <f>AVERAGE(P3037,Q3037)</f>
        <v/>
      </c>
      <c r="U3037" s="41">
        <f>STDEVA(K3037,L3037,M3037,N3037)</f>
        <v/>
      </c>
      <c r="V3037" s="42">
        <f>U3037/Q3037</f>
        <v/>
      </c>
      <c r="W3037" s="43">
        <f>IF(X3037=O3037,"MENOR",IF(X3037=S3037,"PROM[MEN-MED]","PROMEDIO"))</f>
        <v/>
      </c>
      <c r="X3037" s="163">
        <f>IF(V3037&lt;=300%,O3037,IF(AND(V3037&gt;100%,V3037&lt;=150%),S3037,R3037))</f>
        <v/>
      </c>
      <c r="Y3037" s="162">
        <f>ROUND(X3037,0)</f>
        <v/>
      </c>
    </row>
    <row r="3038" ht="15.75" customHeight="1">
      <c r="B3038" s="32" t="inlineStr">
        <is>
          <t>4.34</t>
        </is>
      </c>
      <c r="C3038" s="32" t="n">
        <v>8714199</v>
      </c>
      <c r="D3038" s="72" t="inlineStr">
        <is>
          <t>CAMBIO DE CORONA DENTADA DEL DIFERENCIAL TRASERO</t>
        </is>
      </c>
      <c r="E3038" s="56" t="inlineStr">
        <is>
          <t>cambio de corona dentada del diferencial trasero</t>
        </is>
      </c>
      <c r="F3038" s="32" t="inlineStr">
        <is>
          <t>Unidad</t>
        </is>
      </c>
      <c r="G3038" s="35" t="inlineStr">
        <is>
          <t>suministro</t>
        </is>
      </c>
      <c r="H3038" s="159" t="n">
        <v>1915067</v>
      </c>
      <c r="I3038" s="37" t="n">
        <v>158.91</v>
      </c>
      <c r="J3038" s="37" t="n">
        <v>151.76</v>
      </c>
      <c r="K3038" s="160">
        <f>H3038*(I3038/J3038)</f>
        <v/>
      </c>
      <c r="L3038" s="159" t="n">
        <v>2354564.5473</v>
      </c>
      <c r="M3038" s="159" t="n">
        <v>2285985</v>
      </c>
      <c r="N3038" s="159" t="n">
        <v>2468863.8</v>
      </c>
      <c r="O3038" s="162">
        <f>MIN(K3038,L3038,M3038,N3038)</f>
        <v/>
      </c>
      <c r="P3038" s="162">
        <f>MAX(K3038,L3038,M3038,N3038)</f>
        <v/>
      </c>
      <c r="Q3038" s="162">
        <f>MEDIAN(K3038,L3038,M3038,N3038)</f>
        <v/>
      </c>
      <c r="R3038" s="162">
        <f>AVERAGE(K3038,L3038,M3038,N3038)</f>
        <v/>
      </c>
      <c r="S3038" s="162">
        <f>AVERAGE(O3038,Q3038)</f>
        <v/>
      </c>
      <c r="T3038" s="162">
        <f>AVERAGE(P3038,Q3038)</f>
        <v/>
      </c>
      <c r="U3038" s="41">
        <f>STDEVA(K3038,L3038,M3038,N3038)</f>
        <v/>
      </c>
      <c r="V3038" s="42">
        <f>U3038/Q3038</f>
        <v/>
      </c>
      <c r="W3038" s="43">
        <f>IF(X3038=O3038,"MENOR",IF(X3038=S3038,"PROM[MEN-MED]","PROMEDIO"))</f>
        <v/>
      </c>
      <c r="X3038" s="163">
        <f>IF(V3038&lt;=300%,O3038,IF(AND(V3038&gt;100%,V3038&lt;=150%),S3038,R3038))</f>
        <v/>
      </c>
      <c r="Y3038" s="162">
        <f>ROUND(X3038,0)</f>
        <v/>
      </c>
    </row>
    <row r="3039" ht="15.75" customHeight="1">
      <c r="B3039" s="32" t="inlineStr">
        <is>
          <t>4.35</t>
        </is>
      </c>
      <c r="C3039" s="32" t="n">
        <v>8714199</v>
      </c>
      <c r="D3039" s="72" t="inlineStr">
        <is>
          <t>CAMBIO DE CAJA DERECHA DEL DIFERENCIAL TRASERO</t>
        </is>
      </c>
      <c r="E3039" s="56" t="inlineStr">
        <is>
          <t>cambio de caja derecha del diferencial trasero</t>
        </is>
      </c>
      <c r="F3039" s="32" t="inlineStr">
        <is>
          <t>Unidad</t>
        </is>
      </c>
      <c r="G3039" s="35" t="inlineStr">
        <is>
          <t>suministro</t>
        </is>
      </c>
      <c r="H3039" s="159" t="n">
        <v>1915067</v>
      </c>
      <c r="I3039" s="37" t="n">
        <v>158.91</v>
      </c>
      <c r="J3039" s="37" t="n">
        <v>151.76</v>
      </c>
      <c r="K3039" s="160">
        <f>H3039*(I3039/J3039)</f>
        <v/>
      </c>
      <c r="L3039" s="159" t="n">
        <v>2309716.2914</v>
      </c>
      <c r="M3039" s="159" t="n">
        <v>2242443</v>
      </c>
      <c r="N3039" s="159" t="n">
        <v>2421838.44</v>
      </c>
      <c r="O3039" s="162">
        <f>MIN(K3039,L3039,M3039,N3039)</f>
        <v/>
      </c>
      <c r="P3039" s="162">
        <f>MAX(K3039,L3039,M3039,N3039)</f>
        <v/>
      </c>
      <c r="Q3039" s="162">
        <f>MEDIAN(K3039,L3039,M3039,N3039)</f>
        <v/>
      </c>
      <c r="R3039" s="162">
        <f>AVERAGE(K3039,L3039,M3039,N3039)</f>
        <v/>
      </c>
      <c r="S3039" s="162">
        <f>AVERAGE(O3039,Q3039)</f>
        <v/>
      </c>
      <c r="T3039" s="162">
        <f>AVERAGE(P3039,Q3039)</f>
        <v/>
      </c>
      <c r="U3039" s="41">
        <f>STDEVA(K3039,L3039,M3039,N3039)</f>
        <v/>
      </c>
      <c r="V3039" s="42">
        <f>U3039/Q3039</f>
        <v/>
      </c>
      <c r="W3039" s="43">
        <f>IF(X3039=O3039,"MENOR",IF(X3039=S3039,"PROM[MEN-MED]","PROMEDIO"))</f>
        <v/>
      </c>
      <c r="X3039" s="163">
        <f>IF(V3039&lt;=300%,O3039,IF(AND(V3039&gt;100%,V3039&lt;=150%),S3039,R3039))</f>
        <v/>
      </c>
      <c r="Y3039" s="162">
        <f>ROUND(X3039,0)</f>
        <v/>
      </c>
    </row>
    <row r="3040" ht="15.75" customHeight="1">
      <c r="B3040" s="32" t="inlineStr">
        <is>
          <t>4.36</t>
        </is>
      </c>
      <c r="C3040" s="32" t="n">
        <v>8714199</v>
      </c>
      <c r="D3040" s="72" t="inlineStr">
        <is>
          <t>CAMBIO DE CAJA IZQUIERDA DEL DIFERENCIAL TRASERO</t>
        </is>
      </c>
      <c r="E3040" s="56" t="inlineStr">
        <is>
          <t>cambio de caja izquierda del diferencial trasero</t>
        </is>
      </c>
      <c r="F3040" s="32" t="inlineStr">
        <is>
          <t>Unidad</t>
        </is>
      </c>
      <c r="G3040" s="35" t="inlineStr">
        <is>
          <t>suministro</t>
        </is>
      </c>
      <c r="H3040" s="159" t="n">
        <v>1915067</v>
      </c>
      <c r="I3040" s="37" t="n">
        <v>158.91</v>
      </c>
      <c r="J3040" s="37" t="n">
        <v>151.76</v>
      </c>
      <c r="K3040" s="160">
        <f>H3040*(I3040/J3040)</f>
        <v/>
      </c>
      <c r="L3040" s="159" t="n">
        <v>2399413.8385</v>
      </c>
      <c r="M3040" s="159" t="n">
        <v>2329528</v>
      </c>
      <c r="N3040" s="159" t="n">
        <v>2515890.24</v>
      </c>
      <c r="O3040" s="162">
        <f>MIN(K3040,L3040,M3040,N3040)</f>
        <v/>
      </c>
      <c r="P3040" s="162">
        <f>MAX(K3040,L3040,M3040,N3040)</f>
        <v/>
      </c>
      <c r="Q3040" s="162">
        <f>MEDIAN(K3040,L3040,M3040,N3040)</f>
        <v/>
      </c>
      <c r="R3040" s="162">
        <f>AVERAGE(K3040,L3040,M3040,N3040)</f>
        <v/>
      </c>
      <c r="S3040" s="162">
        <f>AVERAGE(O3040,Q3040)</f>
        <v/>
      </c>
      <c r="T3040" s="162">
        <f>AVERAGE(P3040,Q3040)</f>
        <v/>
      </c>
      <c r="U3040" s="41">
        <f>STDEVA(K3040,L3040,M3040,N3040)</f>
        <v/>
      </c>
      <c r="V3040" s="42">
        <f>U3040/Q3040</f>
        <v/>
      </c>
      <c r="W3040" s="43">
        <f>IF(X3040=O3040,"MENOR",IF(X3040=S3040,"PROM[MEN-MED]","PROMEDIO"))</f>
        <v/>
      </c>
      <c r="X3040" s="163">
        <f>IF(V3040&lt;=300%,O3040,IF(AND(V3040&gt;100%,V3040&lt;=150%),S3040,R3040))</f>
        <v/>
      </c>
      <c r="Y3040" s="162">
        <f>ROUND(X3040,0)</f>
        <v/>
      </c>
    </row>
    <row r="3041" ht="19.5" customHeight="1">
      <c r="B3041" s="96" t="inlineStr">
        <is>
          <t>5.</t>
        </is>
      </c>
      <c r="C3041" s="142" t="inlineStr">
        <is>
          <t>SISTEMA ELÉCTRICO</t>
        </is>
      </c>
      <c r="H3041" s="157" t="n"/>
      <c r="I3041" s="29" t="n"/>
      <c r="J3041" s="29" t="n"/>
      <c r="K3041" s="157" t="n"/>
      <c r="L3041" s="157" t="n"/>
      <c r="M3041" s="157" t="n"/>
      <c r="N3041" s="157" t="n"/>
      <c r="O3041" s="29" t="n"/>
      <c r="P3041" s="29" t="n"/>
      <c r="Q3041" s="29" t="n"/>
      <c r="R3041" s="29" t="n"/>
      <c r="S3041" s="29" t="n"/>
      <c r="T3041" s="29" t="n"/>
      <c r="U3041" s="29" t="n"/>
      <c r="V3041" s="75" t="n"/>
      <c r="W3041" s="29" t="n"/>
      <c r="X3041" s="29" t="n"/>
      <c r="Y3041" s="29" t="n"/>
    </row>
    <row r="3042" ht="15.75" customHeight="1">
      <c r="B3042" s="32" t="inlineStr">
        <is>
          <t>5.1</t>
        </is>
      </c>
      <c r="C3042" s="32" t="n">
        <v>8714199</v>
      </c>
      <c r="D3042" s="59" t="inlineStr">
        <is>
          <t>CAMBIO DE ALTERNADOR</t>
        </is>
      </c>
      <c r="E3042" s="56" t="inlineStr">
        <is>
          <t>cambio de alternador</t>
        </is>
      </c>
      <c r="F3042" s="32" t="inlineStr">
        <is>
          <t>Unidad</t>
        </is>
      </c>
      <c r="G3042" s="35" t="inlineStr">
        <is>
          <t>suministro</t>
        </is>
      </c>
      <c r="H3042" s="159" t="n">
        <v>377568</v>
      </c>
      <c r="I3042" s="37" t="n">
        <v>158.91</v>
      </c>
      <c r="J3042" s="37" t="n">
        <v>151.76</v>
      </c>
      <c r="K3042" s="160">
        <f>H3042*(I3042/J3042)</f>
        <v/>
      </c>
      <c r="L3042" s="159" t="n">
        <v>856933.2205000001</v>
      </c>
      <c r="M3042" s="159" t="n">
        <v>831974</v>
      </c>
      <c r="N3042" s="159" t="n">
        <v>898531.92</v>
      </c>
      <c r="O3042" s="162">
        <f>MIN(K3042,L3042,M3042,N3042)</f>
        <v/>
      </c>
      <c r="P3042" s="162">
        <f>MAX(K3042,L3042,M3042,N3042)</f>
        <v/>
      </c>
      <c r="Q3042" s="162">
        <f>MEDIAN(K3042,L3042,M3042,N3042)</f>
        <v/>
      </c>
      <c r="R3042" s="162">
        <f>AVERAGE(K3042,L3042,M3042,N3042)</f>
        <v/>
      </c>
      <c r="S3042" s="162">
        <f>AVERAGE(O3042,Q3042)</f>
        <v/>
      </c>
      <c r="T3042" s="162">
        <f>AVERAGE(P3042,Q3042)</f>
        <v/>
      </c>
      <c r="U3042" s="41">
        <f>STDEVA(K3042,L3042,M3042,N3042)</f>
        <v/>
      </c>
      <c r="V3042" s="42">
        <f>U3042/Q3042</f>
        <v/>
      </c>
      <c r="W3042" s="43">
        <f>IF(X3042=O3042,"MENOR",IF(X3042=S3042,"PROM[MEN-MED]","PROMEDIO"))</f>
        <v/>
      </c>
      <c r="X3042" s="163">
        <f>IF(V3042&lt;=300%,O3042,IF(AND(V3042&gt;100%,V3042&lt;=150%),S3042,R3042))</f>
        <v/>
      </c>
      <c r="Y3042" s="162">
        <f>ROUND(X3042,0)</f>
        <v/>
      </c>
    </row>
    <row r="3043" ht="15.75" customHeight="1">
      <c r="B3043" s="32" t="inlineStr">
        <is>
          <t>5.2</t>
        </is>
      </c>
      <c r="C3043" s="32" t="n">
        <v>8714199</v>
      </c>
      <c r="D3043" s="59" t="inlineStr">
        <is>
          <t>CAMBIO DE AUTOMÁTICO MOTOR DE ARRANQUE (SOLENOIDE)</t>
        </is>
      </c>
      <c r="E3043" s="34" t="inlineStr">
        <is>
          <t>cambio de automático motor de arranque (solenoide)</t>
        </is>
      </c>
      <c r="F3043" s="32" t="inlineStr">
        <is>
          <t>Unidad</t>
        </is>
      </c>
      <c r="G3043" s="35" t="inlineStr">
        <is>
          <t>suministro</t>
        </is>
      </c>
      <c r="H3043" s="159" t="n">
        <v>431844</v>
      </c>
      <c r="I3043" s="37" t="n">
        <v>158.91</v>
      </c>
      <c r="J3043" s="37" t="n">
        <v>151.76</v>
      </c>
      <c r="K3043" s="160">
        <f>H3043*(I3043/J3043)</f>
        <v/>
      </c>
      <c r="L3043" s="159" t="n">
        <v>848924.9727</v>
      </c>
      <c r="M3043" s="159" t="n">
        <v>824199</v>
      </c>
      <c r="N3043" s="159" t="n">
        <v>890134.92</v>
      </c>
      <c r="O3043" s="162">
        <f>MIN(K3043,L3043,M3043,N3043)</f>
        <v/>
      </c>
      <c r="P3043" s="162">
        <f>MAX(K3043,L3043,M3043,N3043)</f>
        <v/>
      </c>
      <c r="Q3043" s="162">
        <f>MEDIAN(K3043,L3043,M3043,N3043)</f>
        <v/>
      </c>
      <c r="R3043" s="162">
        <f>AVERAGE(K3043,L3043,M3043,N3043)</f>
        <v/>
      </c>
      <c r="S3043" s="162">
        <f>AVERAGE(O3043,Q3043)</f>
        <v/>
      </c>
      <c r="T3043" s="162">
        <f>AVERAGE(P3043,Q3043)</f>
        <v/>
      </c>
      <c r="U3043" s="41">
        <f>STDEVA(K3043,L3043,M3043,N3043)</f>
        <v/>
      </c>
      <c r="V3043" s="42">
        <f>U3043/Q3043</f>
        <v/>
      </c>
      <c r="W3043" s="43">
        <f>IF(X3043=O3043,"MENOR",IF(X3043=S3043,"PROM[MEN-MED]","PROMEDIO"))</f>
        <v/>
      </c>
      <c r="X3043" s="163">
        <f>IF(V3043&lt;=300%,O3043,IF(AND(V3043&gt;100%,V3043&lt;=150%),S3043,R3043))</f>
        <v/>
      </c>
      <c r="Y3043" s="162">
        <f>ROUND(X3043,0)</f>
        <v/>
      </c>
    </row>
    <row r="3044" ht="15.75" customHeight="1">
      <c r="B3044" s="32" t="inlineStr">
        <is>
          <t>5.3</t>
        </is>
      </c>
      <c r="C3044" s="32" t="n">
        <v>8714199</v>
      </c>
      <c r="D3044" s="59" t="inlineStr">
        <is>
          <t>CAMBIO DE BALINERA DEL ALTERNADOR</t>
        </is>
      </c>
      <c r="E3044" s="56" t="inlineStr">
        <is>
          <t>cambio de balinera del alternador</t>
        </is>
      </c>
      <c r="F3044" s="32" t="inlineStr">
        <is>
          <t>Unidad</t>
        </is>
      </c>
      <c r="G3044" s="35" t="inlineStr">
        <is>
          <t>suministro</t>
        </is>
      </c>
      <c r="H3044" s="159" t="n">
        <v>412254</v>
      </c>
      <c r="I3044" s="37" t="n">
        <v>158.91</v>
      </c>
      <c r="J3044" s="37" t="n">
        <v>151.76</v>
      </c>
      <c r="K3044" s="160">
        <f>H3044*(I3044/J3044)</f>
        <v/>
      </c>
      <c r="L3044" s="159" t="n">
        <v>848924.9727</v>
      </c>
      <c r="M3044" s="159" t="n">
        <v>824199</v>
      </c>
      <c r="N3044" s="159" t="n">
        <v>890134.92</v>
      </c>
      <c r="O3044" s="162">
        <f>MIN(K3044,L3044,M3044,N3044)</f>
        <v/>
      </c>
      <c r="P3044" s="162">
        <f>MAX(K3044,L3044,M3044,N3044)</f>
        <v/>
      </c>
      <c r="Q3044" s="162">
        <f>MEDIAN(K3044,L3044,M3044,N3044)</f>
        <v/>
      </c>
      <c r="R3044" s="162">
        <f>AVERAGE(K3044,L3044,M3044,N3044)</f>
        <v/>
      </c>
      <c r="S3044" s="162">
        <f>AVERAGE(O3044,Q3044)</f>
        <v/>
      </c>
      <c r="T3044" s="162">
        <f>AVERAGE(P3044,Q3044)</f>
        <v/>
      </c>
      <c r="U3044" s="41">
        <f>STDEVA(K3044,L3044,M3044,N3044)</f>
        <v/>
      </c>
      <c r="V3044" s="42">
        <f>U3044/Q3044</f>
        <v/>
      </c>
      <c r="W3044" s="43">
        <f>IF(X3044=O3044,"MENOR",IF(X3044=S3044,"PROM[MEN-MED]","PROMEDIO"))</f>
        <v/>
      </c>
      <c r="X3044" s="163">
        <f>IF(V3044&lt;=300%,O3044,IF(AND(V3044&gt;100%,V3044&lt;=150%),S3044,R3044))</f>
        <v/>
      </c>
      <c r="Y3044" s="162">
        <f>ROUND(X3044,0)</f>
        <v/>
      </c>
    </row>
    <row r="3045" ht="15.75" customHeight="1">
      <c r="B3045" s="32" t="inlineStr">
        <is>
          <t>5.4</t>
        </is>
      </c>
      <c r="C3045" s="32" t="n">
        <v>8714199</v>
      </c>
      <c r="D3045" s="59" t="inlineStr">
        <is>
          <t>CAMBIO DE BOBINA DE ENCENDIDO</t>
        </is>
      </c>
      <c r="E3045" s="56" t="inlineStr">
        <is>
          <t>cambio de bobina de encendido</t>
        </is>
      </c>
      <c r="F3045" s="32" t="inlineStr">
        <is>
          <t>Unidad</t>
        </is>
      </c>
      <c r="G3045" s="35" t="inlineStr">
        <is>
          <t>suministro</t>
        </is>
      </c>
      <c r="H3045" s="159" t="n">
        <v>278423</v>
      </c>
      <c r="I3045" s="37" t="n">
        <v>158.91</v>
      </c>
      <c r="J3045" s="37" t="n">
        <v>151.76</v>
      </c>
      <c r="K3045" s="160">
        <f>H3045*(I3045/J3045)</f>
        <v/>
      </c>
      <c r="L3045" s="159" t="n">
        <v>494938.6953</v>
      </c>
      <c r="M3045" s="159" t="n">
        <v>480523</v>
      </c>
      <c r="N3045" s="159" t="n">
        <v>518964.84</v>
      </c>
      <c r="O3045" s="162">
        <f>MIN(K3045,L3045,M3045,N3045)</f>
        <v/>
      </c>
      <c r="P3045" s="162">
        <f>MAX(K3045,L3045,M3045,N3045)</f>
        <v/>
      </c>
      <c r="Q3045" s="162">
        <f>MEDIAN(K3045,L3045,M3045,N3045)</f>
        <v/>
      </c>
      <c r="R3045" s="162">
        <f>AVERAGE(K3045,L3045,M3045,N3045)</f>
        <v/>
      </c>
      <c r="S3045" s="162">
        <f>AVERAGE(O3045,Q3045)</f>
        <v/>
      </c>
      <c r="T3045" s="162">
        <f>AVERAGE(P3045,Q3045)</f>
        <v/>
      </c>
      <c r="U3045" s="41">
        <f>STDEVA(K3045,L3045,M3045,N3045)</f>
        <v/>
      </c>
      <c r="V3045" s="42">
        <f>U3045/Q3045</f>
        <v/>
      </c>
      <c r="W3045" s="43">
        <f>IF(X3045=O3045,"MENOR",IF(X3045=S3045,"PROM[MEN-MED]","PROMEDIO"))</f>
        <v/>
      </c>
      <c r="X3045" s="163">
        <f>IF(V3045&lt;=300%,O3045,IF(AND(V3045&gt;100%,V3045&lt;=150%),S3045,R3045))</f>
        <v/>
      </c>
      <c r="Y3045" s="162">
        <f>ROUND(X3045,0)</f>
        <v/>
      </c>
    </row>
    <row r="3046" ht="15.75" customHeight="1">
      <c r="B3046" s="32" t="inlineStr">
        <is>
          <t>5.5</t>
        </is>
      </c>
      <c r="C3046" s="32" t="n">
        <v>8714199</v>
      </c>
      <c r="D3046" s="59" t="inlineStr">
        <is>
          <t>CAMBIO DE BOMBA DE GASOLINA (PILA)</t>
        </is>
      </c>
      <c r="E3046" s="56" t="inlineStr">
        <is>
          <t>cambio de bomba de gasolina (pila)</t>
        </is>
      </c>
      <c r="F3046" s="32" t="inlineStr">
        <is>
          <t>Unidad</t>
        </is>
      </c>
      <c r="G3046" s="35" t="inlineStr">
        <is>
          <t>suministro</t>
        </is>
      </c>
      <c r="H3046" s="159" t="n">
        <v>516271</v>
      </c>
      <c r="I3046" s="37" t="n">
        <v>158.91</v>
      </c>
      <c r="J3046" s="37" t="n">
        <v>151.76</v>
      </c>
      <c r="K3046" s="160">
        <f>H3046*(I3046/J3046)</f>
        <v/>
      </c>
      <c r="L3046" s="159" t="n">
        <v>999488.3066</v>
      </c>
      <c r="M3046" s="159" t="n">
        <v>970377</v>
      </c>
      <c r="N3046" s="159" t="n">
        <v>1048007.16</v>
      </c>
      <c r="O3046" s="162">
        <f>MIN(K3046,L3046,M3046,N3046)</f>
        <v/>
      </c>
      <c r="P3046" s="162">
        <f>MAX(K3046,L3046,M3046,N3046)</f>
        <v/>
      </c>
      <c r="Q3046" s="162">
        <f>MEDIAN(K3046,L3046,M3046,N3046)</f>
        <v/>
      </c>
      <c r="R3046" s="162">
        <f>AVERAGE(K3046,L3046,M3046,N3046)</f>
        <v/>
      </c>
      <c r="S3046" s="162">
        <f>AVERAGE(O3046,Q3046)</f>
        <v/>
      </c>
      <c r="T3046" s="162">
        <f>AVERAGE(P3046,Q3046)</f>
        <v/>
      </c>
      <c r="U3046" s="41">
        <f>STDEVA(K3046,L3046,M3046,N3046)</f>
        <v/>
      </c>
      <c r="V3046" s="42">
        <f>U3046/Q3046</f>
        <v/>
      </c>
      <c r="W3046" s="43">
        <f>IF(X3046=O3046,"MENOR",IF(X3046=S3046,"PROM[MEN-MED]","PROMEDIO"))</f>
        <v/>
      </c>
      <c r="X3046" s="163">
        <f>IF(V3046&lt;=300%,O3046,IF(AND(V3046&gt;100%,V3046&lt;=150%),S3046,R3046))</f>
        <v/>
      </c>
      <c r="Y3046" s="162">
        <f>ROUND(X3046,0)</f>
        <v/>
      </c>
    </row>
    <row r="3047" ht="15.75" customHeight="1">
      <c r="B3047" s="32" t="inlineStr">
        <is>
          <t>5.6</t>
        </is>
      </c>
      <c r="C3047" s="32" t="n">
        <v>8714199</v>
      </c>
      <c r="D3047" s="59" t="inlineStr">
        <is>
          <t xml:space="preserve">CAMBIO DE BOMBILLOS DE DOBLE FILAMENTO </t>
        </is>
      </c>
      <c r="E3047" s="34" t="inlineStr">
        <is>
          <t xml:space="preserve">cambio de bombillos de doble filamento </t>
        </is>
      </c>
      <c r="F3047" s="32" t="inlineStr">
        <is>
          <t>Unidad</t>
        </is>
      </c>
      <c r="G3047" s="35" t="inlineStr">
        <is>
          <t>suministro</t>
        </is>
      </c>
      <c r="H3047" s="159" t="n">
        <v>54716</v>
      </c>
      <c r="I3047" s="37" t="n">
        <v>158.91</v>
      </c>
      <c r="J3047" s="37" t="n">
        <v>151.76</v>
      </c>
      <c r="K3047" s="160">
        <f>H3047*(I3047/J3047)</f>
        <v/>
      </c>
      <c r="L3047" s="159" t="n">
        <v>67914.0854</v>
      </c>
      <c r="M3047" s="159" t="n">
        <v>65936</v>
      </c>
      <c r="N3047" s="159" t="n">
        <v>71210.88</v>
      </c>
      <c r="O3047" s="162">
        <f>MIN(K3047,L3047,M3047,N3047)</f>
        <v/>
      </c>
      <c r="P3047" s="162">
        <f>MAX(K3047,L3047,M3047,N3047)</f>
        <v/>
      </c>
      <c r="Q3047" s="162">
        <f>MEDIAN(K3047,L3047,M3047,N3047)</f>
        <v/>
      </c>
      <c r="R3047" s="162">
        <f>AVERAGE(K3047,L3047,M3047,N3047)</f>
        <v/>
      </c>
      <c r="S3047" s="162">
        <f>AVERAGE(O3047,Q3047)</f>
        <v/>
      </c>
      <c r="T3047" s="162">
        <f>AVERAGE(P3047,Q3047)</f>
        <v/>
      </c>
      <c r="U3047" s="41">
        <f>STDEVA(K3047,L3047,M3047,N3047)</f>
        <v/>
      </c>
      <c r="V3047" s="42">
        <f>U3047/Q3047</f>
        <v/>
      </c>
      <c r="W3047" s="43">
        <f>IF(X3047=O3047,"MENOR",IF(X3047=S3047,"PROM[MEN-MED]","PROMEDIO"))</f>
        <v/>
      </c>
      <c r="X3047" s="163">
        <f>IF(V3047&lt;=300%,O3047,IF(AND(V3047&gt;100%,V3047&lt;=150%),S3047,R3047))</f>
        <v/>
      </c>
      <c r="Y3047" s="162">
        <f>ROUND(X3047,0)</f>
        <v/>
      </c>
    </row>
    <row r="3048" ht="15.75" customHeight="1">
      <c r="B3048" s="32" t="inlineStr">
        <is>
          <t>5.7</t>
        </is>
      </c>
      <c r="C3048" s="32" t="n">
        <v>8714199</v>
      </c>
      <c r="D3048" s="59" t="inlineStr">
        <is>
          <t xml:space="preserve">CAMBIO DE BOMBILLOS HALÓGENO </t>
        </is>
      </c>
      <c r="E3048" s="56" t="inlineStr">
        <is>
          <t xml:space="preserve">cambio de bombillos halógeno </t>
        </is>
      </c>
      <c r="F3048" s="32" t="inlineStr">
        <is>
          <t>Unidad</t>
        </is>
      </c>
      <c r="G3048" s="35" t="inlineStr">
        <is>
          <t>suministro</t>
        </is>
      </c>
      <c r="H3048" s="159" t="n">
        <v>54716</v>
      </c>
      <c r="I3048" s="37" t="n">
        <v>158.91</v>
      </c>
      <c r="J3048" s="37" t="n">
        <v>151.76</v>
      </c>
      <c r="K3048" s="160">
        <f>H3048*(I3048/J3048)</f>
        <v/>
      </c>
      <c r="L3048" s="159" t="n">
        <v>67914.0854</v>
      </c>
      <c r="M3048" s="159" t="n">
        <v>65936</v>
      </c>
      <c r="N3048" s="159" t="n">
        <v>71210.88</v>
      </c>
      <c r="O3048" s="162">
        <f>MIN(K3048,L3048,M3048,N3048)</f>
        <v/>
      </c>
      <c r="P3048" s="162">
        <f>MAX(K3048,L3048,M3048,N3048)</f>
        <v/>
      </c>
      <c r="Q3048" s="162">
        <f>MEDIAN(K3048,L3048,M3048,N3048)</f>
        <v/>
      </c>
      <c r="R3048" s="162">
        <f>AVERAGE(K3048,L3048,M3048,N3048)</f>
        <v/>
      </c>
      <c r="S3048" s="162">
        <f>AVERAGE(O3048,Q3048)</f>
        <v/>
      </c>
      <c r="T3048" s="162">
        <f>AVERAGE(P3048,Q3048)</f>
        <v/>
      </c>
      <c r="U3048" s="41">
        <f>STDEVA(K3048,L3048,M3048,N3048)</f>
        <v/>
      </c>
      <c r="V3048" s="42">
        <f>U3048/Q3048</f>
        <v/>
      </c>
      <c r="W3048" s="43">
        <f>IF(X3048=O3048,"MENOR",IF(X3048=S3048,"PROM[MEN-MED]","PROMEDIO"))</f>
        <v/>
      </c>
      <c r="X3048" s="163">
        <f>IF(V3048&lt;=300%,O3048,IF(AND(V3048&gt;100%,V3048&lt;=150%),S3048,R3048))</f>
        <v/>
      </c>
      <c r="Y3048" s="162">
        <f>ROUND(X3048,0)</f>
        <v/>
      </c>
    </row>
    <row r="3049" ht="15.75" customHeight="1">
      <c r="B3049" s="32" t="inlineStr">
        <is>
          <t>5.8</t>
        </is>
      </c>
      <c r="C3049" s="32" t="n">
        <v>8714199</v>
      </c>
      <c r="D3049" s="58" t="inlineStr">
        <is>
          <t>CAMBIO DE SENSOR FRENO (PERA)</t>
        </is>
      </c>
      <c r="E3049" s="34" t="inlineStr">
        <is>
          <t>cambio de sensor freno (pera)</t>
        </is>
      </c>
      <c r="F3049" s="32" t="inlineStr">
        <is>
          <t>Unidad</t>
        </is>
      </c>
      <c r="G3049" s="35" t="inlineStr">
        <is>
          <t>suministro</t>
        </is>
      </c>
      <c r="H3049" s="159" t="n">
        <v>193111</v>
      </c>
      <c r="I3049" s="37" t="n">
        <v>158.91</v>
      </c>
      <c r="J3049" s="37" t="n">
        <v>151.76</v>
      </c>
      <c r="K3049" s="160">
        <f>H3049*(I3049/J3049)</f>
        <v/>
      </c>
      <c r="L3049" s="159" t="n">
        <v>336366.0664</v>
      </c>
      <c r="M3049" s="159" t="n">
        <v>326569</v>
      </c>
      <c r="N3049" s="159" t="n">
        <v>352694.52</v>
      </c>
      <c r="O3049" s="162">
        <f>MIN(K3049,L3049,M3049,N3049)</f>
        <v/>
      </c>
      <c r="P3049" s="162">
        <f>MAX(K3049,L3049,M3049,N3049)</f>
        <v/>
      </c>
      <c r="Q3049" s="162">
        <f>MEDIAN(K3049,L3049,M3049,N3049)</f>
        <v/>
      </c>
      <c r="R3049" s="162">
        <f>AVERAGE(K3049,L3049,M3049,N3049)</f>
        <v/>
      </c>
      <c r="S3049" s="162">
        <f>AVERAGE(O3049,Q3049)</f>
        <v/>
      </c>
      <c r="T3049" s="162">
        <f>AVERAGE(P3049,Q3049)</f>
        <v/>
      </c>
      <c r="U3049" s="41">
        <f>STDEVA(K3049,L3049,M3049,N3049)</f>
        <v/>
      </c>
      <c r="V3049" s="42">
        <f>U3049/Q3049</f>
        <v/>
      </c>
      <c r="W3049" s="43">
        <f>IF(X3049=O3049,"MENOR",IF(X3049=S3049,"PROM[MEN-MED]","PROMEDIO"))</f>
        <v/>
      </c>
      <c r="X3049" s="163">
        <f>IF(V3049&lt;=300%,O3049,IF(AND(V3049&gt;100%,V3049&lt;=150%),S3049,R3049))</f>
        <v/>
      </c>
      <c r="Y3049" s="162">
        <f>ROUND(X3049,0)</f>
        <v/>
      </c>
    </row>
    <row r="3050" ht="15.75" customHeight="1">
      <c r="B3050" s="32" t="inlineStr">
        <is>
          <t>5.9</t>
        </is>
      </c>
      <c r="C3050" s="32" t="n">
        <v>8714199</v>
      </c>
      <c r="D3050" s="59" t="inlineStr">
        <is>
          <t>CAMBIO DE BOMBILLO LUZ DE CORTESIA (LUZ TECHO)</t>
        </is>
      </c>
      <c r="E3050" s="34" t="inlineStr">
        <is>
          <t>cambio de bombillo luz de cortesia (luz techo)</t>
        </is>
      </c>
      <c r="F3050" s="32" t="inlineStr">
        <is>
          <t>Unidad</t>
        </is>
      </c>
      <c r="G3050" s="35" t="inlineStr">
        <is>
          <t>suministro</t>
        </is>
      </c>
      <c r="H3050" s="159" t="n">
        <v>54716</v>
      </c>
      <c r="I3050" s="37" t="n">
        <v>158.91</v>
      </c>
      <c r="J3050" s="37" t="n">
        <v>151.76</v>
      </c>
      <c r="K3050" s="160">
        <f>H3050*(I3050/J3050)</f>
        <v/>
      </c>
      <c r="L3050" s="159" t="n">
        <v>66632.7648</v>
      </c>
      <c r="M3050" s="159" t="n">
        <v>64692</v>
      </c>
      <c r="N3050" s="159" t="n">
        <v>69867.36</v>
      </c>
      <c r="O3050" s="162">
        <f>MIN(K3050,L3050,M3050,N3050)</f>
        <v/>
      </c>
      <c r="P3050" s="162">
        <f>MAX(K3050,L3050,M3050,N3050)</f>
        <v/>
      </c>
      <c r="Q3050" s="162">
        <f>MEDIAN(K3050,L3050,M3050,N3050)</f>
        <v/>
      </c>
      <c r="R3050" s="162">
        <f>AVERAGE(K3050,L3050,M3050,N3050)</f>
        <v/>
      </c>
      <c r="S3050" s="162">
        <f>AVERAGE(O3050,Q3050)</f>
        <v/>
      </c>
      <c r="T3050" s="162">
        <f>AVERAGE(P3050,Q3050)</f>
        <v/>
      </c>
      <c r="U3050" s="41">
        <f>STDEVA(K3050,L3050,M3050,N3050)</f>
        <v/>
      </c>
      <c r="V3050" s="42">
        <f>U3050/Q3050</f>
        <v/>
      </c>
      <c r="W3050" s="43">
        <f>IF(X3050=O3050,"MENOR",IF(X3050=S3050,"PROM[MEN-MED]","PROMEDIO"))</f>
        <v/>
      </c>
      <c r="X3050" s="163">
        <f>IF(V3050&lt;=300%,O3050,IF(AND(V3050&gt;100%,V3050&lt;=150%),S3050,R3050))</f>
        <v/>
      </c>
      <c r="Y3050" s="162">
        <f>ROUND(X3050,0)</f>
        <v/>
      </c>
    </row>
    <row r="3051" ht="15.75" customHeight="1">
      <c r="B3051" s="32" t="inlineStr">
        <is>
          <t>5.10</t>
        </is>
      </c>
      <c r="C3051" s="32" t="n">
        <v>8714199</v>
      </c>
      <c r="D3051" s="59" t="inlineStr">
        <is>
          <t>CAMBIO DE BOMBILLOS DIRECCIONALES</t>
        </is>
      </c>
      <c r="E3051" s="34" t="inlineStr">
        <is>
          <t>cambio de bombillos direccionales</t>
        </is>
      </c>
      <c r="F3051" s="32" t="inlineStr">
        <is>
          <t>Unidad</t>
        </is>
      </c>
      <c r="G3051" s="35" t="inlineStr">
        <is>
          <t>suministro</t>
        </is>
      </c>
      <c r="H3051" s="159" t="n">
        <v>136791</v>
      </c>
      <c r="I3051" s="37" t="n">
        <v>158.91</v>
      </c>
      <c r="J3051" s="37" t="n">
        <v>151.76</v>
      </c>
      <c r="K3051" s="160">
        <f>H3051*(I3051/J3051)</f>
        <v/>
      </c>
      <c r="L3051" s="159" t="n">
        <v>168183.5449</v>
      </c>
      <c r="M3051" s="159" t="n">
        <v>163285</v>
      </c>
      <c r="N3051" s="159" t="n">
        <v>176347.8</v>
      </c>
      <c r="O3051" s="162">
        <f>MIN(K3051,L3051,M3051,N3051)</f>
        <v/>
      </c>
      <c r="P3051" s="162">
        <f>MAX(K3051,L3051,M3051,N3051)</f>
        <v/>
      </c>
      <c r="Q3051" s="162">
        <f>MEDIAN(K3051,L3051,M3051,N3051)</f>
        <v/>
      </c>
      <c r="R3051" s="162">
        <f>AVERAGE(K3051,L3051,M3051,N3051)</f>
        <v/>
      </c>
      <c r="S3051" s="162">
        <f>AVERAGE(O3051,Q3051)</f>
        <v/>
      </c>
      <c r="T3051" s="162">
        <f>AVERAGE(P3051,Q3051)</f>
        <v/>
      </c>
      <c r="U3051" s="41">
        <f>STDEVA(K3051,L3051,M3051,N3051)</f>
        <v/>
      </c>
      <c r="V3051" s="42">
        <f>U3051/Q3051</f>
        <v/>
      </c>
      <c r="W3051" s="43">
        <f>IF(X3051=O3051,"MENOR",IF(X3051=S3051,"PROM[MEN-MED]","PROMEDIO"))</f>
        <v/>
      </c>
      <c r="X3051" s="163">
        <f>IF(V3051&lt;=300%,O3051,IF(AND(V3051&gt;100%,V3051&lt;=150%),S3051,R3051))</f>
        <v/>
      </c>
      <c r="Y3051" s="162">
        <f>ROUND(X3051,0)</f>
        <v/>
      </c>
    </row>
    <row r="3052" ht="15.75" customHeight="1">
      <c r="B3052" s="32" t="inlineStr">
        <is>
          <t>5.11</t>
        </is>
      </c>
      <c r="C3052" s="32" t="n">
        <v>8714199</v>
      </c>
      <c r="D3052" s="59" t="inlineStr">
        <is>
          <t>CAMBIO DE BORNE DE BATERÍA POSITIVO Y/O NEGATIVO</t>
        </is>
      </c>
      <c r="E3052" s="34" t="inlineStr">
        <is>
          <t>cambio de borne de batería positivo y/o negativo</t>
        </is>
      </c>
      <c r="F3052" s="32" t="inlineStr">
        <is>
          <t>Unidad</t>
        </is>
      </c>
      <c r="G3052" s="35" t="inlineStr">
        <is>
          <t>suministro</t>
        </is>
      </c>
      <c r="H3052" s="159" t="n">
        <v>136791</v>
      </c>
      <c r="I3052" s="37" t="n">
        <v>158.91</v>
      </c>
      <c r="J3052" s="37" t="n">
        <v>151.76</v>
      </c>
      <c r="K3052" s="160">
        <f>H3052*(I3052/J3052)</f>
        <v/>
      </c>
      <c r="L3052" s="159" t="n">
        <v>171386.8464</v>
      </c>
      <c r="M3052" s="159" t="n">
        <v>166395</v>
      </c>
      <c r="N3052" s="159" t="n">
        <v>179706.6</v>
      </c>
      <c r="O3052" s="162">
        <f>MIN(K3052,L3052,M3052,N3052)</f>
        <v/>
      </c>
      <c r="P3052" s="162">
        <f>MAX(K3052,L3052,M3052,N3052)</f>
        <v/>
      </c>
      <c r="Q3052" s="162">
        <f>MEDIAN(K3052,L3052,M3052,N3052)</f>
        <v/>
      </c>
      <c r="R3052" s="162">
        <f>AVERAGE(K3052,L3052,M3052,N3052)</f>
        <v/>
      </c>
      <c r="S3052" s="162">
        <f>AVERAGE(O3052,Q3052)</f>
        <v/>
      </c>
      <c r="T3052" s="162">
        <f>AVERAGE(P3052,Q3052)</f>
        <v/>
      </c>
      <c r="U3052" s="41">
        <f>STDEVA(K3052,L3052,M3052,N3052)</f>
        <v/>
      </c>
      <c r="V3052" s="42">
        <f>U3052/Q3052</f>
        <v/>
      </c>
      <c r="W3052" s="43">
        <f>IF(X3052=O3052,"MENOR",IF(X3052=S3052,"PROM[MEN-MED]","PROMEDIO"))</f>
        <v/>
      </c>
      <c r="X3052" s="163">
        <f>IF(V3052&lt;=300%,O3052,IF(AND(V3052&gt;100%,V3052&lt;=150%),S3052,R3052))</f>
        <v/>
      </c>
      <c r="Y3052" s="162">
        <f>ROUND(X3052,0)</f>
        <v/>
      </c>
    </row>
    <row r="3053" ht="15.75" customHeight="1">
      <c r="B3053" s="32" t="inlineStr">
        <is>
          <t>5.12</t>
        </is>
      </c>
      <c r="C3053" s="32" t="n">
        <v>8714199</v>
      </c>
      <c r="D3053" s="59" t="inlineStr">
        <is>
          <t>CAMBIO DE BUJÍAS DE ENCENDIDO (MOTOR GASOLINA)</t>
        </is>
      </c>
      <c r="E3053" s="34" t="inlineStr">
        <is>
          <t>cambio de bujías de encendido (motor gasolina)</t>
        </is>
      </c>
      <c r="F3053" s="32" t="inlineStr">
        <is>
          <t>Unidad</t>
        </is>
      </c>
      <c r="G3053" s="35" t="inlineStr">
        <is>
          <t>suministro</t>
        </is>
      </c>
      <c r="H3053" s="159" t="n">
        <v>298283</v>
      </c>
      <c r="I3053" s="37" t="n">
        <v>158.91</v>
      </c>
      <c r="J3053" s="37" t="n">
        <v>151.76</v>
      </c>
      <c r="K3053" s="160">
        <f>H3053*(I3053/J3053)</f>
        <v/>
      </c>
      <c r="L3053" s="159" t="n">
        <v>514160.5511</v>
      </c>
      <c r="M3053" s="159" t="n">
        <v>499185</v>
      </c>
      <c r="N3053" s="159" t="n">
        <v>539119.8</v>
      </c>
      <c r="O3053" s="162">
        <f>MIN(K3053,L3053,M3053,N3053)</f>
        <v/>
      </c>
      <c r="P3053" s="162">
        <f>MAX(K3053,L3053,M3053,N3053)</f>
        <v/>
      </c>
      <c r="Q3053" s="162">
        <f>MEDIAN(K3053,L3053,M3053,N3053)</f>
        <v/>
      </c>
      <c r="R3053" s="162">
        <f>AVERAGE(K3053,L3053,M3053,N3053)</f>
        <v/>
      </c>
      <c r="S3053" s="162">
        <f>AVERAGE(O3053,Q3053)</f>
        <v/>
      </c>
      <c r="T3053" s="162">
        <f>AVERAGE(P3053,Q3053)</f>
        <v/>
      </c>
      <c r="U3053" s="41">
        <f>STDEVA(K3053,L3053,M3053,N3053)</f>
        <v/>
      </c>
      <c r="V3053" s="42">
        <f>U3053/Q3053</f>
        <v/>
      </c>
      <c r="W3053" s="43">
        <f>IF(X3053=O3053,"MENOR",IF(X3053=S3053,"PROM[MEN-MED]","PROMEDIO"))</f>
        <v/>
      </c>
      <c r="X3053" s="163">
        <f>IF(V3053&lt;=300%,O3053,IF(AND(V3053&gt;100%,V3053&lt;=150%),S3053,R3053))</f>
        <v/>
      </c>
      <c r="Y3053" s="162">
        <f>ROUND(X3053,0)</f>
        <v/>
      </c>
    </row>
    <row r="3054" ht="15.75" customHeight="1">
      <c r="B3054" s="32" t="inlineStr">
        <is>
          <t>5.13</t>
        </is>
      </c>
      <c r="C3054" s="32" t="n">
        <v>8714199</v>
      </c>
      <c r="D3054" s="59" t="inlineStr">
        <is>
          <t>CAMBIO DE CLAXON (PITO)</t>
        </is>
      </c>
      <c r="E3054" s="56" t="inlineStr">
        <is>
          <t>cambio de claxon (pito)</t>
        </is>
      </c>
      <c r="F3054" s="32" t="inlineStr">
        <is>
          <t>Unidad</t>
        </is>
      </c>
      <c r="G3054" s="35" t="inlineStr">
        <is>
          <t>suministro</t>
        </is>
      </c>
      <c r="H3054" s="159" t="n">
        <v>136549</v>
      </c>
      <c r="I3054" s="37" t="n">
        <v>158.91</v>
      </c>
      <c r="J3054" s="37" t="n">
        <v>151.76</v>
      </c>
      <c r="K3054" s="160">
        <f>H3054*(I3054/J3054)</f>
        <v/>
      </c>
      <c r="L3054" s="159" t="n">
        <v>342773.7047</v>
      </c>
      <c r="M3054" s="159" t="n">
        <v>332790</v>
      </c>
      <c r="N3054" s="159" t="n">
        <v>359413.2</v>
      </c>
      <c r="O3054" s="162">
        <f>MIN(K3054,L3054,M3054,N3054)</f>
        <v/>
      </c>
      <c r="P3054" s="162">
        <f>MAX(K3054,L3054,M3054,N3054)</f>
        <v/>
      </c>
      <c r="Q3054" s="162">
        <f>MEDIAN(K3054,L3054,M3054,N3054)</f>
        <v/>
      </c>
      <c r="R3054" s="162">
        <f>AVERAGE(K3054,L3054,M3054,N3054)</f>
        <v/>
      </c>
      <c r="S3054" s="162">
        <f>AVERAGE(O3054,Q3054)</f>
        <v/>
      </c>
      <c r="T3054" s="162">
        <f>AVERAGE(P3054,Q3054)</f>
        <v/>
      </c>
      <c r="U3054" s="41">
        <f>STDEVA(K3054,L3054,M3054,N3054)</f>
        <v/>
      </c>
      <c r="V3054" s="42">
        <f>U3054/Q3054</f>
        <v/>
      </c>
      <c r="W3054" s="43">
        <f>IF(X3054=O3054,"MENOR",IF(X3054=S3054,"PROM[MEN-MED]","PROMEDIO"))</f>
        <v/>
      </c>
      <c r="X3054" s="163">
        <f>IF(V3054&lt;=300%,O3054,IF(AND(V3054&gt;100%,V3054&lt;=150%),S3054,R3054))</f>
        <v/>
      </c>
      <c r="Y3054" s="162">
        <f>ROUND(X3054,0)</f>
        <v/>
      </c>
    </row>
    <row r="3055" ht="15.75" customHeight="1">
      <c r="B3055" s="32" t="inlineStr">
        <is>
          <t>5.14</t>
        </is>
      </c>
      <c r="C3055" s="32" t="n">
        <v>8714199</v>
      </c>
      <c r="D3055" s="59" t="inlineStr">
        <is>
          <t>CAMBIO DE SENSOR DETONADOR AIRBAG</t>
        </is>
      </c>
      <c r="E3055" s="56" t="inlineStr">
        <is>
          <t>cambio de sensor detonador airbag</t>
        </is>
      </c>
      <c r="F3055" s="32" t="inlineStr">
        <is>
          <t>Unidad</t>
        </is>
      </c>
      <c r="G3055" s="35" t="inlineStr">
        <is>
          <t>suministro</t>
        </is>
      </c>
      <c r="H3055" s="159" t="n">
        <v>257586</v>
      </c>
      <c r="I3055" s="37" t="n">
        <v>158.91</v>
      </c>
      <c r="J3055" s="37" t="n">
        <v>151.76</v>
      </c>
      <c r="K3055" s="160">
        <f>H3055*(I3055/J3055)</f>
        <v/>
      </c>
      <c r="L3055" s="159" t="n">
        <v>339570.4032</v>
      </c>
      <c r="M3055" s="159" t="n">
        <v>329680</v>
      </c>
      <c r="N3055" s="159" t="n">
        <v>356054.4</v>
      </c>
      <c r="O3055" s="162">
        <f>MIN(K3055,L3055,M3055,N3055)</f>
        <v/>
      </c>
      <c r="P3055" s="162">
        <f>MAX(K3055,L3055,M3055,N3055)</f>
        <v/>
      </c>
      <c r="Q3055" s="162">
        <f>MEDIAN(K3055,L3055,M3055,N3055)</f>
        <v/>
      </c>
      <c r="R3055" s="162">
        <f>AVERAGE(K3055,L3055,M3055,N3055)</f>
        <v/>
      </c>
      <c r="S3055" s="162">
        <f>AVERAGE(O3055,Q3055)</f>
        <v/>
      </c>
      <c r="T3055" s="162">
        <f>AVERAGE(P3055,Q3055)</f>
        <v/>
      </c>
      <c r="U3055" s="41">
        <f>STDEVA(K3055,L3055,M3055,N3055)</f>
        <v/>
      </c>
      <c r="V3055" s="42">
        <f>U3055/Q3055</f>
        <v/>
      </c>
      <c r="W3055" s="43">
        <f>IF(X3055=O3055,"MENOR",IF(X3055=S3055,"PROM[MEN-MED]","PROMEDIO"))</f>
        <v/>
      </c>
      <c r="X3055" s="163">
        <f>IF(V3055&lt;=300%,O3055,IF(AND(V3055&gt;100%,V3055&lt;=150%),S3055,R3055))</f>
        <v/>
      </c>
      <c r="Y3055" s="162">
        <f>ROUND(X3055,0)</f>
        <v/>
      </c>
    </row>
    <row r="3056" ht="15.75" customHeight="1">
      <c r="B3056" s="32" t="inlineStr">
        <is>
          <t>5.15</t>
        </is>
      </c>
      <c r="C3056" s="32" t="n">
        <v>8714199</v>
      </c>
      <c r="D3056" s="59" t="inlineStr">
        <is>
          <t>CAMBIO DE PORTA ESCOBILLAS DEL MOTOR DE ARRANQUE</t>
        </is>
      </c>
      <c r="E3056" s="56" t="inlineStr">
        <is>
          <t>cambio de porta escobillas del motor de arranque</t>
        </is>
      </c>
      <c r="F3056" s="32" t="inlineStr">
        <is>
          <t>Unidad</t>
        </is>
      </c>
      <c r="G3056" s="35" t="inlineStr">
        <is>
          <t>suministro</t>
        </is>
      </c>
      <c r="H3056" s="159" t="n">
        <v>374196</v>
      </c>
      <c r="I3056" s="37" t="n">
        <v>158.91</v>
      </c>
      <c r="J3056" s="37" t="n">
        <v>151.76</v>
      </c>
      <c r="K3056" s="160">
        <f>H3056*(I3056/J3056)</f>
        <v/>
      </c>
      <c r="L3056" s="159" t="n">
        <v>856933.2205000001</v>
      </c>
      <c r="M3056" s="159" t="n">
        <v>831974</v>
      </c>
      <c r="N3056" s="159" t="n">
        <v>898531.92</v>
      </c>
      <c r="O3056" s="162">
        <f>MIN(K3056,L3056,M3056,N3056)</f>
        <v/>
      </c>
      <c r="P3056" s="162">
        <f>MAX(K3056,L3056,M3056,N3056)</f>
        <v/>
      </c>
      <c r="Q3056" s="162">
        <f>MEDIAN(K3056,L3056,M3056,N3056)</f>
        <v/>
      </c>
      <c r="R3056" s="162">
        <f>AVERAGE(K3056,L3056,M3056,N3056)</f>
        <v/>
      </c>
      <c r="S3056" s="162">
        <f>AVERAGE(O3056,Q3056)</f>
        <v/>
      </c>
      <c r="T3056" s="162">
        <f>AVERAGE(P3056,Q3056)</f>
        <v/>
      </c>
      <c r="U3056" s="41">
        <f>STDEVA(K3056,L3056,M3056,N3056)</f>
        <v/>
      </c>
      <c r="V3056" s="42">
        <f>U3056/Q3056</f>
        <v/>
      </c>
      <c r="W3056" s="43">
        <f>IF(X3056=O3056,"MENOR",IF(X3056=S3056,"PROM[MEN-MED]","PROMEDIO"))</f>
        <v/>
      </c>
      <c r="X3056" s="163">
        <f>IF(V3056&lt;=300%,O3056,IF(AND(V3056&gt;100%,V3056&lt;=150%),S3056,R3056))</f>
        <v/>
      </c>
      <c r="Y3056" s="162">
        <f>ROUND(X3056,0)</f>
        <v/>
      </c>
    </row>
    <row r="3057" ht="15.75" customHeight="1">
      <c r="B3057" s="32" t="inlineStr">
        <is>
          <t>5.16</t>
        </is>
      </c>
      <c r="C3057" s="32" t="n">
        <v>8714199</v>
      </c>
      <c r="D3057" s="59" t="inlineStr">
        <is>
          <t>CAMBIO DE FUSIBLES 10-15-20-25-30 AMP</t>
        </is>
      </c>
      <c r="E3057" s="34" t="inlineStr">
        <is>
          <t>cambio de fusibles 10-15-20-25-30 amp</t>
        </is>
      </c>
      <c r="F3057" s="32" t="inlineStr">
        <is>
          <t>Unidad</t>
        </is>
      </c>
      <c r="G3057" s="35" t="inlineStr">
        <is>
          <t>suministro</t>
        </is>
      </c>
      <c r="H3057" s="159" t="n">
        <v>136791</v>
      </c>
      <c r="I3057" s="37" t="n">
        <v>158.91</v>
      </c>
      <c r="J3057" s="37" t="n">
        <v>151.76</v>
      </c>
      <c r="K3057" s="160">
        <f>H3057*(I3057/J3057)</f>
        <v/>
      </c>
      <c r="L3057" s="159" t="n">
        <v>171386.8464</v>
      </c>
      <c r="M3057" s="159" t="n">
        <v>166395</v>
      </c>
      <c r="N3057" s="159" t="n">
        <v>179706.6</v>
      </c>
      <c r="O3057" s="162">
        <f>MIN(K3057,L3057,M3057,N3057)</f>
        <v/>
      </c>
      <c r="P3057" s="162">
        <f>MAX(K3057,L3057,M3057,N3057)</f>
        <v/>
      </c>
      <c r="Q3057" s="162">
        <f>MEDIAN(K3057,L3057,M3057,N3057)</f>
        <v/>
      </c>
      <c r="R3057" s="162">
        <f>AVERAGE(K3057,L3057,M3057,N3057)</f>
        <v/>
      </c>
      <c r="S3057" s="162">
        <f>AVERAGE(O3057,Q3057)</f>
        <v/>
      </c>
      <c r="T3057" s="162">
        <f>AVERAGE(P3057,Q3057)</f>
        <v/>
      </c>
      <c r="U3057" s="41">
        <f>STDEVA(K3057,L3057,M3057,N3057)</f>
        <v/>
      </c>
      <c r="V3057" s="42">
        <f>U3057/Q3057</f>
        <v/>
      </c>
      <c r="W3057" s="43">
        <f>IF(X3057=O3057,"MENOR",IF(X3057=S3057,"PROM[MEN-MED]","PROMEDIO"))</f>
        <v/>
      </c>
      <c r="X3057" s="163">
        <f>IF(V3057&lt;=300%,O3057,IF(AND(V3057&gt;100%,V3057&lt;=150%),S3057,R3057))</f>
        <v/>
      </c>
      <c r="Y3057" s="162">
        <f>ROUND(X3057,0)</f>
        <v/>
      </c>
    </row>
    <row r="3058" ht="15.75" customHeight="1">
      <c r="B3058" s="32" t="inlineStr">
        <is>
          <t>5.17</t>
        </is>
      </c>
      <c r="C3058" s="32" t="n">
        <v>8714199</v>
      </c>
      <c r="D3058" s="59" t="inlineStr">
        <is>
          <t>CAMBIO DE FUSIBLES 60-80-100 AMP</t>
        </is>
      </c>
      <c r="E3058" s="34" t="inlineStr">
        <is>
          <t>cambio de fusibles 60-80-100 amp</t>
        </is>
      </c>
      <c r="F3058" s="32" t="inlineStr">
        <is>
          <t>Unidad</t>
        </is>
      </c>
      <c r="G3058" s="35" t="inlineStr">
        <is>
          <t>suministro</t>
        </is>
      </c>
      <c r="H3058" s="159" t="n">
        <v>136791</v>
      </c>
      <c r="I3058" s="37" t="n">
        <v>158.91</v>
      </c>
      <c r="J3058" s="37" t="n">
        <v>151.76</v>
      </c>
      <c r="K3058" s="160">
        <f>H3058*(I3058/J3058)</f>
        <v/>
      </c>
      <c r="L3058" s="159" t="n">
        <v>168183.5449</v>
      </c>
      <c r="M3058" s="159" t="n">
        <v>163285</v>
      </c>
      <c r="N3058" s="159" t="n">
        <v>176347.8</v>
      </c>
      <c r="O3058" s="162">
        <f>MIN(K3058,L3058,M3058,N3058)</f>
        <v/>
      </c>
      <c r="P3058" s="162">
        <f>MAX(K3058,L3058,M3058,N3058)</f>
        <v/>
      </c>
      <c r="Q3058" s="162">
        <f>MEDIAN(K3058,L3058,M3058,N3058)</f>
        <v/>
      </c>
      <c r="R3058" s="162">
        <f>AVERAGE(K3058,L3058,M3058,N3058)</f>
        <v/>
      </c>
      <c r="S3058" s="162">
        <f>AVERAGE(O3058,Q3058)</f>
        <v/>
      </c>
      <c r="T3058" s="162">
        <f>AVERAGE(P3058,Q3058)</f>
        <v/>
      </c>
      <c r="U3058" s="41">
        <f>STDEVA(K3058,L3058,M3058,N3058)</f>
        <v/>
      </c>
      <c r="V3058" s="42">
        <f>U3058/Q3058</f>
        <v/>
      </c>
      <c r="W3058" s="43">
        <f>IF(X3058=O3058,"MENOR",IF(X3058=S3058,"PROM[MEN-MED]","PROMEDIO"))</f>
        <v/>
      </c>
      <c r="X3058" s="163">
        <f>IF(V3058&lt;=300%,O3058,IF(AND(V3058&gt;100%,V3058&lt;=150%),S3058,R3058))</f>
        <v/>
      </c>
      <c r="Y3058" s="162">
        <f>ROUND(X3058,0)</f>
        <v/>
      </c>
    </row>
    <row r="3059" ht="15.75" customHeight="1">
      <c r="B3059" s="32" t="inlineStr">
        <is>
          <t>5.18</t>
        </is>
      </c>
      <c r="C3059" s="32" t="n">
        <v>8714199</v>
      </c>
      <c r="D3059" s="59" t="inlineStr">
        <is>
          <t>CAMBIO DE INYECTORES (MOTOR DIÉSEL Y GASOLINA)</t>
        </is>
      </c>
      <c r="E3059" s="34" t="inlineStr">
        <is>
          <t>cambio de inyectores (motor diésel y gasolina)</t>
        </is>
      </c>
      <c r="F3059" s="32" t="inlineStr">
        <is>
          <t>Unidad</t>
        </is>
      </c>
      <c r="G3059" s="35" t="inlineStr">
        <is>
          <t>suministro</t>
        </is>
      </c>
      <c r="H3059" s="159" t="n">
        <v>410372</v>
      </c>
      <c r="I3059" s="37" t="n">
        <v>158.91</v>
      </c>
      <c r="J3059" s="37" t="n">
        <v>151.76</v>
      </c>
      <c r="K3059" s="160">
        <f>H3059*(I3059/J3059)</f>
        <v/>
      </c>
      <c r="L3059" s="159" t="n">
        <v>504549.6232</v>
      </c>
      <c r="M3059" s="159" t="n">
        <v>489854</v>
      </c>
      <c r="N3059" s="159" t="n">
        <v>529042.3199999999</v>
      </c>
      <c r="O3059" s="162">
        <f>MIN(K3059,L3059,M3059,N3059)</f>
        <v/>
      </c>
      <c r="P3059" s="162">
        <f>MAX(K3059,L3059,M3059,N3059)</f>
        <v/>
      </c>
      <c r="Q3059" s="162">
        <f>MEDIAN(K3059,L3059,M3059,N3059)</f>
        <v/>
      </c>
      <c r="R3059" s="162">
        <f>AVERAGE(K3059,L3059,M3059,N3059)</f>
        <v/>
      </c>
      <c r="S3059" s="162">
        <f>AVERAGE(O3059,Q3059)</f>
        <v/>
      </c>
      <c r="T3059" s="162">
        <f>AVERAGE(P3059,Q3059)</f>
        <v/>
      </c>
      <c r="U3059" s="41">
        <f>STDEVA(K3059,L3059,M3059,N3059)</f>
        <v/>
      </c>
      <c r="V3059" s="42">
        <f>U3059/Q3059</f>
        <v/>
      </c>
      <c r="W3059" s="43">
        <f>IF(X3059=O3059,"MENOR",IF(X3059=S3059,"PROM[MEN-MED]","PROMEDIO"))</f>
        <v/>
      </c>
      <c r="X3059" s="163">
        <f>IF(V3059&lt;=300%,O3059,IF(AND(V3059&gt;100%,V3059&lt;=150%),S3059,R3059))</f>
        <v/>
      </c>
      <c r="Y3059" s="162">
        <f>ROUND(X3059,0)</f>
        <v/>
      </c>
    </row>
    <row r="3060" ht="15.75" customHeight="1">
      <c r="B3060" s="32" t="inlineStr">
        <is>
          <t>5.19</t>
        </is>
      </c>
      <c r="C3060" s="32" t="n">
        <v>8714199</v>
      </c>
      <c r="D3060" s="59" t="inlineStr">
        <is>
          <t>CAMBIO DE MOTOR DE LIMPIABRISAS</t>
        </is>
      </c>
      <c r="E3060" s="34" t="inlineStr">
        <is>
          <t>cambio de motor de limpiabrisas</t>
        </is>
      </c>
      <c r="F3060" s="32" t="inlineStr">
        <is>
          <t xml:space="preserve">Unidad </t>
        </is>
      </c>
      <c r="G3060" s="35" t="inlineStr">
        <is>
          <t>suministro</t>
        </is>
      </c>
      <c r="H3060" s="159" t="n">
        <v>314307</v>
      </c>
      <c r="I3060" s="37" t="n">
        <v>158.91</v>
      </c>
      <c r="J3060" s="37" t="n">
        <v>151.76</v>
      </c>
      <c r="K3060" s="160">
        <f>H3060*(I3060/J3060)</f>
        <v/>
      </c>
      <c r="L3060" s="159" t="n">
        <v>848924.9727</v>
      </c>
      <c r="M3060" s="159" t="n">
        <v>824199</v>
      </c>
      <c r="N3060" s="159" t="n">
        <v>890134.92</v>
      </c>
      <c r="O3060" s="162">
        <f>MIN(K3060,L3060,M3060,N3060)</f>
        <v/>
      </c>
      <c r="P3060" s="162">
        <f>MAX(K3060,L3060,M3060,N3060)</f>
        <v/>
      </c>
      <c r="Q3060" s="162">
        <f>MEDIAN(K3060,L3060,M3060,N3060)</f>
        <v/>
      </c>
      <c r="R3060" s="162">
        <f>AVERAGE(K3060,L3060,M3060,N3060)</f>
        <v/>
      </c>
      <c r="S3060" s="162">
        <f>AVERAGE(O3060,Q3060)</f>
        <v/>
      </c>
      <c r="T3060" s="162">
        <f>AVERAGE(P3060,Q3060)</f>
        <v/>
      </c>
      <c r="U3060" s="41">
        <f>STDEVA(K3060,L3060,M3060,N3060)</f>
        <v/>
      </c>
      <c r="V3060" s="42">
        <f>U3060/Q3060</f>
        <v/>
      </c>
      <c r="W3060" s="43">
        <f>IF(X3060=O3060,"MENOR",IF(X3060=S3060,"PROM[MEN-MED]","PROMEDIO"))</f>
        <v/>
      </c>
      <c r="X3060" s="163">
        <f>IF(V3060&lt;=300%,O3060,IF(AND(V3060&gt;100%,V3060&lt;=150%),S3060,R3060))</f>
        <v/>
      </c>
      <c r="Y3060" s="162">
        <f>ROUND(X3060,0)</f>
        <v/>
      </c>
    </row>
    <row r="3061" ht="15.75" customHeight="1">
      <c r="B3061" s="32" t="inlineStr">
        <is>
          <t>5.20</t>
        </is>
      </c>
      <c r="C3061" s="32" t="n">
        <v>8714199</v>
      </c>
      <c r="D3061" s="59" t="inlineStr">
        <is>
          <t>CAMBIO DE PORTAFUSIBLES</t>
        </is>
      </c>
      <c r="E3061" s="56" t="inlineStr">
        <is>
          <t>cambio de portafusibles</t>
        </is>
      </c>
      <c r="F3061" s="32" t="inlineStr">
        <is>
          <t>Unidad</t>
        </is>
      </c>
      <c r="G3061" s="35" t="inlineStr">
        <is>
          <t>suministro</t>
        </is>
      </c>
      <c r="H3061" s="159" t="n">
        <v>516322</v>
      </c>
      <c r="I3061" s="37" t="n">
        <v>158.91</v>
      </c>
      <c r="J3061" s="37" t="n">
        <v>151.76</v>
      </c>
      <c r="K3061" s="160">
        <f>H3061*(I3061/J3061)</f>
        <v/>
      </c>
      <c r="L3061" s="159" t="n">
        <v>1166070.2067</v>
      </c>
      <c r="M3061" s="159" t="n">
        <v>1132107</v>
      </c>
      <c r="N3061" s="159" t="n">
        <v>1222675.56</v>
      </c>
      <c r="O3061" s="162">
        <f>MIN(K3061,L3061,M3061,N3061)</f>
        <v/>
      </c>
      <c r="P3061" s="162">
        <f>MAX(K3061,L3061,M3061,N3061)</f>
        <v/>
      </c>
      <c r="Q3061" s="162">
        <f>MEDIAN(K3061,L3061,M3061,N3061)</f>
        <v/>
      </c>
      <c r="R3061" s="162">
        <f>AVERAGE(K3061,L3061,M3061,N3061)</f>
        <v/>
      </c>
      <c r="S3061" s="162">
        <f>AVERAGE(O3061,Q3061)</f>
        <v/>
      </c>
      <c r="T3061" s="162">
        <f>AVERAGE(P3061,Q3061)</f>
        <v/>
      </c>
      <c r="U3061" s="41">
        <f>STDEVA(K3061,L3061,M3061,N3061)</f>
        <v/>
      </c>
      <c r="V3061" s="42">
        <f>U3061/Q3061</f>
        <v/>
      </c>
      <c r="W3061" s="43">
        <f>IF(X3061=O3061,"MENOR",IF(X3061=S3061,"PROM[MEN-MED]","PROMEDIO"))</f>
        <v/>
      </c>
      <c r="X3061" s="163">
        <f>IF(V3061&lt;=300%,O3061,IF(AND(V3061&gt;100%,V3061&lt;=150%),S3061,R3061))</f>
        <v/>
      </c>
      <c r="Y3061" s="162">
        <f>ROUND(X3061,0)</f>
        <v/>
      </c>
    </row>
    <row r="3062" ht="15.75" customHeight="1">
      <c r="B3062" s="32" t="inlineStr">
        <is>
          <t>5.21</t>
        </is>
      </c>
      <c r="C3062" s="32" t="n">
        <v>8714199</v>
      </c>
      <c r="D3062" s="59" t="inlineStr">
        <is>
          <t xml:space="preserve">CAMBIO DE REGULADOR ALTERNADOR </t>
        </is>
      </c>
      <c r="E3062" s="56" t="inlineStr">
        <is>
          <t xml:space="preserve">cambio de regulador alternador </t>
        </is>
      </c>
      <c r="F3062" s="32" t="inlineStr">
        <is>
          <t>Unidad</t>
        </is>
      </c>
      <c r="G3062" s="35" t="inlineStr">
        <is>
          <t>suministro</t>
        </is>
      </c>
      <c r="H3062" s="159" t="n">
        <v>412254</v>
      </c>
      <c r="I3062" s="37" t="n">
        <v>158.91</v>
      </c>
      <c r="J3062" s="37" t="n">
        <v>151.76</v>
      </c>
      <c r="K3062" s="160">
        <f>H3062*(I3062/J3062)</f>
        <v/>
      </c>
      <c r="L3062" s="159" t="n">
        <v>832907.4418</v>
      </c>
      <c r="M3062" s="159" t="n">
        <v>808648</v>
      </c>
      <c r="N3062" s="159" t="n">
        <v>873339.84</v>
      </c>
      <c r="O3062" s="162">
        <f>MIN(K3062,L3062,M3062,N3062)</f>
        <v/>
      </c>
      <c r="P3062" s="162">
        <f>MAX(K3062,L3062,M3062,N3062)</f>
        <v/>
      </c>
      <c r="Q3062" s="162">
        <f>MEDIAN(K3062,L3062,M3062,N3062)</f>
        <v/>
      </c>
      <c r="R3062" s="162">
        <f>AVERAGE(K3062,L3062,M3062,N3062)</f>
        <v/>
      </c>
      <c r="S3062" s="162">
        <f>AVERAGE(O3062,Q3062)</f>
        <v/>
      </c>
      <c r="T3062" s="162">
        <f>AVERAGE(P3062,Q3062)</f>
        <v/>
      </c>
      <c r="U3062" s="41">
        <f>STDEVA(K3062,L3062,M3062,N3062)</f>
        <v/>
      </c>
      <c r="V3062" s="42">
        <f>U3062/Q3062</f>
        <v/>
      </c>
      <c r="W3062" s="43">
        <f>IF(X3062=O3062,"MENOR",IF(X3062=S3062,"PROM[MEN-MED]","PROMEDIO"))</f>
        <v/>
      </c>
      <c r="X3062" s="163">
        <f>IF(V3062&lt;=300%,O3062,IF(AND(V3062&gt;100%,V3062&lt;=150%),S3062,R3062))</f>
        <v/>
      </c>
      <c r="Y3062" s="162">
        <f>ROUND(X3062,0)</f>
        <v/>
      </c>
    </row>
    <row r="3063" ht="15.75" customHeight="1">
      <c r="B3063" s="32" t="inlineStr">
        <is>
          <t>5.22</t>
        </is>
      </c>
      <c r="C3063" s="32" t="n">
        <v>8714199</v>
      </c>
      <c r="D3063" s="59" t="inlineStr">
        <is>
          <t>CAMBIO DE RELÉ (ELEVADOR DE CORRIENTE)</t>
        </is>
      </c>
      <c r="E3063" s="34" t="inlineStr">
        <is>
          <t>cambio de relé (elevador de corriente)</t>
        </is>
      </c>
      <c r="F3063" s="32" t="inlineStr">
        <is>
          <t>Unidad</t>
        </is>
      </c>
      <c r="G3063" s="35" t="inlineStr">
        <is>
          <t>suministro</t>
        </is>
      </c>
      <c r="H3063" s="159" t="n">
        <v>183962</v>
      </c>
      <c r="I3063" s="37" t="n">
        <v>158.91</v>
      </c>
      <c r="J3063" s="37" t="n">
        <v>151.76</v>
      </c>
      <c r="K3063" s="160">
        <f>H3063*(I3063/J3063)</f>
        <v/>
      </c>
      <c r="L3063" s="159" t="n">
        <v>329959.4753</v>
      </c>
      <c r="M3063" s="159" t="n">
        <v>320349</v>
      </c>
      <c r="N3063" s="159" t="n">
        <v>345976.92</v>
      </c>
      <c r="O3063" s="162">
        <f>MIN(K3063,L3063,M3063,N3063)</f>
        <v/>
      </c>
      <c r="P3063" s="162">
        <f>MAX(K3063,L3063,M3063,N3063)</f>
        <v/>
      </c>
      <c r="Q3063" s="162">
        <f>MEDIAN(K3063,L3063,M3063,N3063)</f>
        <v/>
      </c>
      <c r="R3063" s="162">
        <f>AVERAGE(K3063,L3063,M3063,N3063)</f>
        <v/>
      </c>
      <c r="S3063" s="162">
        <f>AVERAGE(O3063,Q3063)</f>
        <v/>
      </c>
      <c r="T3063" s="162">
        <f>AVERAGE(P3063,Q3063)</f>
        <v/>
      </c>
      <c r="U3063" s="41">
        <f>STDEVA(K3063,L3063,M3063,N3063)</f>
        <v/>
      </c>
      <c r="V3063" s="42">
        <f>U3063/Q3063</f>
        <v/>
      </c>
      <c r="W3063" s="43">
        <f>IF(X3063=O3063,"MENOR",IF(X3063=S3063,"PROM[MEN-MED]","PROMEDIO"))</f>
        <v/>
      </c>
      <c r="X3063" s="163">
        <f>IF(V3063&lt;=300%,O3063,IF(AND(V3063&gt;100%,V3063&lt;=150%),S3063,R3063))</f>
        <v/>
      </c>
      <c r="Y3063" s="162">
        <f>ROUND(X3063,0)</f>
        <v/>
      </c>
    </row>
    <row r="3064" ht="15.75" customHeight="1">
      <c r="B3064" s="32" t="inlineStr">
        <is>
          <t>5.23</t>
        </is>
      </c>
      <c r="C3064" s="32" t="n">
        <v>8714199</v>
      </c>
      <c r="D3064" s="59" t="inlineStr">
        <is>
          <t xml:space="preserve">CAMBIO DE SENSOR ABS DE LAS RUEDAS </t>
        </is>
      </c>
      <c r="E3064" s="34" t="inlineStr">
        <is>
          <t xml:space="preserve">cambio de sensor abs de las ruedas </t>
        </is>
      </c>
      <c r="F3064" s="32" t="inlineStr">
        <is>
          <t>Unidad</t>
        </is>
      </c>
      <c r="G3064" s="35" t="inlineStr">
        <is>
          <t>suministro</t>
        </is>
      </c>
      <c r="H3064" s="159" t="n">
        <v>273311</v>
      </c>
      <c r="I3064" s="37" t="n">
        <v>158.91</v>
      </c>
      <c r="J3064" s="37" t="n">
        <v>151.76</v>
      </c>
      <c r="K3064" s="160">
        <f>H3064*(I3064/J3064)</f>
        <v/>
      </c>
      <c r="L3064" s="159" t="n">
        <v>342773.7047</v>
      </c>
      <c r="M3064" s="159" t="n">
        <v>332790</v>
      </c>
      <c r="N3064" s="159" t="n">
        <v>359413.2</v>
      </c>
      <c r="O3064" s="162">
        <f>MIN(K3064,L3064,M3064,N3064)</f>
        <v/>
      </c>
      <c r="P3064" s="162">
        <f>MAX(K3064,L3064,M3064,N3064)</f>
        <v/>
      </c>
      <c r="Q3064" s="162">
        <f>MEDIAN(K3064,L3064,M3064,N3064)</f>
        <v/>
      </c>
      <c r="R3064" s="162">
        <f>AVERAGE(K3064,L3064,M3064,N3064)</f>
        <v/>
      </c>
      <c r="S3064" s="162">
        <f>AVERAGE(O3064,Q3064)</f>
        <v/>
      </c>
      <c r="T3064" s="162">
        <f>AVERAGE(P3064,Q3064)</f>
        <v/>
      </c>
      <c r="U3064" s="41">
        <f>STDEVA(K3064,L3064,M3064,N3064)</f>
        <v/>
      </c>
      <c r="V3064" s="42">
        <f>U3064/Q3064</f>
        <v/>
      </c>
      <c r="W3064" s="43">
        <f>IF(X3064=O3064,"MENOR",IF(X3064=S3064,"PROM[MEN-MED]","PROMEDIO"))</f>
        <v/>
      </c>
      <c r="X3064" s="163">
        <f>IF(V3064&lt;=300%,O3064,IF(AND(V3064&gt;100%,V3064&lt;=150%),S3064,R3064))</f>
        <v/>
      </c>
      <c r="Y3064" s="162">
        <f>ROUND(X3064,0)</f>
        <v/>
      </c>
    </row>
    <row r="3065" ht="15.75" customHeight="1">
      <c r="B3065" s="32" t="inlineStr">
        <is>
          <t>5.24</t>
        </is>
      </c>
      <c r="C3065" s="32" t="n">
        <v>8714199</v>
      </c>
      <c r="D3065" s="59" t="inlineStr">
        <is>
          <t>CAMBIO DE SENSOR APERTURA MARIPOSA (TPS)</t>
        </is>
      </c>
      <c r="E3065" s="34" t="inlineStr">
        <is>
          <t>cambio de sensor apertura mariposa (tps)</t>
        </is>
      </c>
      <c r="F3065" s="32" t="inlineStr">
        <is>
          <t>Unidad</t>
        </is>
      </c>
      <c r="G3065" s="35" t="inlineStr">
        <is>
          <t>suministro</t>
        </is>
      </c>
      <c r="H3065" s="159" t="n">
        <v>273581</v>
      </c>
      <c r="I3065" s="37" t="n">
        <v>158.91</v>
      </c>
      <c r="J3065" s="37" t="n">
        <v>151.76</v>
      </c>
      <c r="K3065" s="160">
        <f>H3065*(I3065/J3065)</f>
        <v/>
      </c>
      <c r="L3065" s="159" t="n">
        <v>333162.7649</v>
      </c>
      <c r="M3065" s="159" t="n">
        <v>323459</v>
      </c>
      <c r="N3065" s="159" t="n">
        <v>349335.72</v>
      </c>
      <c r="O3065" s="162">
        <f>MIN(K3065,L3065,M3065,N3065)</f>
        <v/>
      </c>
      <c r="P3065" s="162">
        <f>MAX(K3065,L3065,M3065,N3065)</f>
        <v/>
      </c>
      <c r="Q3065" s="162">
        <f>MEDIAN(K3065,L3065,M3065,N3065)</f>
        <v/>
      </c>
      <c r="R3065" s="162">
        <f>AVERAGE(K3065,L3065,M3065,N3065)</f>
        <v/>
      </c>
      <c r="S3065" s="162">
        <f>AVERAGE(O3065,Q3065)</f>
        <v/>
      </c>
      <c r="T3065" s="162">
        <f>AVERAGE(P3065,Q3065)</f>
        <v/>
      </c>
      <c r="U3065" s="41">
        <f>STDEVA(K3065,L3065,M3065,N3065)</f>
        <v/>
      </c>
      <c r="V3065" s="42">
        <f>U3065/Q3065</f>
        <v/>
      </c>
      <c r="W3065" s="43">
        <f>IF(X3065=O3065,"MENOR",IF(X3065=S3065,"PROM[MEN-MED]","PROMEDIO"))</f>
        <v/>
      </c>
      <c r="X3065" s="163">
        <f>IF(V3065&lt;=300%,O3065,IF(AND(V3065&gt;100%,V3065&lt;=150%),S3065,R3065))</f>
        <v/>
      </c>
      <c r="Y3065" s="162">
        <f>ROUND(X3065,0)</f>
        <v/>
      </c>
    </row>
    <row r="3066" ht="15.75" customHeight="1">
      <c r="B3066" s="32" t="inlineStr">
        <is>
          <t>5.25</t>
        </is>
      </c>
      <c r="C3066" s="32" t="n">
        <v>8714199</v>
      </c>
      <c r="D3066" s="59" t="inlineStr">
        <is>
          <t>CAMBIO DE SENSOR DE DETONACIÓN (KS)</t>
        </is>
      </c>
      <c r="E3066" s="56" t="inlineStr">
        <is>
          <t>cambio de sensor de detonación (ks)</t>
        </is>
      </c>
      <c r="F3066" s="32" t="inlineStr">
        <is>
          <t>Unidad</t>
        </is>
      </c>
      <c r="G3066" s="35" t="inlineStr">
        <is>
          <t>suministro</t>
        </is>
      </c>
      <c r="H3066" s="159" t="n">
        <v>274562</v>
      </c>
      <c r="I3066" s="37" t="n">
        <v>158.91</v>
      </c>
      <c r="J3066" s="37" t="n">
        <v>151.76</v>
      </c>
      <c r="K3066" s="160">
        <f>H3066*(I3066/J3066)</f>
        <v/>
      </c>
      <c r="L3066" s="159" t="n">
        <v>509354.5695</v>
      </c>
      <c r="M3066" s="159" t="n">
        <v>494519</v>
      </c>
      <c r="N3066" s="159" t="n">
        <v>534080.52</v>
      </c>
      <c r="O3066" s="162">
        <f>MIN(K3066,L3066,M3066,N3066)</f>
        <v/>
      </c>
      <c r="P3066" s="162">
        <f>MAX(K3066,L3066,M3066,N3066)</f>
        <v/>
      </c>
      <c r="Q3066" s="162">
        <f>MEDIAN(K3066,L3066,M3066,N3066)</f>
        <v/>
      </c>
      <c r="R3066" s="162">
        <f>AVERAGE(K3066,L3066,M3066,N3066)</f>
        <v/>
      </c>
      <c r="S3066" s="162">
        <f>AVERAGE(O3066,Q3066)</f>
        <v/>
      </c>
      <c r="T3066" s="162">
        <f>AVERAGE(P3066,Q3066)</f>
        <v/>
      </c>
      <c r="U3066" s="41">
        <f>STDEVA(K3066,L3066,M3066,N3066)</f>
        <v/>
      </c>
      <c r="V3066" s="42">
        <f>U3066/Q3066</f>
        <v/>
      </c>
      <c r="W3066" s="43">
        <f>IF(X3066=O3066,"MENOR",IF(X3066=S3066,"PROM[MEN-MED]","PROMEDIO"))</f>
        <v/>
      </c>
      <c r="X3066" s="163">
        <f>IF(V3066&lt;=300%,O3066,IF(AND(V3066&gt;100%,V3066&lt;=150%),S3066,R3066))</f>
        <v/>
      </c>
      <c r="Y3066" s="162">
        <f>ROUND(X3066,0)</f>
        <v/>
      </c>
    </row>
    <row r="3067" ht="15.75" customHeight="1">
      <c r="B3067" s="32" t="inlineStr">
        <is>
          <t>5.26</t>
        </is>
      </c>
      <c r="C3067" s="32" t="n">
        <v>8714199</v>
      </c>
      <c r="D3067" s="59" t="inlineStr">
        <is>
          <t>CAMBIO DE SENSOR DE OXIGENO (O2)</t>
        </is>
      </c>
      <c r="E3067" s="56" t="inlineStr">
        <is>
          <t>cambio de sensor de oxigeno (o2)</t>
        </is>
      </c>
      <c r="F3067" s="32" t="inlineStr">
        <is>
          <t>Unidad</t>
        </is>
      </c>
      <c r="G3067" s="35" t="inlineStr">
        <is>
          <t>suministro</t>
        </is>
      </c>
      <c r="H3067" s="159" t="n">
        <v>303987</v>
      </c>
      <c r="I3067" s="37" t="n">
        <v>158.91</v>
      </c>
      <c r="J3067" s="37" t="n">
        <v>151.76</v>
      </c>
      <c r="K3067" s="160">
        <f>H3067*(I3067/J3067)</f>
        <v/>
      </c>
      <c r="L3067" s="159" t="n">
        <v>499744.665</v>
      </c>
      <c r="M3067" s="159" t="n">
        <v>485189</v>
      </c>
      <c r="N3067" s="159" t="n">
        <v>524004.12</v>
      </c>
      <c r="O3067" s="162">
        <f>MIN(K3067,L3067,M3067,N3067)</f>
        <v/>
      </c>
      <c r="P3067" s="162">
        <f>MAX(K3067,L3067,M3067,N3067)</f>
        <v/>
      </c>
      <c r="Q3067" s="162">
        <f>MEDIAN(K3067,L3067,M3067,N3067)</f>
        <v/>
      </c>
      <c r="R3067" s="162">
        <f>AVERAGE(K3067,L3067,M3067,N3067)</f>
        <v/>
      </c>
      <c r="S3067" s="162">
        <f>AVERAGE(O3067,Q3067)</f>
        <v/>
      </c>
      <c r="T3067" s="162">
        <f>AVERAGE(P3067,Q3067)</f>
        <v/>
      </c>
      <c r="U3067" s="41">
        <f>STDEVA(K3067,L3067,M3067,N3067)</f>
        <v/>
      </c>
      <c r="V3067" s="42">
        <f>U3067/Q3067</f>
        <v/>
      </c>
      <c r="W3067" s="43">
        <f>IF(X3067=O3067,"MENOR",IF(X3067=S3067,"PROM[MEN-MED]","PROMEDIO"))</f>
        <v/>
      </c>
      <c r="X3067" s="163">
        <f>IF(V3067&lt;=300%,O3067,IF(AND(V3067&gt;100%,V3067&lt;=150%),S3067,R3067))</f>
        <v/>
      </c>
      <c r="Y3067" s="162">
        <f>ROUND(X3067,0)</f>
        <v/>
      </c>
    </row>
    <row r="3068" ht="15.75" customHeight="1">
      <c r="B3068" s="32" t="inlineStr">
        <is>
          <t>5.27</t>
        </is>
      </c>
      <c r="C3068" s="32" t="n">
        <v>8714199</v>
      </c>
      <c r="D3068" s="59" t="inlineStr">
        <is>
          <t>CAMBIO DE SENSOR DE PRESIÓN DE COMBUSTIBLE</t>
        </is>
      </c>
      <c r="E3068" s="56" t="inlineStr">
        <is>
          <t>cambio de sensor de presión de combustible</t>
        </is>
      </c>
      <c r="F3068" s="32" t="inlineStr">
        <is>
          <t>Unidad</t>
        </is>
      </c>
      <c r="G3068" s="35" t="inlineStr">
        <is>
          <t>suministro</t>
        </is>
      </c>
      <c r="H3068" s="159" t="n">
        <v>297994</v>
      </c>
      <c r="I3068" s="37" t="n">
        <v>158.91</v>
      </c>
      <c r="J3068" s="37" t="n">
        <v>151.76</v>
      </c>
      <c r="K3068" s="160">
        <f>H3068*(I3068/J3068)</f>
        <v/>
      </c>
      <c r="L3068" s="159" t="n">
        <v>504549.6232</v>
      </c>
      <c r="M3068" s="159" t="n">
        <v>489854</v>
      </c>
      <c r="N3068" s="159" t="n">
        <v>529042.3199999999</v>
      </c>
      <c r="O3068" s="162">
        <f>MIN(K3068,L3068,M3068,N3068)</f>
        <v/>
      </c>
      <c r="P3068" s="162">
        <f>MAX(K3068,L3068,M3068,N3068)</f>
        <v/>
      </c>
      <c r="Q3068" s="162">
        <f>MEDIAN(K3068,L3068,M3068,N3068)</f>
        <v/>
      </c>
      <c r="R3068" s="162">
        <f>AVERAGE(K3068,L3068,M3068,N3068)</f>
        <v/>
      </c>
      <c r="S3068" s="162">
        <f>AVERAGE(O3068,Q3068)</f>
        <v/>
      </c>
      <c r="T3068" s="162">
        <f>AVERAGE(P3068,Q3068)</f>
        <v/>
      </c>
      <c r="U3068" s="41">
        <f>STDEVA(K3068,L3068,M3068,N3068)</f>
        <v/>
      </c>
      <c r="V3068" s="42">
        <f>U3068/Q3068</f>
        <v/>
      </c>
      <c r="W3068" s="43">
        <f>IF(X3068=O3068,"MENOR",IF(X3068=S3068,"PROM[MEN-MED]","PROMEDIO"))</f>
        <v/>
      </c>
      <c r="X3068" s="163">
        <f>IF(V3068&lt;=300%,O3068,IF(AND(V3068&gt;100%,V3068&lt;=150%),S3068,R3068))</f>
        <v/>
      </c>
      <c r="Y3068" s="162">
        <f>ROUND(X3068,0)</f>
        <v/>
      </c>
    </row>
    <row r="3069" ht="15.75" customHeight="1">
      <c r="B3069" s="32" t="inlineStr">
        <is>
          <t>5.28</t>
        </is>
      </c>
      <c r="C3069" s="32" t="n">
        <v>8714199</v>
      </c>
      <c r="D3069" s="59" t="inlineStr">
        <is>
          <t>CAMBIO DE SENSOR DE REVERSO (LUZ TRASERA)</t>
        </is>
      </c>
      <c r="E3069" s="56" t="inlineStr">
        <is>
          <t>cambio de sensor de reverso (luz trasera)</t>
        </is>
      </c>
      <c r="F3069" s="32" t="inlineStr">
        <is>
          <t>Unidad</t>
        </is>
      </c>
      <c r="G3069" s="35" t="inlineStr">
        <is>
          <t>suministro</t>
        </is>
      </c>
      <c r="H3069" s="159" t="n">
        <v>273581</v>
      </c>
      <c r="I3069" s="37" t="n">
        <v>158.91</v>
      </c>
      <c r="J3069" s="37" t="n">
        <v>151.76</v>
      </c>
      <c r="K3069" s="160">
        <f>H3069*(I3069/J3069)</f>
        <v/>
      </c>
      <c r="L3069" s="159" t="n">
        <v>342773.7047</v>
      </c>
      <c r="M3069" s="159" t="n">
        <v>332790</v>
      </c>
      <c r="N3069" s="159" t="n">
        <v>359413.2</v>
      </c>
      <c r="O3069" s="162">
        <f>MIN(K3069,L3069,M3069,N3069)</f>
        <v/>
      </c>
      <c r="P3069" s="162">
        <f>MAX(K3069,L3069,M3069,N3069)</f>
        <v/>
      </c>
      <c r="Q3069" s="162">
        <f>MEDIAN(K3069,L3069,M3069,N3069)</f>
        <v/>
      </c>
      <c r="R3069" s="162">
        <f>AVERAGE(K3069,L3069,M3069,N3069)</f>
        <v/>
      </c>
      <c r="S3069" s="162">
        <f>AVERAGE(O3069,Q3069)</f>
        <v/>
      </c>
      <c r="T3069" s="162">
        <f>AVERAGE(P3069,Q3069)</f>
        <v/>
      </c>
      <c r="U3069" s="41">
        <f>STDEVA(K3069,L3069,M3069,N3069)</f>
        <v/>
      </c>
      <c r="V3069" s="42">
        <f>U3069/Q3069</f>
        <v/>
      </c>
      <c r="W3069" s="43">
        <f>IF(X3069=O3069,"MENOR",IF(X3069=S3069,"PROM[MEN-MED]","PROMEDIO"))</f>
        <v/>
      </c>
      <c r="X3069" s="163">
        <f>IF(V3069&lt;=300%,O3069,IF(AND(V3069&gt;100%,V3069&lt;=150%),S3069,R3069))</f>
        <v/>
      </c>
      <c r="Y3069" s="162">
        <f>ROUND(X3069,0)</f>
        <v/>
      </c>
    </row>
    <row r="3070" ht="15.75" customHeight="1">
      <c r="B3070" s="32" t="inlineStr">
        <is>
          <t>5.29</t>
        </is>
      </c>
      <c r="C3070" s="32" t="n">
        <v>8714199</v>
      </c>
      <c r="D3070" s="59" t="inlineStr">
        <is>
          <t>CAMBIO DE SENSOR DE TEMPERATURA DEL REFRIGERANTE (CTS - ECT)</t>
        </is>
      </c>
      <c r="E3070" s="56" t="inlineStr">
        <is>
          <t>cambio de sensor de temperatura del refrigerante (cts - ect)</t>
        </is>
      </c>
      <c r="F3070" s="32" t="inlineStr">
        <is>
          <t>Unidad</t>
        </is>
      </c>
      <c r="G3070" s="35" t="inlineStr">
        <is>
          <t>suministro</t>
        </is>
      </c>
      <c r="H3070" s="159" t="n">
        <v>270817</v>
      </c>
      <c r="I3070" s="37" t="n">
        <v>158.91</v>
      </c>
      <c r="J3070" s="37" t="n">
        <v>151.76</v>
      </c>
      <c r="K3070" s="160">
        <f>H3070*(I3070/J3070)</f>
        <v/>
      </c>
      <c r="L3070" s="159" t="n">
        <v>494938.6953</v>
      </c>
      <c r="M3070" s="159" t="n">
        <v>480523</v>
      </c>
      <c r="N3070" s="159" t="n">
        <v>518964.84</v>
      </c>
      <c r="O3070" s="162">
        <f>MIN(K3070,L3070,M3070,N3070)</f>
        <v/>
      </c>
      <c r="P3070" s="162">
        <f>MAX(K3070,L3070,M3070,N3070)</f>
        <v/>
      </c>
      <c r="Q3070" s="162">
        <f>MEDIAN(K3070,L3070,M3070,N3070)</f>
        <v/>
      </c>
      <c r="R3070" s="162">
        <f>AVERAGE(K3070,L3070,M3070,N3070)</f>
        <v/>
      </c>
      <c r="S3070" s="162">
        <f>AVERAGE(O3070,Q3070)</f>
        <v/>
      </c>
      <c r="T3070" s="162">
        <f>AVERAGE(P3070,Q3070)</f>
        <v/>
      </c>
      <c r="U3070" s="41">
        <f>STDEVA(K3070,L3070,M3070,N3070)</f>
        <v/>
      </c>
      <c r="V3070" s="42">
        <f>U3070/Q3070</f>
        <v/>
      </c>
      <c r="W3070" s="43">
        <f>IF(X3070=O3070,"MENOR",IF(X3070=S3070,"PROM[MEN-MED]","PROMEDIO"))</f>
        <v/>
      </c>
      <c r="X3070" s="163">
        <f>IF(V3070&lt;=300%,O3070,IF(AND(V3070&gt;100%,V3070&lt;=150%),S3070,R3070))</f>
        <v/>
      </c>
      <c r="Y3070" s="162">
        <f>ROUND(X3070,0)</f>
        <v/>
      </c>
    </row>
    <row r="3071" ht="15.75" customHeight="1">
      <c r="B3071" s="32" t="inlineStr">
        <is>
          <t>5.30</t>
        </is>
      </c>
      <c r="C3071" s="32" t="n">
        <v>8714199</v>
      </c>
      <c r="D3071" s="59" t="inlineStr">
        <is>
          <t>CAMBIO DE SENSOR DE VELOCIDAD (VSS)</t>
        </is>
      </c>
      <c r="E3071" s="56" t="inlineStr">
        <is>
          <t>cambio de sensor de velocidad (vss)</t>
        </is>
      </c>
      <c r="F3071" s="32" t="inlineStr">
        <is>
          <t>Unidad</t>
        </is>
      </c>
      <c r="G3071" s="35" t="inlineStr">
        <is>
          <t>suministro</t>
        </is>
      </c>
      <c r="H3071" s="159" t="n">
        <v>396982</v>
      </c>
      <c r="I3071" s="37" t="n">
        <v>158.91</v>
      </c>
      <c r="J3071" s="37" t="n">
        <v>151.76</v>
      </c>
      <c r="K3071" s="160">
        <f>H3071*(I3071/J3071)</f>
        <v/>
      </c>
      <c r="L3071" s="159" t="n">
        <v>494938.6953</v>
      </c>
      <c r="M3071" s="159" t="n">
        <v>480523</v>
      </c>
      <c r="N3071" s="159" t="n">
        <v>518964.84</v>
      </c>
      <c r="O3071" s="162">
        <f>MIN(K3071,L3071,M3071,N3071)</f>
        <v/>
      </c>
      <c r="P3071" s="162">
        <f>MAX(K3071,L3071,M3071,N3071)</f>
        <v/>
      </c>
      <c r="Q3071" s="162">
        <f>MEDIAN(K3071,L3071,M3071,N3071)</f>
        <v/>
      </c>
      <c r="R3071" s="162">
        <f>AVERAGE(K3071,L3071,M3071,N3071)</f>
        <v/>
      </c>
      <c r="S3071" s="162">
        <f>AVERAGE(O3071,Q3071)</f>
        <v/>
      </c>
      <c r="T3071" s="162">
        <f>AVERAGE(P3071,Q3071)</f>
        <v/>
      </c>
      <c r="U3071" s="41">
        <f>STDEVA(K3071,L3071,M3071,N3071)</f>
        <v/>
      </c>
      <c r="V3071" s="42">
        <f>U3071/Q3071</f>
        <v/>
      </c>
      <c r="W3071" s="43">
        <f>IF(X3071=O3071,"MENOR",IF(X3071=S3071,"PROM[MEN-MED]","PROMEDIO"))</f>
        <v/>
      </c>
      <c r="X3071" s="163">
        <f>IF(V3071&lt;=300%,O3071,IF(AND(V3071&gt;100%,V3071&lt;=150%),S3071,R3071))</f>
        <v/>
      </c>
      <c r="Y3071" s="162">
        <f>ROUND(X3071,0)</f>
        <v/>
      </c>
    </row>
    <row r="3072" ht="15.75" customHeight="1">
      <c r="B3072" s="32" t="inlineStr">
        <is>
          <t>5.31</t>
        </is>
      </c>
      <c r="C3072" s="32" t="n">
        <v>8714199</v>
      </c>
      <c r="D3072" s="59" t="inlineStr">
        <is>
          <t>CAMBIO DE SENSOR FLUJO DE AIRE (MAF)</t>
        </is>
      </c>
      <c r="E3072" s="56" t="inlineStr">
        <is>
          <t>cambio de sensor flujo de aire (maf)</t>
        </is>
      </c>
      <c r="F3072" s="32" t="inlineStr">
        <is>
          <t>Unidad</t>
        </is>
      </c>
      <c r="G3072" s="35" t="inlineStr">
        <is>
          <t>suministro</t>
        </is>
      </c>
      <c r="H3072" s="159" t="n">
        <v>394018</v>
      </c>
      <c r="I3072" s="37" t="n">
        <v>158.91</v>
      </c>
      <c r="J3072" s="37" t="n">
        <v>151.76</v>
      </c>
      <c r="K3072" s="160">
        <f>H3072*(I3072/J3072)</f>
        <v/>
      </c>
      <c r="L3072" s="159" t="n">
        <v>504549.6232</v>
      </c>
      <c r="M3072" s="159" t="n">
        <v>489854</v>
      </c>
      <c r="N3072" s="159" t="n">
        <v>529042.3199999999</v>
      </c>
      <c r="O3072" s="162">
        <f>MIN(K3072,L3072,M3072,N3072)</f>
        <v/>
      </c>
      <c r="P3072" s="162">
        <f>MAX(K3072,L3072,M3072,N3072)</f>
        <v/>
      </c>
      <c r="Q3072" s="162">
        <f>MEDIAN(K3072,L3072,M3072,N3072)</f>
        <v/>
      </c>
      <c r="R3072" s="162">
        <f>AVERAGE(K3072,L3072,M3072,N3072)</f>
        <v/>
      </c>
      <c r="S3072" s="162">
        <f>AVERAGE(O3072,Q3072)</f>
        <v/>
      </c>
      <c r="T3072" s="162">
        <f>AVERAGE(P3072,Q3072)</f>
        <v/>
      </c>
      <c r="U3072" s="41">
        <f>STDEVA(K3072,L3072,M3072,N3072)</f>
        <v/>
      </c>
      <c r="V3072" s="42">
        <f>U3072/Q3072</f>
        <v/>
      </c>
      <c r="W3072" s="43">
        <f>IF(X3072=O3072,"MENOR",IF(X3072=S3072,"PROM[MEN-MED]","PROMEDIO"))</f>
        <v/>
      </c>
      <c r="X3072" s="163">
        <f>IF(V3072&lt;=300%,O3072,IF(AND(V3072&gt;100%,V3072&lt;=150%),S3072,R3072))</f>
        <v/>
      </c>
      <c r="Y3072" s="162">
        <f>ROUND(X3072,0)</f>
        <v/>
      </c>
    </row>
    <row r="3073" ht="15.75" customHeight="1">
      <c r="B3073" s="32" t="inlineStr">
        <is>
          <t>5.32</t>
        </is>
      </c>
      <c r="C3073" s="32" t="n">
        <v>8714199</v>
      </c>
      <c r="D3073" s="59" t="inlineStr">
        <is>
          <t>CAMBIO DE SENSOR NIVEL DE COMBUSTIBLE (FLOTADOR)</t>
        </is>
      </c>
      <c r="E3073" s="56" t="inlineStr">
        <is>
          <t>cambio de sensor nivel de combustible (flotador)</t>
        </is>
      </c>
      <c r="F3073" s="32" t="inlineStr">
        <is>
          <t>Unidad</t>
        </is>
      </c>
      <c r="G3073" s="35" t="inlineStr">
        <is>
          <t>suministro</t>
        </is>
      </c>
      <c r="H3073" s="159" t="n">
        <v>516389</v>
      </c>
      <c r="I3073" s="37" t="n">
        <v>158.91</v>
      </c>
      <c r="J3073" s="37" t="n">
        <v>151.76</v>
      </c>
      <c r="K3073" s="160">
        <f>H3073*(I3073/J3073)</f>
        <v/>
      </c>
      <c r="L3073" s="159" t="n">
        <v>999488.3066</v>
      </c>
      <c r="M3073" s="159" t="n">
        <v>970377</v>
      </c>
      <c r="N3073" s="159" t="n">
        <v>1048007.16</v>
      </c>
      <c r="O3073" s="162">
        <f>MIN(K3073,L3073,M3073,N3073)</f>
        <v/>
      </c>
      <c r="P3073" s="162">
        <f>MAX(K3073,L3073,M3073,N3073)</f>
        <v/>
      </c>
      <c r="Q3073" s="162">
        <f>MEDIAN(K3073,L3073,M3073,N3073)</f>
        <v/>
      </c>
      <c r="R3073" s="162">
        <f>AVERAGE(K3073,L3073,M3073,N3073)</f>
        <v/>
      </c>
      <c r="S3073" s="162">
        <f>AVERAGE(O3073,Q3073)</f>
        <v/>
      </c>
      <c r="T3073" s="162">
        <f>AVERAGE(P3073,Q3073)</f>
        <v/>
      </c>
      <c r="U3073" s="41">
        <f>STDEVA(K3073,L3073,M3073,N3073)</f>
        <v/>
      </c>
      <c r="V3073" s="42">
        <f>U3073/Q3073</f>
        <v/>
      </c>
      <c r="W3073" s="43">
        <f>IF(X3073=O3073,"MENOR",IF(X3073=S3073,"PROM[MEN-MED]","PROMEDIO"))</f>
        <v/>
      </c>
      <c r="X3073" s="163">
        <f>IF(V3073&lt;=300%,O3073,IF(AND(V3073&gt;100%,V3073&lt;=150%),S3073,R3073))</f>
        <v/>
      </c>
      <c r="Y3073" s="162">
        <f>ROUND(X3073,0)</f>
        <v/>
      </c>
    </row>
    <row r="3074" ht="15.75" customHeight="1">
      <c r="B3074" s="32" t="inlineStr">
        <is>
          <t>5.33</t>
        </is>
      </c>
      <c r="C3074" s="32" t="n">
        <v>8714199</v>
      </c>
      <c r="D3074" s="59" t="inlineStr">
        <is>
          <t>CAMBIO DE SENSOR POSICIÓN DE ÁRBOL DE LEVAS (CMP)</t>
        </is>
      </c>
      <c r="E3074" s="56" t="inlineStr">
        <is>
          <t>cambio de sensor posición de árbol de levas (cmp)</t>
        </is>
      </c>
      <c r="F3074" s="32" t="inlineStr">
        <is>
          <t>Unidad</t>
        </is>
      </c>
      <c r="G3074" s="35" t="inlineStr">
        <is>
          <t>suministro</t>
        </is>
      </c>
      <c r="H3074" s="159" t="n">
        <v>309400</v>
      </c>
      <c r="I3074" s="37" t="n">
        <v>158.91</v>
      </c>
      <c r="J3074" s="37" t="n">
        <v>151.76</v>
      </c>
      <c r="K3074" s="160">
        <f>H3074*(I3074/J3074)</f>
        <v/>
      </c>
      <c r="L3074" s="159" t="n">
        <v>509354.5695</v>
      </c>
      <c r="M3074" s="159" t="n">
        <v>494519</v>
      </c>
      <c r="N3074" s="159" t="n">
        <v>534080.52</v>
      </c>
      <c r="O3074" s="162">
        <f>MIN(K3074,L3074,M3074,N3074)</f>
        <v/>
      </c>
      <c r="P3074" s="162">
        <f>MAX(K3074,L3074,M3074,N3074)</f>
        <v/>
      </c>
      <c r="Q3074" s="162">
        <f>MEDIAN(K3074,L3074,M3074,N3074)</f>
        <v/>
      </c>
      <c r="R3074" s="162">
        <f>AVERAGE(K3074,L3074,M3074,N3074)</f>
        <v/>
      </c>
      <c r="S3074" s="162">
        <f>AVERAGE(O3074,Q3074)</f>
        <v/>
      </c>
      <c r="T3074" s="162">
        <f>AVERAGE(P3074,Q3074)</f>
        <v/>
      </c>
      <c r="U3074" s="41">
        <f>STDEVA(K3074,L3074,M3074,N3074)</f>
        <v/>
      </c>
      <c r="V3074" s="42">
        <f>U3074/Q3074</f>
        <v/>
      </c>
      <c r="W3074" s="43">
        <f>IF(X3074=O3074,"MENOR",IF(X3074=S3074,"PROM[MEN-MED]","PROMEDIO"))</f>
        <v/>
      </c>
      <c r="X3074" s="163">
        <f>IF(V3074&lt;=300%,O3074,IF(AND(V3074&gt;100%,V3074&lt;=150%),S3074,R3074))</f>
        <v/>
      </c>
      <c r="Y3074" s="162">
        <f>ROUND(X3074,0)</f>
        <v/>
      </c>
    </row>
    <row r="3075" ht="15.75" customHeight="1">
      <c r="B3075" s="32" t="inlineStr">
        <is>
          <t>5.34</t>
        </is>
      </c>
      <c r="C3075" s="32" t="n">
        <v>8714199</v>
      </c>
      <c r="D3075" s="59" t="inlineStr">
        <is>
          <t>CAMBIO DE SENSOR POSICIÓN DE CIGÜEÑAL (CKP)</t>
        </is>
      </c>
      <c r="E3075" s="56" t="inlineStr">
        <is>
          <t>cambio de sensor posición de cigüeñal (ckp)</t>
        </is>
      </c>
      <c r="F3075" s="32" t="inlineStr">
        <is>
          <t>Unidad</t>
        </is>
      </c>
      <c r="G3075" s="35" t="inlineStr">
        <is>
          <t>suministro</t>
        </is>
      </c>
      <c r="H3075" s="159" t="n">
        <v>309407</v>
      </c>
      <c r="I3075" s="37" t="n">
        <v>158.91</v>
      </c>
      <c r="J3075" s="37" t="n">
        <v>151.76</v>
      </c>
      <c r="K3075" s="160">
        <f>H3075*(I3075/J3075)</f>
        <v/>
      </c>
      <c r="L3075" s="159" t="n">
        <v>679139.7711</v>
      </c>
      <c r="M3075" s="159" t="n">
        <v>659359</v>
      </c>
      <c r="N3075" s="159" t="n">
        <v>712107.72</v>
      </c>
      <c r="O3075" s="162">
        <f>MIN(K3075,L3075,M3075,N3075)</f>
        <v/>
      </c>
      <c r="P3075" s="162">
        <f>MAX(K3075,L3075,M3075,N3075)</f>
        <v/>
      </c>
      <c r="Q3075" s="162">
        <f>MEDIAN(K3075,L3075,M3075,N3075)</f>
        <v/>
      </c>
      <c r="R3075" s="162">
        <f>AVERAGE(K3075,L3075,M3075,N3075)</f>
        <v/>
      </c>
      <c r="S3075" s="162">
        <f>AVERAGE(O3075,Q3075)</f>
        <v/>
      </c>
      <c r="T3075" s="162">
        <f>AVERAGE(P3075,Q3075)</f>
        <v/>
      </c>
      <c r="U3075" s="41">
        <f>STDEVA(K3075,L3075,M3075,N3075)</f>
        <v/>
      </c>
      <c r="V3075" s="42">
        <f>U3075/Q3075</f>
        <v/>
      </c>
      <c r="W3075" s="43">
        <f>IF(X3075=O3075,"MENOR",IF(X3075=S3075,"PROM[MEN-MED]","PROMEDIO"))</f>
        <v/>
      </c>
      <c r="X3075" s="163">
        <f>IF(V3075&lt;=300%,O3075,IF(AND(V3075&gt;100%,V3075&lt;=150%),S3075,R3075))</f>
        <v/>
      </c>
      <c r="Y3075" s="162">
        <f>ROUND(X3075,0)</f>
        <v/>
      </c>
    </row>
    <row r="3076" ht="15.75" customHeight="1">
      <c r="B3076" s="32" t="inlineStr">
        <is>
          <t>5.35</t>
        </is>
      </c>
      <c r="C3076" s="32" t="n">
        <v>8714199</v>
      </c>
      <c r="D3076" s="59" t="inlineStr">
        <is>
          <t>CAMBIO DE SENSOR POSICIÓN DEL PEDAL DEL ACELERADOR (APP)</t>
        </is>
      </c>
      <c r="E3076" s="56" t="inlineStr">
        <is>
          <t>cambio de sensor posición del pedal del acelerador (app)</t>
        </is>
      </c>
      <c r="F3076" s="32" t="inlineStr">
        <is>
          <t>Unidad</t>
        </is>
      </c>
      <c r="G3076" s="35" t="inlineStr">
        <is>
          <t>suministro</t>
        </is>
      </c>
      <c r="H3076" s="159" t="n">
        <v>298012</v>
      </c>
      <c r="I3076" s="37" t="n">
        <v>158.91</v>
      </c>
      <c r="J3076" s="37" t="n">
        <v>151.76</v>
      </c>
      <c r="K3076" s="160">
        <f>H3076*(I3076/J3076)</f>
        <v/>
      </c>
      <c r="L3076" s="159" t="n">
        <v>509354.5695</v>
      </c>
      <c r="M3076" s="159" t="n">
        <v>494519</v>
      </c>
      <c r="N3076" s="159" t="n">
        <v>534080.52</v>
      </c>
      <c r="O3076" s="162">
        <f>MIN(K3076,L3076,M3076,N3076)</f>
        <v/>
      </c>
      <c r="P3076" s="162">
        <f>MAX(K3076,L3076,M3076,N3076)</f>
        <v/>
      </c>
      <c r="Q3076" s="162">
        <f>MEDIAN(K3076,L3076,M3076,N3076)</f>
        <v/>
      </c>
      <c r="R3076" s="162">
        <f>AVERAGE(K3076,L3076,M3076,N3076)</f>
        <v/>
      </c>
      <c r="S3076" s="162">
        <f>AVERAGE(O3076,Q3076)</f>
        <v/>
      </c>
      <c r="T3076" s="162">
        <f>AVERAGE(P3076,Q3076)</f>
        <v/>
      </c>
      <c r="U3076" s="41">
        <f>STDEVA(K3076,L3076,M3076,N3076)</f>
        <v/>
      </c>
      <c r="V3076" s="42">
        <f>U3076/Q3076</f>
        <v/>
      </c>
      <c r="W3076" s="43">
        <f>IF(X3076=O3076,"MENOR",IF(X3076=S3076,"PROM[MEN-MED]","PROMEDIO"))</f>
        <v/>
      </c>
      <c r="X3076" s="163">
        <f>IF(V3076&lt;=300%,O3076,IF(AND(V3076&gt;100%,V3076&lt;=150%),S3076,R3076))</f>
        <v/>
      </c>
      <c r="Y3076" s="162">
        <f>ROUND(X3076,0)</f>
        <v/>
      </c>
    </row>
    <row r="3077" ht="15.75" customHeight="1">
      <c r="B3077" s="32" t="inlineStr">
        <is>
          <t>5.36</t>
        </is>
      </c>
      <c r="C3077" s="32" t="n">
        <v>8714199</v>
      </c>
      <c r="D3077" s="59" t="inlineStr">
        <is>
          <t>CAMBIO DE SENSOR PRESIÓN DE ACEITE MOTOR</t>
        </is>
      </c>
      <c r="E3077" s="56" t="inlineStr">
        <is>
          <t>cambio de sensor presión de aceite motor</t>
        </is>
      </c>
      <c r="F3077" s="32" t="inlineStr">
        <is>
          <t>Unidad</t>
        </is>
      </c>
      <c r="G3077" s="35" t="inlineStr">
        <is>
          <t>suministro</t>
        </is>
      </c>
      <c r="H3077" s="159" t="n">
        <v>315183</v>
      </c>
      <c r="I3077" s="37" t="n">
        <v>158.91</v>
      </c>
      <c r="J3077" s="37" t="n">
        <v>151.76</v>
      </c>
      <c r="K3077" s="160">
        <f>H3077*(I3077/J3077)</f>
        <v/>
      </c>
      <c r="L3077" s="159" t="n">
        <v>679139.7711</v>
      </c>
      <c r="M3077" s="159" t="n">
        <v>659359</v>
      </c>
      <c r="N3077" s="159" t="n">
        <v>712107.72</v>
      </c>
      <c r="O3077" s="162">
        <f>MIN(K3077,L3077,M3077,N3077)</f>
        <v/>
      </c>
      <c r="P3077" s="162">
        <f>MAX(K3077,L3077,M3077,N3077)</f>
        <v/>
      </c>
      <c r="Q3077" s="162">
        <f>MEDIAN(K3077,L3077,M3077,N3077)</f>
        <v/>
      </c>
      <c r="R3077" s="162">
        <f>AVERAGE(K3077,L3077,M3077,N3077)</f>
        <v/>
      </c>
      <c r="S3077" s="162">
        <f>AVERAGE(O3077,Q3077)</f>
        <v/>
      </c>
      <c r="T3077" s="162">
        <f>AVERAGE(P3077,Q3077)</f>
        <v/>
      </c>
      <c r="U3077" s="41">
        <f>STDEVA(K3077,L3077,M3077,N3077)</f>
        <v/>
      </c>
      <c r="V3077" s="42">
        <f>U3077/Q3077</f>
        <v/>
      </c>
      <c r="W3077" s="43">
        <f>IF(X3077=O3077,"MENOR",IF(X3077=S3077,"PROM[MEN-MED]","PROMEDIO"))</f>
        <v/>
      </c>
      <c r="X3077" s="163">
        <f>IF(V3077&lt;=300%,O3077,IF(AND(V3077&gt;100%,V3077&lt;=150%),S3077,R3077))</f>
        <v/>
      </c>
      <c r="Y3077" s="162">
        <f>ROUND(X3077,0)</f>
        <v/>
      </c>
    </row>
    <row r="3078" ht="15.75" customHeight="1">
      <c r="B3078" s="32" t="inlineStr">
        <is>
          <t>5.37</t>
        </is>
      </c>
      <c r="C3078" s="32" t="n">
        <v>8714199</v>
      </c>
      <c r="D3078" s="59" t="inlineStr">
        <is>
          <t>CAMBIO DE SENSOR SERVODIRECCIÓN</t>
        </is>
      </c>
      <c r="E3078" s="56" t="inlineStr">
        <is>
          <t>cambio de sensor servodirección</t>
        </is>
      </c>
      <c r="F3078" s="32" t="inlineStr">
        <is>
          <t>Unidad</t>
        </is>
      </c>
      <c r="G3078" s="35" t="inlineStr">
        <is>
          <t>suministro</t>
        </is>
      </c>
      <c r="H3078" s="159" t="n">
        <v>366197</v>
      </c>
      <c r="I3078" s="37" t="n">
        <v>158.91</v>
      </c>
      <c r="J3078" s="37" t="n">
        <v>151.76</v>
      </c>
      <c r="K3078" s="160">
        <f>H3078*(I3078/J3078)</f>
        <v/>
      </c>
      <c r="L3078" s="159" t="n">
        <v>679139.7711</v>
      </c>
      <c r="M3078" s="159" t="n">
        <v>659359</v>
      </c>
      <c r="N3078" s="159" t="n">
        <v>712107.72</v>
      </c>
      <c r="O3078" s="162">
        <f>MIN(K3078,L3078,M3078,N3078)</f>
        <v/>
      </c>
      <c r="P3078" s="162">
        <f>MAX(K3078,L3078,M3078,N3078)</f>
        <v/>
      </c>
      <c r="Q3078" s="162">
        <f>MEDIAN(K3078,L3078,M3078,N3078)</f>
        <v/>
      </c>
      <c r="R3078" s="162">
        <f>AVERAGE(K3078,L3078,M3078,N3078)</f>
        <v/>
      </c>
      <c r="S3078" s="162">
        <f>AVERAGE(O3078,Q3078)</f>
        <v/>
      </c>
      <c r="T3078" s="162">
        <f>AVERAGE(P3078,Q3078)</f>
        <v/>
      </c>
      <c r="U3078" s="41">
        <f>STDEVA(K3078,L3078,M3078,N3078)</f>
        <v/>
      </c>
      <c r="V3078" s="42">
        <f>U3078/Q3078</f>
        <v/>
      </c>
      <c r="W3078" s="43">
        <f>IF(X3078=O3078,"MENOR",IF(X3078=S3078,"PROM[MEN-MED]","PROMEDIO"))</f>
        <v/>
      </c>
      <c r="X3078" s="163">
        <f>IF(V3078&lt;=300%,O3078,IF(AND(V3078&gt;100%,V3078&lt;=150%),S3078,R3078))</f>
        <v/>
      </c>
      <c r="Y3078" s="162">
        <f>ROUND(X3078,0)</f>
        <v/>
      </c>
    </row>
    <row r="3079" ht="15.75" customHeight="1">
      <c r="B3079" s="32" t="inlineStr">
        <is>
          <t>5.38</t>
        </is>
      </c>
      <c r="C3079" s="32" t="n">
        <v>8714199</v>
      </c>
      <c r="D3079" s="59" t="inlineStr">
        <is>
          <t>CAMBIO DE SWITCH DE ENCENDIDO</t>
        </is>
      </c>
      <c r="E3079" s="56" t="inlineStr">
        <is>
          <t>cambio de switch de encendido</t>
        </is>
      </c>
      <c r="F3079" s="32" t="inlineStr">
        <is>
          <t>Unidad</t>
        </is>
      </c>
      <c r="G3079" s="35" t="inlineStr">
        <is>
          <t>suministro</t>
        </is>
      </c>
      <c r="H3079" s="159" t="n">
        <v>368136</v>
      </c>
      <c r="I3079" s="37" t="n">
        <v>158.91</v>
      </c>
      <c r="J3079" s="37" t="n">
        <v>151.76</v>
      </c>
      <c r="K3079" s="160">
        <f>H3079*(I3079/J3079)</f>
        <v/>
      </c>
      <c r="L3079" s="159" t="n">
        <v>840915.6896</v>
      </c>
      <c r="M3079" s="159" t="n">
        <v>816423</v>
      </c>
      <c r="N3079" s="159" t="n">
        <v>881736.84</v>
      </c>
      <c r="O3079" s="162">
        <f>MIN(K3079,L3079,M3079,N3079)</f>
        <v/>
      </c>
      <c r="P3079" s="162">
        <f>MAX(K3079,L3079,M3079,N3079)</f>
        <v/>
      </c>
      <c r="Q3079" s="162">
        <f>MEDIAN(K3079,L3079,M3079,N3079)</f>
        <v/>
      </c>
      <c r="R3079" s="162">
        <f>AVERAGE(K3079,L3079,M3079,N3079)</f>
        <v/>
      </c>
      <c r="S3079" s="162">
        <f>AVERAGE(O3079,Q3079)</f>
        <v/>
      </c>
      <c r="T3079" s="162">
        <f>AVERAGE(P3079,Q3079)</f>
        <v/>
      </c>
      <c r="U3079" s="41">
        <f>STDEVA(K3079,L3079,M3079,N3079)</f>
        <v/>
      </c>
      <c r="V3079" s="42">
        <f>U3079/Q3079</f>
        <v/>
      </c>
      <c r="W3079" s="43">
        <f>IF(X3079=O3079,"MENOR",IF(X3079=S3079,"PROM[MEN-MED]","PROMEDIO"))</f>
        <v/>
      </c>
      <c r="X3079" s="163">
        <f>IF(V3079&lt;=300%,O3079,IF(AND(V3079&gt;100%,V3079&lt;=150%),S3079,R3079))</f>
        <v/>
      </c>
      <c r="Y3079" s="162">
        <f>ROUND(X3079,0)</f>
        <v/>
      </c>
    </row>
    <row r="3080" ht="15.75" customHeight="1">
      <c r="B3080" s="32" t="inlineStr">
        <is>
          <t>5.39</t>
        </is>
      </c>
      <c r="C3080" s="32" t="n">
        <v>8714199</v>
      </c>
      <c r="D3080" s="59" t="inlineStr">
        <is>
          <t>CAMBIO DE VÁLVULA RECIRCULACION DE GASES (EGR)</t>
        </is>
      </c>
      <c r="E3080" s="56" t="inlineStr">
        <is>
          <t>cambio de válvula recirculacion de gases (egr)</t>
        </is>
      </c>
      <c r="F3080" s="32" t="inlineStr">
        <is>
          <t>Unidad</t>
        </is>
      </c>
      <c r="G3080" s="35" t="inlineStr">
        <is>
          <t>suministro</t>
        </is>
      </c>
      <c r="H3080" s="159" t="n">
        <v>290805</v>
      </c>
      <c r="I3080" s="37" t="n">
        <v>158.91</v>
      </c>
      <c r="J3080" s="37" t="n">
        <v>151.76</v>
      </c>
      <c r="K3080" s="160">
        <f>H3080*(I3080/J3080)</f>
        <v/>
      </c>
      <c r="L3080" s="159" t="n">
        <v>1528064.7438</v>
      </c>
      <c r="M3080" s="159" t="n">
        <v>1483558</v>
      </c>
      <c r="N3080" s="159" t="n">
        <v>1602242.64</v>
      </c>
      <c r="O3080" s="162">
        <f>MIN(K3080,L3080,M3080,N3080)</f>
        <v/>
      </c>
      <c r="P3080" s="162">
        <f>MAX(K3080,L3080,M3080,N3080)</f>
        <v/>
      </c>
      <c r="Q3080" s="162">
        <f>MEDIAN(K3080,L3080,M3080,N3080)</f>
        <v/>
      </c>
      <c r="R3080" s="162">
        <f>AVERAGE(K3080,L3080,M3080,N3080)</f>
        <v/>
      </c>
      <c r="S3080" s="162">
        <f>AVERAGE(O3080,Q3080)</f>
        <v/>
      </c>
      <c r="T3080" s="162">
        <f>AVERAGE(P3080,Q3080)</f>
        <v/>
      </c>
      <c r="U3080" s="41">
        <f>STDEVA(K3080,L3080,M3080,N3080)</f>
        <v/>
      </c>
      <c r="V3080" s="42">
        <f>U3080/Q3080</f>
        <v/>
      </c>
      <c r="W3080" s="43">
        <f>IF(X3080=O3080,"MENOR",IF(X3080=S3080,"PROM[MEN-MED]","PROMEDIO"))</f>
        <v/>
      </c>
      <c r="X3080" s="163">
        <f>IF(V3080&lt;=300%,O3080,IF(AND(V3080&gt;100%,V3080&lt;=150%),S3080,R3080))</f>
        <v/>
      </c>
      <c r="Y3080" s="162">
        <f>ROUND(X3080,0)</f>
        <v/>
      </c>
    </row>
    <row r="3081" ht="15.75" customHeight="1">
      <c r="B3081" s="32" t="inlineStr">
        <is>
          <t>5.40</t>
        </is>
      </c>
      <c r="C3081" s="32" t="n">
        <v>8714199</v>
      </c>
      <c r="D3081" s="59" t="inlineStr">
        <is>
          <t xml:space="preserve">CAMBIO DE ECU DE LA RED MULTIPLEX DE LA CARROCERIA </t>
        </is>
      </c>
      <c r="E3081" s="56" t="inlineStr">
        <is>
          <t xml:space="preserve">cambio de ecu de la red multiplex de la carroceria </t>
        </is>
      </c>
      <c r="F3081" s="32" t="inlineStr">
        <is>
          <t>Unidad</t>
        </is>
      </c>
      <c r="G3081" s="35" t="inlineStr">
        <is>
          <t>suministro</t>
        </is>
      </c>
      <c r="H3081" s="159" t="n">
        <v>957534</v>
      </c>
      <c r="I3081" s="37" t="n">
        <v>158.91</v>
      </c>
      <c r="J3081" s="37" t="n">
        <v>151.76</v>
      </c>
      <c r="K3081" s="160">
        <f>H3081*(I3081/J3081)</f>
        <v/>
      </c>
      <c r="L3081" s="159" t="n">
        <v>1166070.2067</v>
      </c>
      <c r="M3081" s="159" t="n">
        <v>1132107</v>
      </c>
      <c r="N3081" s="159" t="n">
        <v>1222675.56</v>
      </c>
      <c r="O3081" s="162">
        <f>MIN(K3081,L3081,M3081,N3081)</f>
        <v/>
      </c>
      <c r="P3081" s="162">
        <f>MAX(K3081,L3081,M3081,N3081)</f>
        <v/>
      </c>
      <c r="Q3081" s="162">
        <f>MEDIAN(K3081,L3081,M3081,N3081)</f>
        <v/>
      </c>
      <c r="R3081" s="162">
        <f>AVERAGE(K3081,L3081,M3081,N3081)</f>
        <v/>
      </c>
      <c r="S3081" s="162">
        <f>AVERAGE(O3081,Q3081)</f>
        <v/>
      </c>
      <c r="T3081" s="162">
        <f>AVERAGE(P3081,Q3081)</f>
        <v/>
      </c>
      <c r="U3081" s="41">
        <f>STDEVA(K3081,L3081,M3081,N3081)</f>
        <v/>
      </c>
      <c r="V3081" s="42">
        <f>U3081/Q3081</f>
        <v/>
      </c>
      <c r="W3081" s="43">
        <f>IF(X3081=O3081,"MENOR",IF(X3081=S3081,"PROM[MEN-MED]","PROMEDIO"))</f>
        <v/>
      </c>
      <c r="X3081" s="163">
        <f>IF(V3081&lt;=300%,O3081,IF(AND(V3081&gt;100%,V3081&lt;=150%),S3081,R3081))</f>
        <v/>
      </c>
      <c r="Y3081" s="162">
        <f>ROUND(X3081,0)</f>
        <v/>
      </c>
    </row>
    <row r="3082" ht="15.75" customHeight="1">
      <c r="B3082" s="32" t="inlineStr">
        <is>
          <t>5.41</t>
        </is>
      </c>
      <c r="C3082" s="32" t="n">
        <v>8714199</v>
      </c>
      <c r="D3082" s="59" t="inlineStr">
        <is>
          <t>CAMBIO DE ECU CONTROL DE DERRAPE (SELENOIDE DEL CILINDRO MAESTRO)</t>
        </is>
      </c>
      <c r="E3082" s="56" t="inlineStr">
        <is>
          <t>cambio de ecu control de derrape (selenoide del cilindro maestro)</t>
        </is>
      </c>
      <c r="F3082" s="32" t="inlineStr">
        <is>
          <t>Unidad</t>
        </is>
      </c>
      <c r="G3082" s="35" t="inlineStr">
        <is>
          <t>suministro</t>
        </is>
      </c>
      <c r="H3082" s="159" t="n">
        <v>957534</v>
      </c>
      <c r="I3082" s="37" t="n">
        <v>158.91</v>
      </c>
      <c r="J3082" s="37" t="n">
        <v>151.76</v>
      </c>
      <c r="K3082" s="160">
        <f>H3082*(I3082/J3082)</f>
        <v/>
      </c>
      <c r="L3082" s="159" t="n">
        <v>1154857.634</v>
      </c>
      <c r="M3082" s="159" t="n">
        <v>1121221</v>
      </c>
      <c r="N3082" s="159" t="n">
        <v>1210918.68</v>
      </c>
      <c r="O3082" s="162">
        <f>MIN(K3082,L3082,M3082,N3082)</f>
        <v/>
      </c>
      <c r="P3082" s="162">
        <f>MAX(K3082,L3082,M3082,N3082)</f>
        <v/>
      </c>
      <c r="Q3082" s="162">
        <f>MEDIAN(K3082,L3082,M3082,N3082)</f>
        <v/>
      </c>
      <c r="R3082" s="162">
        <f>AVERAGE(K3082,L3082,M3082,N3082)</f>
        <v/>
      </c>
      <c r="S3082" s="162">
        <f>AVERAGE(O3082,Q3082)</f>
        <v/>
      </c>
      <c r="T3082" s="162">
        <f>AVERAGE(P3082,Q3082)</f>
        <v/>
      </c>
      <c r="U3082" s="41">
        <f>STDEVA(K3082,L3082,M3082,N3082)</f>
        <v/>
      </c>
      <c r="V3082" s="42">
        <f>U3082/Q3082</f>
        <v/>
      </c>
      <c r="W3082" s="43">
        <f>IF(X3082=O3082,"MENOR",IF(X3082=S3082,"PROM[MEN-MED]","PROMEDIO"))</f>
        <v/>
      </c>
      <c r="X3082" s="163">
        <f>IF(V3082&lt;=300%,O3082,IF(AND(V3082&gt;100%,V3082&lt;=150%),S3082,R3082))</f>
        <v/>
      </c>
      <c r="Y3082" s="162">
        <f>ROUND(X3082,0)</f>
        <v/>
      </c>
    </row>
    <row r="3083" ht="15.75" customHeight="1">
      <c r="B3083" s="32" t="inlineStr">
        <is>
          <t>5.42</t>
        </is>
      </c>
      <c r="C3083" s="32" t="n">
        <v>8714199</v>
      </c>
      <c r="D3083" s="59" t="inlineStr">
        <is>
          <t xml:space="preserve">CAMBIO DE CONJUNTO DEL JUEGO DE INSTRUMENTOS </t>
        </is>
      </c>
      <c r="E3083" s="56" t="inlineStr">
        <is>
          <t xml:space="preserve">cambio de conjunto del juego de instrumentos </t>
        </is>
      </c>
      <c r="F3083" s="32" t="inlineStr">
        <is>
          <t>Unidad</t>
        </is>
      </c>
      <c r="G3083" s="35" t="inlineStr">
        <is>
          <t>suministro</t>
        </is>
      </c>
      <c r="H3083" s="159" t="n">
        <v>1094324</v>
      </c>
      <c r="I3083" s="37" t="n">
        <v>158.91</v>
      </c>
      <c r="J3083" s="37" t="n">
        <v>151.76</v>
      </c>
      <c r="K3083" s="160">
        <f>H3083*(I3083/J3083)</f>
        <v/>
      </c>
      <c r="L3083" s="159" t="n">
        <v>1371093.7716</v>
      </c>
      <c r="M3083" s="159" t="n">
        <v>1331159</v>
      </c>
      <c r="N3083" s="159" t="n">
        <v>1437651.72</v>
      </c>
      <c r="O3083" s="162">
        <f>MIN(K3083,L3083,M3083,N3083)</f>
        <v/>
      </c>
      <c r="P3083" s="162">
        <f>MAX(K3083,L3083,M3083,N3083)</f>
        <v/>
      </c>
      <c r="Q3083" s="162">
        <f>MEDIAN(K3083,L3083,M3083,N3083)</f>
        <v/>
      </c>
      <c r="R3083" s="162">
        <f>AVERAGE(K3083,L3083,M3083,N3083)</f>
        <v/>
      </c>
      <c r="S3083" s="162">
        <f>AVERAGE(O3083,Q3083)</f>
        <v/>
      </c>
      <c r="T3083" s="162">
        <f>AVERAGE(P3083,Q3083)</f>
        <v/>
      </c>
      <c r="U3083" s="41">
        <f>STDEVA(K3083,L3083,M3083,N3083)</f>
        <v/>
      </c>
      <c r="V3083" s="42">
        <f>U3083/Q3083</f>
        <v/>
      </c>
      <c r="W3083" s="43">
        <f>IF(X3083=O3083,"MENOR",IF(X3083=S3083,"PROM[MEN-MED]","PROMEDIO"))</f>
        <v/>
      </c>
      <c r="X3083" s="163">
        <f>IF(V3083&lt;=300%,O3083,IF(AND(V3083&gt;100%,V3083&lt;=150%),S3083,R3083))</f>
        <v/>
      </c>
      <c r="Y3083" s="162">
        <f>ROUND(X3083,0)</f>
        <v/>
      </c>
    </row>
    <row r="3084" ht="15.75" customHeight="1">
      <c r="B3084" s="32" t="inlineStr">
        <is>
          <t>5.43</t>
        </is>
      </c>
      <c r="C3084" s="32" t="n">
        <v>8714199</v>
      </c>
      <c r="D3084" s="59" t="inlineStr">
        <is>
          <t>CAMBIO DE SENSOR DEL ANGULO DE DIRECCION (SUBCONJUNTO DELCABLE ESPIRAL)</t>
        </is>
      </c>
      <c r="E3084" s="56" t="inlineStr">
        <is>
          <t>cambio de sensor del angulo de direccion (subconjunto delcable espiral)</t>
        </is>
      </c>
      <c r="F3084" s="32" t="inlineStr">
        <is>
          <t>Unidad</t>
        </is>
      </c>
      <c r="G3084" s="35" t="inlineStr">
        <is>
          <t>suministro</t>
        </is>
      </c>
      <c r="H3084" s="159" t="n">
        <v>957534</v>
      </c>
      <c r="I3084" s="37" t="n">
        <v>158.91</v>
      </c>
      <c r="J3084" s="37" t="n">
        <v>151.76</v>
      </c>
      <c r="K3084" s="160">
        <f>H3084*(I3084/J3084)</f>
        <v/>
      </c>
      <c r="L3084" s="159" t="n">
        <v>1154857.634</v>
      </c>
      <c r="M3084" s="159" t="n">
        <v>1121221</v>
      </c>
      <c r="N3084" s="159" t="n">
        <v>1210918.68</v>
      </c>
      <c r="O3084" s="162">
        <f>MIN(K3084,L3084,M3084,N3084)</f>
        <v/>
      </c>
      <c r="P3084" s="162">
        <f>MAX(K3084,L3084,M3084,N3084)</f>
        <v/>
      </c>
      <c r="Q3084" s="162">
        <f>MEDIAN(K3084,L3084,M3084,N3084)</f>
        <v/>
      </c>
      <c r="R3084" s="162">
        <f>AVERAGE(K3084,L3084,M3084,N3084)</f>
        <v/>
      </c>
      <c r="S3084" s="162">
        <f>AVERAGE(O3084,Q3084)</f>
        <v/>
      </c>
      <c r="T3084" s="162">
        <f>AVERAGE(P3084,Q3084)</f>
        <v/>
      </c>
      <c r="U3084" s="41">
        <f>STDEVA(K3084,L3084,M3084,N3084)</f>
        <v/>
      </c>
      <c r="V3084" s="42">
        <f>U3084/Q3084</f>
        <v/>
      </c>
      <c r="W3084" s="43">
        <f>IF(X3084=O3084,"MENOR",IF(X3084=S3084,"PROM[MEN-MED]","PROMEDIO"))</f>
        <v/>
      </c>
      <c r="X3084" s="163">
        <f>IF(V3084&lt;=300%,O3084,IF(AND(V3084&gt;100%,V3084&lt;=150%),S3084,R3084))</f>
        <v/>
      </c>
      <c r="Y3084" s="162">
        <f>ROUND(X3084,0)</f>
        <v/>
      </c>
    </row>
    <row r="3085" ht="15.75" customHeight="1">
      <c r="B3085" s="32" t="inlineStr">
        <is>
          <t>5.44</t>
        </is>
      </c>
      <c r="C3085" s="32" t="n">
        <v>8714199</v>
      </c>
      <c r="D3085" s="59" t="inlineStr">
        <is>
          <t>CAMBIO DE CONJUNTO DEL RECEPTOR DE RADIO Y PANTALLA</t>
        </is>
      </c>
      <c r="E3085" s="56" t="inlineStr">
        <is>
          <t>cambio de conjunto del receptor de radio y pantalla</t>
        </is>
      </c>
      <c r="F3085" s="32" t="inlineStr">
        <is>
          <t>Unidad</t>
        </is>
      </c>
      <c r="G3085" s="35" t="inlineStr">
        <is>
          <t>suministro</t>
        </is>
      </c>
      <c r="H3085" s="159" t="n">
        <v>820743</v>
      </c>
      <c r="I3085" s="37" t="n">
        <v>158.91</v>
      </c>
      <c r="J3085" s="37" t="n">
        <v>151.76</v>
      </c>
      <c r="K3085" s="160">
        <f>H3085*(I3085/J3085)</f>
        <v/>
      </c>
      <c r="L3085" s="159" t="n">
        <v>1009099.2345</v>
      </c>
      <c r="M3085" s="159" t="n">
        <v>979708</v>
      </c>
      <c r="N3085" s="159" t="n">
        <v>1058084.64</v>
      </c>
      <c r="O3085" s="162">
        <f>MIN(K3085,L3085,M3085,N3085)</f>
        <v/>
      </c>
      <c r="P3085" s="162">
        <f>MAX(K3085,L3085,M3085,N3085)</f>
        <v/>
      </c>
      <c r="Q3085" s="162">
        <f>MEDIAN(K3085,L3085,M3085,N3085)</f>
        <v/>
      </c>
      <c r="R3085" s="162">
        <f>AVERAGE(K3085,L3085,M3085,N3085)</f>
        <v/>
      </c>
      <c r="S3085" s="162">
        <f>AVERAGE(O3085,Q3085)</f>
        <v/>
      </c>
      <c r="T3085" s="162">
        <f>AVERAGE(P3085,Q3085)</f>
        <v/>
      </c>
      <c r="U3085" s="41">
        <f>STDEVA(K3085,L3085,M3085,N3085)</f>
        <v/>
      </c>
      <c r="V3085" s="42">
        <f>U3085/Q3085</f>
        <v/>
      </c>
      <c r="W3085" s="43">
        <f>IF(X3085=O3085,"MENOR",IF(X3085=S3085,"PROM[MEN-MED]","PROMEDIO"))</f>
        <v/>
      </c>
      <c r="X3085" s="163">
        <f>IF(V3085&lt;=300%,O3085,IF(AND(V3085&gt;100%,V3085&lt;=150%),S3085,R3085))</f>
        <v/>
      </c>
      <c r="Y3085" s="162">
        <f>ROUND(X3085,0)</f>
        <v/>
      </c>
    </row>
    <row r="3086" ht="15.75" customHeight="1">
      <c r="B3086" s="32" t="inlineStr">
        <is>
          <t>5.45</t>
        </is>
      </c>
      <c r="C3086" s="32" t="n">
        <v>8714199</v>
      </c>
      <c r="D3086" s="59" t="inlineStr">
        <is>
          <t>CAMBIO DE ECU DE CONTROL DE LA TRACCION DE LAS CUATRO RUEDAS *2</t>
        </is>
      </c>
      <c r="E3086" s="56" t="inlineStr">
        <is>
          <t>cambio de ecu de control de la traccion de las cuatro ruedas *2</t>
        </is>
      </c>
      <c r="F3086" s="32" t="inlineStr">
        <is>
          <t>Unidad</t>
        </is>
      </c>
      <c r="G3086" s="35" t="inlineStr">
        <is>
          <t>suministro</t>
        </is>
      </c>
      <c r="H3086" s="159" t="n">
        <v>820743</v>
      </c>
      <c r="I3086" s="37" t="n">
        <v>158.91</v>
      </c>
      <c r="J3086" s="37" t="n">
        <v>151.76</v>
      </c>
      <c r="K3086" s="160">
        <f>H3086*(I3086/J3086)</f>
        <v/>
      </c>
      <c r="L3086" s="159" t="n">
        <v>1018710.1743</v>
      </c>
      <c r="M3086" s="159" t="n">
        <v>989039</v>
      </c>
      <c r="N3086" s="159" t="n">
        <v>1068162.12</v>
      </c>
      <c r="O3086" s="162">
        <f>MIN(K3086,L3086,M3086,N3086)</f>
        <v/>
      </c>
      <c r="P3086" s="162">
        <f>MAX(K3086,L3086,M3086,N3086)</f>
        <v/>
      </c>
      <c r="Q3086" s="162">
        <f>MEDIAN(K3086,L3086,M3086,N3086)</f>
        <v/>
      </c>
      <c r="R3086" s="162">
        <f>AVERAGE(K3086,L3086,M3086,N3086)</f>
        <v/>
      </c>
      <c r="S3086" s="162">
        <f>AVERAGE(O3086,Q3086)</f>
        <v/>
      </c>
      <c r="T3086" s="162">
        <f>AVERAGE(P3086,Q3086)</f>
        <v/>
      </c>
      <c r="U3086" s="41">
        <f>STDEVA(K3086,L3086,M3086,N3086)</f>
        <v/>
      </c>
      <c r="V3086" s="42">
        <f>U3086/Q3086</f>
        <v/>
      </c>
      <c r="W3086" s="43">
        <f>IF(X3086=O3086,"MENOR",IF(X3086=S3086,"PROM[MEN-MED]","PROMEDIO"))</f>
        <v/>
      </c>
      <c r="X3086" s="163">
        <f>IF(V3086&lt;=300%,O3086,IF(AND(V3086&gt;100%,V3086&lt;=150%),S3086,R3086))</f>
        <v/>
      </c>
      <c r="Y3086" s="162">
        <f>ROUND(X3086,0)</f>
        <v/>
      </c>
    </row>
    <row r="3087" ht="15.75" customHeight="1">
      <c r="B3087" s="32" t="inlineStr">
        <is>
          <t>5.46</t>
        </is>
      </c>
      <c r="C3087" s="32" t="n">
        <v>8714199</v>
      </c>
      <c r="D3087" s="59" t="inlineStr">
        <is>
          <t>CAMBIO DE ECM</t>
        </is>
      </c>
      <c r="E3087" s="56" t="inlineStr">
        <is>
          <t>cambio de ecm</t>
        </is>
      </c>
      <c r="F3087" s="32" t="inlineStr">
        <is>
          <t>Unidad</t>
        </is>
      </c>
      <c r="G3087" s="35" t="inlineStr">
        <is>
          <t>suministro</t>
        </is>
      </c>
      <c r="H3087" s="159" t="n">
        <v>820743</v>
      </c>
      <c r="I3087" s="37" t="n">
        <v>158.91</v>
      </c>
      <c r="J3087" s="37" t="n">
        <v>151.76</v>
      </c>
      <c r="K3087" s="160">
        <f>H3087*(I3087/J3087)</f>
        <v/>
      </c>
      <c r="L3087" s="159" t="n">
        <v>1009099.2345</v>
      </c>
      <c r="M3087" s="159" t="n">
        <v>979708</v>
      </c>
      <c r="N3087" s="159" t="n">
        <v>1058084.64</v>
      </c>
      <c r="O3087" s="162">
        <f>MIN(K3087,L3087,M3087,N3087)</f>
        <v/>
      </c>
      <c r="P3087" s="162">
        <f>MAX(K3087,L3087,M3087,N3087)</f>
        <v/>
      </c>
      <c r="Q3087" s="162">
        <f>MEDIAN(K3087,L3087,M3087,N3087)</f>
        <v/>
      </c>
      <c r="R3087" s="162">
        <f>AVERAGE(K3087,L3087,M3087,N3087)</f>
        <v/>
      </c>
      <c r="S3087" s="162">
        <f>AVERAGE(O3087,Q3087)</f>
        <v/>
      </c>
      <c r="T3087" s="162">
        <f>AVERAGE(P3087,Q3087)</f>
        <v/>
      </c>
      <c r="U3087" s="41">
        <f>STDEVA(K3087,L3087,M3087,N3087)</f>
        <v/>
      </c>
      <c r="V3087" s="42">
        <f>U3087/Q3087</f>
        <v/>
      </c>
      <c r="W3087" s="43">
        <f>IF(X3087=O3087,"MENOR",IF(X3087=S3087,"PROM[MEN-MED]","PROMEDIO"))</f>
        <v/>
      </c>
      <c r="X3087" s="163">
        <f>IF(V3087&lt;=300%,O3087,IF(AND(V3087&gt;100%,V3087&lt;=150%),S3087,R3087))</f>
        <v/>
      </c>
      <c r="Y3087" s="162">
        <f>ROUND(X3087,0)</f>
        <v/>
      </c>
    </row>
    <row r="3088" ht="15.75" customHeight="1">
      <c r="B3088" s="32" t="inlineStr">
        <is>
          <t>5.47</t>
        </is>
      </c>
      <c r="C3088" s="32" t="n">
        <v>8714199</v>
      </c>
      <c r="D3088" s="59" t="inlineStr">
        <is>
          <t xml:space="preserve">CAMBIO DE CONJUNTO DE LA ECU DE LA SERVODIRECCION </t>
        </is>
      </c>
      <c r="E3088" s="56" t="inlineStr">
        <is>
          <t xml:space="preserve">cambio de conjunto de la ecu de la servodireccion </t>
        </is>
      </c>
      <c r="F3088" s="32" t="inlineStr">
        <is>
          <t>Unidad</t>
        </is>
      </c>
      <c r="G3088" s="35" t="inlineStr">
        <is>
          <t>suministro</t>
        </is>
      </c>
      <c r="H3088" s="159" t="n">
        <v>957534</v>
      </c>
      <c r="I3088" s="37" t="n">
        <v>158.91</v>
      </c>
      <c r="J3088" s="37" t="n">
        <v>151.76</v>
      </c>
      <c r="K3088" s="160">
        <f>H3088*(I3088/J3088)</f>
        <v/>
      </c>
      <c r="L3088" s="159" t="n">
        <v>1177282.7913</v>
      </c>
      <c r="M3088" s="159" t="n">
        <v>1142993</v>
      </c>
      <c r="N3088" s="159" t="n">
        <v>1234432.44</v>
      </c>
      <c r="O3088" s="162">
        <f>MIN(K3088,L3088,M3088,N3088)</f>
        <v/>
      </c>
      <c r="P3088" s="162">
        <f>MAX(K3088,L3088,M3088,N3088)</f>
        <v/>
      </c>
      <c r="Q3088" s="162">
        <f>MEDIAN(K3088,L3088,M3088,N3088)</f>
        <v/>
      </c>
      <c r="R3088" s="162">
        <f>AVERAGE(K3088,L3088,M3088,N3088)</f>
        <v/>
      </c>
      <c r="S3088" s="162">
        <f>AVERAGE(O3088,Q3088)</f>
        <v/>
      </c>
      <c r="T3088" s="162">
        <f>AVERAGE(P3088,Q3088)</f>
        <v/>
      </c>
      <c r="U3088" s="41">
        <f>STDEVA(K3088,L3088,M3088,N3088)</f>
        <v/>
      </c>
      <c r="V3088" s="42">
        <f>U3088/Q3088</f>
        <v/>
      </c>
      <c r="W3088" s="43">
        <f>IF(X3088=O3088,"MENOR",IF(X3088=S3088,"PROM[MEN-MED]","PROMEDIO"))</f>
        <v/>
      </c>
      <c r="X3088" s="163">
        <f>IF(V3088&lt;=300%,O3088,IF(AND(V3088&gt;100%,V3088&lt;=150%),S3088,R3088))</f>
        <v/>
      </c>
      <c r="Y3088" s="162">
        <f>ROUND(X3088,0)</f>
        <v/>
      </c>
    </row>
    <row r="3089" ht="15.75" customHeight="1">
      <c r="B3089" s="32" t="inlineStr">
        <is>
          <t>5.48</t>
        </is>
      </c>
      <c r="C3089" s="32" t="n">
        <v>8714199</v>
      </c>
      <c r="D3089" s="59" t="inlineStr">
        <is>
          <t>CAMBIO DE CONJUNTO DEL AMPLIFICADOR DEL AIRE ACONDICIONADO</t>
        </is>
      </c>
      <c r="E3089" s="56" t="inlineStr">
        <is>
          <t>cambio de conjunto del amplificador del aire acondicionado</t>
        </is>
      </c>
      <c r="F3089" s="32" t="inlineStr">
        <is>
          <t>Unidad</t>
        </is>
      </c>
      <c r="G3089" s="35" t="inlineStr">
        <is>
          <t>suministro</t>
        </is>
      </c>
      <c r="H3089" s="159" t="n">
        <v>957534</v>
      </c>
      <c r="I3089" s="37" t="n">
        <v>158.91</v>
      </c>
      <c r="J3089" s="37" t="n">
        <v>151.76</v>
      </c>
      <c r="K3089" s="160">
        <f>H3089*(I3089/J3089)</f>
        <v/>
      </c>
      <c r="L3089" s="159" t="n">
        <v>1188494.3406</v>
      </c>
      <c r="M3089" s="159" t="n">
        <v>1153878</v>
      </c>
      <c r="N3089" s="159" t="n">
        <v>1246188.24</v>
      </c>
      <c r="O3089" s="162">
        <f>MIN(K3089,L3089,M3089,N3089)</f>
        <v/>
      </c>
      <c r="P3089" s="162">
        <f>MAX(K3089,L3089,M3089,N3089)</f>
        <v/>
      </c>
      <c r="Q3089" s="162">
        <f>MEDIAN(K3089,L3089,M3089,N3089)</f>
        <v/>
      </c>
      <c r="R3089" s="162">
        <f>AVERAGE(K3089,L3089,M3089,N3089)</f>
        <v/>
      </c>
      <c r="S3089" s="162">
        <f>AVERAGE(O3089,Q3089)</f>
        <v/>
      </c>
      <c r="T3089" s="162">
        <f>AVERAGE(P3089,Q3089)</f>
        <v/>
      </c>
      <c r="U3089" s="41">
        <f>STDEVA(K3089,L3089,M3089,N3089)</f>
        <v/>
      </c>
      <c r="V3089" s="42">
        <f>U3089/Q3089</f>
        <v/>
      </c>
      <c r="W3089" s="43">
        <f>IF(X3089=O3089,"MENOR",IF(X3089=S3089,"PROM[MEN-MED]","PROMEDIO"))</f>
        <v/>
      </c>
      <c r="X3089" s="163">
        <f>IF(V3089&lt;=300%,O3089,IF(AND(V3089&gt;100%,V3089&lt;=150%),S3089,R3089))</f>
        <v/>
      </c>
      <c r="Y3089" s="162">
        <f>ROUND(X3089,0)</f>
        <v/>
      </c>
    </row>
    <row r="3090" ht="15.75" customHeight="1">
      <c r="B3090" s="32" t="inlineStr">
        <is>
          <t>5.49</t>
        </is>
      </c>
      <c r="C3090" s="32" t="n">
        <v>8714199</v>
      </c>
      <c r="D3090" s="59" t="inlineStr">
        <is>
          <t xml:space="preserve">CAMBIO DE CONJUNTO DEL SENSOR DE VELOCIDAD DE DERRAPE </t>
        </is>
      </c>
      <c r="E3090" s="56" t="inlineStr">
        <is>
          <t xml:space="preserve">cambio de conjunto del sensor de velocidad de derrape </t>
        </is>
      </c>
      <c r="F3090" s="32" t="inlineStr">
        <is>
          <t>Unidad</t>
        </is>
      </c>
      <c r="G3090" s="35" t="inlineStr">
        <is>
          <t>suministro</t>
        </is>
      </c>
      <c r="H3090" s="159" t="n">
        <v>410372</v>
      </c>
      <c r="I3090" s="37" t="n">
        <v>158.91</v>
      </c>
      <c r="J3090" s="37" t="n">
        <v>151.76</v>
      </c>
      <c r="K3090" s="160">
        <f>H3090*(I3090/J3090)</f>
        <v/>
      </c>
      <c r="L3090" s="159" t="n">
        <v>494938.6953</v>
      </c>
      <c r="M3090" s="159" t="n">
        <v>480523</v>
      </c>
      <c r="N3090" s="159" t="n">
        <v>518964.84</v>
      </c>
      <c r="O3090" s="162">
        <f>MIN(K3090,L3090,M3090,N3090)</f>
        <v/>
      </c>
      <c r="P3090" s="162">
        <f>MAX(K3090,L3090,M3090,N3090)</f>
        <v/>
      </c>
      <c r="Q3090" s="162">
        <f>MEDIAN(K3090,L3090,M3090,N3090)</f>
        <v/>
      </c>
      <c r="R3090" s="162">
        <f>AVERAGE(K3090,L3090,M3090,N3090)</f>
        <v/>
      </c>
      <c r="S3090" s="162">
        <f>AVERAGE(O3090,Q3090)</f>
        <v/>
      </c>
      <c r="T3090" s="162">
        <f>AVERAGE(P3090,Q3090)</f>
        <v/>
      </c>
      <c r="U3090" s="41">
        <f>STDEVA(K3090,L3090,M3090,N3090)</f>
        <v/>
      </c>
      <c r="V3090" s="42">
        <f>U3090/Q3090</f>
        <v/>
      </c>
      <c r="W3090" s="43">
        <f>IF(X3090=O3090,"MENOR",IF(X3090=S3090,"PROM[MEN-MED]","PROMEDIO"))</f>
        <v/>
      </c>
      <c r="X3090" s="163">
        <f>IF(V3090&lt;=300%,O3090,IF(AND(V3090&gt;100%,V3090&lt;=150%),S3090,R3090))</f>
        <v/>
      </c>
      <c r="Y3090" s="162">
        <f>ROUND(X3090,0)</f>
        <v/>
      </c>
    </row>
    <row r="3091" ht="15.75" customHeight="1">
      <c r="B3091" s="32" t="inlineStr">
        <is>
          <t>5.50</t>
        </is>
      </c>
      <c r="C3091" s="32" t="n">
        <v>8714199</v>
      </c>
      <c r="D3091" s="59" t="inlineStr">
        <is>
          <t xml:space="preserve">CAMBIO DE CONJUNTO DEL SENSOR DE AIR BAG </t>
        </is>
      </c>
      <c r="E3091" s="56" t="inlineStr">
        <is>
          <t xml:space="preserve">cambio de conjunto del sensor de air bag </t>
        </is>
      </c>
      <c r="F3091" s="32" t="inlineStr">
        <is>
          <t>Unidad</t>
        </is>
      </c>
      <c r="G3091" s="35" t="inlineStr">
        <is>
          <t>suministro</t>
        </is>
      </c>
      <c r="H3091" s="159" t="n">
        <v>410372</v>
      </c>
      <c r="I3091" s="37" t="n">
        <v>158.91</v>
      </c>
      <c r="J3091" s="37" t="n">
        <v>151.76</v>
      </c>
      <c r="K3091" s="160">
        <f>H3091*(I3091/J3091)</f>
        <v/>
      </c>
      <c r="L3091" s="159" t="n">
        <v>499744.665</v>
      </c>
      <c r="M3091" s="159" t="n">
        <v>485189</v>
      </c>
      <c r="N3091" s="159" t="n">
        <v>524004.12</v>
      </c>
      <c r="O3091" s="162">
        <f>MIN(K3091,L3091,M3091,N3091)</f>
        <v/>
      </c>
      <c r="P3091" s="162">
        <f>MAX(K3091,L3091,M3091,N3091)</f>
        <v/>
      </c>
      <c r="Q3091" s="162">
        <f>MEDIAN(K3091,L3091,M3091,N3091)</f>
        <v/>
      </c>
      <c r="R3091" s="162">
        <f>AVERAGE(K3091,L3091,M3091,N3091)</f>
        <v/>
      </c>
      <c r="S3091" s="162">
        <f>AVERAGE(O3091,Q3091)</f>
        <v/>
      </c>
      <c r="T3091" s="162">
        <f>AVERAGE(P3091,Q3091)</f>
        <v/>
      </c>
      <c r="U3091" s="41">
        <f>STDEVA(K3091,L3091,M3091,N3091)</f>
        <v/>
      </c>
      <c r="V3091" s="42">
        <f>U3091/Q3091</f>
        <v/>
      </c>
      <c r="W3091" s="43">
        <f>IF(X3091=O3091,"MENOR",IF(X3091=S3091,"PROM[MEN-MED]","PROMEDIO"))</f>
        <v/>
      </c>
      <c r="X3091" s="163">
        <f>IF(V3091&lt;=300%,O3091,IF(AND(V3091&gt;100%,V3091&lt;=150%),S3091,R3091))</f>
        <v/>
      </c>
      <c r="Y3091" s="162">
        <f>ROUND(X3091,0)</f>
        <v/>
      </c>
    </row>
    <row r="3092" ht="15.75" customHeight="1">
      <c r="B3092" s="32" t="inlineStr">
        <is>
          <t>5.51</t>
        </is>
      </c>
      <c r="C3092" s="32" t="n">
        <v>8714199</v>
      </c>
      <c r="D3092" s="59" t="inlineStr">
        <is>
          <t xml:space="preserve">CAMBIO DE CONJUNTO DEL BLOQUE DE EMPALMES DEL LADO DEL CONDUCTOR </t>
        </is>
      </c>
      <c r="E3092" s="56" t="inlineStr">
        <is>
          <t xml:space="preserve">cambio de conjunto del bloque de empalmes del lado del conductor </t>
        </is>
      </c>
      <c r="F3092" s="32" t="inlineStr">
        <is>
          <t>Unidad</t>
        </is>
      </c>
      <c r="G3092" s="35" t="inlineStr">
        <is>
          <t>suministro</t>
        </is>
      </c>
      <c r="H3092" s="159" t="n">
        <v>683953</v>
      </c>
      <c r="I3092" s="37" t="n">
        <v>158.91</v>
      </c>
      <c r="J3092" s="37" t="n">
        <v>151.76</v>
      </c>
      <c r="K3092" s="160">
        <f>H3092*(I3092/J3092)</f>
        <v/>
      </c>
      <c r="L3092" s="159" t="n">
        <v>856933.2205000001</v>
      </c>
      <c r="M3092" s="159" t="n">
        <v>831974</v>
      </c>
      <c r="N3092" s="159" t="n">
        <v>898531.92</v>
      </c>
      <c r="O3092" s="162">
        <f>MIN(K3092,L3092,M3092,N3092)</f>
        <v/>
      </c>
      <c r="P3092" s="162">
        <f>MAX(K3092,L3092,M3092,N3092)</f>
        <v/>
      </c>
      <c r="Q3092" s="162">
        <f>MEDIAN(K3092,L3092,M3092,N3092)</f>
        <v/>
      </c>
      <c r="R3092" s="162">
        <f>AVERAGE(K3092,L3092,M3092,N3092)</f>
        <v/>
      </c>
      <c r="S3092" s="162">
        <f>AVERAGE(O3092,Q3092)</f>
        <v/>
      </c>
      <c r="T3092" s="162">
        <f>AVERAGE(P3092,Q3092)</f>
        <v/>
      </c>
      <c r="U3092" s="41">
        <f>STDEVA(K3092,L3092,M3092,N3092)</f>
        <v/>
      </c>
      <c r="V3092" s="42">
        <f>U3092/Q3092</f>
        <v/>
      </c>
      <c r="W3092" s="43">
        <f>IF(X3092=O3092,"MENOR",IF(X3092=S3092,"PROM[MEN-MED]","PROMEDIO"))</f>
        <v/>
      </c>
      <c r="X3092" s="163">
        <f>IF(V3092&lt;=300%,O3092,IF(AND(V3092&gt;100%,V3092&lt;=150%),S3092,R3092))</f>
        <v/>
      </c>
      <c r="Y3092" s="162">
        <f>ROUND(X3092,0)</f>
        <v/>
      </c>
    </row>
    <row r="3093" ht="15.75" customHeight="1">
      <c r="B3093" s="32" t="inlineStr">
        <is>
          <t>5.52</t>
        </is>
      </c>
      <c r="C3093" s="32" t="n">
        <v>8714199</v>
      </c>
      <c r="D3093" s="59" t="inlineStr">
        <is>
          <t>CAMBIO DE CONJUNTO INTERRUPTOR MAESTRO DE LA RED MULTIPLEX</t>
        </is>
      </c>
      <c r="E3093" s="56" t="inlineStr">
        <is>
          <t>cambio de conjunto interruptor maestro de la red multiplex</t>
        </is>
      </c>
      <c r="F3093" s="32" t="inlineStr">
        <is>
          <t>Unidad</t>
        </is>
      </c>
      <c r="G3093" s="35" t="inlineStr">
        <is>
          <t>suministro</t>
        </is>
      </c>
      <c r="H3093" s="159" t="n">
        <v>1231115</v>
      </c>
      <c r="I3093" s="37" t="n">
        <v>158.91</v>
      </c>
      <c r="J3093" s="37" t="n">
        <v>151.76</v>
      </c>
      <c r="K3093" s="160">
        <f>H3093*(I3093/J3093)</f>
        <v/>
      </c>
      <c r="L3093" s="159" t="n">
        <v>1542480.618</v>
      </c>
      <c r="M3093" s="159" t="n">
        <v>1497554</v>
      </c>
      <c r="N3093" s="159" t="n">
        <v>1617358.32</v>
      </c>
      <c r="O3093" s="162">
        <f>MIN(K3093,L3093,M3093,N3093)</f>
        <v/>
      </c>
      <c r="P3093" s="162">
        <f>MAX(K3093,L3093,M3093,N3093)</f>
        <v/>
      </c>
      <c r="Q3093" s="162">
        <f>MEDIAN(K3093,L3093,M3093,N3093)</f>
        <v/>
      </c>
      <c r="R3093" s="162">
        <f>AVERAGE(K3093,L3093,M3093,N3093)</f>
        <v/>
      </c>
      <c r="S3093" s="162">
        <f>AVERAGE(O3093,Q3093)</f>
        <v/>
      </c>
      <c r="T3093" s="162">
        <f>AVERAGE(P3093,Q3093)</f>
        <v/>
      </c>
      <c r="U3093" s="41">
        <f>STDEVA(K3093,L3093,M3093,N3093)</f>
        <v/>
      </c>
      <c r="V3093" s="42">
        <f>U3093/Q3093</f>
        <v/>
      </c>
      <c r="W3093" s="43">
        <f>IF(X3093=O3093,"MENOR",IF(X3093=S3093,"PROM[MEN-MED]","PROMEDIO"))</f>
        <v/>
      </c>
      <c r="X3093" s="163">
        <f>IF(V3093&lt;=300%,O3093,IF(AND(V3093&gt;100%,V3093&lt;=150%),S3093,R3093))</f>
        <v/>
      </c>
      <c r="Y3093" s="162">
        <f>ROUND(X3093,0)</f>
        <v/>
      </c>
    </row>
    <row r="3094" ht="15.75" customHeight="1">
      <c r="B3094" s="32" t="inlineStr">
        <is>
          <t>5.53</t>
        </is>
      </c>
      <c r="C3094" s="32" t="n">
        <v>8714199</v>
      </c>
      <c r="D3094" s="59" t="inlineStr">
        <is>
          <t xml:space="preserve">CAMBIO DE ECU DEL TECHO DESLIZANTE </t>
        </is>
      </c>
      <c r="E3094" s="56" t="inlineStr">
        <is>
          <t xml:space="preserve">cambio de ecu del techo deslizante </t>
        </is>
      </c>
      <c r="F3094" s="32" t="inlineStr">
        <is>
          <t>Unidad</t>
        </is>
      </c>
      <c r="G3094" s="35" t="inlineStr">
        <is>
          <t>suministro</t>
        </is>
      </c>
      <c r="H3094" s="159" t="n">
        <v>957534</v>
      </c>
      <c r="I3094" s="37" t="n">
        <v>158.91</v>
      </c>
      <c r="J3094" s="37" t="n">
        <v>151.76</v>
      </c>
      <c r="K3094" s="160">
        <f>H3094*(I3094/J3094)</f>
        <v/>
      </c>
      <c r="L3094" s="159" t="n">
        <v>1166070.2067</v>
      </c>
      <c r="M3094" s="159" t="n">
        <v>1132107</v>
      </c>
      <c r="N3094" s="159" t="n">
        <v>1222675.56</v>
      </c>
      <c r="O3094" s="162">
        <f>MIN(K3094,L3094,M3094,N3094)</f>
        <v/>
      </c>
      <c r="P3094" s="162">
        <f>MAX(K3094,L3094,M3094,N3094)</f>
        <v/>
      </c>
      <c r="Q3094" s="162">
        <f>MEDIAN(K3094,L3094,M3094,N3094)</f>
        <v/>
      </c>
      <c r="R3094" s="162">
        <f>AVERAGE(K3094,L3094,M3094,N3094)</f>
        <v/>
      </c>
      <c r="S3094" s="162">
        <f>AVERAGE(O3094,Q3094)</f>
        <v/>
      </c>
      <c r="T3094" s="162">
        <f>AVERAGE(P3094,Q3094)</f>
        <v/>
      </c>
      <c r="U3094" s="41">
        <f>STDEVA(K3094,L3094,M3094,N3094)</f>
        <v/>
      </c>
      <c r="V3094" s="42">
        <f>U3094/Q3094</f>
        <v/>
      </c>
      <c r="W3094" s="43">
        <f>IF(X3094=O3094,"MENOR",IF(X3094=S3094,"PROM[MEN-MED]","PROMEDIO"))</f>
        <v/>
      </c>
      <c r="X3094" s="163">
        <f>IF(V3094&lt;=300%,O3094,IF(AND(V3094&gt;100%,V3094&lt;=150%),S3094,R3094))</f>
        <v/>
      </c>
      <c r="Y3094" s="162">
        <f>ROUND(X3094,0)</f>
        <v/>
      </c>
    </row>
    <row r="3095" ht="15.75" customHeight="1">
      <c r="B3095" s="32" t="inlineStr">
        <is>
          <t>5.54</t>
        </is>
      </c>
      <c r="C3095" s="32" t="n">
        <v>8714199</v>
      </c>
      <c r="D3095" s="59" t="inlineStr">
        <is>
          <t xml:space="preserve">CAMBIO DE CONJUNTO CONTROL DE LA CALEFACCION </t>
        </is>
      </c>
      <c r="E3095" s="56" t="inlineStr">
        <is>
          <t xml:space="preserve">cambio de conjunto control de la calefaccion </t>
        </is>
      </c>
      <c r="F3095" s="32" t="inlineStr">
        <is>
          <t>Unidad</t>
        </is>
      </c>
      <c r="G3095" s="35" t="inlineStr">
        <is>
          <t>suministro</t>
        </is>
      </c>
      <c r="H3095" s="159" t="n">
        <v>410372</v>
      </c>
      <c r="I3095" s="37" t="n">
        <v>158.91</v>
      </c>
      <c r="J3095" s="37" t="n">
        <v>151.76</v>
      </c>
      <c r="K3095" s="160">
        <f>H3095*(I3095/J3095)</f>
        <v/>
      </c>
      <c r="L3095" s="159" t="n">
        <v>514160.5511</v>
      </c>
      <c r="M3095" s="159" t="n">
        <v>499185</v>
      </c>
      <c r="N3095" s="159" t="n">
        <v>539119.8</v>
      </c>
      <c r="O3095" s="162">
        <f>MIN(K3095,L3095,M3095,N3095)</f>
        <v/>
      </c>
      <c r="P3095" s="162">
        <f>MAX(K3095,L3095,M3095,N3095)</f>
        <v/>
      </c>
      <c r="Q3095" s="162">
        <f>MEDIAN(K3095,L3095,M3095,N3095)</f>
        <v/>
      </c>
      <c r="R3095" s="162">
        <f>AVERAGE(K3095,L3095,M3095,N3095)</f>
        <v/>
      </c>
      <c r="S3095" s="162">
        <f>AVERAGE(O3095,Q3095)</f>
        <v/>
      </c>
      <c r="T3095" s="162">
        <f>AVERAGE(P3095,Q3095)</f>
        <v/>
      </c>
      <c r="U3095" s="41">
        <f>STDEVA(K3095,L3095,M3095,N3095)</f>
        <v/>
      </c>
      <c r="V3095" s="42">
        <f>U3095/Q3095</f>
        <v/>
      </c>
      <c r="W3095" s="43">
        <f>IF(X3095=O3095,"MENOR",IF(X3095=S3095,"PROM[MEN-MED]","PROMEDIO"))</f>
        <v/>
      </c>
      <c r="X3095" s="163">
        <f>IF(V3095&lt;=300%,O3095,IF(AND(V3095&gt;100%,V3095&lt;=150%),S3095,R3095))</f>
        <v/>
      </c>
      <c r="Y3095" s="162">
        <f>ROUND(X3095,0)</f>
        <v/>
      </c>
    </row>
    <row r="3096" ht="15.75" customHeight="1">
      <c r="B3096" s="32" t="inlineStr">
        <is>
          <t>5.55</t>
        </is>
      </c>
      <c r="C3096" s="32" t="n">
        <v>8714199</v>
      </c>
      <c r="D3096" s="59" t="inlineStr">
        <is>
          <t>CAMBIO DE ECU DE LA RED MULTIPLEX DE LA PUERTA DEL MALETERO</t>
        </is>
      </c>
      <c r="E3096" s="56" t="inlineStr">
        <is>
          <t>cambio de ecu de la red multiplex de la puerta del maletero</t>
        </is>
      </c>
      <c r="F3096" s="32" t="inlineStr">
        <is>
          <t>Unidad</t>
        </is>
      </c>
      <c r="G3096" s="35" t="inlineStr">
        <is>
          <t>suministro</t>
        </is>
      </c>
      <c r="H3096" s="159" t="n">
        <v>683953</v>
      </c>
      <c r="I3096" s="37" t="n">
        <v>158.91</v>
      </c>
      <c r="J3096" s="37" t="n">
        <v>151.76</v>
      </c>
      <c r="K3096" s="160">
        <f>H3096*(I3096/J3096)</f>
        <v/>
      </c>
      <c r="L3096" s="159" t="n">
        <v>824898.1587</v>
      </c>
      <c r="M3096" s="159" t="n">
        <v>800872</v>
      </c>
      <c r="N3096" s="159" t="n">
        <v>864941.76</v>
      </c>
      <c r="O3096" s="162">
        <f>MIN(K3096,L3096,M3096,N3096)</f>
        <v/>
      </c>
      <c r="P3096" s="162">
        <f>MAX(K3096,L3096,M3096,N3096)</f>
        <v/>
      </c>
      <c r="Q3096" s="162">
        <f>MEDIAN(K3096,L3096,M3096,N3096)</f>
        <v/>
      </c>
      <c r="R3096" s="162">
        <f>AVERAGE(K3096,L3096,M3096,N3096)</f>
        <v/>
      </c>
      <c r="S3096" s="162">
        <f>AVERAGE(O3096,Q3096)</f>
        <v/>
      </c>
      <c r="T3096" s="162">
        <f>AVERAGE(P3096,Q3096)</f>
        <v/>
      </c>
      <c r="U3096" s="41">
        <f>STDEVA(K3096,L3096,M3096,N3096)</f>
        <v/>
      </c>
      <c r="V3096" s="42">
        <f>U3096/Q3096</f>
        <v/>
      </c>
      <c r="W3096" s="43">
        <f>IF(X3096=O3096,"MENOR",IF(X3096=S3096,"PROM[MEN-MED]","PROMEDIO"))</f>
        <v/>
      </c>
      <c r="X3096" s="163">
        <f>IF(V3096&lt;=300%,O3096,IF(AND(V3096&gt;100%,V3096&lt;=150%),S3096,R3096))</f>
        <v/>
      </c>
      <c r="Y3096" s="162">
        <f>ROUND(X3096,0)</f>
        <v/>
      </c>
    </row>
    <row r="3097" ht="15.75" customHeight="1">
      <c r="B3097" s="32" t="inlineStr">
        <is>
          <t>5.56</t>
        </is>
      </c>
      <c r="C3097" s="32" t="n">
        <v>8714199</v>
      </c>
      <c r="D3097" s="59" t="inlineStr">
        <is>
          <t>CAMBIO DE CONJUNTO DEL INTERRUPTOR DEL CIERRE CENTRALIZADO DE PUERTAS</t>
        </is>
      </c>
      <c r="E3097" s="56" t="inlineStr">
        <is>
          <t>cambio de conjunto del interruptor del cierre centralizado de puertas</t>
        </is>
      </c>
      <c r="F3097" s="32" t="inlineStr">
        <is>
          <t>Unidad</t>
        </is>
      </c>
      <c r="G3097" s="35" t="inlineStr">
        <is>
          <t>suministro</t>
        </is>
      </c>
      <c r="H3097" s="159" t="n">
        <v>410372</v>
      </c>
      <c r="I3097" s="37" t="n">
        <v>158.91</v>
      </c>
      <c r="J3097" s="37" t="n">
        <v>151.76</v>
      </c>
      <c r="K3097" s="160">
        <f>H3097*(I3097/J3097)</f>
        <v/>
      </c>
      <c r="L3097" s="159" t="n">
        <v>509354.5695</v>
      </c>
      <c r="M3097" s="159" t="n">
        <v>494519</v>
      </c>
      <c r="N3097" s="159" t="n">
        <v>534080.52</v>
      </c>
      <c r="O3097" s="162">
        <f>MIN(K3097,L3097,M3097,N3097)</f>
        <v/>
      </c>
      <c r="P3097" s="162">
        <f>MAX(K3097,L3097,M3097,N3097)</f>
        <v/>
      </c>
      <c r="Q3097" s="162">
        <f>MEDIAN(K3097,L3097,M3097,N3097)</f>
        <v/>
      </c>
      <c r="R3097" s="162">
        <f>AVERAGE(K3097,L3097,M3097,N3097)</f>
        <v/>
      </c>
      <c r="S3097" s="162">
        <f>AVERAGE(O3097,Q3097)</f>
        <v/>
      </c>
      <c r="T3097" s="162">
        <f>AVERAGE(P3097,Q3097)</f>
        <v/>
      </c>
      <c r="U3097" s="41">
        <f>STDEVA(K3097,L3097,M3097,N3097)</f>
        <v/>
      </c>
      <c r="V3097" s="42">
        <f>U3097/Q3097</f>
        <v/>
      </c>
      <c r="W3097" s="43">
        <f>IF(X3097=O3097,"MENOR",IF(X3097=S3097,"PROM[MEN-MED]","PROMEDIO"))</f>
        <v/>
      </c>
      <c r="X3097" s="163">
        <f>IF(V3097&lt;=300%,O3097,IF(AND(V3097&gt;100%,V3097&lt;=150%),S3097,R3097))</f>
        <v/>
      </c>
      <c r="Y3097" s="162">
        <f>ROUND(X3097,0)</f>
        <v/>
      </c>
    </row>
    <row r="3098" ht="15.75" customHeight="1">
      <c r="B3098" s="32" t="inlineStr">
        <is>
          <t>5.57</t>
        </is>
      </c>
      <c r="C3098" s="32" t="n">
        <v>8714199</v>
      </c>
      <c r="D3098" s="59" t="inlineStr">
        <is>
          <t>CAMBIO DE CONJUNTO DEL INTERRUPTOR DE APERTURA DE LA PUERTA DEL MALETERO</t>
        </is>
      </c>
      <c r="E3098" s="56" t="inlineStr">
        <is>
          <t>cambio de conjunto del interruptor de apertura de la puerta del maletero</t>
        </is>
      </c>
      <c r="F3098" s="32" t="inlineStr">
        <is>
          <t>Unidad</t>
        </is>
      </c>
      <c r="G3098" s="35" t="inlineStr">
        <is>
          <t>suministro</t>
        </is>
      </c>
      <c r="H3098" s="159" t="n">
        <v>410372</v>
      </c>
      <c r="I3098" s="37" t="n">
        <v>158.91</v>
      </c>
      <c r="J3098" s="37" t="n">
        <v>151.76</v>
      </c>
      <c r="K3098" s="160">
        <f>H3098*(I3098/J3098)</f>
        <v/>
      </c>
      <c r="L3098" s="159" t="n">
        <v>504549.6232</v>
      </c>
      <c r="M3098" s="159" t="n">
        <v>489854</v>
      </c>
      <c r="N3098" s="159" t="n">
        <v>529042.3199999999</v>
      </c>
      <c r="O3098" s="162">
        <f>MIN(K3098,L3098,M3098,N3098)</f>
        <v/>
      </c>
      <c r="P3098" s="162">
        <f>MAX(K3098,L3098,M3098,N3098)</f>
        <v/>
      </c>
      <c r="Q3098" s="162">
        <f>MEDIAN(K3098,L3098,M3098,N3098)</f>
        <v/>
      </c>
      <c r="R3098" s="162">
        <f>AVERAGE(K3098,L3098,M3098,N3098)</f>
        <v/>
      </c>
      <c r="S3098" s="162">
        <f>AVERAGE(O3098,Q3098)</f>
        <v/>
      </c>
      <c r="T3098" s="162">
        <f>AVERAGE(P3098,Q3098)</f>
        <v/>
      </c>
      <c r="U3098" s="41">
        <f>STDEVA(K3098,L3098,M3098,N3098)</f>
        <v/>
      </c>
      <c r="V3098" s="42">
        <f>U3098/Q3098</f>
        <v/>
      </c>
      <c r="W3098" s="43">
        <f>IF(X3098=O3098,"MENOR",IF(X3098=S3098,"PROM[MEN-MED]","PROMEDIO"))</f>
        <v/>
      </c>
      <c r="X3098" s="163">
        <f>IF(V3098&lt;=300%,O3098,IF(AND(V3098&gt;100%,V3098&lt;=150%),S3098,R3098))</f>
        <v/>
      </c>
      <c r="Y3098" s="162">
        <f>ROUND(X3098,0)</f>
        <v/>
      </c>
    </row>
    <row r="3099" ht="15.75" customHeight="1">
      <c r="B3099" s="32" t="inlineStr">
        <is>
          <t>5.58</t>
        </is>
      </c>
      <c r="C3099" s="32" t="n">
        <v>8714199</v>
      </c>
      <c r="D3099" s="59" t="inlineStr">
        <is>
          <t>CAMBIO DE CONJUNTO DE LA LUZ DE LECTURA DE MAPAS</t>
        </is>
      </c>
      <c r="E3099" s="56" t="inlineStr">
        <is>
          <t>cambio de conjunto de la luz de lectura de mapas</t>
        </is>
      </c>
      <c r="F3099" s="32" t="inlineStr">
        <is>
          <t>Unidad</t>
        </is>
      </c>
      <c r="G3099" s="35" t="inlineStr">
        <is>
          <t>suministro</t>
        </is>
      </c>
      <c r="H3099" s="159" t="n">
        <v>410372</v>
      </c>
      <c r="I3099" s="37" t="n">
        <v>158.91</v>
      </c>
      <c r="J3099" s="37" t="n">
        <v>151.76</v>
      </c>
      <c r="K3099" s="160">
        <f>H3099*(I3099/J3099)</f>
        <v/>
      </c>
      <c r="L3099" s="159" t="n">
        <v>509354.5695</v>
      </c>
      <c r="M3099" s="159" t="n">
        <v>494519</v>
      </c>
      <c r="N3099" s="159" t="n">
        <v>534080.52</v>
      </c>
      <c r="O3099" s="162">
        <f>MIN(K3099,L3099,M3099,N3099)</f>
        <v/>
      </c>
      <c r="P3099" s="162">
        <f>MAX(K3099,L3099,M3099,N3099)</f>
        <v/>
      </c>
      <c r="Q3099" s="162">
        <f>MEDIAN(K3099,L3099,M3099,N3099)</f>
        <v/>
      </c>
      <c r="R3099" s="162">
        <f>AVERAGE(K3099,L3099,M3099,N3099)</f>
        <v/>
      </c>
      <c r="S3099" s="162">
        <f>AVERAGE(O3099,Q3099)</f>
        <v/>
      </c>
      <c r="T3099" s="162">
        <f>AVERAGE(P3099,Q3099)</f>
        <v/>
      </c>
      <c r="U3099" s="41">
        <f>STDEVA(K3099,L3099,M3099,N3099)</f>
        <v/>
      </c>
      <c r="V3099" s="42">
        <f>U3099/Q3099</f>
        <v/>
      </c>
      <c r="W3099" s="43">
        <f>IF(X3099=O3099,"MENOR",IF(X3099=S3099,"PROM[MEN-MED]","PROMEDIO"))</f>
        <v/>
      </c>
      <c r="X3099" s="163">
        <f>IF(V3099&lt;=300%,O3099,IF(AND(V3099&gt;100%,V3099&lt;=150%),S3099,R3099))</f>
        <v/>
      </c>
      <c r="Y3099" s="162">
        <f>ROUND(X3099,0)</f>
        <v/>
      </c>
    </row>
    <row r="3100" ht="15.75" customHeight="1">
      <c r="B3100" s="32" t="inlineStr">
        <is>
          <t>5.59</t>
        </is>
      </c>
      <c r="C3100" s="32" t="n">
        <v>8714199</v>
      </c>
      <c r="D3100" s="59" t="inlineStr">
        <is>
          <t xml:space="preserve">CAMBIO DE CONJUNTO DEL INTERRUPTOR DE LA LUZ DE CORTESIA DE LA PUERTA </t>
        </is>
      </c>
      <c r="E3100" s="56" t="inlineStr">
        <is>
          <t xml:space="preserve">cambio de conjunto del interruptor de la luz de cortesia de la puerta </t>
        </is>
      </c>
      <c r="F3100" s="32" t="inlineStr">
        <is>
          <t>Unidad</t>
        </is>
      </c>
      <c r="G3100" s="35" t="inlineStr">
        <is>
          <t>suministro</t>
        </is>
      </c>
      <c r="H3100" s="159" t="n">
        <v>410372</v>
      </c>
      <c r="I3100" s="37" t="n">
        <v>158.91</v>
      </c>
      <c r="J3100" s="37" t="n">
        <v>151.76</v>
      </c>
      <c r="K3100" s="160">
        <f>H3100*(I3100/J3100)</f>
        <v/>
      </c>
      <c r="L3100" s="159" t="n">
        <v>499744.665</v>
      </c>
      <c r="M3100" s="159" t="n">
        <v>485189</v>
      </c>
      <c r="N3100" s="159" t="n">
        <v>524004.12</v>
      </c>
      <c r="O3100" s="162">
        <f>MIN(K3100,L3100,M3100,N3100)</f>
        <v/>
      </c>
      <c r="P3100" s="162">
        <f>MAX(K3100,L3100,M3100,N3100)</f>
        <v/>
      </c>
      <c r="Q3100" s="162">
        <f>MEDIAN(K3100,L3100,M3100,N3100)</f>
        <v/>
      </c>
      <c r="R3100" s="162">
        <f>AVERAGE(K3100,L3100,M3100,N3100)</f>
        <v/>
      </c>
      <c r="S3100" s="162">
        <f>AVERAGE(O3100,Q3100)</f>
        <v/>
      </c>
      <c r="T3100" s="162">
        <f>AVERAGE(P3100,Q3100)</f>
        <v/>
      </c>
      <c r="U3100" s="41">
        <f>STDEVA(K3100,L3100,M3100,N3100)</f>
        <v/>
      </c>
      <c r="V3100" s="42">
        <f>U3100/Q3100</f>
        <v/>
      </c>
      <c r="W3100" s="43">
        <f>IF(X3100=O3100,"MENOR",IF(X3100=S3100,"PROM[MEN-MED]","PROMEDIO"))</f>
        <v/>
      </c>
      <c r="X3100" s="163">
        <f>IF(V3100&lt;=300%,O3100,IF(AND(V3100&gt;100%,V3100&lt;=150%),S3100,R3100))</f>
        <v/>
      </c>
      <c r="Y3100" s="162">
        <f>ROUND(X3100,0)</f>
        <v/>
      </c>
    </row>
    <row r="3101" ht="15.75" customHeight="1">
      <c r="B3101" s="32" t="inlineStr">
        <is>
          <t>5.60</t>
        </is>
      </c>
      <c r="C3101" s="32" t="n">
        <v>8714199</v>
      </c>
      <c r="D3101" s="59" t="inlineStr">
        <is>
          <t>CAMBIO DE CONJUNTO DEL INTERRUPTOR DEL LIMPIAPARABRISAS</t>
        </is>
      </c>
      <c r="E3101" s="56" t="inlineStr">
        <is>
          <t>cambio de conjunto del interruptor del limpiaparabrisas</t>
        </is>
      </c>
      <c r="F3101" s="32" t="inlineStr">
        <is>
          <t>Unidad</t>
        </is>
      </c>
      <c r="G3101" s="35" t="inlineStr">
        <is>
          <t>suministro</t>
        </is>
      </c>
      <c r="H3101" s="159" t="n">
        <v>683953</v>
      </c>
      <c r="I3101" s="37" t="n">
        <v>158.91</v>
      </c>
      <c r="J3101" s="37" t="n">
        <v>151.76</v>
      </c>
      <c r="K3101" s="160">
        <f>H3101*(I3101/J3101)</f>
        <v/>
      </c>
      <c r="L3101" s="159" t="n">
        <v>824898.1587</v>
      </c>
      <c r="M3101" s="159" t="n">
        <v>800872</v>
      </c>
      <c r="N3101" s="159" t="n">
        <v>864941.76</v>
      </c>
      <c r="O3101" s="162">
        <f>MIN(K3101,L3101,M3101,N3101)</f>
        <v/>
      </c>
      <c r="P3101" s="162">
        <f>MAX(K3101,L3101,M3101,N3101)</f>
        <v/>
      </c>
      <c r="Q3101" s="162">
        <f>MEDIAN(K3101,L3101,M3101,N3101)</f>
        <v/>
      </c>
      <c r="R3101" s="162">
        <f>AVERAGE(K3101,L3101,M3101,N3101)</f>
        <v/>
      </c>
      <c r="S3101" s="162">
        <f>AVERAGE(O3101,Q3101)</f>
        <v/>
      </c>
      <c r="T3101" s="162">
        <f>AVERAGE(P3101,Q3101)</f>
        <v/>
      </c>
      <c r="U3101" s="41">
        <f>STDEVA(K3101,L3101,M3101,N3101)</f>
        <v/>
      </c>
      <c r="V3101" s="42">
        <f>U3101/Q3101</f>
        <v/>
      </c>
      <c r="W3101" s="43">
        <f>IF(X3101=O3101,"MENOR",IF(X3101=S3101,"PROM[MEN-MED]","PROMEDIO"))</f>
        <v/>
      </c>
      <c r="X3101" s="163">
        <f>IF(V3101&lt;=300%,O3101,IF(AND(V3101&gt;100%,V3101&lt;=150%),S3101,R3101))</f>
        <v/>
      </c>
      <c r="Y3101" s="162">
        <f>ROUND(X3101,0)</f>
        <v/>
      </c>
    </row>
    <row r="3102" ht="15.75" customHeight="1">
      <c r="B3102" s="32" t="inlineStr">
        <is>
          <t>5.61</t>
        </is>
      </c>
      <c r="C3102" s="32" t="n">
        <v>8714199</v>
      </c>
      <c r="D3102" s="59" t="inlineStr">
        <is>
          <t>CAMBIO DE RECEPTOR CONTROL DE LAS PUERTAS</t>
        </is>
      </c>
      <c r="E3102" s="56" t="inlineStr">
        <is>
          <t>cambio de receptor control de las puertas</t>
        </is>
      </c>
      <c r="F3102" s="32" t="inlineStr">
        <is>
          <t>Unidad</t>
        </is>
      </c>
      <c r="G3102" s="35" t="inlineStr">
        <is>
          <t>suministro</t>
        </is>
      </c>
      <c r="H3102" s="159" t="n">
        <v>683953</v>
      </c>
      <c r="I3102" s="37" t="n">
        <v>158.91</v>
      </c>
      <c r="J3102" s="37" t="n">
        <v>151.76</v>
      </c>
      <c r="K3102" s="160">
        <f>H3102*(I3102/J3102)</f>
        <v/>
      </c>
      <c r="L3102" s="159" t="n">
        <v>848924.9727</v>
      </c>
      <c r="M3102" s="159" t="n">
        <v>824199</v>
      </c>
      <c r="N3102" s="159" t="n">
        <v>890134.92</v>
      </c>
      <c r="O3102" s="162">
        <f>MIN(K3102,L3102,M3102,N3102)</f>
        <v/>
      </c>
      <c r="P3102" s="162">
        <f>MAX(K3102,L3102,M3102,N3102)</f>
        <v/>
      </c>
      <c r="Q3102" s="162">
        <f>MEDIAN(K3102,L3102,M3102,N3102)</f>
        <v/>
      </c>
      <c r="R3102" s="162">
        <f>AVERAGE(K3102,L3102,M3102,N3102)</f>
        <v/>
      </c>
      <c r="S3102" s="162">
        <f>AVERAGE(O3102,Q3102)</f>
        <v/>
      </c>
      <c r="T3102" s="162">
        <f>AVERAGE(P3102,Q3102)</f>
        <v/>
      </c>
      <c r="U3102" s="41">
        <f>STDEVA(K3102,L3102,M3102,N3102)</f>
        <v/>
      </c>
      <c r="V3102" s="42">
        <f>U3102/Q3102</f>
        <v/>
      </c>
      <c r="W3102" s="43">
        <f>IF(X3102=O3102,"MENOR",IF(X3102=S3102,"PROM[MEN-MED]","PROMEDIO"))</f>
        <v/>
      </c>
      <c r="X3102" s="163">
        <f>IF(V3102&lt;=300%,O3102,IF(AND(V3102&gt;100%,V3102&lt;=150%),S3102,R3102))</f>
        <v/>
      </c>
      <c r="Y3102" s="162">
        <f>ROUND(X3102,0)</f>
        <v/>
      </c>
    </row>
    <row r="3103" ht="15.75" customHeight="1">
      <c r="B3103" s="32" t="inlineStr">
        <is>
          <t>5.62</t>
        </is>
      </c>
      <c r="C3103" s="32" t="n">
        <v>8714199</v>
      </c>
      <c r="D3103" s="59" t="inlineStr">
        <is>
          <t>CAMBIO DE CONJUNTO DE LOS INSTRUMENTOS AUXILIARES</t>
        </is>
      </c>
      <c r="E3103" s="56" t="inlineStr">
        <is>
          <t>cambio de conjunto de los instrumentos auxiliares</t>
        </is>
      </c>
      <c r="F3103" s="32" t="inlineStr">
        <is>
          <t>Unidad</t>
        </is>
      </c>
      <c r="G3103" s="35" t="inlineStr">
        <is>
          <t>suministro</t>
        </is>
      </c>
      <c r="H3103" s="159" t="n">
        <v>410372</v>
      </c>
      <c r="I3103" s="37" t="n">
        <v>158.91</v>
      </c>
      <c r="J3103" s="37" t="n">
        <v>151.76</v>
      </c>
      <c r="K3103" s="160">
        <f>H3103*(I3103/J3103)</f>
        <v/>
      </c>
      <c r="L3103" s="159" t="n">
        <v>499744.665</v>
      </c>
      <c r="M3103" s="159" t="n">
        <v>485189</v>
      </c>
      <c r="N3103" s="159" t="n">
        <v>524004.12</v>
      </c>
      <c r="O3103" s="162">
        <f>MIN(K3103,L3103,M3103,N3103)</f>
        <v/>
      </c>
      <c r="P3103" s="162">
        <f>MAX(K3103,L3103,M3103,N3103)</f>
        <v/>
      </c>
      <c r="Q3103" s="162">
        <f>MEDIAN(K3103,L3103,M3103,N3103)</f>
        <v/>
      </c>
      <c r="R3103" s="162">
        <f>AVERAGE(K3103,L3103,M3103,N3103)</f>
        <v/>
      </c>
      <c r="S3103" s="162">
        <f>AVERAGE(O3103,Q3103)</f>
        <v/>
      </c>
      <c r="T3103" s="162">
        <f>AVERAGE(P3103,Q3103)</f>
        <v/>
      </c>
      <c r="U3103" s="41">
        <f>STDEVA(K3103,L3103,M3103,N3103)</f>
        <v/>
      </c>
      <c r="V3103" s="42">
        <f>U3103/Q3103</f>
        <v/>
      </c>
      <c r="W3103" s="43">
        <f>IF(X3103=O3103,"MENOR",IF(X3103=S3103,"PROM[MEN-MED]","PROMEDIO"))</f>
        <v/>
      </c>
      <c r="X3103" s="163">
        <f>IF(V3103&lt;=300%,O3103,IF(AND(V3103&gt;100%,V3103&lt;=150%),S3103,R3103))</f>
        <v/>
      </c>
      <c r="Y3103" s="162">
        <f>ROUND(X3103,0)</f>
        <v/>
      </c>
    </row>
    <row r="3104" ht="15.75" customHeight="1">
      <c r="B3104" s="32" t="inlineStr">
        <is>
          <t>5.63</t>
        </is>
      </c>
      <c r="C3104" s="32" t="n">
        <v>8714199</v>
      </c>
      <c r="D3104" s="59" t="inlineStr">
        <is>
          <t>CAMBIO DE REOSTATO CONTROL DE LUCES</t>
        </is>
      </c>
      <c r="E3104" s="56" t="inlineStr">
        <is>
          <t>cambio de reostato control de luces</t>
        </is>
      </c>
      <c r="F3104" s="32" t="inlineStr">
        <is>
          <t>Unidad</t>
        </is>
      </c>
      <c r="G3104" s="35" t="inlineStr">
        <is>
          <t>suministro</t>
        </is>
      </c>
      <c r="H3104" s="159" t="n">
        <v>683953</v>
      </c>
      <c r="I3104" s="37" t="n">
        <v>158.91</v>
      </c>
      <c r="J3104" s="37" t="n">
        <v>151.76</v>
      </c>
      <c r="K3104" s="160">
        <f>H3104*(I3104/J3104)</f>
        <v/>
      </c>
      <c r="L3104" s="159" t="n">
        <v>824898.1587</v>
      </c>
      <c r="M3104" s="159" t="n">
        <v>800872</v>
      </c>
      <c r="N3104" s="159" t="n">
        <v>864941.76</v>
      </c>
      <c r="O3104" s="162">
        <f>MIN(K3104,L3104,M3104,N3104)</f>
        <v/>
      </c>
      <c r="P3104" s="162">
        <f>MAX(K3104,L3104,M3104,N3104)</f>
        <v/>
      </c>
      <c r="Q3104" s="162">
        <f>MEDIAN(K3104,L3104,M3104,N3104)</f>
        <v/>
      </c>
      <c r="R3104" s="162">
        <f>AVERAGE(K3104,L3104,M3104,N3104)</f>
        <v/>
      </c>
      <c r="S3104" s="162">
        <f>AVERAGE(O3104,Q3104)</f>
        <v/>
      </c>
      <c r="T3104" s="162">
        <f>AVERAGE(P3104,Q3104)</f>
        <v/>
      </c>
      <c r="U3104" s="41">
        <f>STDEVA(K3104,L3104,M3104,N3104)</f>
        <v/>
      </c>
      <c r="V3104" s="42">
        <f>U3104/Q3104</f>
        <v/>
      </c>
      <c r="W3104" s="43">
        <f>IF(X3104=O3104,"MENOR",IF(X3104=S3104,"PROM[MEN-MED]","PROMEDIO"))</f>
        <v/>
      </c>
      <c r="X3104" s="163">
        <f>IF(V3104&lt;=300%,O3104,IF(AND(V3104&gt;100%,V3104&lt;=150%),S3104,R3104))</f>
        <v/>
      </c>
      <c r="Y3104" s="162">
        <f>ROUND(X3104,0)</f>
        <v/>
      </c>
    </row>
    <row r="3105" ht="19.5" customHeight="1">
      <c r="B3105" s="96" t="inlineStr">
        <is>
          <t>6.</t>
        </is>
      </c>
      <c r="C3105" s="142" t="inlineStr">
        <is>
          <t>SISTEMA DE REFRIGERACIÓN</t>
        </is>
      </c>
      <c r="H3105" s="157" t="n"/>
      <c r="I3105" s="29" t="n"/>
      <c r="J3105" s="29" t="n"/>
      <c r="K3105" s="157" t="n"/>
      <c r="L3105" s="157" t="n"/>
      <c r="M3105" s="157" t="n"/>
      <c r="N3105" s="157" t="n"/>
      <c r="O3105" s="29" t="n"/>
      <c r="P3105" s="29" t="n"/>
      <c r="Q3105" s="29" t="n"/>
      <c r="R3105" s="29" t="n"/>
      <c r="S3105" s="29" t="n"/>
      <c r="T3105" s="29" t="n"/>
      <c r="U3105" s="29" t="n"/>
      <c r="V3105" s="75" t="n"/>
      <c r="W3105" s="29" t="n"/>
      <c r="X3105" s="29" t="n"/>
      <c r="Y3105" s="29" t="n"/>
    </row>
    <row r="3106" ht="15.75" customHeight="1">
      <c r="B3106" s="32" t="inlineStr">
        <is>
          <t>6.1</t>
        </is>
      </c>
      <c r="C3106" s="32" t="n">
        <v>8714199</v>
      </c>
      <c r="D3106" s="59" t="inlineStr">
        <is>
          <t>CAMBIO DE CONJUNTO DE ADMISION DE AIRE FRIO</t>
        </is>
      </c>
      <c r="E3106" s="56" t="inlineStr">
        <is>
          <t>cambio de conjunto de admision de aire frio</t>
        </is>
      </c>
      <c r="F3106" s="32" t="inlineStr">
        <is>
          <t>Unidad</t>
        </is>
      </c>
      <c r="G3106" s="35" t="inlineStr">
        <is>
          <t>suministro</t>
        </is>
      </c>
      <c r="H3106" s="159" t="n">
        <v>955273</v>
      </c>
      <c r="I3106" s="37" t="n">
        <v>158.91</v>
      </c>
      <c r="J3106" s="37" t="n">
        <v>151.76</v>
      </c>
      <c r="K3106" s="160">
        <f>H3106*(I3106/J3106)</f>
        <v/>
      </c>
      <c r="L3106" s="159" t="n">
        <v>1166070.2067</v>
      </c>
      <c r="M3106" s="159" t="n">
        <v>1132107</v>
      </c>
      <c r="N3106" s="159" t="n">
        <v>1222675.56</v>
      </c>
      <c r="O3106" s="162">
        <f>MIN(K3106,L3106,M3106,N3106)</f>
        <v/>
      </c>
      <c r="P3106" s="162">
        <f>MAX(K3106,L3106,M3106,N3106)</f>
        <v/>
      </c>
      <c r="Q3106" s="162">
        <f>MEDIAN(K3106,L3106,M3106,N3106)</f>
        <v/>
      </c>
      <c r="R3106" s="162">
        <f>AVERAGE(K3106,L3106,M3106,N3106)</f>
        <v/>
      </c>
      <c r="S3106" s="162">
        <f>AVERAGE(O3106,Q3106)</f>
        <v/>
      </c>
      <c r="T3106" s="162">
        <f>AVERAGE(P3106,Q3106)</f>
        <v/>
      </c>
      <c r="U3106" s="41">
        <f>STDEVA(K3106,L3106,M3106,N3106)</f>
        <v/>
      </c>
      <c r="V3106" s="42">
        <f>U3106/Q3106</f>
        <v/>
      </c>
      <c r="W3106" s="43">
        <f>IF(X3106=O3106,"MENOR",IF(X3106=S3106,"PROM[MEN-MED]","PROMEDIO"))</f>
        <v/>
      </c>
      <c r="X3106" s="163">
        <f>IF(V3106&lt;=300%,O3106,IF(AND(V3106&gt;100%,V3106&lt;=150%),S3106,R3106))</f>
        <v/>
      </c>
      <c r="Y3106" s="162">
        <f>ROUND(X3106,0)</f>
        <v/>
      </c>
    </row>
    <row r="3107" ht="15.75" customHeight="1">
      <c r="B3107" s="32" t="inlineStr">
        <is>
          <t>6.2</t>
        </is>
      </c>
      <c r="C3107" s="32" t="n">
        <v>8714199</v>
      </c>
      <c r="D3107" s="59" t="inlineStr">
        <is>
          <t>CAMBIO DE MAGUERA DEL RADIADOR NO.1</t>
        </is>
      </c>
      <c r="E3107" s="56" t="inlineStr">
        <is>
          <t>cambio de maguera del radiador no.1</t>
        </is>
      </c>
      <c r="F3107" s="32" t="inlineStr">
        <is>
          <t>Unidad</t>
        </is>
      </c>
      <c r="G3107" s="35" t="inlineStr">
        <is>
          <t>suministro</t>
        </is>
      </c>
      <c r="H3107" s="159" t="n">
        <v>136791</v>
      </c>
      <c r="I3107" s="37" t="n">
        <v>158.91</v>
      </c>
      <c r="J3107" s="37" t="n">
        <v>151.76</v>
      </c>
      <c r="K3107" s="160">
        <f>H3107*(I3107/J3107)</f>
        <v/>
      </c>
      <c r="L3107" s="159" t="n">
        <v>169785.2016</v>
      </c>
      <c r="M3107" s="159" t="n">
        <v>164840</v>
      </c>
      <c r="N3107" s="159" t="n">
        <v>178027.2</v>
      </c>
      <c r="O3107" s="162">
        <f>MIN(K3107,L3107,M3107,N3107)</f>
        <v/>
      </c>
      <c r="P3107" s="162">
        <f>MAX(K3107,L3107,M3107,N3107)</f>
        <v/>
      </c>
      <c r="Q3107" s="162">
        <f>MEDIAN(K3107,L3107,M3107,N3107)</f>
        <v/>
      </c>
      <c r="R3107" s="162">
        <f>AVERAGE(K3107,L3107,M3107,N3107)</f>
        <v/>
      </c>
      <c r="S3107" s="162">
        <f>AVERAGE(O3107,Q3107)</f>
        <v/>
      </c>
      <c r="T3107" s="162">
        <f>AVERAGE(P3107,Q3107)</f>
        <v/>
      </c>
      <c r="U3107" s="41">
        <f>STDEVA(K3107,L3107,M3107,N3107)</f>
        <v/>
      </c>
      <c r="V3107" s="42">
        <f>U3107/Q3107</f>
        <v/>
      </c>
      <c r="W3107" s="43">
        <f>IF(X3107=O3107,"MENOR",IF(X3107=S3107,"PROM[MEN-MED]","PROMEDIO"))</f>
        <v/>
      </c>
      <c r="X3107" s="163">
        <f>IF(V3107&lt;=300%,O3107,IF(AND(V3107&gt;100%,V3107&lt;=150%),S3107,R3107))</f>
        <v/>
      </c>
      <c r="Y3107" s="162">
        <f>ROUND(X3107,0)</f>
        <v/>
      </c>
    </row>
    <row r="3108" ht="15.75" customHeight="1">
      <c r="B3108" s="32" t="inlineStr">
        <is>
          <t>6.3</t>
        </is>
      </c>
      <c r="C3108" s="32" t="n">
        <v>8714199</v>
      </c>
      <c r="D3108" s="59" t="inlineStr">
        <is>
          <t>CAMBIO DE MANGUERA DEL RADIADOR NO.2</t>
        </is>
      </c>
      <c r="E3108" s="56" t="inlineStr">
        <is>
          <t>cambio de manguera del radiador no.2</t>
        </is>
      </c>
      <c r="F3108" s="32" t="inlineStr">
        <is>
          <t>Unidad</t>
        </is>
      </c>
      <c r="G3108" s="35" t="inlineStr">
        <is>
          <t>suministro</t>
        </is>
      </c>
      <c r="H3108" s="159" t="n">
        <v>136791</v>
      </c>
      <c r="I3108" s="37" t="n">
        <v>158.91</v>
      </c>
      <c r="J3108" s="37" t="n">
        <v>151.76</v>
      </c>
      <c r="K3108" s="160">
        <f>H3108*(I3108/J3108)</f>
        <v/>
      </c>
      <c r="L3108" s="159" t="n">
        <v>164979.22</v>
      </c>
      <c r="M3108" s="159" t="n">
        <v>160174</v>
      </c>
      <c r="N3108" s="159" t="n">
        <v>172987.92</v>
      </c>
      <c r="O3108" s="162">
        <f>MIN(K3108,L3108,M3108,N3108)</f>
        <v/>
      </c>
      <c r="P3108" s="162">
        <f>MAX(K3108,L3108,M3108,N3108)</f>
        <v/>
      </c>
      <c r="Q3108" s="162">
        <f>MEDIAN(K3108,L3108,M3108,N3108)</f>
        <v/>
      </c>
      <c r="R3108" s="162">
        <f>AVERAGE(K3108,L3108,M3108,N3108)</f>
        <v/>
      </c>
      <c r="S3108" s="162">
        <f>AVERAGE(O3108,Q3108)</f>
        <v/>
      </c>
      <c r="T3108" s="162">
        <f>AVERAGE(P3108,Q3108)</f>
        <v/>
      </c>
      <c r="U3108" s="41">
        <f>STDEVA(K3108,L3108,M3108,N3108)</f>
        <v/>
      </c>
      <c r="V3108" s="42">
        <f>U3108/Q3108</f>
        <v/>
      </c>
      <c r="W3108" s="43">
        <f>IF(X3108=O3108,"MENOR",IF(X3108=S3108,"PROM[MEN-MED]","PROMEDIO"))</f>
        <v/>
      </c>
      <c r="X3108" s="163">
        <f>IF(V3108&lt;=300%,O3108,IF(AND(V3108&gt;100%,V3108&lt;=150%),S3108,R3108))</f>
        <v/>
      </c>
      <c r="Y3108" s="162">
        <f>ROUND(X3108,0)</f>
        <v/>
      </c>
    </row>
    <row r="3109" ht="15.75" customHeight="1">
      <c r="B3109" s="32" t="inlineStr">
        <is>
          <t>6.4</t>
        </is>
      </c>
      <c r="C3109" s="32" t="n">
        <v>8714199</v>
      </c>
      <c r="D3109" s="59" t="inlineStr">
        <is>
          <t xml:space="preserve">CAMBIO DE DEPOSITO DEL RADIADOR </t>
        </is>
      </c>
      <c r="E3109" s="34" t="inlineStr">
        <is>
          <t xml:space="preserve">cambio de deposito del radiador </t>
        </is>
      </c>
      <c r="F3109" s="32" t="inlineStr">
        <is>
          <t>Unidad</t>
        </is>
      </c>
      <c r="G3109" s="35" t="inlineStr">
        <is>
          <t>suministro</t>
        </is>
      </c>
      <c r="H3109" s="159" t="n">
        <v>273581</v>
      </c>
      <c r="I3109" s="37" t="n">
        <v>158.91</v>
      </c>
      <c r="J3109" s="37" t="n">
        <v>151.76</v>
      </c>
      <c r="K3109" s="160">
        <f>H3109*(I3109/J3109)</f>
        <v/>
      </c>
      <c r="L3109" s="159" t="n">
        <v>339570.4032</v>
      </c>
      <c r="M3109" s="159" t="n">
        <v>329680</v>
      </c>
      <c r="N3109" s="159" t="n">
        <v>356054.4</v>
      </c>
      <c r="O3109" s="162">
        <f>MIN(K3109,L3109,M3109,N3109)</f>
        <v/>
      </c>
      <c r="P3109" s="162">
        <f>MAX(K3109,L3109,M3109,N3109)</f>
        <v/>
      </c>
      <c r="Q3109" s="162">
        <f>MEDIAN(K3109,L3109,M3109,N3109)</f>
        <v/>
      </c>
      <c r="R3109" s="162">
        <f>AVERAGE(K3109,L3109,M3109,N3109)</f>
        <v/>
      </c>
      <c r="S3109" s="162">
        <f>AVERAGE(O3109,Q3109)</f>
        <v/>
      </c>
      <c r="T3109" s="162">
        <f>AVERAGE(P3109,Q3109)</f>
        <v/>
      </c>
      <c r="U3109" s="41">
        <f>STDEVA(K3109,L3109,M3109,N3109)</f>
        <v/>
      </c>
      <c r="V3109" s="42">
        <f>U3109/Q3109</f>
        <v/>
      </c>
      <c r="W3109" s="43">
        <f>IF(X3109=O3109,"MENOR",IF(X3109=S3109,"PROM[MEN-MED]","PROMEDIO"))</f>
        <v/>
      </c>
      <c r="X3109" s="163">
        <f>IF(V3109&lt;=300%,O3109,IF(AND(V3109&gt;100%,V3109&lt;=150%),S3109,R3109))</f>
        <v/>
      </c>
      <c r="Y3109" s="162">
        <f>ROUND(X3109,0)</f>
        <v/>
      </c>
    </row>
    <row r="3110" ht="15.75" customHeight="1">
      <c r="B3110" s="32" t="inlineStr">
        <is>
          <t>6.5</t>
        </is>
      </c>
      <c r="C3110" s="32" t="n">
        <v>8714199</v>
      </c>
      <c r="D3110" s="59" t="inlineStr">
        <is>
          <t>CAMBIO DE VENTILADOR CON ACOPLE HIDRAULICO</t>
        </is>
      </c>
      <c r="E3110" s="56" t="inlineStr">
        <is>
          <t>cambio de ventilador con acople hidraulico</t>
        </is>
      </c>
      <c r="F3110" s="32" t="inlineStr">
        <is>
          <t>Unidad</t>
        </is>
      </c>
      <c r="G3110" s="35" t="inlineStr">
        <is>
          <t>suministro</t>
        </is>
      </c>
      <c r="H3110" s="159" t="n">
        <v>273581</v>
      </c>
      <c r="I3110" s="37" t="n">
        <v>158.91</v>
      </c>
      <c r="J3110" s="37" t="n">
        <v>151.76</v>
      </c>
      <c r="K3110" s="160">
        <f>H3110*(I3110/J3110)</f>
        <v/>
      </c>
      <c r="L3110" s="159" t="n">
        <v>336366.0664</v>
      </c>
      <c r="M3110" s="159" t="n">
        <v>326569</v>
      </c>
      <c r="N3110" s="159" t="n">
        <v>352694.52</v>
      </c>
      <c r="O3110" s="162">
        <f>MIN(K3110,L3110,M3110,N3110)</f>
        <v/>
      </c>
      <c r="P3110" s="162">
        <f>MAX(K3110,L3110,M3110,N3110)</f>
        <v/>
      </c>
      <c r="Q3110" s="162">
        <f>MEDIAN(K3110,L3110,M3110,N3110)</f>
        <v/>
      </c>
      <c r="R3110" s="162">
        <f>AVERAGE(K3110,L3110,M3110,N3110)</f>
        <v/>
      </c>
      <c r="S3110" s="162">
        <f>AVERAGE(O3110,Q3110)</f>
        <v/>
      </c>
      <c r="T3110" s="162">
        <f>AVERAGE(P3110,Q3110)</f>
        <v/>
      </c>
      <c r="U3110" s="41">
        <f>STDEVA(K3110,L3110,M3110,N3110)</f>
        <v/>
      </c>
      <c r="V3110" s="42">
        <f>U3110/Q3110</f>
        <v/>
      </c>
      <c r="W3110" s="43">
        <f>IF(X3110=O3110,"MENOR",IF(X3110=S3110,"PROM[MEN-MED]","PROMEDIO"))</f>
        <v/>
      </c>
      <c r="X3110" s="163">
        <f>IF(V3110&lt;=300%,O3110,IF(AND(V3110&gt;100%,V3110&lt;=150%),S3110,R3110))</f>
        <v/>
      </c>
      <c r="Y3110" s="162">
        <f>ROUND(X3110,0)</f>
        <v/>
      </c>
    </row>
    <row r="3111" ht="15.75" customHeight="1">
      <c r="B3111" s="32" t="inlineStr">
        <is>
          <t>6.6</t>
        </is>
      </c>
      <c r="C3111" s="32" t="n">
        <v>8714199</v>
      </c>
      <c r="D3111" s="59" t="inlineStr">
        <is>
          <t>CAMBIO DE POLEA DEL VENTILADOR</t>
        </is>
      </c>
      <c r="E3111" s="56" t="inlineStr">
        <is>
          <t>cambio de polea del ventilador</t>
        </is>
      </c>
      <c r="F3111" s="32" t="inlineStr">
        <is>
          <t>Unidad</t>
        </is>
      </c>
      <c r="G3111" s="35" t="inlineStr">
        <is>
          <t>suministro</t>
        </is>
      </c>
      <c r="H3111" s="159" t="n">
        <v>410372</v>
      </c>
      <c r="I3111" s="37" t="n">
        <v>158.91</v>
      </c>
      <c r="J3111" s="37" t="n">
        <v>151.76</v>
      </c>
      <c r="K3111" s="160">
        <f>H3111*(I3111/J3111)</f>
        <v/>
      </c>
      <c r="L3111" s="159" t="n">
        <v>494938.6953</v>
      </c>
      <c r="M3111" s="159" t="n">
        <v>480523</v>
      </c>
      <c r="N3111" s="159" t="n">
        <v>518964.84</v>
      </c>
      <c r="O3111" s="162">
        <f>MIN(K3111,L3111,M3111,N3111)</f>
        <v/>
      </c>
      <c r="P3111" s="162">
        <f>MAX(K3111,L3111,M3111,N3111)</f>
        <v/>
      </c>
      <c r="Q3111" s="162">
        <f>MEDIAN(K3111,L3111,M3111,N3111)</f>
        <v/>
      </c>
      <c r="R3111" s="162">
        <f>AVERAGE(K3111,L3111,M3111,N3111)</f>
        <v/>
      </c>
      <c r="S3111" s="162">
        <f>AVERAGE(O3111,Q3111)</f>
        <v/>
      </c>
      <c r="T3111" s="162">
        <f>AVERAGE(P3111,Q3111)</f>
        <v/>
      </c>
      <c r="U3111" s="41">
        <f>STDEVA(K3111,L3111,M3111,N3111)</f>
        <v/>
      </c>
      <c r="V3111" s="42">
        <f>U3111/Q3111</f>
        <v/>
      </c>
      <c r="W3111" s="43">
        <f>IF(X3111=O3111,"MENOR",IF(X3111=S3111,"PROM[MEN-MED]","PROMEDIO"))</f>
        <v/>
      </c>
      <c r="X3111" s="163">
        <f>IF(V3111&lt;=300%,O3111,IF(AND(V3111&gt;100%,V3111&lt;=150%),S3111,R3111))</f>
        <v/>
      </c>
      <c r="Y3111" s="162">
        <f>ROUND(X3111,0)</f>
        <v/>
      </c>
    </row>
    <row r="3112" ht="31.5" customHeight="1">
      <c r="B3112" s="32" t="inlineStr">
        <is>
          <t>6.7</t>
        </is>
      </c>
      <c r="C3112" s="32" t="n">
        <v>8714199</v>
      </c>
      <c r="D3112" s="59" t="inlineStr">
        <is>
          <t xml:space="preserve">CAMBIO DE CORREA TRAPESOIDAL  DEL VENTILADOR Y DEL GENERADOR </t>
        </is>
      </c>
      <c r="E3112" s="34" t="inlineStr">
        <is>
          <t xml:space="preserve">cambio de correa trapesoidal  del ventilador y del generador </t>
        </is>
      </c>
      <c r="F3112" s="32" t="inlineStr">
        <is>
          <t>Unidad</t>
        </is>
      </c>
      <c r="G3112" s="35" t="inlineStr">
        <is>
          <t>suministro</t>
        </is>
      </c>
      <c r="H3112" s="159" t="n">
        <v>957534</v>
      </c>
      <c r="I3112" s="37" t="n">
        <v>158.91</v>
      </c>
      <c r="J3112" s="37" t="n">
        <v>151.76</v>
      </c>
      <c r="K3112" s="160">
        <f>H3112*(I3112/J3112)</f>
        <v/>
      </c>
      <c r="L3112" s="159" t="n">
        <v>1188494.3406</v>
      </c>
      <c r="M3112" s="159" t="n">
        <v>1153878</v>
      </c>
      <c r="N3112" s="159" t="n">
        <v>1246188.24</v>
      </c>
      <c r="O3112" s="162">
        <f>MIN(K3112,L3112,M3112,N3112)</f>
        <v/>
      </c>
      <c r="P3112" s="162">
        <f>MAX(K3112,L3112,M3112,N3112)</f>
        <v/>
      </c>
      <c r="Q3112" s="162">
        <f>MEDIAN(K3112,L3112,M3112,N3112)</f>
        <v/>
      </c>
      <c r="R3112" s="162">
        <f>AVERAGE(K3112,L3112,M3112,N3112)</f>
        <v/>
      </c>
      <c r="S3112" s="162">
        <f>AVERAGE(O3112,Q3112)</f>
        <v/>
      </c>
      <c r="T3112" s="162">
        <f>AVERAGE(P3112,Q3112)</f>
        <v/>
      </c>
      <c r="U3112" s="41">
        <f>STDEVA(K3112,L3112,M3112,N3112)</f>
        <v/>
      </c>
      <c r="V3112" s="42">
        <f>U3112/Q3112</f>
        <v/>
      </c>
      <c r="W3112" s="43">
        <f>IF(X3112=O3112,"MENOR",IF(X3112=S3112,"PROM[MEN-MED]","PROMEDIO"))</f>
        <v/>
      </c>
      <c r="X3112" s="163">
        <f>IF(V3112&lt;=300%,O3112,IF(AND(V3112&gt;100%,V3112&lt;=150%),S3112,R3112))</f>
        <v/>
      </c>
      <c r="Y3112" s="162">
        <f>ROUND(X3112,0)</f>
        <v/>
      </c>
    </row>
    <row r="3113" ht="15.75" customHeight="1">
      <c r="B3113" s="32" t="inlineStr">
        <is>
          <t>6.8</t>
        </is>
      </c>
      <c r="C3113" s="32" t="n">
        <v>8714199</v>
      </c>
      <c r="D3113" s="59" t="inlineStr">
        <is>
          <t>CAMBIO DE TUBO DEL ENFRIADOR DE ACEITE</t>
        </is>
      </c>
      <c r="E3113" s="34" t="inlineStr">
        <is>
          <t>cambio de tubo del enfriador de aceite</t>
        </is>
      </c>
      <c r="F3113" s="32" t="inlineStr">
        <is>
          <t>Unidad</t>
        </is>
      </c>
      <c r="G3113" s="35" t="inlineStr">
        <is>
          <t>suministro</t>
        </is>
      </c>
      <c r="H3113" s="159" t="n">
        <v>410372</v>
      </c>
      <c r="I3113" s="37" t="n">
        <v>158.91</v>
      </c>
      <c r="J3113" s="37" t="n">
        <v>151.76</v>
      </c>
      <c r="K3113" s="160">
        <f>H3113*(I3113/J3113)</f>
        <v/>
      </c>
      <c r="L3113" s="159" t="n">
        <v>499744.665</v>
      </c>
      <c r="M3113" s="159" t="n">
        <v>485189</v>
      </c>
      <c r="N3113" s="159" t="n">
        <v>524004.12</v>
      </c>
      <c r="O3113" s="162">
        <f>MIN(K3113,L3113,M3113,N3113)</f>
        <v/>
      </c>
      <c r="P3113" s="162">
        <f>MAX(K3113,L3113,M3113,N3113)</f>
        <v/>
      </c>
      <c r="Q3113" s="162">
        <f>MEDIAN(K3113,L3113,M3113,N3113)</f>
        <v/>
      </c>
      <c r="R3113" s="162">
        <f>AVERAGE(K3113,L3113,M3113,N3113)</f>
        <v/>
      </c>
      <c r="S3113" s="162">
        <f>AVERAGE(O3113,Q3113)</f>
        <v/>
      </c>
      <c r="T3113" s="162">
        <f>AVERAGE(P3113,Q3113)</f>
        <v/>
      </c>
      <c r="U3113" s="41">
        <f>STDEVA(K3113,L3113,M3113,N3113)</f>
        <v/>
      </c>
      <c r="V3113" s="42">
        <f>U3113/Q3113</f>
        <v/>
      </c>
      <c r="W3113" s="43">
        <f>IF(X3113=O3113,"MENOR",IF(X3113=S3113,"PROM[MEN-MED]","PROMEDIO"))</f>
        <v/>
      </c>
      <c r="X3113" s="163">
        <f>IF(V3113&lt;=300%,O3113,IF(AND(V3113&gt;100%,V3113&lt;=150%),S3113,R3113))</f>
        <v/>
      </c>
      <c r="Y3113" s="162">
        <f>ROUND(X3113,0)</f>
        <v/>
      </c>
    </row>
    <row r="3114" ht="15.75" customHeight="1">
      <c r="B3114" s="32" t="inlineStr">
        <is>
          <t>6.9</t>
        </is>
      </c>
      <c r="C3114" s="32" t="n">
        <v>8714199</v>
      </c>
      <c r="D3114" s="59" t="inlineStr">
        <is>
          <t>CAMBIO DE MANGUERA DE DERIVACION DE AGUA NO.1</t>
        </is>
      </c>
      <c r="E3114" s="34" t="inlineStr">
        <is>
          <t>cambio de manguera de derivacion de agua no.1</t>
        </is>
      </c>
      <c r="F3114" s="32" t="inlineStr">
        <is>
          <t>Unidad</t>
        </is>
      </c>
      <c r="G3114" s="35" t="inlineStr">
        <is>
          <t>suministro</t>
        </is>
      </c>
      <c r="H3114" s="159" t="n">
        <v>273581</v>
      </c>
      <c r="I3114" s="37" t="n">
        <v>158.91</v>
      </c>
      <c r="J3114" s="37" t="n">
        <v>151.76</v>
      </c>
      <c r="K3114" s="160">
        <f>H3114*(I3114/J3114)</f>
        <v/>
      </c>
      <c r="L3114" s="159" t="n">
        <v>329959.4753</v>
      </c>
      <c r="M3114" s="159" t="n">
        <v>320349</v>
      </c>
      <c r="N3114" s="159" t="n">
        <v>345976.92</v>
      </c>
      <c r="O3114" s="162">
        <f>MIN(K3114,L3114,M3114,N3114)</f>
        <v/>
      </c>
      <c r="P3114" s="162">
        <f>MAX(K3114,L3114,M3114,N3114)</f>
        <v/>
      </c>
      <c r="Q3114" s="162">
        <f>MEDIAN(K3114,L3114,M3114,N3114)</f>
        <v/>
      </c>
      <c r="R3114" s="162">
        <f>AVERAGE(K3114,L3114,M3114,N3114)</f>
        <v/>
      </c>
      <c r="S3114" s="162">
        <f>AVERAGE(O3114,Q3114)</f>
        <v/>
      </c>
      <c r="T3114" s="162">
        <f>AVERAGE(P3114,Q3114)</f>
        <v/>
      </c>
      <c r="U3114" s="41">
        <f>STDEVA(K3114,L3114,M3114,N3114)</f>
        <v/>
      </c>
      <c r="V3114" s="42">
        <f>U3114/Q3114</f>
        <v/>
      </c>
      <c r="W3114" s="43">
        <f>IF(X3114=O3114,"MENOR",IF(X3114=S3114,"PROM[MEN-MED]","PROMEDIO"))</f>
        <v/>
      </c>
      <c r="X3114" s="163">
        <f>IF(V3114&lt;=300%,O3114,IF(AND(V3114&gt;100%,V3114&lt;=150%),S3114,R3114))</f>
        <v/>
      </c>
      <c r="Y3114" s="162">
        <f>ROUND(X3114,0)</f>
        <v/>
      </c>
    </row>
    <row r="3115" ht="15.75" customHeight="1">
      <c r="B3115" s="32" t="inlineStr">
        <is>
          <t>6.10</t>
        </is>
      </c>
      <c r="C3115" s="32" t="n">
        <v>8714199</v>
      </c>
      <c r="D3115" s="59" t="inlineStr">
        <is>
          <t>CAMBIO DE MANGUERA DE DERIVACION DE AGUA NO.2</t>
        </is>
      </c>
      <c r="E3115" s="34" t="inlineStr">
        <is>
          <t>cambio de manguera de derivacion de agua no.2</t>
        </is>
      </c>
      <c r="F3115" s="32" t="inlineStr">
        <is>
          <t>Unidad</t>
        </is>
      </c>
      <c r="G3115" s="35" t="inlineStr">
        <is>
          <t>suministro</t>
        </is>
      </c>
      <c r="H3115" s="159" t="n">
        <v>273581</v>
      </c>
      <c r="I3115" s="37" t="n">
        <v>158.91</v>
      </c>
      <c r="J3115" s="37" t="n">
        <v>151.76</v>
      </c>
      <c r="K3115" s="160">
        <f>H3115*(I3115/J3115)</f>
        <v/>
      </c>
      <c r="L3115" s="159" t="n">
        <v>329959.4753</v>
      </c>
      <c r="M3115" s="159" t="n">
        <v>320349</v>
      </c>
      <c r="N3115" s="159" t="n">
        <v>345976.92</v>
      </c>
      <c r="O3115" s="162">
        <f>MIN(K3115,L3115,M3115,N3115)</f>
        <v/>
      </c>
      <c r="P3115" s="162">
        <f>MAX(K3115,L3115,M3115,N3115)</f>
        <v/>
      </c>
      <c r="Q3115" s="162">
        <f>MEDIAN(K3115,L3115,M3115,N3115)</f>
        <v/>
      </c>
      <c r="R3115" s="162">
        <f>AVERAGE(K3115,L3115,M3115,N3115)</f>
        <v/>
      </c>
      <c r="S3115" s="162">
        <f>AVERAGE(O3115,Q3115)</f>
        <v/>
      </c>
      <c r="T3115" s="162">
        <f>AVERAGE(P3115,Q3115)</f>
        <v/>
      </c>
      <c r="U3115" s="41">
        <f>STDEVA(K3115,L3115,M3115,N3115)</f>
        <v/>
      </c>
      <c r="V3115" s="42">
        <f>U3115/Q3115</f>
        <v/>
      </c>
      <c r="W3115" s="43">
        <f>IF(X3115=O3115,"MENOR",IF(X3115=S3115,"PROM[MEN-MED]","PROMEDIO"))</f>
        <v/>
      </c>
      <c r="X3115" s="163">
        <f>IF(V3115&lt;=300%,O3115,IF(AND(V3115&gt;100%,V3115&lt;=150%),S3115,R3115))</f>
        <v/>
      </c>
      <c r="Y3115" s="162">
        <f>ROUND(X3115,0)</f>
        <v/>
      </c>
    </row>
    <row r="3116" ht="15.75" customHeight="1">
      <c r="B3116" s="32" t="inlineStr">
        <is>
          <t>6.11</t>
        </is>
      </c>
      <c r="C3116" s="32" t="n">
        <v>8714199</v>
      </c>
      <c r="D3116" s="59" t="inlineStr">
        <is>
          <t>CAMBIO DE MANGUERA DE DERIVACION DE AGUA NO.3</t>
        </is>
      </c>
      <c r="E3116" s="34" t="inlineStr">
        <is>
          <t>cambio de manguera de derivacion de agua no.3</t>
        </is>
      </c>
      <c r="F3116" s="32" t="inlineStr">
        <is>
          <t>Unidad</t>
        </is>
      </c>
      <c r="G3116" s="35" t="inlineStr">
        <is>
          <t>suministro</t>
        </is>
      </c>
      <c r="H3116" s="159" t="n">
        <v>136791</v>
      </c>
      <c r="I3116" s="37" t="n">
        <v>158.91</v>
      </c>
      <c r="J3116" s="37" t="n">
        <v>151.76</v>
      </c>
      <c r="K3116" s="160">
        <f>H3116*(I3116/J3116)</f>
        <v/>
      </c>
      <c r="L3116" s="159" t="n">
        <v>168183.5449</v>
      </c>
      <c r="M3116" s="159" t="n">
        <v>163285</v>
      </c>
      <c r="N3116" s="159" t="n">
        <v>176347.8</v>
      </c>
      <c r="O3116" s="162">
        <f>MIN(K3116,L3116,M3116,N3116)</f>
        <v/>
      </c>
      <c r="P3116" s="162">
        <f>MAX(K3116,L3116,M3116,N3116)</f>
        <v/>
      </c>
      <c r="Q3116" s="162">
        <f>MEDIAN(K3116,L3116,M3116,N3116)</f>
        <v/>
      </c>
      <c r="R3116" s="162">
        <f>AVERAGE(K3116,L3116,M3116,N3116)</f>
        <v/>
      </c>
      <c r="S3116" s="162">
        <f>AVERAGE(O3116,Q3116)</f>
        <v/>
      </c>
      <c r="T3116" s="162">
        <f>AVERAGE(P3116,Q3116)</f>
        <v/>
      </c>
      <c r="U3116" s="41">
        <f>STDEVA(K3116,L3116,M3116,N3116)</f>
        <v/>
      </c>
      <c r="V3116" s="42">
        <f>U3116/Q3116</f>
        <v/>
      </c>
      <c r="W3116" s="43">
        <f>IF(X3116=O3116,"MENOR",IF(X3116=S3116,"PROM[MEN-MED]","PROMEDIO"))</f>
        <v/>
      </c>
      <c r="X3116" s="163">
        <f>IF(V3116&lt;=300%,O3116,IF(AND(V3116&gt;100%,V3116&lt;=150%),S3116,R3116))</f>
        <v/>
      </c>
      <c r="Y3116" s="162">
        <f>ROUND(X3116,0)</f>
        <v/>
      </c>
    </row>
    <row r="3117" ht="15.75" customHeight="1">
      <c r="B3117" s="32" t="inlineStr">
        <is>
          <t>6.12</t>
        </is>
      </c>
      <c r="C3117" s="32" t="n">
        <v>8714199</v>
      </c>
      <c r="D3117" s="59" t="inlineStr">
        <is>
          <t>CAMBIO DE MANGUERA DE DERIVACION DE AGUA NO.4</t>
        </is>
      </c>
      <c r="E3117" s="34" t="inlineStr">
        <is>
          <t>cambio de manguera de derivacion de agua no.4</t>
        </is>
      </c>
      <c r="F3117" s="32" t="inlineStr">
        <is>
          <t>Unidad</t>
        </is>
      </c>
      <c r="G3117" s="35" t="inlineStr">
        <is>
          <t>suministro</t>
        </is>
      </c>
      <c r="H3117" s="159" t="n">
        <v>136791</v>
      </c>
      <c r="I3117" s="37" t="n">
        <v>158.91</v>
      </c>
      <c r="J3117" s="37" t="n">
        <v>151.76</v>
      </c>
      <c r="K3117" s="160">
        <f>H3117*(I3117/J3117)</f>
        <v/>
      </c>
      <c r="L3117" s="159" t="n">
        <v>166581.9001</v>
      </c>
      <c r="M3117" s="159" t="n">
        <v>161730</v>
      </c>
      <c r="N3117" s="159" t="n">
        <v>174668.4</v>
      </c>
      <c r="O3117" s="162">
        <f>MIN(K3117,L3117,M3117,N3117)</f>
        <v/>
      </c>
      <c r="P3117" s="162">
        <f>MAX(K3117,L3117,M3117,N3117)</f>
        <v/>
      </c>
      <c r="Q3117" s="162">
        <f>MEDIAN(K3117,L3117,M3117,N3117)</f>
        <v/>
      </c>
      <c r="R3117" s="162">
        <f>AVERAGE(K3117,L3117,M3117,N3117)</f>
        <v/>
      </c>
      <c r="S3117" s="162">
        <f>AVERAGE(O3117,Q3117)</f>
        <v/>
      </c>
      <c r="T3117" s="162">
        <f>AVERAGE(P3117,Q3117)</f>
        <v/>
      </c>
      <c r="U3117" s="41">
        <f>STDEVA(K3117,L3117,M3117,N3117)</f>
        <v/>
      </c>
      <c r="V3117" s="42">
        <f>U3117/Q3117</f>
        <v/>
      </c>
      <c r="W3117" s="43">
        <f>IF(X3117=O3117,"MENOR",IF(X3117=S3117,"PROM[MEN-MED]","PROMEDIO"))</f>
        <v/>
      </c>
      <c r="X3117" s="163">
        <f>IF(V3117&lt;=300%,O3117,IF(AND(V3117&gt;100%,V3117&lt;=150%),S3117,R3117))</f>
        <v/>
      </c>
      <c r="Y3117" s="162">
        <f>ROUND(X3117,0)</f>
        <v/>
      </c>
    </row>
    <row r="3118" ht="15.75" customHeight="1">
      <c r="B3118" s="32" t="inlineStr">
        <is>
          <t>6.13</t>
        </is>
      </c>
      <c r="C3118" s="32" t="n">
        <v>8714199</v>
      </c>
      <c r="D3118" s="59" t="inlineStr">
        <is>
          <t>CAMBIO DE MANGUERA DE DERIVACION DE AGUA NO.5</t>
        </is>
      </c>
      <c r="E3118" s="34" t="inlineStr">
        <is>
          <t>cambio de manguera de derivacion de agua no.5</t>
        </is>
      </c>
      <c r="F3118" s="32" t="inlineStr">
        <is>
          <t>Unidad</t>
        </is>
      </c>
      <c r="G3118" s="35" t="inlineStr">
        <is>
          <t>suministro</t>
        </is>
      </c>
      <c r="H3118" s="159" t="n">
        <v>136791</v>
      </c>
      <c r="I3118" s="37" t="n">
        <v>158.91</v>
      </c>
      <c r="J3118" s="37" t="n">
        <v>151.76</v>
      </c>
      <c r="K3118" s="160">
        <f>H3118*(I3118/J3118)</f>
        <v/>
      </c>
      <c r="L3118" s="159" t="n">
        <v>166581.9001</v>
      </c>
      <c r="M3118" s="159" t="n">
        <v>161730</v>
      </c>
      <c r="N3118" s="159" t="n">
        <v>174668.4</v>
      </c>
      <c r="O3118" s="162">
        <f>MIN(K3118,L3118,M3118,N3118)</f>
        <v/>
      </c>
      <c r="P3118" s="162">
        <f>MAX(K3118,L3118,M3118,N3118)</f>
        <v/>
      </c>
      <c r="Q3118" s="162">
        <f>MEDIAN(K3118,L3118,M3118,N3118)</f>
        <v/>
      </c>
      <c r="R3118" s="162">
        <f>AVERAGE(K3118,L3118,M3118,N3118)</f>
        <v/>
      </c>
      <c r="S3118" s="162">
        <f>AVERAGE(O3118,Q3118)</f>
        <v/>
      </c>
      <c r="T3118" s="162">
        <f>AVERAGE(P3118,Q3118)</f>
        <v/>
      </c>
      <c r="U3118" s="41">
        <f>STDEVA(K3118,L3118,M3118,N3118)</f>
        <v/>
      </c>
      <c r="V3118" s="42">
        <f>U3118/Q3118</f>
        <v/>
      </c>
      <c r="W3118" s="43">
        <f>IF(X3118=O3118,"MENOR",IF(X3118=S3118,"PROM[MEN-MED]","PROMEDIO"))</f>
        <v/>
      </c>
      <c r="X3118" s="163">
        <f>IF(V3118&lt;=300%,O3118,IF(AND(V3118&gt;100%,V3118&lt;=150%),S3118,R3118))</f>
        <v/>
      </c>
      <c r="Y3118" s="162">
        <f>ROUND(X3118,0)</f>
        <v/>
      </c>
    </row>
    <row r="3119" ht="15.75" customHeight="1">
      <c r="B3119" s="32" t="inlineStr">
        <is>
          <t>6.14</t>
        </is>
      </c>
      <c r="C3119" s="32" t="n">
        <v>8714199</v>
      </c>
      <c r="D3119" s="59" t="inlineStr">
        <is>
          <t>CAMBIO DE MANGUERA DEL ENFRIADOR DE ACEITE</t>
        </is>
      </c>
      <c r="E3119" s="34" t="inlineStr">
        <is>
          <t>cambio de manguera del enfriador de aceite</t>
        </is>
      </c>
      <c r="F3119" s="32" t="inlineStr">
        <is>
          <t>Unidad</t>
        </is>
      </c>
      <c r="G3119" s="35" t="inlineStr">
        <is>
          <t>suministro</t>
        </is>
      </c>
      <c r="H3119" s="159" t="n">
        <v>273581</v>
      </c>
      <c r="I3119" s="37" t="n">
        <v>158.91</v>
      </c>
      <c r="J3119" s="37" t="n">
        <v>151.76</v>
      </c>
      <c r="K3119" s="160">
        <f>H3119*(I3119/J3119)</f>
        <v/>
      </c>
      <c r="L3119" s="159" t="n">
        <v>342773.7047</v>
      </c>
      <c r="M3119" s="159" t="n">
        <v>332790</v>
      </c>
      <c r="N3119" s="159" t="n">
        <v>359413.2</v>
      </c>
      <c r="O3119" s="162">
        <f>MIN(K3119,L3119,M3119,N3119)</f>
        <v/>
      </c>
      <c r="P3119" s="162">
        <f>MAX(K3119,L3119,M3119,N3119)</f>
        <v/>
      </c>
      <c r="Q3119" s="162">
        <f>MEDIAN(K3119,L3119,M3119,N3119)</f>
        <v/>
      </c>
      <c r="R3119" s="162">
        <f>AVERAGE(K3119,L3119,M3119,N3119)</f>
        <v/>
      </c>
      <c r="S3119" s="162">
        <f>AVERAGE(O3119,Q3119)</f>
        <v/>
      </c>
      <c r="T3119" s="162">
        <f>AVERAGE(P3119,Q3119)</f>
        <v/>
      </c>
      <c r="U3119" s="41">
        <f>STDEVA(K3119,L3119,M3119,N3119)</f>
        <v/>
      </c>
      <c r="V3119" s="42">
        <f>U3119/Q3119</f>
        <v/>
      </c>
      <c r="W3119" s="43">
        <f>IF(X3119=O3119,"MENOR",IF(X3119=S3119,"PROM[MEN-MED]","PROMEDIO"))</f>
        <v/>
      </c>
      <c r="X3119" s="163">
        <f>IF(V3119&lt;=300%,O3119,IF(AND(V3119&gt;100%,V3119&lt;=150%),S3119,R3119))</f>
        <v/>
      </c>
      <c r="Y3119" s="162">
        <f>ROUND(X3119,0)</f>
        <v/>
      </c>
    </row>
    <row r="3120" ht="15.75" customHeight="1">
      <c r="B3120" s="32" t="inlineStr">
        <is>
          <t>6.15</t>
        </is>
      </c>
      <c r="C3120" s="32" t="n">
        <v>8714199</v>
      </c>
      <c r="D3120" s="59" t="inlineStr">
        <is>
          <t>CAMBIO DE MANGUERA DEL ENFRIADOR DE ACEITE NO.2</t>
        </is>
      </c>
      <c r="E3120" s="34" t="inlineStr">
        <is>
          <t>cambio de manguera del enfriador de aceite no.2</t>
        </is>
      </c>
      <c r="F3120" s="32" t="inlineStr">
        <is>
          <t>Unidad</t>
        </is>
      </c>
      <c r="G3120" s="35" t="inlineStr">
        <is>
          <t>suministro</t>
        </is>
      </c>
      <c r="H3120" s="159" t="n">
        <v>136791</v>
      </c>
      <c r="I3120" s="37" t="n">
        <v>158.91</v>
      </c>
      <c r="J3120" s="37" t="n">
        <v>151.76</v>
      </c>
      <c r="K3120" s="160">
        <f>H3120*(I3120/J3120)</f>
        <v/>
      </c>
      <c r="L3120" s="159" t="n">
        <v>164979.22</v>
      </c>
      <c r="M3120" s="159" t="n">
        <v>160174</v>
      </c>
      <c r="N3120" s="159" t="n">
        <v>172987.92</v>
      </c>
      <c r="O3120" s="162">
        <f>MIN(K3120,L3120,M3120,N3120)</f>
        <v/>
      </c>
      <c r="P3120" s="162">
        <f>MAX(K3120,L3120,M3120,N3120)</f>
        <v/>
      </c>
      <c r="Q3120" s="162">
        <f>MEDIAN(K3120,L3120,M3120,N3120)</f>
        <v/>
      </c>
      <c r="R3120" s="162">
        <f>AVERAGE(K3120,L3120,M3120,N3120)</f>
        <v/>
      </c>
      <c r="S3120" s="162">
        <f>AVERAGE(O3120,Q3120)</f>
        <v/>
      </c>
      <c r="T3120" s="162">
        <f>AVERAGE(P3120,Q3120)</f>
        <v/>
      </c>
      <c r="U3120" s="41">
        <f>STDEVA(K3120,L3120,M3120,N3120)</f>
        <v/>
      </c>
      <c r="V3120" s="42">
        <f>U3120/Q3120</f>
        <v/>
      </c>
      <c r="W3120" s="43">
        <f>IF(X3120=O3120,"MENOR",IF(X3120=S3120,"PROM[MEN-MED]","PROMEDIO"))</f>
        <v/>
      </c>
      <c r="X3120" s="163">
        <f>IF(V3120&lt;=300%,O3120,IF(AND(V3120&gt;100%,V3120&lt;=150%),S3120,R3120))</f>
        <v/>
      </c>
      <c r="Y3120" s="162">
        <f>ROUND(X3120,0)</f>
        <v/>
      </c>
    </row>
    <row r="3121" ht="15.75" customHeight="1">
      <c r="B3121" s="32" t="inlineStr">
        <is>
          <t>6.16</t>
        </is>
      </c>
      <c r="C3121" s="32" t="n">
        <v>8714199</v>
      </c>
      <c r="D3121" s="59" t="inlineStr">
        <is>
          <t xml:space="preserve">CAMBIO DE CONJUNTO DE LA BOMBA DE AGUA </t>
        </is>
      </c>
      <c r="E3121" s="34" t="inlineStr">
        <is>
          <t xml:space="preserve">cambio de conjunto de la bomba de agua </t>
        </is>
      </c>
      <c r="F3121" s="32" t="inlineStr">
        <is>
          <t>Unidad</t>
        </is>
      </c>
      <c r="G3121" s="35" t="inlineStr">
        <is>
          <t>suministro</t>
        </is>
      </c>
      <c r="H3121" s="159" t="n">
        <v>1086411</v>
      </c>
      <c r="I3121" s="37" t="n">
        <v>158.91</v>
      </c>
      <c r="J3121" s="37" t="n">
        <v>151.76</v>
      </c>
      <c r="K3121" s="160">
        <f>H3121*(I3121/J3121)</f>
        <v/>
      </c>
      <c r="L3121" s="159" t="n">
        <v>1319837.8774</v>
      </c>
      <c r="M3121" s="159" t="n">
        <v>1281396</v>
      </c>
      <c r="N3121" s="159" t="n">
        <v>1383907.68</v>
      </c>
      <c r="O3121" s="162">
        <f>MIN(K3121,L3121,M3121,N3121)</f>
        <v/>
      </c>
      <c r="P3121" s="162">
        <f>MAX(K3121,L3121,M3121,N3121)</f>
        <v/>
      </c>
      <c r="Q3121" s="162">
        <f>MEDIAN(K3121,L3121,M3121,N3121)</f>
        <v/>
      </c>
      <c r="R3121" s="162">
        <f>AVERAGE(K3121,L3121,M3121,N3121)</f>
        <v/>
      </c>
      <c r="S3121" s="162">
        <f>AVERAGE(O3121,Q3121)</f>
        <v/>
      </c>
      <c r="T3121" s="162">
        <f>AVERAGE(P3121,Q3121)</f>
        <v/>
      </c>
      <c r="U3121" s="41">
        <f>STDEVA(K3121,L3121,M3121,N3121)</f>
        <v/>
      </c>
      <c r="V3121" s="42">
        <f>U3121/Q3121</f>
        <v/>
      </c>
      <c r="W3121" s="43">
        <f>IF(X3121=O3121,"MENOR",IF(X3121=S3121,"PROM[MEN-MED]","PROMEDIO"))</f>
        <v/>
      </c>
      <c r="X3121" s="163">
        <f>IF(V3121&lt;=300%,O3121,IF(AND(V3121&gt;100%,V3121&lt;=150%),S3121,R3121))</f>
        <v/>
      </c>
      <c r="Y3121" s="162">
        <f>ROUND(X3121,0)</f>
        <v/>
      </c>
    </row>
    <row r="3122" ht="15.75" customHeight="1">
      <c r="B3122" s="32" t="inlineStr">
        <is>
          <t>6.17</t>
        </is>
      </c>
      <c r="C3122" s="32" t="n">
        <v>8714199</v>
      </c>
      <c r="D3122" s="59" t="inlineStr">
        <is>
          <t xml:space="preserve">CAMBIO DE JUNTA DE LA BOMBA DE AGUA </t>
        </is>
      </c>
      <c r="E3122" s="34" t="inlineStr">
        <is>
          <t xml:space="preserve">cambio de junta de la bomba de agua </t>
        </is>
      </c>
      <c r="F3122" s="32" t="inlineStr">
        <is>
          <t>Unidad</t>
        </is>
      </c>
      <c r="G3122" s="35" t="inlineStr">
        <is>
          <t>suministro</t>
        </is>
      </c>
      <c r="H3122" s="159" t="n">
        <v>1086411</v>
      </c>
      <c r="I3122" s="37" t="n">
        <v>158.91</v>
      </c>
      <c r="J3122" s="37" t="n">
        <v>151.76</v>
      </c>
      <c r="K3122" s="160">
        <f>H3122*(I3122/J3122)</f>
        <v/>
      </c>
      <c r="L3122" s="159" t="n">
        <v>1332652.1068</v>
      </c>
      <c r="M3122" s="159" t="n">
        <v>1293837</v>
      </c>
      <c r="N3122" s="159" t="n">
        <v>1397343.96</v>
      </c>
      <c r="O3122" s="162">
        <f>MIN(K3122,L3122,M3122,N3122)</f>
        <v/>
      </c>
      <c r="P3122" s="162">
        <f>MAX(K3122,L3122,M3122,N3122)</f>
        <v/>
      </c>
      <c r="Q3122" s="162">
        <f>MEDIAN(K3122,L3122,M3122,N3122)</f>
        <v/>
      </c>
      <c r="R3122" s="162">
        <f>AVERAGE(K3122,L3122,M3122,N3122)</f>
        <v/>
      </c>
      <c r="S3122" s="162">
        <f>AVERAGE(O3122,Q3122)</f>
        <v/>
      </c>
      <c r="T3122" s="162">
        <f>AVERAGE(P3122,Q3122)</f>
        <v/>
      </c>
      <c r="U3122" s="41">
        <f>STDEVA(K3122,L3122,M3122,N3122)</f>
        <v/>
      </c>
      <c r="V3122" s="42">
        <f>U3122/Q3122</f>
        <v/>
      </c>
      <c r="W3122" s="43">
        <f>IF(X3122=O3122,"MENOR",IF(X3122=S3122,"PROM[MEN-MED]","PROMEDIO"))</f>
        <v/>
      </c>
      <c r="X3122" s="163">
        <f>IF(V3122&lt;=300%,O3122,IF(AND(V3122&gt;100%,V3122&lt;=150%),S3122,R3122))</f>
        <v/>
      </c>
      <c r="Y3122" s="162">
        <f>ROUND(X3122,0)</f>
        <v/>
      </c>
    </row>
    <row r="3123" ht="15.75" customHeight="1">
      <c r="B3123" s="32" t="inlineStr">
        <is>
          <t>6.18</t>
        </is>
      </c>
      <c r="C3123" s="32" t="n">
        <v>8714199</v>
      </c>
      <c r="D3123" s="59" t="inlineStr">
        <is>
          <t>CAMBIO DE CONJUNTO DEL TENSOR DE LA CORREA TRAPEZOIDAL RANURADA</t>
        </is>
      </c>
      <c r="E3123" s="34" t="inlineStr">
        <is>
          <t>cambio de conjunto del tensor de la correa trapezoidal ranurada</t>
        </is>
      </c>
      <c r="F3123" s="32" t="inlineStr">
        <is>
          <t>Unidad</t>
        </is>
      </c>
      <c r="G3123" s="35" t="inlineStr">
        <is>
          <t>suministro</t>
        </is>
      </c>
      <c r="H3123" s="159" t="n">
        <v>273581</v>
      </c>
      <c r="I3123" s="37" t="n">
        <v>158.91</v>
      </c>
      <c r="J3123" s="37" t="n">
        <v>151.76</v>
      </c>
      <c r="K3123" s="160">
        <f>H3123*(I3123/J3123)</f>
        <v/>
      </c>
      <c r="L3123" s="159" t="n">
        <v>333162.7649</v>
      </c>
      <c r="M3123" s="159" t="n">
        <v>323459</v>
      </c>
      <c r="N3123" s="159" t="n">
        <v>349335.72</v>
      </c>
      <c r="O3123" s="162">
        <f>MIN(K3123,L3123,M3123,N3123)</f>
        <v/>
      </c>
      <c r="P3123" s="162">
        <f>MAX(K3123,L3123,M3123,N3123)</f>
        <v/>
      </c>
      <c r="Q3123" s="162">
        <f>MEDIAN(K3123,L3123,M3123,N3123)</f>
        <v/>
      </c>
      <c r="R3123" s="162">
        <f>AVERAGE(K3123,L3123,M3123,N3123)</f>
        <v/>
      </c>
      <c r="S3123" s="162">
        <f>AVERAGE(O3123,Q3123)</f>
        <v/>
      </c>
      <c r="T3123" s="162">
        <f>AVERAGE(P3123,Q3123)</f>
        <v/>
      </c>
      <c r="U3123" s="41">
        <f>STDEVA(K3123,L3123,M3123,N3123)</f>
        <v/>
      </c>
      <c r="V3123" s="42">
        <f>U3123/Q3123</f>
        <v/>
      </c>
      <c r="W3123" s="43">
        <f>IF(X3123=O3123,"MENOR",IF(X3123=S3123,"PROM[MEN-MED]","PROMEDIO"))</f>
        <v/>
      </c>
      <c r="X3123" s="163">
        <f>IF(V3123&lt;=300%,O3123,IF(AND(V3123&gt;100%,V3123&lt;=150%),S3123,R3123))</f>
        <v/>
      </c>
      <c r="Y3123" s="162">
        <f>ROUND(X3123,0)</f>
        <v/>
      </c>
    </row>
    <row r="3124" ht="15.75" customHeight="1">
      <c r="B3124" s="32" t="inlineStr">
        <is>
          <t>6.19</t>
        </is>
      </c>
      <c r="C3124" s="32" t="n">
        <v>8714199</v>
      </c>
      <c r="D3124" s="59" t="inlineStr">
        <is>
          <t>CAMBIO DE ENTRADA DE AGUA CON TERMOSTATO</t>
        </is>
      </c>
      <c r="E3124" s="34" t="inlineStr">
        <is>
          <t>cambio de entrada de agua con termostato</t>
        </is>
      </c>
      <c r="F3124" s="32" t="inlineStr">
        <is>
          <t>Unidad</t>
        </is>
      </c>
      <c r="G3124" s="35" t="inlineStr">
        <is>
          <t>suministro</t>
        </is>
      </c>
      <c r="H3124" s="159" t="n">
        <v>410372</v>
      </c>
      <c r="I3124" s="37" t="n">
        <v>158.91</v>
      </c>
      <c r="J3124" s="37" t="n">
        <v>151.76</v>
      </c>
      <c r="K3124" s="160">
        <f>H3124*(I3124/J3124)</f>
        <v/>
      </c>
      <c r="L3124" s="159" t="n">
        <v>504549.6232</v>
      </c>
      <c r="M3124" s="159" t="n">
        <v>489854</v>
      </c>
      <c r="N3124" s="159" t="n">
        <v>529042.3199999999</v>
      </c>
      <c r="O3124" s="162">
        <f>MIN(K3124,L3124,M3124,N3124)</f>
        <v/>
      </c>
      <c r="P3124" s="162">
        <f>MAX(K3124,L3124,M3124,N3124)</f>
        <v/>
      </c>
      <c r="Q3124" s="162">
        <f>MEDIAN(K3124,L3124,M3124,N3124)</f>
        <v/>
      </c>
      <c r="R3124" s="162">
        <f>AVERAGE(K3124,L3124,M3124,N3124)</f>
        <v/>
      </c>
      <c r="S3124" s="162">
        <f>AVERAGE(O3124,Q3124)</f>
        <v/>
      </c>
      <c r="T3124" s="162">
        <f>AVERAGE(P3124,Q3124)</f>
        <v/>
      </c>
      <c r="U3124" s="41">
        <f>STDEVA(K3124,L3124,M3124,N3124)</f>
        <v/>
      </c>
      <c r="V3124" s="42">
        <f>U3124/Q3124</f>
        <v/>
      </c>
      <c r="W3124" s="43">
        <f>IF(X3124=O3124,"MENOR",IF(X3124=S3124,"PROM[MEN-MED]","PROMEDIO"))</f>
        <v/>
      </c>
      <c r="X3124" s="163">
        <f>IF(V3124&lt;=300%,O3124,IF(AND(V3124&gt;100%,V3124&lt;=150%),S3124,R3124))</f>
        <v/>
      </c>
      <c r="Y3124" s="162">
        <f>ROUND(X3124,0)</f>
        <v/>
      </c>
    </row>
    <row r="3125" ht="15.75" customHeight="1">
      <c r="B3125" s="32" t="inlineStr">
        <is>
          <t>6.20</t>
        </is>
      </c>
      <c r="C3125" s="32" t="n">
        <v>8714199</v>
      </c>
      <c r="D3125" s="59" t="inlineStr">
        <is>
          <t xml:space="preserve">CAMBIO DE CONJUNTO DEL RADIADOR </t>
        </is>
      </c>
      <c r="E3125" s="34" t="inlineStr">
        <is>
          <t xml:space="preserve">cambio de conjunto del radiador </t>
        </is>
      </c>
      <c r="F3125" s="32" t="inlineStr">
        <is>
          <t>Unidad</t>
        </is>
      </c>
      <c r="G3125" s="35" t="inlineStr">
        <is>
          <t>suministro</t>
        </is>
      </c>
      <c r="H3125" s="159" t="n">
        <v>541510</v>
      </c>
      <c r="I3125" s="37" t="n">
        <v>158.91</v>
      </c>
      <c r="J3125" s="37" t="n">
        <v>151.76</v>
      </c>
      <c r="K3125" s="160">
        <f>H3125*(I3125/J3125)</f>
        <v/>
      </c>
      <c r="L3125" s="159" t="n">
        <v>672733.1681</v>
      </c>
      <c r="M3125" s="159" t="n">
        <v>653139</v>
      </c>
      <c r="N3125" s="159" t="n">
        <v>705390.12</v>
      </c>
      <c r="O3125" s="162">
        <f>MIN(K3125,L3125,M3125,N3125)</f>
        <v/>
      </c>
      <c r="P3125" s="162">
        <f>MAX(K3125,L3125,M3125,N3125)</f>
        <v/>
      </c>
      <c r="Q3125" s="162">
        <f>MEDIAN(K3125,L3125,M3125,N3125)</f>
        <v/>
      </c>
      <c r="R3125" s="162">
        <f>AVERAGE(K3125,L3125,M3125,N3125)</f>
        <v/>
      </c>
      <c r="S3125" s="162">
        <f>AVERAGE(O3125,Q3125)</f>
        <v/>
      </c>
      <c r="T3125" s="162">
        <f>AVERAGE(P3125,Q3125)</f>
        <v/>
      </c>
      <c r="U3125" s="41">
        <f>STDEVA(K3125,L3125,M3125,N3125)</f>
        <v/>
      </c>
      <c r="V3125" s="42">
        <f>U3125/Q3125</f>
        <v/>
      </c>
      <c r="W3125" s="43">
        <f>IF(X3125=O3125,"MENOR",IF(X3125=S3125,"PROM[MEN-MED]","PROMEDIO"))</f>
        <v/>
      </c>
      <c r="X3125" s="163">
        <f>IF(V3125&lt;=300%,O3125,IF(AND(V3125&gt;100%,V3125&lt;=150%),S3125,R3125))</f>
        <v/>
      </c>
      <c r="Y3125" s="162">
        <f>ROUND(X3125,0)</f>
        <v/>
      </c>
    </row>
    <row r="3126" ht="15.75" customHeight="1">
      <c r="B3126" s="32" t="inlineStr">
        <is>
          <t>6.21</t>
        </is>
      </c>
      <c r="C3126" s="32" t="n">
        <v>8714199</v>
      </c>
      <c r="D3126" s="59" t="inlineStr">
        <is>
          <t>CAMBIO DE TAPON DE LA LLAVE DE PURGA DEL RADIADOR</t>
        </is>
      </c>
      <c r="E3126" s="34" t="inlineStr">
        <is>
          <t>cambio de tapon de la llave de purga del radiador</t>
        </is>
      </c>
      <c r="F3126" s="32" t="inlineStr">
        <is>
          <t>Unidad</t>
        </is>
      </c>
      <c r="G3126" s="35" t="inlineStr">
        <is>
          <t>suministro</t>
        </is>
      </c>
      <c r="H3126" s="159" t="n">
        <v>273581</v>
      </c>
      <c r="I3126" s="37" t="n">
        <v>158.91</v>
      </c>
      <c r="J3126" s="37" t="n">
        <v>151.76</v>
      </c>
      <c r="K3126" s="160">
        <f>H3126*(I3126/J3126)</f>
        <v/>
      </c>
      <c r="L3126" s="159" t="n">
        <v>333162.7649</v>
      </c>
      <c r="M3126" s="159" t="n">
        <v>323459</v>
      </c>
      <c r="N3126" s="159" t="n">
        <v>349335.72</v>
      </c>
      <c r="O3126" s="162">
        <f>MIN(K3126,L3126,M3126,N3126)</f>
        <v/>
      </c>
      <c r="P3126" s="162">
        <f>MAX(K3126,L3126,M3126,N3126)</f>
        <v/>
      </c>
      <c r="Q3126" s="162">
        <f>MEDIAN(K3126,L3126,M3126,N3126)</f>
        <v/>
      </c>
      <c r="R3126" s="162">
        <f>AVERAGE(K3126,L3126,M3126,N3126)</f>
        <v/>
      </c>
      <c r="S3126" s="162">
        <f>AVERAGE(O3126,Q3126)</f>
        <v/>
      </c>
      <c r="T3126" s="162">
        <f>AVERAGE(P3126,Q3126)</f>
        <v/>
      </c>
      <c r="U3126" s="41">
        <f>STDEVA(K3126,L3126,M3126,N3126)</f>
        <v/>
      </c>
      <c r="V3126" s="42">
        <f>U3126/Q3126</f>
        <v/>
      </c>
      <c r="W3126" s="43">
        <f>IF(X3126=O3126,"MENOR",IF(X3126=S3126,"PROM[MEN-MED]","PROMEDIO"))</f>
        <v/>
      </c>
      <c r="X3126" s="163">
        <f>IF(V3126&lt;=300%,O3126,IF(AND(V3126&gt;100%,V3126&lt;=150%),S3126,R3126))</f>
        <v/>
      </c>
      <c r="Y3126" s="162">
        <f>ROUND(X3126,0)</f>
        <v/>
      </c>
    </row>
    <row r="3127" ht="15.75" customHeight="1">
      <c r="B3127" s="32" t="inlineStr">
        <is>
          <t>6.22</t>
        </is>
      </c>
      <c r="C3127" s="32" t="n">
        <v>8714199</v>
      </c>
      <c r="D3127" s="59" t="inlineStr">
        <is>
          <t>CAMBIO DE CUBIERTA DEL VENTILADOR</t>
        </is>
      </c>
      <c r="E3127" s="34" t="inlineStr">
        <is>
          <t>cambio de cubierta del ventilador</t>
        </is>
      </c>
      <c r="F3127" s="32" t="inlineStr">
        <is>
          <t>Unidad</t>
        </is>
      </c>
      <c r="G3127" s="35" t="inlineStr">
        <is>
          <t>suministro</t>
        </is>
      </c>
      <c r="H3127" s="159" t="n">
        <v>683953</v>
      </c>
      <c r="I3127" s="37" t="n">
        <v>158.91</v>
      </c>
      <c r="J3127" s="37" t="n">
        <v>151.76</v>
      </c>
      <c r="K3127" s="160">
        <f>H3127*(I3127/J3127)</f>
        <v/>
      </c>
      <c r="L3127" s="159" t="n">
        <v>856933.2205000001</v>
      </c>
      <c r="M3127" s="159" t="n">
        <v>831974</v>
      </c>
      <c r="N3127" s="159" t="n">
        <v>898531.92</v>
      </c>
      <c r="O3127" s="162">
        <f>MIN(K3127,L3127,M3127,N3127)</f>
        <v/>
      </c>
      <c r="P3127" s="162">
        <f>MAX(K3127,L3127,M3127,N3127)</f>
        <v/>
      </c>
      <c r="Q3127" s="162">
        <f>MEDIAN(K3127,L3127,M3127,N3127)</f>
        <v/>
      </c>
      <c r="R3127" s="162">
        <f>AVERAGE(K3127,L3127,M3127,N3127)</f>
        <v/>
      </c>
      <c r="S3127" s="162">
        <f>AVERAGE(O3127,Q3127)</f>
        <v/>
      </c>
      <c r="T3127" s="162">
        <f>AVERAGE(P3127,Q3127)</f>
        <v/>
      </c>
      <c r="U3127" s="41">
        <f>STDEVA(K3127,L3127,M3127,N3127)</f>
        <v/>
      </c>
      <c r="V3127" s="42">
        <f>U3127/Q3127</f>
        <v/>
      </c>
      <c r="W3127" s="43">
        <f>IF(X3127=O3127,"MENOR",IF(X3127=S3127,"PROM[MEN-MED]","PROMEDIO"))</f>
        <v/>
      </c>
      <c r="X3127" s="163">
        <f>IF(V3127&lt;=300%,O3127,IF(AND(V3127&gt;100%,V3127&lt;=150%),S3127,R3127))</f>
        <v/>
      </c>
      <c r="Y3127" s="162">
        <f>ROUND(X3127,0)</f>
        <v/>
      </c>
    </row>
    <row r="3128" ht="15.75" customHeight="1">
      <c r="B3128" s="32" t="inlineStr">
        <is>
          <t>6.23</t>
        </is>
      </c>
      <c r="C3128" s="32" t="n">
        <v>8714199</v>
      </c>
      <c r="D3128" s="59" t="inlineStr">
        <is>
          <t>CAMBIO DE TAPON DEL RADIADOR</t>
        </is>
      </c>
      <c r="E3128" s="34" t="inlineStr">
        <is>
          <t>cambio de tapon del radiador</t>
        </is>
      </c>
      <c r="F3128" s="32" t="inlineStr">
        <is>
          <t>Unidad</t>
        </is>
      </c>
      <c r="G3128" s="35" t="inlineStr">
        <is>
          <t>suministro</t>
        </is>
      </c>
      <c r="H3128" s="159" t="n">
        <v>54716</v>
      </c>
      <c r="I3128" s="37" t="n">
        <v>158.91</v>
      </c>
      <c r="J3128" s="37" t="n">
        <v>151.76</v>
      </c>
      <c r="K3128" s="160">
        <f>H3128*(I3128/J3128)</f>
        <v/>
      </c>
      <c r="L3128" s="159" t="n">
        <v>68554.7457</v>
      </c>
      <c r="M3128" s="159" t="n">
        <v>66558</v>
      </c>
      <c r="N3128" s="159" t="n">
        <v>71882.64</v>
      </c>
      <c r="O3128" s="162">
        <f>MIN(K3128,L3128,M3128,N3128)</f>
        <v/>
      </c>
      <c r="P3128" s="162">
        <f>MAX(K3128,L3128,M3128,N3128)</f>
        <v/>
      </c>
      <c r="Q3128" s="162">
        <f>MEDIAN(K3128,L3128,M3128,N3128)</f>
        <v/>
      </c>
      <c r="R3128" s="162">
        <f>AVERAGE(K3128,L3128,M3128,N3128)</f>
        <v/>
      </c>
      <c r="S3128" s="162">
        <f>AVERAGE(O3128,Q3128)</f>
        <v/>
      </c>
      <c r="T3128" s="162">
        <f>AVERAGE(P3128,Q3128)</f>
        <v/>
      </c>
      <c r="U3128" s="41">
        <f>STDEVA(K3128,L3128,M3128,N3128)</f>
        <v/>
      </c>
      <c r="V3128" s="42">
        <f>U3128/Q3128</f>
        <v/>
      </c>
      <c r="W3128" s="43">
        <f>IF(X3128=O3128,"MENOR",IF(X3128=S3128,"PROM[MEN-MED]","PROMEDIO"))</f>
        <v/>
      </c>
      <c r="X3128" s="163">
        <f>IF(V3128&lt;=300%,O3128,IF(AND(V3128&gt;100%,V3128&lt;=150%),S3128,R3128))</f>
        <v/>
      </c>
      <c r="Y3128" s="162">
        <f>ROUND(X3128,0)</f>
        <v/>
      </c>
    </row>
    <row r="3129" ht="15.75" customHeight="1">
      <c r="B3129" s="32" t="inlineStr">
        <is>
          <t>6.24</t>
        </is>
      </c>
      <c r="C3129" s="32" t="n">
        <v>8714199</v>
      </c>
      <c r="D3129" s="59" t="inlineStr">
        <is>
          <t>CAMBIO DE SELLO DEL SOPORTE DEL RADIADOR NO.1</t>
        </is>
      </c>
      <c r="E3129" s="34" t="inlineStr">
        <is>
          <t>cambio de sello del soporte del radiador no.1</t>
        </is>
      </c>
      <c r="F3129" s="32" t="inlineStr">
        <is>
          <t>Unidad</t>
        </is>
      </c>
      <c r="G3129" s="35" t="inlineStr">
        <is>
          <t>suministro</t>
        </is>
      </c>
      <c r="H3129" s="159" t="n">
        <v>542640</v>
      </c>
      <c r="I3129" s="37" t="n">
        <v>158.91</v>
      </c>
      <c r="J3129" s="37" t="n">
        <v>151.76</v>
      </c>
      <c r="K3129" s="160">
        <f>H3129*(I3129/J3129)</f>
        <v/>
      </c>
      <c r="L3129" s="159" t="n">
        <v>672733.1681</v>
      </c>
      <c r="M3129" s="159" t="n">
        <v>653139</v>
      </c>
      <c r="N3129" s="159" t="n">
        <v>705390.12</v>
      </c>
      <c r="O3129" s="162">
        <f>MIN(K3129,L3129,M3129,N3129)</f>
        <v/>
      </c>
      <c r="P3129" s="162">
        <f>MAX(K3129,L3129,M3129,N3129)</f>
        <v/>
      </c>
      <c r="Q3129" s="162">
        <f>MEDIAN(K3129,L3129,M3129,N3129)</f>
        <v/>
      </c>
      <c r="R3129" s="162">
        <f>AVERAGE(K3129,L3129,M3129,N3129)</f>
        <v/>
      </c>
      <c r="S3129" s="162">
        <f>AVERAGE(O3129,Q3129)</f>
        <v/>
      </c>
      <c r="T3129" s="162">
        <f>AVERAGE(P3129,Q3129)</f>
        <v/>
      </c>
      <c r="U3129" s="41">
        <f>STDEVA(K3129,L3129,M3129,N3129)</f>
        <v/>
      </c>
      <c r="V3129" s="42">
        <f>U3129/Q3129</f>
        <v/>
      </c>
      <c r="W3129" s="43">
        <f>IF(X3129=O3129,"MENOR",IF(X3129=S3129,"PROM[MEN-MED]","PROMEDIO"))</f>
        <v/>
      </c>
      <c r="X3129" s="163">
        <f>IF(V3129&lt;=300%,O3129,IF(AND(V3129&gt;100%,V3129&lt;=150%),S3129,R3129))</f>
        <v/>
      </c>
      <c r="Y3129" s="162">
        <f>ROUND(X3129,0)</f>
        <v/>
      </c>
    </row>
    <row r="3130" ht="15.75" customHeight="1">
      <c r="B3130" s="32" t="inlineStr">
        <is>
          <t>6.25</t>
        </is>
      </c>
      <c r="C3130" s="32" t="n">
        <v>8714199</v>
      </c>
      <c r="D3130" s="59" t="inlineStr">
        <is>
          <t>CAMBIO DE SELLO DEL SOPORTE DEL RADIADOR NO.2</t>
        </is>
      </c>
      <c r="E3130" s="34" t="inlineStr">
        <is>
          <t>cambio de sello del soporte del radiador no.2</t>
        </is>
      </c>
      <c r="F3130" s="32" t="inlineStr">
        <is>
          <t>Unidad</t>
        </is>
      </c>
      <c r="G3130" s="35" t="inlineStr">
        <is>
          <t>suministro</t>
        </is>
      </c>
      <c r="H3130" s="159" t="n">
        <v>542640</v>
      </c>
      <c r="I3130" s="37" t="n">
        <v>158.91</v>
      </c>
      <c r="J3130" s="37" t="n">
        <v>151.76</v>
      </c>
      <c r="K3130" s="160">
        <f>H3130*(I3130/J3130)</f>
        <v/>
      </c>
      <c r="L3130" s="159" t="n">
        <v>659918.9387000001</v>
      </c>
      <c r="M3130" s="159" t="n">
        <v>640698</v>
      </c>
      <c r="N3130" s="159" t="n">
        <v>691953.84</v>
      </c>
      <c r="O3130" s="162">
        <f>MIN(K3130,L3130,M3130,N3130)</f>
        <v/>
      </c>
      <c r="P3130" s="162">
        <f>MAX(K3130,L3130,M3130,N3130)</f>
        <v/>
      </c>
      <c r="Q3130" s="162">
        <f>MEDIAN(K3130,L3130,M3130,N3130)</f>
        <v/>
      </c>
      <c r="R3130" s="162">
        <f>AVERAGE(K3130,L3130,M3130,N3130)</f>
        <v/>
      </c>
      <c r="S3130" s="162">
        <f>AVERAGE(O3130,Q3130)</f>
        <v/>
      </c>
      <c r="T3130" s="162">
        <f>AVERAGE(P3130,Q3130)</f>
        <v/>
      </c>
      <c r="U3130" s="41">
        <f>STDEVA(K3130,L3130,M3130,N3130)</f>
        <v/>
      </c>
      <c r="V3130" s="42">
        <f>U3130/Q3130</f>
        <v/>
      </c>
      <c r="W3130" s="43">
        <f>IF(X3130=O3130,"MENOR",IF(X3130=S3130,"PROM[MEN-MED]","PROMEDIO"))</f>
        <v/>
      </c>
      <c r="X3130" s="163">
        <f>IF(V3130&lt;=300%,O3130,IF(AND(V3130&gt;100%,V3130&lt;=150%),S3130,R3130))</f>
        <v/>
      </c>
      <c r="Y3130" s="162">
        <f>ROUND(X3130,0)</f>
        <v/>
      </c>
    </row>
    <row r="3131" ht="15.75" customHeight="1">
      <c r="B3131" s="32" t="inlineStr">
        <is>
          <t>6.26</t>
        </is>
      </c>
      <c r="C3131" s="32" t="n">
        <v>8714199</v>
      </c>
      <c r="D3131" s="59" t="inlineStr">
        <is>
          <t xml:space="preserve">CAMBIO DE DEFLECTOR LATERAL DERECHO DEL RADIADOR </t>
        </is>
      </c>
      <c r="E3131" s="34" t="inlineStr">
        <is>
          <t xml:space="preserve">cambio de deflector lateral derecho del radiador </t>
        </is>
      </c>
      <c r="F3131" s="32" t="inlineStr">
        <is>
          <t>Unidad</t>
        </is>
      </c>
      <c r="G3131" s="35" t="inlineStr">
        <is>
          <t>suministro</t>
        </is>
      </c>
      <c r="H3131" s="159" t="n">
        <v>542640</v>
      </c>
      <c r="I3131" s="37" t="n">
        <v>158.91</v>
      </c>
      <c r="J3131" s="37" t="n">
        <v>151.76</v>
      </c>
      <c r="K3131" s="160">
        <f>H3131*(I3131/J3131)</f>
        <v/>
      </c>
      <c r="L3131" s="159" t="n">
        <v>685546.3741</v>
      </c>
      <c r="M3131" s="159" t="n">
        <v>665579</v>
      </c>
      <c r="N3131" s="159" t="n">
        <v>718825.3199999999</v>
      </c>
      <c r="O3131" s="162">
        <f>MIN(K3131,L3131,M3131,N3131)</f>
        <v/>
      </c>
      <c r="P3131" s="162">
        <f>MAX(K3131,L3131,M3131,N3131)</f>
        <v/>
      </c>
      <c r="Q3131" s="162">
        <f>MEDIAN(K3131,L3131,M3131,N3131)</f>
        <v/>
      </c>
      <c r="R3131" s="162">
        <f>AVERAGE(K3131,L3131,M3131,N3131)</f>
        <v/>
      </c>
      <c r="S3131" s="162">
        <f>AVERAGE(O3131,Q3131)</f>
        <v/>
      </c>
      <c r="T3131" s="162">
        <f>AVERAGE(P3131,Q3131)</f>
        <v/>
      </c>
      <c r="U3131" s="41">
        <f>STDEVA(K3131,L3131,M3131,N3131)</f>
        <v/>
      </c>
      <c r="V3131" s="42">
        <f>U3131/Q3131</f>
        <v/>
      </c>
      <c r="W3131" s="43">
        <f>IF(X3131=O3131,"MENOR",IF(X3131=S3131,"PROM[MEN-MED]","PROMEDIO"))</f>
        <v/>
      </c>
      <c r="X3131" s="163">
        <f>IF(V3131&lt;=300%,O3131,IF(AND(V3131&gt;100%,V3131&lt;=150%),S3131,R3131))</f>
        <v/>
      </c>
      <c r="Y3131" s="162">
        <f>ROUND(X3131,0)</f>
        <v/>
      </c>
    </row>
    <row r="3132" ht="15.75" customHeight="1">
      <c r="B3132" s="32" t="inlineStr">
        <is>
          <t>6.27</t>
        </is>
      </c>
      <c r="C3132" s="32" t="n">
        <v>8714199</v>
      </c>
      <c r="D3132" s="59" t="inlineStr">
        <is>
          <t xml:space="preserve">CAMBIO DE DEFLECTOR LATERAL IZQUIERDO DEL RADIADOR </t>
        </is>
      </c>
      <c r="E3132" s="34" t="inlineStr">
        <is>
          <t xml:space="preserve">cambio de deflector lateral izquierdo del radiador </t>
        </is>
      </c>
      <c r="F3132" s="32" t="inlineStr">
        <is>
          <t>Unidad</t>
        </is>
      </c>
      <c r="G3132" s="35" t="inlineStr">
        <is>
          <t>suministro</t>
        </is>
      </c>
      <c r="H3132" s="159" t="n">
        <v>542640</v>
      </c>
      <c r="I3132" s="37" t="n">
        <v>158.91</v>
      </c>
      <c r="J3132" s="37" t="n">
        <v>151.76</v>
      </c>
      <c r="K3132" s="160">
        <f>H3132*(I3132/J3132)</f>
        <v/>
      </c>
      <c r="L3132" s="159" t="n">
        <v>672733.1681</v>
      </c>
      <c r="M3132" s="159" t="n">
        <v>653139</v>
      </c>
      <c r="N3132" s="159" t="n">
        <v>705390.12</v>
      </c>
      <c r="O3132" s="162">
        <f>MIN(K3132,L3132,M3132,N3132)</f>
        <v/>
      </c>
      <c r="P3132" s="162">
        <f>MAX(K3132,L3132,M3132,N3132)</f>
        <v/>
      </c>
      <c r="Q3132" s="162">
        <f>MEDIAN(K3132,L3132,M3132,N3132)</f>
        <v/>
      </c>
      <c r="R3132" s="162">
        <f>AVERAGE(K3132,L3132,M3132,N3132)</f>
        <v/>
      </c>
      <c r="S3132" s="162">
        <f>AVERAGE(O3132,Q3132)</f>
        <v/>
      </c>
      <c r="T3132" s="162">
        <f>AVERAGE(P3132,Q3132)</f>
        <v/>
      </c>
      <c r="U3132" s="41">
        <f>STDEVA(K3132,L3132,M3132,N3132)</f>
        <v/>
      </c>
      <c r="V3132" s="42">
        <f>U3132/Q3132</f>
        <v/>
      </c>
      <c r="W3132" s="43">
        <f>IF(X3132=O3132,"MENOR",IF(X3132=S3132,"PROM[MEN-MED]","PROMEDIO"))</f>
        <v/>
      </c>
      <c r="X3132" s="163">
        <f>IF(V3132&lt;=300%,O3132,IF(AND(V3132&gt;100%,V3132&lt;=150%),S3132,R3132))</f>
        <v/>
      </c>
      <c r="Y3132" s="162">
        <f>ROUND(X3132,0)</f>
        <v/>
      </c>
    </row>
    <row r="3133" ht="15.75" customHeight="1">
      <c r="B3133" s="32" t="inlineStr">
        <is>
          <t>6.28</t>
        </is>
      </c>
      <c r="C3133" s="32" t="n">
        <v>8714199</v>
      </c>
      <c r="D3133" s="59" t="inlineStr">
        <is>
          <t>CAMBIO DE CONJUNTO ENFRIADOR DE ACEITE</t>
        </is>
      </c>
      <c r="E3133" s="34" t="inlineStr">
        <is>
          <t>cambio de conjunto enfriador de aceite</t>
        </is>
      </c>
      <c r="F3133" s="32" t="inlineStr">
        <is>
          <t>Unidad</t>
        </is>
      </c>
      <c r="G3133" s="35" t="inlineStr">
        <is>
          <t>suministro</t>
        </is>
      </c>
      <c r="H3133" s="159" t="n">
        <v>542640</v>
      </c>
      <c r="I3133" s="37" t="n">
        <v>158.91</v>
      </c>
      <c r="J3133" s="37" t="n">
        <v>151.76</v>
      </c>
      <c r="K3133" s="160">
        <f>H3133*(I3133/J3133)</f>
        <v/>
      </c>
      <c r="L3133" s="159" t="n">
        <v>659918.9387000001</v>
      </c>
      <c r="M3133" s="159" t="n">
        <v>640698</v>
      </c>
      <c r="N3133" s="159" t="n">
        <v>691953.84</v>
      </c>
      <c r="O3133" s="162">
        <f>MIN(K3133,L3133,M3133,N3133)</f>
        <v/>
      </c>
      <c r="P3133" s="162">
        <f>MAX(K3133,L3133,M3133,N3133)</f>
        <v/>
      </c>
      <c r="Q3133" s="162">
        <f>MEDIAN(K3133,L3133,M3133,N3133)</f>
        <v/>
      </c>
      <c r="R3133" s="162">
        <f>AVERAGE(K3133,L3133,M3133,N3133)</f>
        <v/>
      </c>
      <c r="S3133" s="162">
        <f>AVERAGE(O3133,Q3133)</f>
        <v/>
      </c>
      <c r="T3133" s="162">
        <f>AVERAGE(P3133,Q3133)</f>
        <v/>
      </c>
      <c r="U3133" s="41">
        <f>STDEVA(K3133,L3133,M3133,N3133)</f>
        <v/>
      </c>
      <c r="V3133" s="42">
        <f>U3133/Q3133</f>
        <v/>
      </c>
      <c r="W3133" s="43">
        <f>IF(X3133=O3133,"MENOR",IF(X3133=S3133,"PROM[MEN-MED]","PROMEDIO"))</f>
        <v/>
      </c>
      <c r="X3133" s="163">
        <f>IF(V3133&lt;=300%,O3133,IF(AND(V3133&gt;100%,V3133&lt;=150%),S3133,R3133))</f>
        <v/>
      </c>
      <c r="Y3133" s="162">
        <f>ROUND(X3133,0)</f>
        <v/>
      </c>
    </row>
    <row r="3134" ht="15.75" customHeight="1">
      <c r="B3134" s="32" t="inlineStr">
        <is>
          <t>6.29</t>
        </is>
      </c>
      <c r="C3134" s="32" t="n">
        <v>8714199</v>
      </c>
      <c r="D3134" s="59" t="inlineStr">
        <is>
          <t>CAMBIO DE TAPA Y MANGUERA DEL DEPURADOR DE AIRE</t>
        </is>
      </c>
      <c r="E3134" s="34" t="inlineStr">
        <is>
          <t>cambio de tapa y manguera del depurador de aire</t>
        </is>
      </c>
      <c r="F3134" s="32" t="inlineStr">
        <is>
          <t>Unidad</t>
        </is>
      </c>
      <c r="G3134" s="35" t="inlineStr">
        <is>
          <t>suministro</t>
        </is>
      </c>
      <c r="H3134" s="159" t="n">
        <v>273581</v>
      </c>
      <c r="I3134" s="37" t="n">
        <v>158.91</v>
      </c>
      <c r="J3134" s="37" t="n">
        <v>151.76</v>
      </c>
      <c r="K3134" s="160">
        <f>H3134*(I3134/J3134)</f>
        <v/>
      </c>
      <c r="L3134" s="159" t="n">
        <v>336366.0664</v>
      </c>
      <c r="M3134" s="159" t="n">
        <v>326569</v>
      </c>
      <c r="N3134" s="159" t="n">
        <v>352694.52</v>
      </c>
      <c r="O3134" s="162">
        <f>MIN(K3134,L3134,M3134,N3134)</f>
        <v/>
      </c>
      <c r="P3134" s="162">
        <f>MAX(K3134,L3134,M3134,N3134)</f>
        <v/>
      </c>
      <c r="Q3134" s="162">
        <f>MEDIAN(K3134,L3134,M3134,N3134)</f>
        <v/>
      </c>
      <c r="R3134" s="162">
        <f>AVERAGE(K3134,L3134,M3134,N3134)</f>
        <v/>
      </c>
      <c r="S3134" s="162">
        <f>AVERAGE(O3134,Q3134)</f>
        <v/>
      </c>
      <c r="T3134" s="162">
        <f>AVERAGE(P3134,Q3134)</f>
        <v/>
      </c>
      <c r="U3134" s="41">
        <f>STDEVA(K3134,L3134,M3134,N3134)</f>
        <v/>
      </c>
      <c r="V3134" s="42">
        <f>U3134/Q3134</f>
        <v/>
      </c>
      <c r="W3134" s="43">
        <f>IF(X3134=O3134,"MENOR",IF(X3134=S3134,"PROM[MEN-MED]","PROMEDIO"))</f>
        <v/>
      </c>
      <c r="X3134" s="163">
        <f>IF(V3134&lt;=300%,O3134,IF(AND(V3134&gt;100%,V3134&lt;=150%),S3134,R3134))</f>
        <v/>
      </c>
      <c r="Y3134" s="162">
        <f>ROUND(X3134,0)</f>
        <v/>
      </c>
    </row>
    <row r="3135" ht="15.75" customHeight="1">
      <c r="B3135" s="32" t="inlineStr">
        <is>
          <t>6.30</t>
        </is>
      </c>
      <c r="C3135" s="32" t="n">
        <v>8714199</v>
      </c>
      <c r="D3135" s="59" t="inlineStr">
        <is>
          <t>CAMBIO DE SUBCONJUNTO DE LA CAJA DEL DEPURADOR DE AIRE</t>
        </is>
      </c>
      <c r="E3135" s="34" t="inlineStr">
        <is>
          <t>cambio de subconjunto de la caja del depurador de aire</t>
        </is>
      </c>
      <c r="F3135" s="32" t="inlineStr">
        <is>
          <t>Unidad</t>
        </is>
      </c>
      <c r="G3135" s="35" t="inlineStr">
        <is>
          <t>suministro</t>
        </is>
      </c>
      <c r="H3135" s="159" t="n">
        <v>683953</v>
      </c>
      <c r="I3135" s="37" t="n">
        <v>158.91</v>
      </c>
      <c r="J3135" s="37" t="n">
        <v>151.76</v>
      </c>
      <c r="K3135" s="160">
        <f>H3135*(I3135/J3135)</f>
        <v/>
      </c>
      <c r="L3135" s="159" t="n">
        <v>824898.1587</v>
      </c>
      <c r="M3135" s="159" t="n">
        <v>800872</v>
      </c>
      <c r="N3135" s="159" t="n">
        <v>864941.76</v>
      </c>
      <c r="O3135" s="162">
        <f>MIN(K3135,L3135,M3135,N3135)</f>
        <v/>
      </c>
      <c r="P3135" s="162">
        <f>MAX(K3135,L3135,M3135,N3135)</f>
        <v/>
      </c>
      <c r="Q3135" s="162">
        <f>MEDIAN(K3135,L3135,M3135,N3135)</f>
        <v/>
      </c>
      <c r="R3135" s="162">
        <f>AVERAGE(K3135,L3135,M3135,N3135)</f>
        <v/>
      </c>
      <c r="S3135" s="162">
        <f>AVERAGE(O3135,Q3135)</f>
        <v/>
      </c>
      <c r="T3135" s="162">
        <f>AVERAGE(P3135,Q3135)</f>
        <v/>
      </c>
      <c r="U3135" s="41">
        <f>STDEVA(K3135,L3135,M3135,N3135)</f>
        <v/>
      </c>
      <c r="V3135" s="42">
        <f>U3135/Q3135</f>
        <v/>
      </c>
      <c r="W3135" s="43">
        <f>IF(X3135=O3135,"MENOR",IF(X3135=S3135,"PROM[MEN-MED]","PROMEDIO"))</f>
        <v/>
      </c>
      <c r="X3135" s="163">
        <f>IF(V3135&lt;=300%,O3135,IF(AND(V3135&gt;100%,V3135&lt;=150%),S3135,R3135))</f>
        <v/>
      </c>
      <c r="Y3135" s="162">
        <f>ROUND(X3135,0)</f>
        <v/>
      </c>
    </row>
    <row r="3136" ht="15.75" customHeight="1">
      <c r="B3136" s="32" t="inlineStr">
        <is>
          <t>6.31</t>
        </is>
      </c>
      <c r="C3136" s="32" t="n">
        <v>8714199</v>
      </c>
      <c r="D3136" s="59" t="inlineStr">
        <is>
          <t>CAMBIO DE FILTRO DEL DEPURADOR DE AIRE</t>
        </is>
      </c>
      <c r="E3136" s="34" t="inlineStr">
        <is>
          <t>cambio de filtro del depurador de aire</t>
        </is>
      </c>
      <c r="F3136" s="32" t="inlineStr">
        <is>
          <t>Unidad</t>
        </is>
      </c>
      <c r="G3136" s="35" t="inlineStr">
        <is>
          <t>suministro</t>
        </is>
      </c>
      <c r="H3136" s="159" t="n">
        <v>406980</v>
      </c>
      <c r="I3136" s="37" t="n">
        <v>158.91</v>
      </c>
      <c r="J3136" s="37" t="n">
        <v>151.76</v>
      </c>
      <c r="K3136" s="160">
        <f>H3136*(I3136/J3136)</f>
        <v/>
      </c>
      <c r="L3136" s="159" t="n">
        <v>514160.5511</v>
      </c>
      <c r="M3136" s="159" t="n">
        <v>499185</v>
      </c>
      <c r="N3136" s="159" t="n">
        <v>539119.8</v>
      </c>
      <c r="O3136" s="162">
        <f>MIN(K3136,L3136,M3136,N3136)</f>
        <v/>
      </c>
      <c r="P3136" s="162">
        <f>MAX(K3136,L3136,M3136,N3136)</f>
        <v/>
      </c>
      <c r="Q3136" s="162">
        <f>MEDIAN(K3136,L3136,M3136,N3136)</f>
        <v/>
      </c>
      <c r="R3136" s="162">
        <f>AVERAGE(K3136,L3136,M3136,N3136)</f>
        <v/>
      </c>
      <c r="S3136" s="162">
        <f>AVERAGE(O3136,Q3136)</f>
        <v/>
      </c>
      <c r="T3136" s="162">
        <f>AVERAGE(P3136,Q3136)</f>
        <v/>
      </c>
      <c r="U3136" s="41">
        <f>STDEVA(K3136,L3136,M3136,N3136)</f>
        <v/>
      </c>
      <c r="V3136" s="42">
        <f>U3136/Q3136</f>
        <v/>
      </c>
      <c r="W3136" s="43">
        <f>IF(X3136=O3136,"MENOR",IF(X3136=S3136,"PROM[MEN-MED]","PROMEDIO"))</f>
        <v/>
      </c>
      <c r="X3136" s="163">
        <f>IF(V3136&lt;=300%,O3136,IF(AND(V3136&gt;100%,V3136&lt;=150%),S3136,R3136))</f>
        <v/>
      </c>
      <c r="Y3136" s="162">
        <f>ROUND(X3136,0)</f>
        <v/>
      </c>
    </row>
    <row r="3137" ht="19.5" customHeight="1">
      <c r="B3137" s="96" t="inlineStr">
        <is>
          <t>7.</t>
        </is>
      </c>
      <c r="C3137" s="142" t="inlineStr">
        <is>
          <t>MOTOR  Y SISTEMA DE ALIMENTACIÓN</t>
        </is>
      </c>
      <c r="H3137" s="157" t="n"/>
      <c r="I3137" s="29" t="n"/>
      <c r="J3137" s="29" t="n"/>
      <c r="K3137" s="157" t="n"/>
      <c r="L3137" s="157" t="n"/>
      <c r="M3137" s="157" t="n"/>
      <c r="N3137" s="157" t="n"/>
      <c r="O3137" s="29" t="n"/>
      <c r="P3137" s="29" t="n"/>
      <c r="Q3137" s="29" t="n"/>
      <c r="R3137" s="29" t="n"/>
      <c r="S3137" s="29" t="n"/>
      <c r="T3137" s="29" t="n"/>
      <c r="U3137" s="29" t="n"/>
      <c r="V3137" s="75" t="n"/>
      <c r="W3137" s="29" t="n"/>
      <c r="X3137" s="29" t="n"/>
      <c r="Y3137" s="29" t="n"/>
    </row>
    <row r="3138" ht="15.75" customHeight="1">
      <c r="B3138" s="57" t="inlineStr">
        <is>
          <t>7.1</t>
        </is>
      </c>
      <c r="C3138" s="32" t="n">
        <v>8714199</v>
      </c>
      <c r="D3138" s="59" t="inlineStr">
        <is>
          <t xml:space="preserve">CAMBIO DE  FILTRO DE ACEITE </t>
        </is>
      </c>
      <c r="E3138" s="34" t="inlineStr">
        <is>
          <t xml:space="preserve">cambio de  filtro de aceite </t>
        </is>
      </c>
      <c r="F3138" s="32" t="inlineStr">
        <is>
          <t>Unidad</t>
        </is>
      </c>
      <c r="G3138" s="35" t="inlineStr">
        <is>
          <t>suministro</t>
        </is>
      </c>
      <c r="H3138" s="159" t="n">
        <v>54716</v>
      </c>
      <c r="I3138" s="37" t="n">
        <v>158.91</v>
      </c>
      <c r="J3138" s="37" t="n">
        <v>151.76</v>
      </c>
      <c r="K3138" s="160">
        <f>H3138*(I3138/J3138)</f>
        <v/>
      </c>
      <c r="L3138" s="159" t="n">
        <v>68554.7457</v>
      </c>
      <c r="M3138" s="159" t="n">
        <v>66558</v>
      </c>
      <c r="N3138" s="159" t="n">
        <v>71882.64</v>
      </c>
      <c r="O3138" s="162">
        <f>MIN(K3138,L3138,M3138,N3138)</f>
        <v/>
      </c>
      <c r="P3138" s="162">
        <f>MAX(K3138,L3138,M3138,N3138)</f>
        <v/>
      </c>
      <c r="Q3138" s="162">
        <f>MEDIAN(K3138,L3138,M3138,N3138)</f>
        <v/>
      </c>
      <c r="R3138" s="162">
        <f>AVERAGE(K3138,L3138,M3138,N3138)</f>
        <v/>
      </c>
      <c r="S3138" s="162">
        <f>AVERAGE(O3138,Q3138)</f>
        <v/>
      </c>
      <c r="T3138" s="162">
        <f>AVERAGE(P3138,Q3138)</f>
        <v/>
      </c>
      <c r="U3138" s="41">
        <f>STDEVA(K3138,L3138,M3138,N3138)</f>
        <v/>
      </c>
      <c r="V3138" s="42">
        <f>U3138/Q3138</f>
        <v/>
      </c>
      <c r="W3138" s="43">
        <f>IF(X3138=O3138,"MENOR",IF(X3138=S3138,"PROM[MEN-MED]","PROMEDIO"))</f>
        <v/>
      </c>
      <c r="X3138" s="163">
        <f>IF(V3138&lt;=300%,O3138,IF(AND(V3138&gt;100%,V3138&lt;=150%),S3138,R3138))</f>
        <v/>
      </c>
      <c r="Y3138" s="162">
        <f>ROUND(X3138,0)</f>
        <v/>
      </c>
    </row>
    <row r="3139" ht="15.75" customHeight="1">
      <c r="B3139" s="57" t="inlineStr">
        <is>
          <t>7.2</t>
        </is>
      </c>
      <c r="C3139" s="32" t="n">
        <v>8714199</v>
      </c>
      <c r="D3139" s="59" t="inlineStr">
        <is>
          <t xml:space="preserve">CAMBIO DE JUNTA TAPON DE DRENAJE DEL CARTER DE ACEITE </t>
        </is>
      </c>
      <c r="E3139" s="34" t="inlineStr">
        <is>
          <t xml:space="preserve">cambio de junta tapon de drenaje del carter de aceite </t>
        </is>
      </c>
      <c r="F3139" s="32" t="inlineStr">
        <is>
          <t>Unidad</t>
        </is>
      </c>
      <c r="G3139" s="35" t="inlineStr">
        <is>
          <t>suministro</t>
        </is>
      </c>
      <c r="H3139" s="159" t="n">
        <v>54716</v>
      </c>
      <c r="I3139" s="37" t="n">
        <v>158.91</v>
      </c>
      <c r="J3139" s="37" t="n">
        <v>151.76</v>
      </c>
      <c r="K3139" s="160">
        <f>H3139*(I3139/J3139)</f>
        <v/>
      </c>
      <c r="L3139" s="159" t="n">
        <v>66632.7648</v>
      </c>
      <c r="M3139" s="159" t="n">
        <v>64692</v>
      </c>
      <c r="N3139" s="159" t="n">
        <v>69867.36</v>
      </c>
      <c r="O3139" s="162">
        <f>MIN(K3139,L3139,M3139,N3139)</f>
        <v/>
      </c>
      <c r="P3139" s="162">
        <f>MAX(K3139,L3139,M3139,N3139)</f>
        <v/>
      </c>
      <c r="Q3139" s="162">
        <f>MEDIAN(K3139,L3139,M3139,N3139)</f>
        <v/>
      </c>
      <c r="R3139" s="162">
        <f>AVERAGE(K3139,L3139,M3139,N3139)</f>
        <v/>
      </c>
      <c r="S3139" s="162">
        <f>AVERAGE(O3139,Q3139)</f>
        <v/>
      </c>
      <c r="T3139" s="162">
        <f>AVERAGE(P3139,Q3139)</f>
        <v/>
      </c>
      <c r="U3139" s="41">
        <f>STDEVA(K3139,L3139,M3139,N3139)</f>
        <v/>
      </c>
      <c r="V3139" s="42">
        <f>U3139/Q3139</f>
        <v/>
      </c>
      <c r="W3139" s="43">
        <f>IF(X3139=O3139,"MENOR",IF(X3139=S3139,"PROM[MEN-MED]","PROMEDIO"))</f>
        <v/>
      </c>
      <c r="X3139" s="163">
        <f>IF(V3139&lt;=300%,O3139,IF(AND(V3139&gt;100%,V3139&lt;=150%),S3139,R3139))</f>
        <v/>
      </c>
      <c r="Y3139" s="162">
        <f>ROUND(X3139,0)</f>
        <v/>
      </c>
    </row>
    <row r="3140" ht="15.75" customHeight="1">
      <c r="B3140" s="57" t="inlineStr">
        <is>
          <t>7.3</t>
        </is>
      </c>
      <c r="C3140" s="32" t="n">
        <v>8714199</v>
      </c>
      <c r="D3140" s="59" t="inlineStr">
        <is>
          <t xml:space="preserve">CAMBIO DE SOPORTE DEL FILTRO DE ACEITE </t>
        </is>
      </c>
      <c r="E3140" s="56" t="inlineStr">
        <is>
          <t xml:space="preserve">cambio de soporte del filtro de aceite </t>
        </is>
      </c>
      <c r="F3140" s="32" t="inlineStr">
        <is>
          <t>Unidad</t>
        </is>
      </c>
      <c r="G3140" s="35" t="inlineStr">
        <is>
          <t>suministro</t>
        </is>
      </c>
      <c r="H3140" s="159" t="n">
        <v>273581</v>
      </c>
      <c r="I3140" s="37" t="n">
        <v>158.91</v>
      </c>
      <c r="J3140" s="37" t="n">
        <v>151.76</v>
      </c>
      <c r="K3140" s="160">
        <f>H3140*(I3140/J3140)</f>
        <v/>
      </c>
      <c r="L3140" s="159" t="n">
        <v>333162.7649</v>
      </c>
      <c r="M3140" s="159" t="n">
        <v>323459</v>
      </c>
      <c r="N3140" s="159" t="n">
        <v>349335.72</v>
      </c>
      <c r="O3140" s="162">
        <f>MIN(K3140,L3140,M3140,N3140)</f>
        <v/>
      </c>
      <c r="P3140" s="162">
        <f>MAX(K3140,L3140,M3140,N3140)</f>
        <v/>
      </c>
      <c r="Q3140" s="162">
        <f>MEDIAN(K3140,L3140,M3140,N3140)</f>
        <v/>
      </c>
      <c r="R3140" s="162">
        <f>AVERAGE(K3140,L3140,M3140,N3140)</f>
        <v/>
      </c>
      <c r="S3140" s="162">
        <f>AVERAGE(O3140,Q3140)</f>
        <v/>
      </c>
      <c r="T3140" s="162">
        <f>AVERAGE(P3140,Q3140)</f>
        <v/>
      </c>
      <c r="U3140" s="41">
        <f>STDEVA(K3140,L3140,M3140,N3140)</f>
        <v/>
      </c>
      <c r="V3140" s="42">
        <f>U3140/Q3140</f>
        <v/>
      </c>
      <c r="W3140" s="43">
        <f>IF(X3140=O3140,"MENOR",IF(X3140=S3140,"PROM[MEN-MED]","PROMEDIO"))</f>
        <v/>
      </c>
      <c r="X3140" s="163">
        <f>IF(V3140&lt;=300%,O3140,IF(AND(V3140&gt;100%,V3140&lt;=150%),S3140,R3140))</f>
        <v/>
      </c>
      <c r="Y3140" s="162">
        <f>ROUND(X3140,0)</f>
        <v/>
      </c>
    </row>
    <row r="3141" ht="15.75" customHeight="1">
      <c r="B3141" s="57" t="inlineStr">
        <is>
          <t>7.4</t>
        </is>
      </c>
      <c r="C3141" s="32" t="n">
        <v>8714199</v>
      </c>
      <c r="D3141" s="59" t="inlineStr">
        <is>
          <t xml:space="preserve">CAMBIO DE TAPA DE LA BOMBA DE ACEITE </t>
        </is>
      </c>
      <c r="E3141" s="56" t="inlineStr">
        <is>
          <t xml:space="preserve">cambio de tapa de la bomba de aceite </t>
        </is>
      </c>
      <c r="F3141" s="32" t="inlineStr">
        <is>
          <t>Unidad</t>
        </is>
      </c>
      <c r="G3141" s="35" t="inlineStr">
        <is>
          <t>suministro</t>
        </is>
      </c>
      <c r="H3141" s="159" t="n">
        <v>683953</v>
      </c>
      <c r="I3141" s="37" t="n">
        <v>158.91</v>
      </c>
      <c r="J3141" s="37" t="n">
        <v>151.76</v>
      </c>
      <c r="K3141" s="160">
        <f>H3141*(I3141/J3141)</f>
        <v/>
      </c>
      <c r="L3141" s="159" t="n">
        <v>824898.1587</v>
      </c>
      <c r="M3141" s="159" t="n">
        <v>800872</v>
      </c>
      <c r="N3141" s="159" t="n">
        <v>864941.76</v>
      </c>
      <c r="O3141" s="162">
        <f>MIN(K3141,L3141,M3141,N3141)</f>
        <v/>
      </c>
      <c r="P3141" s="162">
        <f>MAX(K3141,L3141,M3141,N3141)</f>
        <v/>
      </c>
      <c r="Q3141" s="162">
        <f>MEDIAN(K3141,L3141,M3141,N3141)</f>
        <v/>
      </c>
      <c r="R3141" s="162">
        <f>AVERAGE(K3141,L3141,M3141,N3141)</f>
        <v/>
      </c>
      <c r="S3141" s="162">
        <f>AVERAGE(O3141,Q3141)</f>
        <v/>
      </c>
      <c r="T3141" s="162">
        <f>AVERAGE(P3141,Q3141)</f>
        <v/>
      </c>
      <c r="U3141" s="41">
        <f>STDEVA(K3141,L3141,M3141,N3141)</f>
        <v/>
      </c>
      <c r="V3141" s="42">
        <f>U3141/Q3141</f>
        <v/>
      </c>
      <c r="W3141" s="43">
        <f>IF(X3141=O3141,"MENOR",IF(X3141=S3141,"PROM[MEN-MED]","PROMEDIO"))</f>
        <v/>
      </c>
      <c r="X3141" s="163">
        <f>IF(V3141&lt;=300%,O3141,IF(AND(V3141&gt;100%,V3141&lt;=150%),S3141,R3141))</f>
        <v/>
      </c>
      <c r="Y3141" s="162">
        <f>ROUND(X3141,0)</f>
        <v/>
      </c>
    </row>
    <row r="3142" ht="15.75" customHeight="1">
      <c r="B3142" s="57" t="inlineStr">
        <is>
          <t>7.5</t>
        </is>
      </c>
      <c r="C3142" s="32" t="n">
        <v>8714199</v>
      </c>
      <c r="D3142" s="59" t="inlineStr">
        <is>
          <t>CAMBIO DE ROTOR IMPULSADO BOMBA DE ACEITE</t>
        </is>
      </c>
      <c r="E3142" s="56" t="inlineStr">
        <is>
          <t>cambio de rotor impulsado bomba de aceite</t>
        </is>
      </c>
      <c r="F3142" s="32" t="inlineStr">
        <is>
          <t>Unidad</t>
        </is>
      </c>
      <c r="G3142" s="35" t="inlineStr">
        <is>
          <t>suministro</t>
        </is>
      </c>
      <c r="H3142" s="159" t="n">
        <v>1090933</v>
      </c>
      <c r="I3142" s="37" t="n">
        <v>158.91</v>
      </c>
      <c r="J3142" s="37" t="n">
        <v>151.76</v>
      </c>
      <c r="K3142" s="160">
        <f>H3142*(I3142/J3142)</f>
        <v/>
      </c>
      <c r="L3142" s="159" t="n">
        <v>1319837.8774</v>
      </c>
      <c r="M3142" s="159" t="n">
        <v>1281396</v>
      </c>
      <c r="N3142" s="159" t="n">
        <v>1383907.68</v>
      </c>
      <c r="O3142" s="162">
        <f>MIN(K3142,L3142,M3142,N3142)</f>
        <v/>
      </c>
      <c r="P3142" s="162">
        <f>MAX(K3142,L3142,M3142,N3142)</f>
        <v/>
      </c>
      <c r="Q3142" s="162">
        <f>MEDIAN(K3142,L3142,M3142,N3142)</f>
        <v/>
      </c>
      <c r="R3142" s="162">
        <f>AVERAGE(K3142,L3142,M3142,N3142)</f>
        <v/>
      </c>
      <c r="S3142" s="162">
        <f>AVERAGE(O3142,Q3142)</f>
        <v/>
      </c>
      <c r="T3142" s="162">
        <f>AVERAGE(P3142,Q3142)</f>
        <v/>
      </c>
      <c r="U3142" s="41">
        <f>STDEVA(K3142,L3142,M3142,N3142)</f>
        <v/>
      </c>
      <c r="V3142" s="42">
        <f>U3142/Q3142</f>
        <v/>
      </c>
      <c r="W3142" s="43">
        <f>IF(X3142=O3142,"MENOR",IF(X3142=S3142,"PROM[MEN-MED]","PROMEDIO"))</f>
        <v/>
      </c>
      <c r="X3142" s="163">
        <f>IF(V3142&lt;=300%,O3142,IF(AND(V3142&gt;100%,V3142&lt;=150%),S3142,R3142))</f>
        <v/>
      </c>
      <c r="Y3142" s="162">
        <f>ROUND(X3142,0)</f>
        <v/>
      </c>
    </row>
    <row r="3143" ht="15.75" customHeight="1">
      <c r="B3143" s="57" t="inlineStr">
        <is>
          <t>7.6</t>
        </is>
      </c>
      <c r="C3143" s="32" t="n">
        <v>8714199</v>
      </c>
      <c r="D3143" s="59" t="inlineStr">
        <is>
          <t>CAMBIO DE ROTOR IMPULSOR BOMBA DE ACEITE</t>
        </is>
      </c>
      <c r="E3143" s="56" t="inlineStr">
        <is>
          <t>cambio de rotor impulsor bomba de aceite</t>
        </is>
      </c>
      <c r="F3143" s="32" t="inlineStr">
        <is>
          <t>Unidad</t>
        </is>
      </c>
      <c r="G3143" s="35" t="inlineStr">
        <is>
          <t>suministro</t>
        </is>
      </c>
      <c r="H3143" s="159" t="n">
        <v>1090933</v>
      </c>
      <c r="I3143" s="37" t="n">
        <v>158.91</v>
      </c>
      <c r="J3143" s="37" t="n">
        <v>151.76</v>
      </c>
      <c r="K3143" s="160">
        <f>H3143*(I3143/J3143)</f>
        <v/>
      </c>
      <c r="L3143" s="159" t="n">
        <v>1358279.5422</v>
      </c>
      <c r="M3143" s="159" t="n">
        <v>1318718</v>
      </c>
      <c r="N3143" s="159" t="n">
        <v>1424215.44</v>
      </c>
      <c r="O3143" s="162">
        <f>MIN(K3143,L3143,M3143,N3143)</f>
        <v/>
      </c>
      <c r="P3143" s="162">
        <f>MAX(K3143,L3143,M3143,N3143)</f>
        <v/>
      </c>
      <c r="Q3143" s="162">
        <f>MEDIAN(K3143,L3143,M3143,N3143)</f>
        <v/>
      </c>
      <c r="R3143" s="162">
        <f>AVERAGE(K3143,L3143,M3143,N3143)</f>
        <v/>
      </c>
      <c r="S3143" s="162">
        <f>AVERAGE(O3143,Q3143)</f>
        <v/>
      </c>
      <c r="T3143" s="162">
        <f>AVERAGE(P3143,Q3143)</f>
        <v/>
      </c>
      <c r="U3143" s="41">
        <f>STDEVA(K3143,L3143,M3143,N3143)</f>
        <v/>
      </c>
      <c r="V3143" s="42">
        <f>U3143/Q3143</f>
        <v/>
      </c>
      <c r="W3143" s="43">
        <f>IF(X3143=O3143,"MENOR",IF(X3143=S3143,"PROM[MEN-MED]","PROMEDIO"))</f>
        <v/>
      </c>
      <c r="X3143" s="163">
        <f>IF(V3143&lt;=300%,O3143,IF(AND(V3143&gt;100%,V3143&lt;=150%),S3143,R3143))</f>
        <v/>
      </c>
      <c r="Y3143" s="162">
        <f>ROUND(X3143,0)</f>
        <v/>
      </c>
    </row>
    <row r="3144" ht="15.75" customHeight="1">
      <c r="B3144" s="57" t="inlineStr">
        <is>
          <t>7.7</t>
        </is>
      </c>
      <c r="C3144" s="32" t="n">
        <v>8714199</v>
      </c>
      <c r="D3144" s="59" t="inlineStr">
        <is>
          <t>CAMBIO DE VALVULA DE DESCARGA DE LA BOMBA DE ACEITE</t>
        </is>
      </c>
      <c r="E3144" s="56" t="inlineStr">
        <is>
          <t>cambio de valvula de descarga de la bomba de aceite</t>
        </is>
      </c>
      <c r="F3144" s="32" t="inlineStr">
        <is>
          <t>Unidad</t>
        </is>
      </c>
      <c r="G3144" s="35" t="inlineStr">
        <is>
          <t>suministro</t>
        </is>
      </c>
      <c r="H3144" s="159" t="n">
        <v>1090933</v>
      </c>
      <c r="I3144" s="37" t="n">
        <v>158.91</v>
      </c>
      <c r="J3144" s="37" t="n">
        <v>151.76</v>
      </c>
      <c r="K3144" s="160">
        <f>H3144*(I3144/J3144)</f>
        <v/>
      </c>
      <c r="L3144" s="159" t="n">
        <v>1332652.1068</v>
      </c>
      <c r="M3144" s="159" t="n">
        <v>1293837</v>
      </c>
      <c r="N3144" s="159" t="n">
        <v>1397343.96</v>
      </c>
      <c r="O3144" s="162">
        <f>MIN(K3144,L3144,M3144,N3144)</f>
        <v/>
      </c>
      <c r="P3144" s="162">
        <f>MAX(K3144,L3144,M3144,N3144)</f>
        <v/>
      </c>
      <c r="Q3144" s="162">
        <f>MEDIAN(K3144,L3144,M3144,N3144)</f>
        <v/>
      </c>
      <c r="R3144" s="162">
        <f>AVERAGE(K3144,L3144,M3144,N3144)</f>
        <v/>
      </c>
      <c r="S3144" s="162">
        <f>AVERAGE(O3144,Q3144)</f>
        <v/>
      </c>
      <c r="T3144" s="162">
        <f>AVERAGE(P3144,Q3144)</f>
        <v/>
      </c>
      <c r="U3144" s="41">
        <f>STDEVA(K3144,L3144,M3144,N3144)</f>
        <v/>
      </c>
      <c r="V3144" s="42">
        <f>U3144/Q3144</f>
        <v/>
      </c>
      <c r="W3144" s="43">
        <f>IF(X3144=O3144,"MENOR",IF(X3144=S3144,"PROM[MEN-MED]","PROMEDIO"))</f>
        <v/>
      </c>
      <c r="X3144" s="163">
        <f>IF(V3144&lt;=300%,O3144,IF(AND(V3144&gt;100%,V3144&lt;=150%),S3144,R3144))</f>
        <v/>
      </c>
      <c r="Y3144" s="162">
        <f>ROUND(X3144,0)</f>
        <v/>
      </c>
    </row>
    <row r="3145" ht="29.25" customHeight="1">
      <c r="B3145" s="57" t="inlineStr">
        <is>
          <t>7.8</t>
        </is>
      </c>
      <c r="C3145" s="32" t="n">
        <v>8714199</v>
      </c>
      <c r="D3145" s="59" t="inlineStr">
        <is>
          <t xml:space="preserve">CAMBIO DE MUELLE DE LA VALVULA DE DESCARAGA DE LA BOMBA DE CEITE </t>
        </is>
      </c>
      <c r="E3145" s="56" t="inlineStr">
        <is>
          <t xml:space="preserve">cambio de muelle de la valvula de descaraga de la bomba de ceite </t>
        </is>
      </c>
      <c r="F3145" s="32" t="inlineStr">
        <is>
          <t>Unidad</t>
        </is>
      </c>
      <c r="G3145" s="35" t="inlineStr">
        <is>
          <t>suministro</t>
        </is>
      </c>
      <c r="H3145" s="159" t="n">
        <v>1090933</v>
      </c>
      <c r="I3145" s="37" t="n">
        <v>158.91</v>
      </c>
      <c r="J3145" s="37" t="n">
        <v>151.76</v>
      </c>
      <c r="K3145" s="160">
        <f>H3145*(I3145/J3145)</f>
        <v/>
      </c>
      <c r="L3145" s="159" t="n">
        <v>1358279.5422</v>
      </c>
      <c r="M3145" s="159" t="n">
        <v>1318718</v>
      </c>
      <c r="N3145" s="159" t="n">
        <v>1424215.44</v>
      </c>
      <c r="O3145" s="162">
        <f>MIN(K3145,L3145,M3145,N3145)</f>
        <v/>
      </c>
      <c r="P3145" s="162">
        <f>MAX(K3145,L3145,M3145,N3145)</f>
        <v/>
      </c>
      <c r="Q3145" s="162">
        <f>MEDIAN(K3145,L3145,M3145,N3145)</f>
        <v/>
      </c>
      <c r="R3145" s="162">
        <f>AVERAGE(K3145,L3145,M3145,N3145)</f>
        <v/>
      </c>
      <c r="S3145" s="162">
        <f>AVERAGE(O3145,Q3145)</f>
        <v/>
      </c>
      <c r="T3145" s="162">
        <f>AVERAGE(P3145,Q3145)</f>
        <v/>
      </c>
      <c r="U3145" s="41">
        <f>STDEVA(K3145,L3145,M3145,N3145)</f>
        <v/>
      </c>
      <c r="V3145" s="42">
        <f>U3145/Q3145</f>
        <v/>
      </c>
      <c r="W3145" s="43">
        <f>IF(X3145=O3145,"MENOR",IF(X3145=S3145,"PROM[MEN-MED]","PROMEDIO"))</f>
        <v/>
      </c>
      <c r="X3145" s="163">
        <f>IF(V3145&lt;=300%,O3145,IF(AND(V3145&gt;100%,V3145&lt;=150%),S3145,R3145))</f>
        <v/>
      </c>
      <c r="Y3145" s="162">
        <f>ROUND(X3145,0)</f>
        <v/>
      </c>
    </row>
    <row r="3146" ht="15.75" customHeight="1">
      <c r="B3146" s="57" t="inlineStr">
        <is>
          <t>7.9</t>
        </is>
      </c>
      <c r="C3146" s="32" t="n">
        <v>8714199</v>
      </c>
      <c r="D3146" s="59" t="inlineStr">
        <is>
          <t>CAMBIO DE TAPON DE LA VALVULA DE DESCARAGA DE LA BOMBA DE ACEITE</t>
        </is>
      </c>
      <c r="E3146" s="56" t="inlineStr">
        <is>
          <t>cambio de tapon de la valvula de descaraga de la bomba de aceite</t>
        </is>
      </c>
      <c r="F3146" s="32" t="inlineStr">
        <is>
          <t>Unidad</t>
        </is>
      </c>
      <c r="G3146" s="35" t="inlineStr">
        <is>
          <t>suministro</t>
        </is>
      </c>
      <c r="H3146" s="159" t="n">
        <v>1090933</v>
      </c>
      <c r="I3146" s="37" t="n">
        <v>158.91</v>
      </c>
      <c r="J3146" s="37" t="n">
        <v>151.76</v>
      </c>
      <c r="K3146" s="160">
        <f>H3146*(I3146/J3146)</f>
        <v/>
      </c>
      <c r="L3146" s="159" t="n">
        <v>1319837.8774</v>
      </c>
      <c r="M3146" s="159" t="n">
        <v>1281396</v>
      </c>
      <c r="N3146" s="159" t="n">
        <v>1383907.68</v>
      </c>
      <c r="O3146" s="162">
        <f>MIN(K3146,L3146,M3146,N3146)</f>
        <v/>
      </c>
      <c r="P3146" s="162">
        <f>MAX(K3146,L3146,M3146,N3146)</f>
        <v/>
      </c>
      <c r="Q3146" s="162">
        <f>MEDIAN(K3146,L3146,M3146,N3146)</f>
        <v/>
      </c>
      <c r="R3146" s="162">
        <f>AVERAGE(K3146,L3146,M3146,N3146)</f>
        <v/>
      </c>
      <c r="S3146" s="162">
        <f>AVERAGE(O3146,Q3146)</f>
        <v/>
      </c>
      <c r="T3146" s="162">
        <f>AVERAGE(P3146,Q3146)</f>
        <v/>
      </c>
      <c r="U3146" s="41">
        <f>STDEVA(K3146,L3146,M3146,N3146)</f>
        <v/>
      </c>
      <c r="V3146" s="42">
        <f>U3146/Q3146</f>
        <v/>
      </c>
      <c r="W3146" s="43">
        <f>IF(X3146=O3146,"MENOR",IF(X3146=S3146,"PROM[MEN-MED]","PROMEDIO"))</f>
        <v/>
      </c>
      <c r="X3146" s="163">
        <f>IF(V3146&lt;=300%,O3146,IF(AND(V3146&gt;100%,V3146&lt;=150%),S3146,R3146))</f>
        <v/>
      </c>
      <c r="Y3146" s="162">
        <f>ROUND(X3146,0)</f>
        <v/>
      </c>
    </row>
    <row r="3147" ht="15.75" customHeight="1">
      <c r="B3147" s="57" t="inlineStr">
        <is>
          <t>7.10</t>
        </is>
      </c>
      <c r="C3147" s="32" t="n">
        <v>8714199</v>
      </c>
      <c r="D3147" s="59" t="inlineStr">
        <is>
          <t>CAMBIO DE CONJUNTO DE LA VALVULA REGULADORA DE ACEITE DE DISTRIBUCION DEL ARBOL DE LEVAS (PARA EL BANCO NO.01  DEL LADO DE ADMISION)</t>
        </is>
      </c>
      <c r="E3147" s="56" t="inlineStr">
        <is>
          <t>cambio de conjunto de la valvula reguladora de aceite de distribucion del arbol de levas (para el banco no.01  del lado de admision)</t>
        </is>
      </c>
      <c r="F3147" s="32" t="inlineStr">
        <is>
          <t>Unidad</t>
        </is>
      </c>
      <c r="G3147" s="35" t="inlineStr">
        <is>
          <t>suministro</t>
        </is>
      </c>
      <c r="H3147" s="159" t="n">
        <v>3282972</v>
      </c>
      <c r="I3147" s="37" t="n">
        <v>158.91</v>
      </c>
      <c r="J3147" s="37" t="n">
        <v>151.76</v>
      </c>
      <c r="K3147" s="160">
        <f>H3147*(I3147/J3147)</f>
        <v/>
      </c>
      <c r="L3147" s="159" t="n">
        <v>3997955.297</v>
      </c>
      <c r="M3147" s="159" t="n">
        <v>3881510</v>
      </c>
      <c r="N3147" s="159" t="n">
        <v>4192030.8</v>
      </c>
      <c r="O3147" s="162">
        <f>MIN(K3147,L3147,M3147,N3147)</f>
        <v/>
      </c>
      <c r="P3147" s="162">
        <f>MAX(K3147,L3147,M3147,N3147)</f>
        <v/>
      </c>
      <c r="Q3147" s="162">
        <f>MEDIAN(K3147,L3147,M3147,N3147)</f>
        <v/>
      </c>
      <c r="R3147" s="162">
        <f>AVERAGE(K3147,L3147,M3147,N3147)</f>
        <v/>
      </c>
      <c r="S3147" s="162">
        <f>AVERAGE(O3147,Q3147)</f>
        <v/>
      </c>
      <c r="T3147" s="162">
        <f>AVERAGE(P3147,Q3147)</f>
        <v/>
      </c>
      <c r="U3147" s="41">
        <f>STDEVA(K3147,L3147,M3147,N3147)</f>
        <v/>
      </c>
      <c r="V3147" s="42">
        <f>U3147/Q3147</f>
        <v/>
      </c>
      <c r="W3147" s="43">
        <f>IF(X3147=O3147,"MENOR",IF(X3147=S3147,"PROM[MEN-MED]","PROMEDIO"))</f>
        <v/>
      </c>
      <c r="X3147" s="163">
        <f>IF(V3147&lt;=300%,O3147,IF(AND(V3147&gt;100%,V3147&lt;=150%),S3147,R3147))</f>
        <v/>
      </c>
      <c r="Y3147" s="162">
        <f>ROUND(X3147,0)</f>
        <v/>
      </c>
    </row>
    <row r="3148" ht="15.75" customHeight="1">
      <c r="B3148" s="57" t="inlineStr">
        <is>
          <t>7.11</t>
        </is>
      </c>
      <c r="C3148" s="32" t="n">
        <v>8714199</v>
      </c>
      <c r="D3148" s="59" t="inlineStr">
        <is>
          <t>CAMBIO DE CONJUNTO DE LA VALVULA REGULADORA DE ACEITE DE DISTRIBUCION DEL ARBOL DE LEVAS (PARA EL BANCO NO.02  DEL LADO DE ADMISION)</t>
        </is>
      </c>
      <c r="E3148" s="56" t="inlineStr">
        <is>
          <t>cambio de conjunto de la valvula reguladora de aceite de distribucion del arbol de levas (para el banco no.02  del lado de admision)</t>
        </is>
      </c>
      <c r="F3148" s="32" t="inlineStr">
        <is>
          <t>Unidad</t>
        </is>
      </c>
      <c r="G3148" s="35" t="inlineStr">
        <is>
          <t>suministro</t>
        </is>
      </c>
      <c r="H3148" s="159" t="n">
        <v>3282972</v>
      </c>
      <c r="I3148" s="37" t="n">
        <v>158.91</v>
      </c>
      <c r="J3148" s="37" t="n">
        <v>151.76</v>
      </c>
      <c r="K3148" s="160">
        <f>H3148*(I3148/J3148)</f>
        <v/>
      </c>
      <c r="L3148" s="159" t="n">
        <v>4074838.6147</v>
      </c>
      <c r="M3148" s="159" t="n">
        <v>3956154</v>
      </c>
      <c r="N3148" s="159" t="n">
        <v>4272646.32</v>
      </c>
      <c r="O3148" s="162">
        <f>MIN(K3148,L3148,M3148,N3148)</f>
        <v/>
      </c>
      <c r="P3148" s="162">
        <f>MAX(K3148,L3148,M3148,N3148)</f>
        <v/>
      </c>
      <c r="Q3148" s="162">
        <f>MEDIAN(K3148,L3148,M3148,N3148)</f>
        <v/>
      </c>
      <c r="R3148" s="162">
        <f>AVERAGE(K3148,L3148,M3148,N3148)</f>
        <v/>
      </c>
      <c r="S3148" s="162">
        <f>AVERAGE(O3148,Q3148)</f>
        <v/>
      </c>
      <c r="T3148" s="162">
        <f>AVERAGE(P3148,Q3148)</f>
        <v/>
      </c>
      <c r="U3148" s="41">
        <f>STDEVA(K3148,L3148,M3148,N3148)</f>
        <v/>
      </c>
      <c r="V3148" s="42">
        <f>U3148/Q3148</f>
        <v/>
      </c>
      <c r="W3148" s="43">
        <f>IF(X3148=O3148,"MENOR",IF(X3148=S3148,"PROM[MEN-MED]","PROMEDIO"))</f>
        <v/>
      </c>
      <c r="X3148" s="163">
        <f>IF(V3148&lt;=300%,O3148,IF(AND(V3148&gt;100%,V3148&lt;=150%),S3148,R3148))</f>
        <v/>
      </c>
      <c r="Y3148" s="162">
        <f>ROUND(X3148,0)</f>
        <v/>
      </c>
    </row>
    <row r="3149" ht="15.75" customHeight="1">
      <c r="B3149" s="57" t="inlineStr">
        <is>
          <t>7.12</t>
        </is>
      </c>
      <c r="C3149" s="32" t="n">
        <v>8714199</v>
      </c>
      <c r="D3149" s="59" t="inlineStr">
        <is>
          <t>CAMBIO DE CONJUNTO DE LA VALVULA REGULADORA DE ACEITE DE DISTRIBUCION DEL ARBOL DE LEVAS (PARA EL BANCO NO.01  DEL LADO DE ESCAPE)</t>
        </is>
      </c>
      <c r="E3149" s="56" t="inlineStr">
        <is>
          <t>cambio de conjunto de la valvula reguladora de aceite de distribucion del arbol de levas (para el banco no.01  del lado de escape)</t>
        </is>
      </c>
      <c r="F3149" s="32" t="inlineStr">
        <is>
          <t>Unidad</t>
        </is>
      </c>
      <c r="G3149" s="35" t="inlineStr">
        <is>
          <t>suministro</t>
        </is>
      </c>
      <c r="H3149" s="159" t="n">
        <v>3282972</v>
      </c>
      <c r="I3149" s="37" t="n">
        <v>158.91</v>
      </c>
      <c r="J3149" s="37" t="n">
        <v>151.76</v>
      </c>
      <c r="K3149" s="160">
        <f>H3149*(I3149/J3149)</f>
        <v/>
      </c>
      <c r="L3149" s="159" t="n">
        <v>4074838.6147</v>
      </c>
      <c r="M3149" s="159" t="n">
        <v>3956154</v>
      </c>
      <c r="N3149" s="159" t="n">
        <v>4272646.32</v>
      </c>
      <c r="O3149" s="162">
        <f>MIN(K3149,L3149,M3149,N3149)</f>
        <v/>
      </c>
      <c r="P3149" s="162">
        <f>MAX(K3149,L3149,M3149,N3149)</f>
        <v/>
      </c>
      <c r="Q3149" s="162">
        <f>MEDIAN(K3149,L3149,M3149,N3149)</f>
        <v/>
      </c>
      <c r="R3149" s="162">
        <f>AVERAGE(K3149,L3149,M3149,N3149)</f>
        <v/>
      </c>
      <c r="S3149" s="162">
        <f>AVERAGE(O3149,Q3149)</f>
        <v/>
      </c>
      <c r="T3149" s="162">
        <f>AVERAGE(P3149,Q3149)</f>
        <v/>
      </c>
      <c r="U3149" s="41">
        <f>STDEVA(K3149,L3149,M3149,N3149)</f>
        <v/>
      </c>
      <c r="V3149" s="42">
        <f>U3149/Q3149</f>
        <v/>
      </c>
      <c r="W3149" s="43">
        <f>IF(X3149=O3149,"MENOR",IF(X3149=S3149,"PROM[MEN-MED]","PROMEDIO"))</f>
        <v/>
      </c>
      <c r="X3149" s="163">
        <f>IF(V3149&lt;=300%,O3149,IF(AND(V3149&gt;100%,V3149&lt;=150%),S3149,R3149))</f>
        <v/>
      </c>
      <c r="Y3149" s="162">
        <f>ROUND(X3149,0)</f>
        <v/>
      </c>
    </row>
    <row r="3150" ht="15.75" customHeight="1">
      <c r="B3150" s="57" t="inlineStr">
        <is>
          <t>7.13</t>
        </is>
      </c>
      <c r="C3150" s="32" t="n">
        <v>8714199</v>
      </c>
      <c r="D3150" s="59" t="inlineStr">
        <is>
          <t>CAMBIO DE CONJUNTO DE LA VALVULA REGULADORA DE ACEITE DE DISTRIBUCION DEL ARBOL DE LEVAS (PARA EL BANCO NO.02  DEL LADO DEESCAPE)</t>
        </is>
      </c>
      <c r="E3150" s="56" t="inlineStr">
        <is>
          <t>cambio de conjunto de la valvula reguladora de aceite de distribucion del arbol de levas (para el banco no.02  del lado deescape)</t>
        </is>
      </c>
      <c r="F3150" s="32" t="inlineStr">
        <is>
          <t>Unidad</t>
        </is>
      </c>
      <c r="G3150" s="35" t="inlineStr">
        <is>
          <t>suministro</t>
        </is>
      </c>
      <c r="H3150" s="159" t="n">
        <v>3282972</v>
      </c>
      <c r="I3150" s="37" t="n">
        <v>158.91</v>
      </c>
      <c r="J3150" s="37" t="n">
        <v>151.76</v>
      </c>
      <c r="K3150" s="160">
        <f>H3150*(I3150/J3150)</f>
        <v/>
      </c>
      <c r="L3150" s="159" t="n">
        <v>3959512.6088</v>
      </c>
      <c r="M3150" s="159" t="n">
        <v>3844187</v>
      </c>
      <c r="N3150" s="159" t="n">
        <v>4151721.96</v>
      </c>
      <c r="O3150" s="162">
        <f>MIN(K3150,L3150,M3150,N3150)</f>
        <v/>
      </c>
      <c r="P3150" s="162">
        <f>MAX(K3150,L3150,M3150,N3150)</f>
        <v/>
      </c>
      <c r="Q3150" s="162">
        <f>MEDIAN(K3150,L3150,M3150,N3150)</f>
        <v/>
      </c>
      <c r="R3150" s="162">
        <f>AVERAGE(K3150,L3150,M3150,N3150)</f>
        <v/>
      </c>
      <c r="S3150" s="162">
        <f>AVERAGE(O3150,Q3150)</f>
        <v/>
      </c>
      <c r="T3150" s="162">
        <f>AVERAGE(P3150,Q3150)</f>
        <v/>
      </c>
      <c r="U3150" s="41">
        <f>STDEVA(K3150,L3150,M3150,N3150)</f>
        <v/>
      </c>
      <c r="V3150" s="42">
        <f>U3150/Q3150</f>
        <v/>
      </c>
      <c r="W3150" s="43">
        <f>IF(X3150=O3150,"MENOR",IF(X3150=S3150,"PROM[MEN-MED]","PROMEDIO"))</f>
        <v/>
      </c>
      <c r="X3150" s="163">
        <f>IF(V3150&lt;=300%,O3150,IF(AND(V3150&gt;100%,V3150&lt;=150%),S3150,R3150))</f>
        <v/>
      </c>
      <c r="Y3150" s="162">
        <f>ROUND(X3150,0)</f>
        <v/>
      </c>
    </row>
    <row r="3151" ht="15.75" customHeight="1">
      <c r="B3151" s="57" t="inlineStr">
        <is>
          <t>7.14</t>
        </is>
      </c>
      <c r="C3151" s="32" t="n">
        <v>8714199</v>
      </c>
      <c r="D3151" s="59" t="inlineStr">
        <is>
          <t xml:space="preserve">CAMBIO DE CONJUNTO DEL CUERPO DE LA MARIPOSA  CON MOTOR </t>
        </is>
      </c>
      <c r="E3151" s="56" t="inlineStr">
        <is>
          <t xml:space="preserve">cambio de conjunto del cuerpo de la mariposa  con motor </t>
        </is>
      </c>
      <c r="F3151" s="32" t="inlineStr">
        <is>
          <t>Unidad</t>
        </is>
      </c>
      <c r="G3151" s="35" t="inlineStr">
        <is>
          <t>suministro</t>
        </is>
      </c>
      <c r="H3151" s="159" t="n">
        <v>820743</v>
      </c>
      <c r="I3151" s="37" t="n">
        <v>158.91</v>
      </c>
      <c r="J3151" s="37" t="n">
        <v>151.76</v>
      </c>
      <c r="K3151" s="160">
        <f>H3151*(I3151/J3151)</f>
        <v/>
      </c>
      <c r="L3151" s="159" t="n">
        <v>1028320.0669</v>
      </c>
      <c r="M3151" s="159" t="n">
        <v>998369</v>
      </c>
      <c r="N3151" s="159" t="n">
        <v>1078238.52</v>
      </c>
      <c r="O3151" s="162">
        <f>MIN(K3151,L3151,M3151,N3151)</f>
        <v/>
      </c>
      <c r="P3151" s="162">
        <f>MAX(K3151,L3151,M3151,N3151)</f>
        <v/>
      </c>
      <c r="Q3151" s="162">
        <f>MEDIAN(K3151,L3151,M3151,N3151)</f>
        <v/>
      </c>
      <c r="R3151" s="162">
        <f>AVERAGE(K3151,L3151,M3151,N3151)</f>
        <v/>
      </c>
      <c r="S3151" s="162">
        <f>AVERAGE(O3151,Q3151)</f>
        <v/>
      </c>
      <c r="T3151" s="162">
        <f>AVERAGE(P3151,Q3151)</f>
        <v/>
      </c>
      <c r="U3151" s="41">
        <f>STDEVA(K3151,L3151,M3151,N3151)</f>
        <v/>
      </c>
      <c r="V3151" s="42">
        <f>U3151/Q3151</f>
        <v/>
      </c>
      <c r="W3151" s="43">
        <f>IF(X3151=O3151,"MENOR",IF(X3151=S3151,"PROM[MEN-MED]","PROMEDIO"))</f>
        <v/>
      </c>
      <c r="X3151" s="163">
        <f>IF(V3151&lt;=300%,O3151,IF(AND(V3151&gt;100%,V3151&lt;=150%),S3151,R3151))</f>
        <v/>
      </c>
      <c r="Y3151" s="162">
        <f>ROUND(X3151,0)</f>
        <v/>
      </c>
    </row>
    <row r="3152" ht="15.75" customHeight="1">
      <c r="B3152" s="57" t="inlineStr">
        <is>
          <t>7.15</t>
        </is>
      </c>
      <c r="C3152" s="32" t="n">
        <v>8714199</v>
      </c>
      <c r="D3152" s="59" t="inlineStr">
        <is>
          <t>CAMBIO DE MEDIDOR DEL CAUDAL  DE MASA DE AIRE</t>
        </is>
      </c>
      <c r="E3152" s="56" t="inlineStr">
        <is>
          <t>cambio de medidor del caudal  de masa de aire</t>
        </is>
      </c>
      <c r="F3152" s="32" t="inlineStr">
        <is>
          <t>Unidad</t>
        </is>
      </c>
      <c r="G3152" s="35" t="inlineStr">
        <is>
          <t>suministro</t>
        </is>
      </c>
      <c r="H3152" s="159" t="n">
        <v>408111</v>
      </c>
      <c r="I3152" s="37" t="n">
        <v>158.91</v>
      </c>
      <c r="J3152" s="37" t="n">
        <v>151.76</v>
      </c>
      <c r="K3152" s="160">
        <f>H3152*(I3152/J3152)</f>
        <v/>
      </c>
      <c r="L3152" s="159" t="n">
        <v>499744.665</v>
      </c>
      <c r="M3152" s="159" t="n">
        <v>485189</v>
      </c>
      <c r="N3152" s="159" t="n">
        <v>524004.12</v>
      </c>
      <c r="O3152" s="162">
        <f>MIN(K3152,L3152,M3152,N3152)</f>
        <v/>
      </c>
      <c r="P3152" s="162">
        <f>MAX(K3152,L3152,M3152,N3152)</f>
        <v/>
      </c>
      <c r="Q3152" s="162">
        <f>MEDIAN(K3152,L3152,M3152,N3152)</f>
        <v/>
      </c>
      <c r="R3152" s="162">
        <f>AVERAGE(K3152,L3152,M3152,N3152)</f>
        <v/>
      </c>
      <c r="S3152" s="162">
        <f>AVERAGE(O3152,Q3152)</f>
        <v/>
      </c>
      <c r="T3152" s="162">
        <f>AVERAGE(P3152,Q3152)</f>
        <v/>
      </c>
      <c r="U3152" s="41">
        <f>STDEVA(K3152,L3152,M3152,N3152)</f>
        <v/>
      </c>
      <c r="V3152" s="42">
        <f>U3152/Q3152</f>
        <v/>
      </c>
      <c r="W3152" s="43">
        <f>IF(X3152=O3152,"MENOR",IF(X3152=S3152,"PROM[MEN-MED]","PROMEDIO"))</f>
        <v/>
      </c>
      <c r="X3152" s="163">
        <f>IF(V3152&lt;=300%,O3152,IF(AND(V3152&gt;100%,V3152&lt;=150%),S3152,R3152))</f>
        <v/>
      </c>
      <c r="Y3152" s="162">
        <f>ROUND(X3152,0)</f>
        <v/>
      </c>
    </row>
    <row r="3153" ht="15.75" customHeight="1">
      <c r="B3153" s="57" t="inlineStr">
        <is>
          <t>7.16</t>
        </is>
      </c>
      <c r="C3153" s="32" t="n">
        <v>8714199</v>
      </c>
      <c r="D3153" s="59" t="inlineStr">
        <is>
          <t>CAMBIO DE JUEGO DE VALVULAS PARA CONTROL DE EMISIONES NO.1</t>
        </is>
      </c>
      <c r="E3153" s="56" t="inlineStr">
        <is>
          <t>cambio de juego de valvulas para control de emisiones no.1</t>
        </is>
      </c>
      <c r="F3153" s="32" t="inlineStr">
        <is>
          <t>Unidad</t>
        </is>
      </c>
      <c r="G3153" s="35" t="inlineStr">
        <is>
          <t>suministro</t>
        </is>
      </c>
      <c r="H3153" s="159" t="n">
        <v>957534</v>
      </c>
      <c r="I3153" s="37" t="n">
        <v>158.91</v>
      </c>
      <c r="J3153" s="37" t="n">
        <v>151.76</v>
      </c>
      <c r="K3153" s="160">
        <f>H3153*(I3153/J3153)</f>
        <v/>
      </c>
      <c r="L3153" s="159" t="n">
        <v>1166070.2067</v>
      </c>
      <c r="M3153" s="159" t="n">
        <v>1132107</v>
      </c>
      <c r="N3153" s="159" t="n">
        <v>1222675.56</v>
      </c>
      <c r="O3153" s="162">
        <f>MIN(K3153,L3153,M3153,N3153)</f>
        <v/>
      </c>
      <c r="P3153" s="162">
        <f>MAX(K3153,L3153,M3153,N3153)</f>
        <v/>
      </c>
      <c r="Q3153" s="162">
        <f>MEDIAN(K3153,L3153,M3153,N3153)</f>
        <v/>
      </c>
      <c r="R3153" s="162">
        <f>AVERAGE(K3153,L3153,M3153,N3153)</f>
        <v/>
      </c>
      <c r="S3153" s="162">
        <f>AVERAGE(O3153,Q3153)</f>
        <v/>
      </c>
      <c r="T3153" s="162">
        <f>AVERAGE(P3153,Q3153)</f>
        <v/>
      </c>
      <c r="U3153" s="41">
        <f>STDEVA(K3153,L3153,M3153,N3153)</f>
        <v/>
      </c>
      <c r="V3153" s="42">
        <f>U3153/Q3153</f>
        <v/>
      </c>
      <c r="W3153" s="43">
        <f>IF(X3153=O3153,"MENOR",IF(X3153=S3153,"PROM[MEN-MED]","PROMEDIO"))</f>
        <v/>
      </c>
      <c r="X3153" s="163">
        <f>IF(V3153&lt;=300%,O3153,IF(AND(V3153&gt;100%,V3153&lt;=150%),S3153,R3153))</f>
        <v/>
      </c>
      <c r="Y3153" s="162">
        <f>ROUND(X3153,0)</f>
        <v/>
      </c>
    </row>
    <row r="3154" ht="15.75" customHeight="1">
      <c r="B3154" s="57" t="inlineStr">
        <is>
          <t>7.17</t>
        </is>
      </c>
      <c r="C3154" s="32" t="n">
        <v>8714199</v>
      </c>
      <c r="D3154" s="59" t="inlineStr">
        <is>
          <t>CAMBIO DE JUEGO DE VALVULAS PARA CONTROL DE EMISIONES NO.2</t>
        </is>
      </c>
      <c r="E3154" s="56" t="inlineStr">
        <is>
          <t>cambio de juego de valvulas para control de emisiones no.2</t>
        </is>
      </c>
      <c r="F3154" s="32" t="inlineStr">
        <is>
          <t>Unidad</t>
        </is>
      </c>
      <c r="G3154" s="35" t="inlineStr">
        <is>
          <t>suministro</t>
        </is>
      </c>
      <c r="H3154" s="159" t="n">
        <v>683953</v>
      </c>
      <c r="I3154" s="37" t="n">
        <v>158.91</v>
      </c>
      <c r="J3154" s="37" t="n">
        <v>151.76</v>
      </c>
      <c r="K3154" s="160">
        <f>H3154*(I3154/J3154)</f>
        <v/>
      </c>
      <c r="L3154" s="159" t="n">
        <v>824898.1587</v>
      </c>
      <c r="M3154" s="159" t="n">
        <v>800872</v>
      </c>
      <c r="N3154" s="159" t="n">
        <v>864941.76</v>
      </c>
      <c r="O3154" s="162">
        <f>MIN(K3154,L3154,M3154,N3154)</f>
        <v/>
      </c>
      <c r="P3154" s="162">
        <f>MAX(K3154,L3154,M3154,N3154)</f>
        <v/>
      </c>
      <c r="Q3154" s="162">
        <f>MEDIAN(K3154,L3154,M3154,N3154)</f>
        <v/>
      </c>
      <c r="R3154" s="162">
        <f>AVERAGE(K3154,L3154,M3154,N3154)</f>
        <v/>
      </c>
      <c r="S3154" s="162">
        <f>AVERAGE(O3154,Q3154)</f>
        <v/>
      </c>
      <c r="T3154" s="162">
        <f>AVERAGE(P3154,Q3154)</f>
        <v/>
      </c>
      <c r="U3154" s="41">
        <f>STDEVA(K3154,L3154,M3154,N3154)</f>
        <v/>
      </c>
      <c r="V3154" s="42">
        <f>U3154/Q3154</f>
        <v/>
      </c>
      <c r="W3154" s="43">
        <f>IF(X3154=O3154,"MENOR",IF(X3154=S3154,"PROM[MEN-MED]","PROMEDIO"))</f>
        <v/>
      </c>
      <c r="X3154" s="163">
        <f>IF(V3154&lt;=300%,O3154,IF(AND(V3154&gt;100%,V3154&lt;=150%),S3154,R3154))</f>
        <v/>
      </c>
      <c r="Y3154" s="162">
        <f>ROUND(X3154,0)</f>
        <v/>
      </c>
    </row>
    <row r="3155" ht="15.75" customHeight="1">
      <c r="B3155" s="57" t="inlineStr">
        <is>
          <t>7.18</t>
        </is>
      </c>
      <c r="C3155" s="32" t="n">
        <v>8714199</v>
      </c>
      <c r="D3155" s="59" t="inlineStr">
        <is>
          <t xml:space="preserve">CAMBIO DE CAMARA DE COMPENSACION DEL AIRE DE ADMISION </t>
        </is>
      </c>
      <c r="E3155" s="56" t="inlineStr">
        <is>
          <t xml:space="preserve">cambio de camara de compensacion del aire de admision </t>
        </is>
      </c>
      <c r="F3155" s="32" t="inlineStr">
        <is>
          <t>Unidad</t>
        </is>
      </c>
      <c r="G3155" s="35" t="inlineStr">
        <is>
          <t>suministro</t>
        </is>
      </c>
      <c r="H3155" s="159" t="n">
        <v>957534</v>
      </c>
      <c r="I3155" s="37" t="n">
        <v>158.91</v>
      </c>
      <c r="J3155" s="37" t="n">
        <v>151.76</v>
      </c>
      <c r="K3155" s="160">
        <f>H3155*(I3155/J3155)</f>
        <v/>
      </c>
      <c r="L3155" s="159" t="n">
        <v>1166070.2067</v>
      </c>
      <c r="M3155" s="159" t="n">
        <v>1132107</v>
      </c>
      <c r="N3155" s="159" t="n">
        <v>1222675.56</v>
      </c>
      <c r="O3155" s="162">
        <f>MIN(K3155,L3155,M3155,N3155)</f>
        <v/>
      </c>
      <c r="P3155" s="162">
        <f>MAX(K3155,L3155,M3155,N3155)</f>
        <v/>
      </c>
      <c r="Q3155" s="162">
        <f>MEDIAN(K3155,L3155,M3155,N3155)</f>
        <v/>
      </c>
      <c r="R3155" s="162">
        <f>AVERAGE(K3155,L3155,M3155,N3155)</f>
        <v/>
      </c>
      <c r="S3155" s="162">
        <f>AVERAGE(O3155,Q3155)</f>
        <v/>
      </c>
      <c r="T3155" s="162">
        <f>AVERAGE(P3155,Q3155)</f>
        <v/>
      </c>
      <c r="U3155" s="41">
        <f>STDEVA(K3155,L3155,M3155,N3155)</f>
        <v/>
      </c>
      <c r="V3155" s="42">
        <f>U3155/Q3155</f>
        <v/>
      </c>
      <c r="W3155" s="43">
        <f>IF(X3155=O3155,"MENOR",IF(X3155=S3155,"PROM[MEN-MED]","PROMEDIO"))</f>
        <v/>
      </c>
      <c r="X3155" s="163">
        <f>IF(V3155&lt;=300%,O3155,IF(AND(V3155&gt;100%,V3155&lt;=150%),S3155,R3155))</f>
        <v/>
      </c>
      <c r="Y3155" s="162">
        <f>ROUND(X3155,0)</f>
        <v/>
      </c>
    </row>
    <row r="3156" ht="15.75" customHeight="1">
      <c r="B3156" s="57" t="inlineStr">
        <is>
          <t>7.19</t>
        </is>
      </c>
      <c r="C3156" s="32" t="n">
        <v>8714199</v>
      </c>
      <c r="D3156" s="59" t="inlineStr">
        <is>
          <t>CAMBIO DE JUNTA DE LA TAPA DE CULATAS</t>
        </is>
      </c>
      <c r="E3156" s="56" t="inlineStr">
        <is>
          <t>cambio de junta de la tapa de culatas</t>
        </is>
      </c>
      <c r="F3156" s="32" t="inlineStr">
        <is>
          <t>Unidad</t>
        </is>
      </c>
      <c r="G3156" s="35" t="inlineStr">
        <is>
          <t>suministro</t>
        </is>
      </c>
      <c r="H3156" s="159" t="n">
        <v>1582700</v>
      </c>
      <c r="I3156" s="37" t="n">
        <v>158.91</v>
      </c>
      <c r="J3156" s="37" t="n">
        <v>151.76</v>
      </c>
      <c r="K3156" s="160">
        <f>H3156*(I3156/J3156)</f>
        <v/>
      </c>
      <c r="L3156" s="159" t="n">
        <v>2181550.3045</v>
      </c>
      <c r="M3156" s="159" t="n">
        <v>2118010</v>
      </c>
      <c r="N3156" s="159" t="n">
        <v>2287450.8</v>
      </c>
      <c r="O3156" s="162">
        <f>MIN(K3156,L3156,M3156,N3156)</f>
        <v/>
      </c>
      <c r="P3156" s="162">
        <f>MAX(K3156,L3156,M3156,N3156)</f>
        <v/>
      </c>
      <c r="Q3156" s="162">
        <f>MEDIAN(K3156,L3156,M3156,N3156)</f>
        <v/>
      </c>
      <c r="R3156" s="162">
        <f>AVERAGE(K3156,L3156,M3156,N3156)</f>
        <v/>
      </c>
      <c r="S3156" s="162">
        <f>AVERAGE(O3156,Q3156)</f>
        <v/>
      </c>
      <c r="T3156" s="162">
        <f>AVERAGE(P3156,Q3156)</f>
        <v/>
      </c>
      <c r="U3156" s="41">
        <f>STDEVA(K3156,L3156,M3156,N3156)</f>
        <v/>
      </c>
      <c r="V3156" s="42">
        <f>U3156/Q3156</f>
        <v/>
      </c>
      <c r="W3156" s="43">
        <f>IF(X3156=O3156,"MENOR",IF(X3156=S3156,"PROM[MEN-MED]","PROMEDIO"))</f>
        <v/>
      </c>
      <c r="X3156" s="163">
        <f>IF(V3156&lt;=300%,O3156,IF(AND(V3156&gt;100%,V3156&lt;=150%),S3156,R3156))</f>
        <v/>
      </c>
      <c r="Y3156" s="162">
        <f>ROUND(X3156,0)</f>
        <v/>
      </c>
    </row>
    <row r="3157" ht="15.75" customHeight="1">
      <c r="B3157" s="57" t="inlineStr">
        <is>
          <t>7.20</t>
        </is>
      </c>
      <c r="C3157" s="32" t="n">
        <v>8714199</v>
      </c>
      <c r="D3157" s="59" t="inlineStr">
        <is>
          <t xml:space="preserve">CAMBIO DE SUBCONJUNTO DE LA CADENA </t>
        </is>
      </c>
      <c r="E3157" s="56" t="inlineStr">
        <is>
          <t xml:space="preserve">cambio de subconjunto de la cadena </t>
        </is>
      </c>
      <c r="F3157" s="32" t="inlineStr">
        <is>
          <t>Unidad</t>
        </is>
      </c>
      <c r="G3157" s="35" t="inlineStr">
        <is>
          <t>suministro</t>
        </is>
      </c>
      <c r="H3157" s="159" t="n">
        <v>2374050</v>
      </c>
      <c r="I3157" s="37" t="n">
        <v>158.91</v>
      </c>
      <c r="J3157" s="37" t="n">
        <v>151.76</v>
      </c>
      <c r="K3157" s="160">
        <f>H3157*(I3157/J3157)</f>
        <v/>
      </c>
      <c r="L3157" s="159" t="n">
        <v>3241349.2272</v>
      </c>
      <c r="M3157" s="159" t="n">
        <v>3146941</v>
      </c>
      <c r="N3157" s="159" t="n">
        <v>3398696.28</v>
      </c>
      <c r="O3157" s="162">
        <f>MIN(K3157,L3157,M3157,N3157)</f>
        <v/>
      </c>
      <c r="P3157" s="162">
        <f>MAX(K3157,L3157,M3157,N3157)</f>
        <v/>
      </c>
      <c r="Q3157" s="162">
        <f>MEDIAN(K3157,L3157,M3157,N3157)</f>
        <v/>
      </c>
      <c r="R3157" s="162">
        <f>AVERAGE(K3157,L3157,M3157,N3157)</f>
        <v/>
      </c>
      <c r="S3157" s="162">
        <f>AVERAGE(O3157,Q3157)</f>
        <v/>
      </c>
      <c r="T3157" s="162">
        <f>AVERAGE(P3157,Q3157)</f>
        <v/>
      </c>
      <c r="U3157" s="41">
        <f>STDEVA(K3157,L3157,M3157,N3157)</f>
        <v/>
      </c>
      <c r="V3157" s="42">
        <f>U3157/Q3157</f>
        <v/>
      </c>
      <c r="W3157" s="43">
        <f>IF(X3157=O3157,"MENOR",IF(X3157=S3157,"PROM[MEN-MED]","PROMEDIO"))</f>
        <v/>
      </c>
      <c r="X3157" s="163">
        <f>IF(V3157&lt;=300%,O3157,IF(AND(V3157&gt;100%,V3157&lt;=150%),S3157,R3157))</f>
        <v/>
      </c>
      <c r="Y3157" s="162">
        <f>ROUND(X3157,0)</f>
        <v/>
      </c>
    </row>
    <row r="3158" ht="15.75" customHeight="1">
      <c r="B3158" s="57" t="inlineStr">
        <is>
          <t>7.21</t>
        </is>
      </c>
      <c r="C3158" s="32" t="n">
        <v>8714199</v>
      </c>
      <c r="D3158" s="59" t="inlineStr">
        <is>
          <t xml:space="preserve">CAMBIO DE CONJUNTO DEL TENSOR DE LA CADENA </t>
        </is>
      </c>
      <c r="E3158" s="56" t="inlineStr">
        <is>
          <t xml:space="preserve">cambio de conjunto del tensor de la cadena </t>
        </is>
      </c>
      <c r="F3158" s="32" t="inlineStr">
        <is>
          <t>Unidad</t>
        </is>
      </c>
      <c r="G3158" s="35" t="inlineStr">
        <is>
          <t>suministro</t>
        </is>
      </c>
      <c r="H3158" s="159" t="n">
        <v>2091425</v>
      </c>
      <c r="I3158" s="37" t="n">
        <v>158.91</v>
      </c>
      <c r="J3158" s="37" t="n">
        <v>151.76</v>
      </c>
      <c r="K3158" s="160">
        <f>H3158*(I3158/J3158)</f>
        <v/>
      </c>
      <c r="L3158" s="159" t="n">
        <v>2657042.591</v>
      </c>
      <c r="M3158" s="159" t="n">
        <v>2579653</v>
      </c>
      <c r="N3158" s="159" t="n">
        <v>2786025.24</v>
      </c>
      <c r="O3158" s="162">
        <f>MIN(K3158,L3158,M3158,N3158)</f>
        <v/>
      </c>
      <c r="P3158" s="162">
        <f>MAX(K3158,L3158,M3158,N3158)</f>
        <v/>
      </c>
      <c r="Q3158" s="162">
        <f>MEDIAN(K3158,L3158,M3158,N3158)</f>
        <v/>
      </c>
      <c r="R3158" s="162">
        <f>AVERAGE(K3158,L3158,M3158,N3158)</f>
        <v/>
      </c>
      <c r="S3158" s="162">
        <f>AVERAGE(O3158,Q3158)</f>
        <v/>
      </c>
      <c r="T3158" s="162">
        <f>AVERAGE(P3158,Q3158)</f>
        <v/>
      </c>
      <c r="U3158" s="41">
        <f>STDEVA(K3158,L3158,M3158,N3158)</f>
        <v/>
      </c>
      <c r="V3158" s="42">
        <f>U3158/Q3158</f>
        <v/>
      </c>
      <c r="W3158" s="43">
        <f>IF(X3158=O3158,"MENOR",IF(X3158=S3158,"PROM[MEN-MED]","PROMEDIO"))</f>
        <v/>
      </c>
      <c r="X3158" s="163">
        <f>IF(V3158&lt;=300%,O3158,IF(AND(V3158&gt;100%,V3158&lt;=150%),S3158,R3158))</f>
        <v/>
      </c>
      <c r="Y3158" s="162">
        <f>ROUND(X3158,0)</f>
        <v/>
      </c>
    </row>
    <row r="3159" ht="15.75" customHeight="1">
      <c r="B3159" s="57" t="inlineStr">
        <is>
          <t>7.22</t>
        </is>
      </c>
      <c r="C3159" s="32" t="n">
        <v>8714199</v>
      </c>
      <c r="D3159" s="59" t="inlineStr">
        <is>
          <t>CAMBIO DE PATIN DEL TENSOR DE LA CADENA</t>
        </is>
      </c>
      <c r="E3159" s="56" t="inlineStr">
        <is>
          <t>cambio de patin del tensor de la cadena</t>
        </is>
      </c>
      <c r="F3159" s="32" t="inlineStr">
        <is>
          <t>Unidad</t>
        </is>
      </c>
      <c r="G3159" s="35" t="inlineStr">
        <is>
          <t>suministro</t>
        </is>
      </c>
      <c r="H3159" s="159" t="n">
        <v>2120818</v>
      </c>
      <c r="I3159" s="37" t="n">
        <v>158.91</v>
      </c>
      <c r="J3159" s="37" t="n">
        <v>151.76</v>
      </c>
      <c r="K3159" s="160">
        <f>H3159*(I3159/J3159)</f>
        <v/>
      </c>
      <c r="L3159" s="159" t="n">
        <v>2752088.9263</v>
      </c>
      <c r="M3159" s="159" t="n">
        <v>2671931</v>
      </c>
      <c r="N3159" s="159" t="n">
        <v>2885685.48</v>
      </c>
      <c r="O3159" s="162">
        <f>MIN(K3159,L3159,M3159,N3159)</f>
        <v/>
      </c>
      <c r="P3159" s="162">
        <f>MAX(K3159,L3159,M3159,N3159)</f>
        <v/>
      </c>
      <c r="Q3159" s="162">
        <f>MEDIAN(K3159,L3159,M3159,N3159)</f>
        <v/>
      </c>
      <c r="R3159" s="162">
        <f>AVERAGE(K3159,L3159,M3159,N3159)</f>
        <v/>
      </c>
      <c r="S3159" s="162">
        <f>AVERAGE(O3159,Q3159)</f>
        <v/>
      </c>
      <c r="T3159" s="162">
        <f>AVERAGE(P3159,Q3159)</f>
        <v/>
      </c>
      <c r="U3159" s="41">
        <f>STDEVA(K3159,L3159,M3159,N3159)</f>
        <v/>
      </c>
      <c r="V3159" s="42">
        <f>U3159/Q3159</f>
        <v/>
      </c>
      <c r="W3159" s="43">
        <f>IF(X3159=O3159,"MENOR",IF(X3159=S3159,"PROM[MEN-MED]","PROMEDIO"))</f>
        <v/>
      </c>
      <c r="X3159" s="163">
        <f>IF(V3159&lt;=300%,O3159,IF(AND(V3159&gt;100%,V3159&lt;=150%),S3159,R3159))</f>
        <v/>
      </c>
      <c r="Y3159" s="162">
        <f>ROUND(X3159,0)</f>
        <v/>
      </c>
    </row>
    <row r="3160" ht="15.75" customHeight="1">
      <c r="B3160" s="57" t="inlineStr">
        <is>
          <t>7.23</t>
        </is>
      </c>
      <c r="C3160" s="32" t="n">
        <v>8714199</v>
      </c>
      <c r="D3160" s="59" t="inlineStr">
        <is>
          <t>CAMBIO DE AMORTIGUADOR DE VIBRACIONES DE LA CADENA</t>
        </is>
      </c>
      <c r="E3160" s="56" t="inlineStr">
        <is>
          <t>cambio de amortiguador de vibraciones de la cadena</t>
        </is>
      </c>
      <c r="F3160" s="32" t="inlineStr">
        <is>
          <t>Unidad</t>
        </is>
      </c>
      <c r="G3160" s="35" t="inlineStr">
        <is>
          <t>suministro</t>
        </is>
      </c>
      <c r="H3160" s="159" t="n">
        <v>1978375</v>
      </c>
      <c r="I3160" s="37" t="n">
        <v>158.91</v>
      </c>
      <c r="J3160" s="37" t="n">
        <v>151.76</v>
      </c>
      <c r="K3160" s="160">
        <f>H3160*(I3160/J3160)</f>
        <v/>
      </c>
      <c r="L3160" s="159" t="n">
        <v>2386070.19</v>
      </c>
      <c r="M3160" s="159" t="n">
        <v>2316573</v>
      </c>
      <c r="N3160" s="159" t="n">
        <v>2501898.84</v>
      </c>
      <c r="O3160" s="162">
        <f>MIN(K3160,L3160,M3160,N3160)</f>
        <v/>
      </c>
      <c r="P3160" s="162">
        <f>MAX(K3160,L3160,M3160,N3160)</f>
        <v/>
      </c>
      <c r="Q3160" s="162">
        <f>MEDIAN(K3160,L3160,M3160,N3160)</f>
        <v/>
      </c>
      <c r="R3160" s="162">
        <f>AVERAGE(K3160,L3160,M3160,N3160)</f>
        <v/>
      </c>
      <c r="S3160" s="162">
        <f>AVERAGE(O3160,Q3160)</f>
        <v/>
      </c>
      <c r="T3160" s="162">
        <f>AVERAGE(P3160,Q3160)</f>
        <v/>
      </c>
      <c r="U3160" s="41">
        <f>STDEVA(K3160,L3160,M3160,N3160)</f>
        <v/>
      </c>
      <c r="V3160" s="42">
        <f>U3160/Q3160</f>
        <v/>
      </c>
      <c r="W3160" s="43">
        <f>IF(X3160=O3160,"MENOR",IF(X3160=S3160,"PROM[MEN-MED]","PROMEDIO"))</f>
        <v/>
      </c>
      <c r="X3160" s="163">
        <f>IF(V3160&lt;=300%,O3160,IF(AND(V3160&gt;100%,V3160&lt;=150%),S3160,R3160))</f>
        <v/>
      </c>
      <c r="Y3160" s="162">
        <f>ROUND(X3160,0)</f>
        <v/>
      </c>
    </row>
    <row r="3161" ht="15.75" customHeight="1">
      <c r="B3161" s="57" t="inlineStr">
        <is>
          <t>7.24</t>
        </is>
      </c>
      <c r="C3161" s="32" t="n">
        <v>8714199</v>
      </c>
      <c r="D3161" s="59" t="inlineStr">
        <is>
          <t>CAMBIO DE CULATA DERECHA</t>
        </is>
      </c>
      <c r="E3161" s="56" t="inlineStr">
        <is>
          <t>cambio de culata derecha</t>
        </is>
      </c>
      <c r="F3161" s="32" t="inlineStr">
        <is>
          <t>Unidad</t>
        </is>
      </c>
      <c r="G3161" s="35" t="inlineStr">
        <is>
          <t>suministro</t>
        </is>
      </c>
      <c r="H3161" s="159" t="n">
        <v>2227085</v>
      </c>
      <c r="I3161" s="37" t="n">
        <v>158.91</v>
      </c>
      <c r="J3161" s="37" t="n">
        <v>151.76</v>
      </c>
      <c r="K3161" s="160">
        <f>H3161*(I3161/J3161)</f>
        <v/>
      </c>
      <c r="L3161" s="159" t="n">
        <v>2712111.5427</v>
      </c>
      <c r="M3161" s="159" t="n">
        <v>2633118</v>
      </c>
      <c r="N3161" s="159" t="n">
        <v>2843767.44</v>
      </c>
      <c r="O3161" s="162">
        <f>MIN(K3161,L3161,M3161,N3161)</f>
        <v/>
      </c>
      <c r="P3161" s="162">
        <f>MAX(K3161,L3161,M3161,N3161)</f>
        <v/>
      </c>
      <c r="Q3161" s="162">
        <f>MEDIAN(K3161,L3161,M3161,N3161)</f>
        <v/>
      </c>
      <c r="R3161" s="162">
        <f>AVERAGE(K3161,L3161,M3161,N3161)</f>
        <v/>
      </c>
      <c r="S3161" s="162">
        <f>AVERAGE(O3161,Q3161)</f>
        <v/>
      </c>
      <c r="T3161" s="162">
        <f>AVERAGE(P3161,Q3161)</f>
        <v/>
      </c>
      <c r="U3161" s="41">
        <f>STDEVA(K3161,L3161,M3161,N3161)</f>
        <v/>
      </c>
      <c r="V3161" s="42">
        <f>U3161/Q3161</f>
        <v/>
      </c>
      <c r="W3161" s="43">
        <f>IF(X3161=O3161,"MENOR",IF(X3161=S3161,"PROM[MEN-MED]","PROMEDIO"))</f>
        <v/>
      </c>
      <c r="X3161" s="163">
        <f>IF(V3161&lt;=300%,O3161,IF(AND(V3161&gt;100%,V3161&lt;=150%),S3161,R3161))</f>
        <v/>
      </c>
      <c r="Y3161" s="162">
        <f>ROUND(X3161,0)</f>
        <v/>
      </c>
    </row>
    <row r="3162" ht="15.75" customHeight="1">
      <c r="B3162" s="57" t="inlineStr">
        <is>
          <t>7.25</t>
        </is>
      </c>
      <c r="C3162" s="32" t="n">
        <v>8714199</v>
      </c>
      <c r="D3162" s="59" t="inlineStr">
        <is>
          <t xml:space="preserve">CAMBIO DE CULATA IZQUIERDA </t>
        </is>
      </c>
      <c r="E3162" s="56" t="inlineStr">
        <is>
          <t xml:space="preserve">cambio de culata izquierda </t>
        </is>
      </c>
      <c r="F3162" s="32" t="inlineStr">
        <is>
          <t>Unidad</t>
        </is>
      </c>
      <c r="G3162" s="35" t="inlineStr">
        <is>
          <t>suministro</t>
        </is>
      </c>
      <c r="H3162" s="159" t="n">
        <v>2227085</v>
      </c>
      <c r="I3162" s="37" t="n">
        <v>158.91</v>
      </c>
      <c r="J3162" s="37" t="n">
        <v>151.76</v>
      </c>
      <c r="K3162" s="160">
        <f>H3162*(I3162/J3162)</f>
        <v/>
      </c>
      <c r="L3162" s="159" t="n">
        <v>2686032.9664</v>
      </c>
      <c r="M3162" s="159" t="n">
        <v>2607799</v>
      </c>
      <c r="N3162" s="159" t="n">
        <v>2816422.92</v>
      </c>
      <c r="O3162" s="162">
        <f>MIN(K3162,L3162,M3162,N3162)</f>
        <v/>
      </c>
      <c r="P3162" s="162">
        <f>MAX(K3162,L3162,M3162,N3162)</f>
        <v/>
      </c>
      <c r="Q3162" s="162">
        <f>MEDIAN(K3162,L3162,M3162,N3162)</f>
        <v/>
      </c>
      <c r="R3162" s="162">
        <f>AVERAGE(K3162,L3162,M3162,N3162)</f>
        <v/>
      </c>
      <c r="S3162" s="162">
        <f>AVERAGE(O3162,Q3162)</f>
        <v/>
      </c>
      <c r="T3162" s="162">
        <f>AVERAGE(P3162,Q3162)</f>
        <v/>
      </c>
      <c r="U3162" s="41">
        <f>STDEVA(K3162,L3162,M3162,N3162)</f>
        <v/>
      </c>
      <c r="V3162" s="42">
        <f>U3162/Q3162</f>
        <v/>
      </c>
      <c r="W3162" s="43">
        <f>IF(X3162=O3162,"MENOR",IF(X3162=S3162,"PROM[MEN-MED]","PROMEDIO"))</f>
        <v/>
      </c>
      <c r="X3162" s="163">
        <f>IF(V3162&lt;=300%,O3162,IF(AND(V3162&gt;100%,V3162&lt;=150%),S3162,R3162))</f>
        <v/>
      </c>
      <c r="Y3162" s="162">
        <f>ROUND(X3162,0)</f>
        <v/>
      </c>
    </row>
    <row r="3163" ht="15.75" customHeight="1">
      <c r="B3163" s="57" t="inlineStr">
        <is>
          <t>7.26</t>
        </is>
      </c>
      <c r="C3163" s="32" t="n">
        <v>8714199</v>
      </c>
      <c r="D3163" s="59" t="inlineStr">
        <is>
          <t xml:space="preserve">CAMBIO DE JUNTA CULATA DERECHA </t>
        </is>
      </c>
      <c r="E3163" s="56" t="inlineStr">
        <is>
          <t xml:space="preserve">cambio de junta culata derecha </t>
        </is>
      </c>
      <c r="F3163" s="32" t="inlineStr">
        <is>
          <t>Unidad</t>
        </is>
      </c>
      <c r="G3163" s="35" t="inlineStr">
        <is>
          <t>suministro</t>
        </is>
      </c>
      <c r="H3163" s="159" t="n">
        <v>1492260</v>
      </c>
      <c r="I3163" s="37" t="n">
        <v>158.91</v>
      </c>
      <c r="J3163" s="37" t="n">
        <v>151.76</v>
      </c>
      <c r="K3163" s="160">
        <f>H3163*(I3163/J3163)</f>
        <v/>
      </c>
      <c r="L3163" s="159" t="n">
        <v>1817252.689</v>
      </c>
      <c r="M3163" s="159" t="n">
        <v>1764323</v>
      </c>
      <c r="N3163" s="159" t="n">
        <v>1905468.84</v>
      </c>
      <c r="O3163" s="162">
        <f>MIN(K3163,L3163,M3163,N3163)</f>
        <v/>
      </c>
      <c r="P3163" s="162">
        <f>MAX(K3163,L3163,M3163,N3163)</f>
        <v/>
      </c>
      <c r="Q3163" s="162">
        <f>MEDIAN(K3163,L3163,M3163,N3163)</f>
        <v/>
      </c>
      <c r="R3163" s="162">
        <f>AVERAGE(K3163,L3163,M3163,N3163)</f>
        <v/>
      </c>
      <c r="S3163" s="162">
        <f>AVERAGE(O3163,Q3163)</f>
        <v/>
      </c>
      <c r="T3163" s="162">
        <f>AVERAGE(P3163,Q3163)</f>
        <v/>
      </c>
      <c r="U3163" s="41">
        <f>STDEVA(K3163,L3163,M3163,N3163)</f>
        <v/>
      </c>
      <c r="V3163" s="42">
        <f>U3163/Q3163</f>
        <v/>
      </c>
      <c r="W3163" s="43">
        <f>IF(X3163=O3163,"MENOR",IF(X3163=S3163,"PROM[MEN-MED]","PROMEDIO"))</f>
        <v/>
      </c>
      <c r="X3163" s="163">
        <f>IF(V3163&lt;=300%,O3163,IF(AND(V3163&gt;100%,V3163&lt;=150%),S3163,R3163))</f>
        <v/>
      </c>
      <c r="Y3163" s="162">
        <f>ROUND(X3163,0)</f>
        <v/>
      </c>
    </row>
    <row r="3164" ht="15.75" customHeight="1">
      <c r="B3164" s="57" t="inlineStr">
        <is>
          <t>7.27</t>
        </is>
      </c>
      <c r="C3164" s="32" t="n">
        <v>8714199</v>
      </c>
      <c r="D3164" s="59" t="inlineStr">
        <is>
          <t>CAMBIO DE JUNTA CULATA IZQUIERDA</t>
        </is>
      </c>
      <c r="E3164" s="56" t="inlineStr">
        <is>
          <t>cambio de junta culata izquierda</t>
        </is>
      </c>
      <c r="F3164" s="32" t="inlineStr">
        <is>
          <t>Unidad</t>
        </is>
      </c>
      <c r="G3164" s="35" t="inlineStr">
        <is>
          <t>suministro</t>
        </is>
      </c>
      <c r="H3164" s="159" t="n">
        <v>1492260</v>
      </c>
      <c r="I3164" s="37" t="n">
        <v>158.91</v>
      </c>
      <c r="J3164" s="37" t="n">
        <v>151.76</v>
      </c>
      <c r="K3164" s="160">
        <f>H3164*(I3164/J3164)</f>
        <v/>
      </c>
      <c r="L3164" s="159" t="n">
        <v>1834725.6137</v>
      </c>
      <c r="M3164" s="159" t="n">
        <v>1781287</v>
      </c>
      <c r="N3164" s="159" t="n">
        <v>1923789.96</v>
      </c>
      <c r="O3164" s="162">
        <f>MIN(K3164,L3164,M3164,N3164)</f>
        <v/>
      </c>
      <c r="P3164" s="162">
        <f>MAX(K3164,L3164,M3164,N3164)</f>
        <v/>
      </c>
      <c r="Q3164" s="162">
        <f>MEDIAN(K3164,L3164,M3164,N3164)</f>
        <v/>
      </c>
      <c r="R3164" s="162">
        <f>AVERAGE(K3164,L3164,M3164,N3164)</f>
        <v/>
      </c>
      <c r="S3164" s="162">
        <f>AVERAGE(O3164,Q3164)</f>
        <v/>
      </c>
      <c r="T3164" s="162">
        <f>AVERAGE(P3164,Q3164)</f>
        <v/>
      </c>
      <c r="U3164" s="41">
        <f>STDEVA(K3164,L3164,M3164,N3164)</f>
        <v/>
      </c>
      <c r="V3164" s="42">
        <f>U3164/Q3164</f>
        <v/>
      </c>
      <c r="W3164" s="43">
        <f>IF(X3164=O3164,"MENOR",IF(X3164=S3164,"PROM[MEN-MED]","PROMEDIO"))</f>
        <v/>
      </c>
      <c r="X3164" s="163">
        <f>IF(V3164&lt;=300%,O3164,IF(AND(V3164&gt;100%,V3164&lt;=150%),S3164,R3164))</f>
        <v/>
      </c>
      <c r="Y3164" s="162">
        <f>ROUND(X3164,0)</f>
        <v/>
      </c>
    </row>
    <row r="3165" ht="15.75" customHeight="1">
      <c r="B3165" s="57" t="inlineStr">
        <is>
          <t>7.28</t>
        </is>
      </c>
      <c r="C3165" s="32" t="n">
        <v>8714199</v>
      </c>
      <c r="D3165" s="59" t="inlineStr">
        <is>
          <t xml:space="preserve">CAMBIO DE AISLANTE DE MONTAJE DELANTERO DERECHO DEL MOTOR </t>
        </is>
      </c>
      <c r="E3165" s="56" t="inlineStr">
        <is>
          <t xml:space="preserve">cambio de aislante de montaje delantero derecho del motor </t>
        </is>
      </c>
      <c r="F3165" s="32" t="inlineStr">
        <is>
          <t>Unidad</t>
        </is>
      </c>
      <c r="G3165" s="35" t="inlineStr">
        <is>
          <t>suministro</t>
        </is>
      </c>
      <c r="H3165" s="159" t="n">
        <v>882468</v>
      </c>
      <c r="I3165" s="37" t="n">
        <v>158.91</v>
      </c>
      <c r="J3165" s="37" t="n">
        <v>151.76</v>
      </c>
      <c r="K3165" s="160">
        <f>H3165*(I3165/J3165)</f>
        <v/>
      </c>
      <c r="L3165" s="159" t="n">
        <v>1115820.6241</v>
      </c>
      <c r="M3165" s="159" t="n">
        <v>1083321</v>
      </c>
      <c r="N3165" s="159" t="n">
        <v>1169986.68</v>
      </c>
      <c r="O3165" s="162">
        <f>MIN(K3165,L3165,M3165,N3165)</f>
        <v/>
      </c>
      <c r="P3165" s="162">
        <f>MAX(K3165,L3165,M3165,N3165)</f>
        <v/>
      </c>
      <c r="Q3165" s="162">
        <f>MEDIAN(K3165,L3165,M3165,N3165)</f>
        <v/>
      </c>
      <c r="R3165" s="162">
        <f>AVERAGE(K3165,L3165,M3165,N3165)</f>
        <v/>
      </c>
      <c r="S3165" s="162">
        <f>AVERAGE(O3165,Q3165)</f>
        <v/>
      </c>
      <c r="T3165" s="162">
        <f>AVERAGE(P3165,Q3165)</f>
        <v/>
      </c>
      <c r="U3165" s="41">
        <f>STDEVA(K3165,L3165,M3165,N3165)</f>
        <v/>
      </c>
      <c r="V3165" s="42">
        <f>U3165/Q3165</f>
        <v/>
      </c>
      <c r="W3165" s="43">
        <f>IF(X3165=O3165,"MENOR",IF(X3165=S3165,"PROM[MEN-MED]","PROMEDIO"))</f>
        <v/>
      </c>
      <c r="X3165" s="163">
        <f>IF(V3165&lt;=300%,O3165,IF(AND(V3165&gt;100%,V3165&lt;=150%),S3165,R3165))</f>
        <v/>
      </c>
      <c r="Y3165" s="162">
        <f>ROUND(X3165,0)</f>
        <v/>
      </c>
    </row>
    <row r="3166" ht="15.75" customHeight="1">
      <c r="B3166" s="57" t="inlineStr">
        <is>
          <t>7.29</t>
        </is>
      </c>
      <c r="C3166" s="32" t="n">
        <v>8714199</v>
      </c>
      <c r="D3166" s="59" t="inlineStr">
        <is>
          <t xml:space="preserve">CAMBIO DE AISLANTE DE MONTAJE DELANTERO IZQUIERDO DEL MOTOR </t>
        </is>
      </c>
      <c r="E3166" s="56" t="inlineStr">
        <is>
          <t xml:space="preserve">cambio de aislante de montaje delantero izquierdo del motor </t>
        </is>
      </c>
      <c r="F3166" s="32" t="inlineStr">
        <is>
          <t>Unidad</t>
        </is>
      </c>
      <c r="G3166" s="35" t="inlineStr">
        <is>
          <t>suministro</t>
        </is>
      </c>
      <c r="H3166" s="159" t="n">
        <v>882468</v>
      </c>
      <c r="I3166" s="37" t="n">
        <v>158.91</v>
      </c>
      <c r="J3166" s="37" t="n">
        <v>151.76</v>
      </c>
      <c r="K3166" s="160">
        <f>H3166*(I3166/J3166)</f>
        <v/>
      </c>
      <c r="L3166" s="159" t="n">
        <v>1192703.9537</v>
      </c>
      <c r="M3166" s="159" t="n">
        <v>1157965</v>
      </c>
      <c r="N3166" s="159" t="n">
        <v>1250602.2</v>
      </c>
      <c r="O3166" s="162">
        <f>MIN(K3166,L3166,M3166,N3166)</f>
        <v/>
      </c>
      <c r="P3166" s="162">
        <f>MAX(K3166,L3166,M3166,N3166)</f>
        <v/>
      </c>
      <c r="Q3166" s="162">
        <f>MEDIAN(K3166,L3166,M3166,N3166)</f>
        <v/>
      </c>
      <c r="R3166" s="162">
        <f>AVERAGE(K3166,L3166,M3166,N3166)</f>
        <v/>
      </c>
      <c r="S3166" s="162">
        <f>AVERAGE(O3166,Q3166)</f>
        <v/>
      </c>
      <c r="T3166" s="162">
        <f>AVERAGE(P3166,Q3166)</f>
        <v/>
      </c>
      <c r="U3166" s="41">
        <f>STDEVA(K3166,L3166,M3166,N3166)</f>
        <v/>
      </c>
      <c r="V3166" s="42">
        <f>U3166/Q3166</f>
        <v/>
      </c>
      <c r="W3166" s="43">
        <f>IF(X3166=O3166,"MENOR",IF(X3166=S3166,"PROM[MEN-MED]","PROMEDIO"))</f>
        <v/>
      </c>
      <c r="X3166" s="163">
        <f>IF(V3166&lt;=300%,O3166,IF(AND(V3166&gt;100%,V3166&lt;=150%),S3166,R3166))</f>
        <v/>
      </c>
      <c r="Y3166" s="162">
        <f>ROUND(X3166,0)</f>
        <v/>
      </c>
    </row>
    <row r="3167" ht="15.75" customHeight="1">
      <c r="B3167" s="57" t="inlineStr">
        <is>
          <t>7.30</t>
        </is>
      </c>
      <c r="C3167" s="32" t="n">
        <v>8714199</v>
      </c>
      <c r="D3167" s="59" t="inlineStr">
        <is>
          <t>CAMBIO DE SUBCONJUNTO DEL TUBO DE DESCARGA DE COMBUSTIBLE</t>
        </is>
      </c>
      <c r="E3167" s="56" t="inlineStr">
        <is>
          <t>cambio de subconjunto del tubo de descarga de combustible</t>
        </is>
      </c>
      <c r="F3167" s="32" t="inlineStr">
        <is>
          <t>Unidad</t>
        </is>
      </c>
      <c r="G3167" s="35" t="inlineStr">
        <is>
          <t>suministro</t>
        </is>
      </c>
      <c r="H3167" s="159" t="n">
        <v>390023</v>
      </c>
      <c r="I3167" s="37" t="n">
        <v>158.91</v>
      </c>
      <c r="J3167" s="37" t="n">
        <v>151.76</v>
      </c>
      <c r="K3167" s="160">
        <f>H3167*(I3167/J3167)</f>
        <v/>
      </c>
      <c r="L3167" s="159" t="n">
        <v>587813.7923</v>
      </c>
      <c r="M3167" s="159" t="n">
        <v>570693</v>
      </c>
      <c r="N3167" s="159" t="n">
        <v>616348.4399999999</v>
      </c>
      <c r="O3167" s="162">
        <f>MIN(K3167,L3167,M3167,N3167)</f>
        <v/>
      </c>
      <c r="P3167" s="162">
        <f>MAX(K3167,L3167,M3167,N3167)</f>
        <v/>
      </c>
      <c r="Q3167" s="162">
        <f>MEDIAN(K3167,L3167,M3167,N3167)</f>
        <v/>
      </c>
      <c r="R3167" s="162">
        <f>AVERAGE(K3167,L3167,M3167,N3167)</f>
        <v/>
      </c>
      <c r="S3167" s="162">
        <f>AVERAGE(O3167,Q3167)</f>
        <v/>
      </c>
      <c r="T3167" s="162">
        <f>AVERAGE(P3167,Q3167)</f>
        <v/>
      </c>
      <c r="U3167" s="41">
        <f>STDEVA(K3167,L3167,M3167,N3167)</f>
        <v/>
      </c>
      <c r="V3167" s="42">
        <f>U3167/Q3167</f>
        <v/>
      </c>
      <c r="W3167" s="43">
        <f>IF(X3167=O3167,"MENOR",IF(X3167=S3167,"PROM[MEN-MED]","PROMEDIO"))</f>
        <v/>
      </c>
      <c r="X3167" s="163">
        <f>IF(V3167&lt;=300%,O3167,IF(AND(V3167&gt;100%,V3167&lt;=150%),S3167,R3167))</f>
        <v/>
      </c>
      <c r="Y3167" s="162">
        <f>ROUND(X3167,0)</f>
        <v/>
      </c>
    </row>
    <row r="3168" ht="15.75" customHeight="1">
      <c r="B3168" s="57" t="inlineStr">
        <is>
          <t>7.31</t>
        </is>
      </c>
      <c r="C3168" s="32" t="n">
        <v>8714199</v>
      </c>
      <c r="D3168" s="59" t="inlineStr">
        <is>
          <t>CAMBIO DE TUBO DE COMBUSTIBLE SUB- ASSEMBLY</t>
        </is>
      </c>
      <c r="E3168" s="56" t="inlineStr">
        <is>
          <t>cambio de tubo de combustible sub- assembly</t>
        </is>
      </c>
      <c r="F3168" s="32" t="inlineStr">
        <is>
          <t>Unidad</t>
        </is>
      </c>
      <c r="G3168" s="35" t="inlineStr">
        <is>
          <t>suministro</t>
        </is>
      </c>
      <c r="H3168" s="159" t="n">
        <v>543771</v>
      </c>
      <c r="I3168" s="37" t="n">
        <v>158.91</v>
      </c>
      <c r="J3168" s="37" t="n">
        <v>151.76</v>
      </c>
      <c r="K3168" s="160">
        <f>H3168*(I3168/J3168)</f>
        <v/>
      </c>
      <c r="L3168" s="159" t="n">
        <v>672733.1681</v>
      </c>
      <c r="M3168" s="159" t="n">
        <v>653139</v>
      </c>
      <c r="N3168" s="159" t="n">
        <v>705390.12</v>
      </c>
      <c r="O3168" s="162">
        <f>MIN(K3168,L3168,M3168,N3168)</f>
        <v/>
      </c>
      <c r="P3168" s="162">
        <f>MAX(K3168,L3168,M3168,N3168)</f>
        <v/>
      </c>
      <c r="Q3168" s="162">
        <f>MEDIAN(K3168,L3168,M3168,N3168)</f>
        <v/>
      </c>
      <c r="R3168" s="162">
        <f>AVERAGE(K3168,L3168,M3168,N3168)</f>
        <v/>
      </c>
      <c r="S3168" s="162">
        <f>AVERAGE(O3168,Q3168)</f>
        <v/>
      </c>
      <c r="T3168" s="162">
        <f>AVERAGE(P3168,Q3168)</f>
        <v/>
      </c>
      <c r="U3168" s="41">
        <f>STDEVA(K3168,L3168,M3168,N3168)</f>
        <v/>
      </c>
      <c r="V3168" s="42">
        <f>U3168/Q3168</f>
        <v/>
      </c>
      <c r="W3168" s="43">
        <f>IF(X3168=O3168,"MENOR",IF(X3168=S3168,"PROM[MEN-MED]","PROMEDIO"))</f>
        <v/>
      </c>
      <c r="X3168" s="163">
        <f>IF(V3168&lt;=300%,O3168,IF(AND(V3168&gt;100%,V3168&lt;=150%),S3168,R3168))</f>
        <v/>
      </c>
      <c r="Y3168" s="162">
        <f>ROUND(X3168,0)</f>
        <v/>
      </c>
    </row>
    <row r="3169" ht="15.75" customHeight="1">
      <c r="B3169" s="57" t="inlineStr">
        <is>
          <t>7.32</t>
        </is>
      </c>
      <c r="C3169" s="32" t="n">
        <v>8714199</v>
      </c>
      <c r="D3169" s="59" t="inlineStr">
        <is>
          <t>CAMBIO DE COLECTOR DE ADMISION</t>
        </is>
      </c>
      <c r="E3169" s="56" t="inlineStr">
        <is>
          <t>cambio de colector de admision</t>
        </is>
      </c>
      <c r="F3169" s="32" t="inlineStr">
        <is>
          <t>Unidad</t>
        </is>
      </c>
      <c r="G3169" s="35" t="inlineStr">
        <is>
          <t>suministro</t>
        </is>
      </c>
      <c r="H3169" s="159" t="n">
        <v>955273</v>
      </c>
      <c r="I3169" s="37" t="n">
        <v>158.91</v>
      </c>
      <c r="J3169" s="37" t="n">
        <v>151.76</v>
      </c>
      <c r="K3169" s="160">
        <f>H3169*(I3169/J3169)</f>
        <v/>
      </c>
      <c r="L3169" s="159" t="n">
        <v>1166070.2067</v>
      </c>
      <c r="M3169" s="159" t="n">
        <v>1132107</v>
      </c>
      <c r="N3169" s="159" t="n">
        <v>1222675.56</v>
      </c>
      <c r="O3169" s="162">
        <f>MIN(K3169,L3169,M3169,N3169)</f>
        <v/>
      </c>
      <c r="P3169" s="162">
        <f>MAX(K3169,L3169,M3169,N3169)</f>
        <v/>
      </c>
      <c r="Q3169" s="162">
        <f>MEDIAN(K3169,L3169,M3169,N3169)</f>
        <v/>
      </c>
      <c r="R3169" s="162">
        <f>AVERAGE(K3169,L3169,M3169,N3169)</f>
        <v/>
      </c>
      <c r="S3169" s="162">
        <f>AVERAGE(O3169,Q3169)</f>
        <v/>
      </c>
      <c r="T3169" s="162">
        <f>AVERAGE(P3169,Q3169)</f>
        <v/>
      </c>
      <c r="U3169" s="41">
        <f>STDEVA(K3169,L3169,M3169,N3169)</f>
        <v/>
      </c>
      <c r="V3169" s="42">
        <f>U3169/Q3169</f>
        <v/>
      </c>
      <c r="W3169" s="43">
        <f>IF(X3169=O3169,"MENOR",IF(X3169=S3169,"PROM[MEN-MED]","PROMEDIO"))</f>
        <v/>
      </c>
      <c r="X3169" s="163">
        <f>IF(V3169&lt;=300%,O3169,IF(AND(V3169&gt;100%,V3169&lt;=150%),S3169,R3169))</f>
        <v/>
      </c>
      <c r="Y3169" s="162">
        <f>ROUND(X3169,0)</f>
        <v/>
      </c>
    </row>
    <row r="3170" ht="15.75" customHeight="1">
      <c r="B3170" s="57" t="inlineStr">
        <is>
          <t>7.33</t>
        </is>
      </c>
      <c r="C3170" s="32" t="n">
        <v>8714199</v>
      </c>
      <c r="D3170" s="59" t="inlineStr">
        <is>
          <t>CAMBIO DE JUNTA COLECTOR DE ADMISION</t>
        </is>
      </c>
      <c r="E3170" s="56" t="inlineStr">
        <is>
          <t>cambio de junta colector de admision</t>
        </is>
      </c>
      <c r="F3170" s="32" t="inlineStr">
        <is>
          <t>Unidad</t>
        </is>
      </c>
      <c r="G3170" s="35" t="inlineStr">
        <is>
          <t>suministro</t>
        </is>
      </c>
      <c r="H3170" s="159" t="n">
        <v>955273</v>
      </c>
      <c r="I3170" s="37" t="n">
        <v>158.91</v>
      </c>
      <c r="J3170" s="37" t="n">
        <v>151.76</v>
      </c>
      <c r="K3170" s="160">
        <f>H3170*(I3170/J3170)</f>
        <v/>
      </c>
      <c r="L3170" s="159" t="n">
        <v>1188494.3406</v>
      </c>
      <c r="M3170" s="159" t="n">
        <v>1153878</v>
      </c>
      <c r="N3170" s="159" t="n">
        <v>1246188.24</v>
      </c>
      <c r="O3170" s="162">
        <f>MIN(K3170,L3170,M3170,N3170)</f>
        <v/>
      </c>
      <c r="P3170" s="162">
        <f>MAX(K3170,L3170,M3170,N3170)</f>
        <v/>
      </c>
      <c r="Q3170" s="162">
        <f>MEDIAN(K3170,L3170,M3170,N3170)</f>
        <v/>
      </c>
      <c r="R3170" s="162">
        <f>AVERAGE(K3170,L3170,M3170,N3170)</f>
        <v/>
      </c>
      <c r="S3170" s="162">
        <f>AVERAGE(O3170,Q3170)</f>
        <v/>
      </c>
      <c r="T3170" s="162">
        <f>AVERAGE(P3170,Q3170)</f>
        <v/>
      </c>
      <c r="U3170" s="41">
        <f>STDEVA(K3170,L3170,M3170,N3170)</f>
        <v/>
      </c>
      <c r="V3170" s="42">
        <f>U3170/Q3170</f>
        <v/>
      </c>
      <c r="W3170" s="43">
        <f>IF(X3170=O3170,"MENOR",IF(X3170=S3170,"PROM[MEN-MED]","PROMEDIO"))</f>
        <v/>
      </c>
      <c r="X3170" s="163">
        <f>IF(V3170&lt;=300%,O3170,IF(AND(V3170&gt;100%,V3170&lt;=150%),S3170,R3170))</f>
        <v/>
      </c>
      <c r="Y3170" s="162">
        <f>ROUND(X3170,0)</f>
        <v/>
      </c>
    </row>
    <row r="3171" ht="15.75" customHeight="1">
      <c r="B3171" s="57" t="inlineStr">
        <is>
          <t>7.34</t>
        </is>
      </c>
      <c r="C3171" s="32" t="n">
        <v>8714199</v>
      </c>
      <c r="D3171" s="59" t="inlineStr">
        <is>
          <t xml:space="preserve">CAMBIO DE SUBCONJUNTO DEL COLADOR DE ACEITE </t>
        </is>
      </c>
      <c r="E3171" s="56" t="inlineStr">
        <is>
          <t xml:space="preserve">cambio de subconjunto del colador de aceite </t>
        </is>
      </c>
      <c r="F3171" s="32" t="inlineStr">
        <is>
          <t>Unidad</t>
        </is>
      </c>
      <c r="G3171" s="35" t="inlineStr">
        <is>
          <t>suministro</t>
        </is>
      </c>
      <c r="H3171" s="159" t="n">
        <v>683953</v>
      </c>
      <c r="I3171" s="37" t="n">
        <v>158.91</v>
      </c>
      <c r="J3171" s="37" t="n">
        <v>151.76</v>
      </c>
      <c r="K3171" s="160">
        <f>H3171*(I3171/J3171)</f>
        <v/>
      </c>
      <c r="L3171" s="159" t="n">
        <v>824898.1587</v>
      </c>
      <c r="M3171" s="159" t="n">
        <v>800872</v>
      </c>
      <c r="N3171" s="159" t="n">
        <v>864941.76</v>
      </c>
      <c r="O3171" s="162">
        <f>MIN(K3171,L3171,M3171,N3171)</f>
        <v/>
      </c>
      <c r="P3171" s="162">
        <f>MAX(K3171,L3171,M3171,N3171)</f>
        <v/>
      </c>
      <c r="Q3171" s="162">
        <f>MEDIAN(K3171,L3171,M3171,N3171)</f>
        <v/>
      </c>
      <c r="R3171" s="162">
        <f>AVERAGE(K3171,L3171,M3171,N3171)</f>
        <v/>
      </c>
      <c r="S3171" s="162">
        <f>AVERAGE(O3171,Q3171)</f>
        <v/>
      </c>
      <c r="T3171" s="162">
        <f>AVERAGE(P3171,Q3171)</f>
        <v/>
      </c>
      <c r="U3171" s="41">
        <f>STDEVA(K3171,L3171,M3171,N3171)</f>
        <v/>
      </c>
      <c r="V3171" s="42">
        <f>U3171/Q3171</f>
        <v/>
      </c>
      <c r="W3171" s="43">
        <f>IF(X3171=O3171,"MENOR",IF(X3171=S3171,"PROM[MEN-MED]","PROMEDIO"))</f>
        <v/>
      </c>
      <c r="X3171" s="163">
        <f>IF(V3171&lt;=300%,O3171,IF(AND(V3171&gt;100%,V3171&lt;=150%),S3171,R3171))</f>
        <v/>
      </c>
      <c r="Y3171" s="162">
        <f>ROUND(X3171,0)</f>
        <v/>
      </c>
    </row>
    <row r="3172" ht="15.75" customHeight="1">
      <c r="B3172" s="57" t="inlineStr">
        <is>
          <t>7.35</t>
        </is>
      </c>
      <c r="C3172" s="32" t="n">
        <v>8714199</v>
      </c>
      <c r="D3172" s="59" t="inlineStr">
        <is>
          <t xml:space="preserve">CAMBIO DE SEPARAVDOR DE LA CAMISA DE AGUA DEL BLOQUE DE CILINDROS </t>
        </is>
      </c>
      <c r="E3172" s="56" t="inlineStr">
        <is>
          <t xml:space="preserve">cambio de separavdor de la camisa de agua del bloque de cilindros </t>
        </is>
      </c>
      <c r="F3172" s="32" t="inlineStr">
        <is>
          <t>Unidad</t>
        </is>
      </c>
      <c r="G3172" s="35" t="inlineStr">
        <is>
          <t>suministro</t>
        </is>
      </c>
      <c r="H3172" s="159" t="n">
        <v>1367905</v>
      </c>
      <c r="I3172" s="37" t="n">
        <v>158.91</v>
      </c>
      <c r="J3172" s="37" t="n">
        <v>151.76</v>
      </c>
      <c r="K3172" s="160">
        <f>H3172*(I3172/J3172)</f>
        <v/>
      </c>
      <c r="L3172" s="159" t="n">
        <v>1665814.8836</v>
      </c>
      <c r="M3172" s="159" t="n">
        <v>1617296</v>
      </c>
      <c r="N3172" s="159" t="n">
        <v>1746679.68</v>
      </c>
      <c r="O3172" s="162">
        <f>MIN(K3172,L3172,M3172,N3172)</f>
        <v/>
      </c>
      <c r="P3172" s="162">
        <f>MAX(K3172,L3172,M3172,N3172)</f>
        <v/>
      </c>
      <c r="Q3172" s="162">
        <f>MEDIAN(K3172,L3172,M3172,N3172)</f>
        <v/>
      </c>
      <c r="R3172" s="162">
        <f>AVERAGE(K3172,L3172,M3172,N3172)</f>
        <v/>
      </c>
      <c r="S3172" s="162">
        <f>AVERAGE(O3172,Q3172)</f>
        <v/>
      </c>
      <c r="T3172" s="162">
        <f>AVERAGE(P3172,Q3172)</f>
        <v/>
      </c>
      <c r="U3172" s="41">
        <f>STDEVA(K3172,L3172,M3172,N3172)</f>
        <v/>
      </c>
      <c r="V3172" s="42">
        <f>U3172/Q3172</f>
        <v/>
      </c>
      <c r="W3172" s="43">
        <f>IF(X3172=O3172,"MENOR",IF(X3172=S3172,"PROM[MEN-MED]","PROMEDIO"))</f>
        <v/>
      </c>
      <c r="X3172" s="163">
        <f>IF(V3172&lt;=300%,O3172,IF(AND(V3172&gt;100%,V3172&lt;=150%),S3172,R3172))</f>
        <v/>
      </c>
      <c r="Y3172" s="162">
        <f>ROUND(X3172,0)</f>
        <v/>
      </c>
    </row>
    <row r="3173" ht="15.75" customHeight="1">
      <c r="B3173" s="57" t="inlineStr">
        <is>
          <t>7.36</t>
        </is>
      </c>
      <c r="C3173" s="32" t="n">
        <v>8714199</v>
      </c>
      <c r="D3173" s="59" t="inlineStr">
        <is>
          <t xml:space="preserve">CAMBIO DE VALVULA DE ESCAPE </t>
        </is>
      </c>
      <c r="E3173" s="56" t="inlineStr">
        <is>
          <t xml:space="preserve">cambio de valvula de escape </t>
        </is>
      </c>
      <c r="F3173" s="32" t="inlineStr">
        <is>
          <t>Unidad</t>
        </is>
      </c>
      <c r="G3173" s="35" t="inlineStr">
        <is>
          <t>suministro</t>
        </is>
      </c>
      <c r="H3173" s="159" t="n">
        <v>547162</v>
      </c>
      <c r="I3173" s="37" t="n">
        <v>158.91</v>
      </c>
      <c r="J3173" s="37" t="n">
        <v>151.76</v>
      </c>
      <c r="K3173" s="160">
        <f>H3173*(I3173/J3173)</f>
        <v/>
      </c>
      <c r="L3173" s="159" t="n">
        <v>685546.3741</v>
      </c>
      <c r="M3173" s="159" t="n">
        <v>665579</v>
      </c>
      <c r="N3173" s="159" t="n">
        <v>718825.3199999999</v>
      </c>
      <c r="O3173" s="162">
        <f>MIN(K3173,L3173,M3173,N3173)</f>
        <v/>
      </c>
      <c r="P3173" s="162">
        <f>MAX(K3173,L3173,M3173,N3173)</f>
        <v/>
      </c>
      <c r="Q3173" s="162">
        <f>MEDIAN(K3173,L3173,M3173,N3173)</f>
        <v/>
      </c>
      <c r="R3173" s="162">
        <f>AVERAGE(K3173,L3173,M3173,N3173)</f>
        <v/>
      </c>
      <c r="S3173" s="162">
        <f>AVERAGE(O3173,Q3173)</f>
        <v/>
      </c>
      <c r="T3173" s="162">
        <f>AVERAGE(P3173,Q3173)</f>
        <v/>
      </c>
      <c r="U3173" s="41">
        <f>STDEVA(K3173,L3173,M3173,N3173)</f>
        <v/>
      </c>
      <c r="V3173" s="42">
        <f>U3173/Q3173</f>
        <v/>
      </c>
      <c r="W3173" s="43">
        <f>IF(X3173=O3173,"MENOR",IF(X3173=S3173,"PROM[MEN-MED]","PROMEDIO"))</f>
        <v/>
      </c>
      <c r="X3173" s="163">
        <f>IF(V3173&lt;=300%,O3173,IF(AND(V3173&gt;100%,V3173&lt;=150%),S3173,R3173))</f>
        <v/>
      </c>
      <c r="Y3173" s="162">
        <f>ROUND(X3173,0)</f>
        <v/>
      </c>
    </row>
    <row r="3174" ht="15.75" customHeight="1">
      <c r="B3174" s="57" t="inlineStr">
        <is>
          <t>7.37</t>
        </is>
      </c>
      <c r="C3174" s="32" t="n">
        <v>8714199</v>
      </c>
      <c r="D3174" s="59" t="inlineStr">
        <is>
          <t>CAMBIO DE VALVULA DE ADMISION</t>
        </is>
      </c>
      <c r="E3174" s="56" t="inlineStr">
        <is>
          <t>cambio de valvula de admision</t>
        </is>
      </c>
      <c r="F3174" s="32" t="inlineStr">
        <is>
          <t>Unidad</t>
        </is>
      </c>
      <c r="G3174" s="35" t="inlineStr">
        <is>
          <t>suministro</t>
        </is>
      </c>
      <c r="H3174" s="159" t="n">
        <v>547162</v>
      </c>
      <c r="I3174" s="37" t="n">
        <v>158.91</v>
      </c>
      <c r="J3174" s="37" t="n">
        <v>151.76</v>
      </c>
      <c r="K3174" s="160">
        <f>H3174*(I3174/J3174)</f>
        <v/>
      </c>
      <c r="L3174" s="159" t="n">
        <v>659918.9387000001</v>
      </c>
      <c r="M3174" s="159" t="n">
        <v>640698</v>
      </c>
      <c r="N3174" s="159" t="n">
        <v>691953.84</v>
      </c>
      <c r="O3174" s="162">
        <f>MIN(K3174,L3174,M3174,N3174)</f>
        <v/>
      </c>
      <c r="P3174" s="162">
        <f>MAX(K3174,L3174,M3174,N3174)</f>
        <v/>
      </c>
      <c r="Q3174" s="162">
        <f>MEDIAN(K3174,L3174,M3174,N3174)</f>
        <v/>
      </c>
      <c r="R3174" s="162">
        <f>AVERAGE(K3174,L3174,M3174,N3174)</f>
        <v/>
      </c>
      <c r="S3174" s="162">
        <f>AVERAGE(O3174,Q3174)</f>
        <v/>
      </c>
      <c r="T3174" s="162">
        <f>AVERAGE(P3174,Q3174)</f>
        <v/>
      </c>
      <c r="U3174" s="41">
        <f>STDEVA(K3174,L3174,M3174,N3174)</f>
        <v/>
      </c>
      <c r="V3174" s="42">
        <f>U3174/Q3174</f>
        <v/>
      </c>
      <c r="W3174" s="43">
        <f>IF(X3174=O3174,"MENOR",IF(X3174=S3174,"PROM[MEN-MED]","PROMEDIO"))</f>
        <v/>
      </c>
      <c r="X3174" s="163">
        <f>IF(V3174&lt;=300%,O3174,IF(AND(V3174&gt;100%,V3174&lt;=150%),S3174,R3174))</f>
        <v/>
      </c>
      <c r="Y3174" s="162">
        <f>ROUND(X3174,0)</f>
        <v/>
      </c>
    </row>
    <row r="3175" ht="15.75" customHeight="1">
      <c r="B3175" s="57" t="inlineStr">
        <is>
          <t>7.38</t>
        </is>
      </c>
      <c r="C3175" s="32" t="n">
        <v>8714199</v>
      </c>
      <c r="D3175" s="59" t="inlineStr">
        <is>
          <t>CAMBIO DE CASQUILLO DE LA GUIA DE LA VALVULA DE ESCAPE</t>
        </is>
      </c>
      <c r="E3175" s="56" t="inlineStr">
        <is>
          <t>cambio de casquillo de la guia de la valvula de escape</t>
        </is>
      </c>
      <c r="F3175" s="32" t="inlineStr">
        <is>
          <t>Unidad</t>
        </is>
      </c>
      <c r="G3175" s="35" t="inlineStr">
        <is>
          <t>suministro</t>
        </is>
      </c>
      <c r="H3175" s="159" t="n">
        <v>547162</v>
      </c>
      <c r="I3175" s="37" t="n">
        <v>158.91</v>
      </c>
      <c r="J3175" s="37" t="n">
        <v>151.76</v>
      </c>
      <c r="K3175" s="160">
        <f>H3175*(I3175/J3175)</f>
        <v/>
      </c>
      <c r="L3175" s="159" t="n">
        <v>679139.7711</v>
      </c>
      <c r="M3175" s="159" t="n">
        <v>659359</v>
      </c>
      <c r="N3175" s="159" t="n">
        <v>712107.72</v>
      </c>
      <c r="O3175" s="162">
        <f>MIN(K3175,L3175,M3175,N3175)</f>
        <v/>
      </c>
      <c r="P3175" s="162">
        <f>MAX(K3175,L3175,M3175,N3175)</f>
        <v/>
      </c>
      <c r="Q3175" s="162">
        <f>MEDIAN(K3175,L3175,M3175,N3175)</f>
        <v/>
      </c>
      <c r="R3175" s="162">
        <f>AVERAGE(K3175,L3175,M3175,N3175)</f>
        <v/>
      </c>
      <c r="S3175" s="162">
        <f>AVERAGE(O3175,Q3175)</f>
        <v/>
      </c>
      <c r="T3175" s="162">
        <f>AVERAGE(P3175,Q3175)</f>
        <v/>
      </c>
      <c r="U3175" s="41">
        <f>STDEVA(K3175,L3175,M3175,N3175)</f>
        <v/>
      </c>
      <c r="V3175" s="42">
        <f>U3175/Q3175</f>
        <v/>
      </c>
      <c r="W3175" s="43">
        <f>IF(X3175=O3175,"MENOR",IF(X3175=S3175,"PROM[MEN-MED]","PROMEDIO"))</f>
        <v/>
      </c>
      <c r="X3175" s="163">
        <f>IF(V3175&lt;=300%,O3175,IF(AND(V3175&gt;100%,V3175&lt;=150%),S3175,R3175))</f>
        <v/>
      </c>
      <c r="Y3175" s="162">
        <f>ROUND(X3175,0)</f>
        <v/>
      </c>
    </row>
    <row r="3176" ht="15.75" customHeight="1">
      <c r="B3176" s="57" t="inlineStr">
        <is>
          <t>7.39</t>
        </is>
      </c>
      <c r="C3176" s="32" t="n">
        <v>8714199</v>
      </c>
      <c r="D3176" s="59" t="inlineStr">
        <is>
          <t xml:space="preserve">CAMBIO DE ASIENTO DEL MUELLE DE LA VALVULA </t>
        </is>
      </c>
      <c r="E3176" s="56" t="inlineStr">
        <is>
          <t xml:space="preserve">cambio de asiento del muelle de la valvula </t>
        </is>
      </c>
      <c r="F3176" s="32" t="inlineStr">
        <is>
          <t>Unidad</t>
        </is>
      </c>
      <c r="G3176" s="35" t="inlineStr">
        <is>
          <t>suministro</t>
        </is>
      </c>
      <c r="H3176" s="159" t="n">
        <v>547162</v>
      </c>
      <c r="I3176" s="37" t="n">
        <v>158.91</v>
      </c>
      <c r="J3176" s="37" t="n">
        <v>151.76</v>
      </c>
      <c r="K3176" s="160">
        <f>H3176*(I3176/J3176)</f>
        <v/>
      </c>
      <c r="L3176" s="159" t="n">
        <v>666325.5416999999</v>
      </c>
      <c r="M3176" s="159" t="n">
        <v>646918</v>
      </c>
      <c r="N3176" s="159" t="n">
        <v>698671.4399999999</v>
      </c>
      <c r="O3176" s="162">
        <f>MIN(K3176,L3176,M3176,N3176)</f>
        <v/>
      </c>
      <c r="P3176" s="162">
        <f>MAX(K3176,L3176,M3176,N3176)</f>
        <v/>
      </c>
      <c r="Q3176" s="162">
        <f>MEDIAN(K3176,L3176,M3176,N3176)</f>
        <v/>
      </c>
      <c r="R3176" s="162">
        <f>AVERAGE(K3176,L3176,M3176,N3176)</f>
        <v/>
      </c>
      <c r="S3176" s="162">
        <f>AVERAGE(O3176,Q3176)</f>
        <v/>
      </c>
      <c r="T3176" s="162">
        <f>AVERAGE(P3176,Q3176)</f>
        <v/>
      </c>
      <c r="U3176" s="41">
        <f>STDEVA(K3176,L3176,M3176,N3176)</f>
        <v/>
      </c>
      <c r="V3176" s="42">
        <f>U3176/Q3176</f>
        <v/>
      </c>
      <c r="W3176" s="43">
        <f>IF(X3176=O3176,"MENOR",IF(X3176=S3176,"PROM[MEN-MED]","PROMEDIO"))</f>
        <v/>
      </c>
      <c r="X3176" s="163">
        <f>IF(V3176&lt;=300%,O3176,IF(AND(V3176&gt;100%,V3176&lt;=150%),S3176,R3176))</f>
        <v/>
      </c>
      <c r="Y3176" s="162">
        <f>ROUND(X3176,0)</f>
        <v/>
      </c>
    </row>
    <row r="3177" ht="15.75" customHeight="1">
      <c r="B3177" s="57" t="inlineStr">
        <is>
          <t>7.40</t>
        </is>
      </c>
      <c r="C3177" s="32" t="n">
        <v>8714199</v>
      </c>
      <c r="D3177" s="59" t="inlineStr">
        <is>
          <t>CAMBIO DE SELLO DE ACEITE DEL VAASTAGO DE LA VALVULA</t>
        </is>
      </c>
      <c r="E3177" s="56" t="inlineStr">
        <is>
          <t>cambio de sello de aceite del vaastago de la valvula</t>
        </is>
      </c>
      <c r="F3177" s="32" t="inlineStr">
        <is>
          <t>Unidad</t>
        </is>
      </c>
      <c r="G3177" s="35" t="inlineStr">
        <is>
          <t>suministro</t>
        </is>
      </c>
      <c r="H3177" s="159" t="n">
        <v>815091</v>
      </c>
      <c r="I3177" s="37" t="n">
        <v>158.91</v>
      </c>
      <c r="J3177" s="37" t="n">
        <v>151.76</v>
      </c>
      <c r="K3177" s="160">
        <f>H3177*(I3177/J3177)</f>
        <v/>
      </c>
      <c r="L3177" s="159" t="n">
        <v>999488.3066</v>
      </c>
      <c r="M3177" s="159" t="n">
        <v>970377</v>
      </c>
      <c r="N3177" s="159" t="n">
        <v>1048007.16</v>
      </c>
      <c r="O3177" s="162">
        <f>MIN(K3177,L3177,M3177,N3177)</f>
        <v/>
      </c>
      <c r="P3177" s="162">
        <f>MAX(K3177,L3177,M3177,N3177)</f>
        <v/>
      </c>
      <c r="Q3177" s="162">
        <f>MEDIAN(K3177,L3177,M3177,N3177)</f>
        <v/>
      </c>
      <c r="R3177" s="162">
        <f>AVERAGE(K3177,L3177,M3177,N3177)</f>
        <v/>
      </c>
      <c r="S3177" s="162">
        <f>AVERAGE(O3177,Q3177)</f>
        <v/>
      </c>
      <c r="T3177" s="162">
        <f>AVERAGE(P3177,Q3177)</f>
        <v/>
      </c>
      <c r="U3177" s="41">
        <f>STDEVA(K3177,L3177,M3177,N3177)</f>
        <v/>
      </c>
      <c r="V3177" s="42">
        <f>U3177/Q3177</f>
        <v/>
      </c>
      <c r="W3177" s="43">
        <f>IF(X3177=O3177,"MENOR",IF(X3177=S3177,"PROM[MEN-MED]","PROMEDIO"))</f>
        <v/>
      </c>
      <c r="X3177" s="163">
        <f>IF(V3177&lt;=300%,O3177,IF(AND(V3177&gt;100%,V3177&lt;=150%),S3177,R3177))</f>
        <v/>
      </c>
      <c r="Y3177" s="162">
        <f>ROUND(X3177,0)</f>
        <v/>
      </c>
    </row>
    <row r="3178" ht="15.75" customHeight="1">
      <c r="B3178" s="57" t="inlineStr">
        <is>
          <t>7.41</t>
        </is>
      </c>
      <c r="C3178" s="32" t="n">
        <v>8714199</v>
      </c>
      <c r="D3178" s="59" t="inlineStr">
        <is>
          <t>CAMBIO DE MUELLE DE COMPRESION INTERNO</t>
        </is>
      </c>
      <c r="E3178" s="56" t="inlineStr">
        <is>
          <t>cambio de muelle de compresion interno</t>
        </is>
      </c>
      <c r="F3178" s="32" t="inlineStr">
        <is>
          <t>Unidad</t>
        </is>
      </c>
      <c r="G3178" s="35" t="inlineStr">
        <is>
          <t>suministro</t>
        </is>
      </c>
      <c r="H3178" s="159" t="n">
        <v>815091</v>
      </c>
      <c r="I3178" s="37" t="n">
        <v>158.91</v>
      </c>
      <c r="J3178" s="37" t="n">
        <v>151.76</v>
      </c>
      <c r="K3178" s="160">
        <f>H3178*(I3178/J3178)</f>
        <v/>
      </c>
      <c r="L3178" s="159" t="n">
        <v>989878.414</v>
      </c>
      <c r="M3178" s="159" t="n">
        <v>961047</v>
      </c>
      <c r="N3178" s="159" t="n">
        <v>1037930.76</v>
      </c>
      <c r="O3178" s="162">
        <f>MIN(K3178,L3178,M3178,N3178)</f>
        <v/>
      </c>
      <c r="P3178" s="162">
        <f>MAX(K3178,L3178,M3178,N3178)</f>
        <v/>
      </c>
      <c r="Q3178" s="162">
        <f>MEDIAN(K3178,L3178,M3178,N3178)</f>
        <v/>
      </c>
      <c r="R3178" s="162">
        <f>AVERAGE(K3178,L3178,M3178,N3178)</f>
        <v/>
      </c>
      <c r="S3178" s="162">
        <f>AVERAGE(O3178,Q3178)</f>
        <v/>
      </c>
      <c r="T3178" s="162">
        <f>AVERAGE(P3178,Q3178)</f>
        <v/>
      </c>
      <c r="U3178" s="41">
        <f>STDEVA(K3178,L3178,M3178,N3178)</f>
        <v/>
      </c>
      <c r="V3178" s="42">
        <f>U3178/Q3178</f>
        <v/>
      </c>
      <c r="W3178" s="43">
        <f>IF(X3178=O3178,"MENOR",IF(X3178=S3178,"PROM[MEN-MED]","PROMEDIO"))</f>
        <v/>
      </c>
      <c r="X3178" s="163">
        <f>IF(V3178&lt;=300%,O3178,IF(AND(V3178&gt;100%,V3178&lt;=150%),S3178,R3178))</f>
        <v/>
      </c>
      <c r="Y3178" s="162">
        <f>ROUND(X3178,0)</f>
        <v/>
      </c>
    </row>
    <row r="3179" ht="15.75" customHeight="1">
      <c r="B3179" s="57" t="inlineStr">
        <is>
          <t>7.42</t>
        </is>
      </c>
      <c r="C3179" s="32" t="n">
        <v>8714199</v>
      </c>
      <c r="D3179" s="59" t="inlineStr">
        <is>
          <t xml:space="preserve">CAMBIO DE RETEN DEL MUELLE DE LA VALVULA </t>
        </is>
      </c>
      <c r="E3179" s="56" t="inlineStr">
        <is>
          <t xml:space="preserve">cambio de reten del muelle de la valvula </t>
        </is>
      </c>
      <c r="F3179" s="32" t="inlineStr">
        <is>
          <t>Unidad</t>
        </is>
      </c>
      <c r="G3179" s="35" t="inlineStr">
        <is>
          <t>suministro</t>
        </is>
      </c>
      <c r="H3179" s="159" t="n">
        <v>815091</v>
      </c>
      <c r="I3179" s="37" t="n">
        <v>158.91</v>
      </c>
      <c r="J3179" s="37" t="n">
        <v>151.76</v>
      </c>
      <c r="K3179" s="160">
        <f>H3179*(I3179/J3179)</f>
        <v/>
      </c>
      <c r="L3179" s="159" t="n">
        <v>1018710.1743</v>
      </c>
      <c r="M3179" s="159" t="n">
        <v>989039</v>
      </c>
      <c r="N3179" s="159" t="n">
        <v>1068162.12</v>
      </c>
      <c r="O3179" s="162">
        <f>MIN(K3179,L3179,M3179,N3179)</f>
        <v/>
      </c>
      <c r="P3179" s="162">
        <f>MAX(K3179,L3179,M3179,N3179)</f>
        <v/>
      </c>
      <c r="Q3179" s="162">
        <f>MEDIAN(K3179,L3179,M3179,N3179)</f>
        <v/>
      </c>
      <c r="R3179" s="162">
        <f>AVERAGE(K3179,L3179,M3179,N3179)</f>
        <v/>
      </c>
      <c r="S3179" s="162">
        <f>AVERAGE(O3179,Q3179)</f>
        <v/>
      </c>
      <c r="T3179" s="162">
        <f>AVERAGE(P3179,Q3179)</f>
        <v/>
      </c>
      <c r="U3179" s="41">
        <f>STDEVA(K3179,L3179,M3179,N3179)</f>
        <v/>
      </c>
      <c r="V3179" s="42">
        <f>U3179/Q3179</f>
        <v/>
      </c>
      <c r="W3179" s="43">
        <f>IF(X3179=O3179,"MENOR",IF(X3179=S3179,"PROM[MEN-MED]","PROMEDIO"))</f>
        <v/>
      </c>
      <c r="X3179" s="163">
        <f>IF(V3179&lt;=300%,O3179,IF(AND(V3179&gt;100%,V3179&lt;=150%),S3179,R3179))</f>
        <v/>
      </c>
      <c r="Y3179" s="162">
        <f>ROUND(X3179,0)</f>
        <v/>
      </c>
    </row>
    <row r="3180" ht="15.75" customHeight="1">
      <c r="B3180" s="57" t="inlineStr">
        <is>
          <t>7.43</t>
        </is>
      </c>
      <c r="C3180" s="32" t="n">
        <v>8714199</v>
      </c>
      <c r="D3180" s="59" t="inlineStr">
        <is>
          <t xml:space="preserve">CAMBIO DE BLOQUEO DEL RETEN DEL MUELLE DE LA VALVULA </t>
        </is>
      </c>
      <c r="E3180" s="56" t="inlineStr">
        <is>
          <t xml:space="preserve">cambio de bloqueo del reten del muelle de la valvula </t>
        </is>
      </c>
      <c r="F3180" s="32" t="inlineStr">
        <is>
          <t>Unidad</t>
        </is>
      </c>
      <c r="G3180" s="35" t="inlineStr">
        <is>
          <t>suministro</t>
        </is>
      </c>
      <c r="H3180" s="159" t="n">
        <v>950751</v>
      </c>
      <c r="I3180" s="37" t="n">
        <v>158.91</v>
      </c>
      <c r="J3180" s="37" t="n">
        <v>151.76</v>
      </c>
      <c r="K3180" s="160">
        <f>H3180*(I3180/J3180)</f>
        <v/>
      </c>
      <c r="L3180" s="159" t="n">
        <v>1199706.9252</v>
      </c>
      <c r="M3180" s="159" t="n">
        <v>1164764</v>
      </c>
      <c r="N3180" s="159" t="n">
        <v>1257945.12</v>
      </c>
      <c r="O3180" s="162">
        <f>MIN(K3180,L3180,M3180,N3180)</f>
        <v/>
      </c>
      <c r="P3180" s="162">
        <f>MAX(K3180,L3180,M3180,N3180)</f>
        <v/>
      </c>
      <c r="Q3180" s="162">
        <f>MEDIAN(K3180,L3180,M3180,N3180)</f>
        <v/>
      </c>
      <c r="R3180" s="162">
        <f>AVERAGE(K3180,L3180,M3180,N3180)</f>
        <v/>
      </c>
      <c r="S3180" s="162">
        <f>AVERAGE(O3180,Q3180)</f>
        <v/>
      </c>
      <c r="T3180" s="162">
        <f>AVERAGE(P3180,Q3180)</f>
        <v/>
      </c>
      <c r="U3180" s="41">
        <f>STDEVA(K3180,L3180,M3180,N3180)</f>
        <v/>
      </c>
      <c r="V3180" s="42">
        <f>U3180/Q3180</f>
        <v/>
      </c>
      <c r="W3180" s="43">
        <f>IF(X3180=O3180,"MENOR",IF(X3180=S3180,"PROM[MEN-MED]","PROMEDIO"))</f>
        <v/>
      </c>
      <c r="X3180" s="163">
        <f>IF(V3180&lt;=300%,O3180,IF(AND(V3180&gt;100%,V3180&lt;=150%),S3180,R3180))</f>
        <v/>
      </c>
      <c r="Y3180" s="162">
        <f>ROUND(X3180,0)</f>
        <v/>
      </c>
    </row>
    <row r="3181" ht="15.75" customHeight="1">
      <c r="B3181" s="57" t="inlineStr">
        <is>
          <t>7.44</t>
        </is>
      </c>
      <c r="C3181" s="32" t="n">
        <v>8714199</v>
      </c>
      <c r="D3181" s="59" t="inlineStr">
        <is>
          <t>CAMBIO DE ANILLO DE COMPRESION NO.1</t>
        </is>
      </c>
      <c r="E3181" s="56" t="inlineStr">
        <is>
          <t>cambio de anillo de compresion no.1</t>
        </is>
      </c>
      <c r="F3181" s="32" t="inlineStr">
        <is>
          <t>Unidad</t>
        </is>
      </c>
      <c r="G3181" s="35" t="inlineStr">
        <is>
          <t>suministro</t>
        </is>
      </c>
      <c r="H3181" s="159" t="n">
        <v>1350948</v>
      </c>
      <c r="I3181" s="37" t="n">
        <v>158.91</v>
      </c>
      <c r="J3181" s="37" t="n">
        <v>151.76</v>
      </c>
      <c r="K3181" s="160">
        <f>H3181*(I3181/J3181)</f>
        <v/>
      </c>
      <c r="L3181" s="159" t="n">
        <v>1676801.8918</v>
      </c>
      <c r="M3181" s="159" t="n">
        <v>1627963</v>
      </c>
      <c r="N3181" s="159" t="n">
        <v>1758200.04</v>
      </c>
      <c r="O3181" s="162">
        <f>MIN(K3181,L3181,M3181,N3181)</f>
        <v/>
      </c>
      <c r="P3181" s="162">
        <f>MAX(K3181,L3181,M3181,N3181)</f>
        <v/>
      </c>
      <c r="Q3181" s="162">
        <f>MEDIAN(K3181,L3181,M3181,N3181)</f>
        <v/>
      </c>
      <c r="R3181" s="162">
        <f>AVERAGE(K3181,L3181,M3181,N3181)</f>
        <v/>
      </c>
      <c r="S3181" s="162">
        <f>AVERAGE(O3181,Q3181)</f>
        <v/>
      </c>
      <c r="T3181" s="162">
        <f>AVERAGE(P3181,Q3181)</f>
        <v/>
      </c>
      <c r="U3181" s="41">
        <f>STDEVA(K3181,L3181,M3181,N3181)</f>
        <v/>
      </c>
      <c r="V3181" s="42">
        <f>U3181/Q3181</f>
        <v/>
      </c>
      <c r="W3181" s="43">
        <f>IF(X3181=O3181,"MENOR",IF(X3181=S3181,"PROM[MEN-MED]","PROMEDIO"))</f>
        <v/>
      </c>
      <c r="X3181" s="163">
        <f>IF(V3181&lt;=300%,O3181,IF(AND(V3181&gt;100%,V3181&lt;=150%),S3181,R3181))</f>
        <v/>
      </c>
      <c r="Y3181" s="162">
        <f>ROUND(X3181,0)</f>
        <v/>
      </c>
    </row>
    <row r="3182" ht="15.75" customHeight="1">
      <c r="B3182" s="57" t="inlineStr">
        <is>
          <t>7.45</t>
        </is>
      </c>
      <c r="C3182" s="32" t="n">
        <v>8714199</v>
      </c>
      <c r="D3182" s="59" t="inlineStr">
        <is>
          <t>CAMBIO DE ANILLO DE COMPRESION NO.2</t>
        </is>
      </c>
      <c r="E3182" s="56" t="inlineStr">
        <is>
          <t>cambio de anillo de compresion no.2</t>
        </is>
      </c>
      <c r="F3182" s="32" t="inlineStr">
        <is>
          <t>Unidad</t>
        </is>
      </c>
      <c r="G3182" s="35" t="inlineStr">
        <is>
          <t>suministro</t>
        </is>
      </c>
      <c r="H3182" s="159" t="n">
        <v>1350948</v>
      </c>
      <c r="I3182" s="37" t="n">
        <v>158.91</v>
      </c>
      <c r="J3182" s="37" t="n">
        <v>151.76</v>
      </c>
      <c r="K3182" s="160">
        <f>H3182*(I3182/J3182)</f>
        <v/>
      </c>
      <c r="L3182" s="159" t="n">
        <v>1676801.8918</v>
      </c>
      <c r="M3182" s="159" t="n">
        <v>1627963</v>
      </c>
      <c r="N3182" s="159" t="n">
        <v>1758200.04</v>
      </c>
      <c r="O3182" s="162">
        <f>MIN(K3182,L3182,M3182,N3182)</f>
        <v/>
      </c>
      <c r="P3182" s="162">
        <f>MAX(K3182,L3182,M3182,N3182)</f>
        <v/>
      </c>
      <c r="Q3182" s="162">
        <f>MEDIAN(K3182,L3182,M3182,N3182)</f>
        <v/>
      </c>
      <c r="R3182" s="162">
        <f>AVERAGE(K3182,L3182,M3182,N3182)</f>
        <v/>
      </c>
      <c r="S3182" s="162">
        <f>AVERAGE(O3182,Q3182)</f>
        <v/>
      </c>
      <c r="T3182" s="162">
        <f>AVERAGE(P3182,Q3182)</f>
        <v/>
      </c>
      <c r="U3182" s="41">
        <f>STDEVA(K3182,L3182,M3182,N3182)</f>
        <v/>
      </c>
      <c r="V3182" s="42">
        <f>U3182/Q3182</f>
        <v/>
      </c>
      <c r="W3182" s="43">
        <f>IF(X3182=O3182,"MENOR",IF(X3182=S3182,"PROM[MEN-MED]","PROMEDIO"))</f>
        <v/>
      </c>
      <c r="X3182" s="163">
        <f>IF(V3182&lt;=300%,O3182,IF(AND(V3182&gt;100%,V3182&lt;=150%),S3182,R3182))</f>
        <v/>
      </c>
      <c r="Y3182" s="162">
        <f>ROUND(X3182,0)</f>
        <v/>
      </c>
    </row>
    <row r="3183" ht="15.75" customHeight="1">
      <c r="B3183" s="57" t="inlineStr">
        <is>
          <t>7.46</t>
        </is>
      </c>
      <c r="C3183" s="32" t="n">
        <v>8714199</v>
      </c>
      <c r="D3183" s="59" t="inlineStr">
        <is>
          <t>CAMBIO DE ANILLO DE LUBRICACION RIEL LATERAL</t>
        </is>
      </c>
      <c r="E3183" s="56" t="inlineStr">
        <is>
          <t>cambio de anillo de lubricacion riel lateral</t>
        </is>
      </c>
      <c r="F3183" s="32" t="inlineStr">
        <is>
          <t>Unidad</t>
        </is>
      </c>
      <c r="G3183" s="35" t="inlineStr">
        <is>
          <t>suministro</t>
        </is>
      </c>
      <c r="H3183" s="159" t="n">
        <v>1096585</v>
      </c>
      <c r="I3183" s="37" t="n">
        <v>158.91</v>
      </c>
      <c r="J3183" s="37" t="n">
        <v>151.76</v>
      </c>
      <c r="K3183" s="160">
        <f>H3183*(I3183/J3183)</f>
        <v/>
      </c>
      <c r="L3183" s="159" t="n">
        <v>1373926.2691</v>
      </c>
      <c r="M3183" s="159" t="n">
        <v>1333909</v>
      </c>
      <c r="N3183" s="159" t="n">
        <v>1440621.72</v>
      </c>
      <c r="O3183" s="162">
        <f>MIN(K3183,L3183,M3183,N3183)</f>
        <v/>
      </c>
      <c r="P3183" s="162">
        <f>MAX(K3183,L3183,M3183,N3183)</f>
        <v/>
      </c>
      <c r="Q3183" s="162">
        <f>MEDIAN(K3183,L3183,M3183,N3183)</f>
        <v/>
      </c>
      <c r="R3183" s="162">
        <f>AVERAGE(K3183,L3183,M3183,N3183)</f>
        <v/>
      </c>
      <c r="S3183" s="162">
        <f>AVERAGE(O3183,Q3183)</f>
        <v/>
      </c>
      <c r="T3183" s="162">
        <f>AVERAGE(P3183,Q3183)</f>
        <v/>
      </c>
      <c r="U3183" s="41">
        <f>STDEVA(K3183,L3183,M3183,N3183)</f>
        <v/>
      </c>
      <c r="V3183" s="42">
        <f>U3183/Q3183</f>
        <v/>
      </c>
      <c r="W3183" s="43">
        <f>IF(X3183=O3183,"MENOR",IF(X3183=S3183,"PROM[MEN-MED]","PROMEDIO"))</f>
        <v/>
      </c>
      <c r="X3183" s="163">
        <f>IF(V3183&lt;=300%,O3183,IF(AND(V3183&gt;100%,V3183&lt;=150%),S3183,R3183))</f>
        <v/>
      </c>
      <c r="Y3183" s="162">
        <f>ROUND(X3183,0)</f>
        <v/>
      </c>
    </row>
    <row r="3184" ht="15.75" customHeight="1">
      <c r="B3184" s="57" t="inlineStr">
        <is>
          <t>7.47</t>
        </is>
      </c>
      <c r="C3184" s="32" t="n">
        <v>8714199</v>
      </c>
      <c r="D3184" s="59" t="inlineStr">
        <is>
          <t xml:space="preserve">CAMBIO DE ANILLO DE LUBRICACION EXPANSOR </t>
        </is>
      </c>
      <c r="E3184" s="56" t="inlineStr">
        <is>
          <t xml:space="preserve">cambio de anillo de lubricacion expansor </t>
        </is>
      </c>
      <c r="F3184" s="32" t="inlineStr">
        <is>
          <t>Unidad</t>
        </is>
      </c>
      <c r="G3184" s="35" t="inlineStr">
        <is>
          <t>suministro</t>
        </is>
      </c>
      <c r="H3184" s="159" t="n">
        <v>1119195</v>
      </c>
      <c r="I3184" s="37" t="n">
        <v>158.91</v>
      </c>
      <c r="J3184" s="37" t="n">
        <v>151.76</v>
      </c>
      <c r="K3184" s="160">
        <f>H3184*(I3184/J3184)</f>
        <v/>
      </c>
      <c r="L3184" s="159" t="n">
        <v>1362939.2609</v>
      </c>
      <c r="M3184" s="159" t="n">
        <v>1323242</v>
      </c>
      <c r="N3184" s="159" t="n">
        <v>1429101.36</v>
      </c>
      <c r="O3184" s="162">
        <f>MIN(K3184,L3184,M3184,N3184)</f>
        <v/>
      </c>
      <c r="P3184" s="162">
        <f>MAX(K3184,L3184,M3184,N3184)</f>
        <v/>
      </c>
      <c r="Q3184" s="162">
        <f>MEDIAN(K3184,L3184,M3184,N3184)</f>
        <v/>
      </c>
      <c r="R3184" s="162">
        <f>AVERAGE(K3184,L3184,M3184,N3184)</f>
        <v/>
      </c>
      <c r="S3184" s="162">
        <f>AVERAGE(O3184,Q3184)</f>
        <v/>
      </c>
      <c r="T3184" s="162">
        <f>AVERAGE(P3184,Q3184)</f>
        <v/>
      </c>
      <c r="U3184" s="41">
        <f>STDEVA(K3184,L3184,M3184,N3184)</f>
        <v/>
      </c>
      <c r="V3184" s="42">
        <f>U3184/Q3184</f>
        <v/>
      </c>
      <c r="W3184" s="43">
        <f>IF(X3184=O3184,"MENOR",IF(X3184=S3184,"PROM[MEN-MED]","PROMEDIO"))</f>
        <v/>
      </c>
      <c r="X3184" s="163">
        <f>IF(V3184&lt;=300%,O3184,IF(AND(V3184&gt;100%,V3184&lt;=150%),S3184,R3184))</f>
        <v/>
      </c>
      <c r="Y3184" s="162">
        <f>ROUND(X3184,0)</f>
        <v/>
      </c>
    </row>
    <row r="3185" ht="15.75" customHeight="1">
      <c r="B3185" s="57" t="inlineStr">
        <is>
          <t>7.48</t>
        </is>
      </c>
      <c r="C3185" s="32" t="n">
        <v>8714199</v>
      </c>
      <c r="D3185" s="59" t="inlineStr">
        <is>
          <t xml:space="preserve">CAMBIO DE ANILLO DE RETENCION DEL ORIFICIO DEL PASADOR DEL PISTO </t>
        </is>
      </c>
      <c r="E3185" s="56" t="inlineStr">
        <is>
          <t xml:space="preserve">cambio de anillo de retencion del orificio del pasador del pisto </t>
        </is>
      </c>
      <c r="F3185" s="32" t="inlineStr">
        <is>
          <t>Unidad</t>
        </is>
      </c>
      <c r="G3185" s="35" t="inlineStr">
        <is>
          <t>suministro</t>
        </is>
      </c>
      <c r="H3185" s="159" t="n">
        <v>892530</v>
      </c>
      <c r="I3185" s="37" t="n">
        <v>158.91</v>
      </c>
      <c r="J3185" s="37" t="n">
        <v>151.76</v>
      </c>
      <c r="K3185" s="160">
        <f>H3185*(I3185/J3185)</f>
        <v/>
      </c>
      <c r="L3185" s="159" t="n">
        <v>1107811.3529</v>
      </c>
      <c r="M3185" s="159" t="n">
        <v>1075545</v>
      </c>
      <c r="N3185" s="159" t="n">
        <v>1161588.6</v>
      </c>
      <c r="O3185" s="162">
        <f>MIN(K3185,L3185,M3185,N3185)</f>
        <v/>
      </c>
      <c r="P3185" s="162">
        <f>MAX(K3185,L3185,M3185,N3185)</f>
        <v/>
      </c>
      <c r="Q3185" s="162">
        <f>MEDIAN(K3185,L3185,M3185,N3185)</f>
        <v/>
      </c>
      <c r="R3185" s="162">
        <f>AVERAGE(K3185,L3185,M3185,N3185)</f>
        <v/>
      </c>
      <c r="S3185" s="162">
        <f>AVERAGE(O3185,Q3185)</f>
        <v/>
      </c>
      <c r="T3185" s="162">
        <f>AVERAGE(P3185,Q3185)</f>
        <v/>
      </c>
      <c r="U3185" s="41">
        <f>STDEVA(K3185,L3185,M3185,N3185)</f>
        <v/>
      </c>
      <c r="V3185" s="42">
        <f>U3185/Q3185</f>
        <v/>
      </c>
      <c r="W3185" s="43">
        <f>IF(X3185=O3185,"MENOR",IF(X3185=S3185,"PROM[MEN-MED]","PROMEDIO"))</f>
        <v/>
      </c>
      <c r="X3185" s="163">
        <f>IF(V3185&lt;=300%,O3185,IF(AND(V3185&gt;100%,V3185&lt;=150%),S3185,R3185))</f>
        <v/>
      </c>
      <c r="Y3185" s="162">
        <f>ROUND(X3185,0)</f>
        <v/>
      </c>
    </row>
    <row r="3186" ht="15.75" customHeight="1">
      <c r="B3186" s="57" t="inlineStr">
        <is>
          <t>7.49</t>
        </is>
      </c>
      <c r="C3186" s="32" t="n">
        <v>8714199</v>
      </c>
      <c r="D3186" s="59" t="inlineStr">
        <is>
          <t>CAMBIO DE PISTON</t>
        </is>
      </c>
      <c r="E3186" s="56" t="inlineStr">
        <is>
          <t>cambio de piston</t>
        </is>
      </c>
      <c r="F3186" s="32" t="inlineStr">
        <is>
          <t>Unidad</t>
        </is>
      </c>
      <c r="G3186" s="35" t="inlineStr">
        <is>
          <t>suministro</t>
        </is>
      </c>
      <c r="H3186" s="159" t="n">
        <v>2374050</v>
      </c>
      <c r="I3186" s="37" t="n">
        <v>158.91</v>
      </c>
      <c r="J3186" s="37" t="n">
        <v>151.76</v>
      </c>
      <c r="K3186" s="160">
        <f>H3186*(I3186/J3186)</f>
        <v/>
      </c>
      <c r="L3186" s="159" t="n">
        <v>2863284.6445</v>
      </c>
      <c r="M3186" s="159" t="n">
        <v>2779888</v>
      </c>
      <c r="N3186" s="159" t="n">
        <v>3002279.04</v>
      </c>
      <c r="O3186" s="162">
        <f>MIN(K3186,L3186,M3186,N3186)</f>
        <v/>
      </c>
      <c r="P3186" s="162">
        <f>MAX(K3186,L3186,M3186,N3186)</f>
        <v/>
      </c>
      <c r="Q3186" s="162">
        <f>MEDIAN(K3186,L3186,M3186,N3186)</f>
        <v/>
      </c>
      <c r="R3186" s="162">
        <f>AVERAGE(K3186,L3186,M3186,N3186)</f>
        <v/>
      </c>
      <c r="S3186" s="162">
        <f>AVERAGE(O3186,Q3186)</f>
        <v/>
      </c>
      <c r="T3186" s="162">
        <f>AVERAGE(P3186,Q3186)</f>
        <v/>
      </c>
      <c r="U3186" s="41">
        <f>STDEVA(K3186,L3186,M3186,N3186)</f>
        <v/>
      </c>
      <c r="V3186" s="42">
        <f>U3186/Q3186</f>
        <v/>
      </c>
      <c r="W3186" s="43">
        <f>IF(X3186=O3186,"MENOR",IF(X3186=S3186,"PROM[MEN-MED]","PROMEDIO"))</f>
        <v/>
      </c>
      <c r="X3186" s="163">
        <f>IF(V3186&lt;=300%,O3186,IF(AND(V3186&gt;100%,V3186&lt;=150%),S3186,R3186))</f>
        <v/>
      </c>
      <c r="Y3186" s="162">
        <f>ROUND(X3186,0)</f>
        <v/>
      </c>
    </row>
    <row r="3187" ht="15.75" customHeight="1">
      <c r="B3187" s="57" t="inlineStr">
        <is>
          <t>7.50</t>
        </is>
      </c>
      <c r="C3187" s="32" t="n">
        <v>8714199</v>
      </c>
      <c r="D3187" s="59" t="inlineStr">
        <is>
          <t>CAMBIO DE PASADOR DEL PISTON</t>
        </is>
      </c>
      <c r="E3187" s="56" t="inlineStr">
        <is>
          <t>cambio de pasador del piston</t>
        </is>
      </c>
      <c r="F3187" s="32" t="inlineStr">
        <is>
          <t>Unidad</t>
        </is>
      </c>
      <c r="G3187" s="35" t="inlineStr">
        <is>
          <t>suministro</t>
        </is>
      </c>
      <c r="H3187" s="159" t="n">
        <v>2091425</v>
      </c>
      <c r="I3187" s="37" t="n">
        <v>158.91</v>
      </c>
      <c r="J3187" s="37" t="n">
        <v>151.76</v>
      </c>
      <c r="K3187" s="160">
        <f>H3187*(I3187/J3187)</f>
        <v/>
      </c>
      <c r="L3187" s="159" t="n">
        <v>2620374.5855</v>
      </c>
      <c r="M3187" s="159" t="n">
        <v>2544053</v>
      </c>
      <c r="N3187" s="159" t="n">
        <v>2747577.24</v>
      </c>
      <c r="O3187" s="162">
        <f>MIN(K3187,L3187,M3187,N3187)</f>
        <v/>
      </c>
      <c r="P3187" s="162">
        <f>MAX(K3187,L3187,M3187,N3187)</f>
        <v/>
      </c>
      <c r="Q3187" s="162">
        <f>MEDIAN(K3187,L3187,M3187,N3187)</f>
        <v/>
      </c>
      <c r="R3187" s="162">
        <f>AVERAGE(K3187,L3187,M3187,N3187)</f>
        <v/>
      </c>
      <c r="S3187" s="162">
        <f>AVERAGE(O3187,Q3187)</f>
        <v/>
      </c>
      <c r="T3187" s="162">
        <f>AVERAGE(P3187,Q3187)</f>
        <v/>
      </c>
      <c r="U3187" s="41">
        <f>STDEVA(K3187,L3187,M3187,N3187)</f>
        <v/>
      </c>
      <c r="V3187" s="42">
        <f>U3187/Q3187</f>
        <v/>
      </c>
      <c r="W3187" s="43">
        <f>IF(X3187=O3187,"MENOR",IF(X3187=S3187,"PROM[MEN-MED]","PROMEDIO"))</f>
        <v/>
      </c>
      <c r="X3187" s="163">
        <f>IF(V3187&lt;=300%,O3187,IF(AND(V3187&gt;100%,V3187&lt;=150%),S3187,R3187))</f>
        <v/>
      </c>
      <c r="Y3187" s="162">
        <f>ROUND(X3187,0)</f>
        <v/>
      </c>
    </row>
    <row r="3188" ht="15.75" customHeight="1">
      <c r="B3188" s="57" t="inlineStr">
        <is>
          <t>7.51</t>
        </is>
      </c>
      <c r="C3188" s="32" t="n">
        <v>8714199</v>
      </c>
      <c r="D3188" s="59" t="inlineStr">
        <is>
          <t>CAMBIO DE SUBCONJUNTO DE BIELA</t>
        </is>
      </c>
      <c r="E3188" s="56" t="inlineStr">
        <is>
          <t>cambio de subconjunto de biela</t>
        </is>
      </c>
      <c r="F3188" s="32" t="inlineStr">
        <is>
          <t>Unidad</t>
        </is>
      </c>
      <c r="G3188" s="35" t="inlineStr">
        <is>
          <t>suministro</t>
        </is>
      </c>
      <c r="H3188" s="159" t="n">
        <v>3504550</v>
      </c>
      <c r="I3188" s="37" t="n">
        <v>158.91</v>
      </c>
      <c r="J3188" s="37" t="n">
        <v>151.76</v>
      </c>
      <c r="K3188" s="160">
        <f>H3188*(I3188/J3188)</f>
        <v/>
      </c>
      <c r="L3188" s="159" t="n">
        <v>4226753.3245</v>
      </c>
      <c r="M3188" s="159" t="n">
        <v>4103644</v>
      </c>
      <c r="N3188" s="159" t="n">
        <v>4431935.52</v>
      </c>
      <c r="O3188" s="162">
        <f>MIN(K3188,L3188,M3188,N3188)</f>
        <v/>
      </c>
      <c r="P3188" s="162">
        <f>MAX(K3188,L3188,M3188,N3188)</f>
        <v/>
      </c>
      <c r="Q3188" s="162">
        <f>MEDIAN(K3188,L3188,M3188,N3188)</f>
        <v/>
      </c>
      <c r="R3188" s="162">
        <f>AVERAGE(K3188,L3188,M3188,N3188)</f>
        <v/>
      </c>
      <c r="S3188" s="162">
        <f>AVERAGE(O3188,Q3188)</f>
        <v/>
      </c>
      <c r="T3188" s="162">
        <f>AVERAGE(P3188,Q3188)</f>
        <v/>
      </c>
      <c r="U3188" s="41">
        <f>STDEVA(K3188,L3188,M3188,N3188)</f>
        <v/>
      </c>
      <c r="V3188" s="42">
        <f>U3188/Q3188</f>
        <v/>
      </c>
      <c r="W3188" s="43">
        <f>IF(X3188=O3188,"MENOR",IF(X3188=S3188,"PROM[MEN-MED]","PROMEDIO"))</f>
        <v/>
      </c>
      <c r="X3188" s="163">
        <f>IF(V3188&lt;=300%,O3188,IF(AND(V3188&gt;100%,V3188&lt;=150%),S3188,R3188))</f>
        <v/>
      </c>
      <c r="Y3188" s="162">
        <f>ROUND(X3188,0)</f>
        <v/>
      </c>
    </row>
    <row r="3189" ht="15.75" customHeight="1">
      <c r="B3189" s="57" t="inlineStr">
        <is>
          <t>7.52</t>
        </is>
      </c>
      <c r="C3189" s="32" t="n">
        <v>8714199</v>
      </c>
      <c r="D3189" s="59" t="inlineStr">
        <is>
          <t xml:space="preserve">CAMBIO DE COJINTE DE BIELA </t>
        </is>
      </c>
      <c r="E3189" s="56" t="inlineStr">
        <is>
          <t xml:space="preserve">cambio de cojinte de biela </t>
        </is>
      </c>
      <c r="F3189" s="32" t="inlineStr">
        <is>
          <t>Unidad</t>
        </is>
      </c>
      <c r="G3189" s="35" t="inlineStr">
        <is>
          <t>suministro</t>
        </is>
      </c>
      <c r="H3189" s="159" t="n">
        <v>3504550</v>
      </c>
      <c r="I3189" s="37" t="n">
        <v>158.91</v>
      </c>
      <c r="J3189" s="37" t="n">
        <v>151.76</v>
      </c>
      <c r="K3189" s="160">
        <f>H3189*(I3189/J3189)</f>
        <v/>
      </c>
      <c r="L3189" s="159" t="n">
        <v>4308825.78</v>
      </c>
      <c r="M3189" s="159" t="n">
        <v>4183326</v>
      </c>
      <c r="N3189" s="159" t="n">
        <v>4517992.08</v>
      </c>
      <c r="O3189" s="162">
        <f>MIN(K3189,L3189,M3189,N3189)</f>
        <v/>
      </c>
      <c r="P3189" s="162">
        <f>MAX(K3189,L3189,M3189,N3189)</f>
        <v/>
      </c>
      <c r="Q3189" s="162">
        <f>MEDIAN(K3189,L3189,M3189,N3189)</f>
        <v/>
      </c>
      <c r="R3189" s="162">
        <f>AVERAGE(K3189,L3189,M3189,N3189)</f>
        <v/>
      </c>
      <c r="S3189" s="162">
        <f>AVERAGE(O3189,Q3189)</f>
        <v/>
      </c>
      <c r="T3189" s="162">
        <f>AVERAGE(P3189,Q3189)</f>
        <v/>
      </c>
      <c r="U3189" s="41">
        <f>STDEVA(K3189,L3189,M3189,N3189)</f>
        <v/>
      </c>
      <c r="V3189" s="42">
        <f>U3189/Q3189</f>
        <v/>
      </c>
      <c r="W3189" s="43">
        <f>IF(X3189=O3189,"MENOR",IF(X3189=S3189,"PROM[MEN-MED]","PROMEDIO"))</f>
        <v/>
      </c>
      <c r="X3189" s="163">
        <f>IF(V3189&lt;=300%,O3189,IF(AND(V3189&gt;100%,V3189&lt;=150%),S3189,R3189))</f>
        <v/>
      </c>
      <c r="Y3189" s="162">
        <f>ROUND(X3189,0)</f>
        <v/>
      </c>
    </row>
    <row r="3190" ht="15.75" customHeight="1">
      <c r="B3190" s="57" t="inlineStr">
        <is>
          <t>7.53</t>
        </is>
      </c>
      <c r="C3190" s="32" t="n">
        <v>8714199</v>
      </c>
      <c r="D3190" s="59" t="inlineStr">
        <is>
          <t>CAMBIO DE SOMBRERETE DE LA BIELA</t>
        </is>
      </c>
      <c r="E3190" s="56" t="inlineStr">
        <is>
          <t>cambio de sombrerete de la biela</t>
        </is>
      </c>
      <c r="F3190" s="32" t="inlineStr">
        <is>
          <t>Unidad</t>
        </is>
      </c>
      <c r="G3190" s="35" t="inlineStr">
        <is>
          <t>suministro</t>
        </is>
      </c>
      <c r="H3190" s="159" t="n">
        <v>3391500</v>
      </c>
      <c r="I3190" s="37" t="n">
        <v>158.91</v>
      </c>
      <c r="J3190" s="37" t="n">
        <v>151.76</v>
      </c>
      <c r="K3190" s="160">
        <f>H3190*(I3190/J3190)</f>
        <v/>
      </c>
      <c r="L3190" s="159" t="n">
        <v>4209544.08</v>
      </c>
      <c r="M3190" s="159" t="n">
        <v>4086936</v>
      </c>
      <c r="N3190" s="159" t="n">
        <v>4413890.88</v>
      </c>
      <c r="O3190" s="162">
        <f>MIN(K3190,L3190,M3190,N3190)</f>
        <v/>
      </c>
      <c r="P3190" s="162">
        <f>MAX(K3190,L3190,M3190,N3190)</f>
        <v/>
      </c>
      <c r="Q3190" s="162">
        <f>MEDIAN(K3190,L3190,M3190,N3190)</f>
        <v/>
      </c>
      <c r="R3190" s="162">
        <f>AVERAGE(K3190,L3190,M3190,N3190)</f>
        <v/>
      </c>
      <c r="S3190" s="162">
        <f>AVERAGE(O3190,Q3190)</f>
        <v/>
      </c>
      <c r="T3190" s="162">
        <f>AVERAGE(P3190,Q3190)</f>
        <v/>
      </c>
      <c r="U3190" s="41">
        <f>STDEVA(K3190,L3190,M3190,N3190)</f>
        <v/>
      </c>
      <c r="V3190" s="42">
        <f>U3190/Q3190</f>
        <v/>
      </c>
      <c r="W3190" s="43">
        <f>IF(X3190=O3190,"MENOR",IF(X3190=S3190,"PROM[MEN-MED]","PROMEDIO"))</f>
        <v/>
      </c>
      <c r="X3190" s="163">
        <f>IF(V3190&lt;=300%,O3190,IF(AND(V3190&gt;100%,V3190&lt;=150%),S3190,R3190))</f>
        <v/>
      </c>
      <c r="Y3190" s="162">
        <f>ROUND(X3190,0)</f>
        <v/>
      </c>
    </row>
    <row r="3191" ht="15.75" customHeight="1">
      <c r="B3191" s="57" t="inlineStr">
        <is>
          <t>7.54</t>
        </is>
      </c>
      <c r="C3191" s="32" t="n">
        <v>8714199</v>
      </c>
      <c r="D3191" s="59" t="inlineStr">
        <is>
          <t>CAMBIO DE COJINETE SUPERIOR DEL CIGUEÑAL</t>
        </is>
      </c>
      <c r="E3191" s="56" t="inlineStr">
        <is>
          <t>cambio de cojinete superior del cigueñal</t>
        </is>
      </c>
      <c r="F3191" s="32" t="inlineStr">
        <is>
          <t>Unidad</t>
        </is>
      </c>
      <c r="G3191" s="35" t="inlineStr">
        <is>
          <t>suministro</t>
        </is>
      </c>
      <c r="H3191" s="159" t="n">
        <v>3504550</v>
      </c>
      <c r="I3191" s="37" t="n">
        <v>158.91</v>
      </c>
      <c r="J3191" s="37" t="n">
        <v>151.76</v>
      </c>
      <c r="K3191" s="160">
        <f>H3191*(I3191/J3191)</f>
        <v/>
      </c>
      <c r="L3191" s="159" t="n">
        <v>4575033.3972</v>
      </c>
      <c r="M3191" s="159" t="n">
        <v>4441780</v>
      </c>
      <c r="N3191" s="159" t="n">
        <v>4797122.4</v>
      </c>
      <c r="O3191" s="162">
        <f>MIN(K3191,L3191,M3191,N3191)</f>
        <v/>
      </c>
      <c r="P3191" s="162">
        <f>MAX(K3191,L3191,M3191,N3191)</f>
        <v/>
      </c>
      <c r="Q3191" s="162">
        <f>MEDIAN(K3191,L3191,M3191,N3191)</f>
        <v/>
      </c>
      <c r="R3191" s="162">
        <f>AVERAGE(K3191,L3191,M3191,N3191)</f>
        <v/>
      </c>
      <c r="S3191" s="162">
        <f>AVERAGE(O3191,Q3191)</f>
        <v/>
      </c>
      <c r="T3191" s="162">
        <f>AVERAGE(P3191,Q3191)</f>
        <v/>
      </c>
      <c r="U3191" s="41">
        <f>STDEVA(K3191,L3191,M3191,N3191)</f>
        <v/>
      </c>
      <c r="V3191" s="42">
        <f>U3191/Q3191</f>
        <v/>
      </c>
      <c r="W3191" s="43">
        <f>IF(X3191=O3191,"MENOR",IF(X3191=S3191,"PROM[MEN-MED]","PROMEDIO"))</f>
        <v/>
      </c>
      <c r="X3191" s="163">
        <f>IF(V3191&lt;=300%,O3191,IF(AND(V3191&gt;100%,V3191&lt;=150%),S3191,R3191))</f>
        <v/>
      </c>
      <c r="Y3191" s="162">
        <f>ROUND(X3191,0)</f>
        <v/>
      </c>
    </row>
    <row r="3192" ht="15.75" customHeight="1">
      <c r="B3192" s="57" t="inlineStr">
        <is>
          <t>7.55</t>
        </is>
      </c>
      <c r="C3192" s="32" t="n">
        <v>8714199</v>
      </c>
      <c r="D3192" s="59" t="inlineStr">
        <is>
          <t>CAMBIO DE COJINETE INFERIOR DEL CIGÜEÑAL</t>
        </is>
      </c>
      <c r="E3192" s="56" t="inlineStr">
        <is>
          <t>cambio de cojinete inferior del cigüeñal</t>
        </is>
      </c>
      <c r="F3192" s="32" t="inlineStr">
        <is>
          <t>Unidad</t>
        </is>
      </c>
      <c r="G3192" s="35" t="inlineStr">
        <is>
          <t>suministro</t>
        </is>
      </c>
      <c r="H3192" s="159" t="n">
        <v>3674125</v>
      </c>
      <c r="I3192" s="37" t="n">
        <v>158.91</v>
      </c>
      <c r="J3192" s="37" t="n">
        <v>151.76</v>
      </c>
      <c r="K3192" s="160">
        <f>H3192*(I3192/J3192)</f>
        <v/>
      </c>
      <c r="L3192" s="159" t="n">
        <v>4635793.0955</v>
      </c>
      <c r="M3192" s="159" t="n">
        <v>4500770</v>
      </c>
      <c r="N3192" s="159" t="n">
        <v>4860831.6</v>
      </c>
      <c r="O3192" s="162">
        <f>MIN(K3192,L3192,M3192,N3192)</f>
        <v/>
      </c>
      <c r="P3192" s="162">
        <f>MAX(K3192,L3192,M3192,N3192)</f>
        <v/>
      </c>
      <c r="Q3192" s="162">
        <f>MEDIAN(K3192,L3192,M3192,N3192)</f>
        <v/>
      </c>
      <c r="R3192" s="162">
        <f>AVERAGE(K3192,L3192,M3192,N3192)</f>
        <v/>
      </c>
      <c r="S3192" s="162">
        <f>AVERAGE(O3192,Q3192)</f>
        <v/>
      </c>
      <c r="T3192" s="162">
        <f>AVERAGE(P3192,Q3192)</f>
        <v/>
      </c>
      <c r="U3192" s="41">
        <f>STDEVA(K3192,L3192,M3192,N3192)</f>
        <v/>
      </c>
      <c r="V3192" s="42">
        <f>U3192/Q3192</f>
        <v/>
      </c>
      <c r="W3192" s="43">
        <f>IF(X3192=O3192,"MENOR",IF(X3192=S3192,"PROM[MEN-MED]","PROMEDIO"))</f>
        <v/>
      </c>
      <c r="X3192" s="163">
        <f>IF(V3192&lt;=300%,O3192,IF(AND(V3192&gt;100%,V3192&lt;=150%),S3192,R3192))</f>
        <v/>
      </c>
      <c r="Y3192" s="162">
        <f>ROUND(X3192,0)</f>
        <v/>
      </c>
    </row>
    <row r="3193" ht="15.75" customHeight="1">
      <c r="B3193" s="57" t="inlineStr">
        <is>
          <t>7.56</t>
        </is>
      </c>
      <c r="C3193" s="32" t="n">
        <v>8714199</v>
      </c>
      <c r="D3193" s="59" t="inlineStr">
        <is>
          <t>CAMBIO DE ARANDELA DE EMPUJE DEL CIGÜEÑAL SUPERIOR</t>
        </is>
      </c>
      <c r="E3193" s="56" t="inlineStr">
        <is>
          <t>cambio de arandela de empuje del cigüeñal superior</t>
        </is>
      </c>
      <c r="F3193" s="32" t="inlineStr">
        <is>
          <t>Unidad</t>
        </is>
      </c>
      <c r="G3193" s="35" t="inlineStr">
        <is>
          <t>suministro</t>
        </is>
      </c>
      <c r="H3193" s="159" t="n">
        <v>2098208</v>
      </c>
      <c r="I3193" s="37" t="n">
        <v>158.91</v>
      </c>
      <c r="J3193" s="37" t="n">
        <v>151.76</v>
      </c>
      <c r="K3193" s="160">
        <f>H3193*(I3193/J3193)</f>
        <v/>
      </c>
      <c r="L3193" s="159" t="n">
        <v>2628873.1252</v>
      </c>
      <c r="M3193" s="159" t="n">
        <v>2552304</v>
      </c>
      <c r="N3193" s="159" t="n">
        <v>2756488.32</v>
      </c>
      <c r="O3193" s="162">
        <f>MIN(K3193,L3193,M3193,N3193)</f>
        <v/>
      </c>
      <c r="P3193" s="162">
        <f>MAX(K3193,L3193,M3193,N3193)</f>
        <v/>
      </c>
      <c r="Q3193" s="162">
        <f>MEDIAN(K3193,L3193,M3193,N3193)</f>
        <v/>
      </c>
      <c r="R3193" s="162">
        <f>AVERAGE(K3193,L3193,M3193,N3193)</f>
        <v/>
      </c>
      <c r="S3193" s="162">
        <f>AVERAGE(O3193,Q3193)</f>
        <v/>
      </c>
      <c r="T3193" s="162">
        <f>AVERAGE(P3193,Q3193)</f>
        <v/>
      </c>
      <c r="U3193" s="41">
        <f>STDEVA(K3193,L3193,M3193,N3193)</f>
        <v/>
      </c>
      <c r="V3193" s="42">
        <f>U3193/Q3193</f>
        <v/>
      </c>
      <c r="W3193" s="43">
        <f>IF(X3193=O3193,"MENOR",IF(X3193=S3193,"PROM[MEN-MED]","PROMEDIO"))</f>
        <v/>
      </c>
      <c r="X3193" s="163">
        <f>IF(V3193&lt;=300%,O3193,IF(AND(V3193&gt;100%,V3193&lt;=150%),S3193,R3193))</f>
        <v/>
      </c>
      <c r="Y3193" s="162">
        <f>ROUND(X3193,0)</f>
        <v/>
      </c>
    </row>
    <row r="3194" ht="15.75" customHeight="1">
      <c r="B3194" s="57" t="inlineStr">
        <is>
          <t>7.57</t>
        </is>
      </c>
      <c r="C3194" s="32" t="n">
        <v>8714199</v>
      </c>
      <c r="D3194" s="59" t="inlineStr">
        <is>
          <t>CAMBIO DE ARANDELA DE EMPUJE DEL CIGÜEÑAL INFERIOR</t>
        </is>
      </c>
      <c r="E3194" s="56" t="inlineStr">
        <is>
          <t>cambio de arandela de empuje del cigüeñal inferior</t>
        </is>
      </c>
      <c r="F3194" s="32" t="inlineStr">
        <is>
          <t>Unidad</t>
        </is>
      </c>
      <c r="G3194" s="35" t="inlineStr">
        <is>
          <t>suministro</t>
        </is>
      </c>
      <c r="H3194" s="159" t="n">
        <v>2238390</v>
      </c>
      <c r="I3194" s="37" t="n">
        <v>158.91</v>
      </c>
      <c r="J3194" s="37" t="n">
        <v>151.76</v>
      </c>
      <c r="K3194" s="160">
        <f>H3194*(I3194/J3194)</f>
        <v/>
      </c>
      <c r="L3194" s="159" t="n">
        <v>2804509.7472</v>
      </c>
      <c r="M3194" s="159" t="n">
        <v>2722825</v>
      </c>
      <c r="N3194" s="159" t="n">
        <v>2940651</v>
      </c>
      <c r="O3194" s="162">
        <f>MIN(K3194,L3194,M3194,N3194)</f>
        <v/>
      </c>
      <c r="P3194" s="162">
        <f>MAX(K3194,L3194,M3194,N3194)</f>
        <v/>
      </c>
      <c r="Q3194" s="162">
        <f>MEDIAN(K3194,L3194,M3194,N3194)</f>
        <v/>
      </c>
      <c r="R3194" s="162">
        <f>AVERAGE(K3194,L3194,M3194,N3194)</f>
        <v/>
      </c>
      <c r="S3194" s="162">
        <f>AVERAGE(O3194,Q3194)</f>
        <v/>
      </c>
      <c r="T3194" s="162">
        <f>AVERAGE(P3194,Q3194)</f>
        <v/>
      </c>
      <c r="U3194" s="41">
        <f>STDEVA(K3194,L3194,M3194,N3194)</f>
        <v/>
      </c>
      <c r="V3194" s="42">
        <f>U3194/Q3194</f>
        <v/>
      </c>
      <c r="W3194" s="43">
        <f>IF(X3194=O3194,"MENOR",IF(X3194=S3194,"PROM[MEN-MED]","PROMEDIO"))</f>
        <v/>
      </c>
      <c r="X3194" s="163">
        <f>IF(V3194&lt;=300%,O3194,IF(AND(V3194&gt;100%,V3194&lt;=150%),S3194,R3194))</f>
        <v/>
      </c>
      <c r="Y3194" s="162">
        <f>ROUND(X3194,0)</f>
        <v/>
      </c>
    </row>
    <row r="3195" ht="19.5" customHeight="1">
      <c r="B3195" s="96" t="inlineStr">
        <is>
          <t>8.</t>
        </is>
      </c>
      <c r="C3195" s="142" t="inlineStr">
        <is>
          <t>CARROCERIA - CHASIS  Y ACCESORIOS</t>
        </is>
      </c>
      <c r="H3195" s="157" t="n"/>
      <c r="I3195" s="29" t="n"/>
      <c r="J3195" s="29" t="n"/>
      <c r="K3195" s="157" t="n"/>
      <c r="L3195" s="157" t="n"/>
      <c r="M3195" s="157" t="n"/>
      <c r="N3195" s="157" t="n"/>
      <c r="O3195" s="29" t="n"/>
      <c r="P3195" s="29" t="n"/>
      <c r="Q3195" s="29" t="n"/>
      <c r="R3195" s="29" t="n"/>
      <c r="S3195" s="29" t="n"/>
      <c r="T3195" s="29" t="n"/>
      <c r="U3195" s="29" t="n"/>
      <c r="V3195" s="75" t="n"/>
      <c r="W3195" s="29" t="n"/>
      <c r="X3195" s="29" t="n"/>
      <c r="Y3195" s="29" t="n"/>
    </row>
    <row r="3196" ht="15.75" customHeight="1">
      <c r="B3196" s="57" t="inlineStr">
        <is>
          <t>8.1</t>
        </is>
      </c>
      <c r="C3196" s="32" t="n">
        <v>8714199</v>
      </c>
      <c r="D3196" s="58" t="inlineStr">
        <is>
          <t>CAMBIO DE ALARMA</t>
        </is>
      </c>
      <c r="E3196" s="34" t="inlineStr">
        <is>
          <t>cambio de alarma</t>
        </is>
      </c>
      <c r="F3196" s="32" t="inlineStr">
        <is>
          <t>Unidad</t>
        </is>
      </c>
      <c r="G3196" s="35" t="inlineStr">
        <is>
          <t>suministro</t>
        </is>
      </c>
      <c r="H3196" s="159" t="n">
        <v>269294</v>
      </c>
      <c r="I3196" s="37" t="n">
        <v>158.91</v>
      </c>
      <c r="J3196" s="37" t="n">
        <v>151.76</v>
      </c>
      <c r="K3196" s="160">
        <f>H3196*(I3196/J3196)</f>
        <v/>
      </c>
      <c r="L3196" s="159" t="n">
        <v>1028320.0669</v>
      </c>
      <c r="M3196" s="159" t="n">
        <v>998369</v>
      </c>
      <c r="N3196" s="159" t="n">
        <v>1078238.52</v>
      </c>
      <c r="O3196" s="162">
        <f>MIN(K3196,L3196,M3196,N3196)</f>
        <v/>
      </c>
      <c r="P3196" s="162">
        <f>MAX(K3196,L3196,M3196,N3196)</f>
        <v/>
      </c>
      <c r="Q3196" s="162">
        <f>MEDIAN(K3196,L3196,M3196,N3196)</f>
        <v/>
      </c>
      <c r="R3196" s="162">
        <f>AVERAGE(K3196,L3196,M3196,N3196)</f>
        <v/>
      </c>
      <c r="S3196" s="162">
        <f>AVERAGE(O3196,Q3196)</f>
        <v/>
      </c>
      <c r="T3196" s="162">
        <f>AVERAGE(P3196,Q3196)</f>
        <v/>
      </c>
      <c r="U3196" s="41">
        <f>STDEVA(K3196,L3196,M3196,N3196)</f>
        <v/>
      </c>
      <c r="V3196" s="42">
        <f>U3196/Q3196</f>
        <v/>
      </c>
      <c r="W3196" s="43">
        <f>IF(X3196=O3196,"MENOR",IF(X3196=S3196,"PROM[MEN-MED]","PROMEDIO"))</f>
        <v/>
      </c>
      <c r="X3196" s="163">
        <f>IF(V3196&lt;=300%,O3196,IF(AND(V3196&gt;100%,V3196&lt;=150%),S3196,R3196))</f>
        <v/>
      </c>
      <c r="Y3196" s="162">
        <f>ROUND(X3196,0)</f>
        <v/>
      </c>
    </row>
    <row r="3197" ht="15.75" customHeight="1">
      <c r="B3197" s="57" t="inlineStr">
        <is>
          <t>8.2</t>
        </is>
      </c>
      <c r="C3197" s="32" t="n">
        <v>8714199</v>
      </c>
      <c r="D3197" s="58" t="inlineStr">
        <is>
          <t>CAMBIO DE CHAPA DE LA PUERTA (CERRADURA)</t>
        </is>
      </c>
      <c r="E3197" s="56" t="inlineStr">
        <is>
          <t>cambio de chapa de la puerta (cerradura)</t>
        </is>
      </c>
      <c r="F3197" s="32" t="inlineStr">
        <is>
          <t>Unidad</t>
        </is>
      </c>
      <c r="G3197" s="35" t="inlineStr">
        <is>
          <t>suministro</t>
        </is>
      </c>
      <c r="H3197" s="159" t="n">
        <v>215159</v>
      </c>
      <c r="I3197" s="37" t="n">
        <v>158.91</v>
      </c>
      <c r="J3197" s="37" t="n">
        <v>151.76</v>
      </c>
      <c r="K3197" s="160">
        <f>H3197*(I3197/J3197)</f>
        <v/>
      </c>
      <c r="L3197" s="159" t="n">
        <v>509354.5695</v>
      </c>
      <c r="M3197" s="159" t="n">
        <v>494519</v>
      </c>
      <c r="N3197" s="159" t="n">
        <v>534080.52</v>
      </c>
      <c r="O3197" s="162">
        <f>MIN(K3197,L3197,M3197,N3197)</f>
        <v/>
      </c>
      <c r="P3197" s="162">
        <f>MAX(K3197,L3197,M3197,N3197)</f>
        <v/>
      </c>
      <c r="Q3197" s="162">
        <f>MEDIAN(K3197,L3197,M3197,N3197)</f>
        <v/>
      </c>
      <c r="R3197" s="162">
        <f>AVERAGE(K3197,L3197,M3197,N3197)</f>
        <v/>
      </c>
      <c r="S3197" s="162">
        <f>AVERAGE(O3197,Q3197)</f>
        <v/>
      </c>
      <c r="T3197" s="162">
        <f>AVERAGE(P3197,Q3197)</f>
        <v/>
      </c>
      <c r="U3197" s="41">
        <f>STDEVA(K3197,L3197,M3197,N3197)</f>
        <v/>
      </c>
      <c r="V3197" s="42">
        <f>U3197/Q3197</f>
        <v/>
      </c>
      <c r="W3197" s="43">
        <f>IF(X3197=O3197,"MENOR",IF(X3197=S3197,"PROM[MEN-MED]","PROMEDIO"))</f>
        <v/>
      </c>
      <c r="X3197" s="163">
        <f>IF(V3197&lt;=300%,O3197,IF(AND(V3197&gt;100%,V3197&lt;=150%),S3197,R3197))</f>
        <v/>
      </c>
      <c r="Y3197" s="162">
        <f>ROUND(X3197,0)</f>
        <v/>
      </c>
    </row>
    <row r="3198" ht="15.75" customHeight="1">
      <c r="B3198" s="57" t="inlineStr">
        <is>
          <t>8.3</t>
        </is>
      </c>
      <c r="C3198" s="32" t="n">
        <v>8714199</v>
      </c>
      <c r="D3198" s="58" t="inlineStr">
        <is>
          <t>CAMBIO DE EMPAQUES PUERTAS</t>
        </is>
      </c>
      <c r="E3198" s="56" t="inlineStr">
        <is>
          <t>cambio de empaques puertas</t>
        </is>
      </c>
      <c r="F3198" s="32" t="inlineStr">
        <is>
          <t>Unidad</t>
        </is>
      </c>
      <c r="G3198" s="35" t="inlineStr">
        <is>
          <t>suministro</t>
        </is>
      </c>
      <c r="H3198" s="159" t="n">
        <v>237997</v>
      </c>
      <c r="I3198" s="37" t="n">
        <v>158.91</v>
      </c>
      <c r="J3198" s="37" t="n">
        <v>151.76</v>
      </c>
      <c r="K3198" s="160">
        <f>H3198*(I3198/J3198)</f>
        <v/>
      </c>
      <c r="L3198" s="159" t="n">
        <v>679139.7711</v>
      </c>
      <c r="M3198" s="159" t="n">
        <v>659359</v>
      </c>
      <c r="N3198" s="159" t="n">
        <v>712107.72</v>
      </c>
      <c r="O3198" s="162">
        <f>MIN(K3198,L3198,M3198,N3198)</f>
        <v/>
      </c>
      <c r="P3198" s="162">
        <f>MAX(K3198,L3198,M3198,N3198)</f>
        <v/>
      </c>
      <c r="Q3198" s="162">
        <f>MEDIAN(K3198,L3198,M3198,N3198)</f>
        <v/>
      </c>
      <c r="R3198" s="162">
        <f>AVERAGE(K3198,L3198,M3198,N3198)</f>
        <v/>
      </c>
      <c r="S3198" s="162">
        <f>AVERAGE(O3198,Q3198)</f>
        <v/>
      </c>
      <c r="T3198" s="162">
        <f>AVERAGE(P3198,Q3198)</f>
        <v/>
      </c>
      <c r="U3198" s="41">
        <f>STDEVA(K3198,L3198,M3198,N3198)</f>
        <v/>
      </c>
      <c r="V3198" s="42">
        <f>U3198/Q3198</f>
        <v/>
      </c>
      <c r="W3198" s="43">
        <f>IF(X3198=O3198,"MENOR",IF(X3198=S3198,"PROM[MEN-MED]","PROMEDIO"))</f>
        <v/>
      </c>
      <c r="X3198" s="163">
        <f>IF(V3198&lt;=300%,O3198,IF(AND(V3198&gt;100%,V3198&lt;=150%),S3198,R3198))</f>
        <v/>
      </c>
      <c r="Y3198" s="162">
        <f>ROUND(X3198,0)</f>
        <v/>
      </c>
    </row>
    <row r="3199" ht="15.75" customHeight="1">
      <c r="B3199" s="57" t="inlineStr">
        <is>
          <t>8.4</t>
        </is>
      </c>
      <c r="C3199" s="32" t="n">
        <v>8714199</v>
      </c>
      <c r="D3199" s="58" t="inlineStr">
        <is>
          <t>CAMBIO DE ESPARRAGO</t>
        </is>
      </c>
      <c r="E3199" s="56" t="inlineStr">
        <is>
          <t>cambio de esparrago</t>
        </is>
      </c>
      <c r="F3199" s="32" t="inlineStr">
        <is>
          <t>Unidad</t>
        </is>
      </c>
      <c r="G3199" s="35" t="inlineStr">
        <is>
          <t>suministro</t>
        </is>
      </c>
      <c r="H3199" s="159" t="n">
        <v>108188</v>
      </c>
      <c r="I3199" s="37" t="n">
        <v>158.91</v>
      </c>
      <c r="J3199" s="37" t="n">
        <v>151.76</v>
      </c>
      <c r="K3199" s="160">
        <f>H3199*(I3199/J3199)</f>
        <v/>
      </c>
      <c r="L3199" s="159" t="n">
        <v>168183.5449</v>
      </c>
      <c r="M3199" s="159" t="n">
        <v>163285</v>
      </c>
      <c r="N3199" s="159" t="n">
        <v>176347.8</v>
      </c>
      <c r="O3199" s="162">
        <f>MIN(K3199,L3199,M3199,N3199)</f>
        <v/>
      </c>
      <c r="P3199" s="162">
        <f>MAX(K3199,L3199,M3199,N3199)</f>
        <v/>
      </c>
      <c r="Q3199" s="162">
        <f>MEDIAN(K3199,L3199,M3199,N3199)</f>
        <v/>
      </c>
      <c r="R3199" s="162">
        <f>AVERAGE(K3199,L3199,M3199,N3199)</f>
        <v/>
      </c>
      <c r="S3199" s="162">
        <f>AVERAGE(O3199,Q3199)</f>
        <v/>
      </c>
      <c r="T3199" s="162">
        <f>AVERAGE(P3199,Q3199)</f>
        <v/>
      </c>
      <c r="U3199" s="41">
        <f>STDEVA(K3199,L3199,M3199,N3199)</f>
        <v/>
      </c>
      <c r="V3199" s="42">
        <f>U3199/Q3199</f>
        <v/>
      </c>
      <c r="W3199" s="43">
        <f>IF(X3199=O3199,"MENOR",IF(X3199=S3199,"PROM[MEN-MED]","PROMEDIO"))</f>
        <v/>
      </c>
      <c r="X3199" s="163">
        <f>IF(V3199&lt;=300%,O3199,IF(AND(V3199&gt;100%,V3199&lt;=150%),S3199,R3199))</f>
        <v/>
      </c>
      <c r="Y3199" s="162">
        <f>ROUND(X3199,0)</f>
        <v/>
      </c>
    </row>
    <row r="3200" ht="15.75" customHeight="1">
      <c r="B3200" s="57" t="inlineStr">
        <is>
          <t>8.5</t>
        </is>
      </c>
      <c r="C3200" s="32" t="n">
        <v>8714199</v>
      </c>
      <c r="D3200" s="58" t="inlineStr">
        <is>
          <t>CAMBIO DE ESPEJO RETROVISOR INTERIOR</t>
        </is>
      </c>
      <c r="E3200" s="56" t="inlineStr">
        <is>
          <t>cambio de espejo retrovisor interior</t>
        </is>
      </c>
      <c r="F3200" s="32" t="inlineStr">
        <is>
          <t>Unidad</t>
        </is>
      </c>
      <c r="G3200" s="35" t="inlineStr">
        <is>
          <t>suministro</t>
        </is>
      </c>
      <c r="H3200" s="159" t="n">
        <v>186981</v>
      </c>
      <c r="I3200" s="37" t="n">
        <v>158.91</v>
      </c>
      <c r="J3200" s="37" t="n">
        <v>151.76</v>
      </c>
      <c r="K3200" s="160">
        <f>H3200*(I3200/J3200)</f>
        <v/>
      </c>
      <c r="L3200" s="159" t="n">
        <v>504549.6232</v>
      </c>
      <c r="M3200" s="159" t="n">
        <v>489854</v>
      </c>
      <c r="N3200" s="159" t="n">
        <v>529042.3199999999</v>
      </c>
      <c r="O3200" s="162">
        <f>MIN(K3200,L3200,M3200,N3200)</f>
        <v/>
      </c>
      <c r="P3200" s="162">
        <f>MAX(K3200,L3200,M3200,N3200)</f>
        <v/>
      </c>
      <c r="Q3200" s="162">
        <f>MEDIAN(K3200,L3200,M3200,N3200)</f>
        <v/>
      </c>
      <c r="R3200" s="162">
        <f>AVERAGE(K3200,L3200,M3200,N3200)</f>
        <v/>
      </c>
      <c r="S3200" s="162">
        <f>AVERAGE(O3200,Q3200)</f>
        <v/>
      </c>
      <c r="T3200" s="162">
        <f>AVERAGE(P3200,Q3200)</f>
        <v/>
      </c>
      <c r="U3200" s="41">
        <f>STDEVA(K3200,L3200,M3200,N3200)</f>
        <v/>
      </c>
      <c r="V3200" s="42">
        <f>U3200/Q3200</f>
        <v/>
      </c>
      <c r="W3200" s="43">
        <f>IF(X3200=O3200,"MENOR",IF(X3200=S3200,"PROM[MEN-MED]","PROMEDIO"))</f>
        <v/>
      </c>
      <c r="X3200" s="163">
        <f>IF(V3200&lt;=300%,O3200,IF(AND(V3200&gt;100%,V3200&lt;=150%),S3200,R3200))</f>
        <v/>
      </c>
      <c r="Y3200" s="162">
        <f>ROUND(X3200,0)</f>
        <v/>
      </c>
    </row>
    <row r="3201" ht="15.75" customHeight="1">
      <c r="B3201" s="57" t="inlineStr">
        <is>
          <t>8.6</t>
        </is>
      </c>
      <c r="C3201" s="32" t="n">
        <v>8714199</v>
      </c>
      <c r="D3201" s="58" t="inlineStr">
        <is>
          <t>CAMBIO DE UNIDAD SELLADA (FAROLA)</t>
        </is>
      </c>
      <c r="E3201" s="56" t="inlineStr">
        <is>
          <t>cambio de unidad sellada (farola)</t>
        </is>
      </c>
      <c r="F3201" s="32" t="inlineStr">
        <is>
          <t>Unidad</t>
        </is>
      </c>
      <c r="G3201" s="35" t="inlineStr">
        <is>
          <t>suministro</t>
        </is>
      </c>
      <c r="H3201" s="159" t="n">
        <v>174047</v>
      </c>
      <c r="I3201" s="37" t="n">
        <v>158.91</v>
      </c>
      <c r="J3201" s="37" t="n">
        <v>151.76</v>
      </c>
      <c r="K3201" s="160">
        <f>H3201*(I3201/J3201)</f>
        <v/>
      </c>
      <c r="L3201" s="159" t="n">
        <v>659918.9387000001</v>
      </c>
      <c r="M3201" s="159" t="n">
        <v>640698</v>
      </c>
      <c r="N3201" s="159" t="n">
        <v>691953.84</v>
      </c>
      <c r="O3201" s="162">
        <f>MIN(K3201,L3201,M3201,N3201)</f>
        <v/>
      </c>
      <c r="P3201" s="162">
        <f>MAX(K3201,L3201,M3201,N3201)</f>
        <v/>
      </c>
      <c r="Q3201" s="162">
        <f>MEDIAN(K3201,L3201,M3201,N3201)</f>
        <v/>
      </c>
      <c r="R3201" s="162">
        <f>AVERAGE(K3201,L3201,M3201,N3201)</f>
        <v/>
      </c>
      <c r="S3201" s="162">
        <f>AVERAGE(O3201,Q3201)</f>
        <v/>
      </c>
      <c r="T3201" s="162">
        <f>AVERAGE(P3201,Q3201)</f>
        <v/>
      </c>
      <c r="U3201" s="41">
        <f>STDEVA(K3201,L3201,M3201,N3201)</f>
        <v/>
      </c>
      <c r="V3201" s="42">
        <f>U3201/Q3201</f>
        <v/>
      </c>
      <c r="W3201" s="43">
        <f>IF(X3201=O3201,"MENOR",IF(X3201=S3201,"PROM[MEN-MED]","PROMEDIO"))</f>
        <v/>
      </c>
      <c r="X3201" s="163">
        <f>IF(V3201&lt;=300%,O3201,IF(AND(V3201&gt;100%,V3201&lt;=150%),S3201,R3201))</f>
        <v/>
      </c>
      <c r="Y3201" s="162">
        <f>ROUND(X3201,0)</f>
        <v/>
      </c>
    </row>
    <row r="3202" ht="15.75" customHeight="1">
      <c r="B3202" s="57" t="inlineStr">
        <is>
          <t>8.7</t>
        </is>
      </c>
      <c r="C3202" s="32" t="n">
        <v>8714199</v>
      </c>
      <c r="D3202" s="58" t="inlineStr">
        <is>
          <t>CAMBIO DE CINTURON DE SEGURIDAD TRASERO</t>
        </is>
      </c>
      <c r="E3202" s="56" t="inlineStr">
        <is>
          <t>cambio de cinturon de seguridad trasero</t>
        </is>
      </c>
      <c r="F3202" s="32" t="inlineStr">
        <is>
          <t>Unidad</t>
        </is>
      </c>
      <c r="G3202" s="35" t="inlineStr">
        <is>
          <t>suministro</t>
        </is>
      </c>
      <c r="H3202" s="159" t="n">
        <v>174054</v>
      </c>
      <c r="I3202" s="37" t="n">
        <v>158.91</v>
      </c>
      <c r="J3202" s="37" t="n">
        <v>151.76</v>
      </c>
      <c r="K3202" s="160">
        <f>H3202*(I3202/J3202)</f>
        <v/>
      </c>
      <c r="L3202" s="159" t="n">
        <v>494938.6953</v>
      </c>
      <c r="M3202" s="159" t="n">
        <v>480523</v>
      </c>
      <c r="N3202" s="159" t="n">
        <v>518964.84</v>
      </c>
      <c r="O3202" s="162">
        <f>MIN(K3202,L3202,M3202,N3202)</f>
        <v/>
      </c>
      <c r="P3202" s="162">
        <f>MAX(K3202,L3202,M3202,N3202)</f>
        <v/>
      </c>
      <c r="Q3202" s="162">
        <f>MEDIAN(K3202,L3202,M3202,N3202)</f>
        <v/>
      </c>
      <c r="R3202" s="162">
        <f>AVERAGE(K3202,L3202,M3202,N3202)</f>
        <v/>
      </c>
      <c r="S3202" s="162">
        <f>AVERAGE(O3202,Q3202)</f>
        <v/>
      </c>
      <c r="T3202" s="162">
        <f>AVERAGE(P3202,Q3202)</f>
        <v/>
      </c>
      <c r="U3202" s="41">
        <f>STDEVA(K3202,L3202,M3202,N3202)</f>
        <v/>
      </c>
      <c r="V3202" s="42">
        <f>U3202/Q3202</f>
        <v/>
      </c>
      <c r="W3202" s="43">
        <f>IF(X3202=O3202,"MENOR",IF(X3202=S3202,"PROM[MEN-MED]","PROMEDIO"))</f>
        <v/>
      </c>
      <c r="X3202" s="163">
        <f>IF(V3202&lt;=300%,O3202,IF(AND(V3202&gt;100%,V3202&lt;=150%),S3202,R3202))</f>
        <v/>
      </c>
      <c r="Y3202" s="162">
        <f>ROUND(X3202,0)</f>
        <v/>
      </c>
    </row>
    <row r="3203" ht="15.75" customHeight="1">
      <c r="B3203" s="57" t="inlineStr">
        <is>
          <t>8.8</t>
        </is>
      </c>
      <c r="C3203" s="32" t="n">
        <v>8714199</v>
      </c>
      <c r="D3203" s="58" t="inlineStr">
        <is>
          <t>CAMBIO DE CINTURON DE SEGURIDAD DELANTERO</t>
        </is>
      </c>
      <c r="E3203" s="56" t="inlineStr">
        <is>
          <t>cambio de cinturon de seguridad delantero</t>
        </is>
      </c>
      <c r="F3203" s="32" t="inlineStr">
        <is>
          <t>Unidad</t>
        </is>
      </c>
      <c r="G3203" s="35" t="inlineStr">
        <is>
          <t>suministro</t>
        </is>
      </c>
      <c r="H3203" s="159" t="n">
        <v>174058</v>
      </c>
      <c r="I3203" s="37" t="n">
        <v>158.91</v>
      </c>
      <c r="J3203" s="37" t="n">
        <v>151.76</v>
      </c>
      <c r="K3203" s="160">
        <f>H3203*(I3203/J3203)</f>
        <v/>
      </c>
      <c r="L3203" s="159" t="n">
        <v>514160.5511</v>
      </c>
      <c r="M3203" s="159" t="n">
        <v>499185</v>
      </c>
      <c r="N3203" s="159" t="n">
        <v>539119.8</v>
      </c>
      <c r="O3203" s="162">
        <f>MIN(K3203,L3203,M3203,N3203)</f>
        <v/>
      </c>
      <c r="P3203" s="162">
        <f>MAX(K3203,L3203,M3203,N3203)</f>
        <v/>
      </c>
      <c r="Q3203" s="162">
        <f>MEDIAN(K3203,L3203,M3203,N3203)</f>
        <v/>
      </c>
      <c r="R3203" s="162">
        <f>AVERAGE(K3203,L3203,M3203,N3203)</f>
        <v/>
      </c>
      <c r="S3203" s="162">
        <f>AVERAGE(O3203,Q3203)</f>
        <v/>
      </c>
      <c r="T3203" s="162">
        <f>AVERAGE(P3203,Q3203)</f>
        <v/>
      </c>
      <c r="U3203" s="41">
        <f>STDEVA(K3203,L3203,M3203,N3203)</f>
        <v/>
      </c>
      <c r="V3203" s="42">
        <f>U3203/Q3203</f>
        <v/>
      </c>
      <c r="W3203" s="43">
        <f>IF(X3203=O3203,"MENOR",IF(X3203=S3203,"PROM[MEN-MED]","PROMEDIO"))</f>
        <v/>
      </c>
      <c r="X3203" s="163">
        <f>IF(V3203&lt;=300%,O3203,IF(AND(V3203&gt;100%,V3203&lt;=150%),S3203,R3203))</f>
        <v/>
      </c>
      <c r="Y3203" s="162">
        <f>ROUND(X3203,0)</f>
        <v/>
      </c>
    </row>
    <row r="3204" ht="15.75" customHeight="1">
      <c r="B3204" s="57" t="inlineStr">
        <is>
          <t>8.9</t>
        </is>
      </c>
      <c r="C3204" s="32" t="n">
        <v>8714199</v>
      </c>
      <c r="D3204" s="58" t="inlineStr">
        <is>
          <t>CAMBIO DE MANIJAS EXTERNAS DE LA PUERTA</t>
        </is>
      </c>
      <c r="E3204" s="56" t="inlineStr">
        <is>
          <t>cambio de manijas externas de la puerta</t>
        </is>
      </c>
      <c r="F3204" s="32" t="inlineStr">
        <is>
          <t>Unidad</t>
        </is>
      </c>
      <c r="G3204" s="35" t="inlineStr">
        <is>
          <t>suministro</t>
        </is>
      </c>
      <c r="H3204" s="159" t="n">
        <v>254075</v>
      </c>
      <c r="I3204" s="37" t="n">
        <v>158.91</v>
      </c>
      <c r="J3204" s="37" t="n">
        <v>151.76</v>
      </c>
      <c r="K3204" s="160">
        <f>H3204*(I3204/J3204)</f>
        <v/>
      </c>
      <c r="L3204" s="159" t="n">
        <v>666325.5416999999</v>
      </c>
      <c r="M3204" s="159" t="n">
        <v>646918</v>
      </c>
      <c r="N3204" s="159" t="n">
        <v>698671.4399999999</v>
      </c>
      <c r="O3204" s="162">
        <f>MIN(K3204,L3204,M3204,N3204)</f>
        <v/>
      </c>
      <c r="P3204" s="162">
        <f>MAX(K3204,L3204,M3204,N3204)</f>
        <v/>
      </c>
      <c r="Q3204" s="162">
        <f>MEDIAN(K3204,L3204,M3204,N3204)</f>
        <v/>
      </c>
      <c r="R3204" s="162">
        <f>AVERAGE(K3204,L3204,M3204,N3204)</f>
        <v/>
      </c>
      <c r="S3204" s="162">
        <f>AVERAGE(O3204,Q3204)</f>
        <v/>
      </c>
      <c r="T3204" s="162">
        <f>AVERAGE(P3204,Q3204)</f>
        <v/>
      </c>
      <c r="U3204" s="41">
        <f>STDEVA(K3204,L3204,M3204,N3204)</f>
        <v/>
      </c>
      <c r="V3204" s="42">
        <f>U3204/Q3204</f>
        <v/>
      </c>
      <c r="W3204" s="43">
        <f>IF(X3204=O3204,"MENOR",IF(X3204=S3204,"PROM[MEN-MED]","PROMEDIO"))</f>
        <v/>
      </c>
      <c r="X3204" s="163">
        <f>IF(V3204&lt;=300%,O3204,IF(AND(V3204&gt;100%,V3204&lt;=150%),S3204,R3204))</f>
        <v/>
      </c>
      <c r="Y3204" s="162">
        <f>ROUND(X3204,0)</f>
        <v/>
      </c>
    </row>
    <row r="3205" ht="15.75" customHeight="1">
      <c r="B3205" s="57" t="inlineStr">
        <is>
          <t>8.10</t>
        </is>
      </c>
      <c r="C3205" s="32" t="n">
        <v>8714199</v>
      </c>
      <c r="D3205" s="58" t="inlineStr">
        <is>
          <t>CAMBIO DE MANIJAS INTERNAS DE LA PUERTA</t>
        </is>
      </c>
      <c r="E3205" s="56" t="inlineStr">
        <is>
          <t>cambio de manijas internas de la puerta</t>
        </is>
      </c>
      <c r="F3205" s="32" t="inlineStr">
        <is>
          <t>Unidad</t>
        </is>
      </c>
      <c r="G3205" s="35" t="inlineStr">
        <is>
          <t>suministro</t>
        </is>
      </c>
      <c r="H3205" s="159" t="n">
        <v>248302</v>
      </c>
      <c r="I3205" s="37" t="n">
        <v>158.91</v>
      </c>
      <c r="J3205" s="37" t="n">
        <v>151.76</v>
      </c>
      <c r="K3205" s="160">
        <f>H3205*(I3205/J3205)</f>
        <v/>
      </c>
      <c r="L3205" s="159" t="n">
        <v>685546.3741</v>
      </c>
      <c r="M3205" s="159" t="n">
        <v>665579</v>
      </c>
      <c r="N3205" s="159" t="n">
        <v>718825.3199999999</v>
      </c>
      <c r="O3205" s="162">
        <f>MIN(K3205,L3205,M3205,N3205)</f>
        <v/>
      </c>
      <c r="P3205" s="162">
        <f>MAX(K3205,L3205,M3205,N3205)</f>
        <v/>
      </c>
      <c r="Q3205" s="162">
        <f>MEDIAN(K3205,L3205,M3205,N3205)</f>
        <v/>
      </c>
      <c r="R3205" s="162">
        <f>AVERAGE(K3205,L3205,M3205,N3205)</f>
        <v/>
      </c>
      <c r="S3205" s="162">
        <f>AVERAGE(O3205,Q3205)</f>
        <v/>
      </c>
      <c r="T3205" s="162">
        <f>AVERAGE(P3205,Q3205)</f>
        <v/>
      </c>
      <c r="U3205" s="41">
        <f>STDEVA(K3205,L3205,M3205,N3205)</f>
        <v/>
      </c>
      <c r="V3205" s="42">
        <f>U3205/Q3205</f>
        <v/>
      </c>
      <c r="W3205" s="43">
        <f>IF(X3205=O3205,"MENOR",IF(X3205=S3205,"PROM[MEN-MED]","PROMEDIO"))</f>
        <v/>
      </c>
      <c r="X3205" s="163">
        <f>IF(V3205&lt;=300%,O3205,IF(AND(V3205&gt;100%,V3205&lt;=150%),S3205,R3205))</f>
        <v/>
      </c>
      <c r="Y3205" s="162">
        <f>ROUND(X3205,0)</f>
        <v/>
      </c>
    </row>
    <row r="3206" ht="15.75" customHeight="1">
      <c r="B3206" s="57" t="inlineStr">
        <is>
          <t>8.11</t>
        </is>
      </c>
      <c r="C3206" s="32" t="n">
        <v>8714199</v>
      </c>
      <c r="D3206" s="58" t="inlineStr">
        <is>
          <t>CAMBIO DE PERNOS RUEDAS</t>
        </is>
      </c>
      <c r="E3206" s="56" t="inlineStr">
        <is>
          <t>cambio de pernos ruedas</t>
        </is>
      </c>
      <c r="F3206" s="32" t="inlineStr">
        <is>
          <t>Unidad</t>
        </is>
      </c>
      <c r="G3206" s="35" t="inlineStr">
        <is>
          <t>suministro</t>
        </is>
      </c>
      <c r="H3206" s="159" t="n">
        <v>225239</v>
      </c>
      <c r="I3206" s="37" t="n">
        <v>158.91</v>
      </c>
      <c r="J3206" s="37" t="n">
        <v>151.76</v>
      </c>
      <c r="K3206" s="160">
        <f>H3206*(I3206/J3206)</f>
        <v/>
      </c>
      <c r="L3206" s="159" t="n">
        <v>329959.4753</v>
      </c>
      <c r="M3206" s="159" t="n">
        <v>320349</v>
      </c>
      <c r="N3206" s="159" t="n">
        <v>345976.92</v>
      </c>
      <c r="O3206" s="162">
        <f>MIN(K3206,L3206,M3206,N3206)</f>
        <v/>
      </c>
      <c r="P3206" s="162">
        <f>MAX(K3206,L3206,M3206,N3206)</f>
        <v/>
      </c>
      <c r="Q3206" s="162">
        <f>MEDIAN(K3206,L3206,M3206,N3206)</f>
        <v/>
      </c>
      <c r="R3206" s="162">
        <f>AVERAGE(K3206,L3206,M3206,N3206)</f>
        <v/>
      </c>
      <c r="S3206" s="162">
        <f>AVERAGE(O3206,Q3206)</f>
        <v/>
      </c>
      <c r="T3206" s="162">
        <f>AVERAGE(P3206,Q3206)</f>
        <v/>
      </c>
      <c r="U3206" s="41">
        <f>STDEVA(K3206,L3206,M3206,N3206)</f>
        <v/>
      </c>
      <c r="V3206" s="42">
        <f>U3206/Q3206</f>
        <v/>
      </c>
      <c r="W3206" s="43">
        <f>IF(X3206=O3206,"MENOR",IF(X3206=S3206,"PROM[MEN-MED]","PROMEDIO"))</f>
        <v/>
      </c>
      <c r="X3206" s="163">
        <f>IF(V3206&lt;=300%,O3206,IF(AND(V3206&gt;100%,V3206&lt;=150%),S3206,R3206))</f>
        <v/>
      </c>
      <c r="Y3206" s="162">
        <f>ROUND(X3206,0)</f>
        <v/>
      </c>
    </row>
    <row r="3207" ht="15.75" customHeight="1">
      <c r="B3207" s="57" t="inlineStr">
        <is>
          <t>8.12</t>
        </is>
      </c>
      <c r="C3207" s="32" t="n">
        <v>8714199</v>
      </c>
      <c r="D3207" s="59" t="inlineStr">
        <is>
          <t>CAMBIO DE TUERCAS PERNOS RUEDAS</t>
        </is>
      </c>
      <c r="E3207" s="56" t="inlineStr">
        <is>
          <t>cambio de tuercas pernos ruedas</t>
        </is>
      </c>
      <c r="F3207" s="32" t="inlineStr">
        <is>
          <t>Unidad</t>
        </is>
      </c>
      <c r="G3207" s="35" t="inlineStr">
        <is>
          <t>suministro</t>
        </is>
      </c>
      <c r="H3207" s="159" t="n">
        <v>54716</v>
      </c>
      <c r="I3207" s="37" t="n">
        <v>158.91</v>
      </c>
      <c r="J3207" s="37" t="n">
        <v>151.76</v>
      </c>
      <c r="K3207" s="160">
        <f>H3207*(I3207/J3207)</f>
        <v/>
      </c>
      <c r="L3207" s="159" t="n">
        <v>67914.0854</v>
      </c>
      <c r="M3207" s="159" t="n">
        <v>65936</v>
      </c>
      <c r="N3207" s="159" t="n">
        <v>71210.88</v>
      </c>
      <c r="O3207" s="162">
        <f>MIN(K3207,L3207,M3207,N3207)</f>
        <v/>
      </c>
      <c r="P3207" s="162">
        <f>MAX(K3207,L3207,M3207,N3207)</f>
        <v/>
      </c>
      <c r="Q3207" s="162">
        <f>MEDIAN(K3207,L3207,M3207,N3207)</f>
        <v/>
      </c>
      <c r="R3207" s="162">
        <f>AVERAGE(K3207,L3207,M3207,N3207)</f>
        <v/>
      </c>
      <c r="S3207" s="162">
        <f>AVERAGE(O3207,Q3207)</f>
        <v/>
      </c>
      <c r="T3207" s="162">
        <f>AVERAGE(P3207,Q3207)</f>
        <v/>
      </c>
      <c r="U3207" s="41">
        <f>STDEVA(K3207,L3207,M3207,N3207)</f>
        <v/>
      </c>
      <c r="V3207" s="42">
        <f>U3207/Q3207</f>
        <v/>
      </c>
      <c r="W3207" s="43">
        <f>IF(X3207=O3207,"MENOR",IF(X3207=S3207,"PROM[MEN-MED]","PROMEDIO"))</f>
        <v/>
      </c>
      <c r="X3207" s="163">
        <f>IF(V3207&lt;=300%,O3207,IF(AND(V3207&gt;100%,V3207&lt;=150%),S3207,R3207))</f>
        <v/>
      </c>
      <c r="Y3207" s="162">
        <f>ROUND(X3207,0)</f>
        <v/>
      </c>
    </row>
    <row r="3208" ht="15.75" customHeight="1">
      <c r="B3208" s="57" t="inlineStr">
        <is>
          <t>8.13</t>
        </is>
      </c>
      <c r="C3208" s="32" t="n">
        <v>8714199</v>
      </c>
      <c r="D3208" s="58" t="inlineStr">
        <is>
          <t>CAMBIO DE PLUMILLAS</t>
        </is>
      </c>
      <c r="E3208" s="56" t="inlineStr">
        <is>
          <t>cambio de plumillas</t>
        </is>
      </c>
      <c r="F3208" s="32" t="inlineStr">
        <is>
          <t>Unidad</t>
        </is>
      </c>
      <c r="G3208" s="35" t="inlineStr">
        <is>
          <t>suministro</t>
        </is>
      </c>
      <c r="H3208" s="159" t="n">
        <v>54716</v>
      </c>
      <c r="I3208" s="37" t="n">
        <v>158.91</v>
      </c>
      <c r="J3208" s="37" t="n">
        <v>151.76</v>
      </c>
      <c r="K3208" s="160">
        <f>H3208*(I3208/J3208)</f>
        <v/>
      </c>
      <c r="L3208" s="159" t="n">
        <v>68554.7457</v>
      </c>
      <c r="M3208" s="159" t="n">
        <v>66558</v>
      </c>
      <c r="N3208" s="159" t="n">
        <v>71882.64</v>
      </c>
      <c r="O3208" s="162">
        <f>MIN(K3208,L3208,M3208,N3208)</f>
        <v/>
      </c>
      <c r="P3208" s="162">
        <f>MAX(K3208,L3208,M3208,N3208)</f>
        <v/>
      </c>
      <c r="Q3208" s="162">
        <f>MEDIAN(K3208,L3208,M3208,N3208)</f>
        <v/>
      </c>
      <c r="R3208" s="162">
        <f>AVERAGE(K3208,L3208,M3208,N3208)</f>
        <v/>
      </c>
      <c r="S3208" s="162">
        <f>AVERAGE(O3208,Q3208)</f>
        <v/>
      </c>
      <c r="T3208" s="162">
        <f>AVERAGE(P3208,Q3208)</f>
        <v/>
      </c>
      <c r="U3208" s="41">
        <f>STDEVA(K3208,L3208,M3208,N3208)</f>
        <v/>
      </c>
      <c r="V3208" s="42">
        <f>U3208/Q3208</f>
        <v/>
      </c>
      <c r="W3208" s="43">
        <f>IF(X3208=O3208,"MENOR",IF(X3208=S3208,"PROM[MEN-MED]","PROMEDIO"))</f>
        <v/>
      </c>
      <c r="X3208" s="163">
        <f>IF(V3208&lt;=300%,O3208,IF(AND(V3208&gt;100%,V3208&lt;=150%),S3208,R3208))</f>
        <v/>
      </c>
      <c r="Y3208" s="162">
        <f>ROUND(X3208,0)</f>
        <v/>
      </c>
    </row>
    <row r="3209" ht="15.75" customHeight="1">
      <c r="B3209" s="57" t="inlineStr">
        <is>
          <t>8.14</t>
        </is>
      </c>
      <c r="C3209" s="32" t="n">
        <v>8714199</v>
      </c>
      <c r="D3209" s="58" t="inlineStr">
        <is>
          <t>CAMBIO DE STOP TRASERO</t>
        </is>
      </c>
      <c r="E3209" s="56" t="inlineStr">
        <is>
          <t>cambio de stop trasero</t>
        </is>
      </c>
      <c r="F3209" s="32" t="inlineStr">
        <is>
          <t>Unidad</t>
        </is>
      </c>
      <c r="G3209" s="35" t="inlineStr">
        <is>
          <t>suministro</t>
        </is>
      </c>
      <c r="H3209" s="159" t="n">
        <v>98010</v>
      </c>
      <c r="I3209" s="37" t="n">
        <v>158.91</v>
      </c>
      <c r="J3209" s="37" t="n">
        <v>151.76</v>
      </c>
      <c r="K3209" s="160">
        <f>H3209*(I3209/J3209)</f>
        <v/>
      </c>
      <c r="L3209" s="159" t="n">
        <v>169785.2016</v>
      </c>
      <c r="M3209" s="159" t="n">
        <v>164840</v>
      </c>
      <c r="N3209" s="159" t="n">
        <v>178027.2</v>
      </c>
      <c r="O3209" s="162">
        <f>MIN(K3209,L3209,M3209,N3209)</f>
        <v/>
      </c>
      <c r="P3209" s="162">
        <f>MAX(K3209,L3209,M3209,N3209)</f>
        <v/>
      </c>
      <c r="Q3209" s="162">
        <f>MEDIAN(K3209,L3209,M3209,N3209)</f>
        <v/>
      </c>
      <c r="R3209" s="162">
        <f>AVERAGE(K3209,L3209,M3209,N3209)</f>
        <v/>
      </c>
      <c r="S3209" s="162">
        <f>AVERAGE(O3209,Q3209)</f>
        <v/>
      </c>
      <c r="T3209" s="162">
        <f>AVERAGE(P3209,Q3209)</f>
        <v/>
      </c>
      <c r="U3209" s="41">
        <f>STDEVA(K3209,L3209,M3209,N3209)</f>
        <v/>
      </c>
      <c r="V3209" s="42">
        <f>U3209/Q3209</f>
        <v/>
      </c>
      <c r="W3209" s="43">
        <f>IF(X3209=O3209,"MENOR",IF(X3209=S3209,"PROM[MEN-MED]","PROMEDIO"))</f>
        <v/>
      </c>
      <c r="X3209" s="163">
        <f>IF(V3209&lt;=300%,O3209,IF(AND(V3209&gt;100%,V3209&lt;=150%),S3209,R3209))</f>
        <v/>
      </c>
      <c r="Y3209" s="162">
        <f>ROUND(X3209,0)</f>
        <v/>
      </c>
    </row>
    <row r="3210" ht="15.75" customHeight="1">
      <c r="B3210" s="57" t="inlineStr">
        <is>
          <t>8.15</t>
        </is>
      </c>
      <c r="C3210" s="32" t="n">
        <v>8714199</v>
      </c>
      <c r="D3210" s="58" t="inlineStr">
        <is>
          <t xml:space="preserve">CAMBIO DE TAPA TANQUE DE COMBUSTIBLE </t>
        </is>
      </c>
      <c r="E3210" s="56" t="inlineStr">
        <is>
          <t xml:space="preserve">cambio de tapa tanque de combustible </t>
        </is>
      </c>
      <c r="F3210" s="32" t="inlineStr">
        <is>
          <t>Unidad</t>
        </is>
      </c>
      <c r="G3210" s="35" t="inlineStr">
        <is>
          <t>suministro</t>
        </is>
      </c>
      <c r="H3210" s="159" t="n">
        <v>265712</v>
      </c>
      <c r="I3210" s="37" t="n">
        <v>158.91</v>
      </c>
      <c r="J3210" s="37" t="n">
        <v>151.76</v>
      </c>
      <c r="K3210" s="160">
        <f>H3210*(I3210/J3210)</f>
        <v/>
      </c>
      <c r="L3210" s="159" t="n">
        <v>1009099.2345</v>
      </c>
      <c r="M3210" s="159" t="n">
        <v>979708</v>
      </c>
      <c r="N3210" s="159" t="n">
        <v>1058084.64</v>
      </c>
      <c r="O3210" s="162">
        <f>MIN(K3210,L3210,M3210,N3210)</f>
        <v/>
      </c>
      <c r="P3210" s="162">
        <f>MAX(K3210,L3210,M3210,N3210)</f>
        <v/>
      </c>
      <c r="Q3210" s="162">
        <f>MEDIAN(K3210,L3210,M3210,N3210)</f>
        <v/>
      </c>
      <c r="R3210" s="162">
        <f>AVERAGE(K3210,L3210,M3210,N3210)</f>
        <v/>
      </c>
      <c r="S3210" s="162">
        <f>AVERAGE(O3210,Q3210)</f>
        <v/>
      </c>
      <c r="T3210" s="162">
        <f>AVERAGE(P3210,Q3210)</f>
        <v/>
      </c>
      <c r="U3210" s="41">
        <f>STDEVA(K3210,L3210,M3210,N3210)</f>
        <v/>
      </c>
      <c r="V3210" s="42">
        <f>U3210/Q3210</f>
        <v/>
      </c>
      <c r="W3210" s="43">
        <f>IF(X3210=O3210,"MENOR",IF(X3210=S3210,"PROM[MEN-MED]","PROMEDIO"))</f>
        <v/>
      </c>
      <c r="X3210" s="163">
        <f>IF(V3210&lt;=300%,O3210,IF(AND(V3210&gt;100%,V3210&lt;=150%),S3210,R3210))</f>
        <v/>
      </c>
      <c r="Y3210" s="162">
        <f>ROUND(X3210,0)</f>
        <v/>
      </c>
    </row>
    <row r="3211" ht="15.75" customHeight="1">
      <c r="B3211" s="57" t="inlineStr">
        <is>
          <t>8.16</t>
        </is>
      </c>
      <c r="C3211" s="32" t="n">
        <v>8714199</v>
      </c>
      <c r="D3211" s="58" t="inlineStr">
        <is>
          <t>CAMBIO DE VIDRIO PANORÁMICO DELANTERO (BLINDADO)</t>
        </is>
      </c>
      <c r="E3211" s="56" t="inlineStr">
        <is>
          <t>cambio de vidrio panorámico delantero (blindado)</t>
        </is>
      </c>
      <c r="F3211" s="32" t="inlineStr">
        <is>
          <t>Unidad</t>
        </is>
      </c>
      <c r="G3211" s="35" t="inlineStr">
        <is>
          <t>suministro</t>
        </is>
      </c>
      <c r="H3211" s="159" t="n">
        <v>807882</v>
      </c>
      <c r="I3211" s="37" t="n">
        <v>158.91</v>
      </c>
      <c r="J3211" s="37" t="n">
        <v>151.76</v>
      </c>
      <c r="K3211" s="160">
        <f>H3211*(I3211/J3211)</f>
        <v/>
      </c>
      <c r="L3211" s="159" t="n">
        <v>2742187.5432</v>
      </c>
      <c r="M3211" s="159" t="n">
        <v>2662318</v>
      </c>
      <c r="N3211" s="159" t="n">
        <v>2875303.44</v>
      </c>
      <c r="O3211" s="162">
        <f>MIN(K3211,L3211,M3211,N3211)</f>
        <v/>
      </c>
      <c r="P3211" s="162">
        <f>MAX(K3211,L3211,M3211,N3211)</f>
        <v/>
      </c>
      <c r="Q3211" s="162">
        <f>MEDIAN(K3211,L3211,M3211,N3211)</f>
        <v/>
      </c>
      <c r="R3211" s="162">
        <f>AVERAGE(K3211,L3211,M3211,N3211)</f>
        <v/>
      </c>
      <c r="S3211" s="162">
        <f>AVERAGE(O3211,Q3211)</f>
        <v/>
      </c>
      <c r="T3211" s="162">
        <f>AVERAGE(P3211,Q3211)</f>
        <v/>
      </c>
      <c r="U3211" s="41">
        <f>STDEVA(K3211,L3211,M3211,N3211)</f>
        <v/>
      </c>
      <c r="V3211" s="42">
        <f>U3211/Q3211</f>
        <v/>
      </c>
      <c r="W3211" s="43">
        <f>IF(X3211=O3211,"MENOR",IF(X3211=S3211,"PROM[MEN-MED]","PROMEDIO"))</f>
        <v/>
      </c>
      <c r="X3211" s="163">
        <f>IF(V3211&lt;=300%,O3211,IF(AND(V3211&gt;100%,V3211&lt;=150%),S3211,R3211))</f>
        <v/>
      </c>
      <c r="Y3211" s="162">
        <f>ROUND(X3211,0)</f>
        <v/>
      </c>
    </row>
    <row r="3212" ht="15.75" customHeight="1">
      <c r="B3212" s="57" t="inlineStr">
        <is>
          <t>8.17</t>
        </is>
      </c>
      <c r="C3212" s="32" t="n">
        <v>8714199</v>
      </c>
      <c r="D3212" s="58" t="inlineStr">
        <is>
          <t>CAMBIO DE VIDRIO PANORÁMICO DELANTERO</t>
        </is>
      </c>
      <c r="E3212" s="56" t="inlineStr">
        <is>
          <t>cambio de vidrio panorámico delantero</t>
        </is>
      </c>
      <c r="F3212" s="32" t="inlineStr">
        <is>
          <t>Unidad</t>
        </is>
      </c>
      <c r="G3212" s="35" t="inlineStr">
        <is>
          <t>suministro</t>
        </is>
      </c>
      <c r="H3212" s="159" t="n">
        <v>807882</v>
      </c>
      <c r="I3212" s="37" t="n">
        <v>158.91</v>
      </c>
      <c r="J3212" s="37" t="n">
        <v>151.76</v>
      </c>
      <c r="K3212" s="160">
        <f>H3212*(I3212/J3212)</f>
        <v/>
      </c>
      <c r="L3212" s="159" t="n">
        <v>1998977.6485</v>
      </c>
      <c r="M3212" s="159" t="n">
        <v>1940755</v>
      </c>
      <c r="N3212" s="159" t="n">
        <v>2096015.4</v>
      </c>
      <c r="O3212" s="162">
        <f>MIN(K3212,L3212,M3212,N3212)</f>
        <v/>
      </c>
      <c r="P3212" s="162">
        <f>MAX(K3212,L3212,M3212,N3212)</f>
        <v/>
      </c>
      <c r="Q3212" s="162">
        <f>MEDIAN(K3212,L3212,M3212,N3212)</f>
        <v/>
      </c>
      <c r="R3212" s="162">
        <f>AVERAGE(K3212,L3212,M3212,N3212)</f>
        <v/>
      </c>
      <c r="S3212" s="162">
        <f>AVERAGE(O3212,Q3212)</f>
        <v/>
      </c>
      <c r="T3212" s="162">
        <f>AVERAGE(P3212,Q3212)</f>
        <v/>
      </c>
      <c r="U3212" s="41">
        <f>STDEVA(K3212,L3212,M3212,N3212)</f>
        <v/>
      </c>
      <c r="V3212" s="42">
        <f>U3212/Q3212</f>
        <v/>
      </c>
      <c r="W3212" s="43">
        <f>IF(X3212=O3212,"MENOR",IF(X3212=S3212,"PROM[MEN-MED]","PROMEDIO"))</f>
        <v/>
      </c>
      <c r="X3212" s="163">
        <f>IF(V3212&lt;=300%,O3212,IF(AND(V3212&gt;100%,V3212&lt;=150%),S3212,R3212))</f>
        <v/>
      </c>
      <c r="Y3212" s="162">
        <f>ROUND(X3212,0)</f>
        <v/>
      </c>
    </row>
    <row r="3213" ht="15.75" customHeight="1">
      <c r="B3213" s="57" t="inlineStr">
        <is>
          <t>8.18</t>
        </is>
      </c>
      <c r="C3213" s="32" t="n">
        <v>8714199</v>
      </c>
      <c r="D3213" s="58" t="inlineStr">
        <is>
          <t>CAMBIO DE VIDRIO PANORÁMICO TRASERO</t>
        </is>
      </c>
      <c r="E3213" s="56" t="inlineStr">
        <is>
          <t>cambio de vidrio panorámico trasero</t>
        </is>
      </c>
      <c r="F3213" s="32" t="inlineStr">
        <is>
          <t>Unidad</t>
        </is>
      </c>
      <c r="G3213" s="35" t="inlineStr">
        <is>
          <t>suministro</t>
        </is>
      </c>
      <c r="H3213" s="159" t="n">
        <v>780639</v>
      </c>
      <c r="I3213" s="37" t="n">
        <v>158.91</v>
      </c>
      <c r="J3213" s="37" t="n">
        <v>151.76</v>
      </c>
      <c r="K3213" s="160">
        <f>H3213*(I3213/J3213)</f>
        <v/>
      </c>
      <c r="L3213" s="159" t="n">
        <v>1697849.9454</v>
      </c>
      <c r="M3213" s="159" t="n">
        <v>1648398</v>
      </c>
      <c r="N3213" s="159" t="n">
        <v>1780269.84</v>
      </c>
      <c r="O3213" s="162">
        <f>MIN(K3213,L3213,M3213,N3213)</f>
        <v/>
      </c>
      <c r="P3213" s="162">
        <f>MAX(K3213,L3213,M3213,N3213)</f>
        <v/>
      </c>
      <c r="Q3213" s="162">
        <f>MEDIAN(K3213,L3213,M3213,N3213)</f>
        <v/>
      </c>
      <c r="R3213" s="162">
        <f>AVERAGE(K3213,L3213,M3213,N3213)</f>
        <v/>
      </c>
      <c r="S3213" s="162">
        <f>AVERAGE(O3213,Q3213)</f>
        <v/>
      </c>
      <c r="T3213" s="162">
        <f>AVERAGE(P3213,Q3213)</f>
        <v/>
      </c>
      <c r="U3213" s="41">
        <f>STDEVA(K3213,L3213,M3213,N3213)</f>
        <v/>
      </c>
      <c r="V3213" s="42">
        <f>U3213/Q3213</f>
        <v/>
      </c>
      <c r="W3213" s="43">
        <f>IF(X3213=O3213,"MENOR",IF(X3213=S3213,"PROM[MEN-MED]","PROMEDIO"))</f>
        <v/>
      </c>
      <c r="X3213" s="163">
        <f>IF(V3213&lt;=300%,O3213,IF(AND(V3213&gt;100%,V3213&lt;=150%),S3213,R3213))</f>
        <v/>
      </c>
      <c r="Y3213" s="162">
        <f>ROUND(X3213,0)</f>
        <v/>
      </c>
    </row>
    <row r="3214" ht="15.75" customHeight="1">
      <c r="B3214" s="57" t="inlineStr">
        <is>
          <t>8.19</t>
        </is>
      </c>
      <c r="C3214" s="32" t="n">
        <v>8714199</v>
      </c>
      <c r="D3214" s="58" t="inlineStr">
        <is>
          <t xml:space="preserve">CAMBIO DE VIDRIOS PUERTAS LATERALES </t>
        </is>
      </c>
      <c r="E3214" s="56" t="inlineStr">
        <is>
          <t xml:space="preserve">cambio de vidrios puertas laterales </t>
        </is>
      </c>
      <c r="F3214" s="32" t="inlineStr">
        <is>
          <t>Unidad</t>
        </is>
      </c>
      <c r="G3214" s="35" t="inlineStr">
        <is>
          <t>suministro</t>
        </is>
      </c>
      <c r="H3214" s="159" t="n">
        <v>807882</v>
      </c>
      <c r="I3214" s="37" t="n">
        <v>158.91</v>
      </c>
      <c r="J3214" s="37" t="n">
        <v>151.76</v>
      </c>
      <c r="K3214" s="160">
        <f>H3214*(I3214/J3214)</f>
        <v/>
      </c>
      <c r="L3214" s="159" t="n">
        <v>2690931.649</v>
      </c>
      <c r="M3214" s="159" t="n">
        <v>2612555</v>
      </c>
      <c r="N3214" s="159" t="n">
        <v>2821559.4</v>
      </c>
      <c r="O3214" s="162">
        <f>MIN(K3214,L3214,M3214,N3214)</f>
        <v/>
      </c>
      <c r="P3214" s="162">
        <f>MAX(K3214,L3214,M3214,N3214)</f>
        <v/>
      </c>
      <c r="Q3214" s="162">
        <f>MEDIAN(K3214,L3214,M3214,N3214)</f>
        <v/>
      </c>
      <c r="R3214" s="162">
        <f>AVERAGE(K3214,L3214,M3214,N3214)</f>
        <v/>
      </c>
      <c r="S3214" s="162">
        <f>AVERAGE(O3214,Q3214)</f>
        <v/>
      </c>
      <c r="T3214" s="162">
        <f>AVERAGE(P3214,Q3214)</f>
        <v/>
      </c>
      <c r="U3214" s="41">
        <f>STDEVA(K3214,L3214,M3214,N3214)</f>
        <v/>
      </c>
      <c r="V3214" s="42">
        <f>U3214/Q3214</f>
        <v/>
      </c>
      <c r="W3214" s="43">
        <f>IF(X3214=O3214,"MENOR",IF(X3214=S3214,"PROM[MEN-MED]","PROMEDIO"))</f>
        <v/>
      </c>
      <c r="X3214" s="163">
        <f>IF(V3214&lt;=300%,O3214,IF(AND(V3214&gt;100%,V3214&lt;=150%),S3214,R3214))</f>
        <v/>
      </c>
      <c r="Y3214" s="162">
        <f>ROUND(X3214,0)</f>
        <v/>
      </c>
    </row>
    <row r="3215" ht="15.75" customHeight="1">
      <c r="B3215" s="57" t="inlineStr">
        <is>
          <t>8.20</t>
        </is>
      </c>
      <c r="C3215" s="32" t="n">
        <v>8714199</v>
      </c>
      <c r="D3215" s="58" t="inlineStr">
        <is>
          <t>CAMBIO DE VIDRIOS PUERTAS LATERALES (BLINDADO)</t>
        </is>
      </c>
      <c r="E3215" s="56" t="inlineStr">
        <is>
          <t>cambio de vidrios puertas laterales (blindado)</t>
        </is>
      </c>
      <c r="F3215" s="32" t="inlineStr">
        <is>
          <t>Unidad</t>
        </is>
      </c>
      <c r="G3215" s="35" t="inlineStr">
        <is>
          <t>suministro</t>
        </is>
      </c>
      <c r="H3215" s="159" t="n">
        <v>807882</v>
      </c>
      <c r="I3215" s="37" t="n">
        <v>158.91</v>
      </c>
      <c r="J3215" s="37" t="n">
        <v>151.76</v>
      </c>
      <c r="K3215" s="160">
        <f>H3215*(I3215/J3215)</f>
        <v/>
      </c>
      <c r="L3215" s="159" t="n">
        <v>3299594.7054</v>
      </c>
      <c r="M3215" s="159" t="n">
        <v>3203490</v>
      </c>
      <c r="N3215" s="159" t="n">
        <v>3459769.2</v>
      </c>
      <c r="O3215" s="162">
        <f>MIN(K3215,L3215,M3215,N3215)</f>
        <v/>
      </c>
      <c r="P3215" s="162">
        <f>MAX(K3215,L3215,M3215,N3215)</f>
        <v/>
      </c>
      <c r="Q3215" s="162">
        <f>MEDIAN(K3215,L3215,M3215,N3215)</f>
        <v/>
      </c>
      <c r="R3215" s="162">
        <f>AVERAGE(K3215,L3215,M3215,N3215)</f>
        <v/>
      </c>
      <c r="S3215" s="162">
        <f>AVERAGE(O3215,Q3215)</f>
        <v/>
      </c>
      <c r="T3215" s="162">
        <f>AVERAGE(P3215,Q3215)</f>
        <v/>
      </c>
      <c r="U3215" s="41">
        <f>STDEVA(K3215,L3215,M3215,N3215)</f>
        <v/>
      </c>
      <c r="V3215" s="42">
        <f>U3215/Q3215</f>
        <v/>
      </c>
      <c r="W3215" s="43">
        <f>IF(X3215=O3215,"MENOR",IF(X3215=S3215,"PROM[MEN-MED]","PROMEDIO"))</f>
        <v/>
      </c>
      <c r="X3215" s="163">
        <f>IF(V3215&lt;=300%,O3215,IF(AND(V3215&gt;100%,V3215&lt;=150%),S3215,R3215))</f>
        <v/>
      </c>
      <c r="Y3215" s="162">
        <f>ROUND(X3215,0)</f>
        <v/>
      </c>
    </row>
    <row r="3216" ht="15.75" customHeight="1">
      <c r="B3216" s="57" t="inlineStr">
        <is>
          <t>8.21</t>
        </is>
      </c>
      <c r="C3216" s="32" t="n">
        <v>8714199</v>
      </c>
      <c r="D3216" s="58" t="inlineStr">
        <is>
          <t>CAMBIO DE JUEGO DE TAPETES</t>
        </is>
      </c>
      <c r="E3216" s="56" t="inlineStr">
        <is>
          <t>cambio de juego de tapetes</t>
        </is>
      </c>
      <c r="F3216" s="32" t="inlineStr">
        <is>
          <t>Unidad</t>
        </is>
      </c>
      <c r="G3216" s="35" t="inlineStr">
        <is>
          <t>suministro</t>
        </is>
      </c>
      <c r="H3216" s="159" t="n">
        <v>54716</v>
      </c>
      <c r="I3216" s="37" t="n">
        <v>158.91</v>
      </c>
      <c r="J3216" s="37" t="n">
        <v>151.76</v>
      </c>
      <c r="K3216" s="160">
        <f>H3216*(I3216/J3216)</f>
        <v/>
      </c>
      <c r="L3216" s="159" t="n">
        <v>65992.1045</v>
      </c>
      <c r="M3216" s="159" t="n">
        <v>64070</v>
      </c>
      <c r="N3216" s="159" t="n">
        <v>69195.60000000001</v>
      </c>
      <c r="O3216" s="162">
        <f>MIN(K3216,L3216,M3216,N3216)</f>
        <v/>
      </c>
      <c r="P3216" s="162">
        <f>MAX(K3216,L3216,M3216,N3216)</f>
        <v/>
      </c>
      <c r="Q3216" s="162">
        <f>MEDIAN(K3216,L3216,M3216,N3216)</f>
        <v/>
      </c>
      <c r="R3216" s="162">
        <f>AVERAGE(K3216,L3216,M3216,N3216)</f>
        <v/>
      </c>
      <c r="S3216" s="162">
        <f>AVERAGE(O3216,Q3216)</f>
        <v/>
      </c>
      <c r="T3216" s="162">
        <f>AVERAGE(P3216,Q3216)</f>
        <v/>
      </c>
      <c r="U3216" s="41">
        <f>STDEVA(K3216,L3216,M3216,N3216)</f>
        <v/>
      </c>
      <c r="V3216" s="42">
        <f>U3216/Q3216</f>
        <v/>
      </c>
      <c r="W3216" s="43">
        <f>IF(X3216=O3216,"MENOR",IF(X3216=S3216,"PROM[MEN-MED]","PROMEDIO"))</f>
        <v/>
      </c>
      <c r="X3216" s="163">
        <f>IF(V3216&lt;=300%,O3216,IF(AND(V3216&gt;100%,V3216&lt;=150%),S3216,R3216))</f>
        <v/>
      </c>
      <c r="Y3216" s="162">
        <f>ROUND(X3216,0)</f>
        <v/>
      </c>
    </row>
    <row r="3217" ht="15.75" customHeight="1">
      <c r="B3217" s="57" t="inlineStr">
        <is>
          <t>8.22</t>
        </is>
      </c>
      <c r="C3217" s="32" t="n">
        <v>8714199</v>
      </c>
      <c r="D3217" s="58" t="inlineStr">
        <is>
          <t>CAMBIO DE CONJUNTO MANGUERA DEL LAVAPARABRISAS</t>
        </is>
      </c>
      <c r="E3217" s="56" t="inlineStr">
        <is>
          <t>cambio de conjunto manguera del lavaparabrisas</t>
        </is>
      </c>
      <c r="F3217" s="32" t="inlineStr">
        <is>
          <t>Unidad</t>
        </is>
      </c>
      <c r="G3217" s="35" t="inlineStr">
        <is>
          <t>suministro</t>
        </is>
      </c>
      <c r="H3217" s="159" t="n">
        <v>54716</v>
      </c>
      <c r="I3217" s="37" t="n">
        <v>158.91</v>
      </c>
      <c r="J3217" s="37" t="n">
        <v>151.76</v>
      </c>
      <c r="K3217" s="160">
        <f>H3217*(I3217/J3217)</f>
        <v/>
      </c>
      <c r="L3217" s="159" t="n">
        <v>67273.42509999999</v>
      </c>
      <c r="M3217" s="159" t="n">
        <v>65314</v>
      </c>
      <c r="N3217" s="159" t="n">
        <v>70539.12</v>
      </c>
      <c r="O3217" s="162">
        <f>MIN(K3217,L3217,M3217,N3217)</f>
        <v/>
      </c>
      <c r="P3217" s="162">
        <f>MAX(K3217,L3217,M3217,N3217)</f>
        <v/>
      </c>
      <c r="Q3217" s="162">
        <f>MEDIAN(K3217,L3217,M3217,N3217)</f>
        <v/>
      </c>
      <c r="R3217" s="162">
        <f>AVERAGE(K3217,L3217,M3217,N3217)</f>
        <v/>
      </c>
      <c r="S3217" s="162">
        <f>AVERAGE(O3217,Q3217)</f>
        <v/>
      </c>
      <c r="T3217" s="162">
        <f>AVERAGE(P3217,Q3217)</f>
        <v/>
      </c>
      <c r="U3217" s="41">
        <f>STDEVA(K3217,L3217,M3217,N3217)</f>
        <v/>
      </c>
      <c r="V3217" s="42">
        <f>U3217/Q3217</f>
        <v/>
      </c>
      <c r="W3217" s="43">
        <f>IF(X3217=O3217,"MENOR",IF(X3217=S3217,"PROM[MEN-MED]","PROMEDIO"))</f>
        <v/>
      </c>
      <c r="X3217" s="163">
        <f>IF(V3217&lt;=300%,O3217,IF(AND(V3217&gt;100%,V3217&lt;=150%),S3217,R3217))</f>
        <v/>
      </c>
      <c r="Y3217" s="162">
        <f>ROUND(X3217,0)</f>
        <v/>
      </c>
    </row>
    <row r="3218" ht="15.75" customHeight="1">
      <c r="B3218" s="57" t="inlineStr">
        <is>
          <t>8.23</t>
        </is>
      </c>
      <c r="C3218" s="32" t="n">
        <v>8714199</v>
      </c>
      <c r="D3218" s="58" t="inlineStr">
        <is>
          <t xml:space="preserve">CAMBIO DE BOQUILLAS LAVAPARABRISAS </t>
        </is>
      </c>
      <c r="E3218" s="56" t="inlineStr">
        <is>
          <t xml:space="preserve">cambio de boquillas lavaparabrisas </t>
        </is>
      </c>
      <c r="F3218" s="32" t="inlineStr">
        <is>
          <t>Unidad</t>
        </is>
      </c>
      <c r="G3218" s="35" t="inlineStr">
        <is>
          <t>suministro</t>
        </is>
      </c>
      <c r="H3218" s="159" t="n">
        <v>273581</v>
      </c>
      <c r="I3218" s="37" t="n">
        <v>158.91</v>
      </c>
      <c r="J3218" s="37" t="n">
        <v>151.76</v>
      </c>
      <c r="K3218" s="160">
        <f>H3218*(I3218/J3218)</f>
        <v/>
      </c>
      <c r="L3218" s="159" t="n">
        <v>339570.4032</v>
      </c>
      <c r="M3218" s="159" t="n">
        <v>329680</v>
      </c>
      <c r="N3218" s="159" t="n">
        <v>356054.4</v>
      </c>
      <c r="O3218" s="162">
        <f>MIN(K3218,L3218,M3218,N3218)</f>
        <v/>
      </c>
      <c r="P3218" s="162">
        <f>MAX(K3218,L3218,M3218,N3218)</f>
        <v/>
      </c>
      <c r="Q3218" s="162">
        <f>MEDIAN(K3218,L3218,M3218,N3218)</f>
        <v/>
      </c>
      <c r="R3218" s="162">
        <f>AVERAGE(K3218,L3218,M3218,N3218)</f>
        <v/>
      </c>
      <c r="S3218" s="162">
        <f>AVERAGE(O3218,Q3218)</f>
        <v/>
      </c>
      <c r="T3218" s="162">
        <f>AVERAGE(P3218,Q3218)</f>
        <v/>
      </c>
      <c r="U3218" s="41">
        <f>STDEVA(K3218,L3218,M3218,N3218)</f>
        <v/>
      </c>
      <c r="V3218" s="42">
        <f>U3218/Q3218</f>
        <v/>
      </c>
      <c r="W3218" s="43">
        <f>IF(X3218=O3218,"MENOR",IF(X3218=S3218,"PROM[MEN-MED]","PROMEDIO"))</f>
        <v/>
      </c>
      <c r="X3218" s="163">
        <f>IF(V3218&lt;=300%,O3218,IF(AND(V3218&gt;100%,V3218&lt;=150%),S3218,R3218))</f>
        <v/>
      </c>
      <c r="Y3218" s="162">
        <f>ROUND(X3218,0)</f>
        <v/>
      </c>
    </row>
    <row r="3219" ht="15.75" customHeight="1">
      <c r="B3219" s="57" t="inlineStr">
        <is>
          <t>8.24</t>
        </is>
      </c>
      <c r="C3219" s="32" t="n">
        <v>8714199</v>
      </c>
      <c r="D3219" s="58" t="inlineStr">
        <is>
          <t xml:space="preserve">CAMBIO DE SOPORTE DEL CAPO DERECHO </t>
        </is>
      </c>
      <c r="E3219" s="56" t="inlineStr">
        <is>
          <t xml:space="preserve">cambio de soporte del capo derecho </t>
        </is>
      </c>
      <c r="F3219" s="32" t="inlineStr">
        <is>
          <t>Unidad</t>
        </is>
      </c>
      <c r="G3219" s="35" t="inlineStr">
        <is>
          <t>suministro</t>
        </is>
      </c>
      <c r="H3219" s="159" t="n">
        <v>273581</v>
      </c>
      <c r="I3219" s="37" t="n">
        <v>158.91</v>
      </c>
      <c r="J3219" s="37" t="n">
        <v>151.76</v>
      </c>
      <c r="K3219" s="160">
        <f>H3219*(I3219/J3219)</f>
        <v/>
      </c>
      <c r="L3219" s="159" t="n">
        <v>339570.4032</v>
      </c>
      <c r="M3219" s="159" t="n">
        <v>329680</v>
      </c>
      <c r="N3219" s="159" t="n">
        <v>356054.4</v>
      </c>
      <c r="O3219" s="162">
        <f>MIN(K3219,L3219,M3219,N3219)</f>
        <v/>
      </c>
      <c r="P3219" s="162">
        <f>MAX(K3219,L3219,M3219,N3219)</f>
        <v/>
      </c>
      <c r="Q3219" s="162">
        <f>MEDIAN(K3219,L3219,M3219,N3219)</f>
        <v/>
      </c>
      <c r="R3219" s="162">
        <f>AVERAGE(K3219,L3219,M3219,N3219)</f>
        <v/>
      </c>
      <c r="S3219" s="162">
        <f>AVERAGE(O3219,Q3219)</f>
        <v/>
      </c>
      <c r="T3219" s="162">
        <f>AVERAGE(P3219,Q3219)</f>
        <v/>
      </c>
      <c r="U3219" s="41">
        <f>STDEVA(K3219,L3219,M3219,N3219)</f>
        <v/>
      </c>
      <c r="V3219" s="42">
        <f>U3219/Q3219</f>
        <v/>
      </c>
      <c r="W3219" s="43">
        <f>IF(X3219=O3219,"MENOR",IF(X3219=S3219,"PROM[MEN-MED]","PROMEDIO"))</f>
        <v/>
      </c>
      <c r="X3219" s="163">
        <f>IF(V3219&lt;=300%,O3219,IF(AND(V3219&gt;100%,V3219&lt;=150%),S3219,R3219))</f>
        <v/>
      </c>
      <c r="Y3219" s="162">
        <f>ROUND(X3219,0)</f>
        <v/>
      </c>
    </row>
    <row r="3220" ht="15.75" customHeight="1">
      <c r="B3220" s="57" t="inlineStr">
        <is>
          <t>8.25</t>
        </is>
      </c>
      <c r="C3220" s="32" t="n">
        <v>8714199</v>
      </c>
      <c r="D3220" s="58" t="inlineStr">
        <is>
          <t>CAMBIO DE SOPORTE DEL CAPO IZQUIERDO</t>
        </is>
      </c>
      <c r="E3220" s="56" t="inlineStr">
        <is>
          <t>cambio de soporte del capo izquierdo</t>
        </is>
      </c>
      <c r="F3220" s="32" t="inlineStr">
        <is>
          <t>Unidad</t>
        </is>
      </c>
      <c r="G3220" s="35" t="inlineStr">
        <is>
          <t>suministro</t>
        </is>
      </c>
      <c r="H3220" s="159" t="n">
        <v>273581</v>
      </c>
      <c r="I3220" s="37" t="n">
        <v>158.91</v>
      </c>
      <c r="J3220" s="37" t="n">
        <v>151.76</v>
      </c>
      <c r="K3220" s="160">
        <f>H3220*(I3220/J3220)</f>
        <v/>
      </c>
      <c r="L3220" s="159" t="n">
        <v>336366.0664</v>
      </c>
      <c r="M3220" s="159" t="n">
        <v>326569</v>
      </c>
      <c r="N3220" s="159" t="n">
        <v>352694.52</v>
      </c>
      <c r="O3220" s="162">
        <f>MIN(K3220,L3220,M3220,N3220)</f>
        <v/>
      </c>
      <c r="P3220" s="162">
        <f>MAX(K3220,L3220,M3220,N3220)</f>
        <v/>
      </c>
      <c r="Q3220" s="162">
        <f>MEDIAN(K3220,L3220,M3220,N3220)</f>
        <v/>
      </c>
      <c r="R3220" s="162">
        <f>AVERAGE(K3220,L3220,M3220,N3220)</f>
        <v/>
      </c>
      <c r="S3220" s="162">
        <f>AVERAGE(O3220,Q3220)</f>
        <v/>
      </c>
      <c r="T3220" s="162">
        <f>AVERAGE(P3220,Q3220)</f>
        <v/>
      </c>
      <c r="U3220" s="41">
        <f>STDEVA(K3220,L3220,M3220,N3220)</f>
        <v/>
      </c>
      <c r="V3220" s="42">
        <f>U3220/Q3220</f>
        <v/>
      </c>
      <c r="W3220" s="43">
        <f>IF(X3220=O3220,"MENOR",IF(X3220=S3220,"PROM[MEN-MED]","PROMEDIO"))</f>
        <v/>
      </c>
      <c r="X3220" s="163">
        <f>IF(V3220&lt;=300%,O3220,IF(AND(V3220&gt;100%,V3220&lt;=150%),S3220,R3220))</f>
        <v/>
      </c>
      <c r="Y3220" s="162">
        <f>ROUND(X3220,0)</f>
        <v/>
      </c>
    </row>
    <row r="3221" ht="15.75" customHeight="1">
      <c r="B3221" s="57" t="inlineStr">
        <is>
          <t>8.26</t>
        </is>
      </c>
      <c r="C3221" s="32" t="n">
        <v>8714199</v>
      </c>
      <c r="D3221" s="58" t="inlineStr">
        <is>
          <t>CAMBIO DE CABLE DE CONTROL DE BLOQUEO DE CAPO</t>
        </is>
      </c>
      <c r="E3221" s="56" t="inlineStr">
        <is>
          <t>cambio de cable de control de bloqueo de capo</t>
        </is>
      </c>
      <c r="F3221" s="32" t="inlineStr">
        <is>
          <t>Unidad</t>
        </is>
      </c>
      <c r="G3221" s="35" t="inlineStr">
        <is>
          <t>suministro</t>
        </is>
      </c>
      <c r="H3221" s="159" t="n">
        <v>406980</v>
      </c>
      <c r="I3221" s="37" t="n">
        <v>158.91</v>
      </c>
      <c r="J3221" s="37" t="n">
        <v>151.76</v>
      </c>
      <c r="K3221" s="160">
        <f>H3221*(I3221/J3221)</f>
        <v/>
      </c>
      <c r="L3221" s="159" t="n">
        <v>514160.5511</v>
      </c>
      <c r="M3221" s="159" t="n">
        <v>499185</v>
      </c>
      <c r="N3221" s="159" t="n">
        <v>539119.8</v>
      </c>
      <c r="O3221" s="162">
        <f>MIN(K3221,L3221,M3221,N3221)</f>
        <v/>
      </c>
      <c r="P3221" s="162">
        <f>MAX(K3221,L3221,M3221,N3221)</f>
        <v/>
      </c>
      <c r="Q3221" s="162">
        <f>MEDIAN(K3221,L3221,M3221,N3221)</f>
        <v/>
      </c>
      <c r="R3221" s="162">
        <f>AVERAGE(K3221,L3221,M3221,N3221)</f>
        <v/>
      </c>
      <c r="S3221" s="162">
        <f>AVERAGE(O3221,Q3221)</f>
        <v/>
      </c>
      <c r="T3221" s="162">
        <f>AVERAGE(P3221,Q3221)</f>
        <v/>
      </c>
      <c r="U3221" s="41">
        <f>STDEVA(K3221,L3221,M3221,N3221)</f>
        <v/>
      </c>
      <c r="V3221" s="42">
        <f>U3221/Q3221</f>
        <v/>
      </c>
      <c r="W3221" s="43">
        <f>IF(X3221=O3221,"MENOR",IF(X3221=S3221,"PROM[MEN-MED]","PROMEDIO"))</f>
        <v/>
      </c>
      <c r="X3221" s="163">
        <f>IF(V3221&lt;=300%,O3221,IF(AND(V3221&gt;100%,V3221&lt;=150%),S3221,R3221))</f>
        <v/>
      </c>
      <c r="Y3221" s="162">
        <f>ROUND(X3221,0)</f>
        <v/>
      </c>
    </row>
    <row r="3222" ht="15.75" customHeight="1">
      <c r="B3222" s="57" t="inlineStr">
        <is>
          <t>8.27</t>
        </is>
      </c>
      <c r="C3222" s="32" t="n">
        <v>8714199</v>
      </c>
      <c r="D3222" s="58" t="inlineStr">
        <is>
          <t xml:space="preserve">CAMBIO DE CLAXON DE TONOS BAJOS </t>
        </is>
      </c>
      <c r="E3222" s="56" t="inlineStr">
        <is>
          <t xml:space="preserve">cambio de claxon de tonos bajos </t>
        </is>
      </c>
      <c r="F3222" s="32" t="inlineStr">
        <is>
          <t>Unidad</t>
        </is>
      </c>
      <c r="G3222" s="35" t="inlineStr">
        <is>
          <t>suministro</t>
        </is>
      </c>
      <c r="H3222" s="159" t="n">
        <v>134530</v>
      </c>
      <c r="I3222" s="37" t="n">
        <v>158.91</v>
      </c>
      <c r="J3222" s="37" t="n">
        <v>151.76</v>
      </c>
      <c r="K3222" s="160">
        <f>H3222*(I3222/J3222)</f>
        <v/>
      </c>
      <c r="L3222" s="159" t="n">
        <v>169785.2016</v>
      </c>
      <c r="M3222" s="159" t="n">
        <v>164840</v>
      </c>
      <c r="N3222" s="159" t="n">
        <v>178027.2</v>
      </c>
      <c r="O3222" s="162">
        <f>MIN(K3222,L3222,M3222,N3222)</f>
        <v/>
      </c>
      <c r="P3222" s="162">
        <f>MAX(K3222,L3222,M3222,N3222)</f>
        <v/>
      </c>
      <c r="Q3222" s="162">
        <f>MEDIAN(K3222,L3222,M3222,N3222)</f>
        <v/>
      </c>
      <c r="R3222" s="162">
        <f>AVERAGE(K3222,L3222,M3222,N3222)</f>
        <v/>
      </c>
      <c r="S3222" s="162">
        <f>AVERAGE(O3222,Q3222)</f>
        <v/>
      </c>
      <c r="T3222" s="162">
        <f>AVERAGE(P3222,Q3222)</f>
        <v/>
      </c>
      <c r="U3222" s="41">
        <f>STDEVA(K3222,L3222,M3222,N3222)</f>
        <v/>
      </c>
      <c r="V3222" s="42">
        <f>U3222/Q3222</f>
        <v/>
      </c>
      <c r="W3222" s="43">
        <f>IF(X3222=O3222,"MENOR",IF(X3222=S3222,"PROM[MEN-MED]","PROMEDIO"))</f>
        <v/>
      </c>
      <c r="X3222" s="163">
        <f>IF(V3222&lt;=300%,O3222,IF(AND(V3222&gt;100%,V3222&lt;=150%),S3222,R3222))</f>
        <v/>
      </c>
      <c r="Y3222" s="162">
        <f>ROUND(X3222,0)</f>
        <v/>
      </c>
    </row>
    <row r="3223" ht="15.75" customHeight="1">
      <c r="B3223" s="57" t="inlineStr">
        <is>
          <t>8.28</t>
        </is>
      </c>
      <c r="C3223" s="32" t="n">
        <v>8714199</v>
      </c>
      <c r="D3223" s="58" t="inlineStr">
        <is>
          <t>CAMBIO DE CLAXON DE TONOS AGUDOS</t>
        </is>
      </c>
      <c r="E3223" s="56" t="inlineStr">
        <is>
          <t>cambio de claxon de tonos agudos</t>
        </is>
      </c>
      <c r="F3223" s="32" t="inlineStr">
        <is>
          <t>Unidad</t>
        </is>
      </c>
      <c r="G3223" s="35" t="inlineStr">
        <is>
          <t>suministro</t>
        </is>
      </c>
      <c r="H3223" s="159" t="n">
        <v>126503</v>
      </c>
      <c r="I3223" s="37" t="n">
        <v>158.91</v>
      </c>
      <c r="J3223" s="37" t="n">
        <v>151.76</v>
      </c>
      <c r="K3223" s="160">
        <f>H3223*(I3223/J3223)</f>
        <v/>
      </c>
      <c r="L3223" s="159" t="n">
        <v>169785.2016</v>
      </c>
      <c r="M3223" s="159" t="n">
        <v>164840</v>
      </c>
      <c r="N3223" s="159" t="n">
        <v>178027.2</v>
      </c>
      <c r="O3223" s="162">
        <f>MIN(K3223,L3223,M3223,N3223)</f>
        <v/>
      </c>
      <c r="P3223" s="162">
        <f>MAX(K3223,L3223,M3223,N3223)</f>
        <v/>
      </c>
      <c r="Q3223" s="162">
        <f>MEDIAN(K3223,L3223,M3223,N3223)</f>
        <v/>
      </c>
      <c r="R3223" s="162">
        <f>AVERAGE(K3223,L3223,M3223,N3223)</f>
        <v/>
      </c>
      <c r="S3223" s="162">
        <f>AVERAGE(O3223,Q3223)</f>
        <v/>
      </c>
      <c r="T3223" s="162">
        <f>AVERAGE(P3223,Q3223)</f>
        <v/>
      </c>
      <c r="U3223" s="41">
        <f>STDEVA(K3223,L3223,M3223,N3223)</f>
        <v/>
      </c>
      <c r="V3223" s="42">
        <f>U3223/Q3223</f>
        <v/>
      </c>
      <c r="W3223" s="43">
        <f>IF(X3223=O3223,"MENOR",IF(X3223=S3223,"PROM[MEN-MED]","PROMEDIO"))</f>
        <v/>
      </c>
      <c r="X3223" s="163">
        <f>IF(V3223&lt;=300%,O3223,IF(AND(V3223&gt;100%,V3223&lt;=150%),S3223,R3223))</f>
        <v/>
      </c>
      <c r="Y3223" s="162">
        <f>ROUND(X3223,0)</f>
        <v/>
      </c>
    </row>
    <row r="3224" ht="15.75" customHeight="1">
      <c r="B3224" s="57" t="inlineStr">
        <is>
          <t>8.29</t>
        </is>
      </c>
      <c r="C3224" s="32" t="n">
        <v>8714199</v>
      </c>
      <c r="D3224" s="58" t="inlineStr">
        <is>
          <t>CAMBIO DE CONJUNTO DE BLOQUEO DE CAPO</t>
        </is>
      </c>
      <c r="E3224" s="56" t="inlineStr">
        <is>
          <t>cambio de conjunto de bloqueo de capo</t>
        </is>
      </c>
      <c r="F3224" s="32" t="inlineStr">
        <is>
          <t>Unidad</t>
        </is>
      </c>
      <c r="G3224" s="35" t="inlineStr">
        <is>
          <t>suministro</t>
        </is>
      </c>
      <c r="H3224" s="159" t="n">
        <v>410372</v>
      </c>
      <c r="I3224" s="37" t="n">
        <v>158.91</v>
      </c>
      <c r="J3224" s="37" t="n">
        <v>151.76</v>
      </c>
      <c r="K3224" s="160">
        <f>H3224*(I3224/J3224)</f>
        <v/>
      </c>
      <c r="L3224" s="159" t="n">
        <v>494938.6953</v>
      </c>
      <c r="M3224" s="159" t="n">
        <v>480523</v>
      </c>
      <c r="N3224" s="159" t="n">
        <v>518964.84</v>
      </c>
      <c r="O3224" s="162">
        <f>MIN(K3224,L3224,M3224,N3224)</f>
        <v/>
      </c>
      <c r="P3224" s="162">
        <f>MAX(K3224,L3224,M3224,N3224)</f>
        <v/>
      </c>
      <c r="Q3224" s="162">
        <f>MEDIAN(K3224,L3224,M3224,N3224)</f>
        <v/>
      </c>
      <c r="R3224" s="162">
        <f>AVERAGE(K3224,L3224,M3224,N3224)</f>
        <v/>
      </c>
      <c r="S3224" s="162">
        <f>AVERAGE(O3224,Q3224)</f>
        <v/>
      </c>
      <c r="T3224" s="162">
        <f>AVERAGE(P3224,Q3224)</f>
        <v/>
      </c>
      <c r="U3224" s="41">
        <f>STDEVA(K3224,L3224,M3224,N3224)</f>
        <v/>
      </c>
      <c r="V3224" s="42">
        <f>U3224/Q3224</f>
        <v/>
      </c>
      <c r="W3224" s="43">
        <f>IF(X3224=O3224,"MENOR",IF(X3224=S3224,"PROM[MEN-MED]","PROMEDIO"))</f>
        <v/>
      </c>
      <c r="X3224" s="163">
        <f>IF(V3224&lt;=300%,O3224,IF(AND(V3224&gt;100%,V3224&lt;=150%),S3224,R3224))</f>
        <v/>
      </c>
      <c r="Y3224" s="162">
        <f>ROUND(X3224,0)</f>
        <v/>
      </c>
    </row>
    <row r="3225" ht="15.75" customHeight="1">
      <c r="B3225" s="57" t="inlineStr">
        <is>
          <t>8.30</t>
        </is>
      </c>
      <c r="C3225" s="32" t="n">
        <v>8714199</v>
      </c>
      <c r="D3225" s="58" t="inlineStr">
        <is>
          <t>CAMBIO DE PALANCA DE CONTROL DE BLOQUEO DE CAPO</t>
        </is>
      </c>
      <c r="E3225" s="56" t="inlineStr">
        <is>
          <t>cambio de palanca de control de bloqueo de capo</t>
        </is>
      </c>
      <c r="F3225" s="32" t="inlineStr">
        <is>
          <t>Unidad</t>
        </is>
      </c>
      <c r="G3225" s="35" t="inlineStr">
        <is>
          <t>suministro</t>
        </is>
      </c>
      <c r="H3225" s="159" t="n">
        <v>410372</v>
      </c>
      <c r="I3225" s="37" t="n">
        <v>158.91</v>
      </c>
      <c r="J3225" s="37" t="n">
        <v>151.76</v>
      </c>
      <c r="K3225" s="160">
        <f>H3225*(I3225/J3225)</f>
        <v/>
      </c>
      <c r="L3225" s="159" t="n">
        <v>514160.5511</v>
      </c>
      <c r="M3225" s="159" t="n">
        <v>499185</v>
      </c>
      <c r="N3225" s="159" t="n">
        <v>539119.8</v>
      </c>
      <c r="O3225" s="162">
        <f>MIN(K3225,L3225,M3225,N3225)</f>
        <v/>
      </c>
      <c r="P3225" s="162">
        <f>MAX(K3225,L3225,M3225,N3225)</f>
        <v/>
      </c>
      <c r="Q3225" s="162">
        <f>MEDIAN(K3225,L3225,M3225,N3225)</f>
        <v/>
      </c>
      <c r="R3225" s="162">
        <f>AVERAGE(K3225,L3225,M3225,N3225)</f>
        <v/>
      </c>
      <c r="S3225" s="162">
        <f>AVERAGE(O3225,Q3225)</f>
        <v/>
      </c>
      <c r="T3225" s="162">
        <f>AVERAGE(P3225,Q3225)</f>
        <v/>
      </c>
      <c r="U3225" s="41">
        <f>STDEVA(K3225,L3225,M3225,N3225)</f>
        <v/>
      </c>
      <c r="V3225" s="42">
        <f>U3225/Q3225</f>
        <v/>
      </c>
      <c r="W3225" s="43">
        <f>IF(X3225=O3225,"MENOR",IF(X3225=S3225,"PROM[MEN-MED]","PROMEDIO"))</f>
        <v/>
      </c>
      <c r="X3225" s="163">
        <f>IF(V3225&lt;=300%,O3225,IF(AND(V3225&gt;100%,V3225&lt;=150%),S3225,R3225))</f>
        <v/>
      </c>
      <c r="Y3225" s="162">
        <f>ROUND(X3225,0)</f>
        <v/>
      </c>
    </row>
    <row r="3226" ht="15.75" customHeight="1">
      <c r="B3226" s="57" t="inlineStr">
        <is>
          <t>8.31</t>
        </is>
      </c>
      <c r="C3226" s="32" t="n">
        <v>8714199</v>
      </c>
      <c r="D3226" s="58" t="inlineStr">
        <is>
          <t>CAMBIO DE MOTOR Y SOPORTE LIMPIAVIDRIOS TRASERO</t>
        </is>
      </c>
      <c r="E3226" s="56" t="inlineStr">
        <is>
          <t>cambio de motor y soporte limpiavidrios trasero</t>
        </is>
      </c>
      <c r="F3226" s="32" t="inlineStr">
        <is>
          <t>Unidad</t>
        </is>
      </c>
      <c r="G3226" s="35" t="inlineStr">
        <is>
          <t>suministro</t>
        </is>
      </c>
      <c r="H3226" s="159" t="n">
        <v>410372</v>
      </c>
      <c r="I3226" s="37" t="n">
        <v>158.91</v>
      </c>
      <c r="J3226" s="37" t="n">
        <v>151.76</v>
      </c>
      <c r="K3226" s="160">
        <f>H3226*(I3226/J3226)</f>
        <v/>
      </c>
      <c r="L3226" s="159" t="n">
        <v>499744.665</v>
      </c>
      <c r="M3226" s="159" t="n">
        <v>485189</v>
      </c>
      <c r="N3226" s="159" t="n">
        <v>524004.12</v>
      </c>
      <c r="O3226" s="162">
        <f>MIN(K3226,L3226,M3226,N3226)</f>
        <v/>
      </c>
      <c r="P3226" s="162">
        <f>MAX(K3226,L3226,M3226,N3226)</f>
        <v/>
      </c>
      <c r="Q3226" s="162">
        <f>MEDIAN(K3226,L3226,M3226,N3226)</f>
        <v/>
      </c>
      <c r="R3226" s="162">
        <f>AVERAGE(K3226,L3226,M3226,N3226)</f>
        <v/>
      </c>
      <c r="S3226" s="162">
        <f>AVERAGE(O3226,Q3226)</f>
        <v/>
      </c>
      <c r="T3226" s="162">
        <f>AVERAGE(P3226,Q3226)</f>
        <v/>
      </c>
      <c r="U3226" s="41">
        <f>STDEVA(K3226,L3226,M3226,N3226)</f>
        <v/>
      </c>
      <c r="V3226" s="42">
        <f>U3226/Q3226</f>
        <v/>
      </c>
      <c r="W3226" s="43">
        <f>IF(X3226=O3226,"MENOR",IF(X3226=S3226,"PROM[MEN-MED]","PROMEDIO"))</f>
        <v/>
      </c>
      <c r="X3226" s="163">
        <f>IF(V3226&lt;=300%,O3226,IF(AND(V3226&gt;100%,V3226&lt;=150%),S3226,R3226))</f>
        <v/>
      </c>
      <c r="Y3226" s="162">
        <f>ROUND(X3226,0)</f>
        <v/>
      </c>
    </row>
    <row r="3227" ht="15.75" customHeight="1">
      <c r="B3227" s="57" t="inlineStr">
        <is>
          <t>8.32</t>
        </is>
      </c>
      <c r="C3227" s="32" t="n">
        <v>8714199</v>
      </c>
      <c r="D3227" s="58" t="inlineStr">
        <is>
          <t>CAMBIO DE BRAZO DEL LIMPIABRISAS TRASERO</t>
        </is>
      </c>
      <c r="E3227" s="56" t="inlineStr">
        <is>
          <t>cambio de brazo del limpiabrisas trasero</t>
        </is>
      </c>
      <c r="F3227" s="32" t="inlineStr">
        <is>
          <t>Unidad</t>
        </is>
      </c>
      <c r="G3227" s="35" t="inlineStr">
        <is>
          <t>suministro</t>
        </is>
      </c>
      <c r="H3227" s="159" t="n">
        <v>543771</v>
      </c>
      <c r="I3227" s="37" t="n">
        <v>158.91</v>
      </c>
      <c r="J3227" s="37" t="n">
        <v>151.76</v>
      </c>
      <c r="K3227" s="160">
        <f>H3227*(I3227/J3227)</f>
        <v/>
      </c>
      <c r="L3227" s="159" t="n">
        <v>666325.5416999999</v>
      </c>
      <c r="M3227" s="159" t="n">
        <v>646918</v>
      </c>
      <c r="N3227" s="159" t="n">
        <v>698671.4399999999</v>
      </c>
      <c r="O3227" s="162">
        <f>MIN(K3227,L3227,M3227,N3227)</f>
        <v/>
      </c>
      <c r="P3227" s="162">
        <f>MAX(K3227,L3227,M3227,N3227)</f>
        <v/>
      </c>
      <c r="Q3227" s="162">
        <f>MEDIAN(K3227,L3227,M3227,N3227)</f>
        <v/>
      </c>
      <c r="R3227" s="162">
        <f>AVERAGE(K3227,L3227,M3227,N3227)</f>
        <v/>
      </c>
      <c r="S3227" s="162">
        <f>AVERAGE(O3227,Q3227)</f>
        <v/>
      </c>
      <c r="T3227" s="162">
        <f>AVERAGE(P3227,Q3227)</f>
        <v/>
      </c>
      <c r="U3227" s="41">
        <f>STDEVA(K3227,L3227,M3227,N3227)</f>
        <v/>
      </c>
      <c r="V3227" s="42">
        <f>U3227/Q3227</f>
        <v/>
      </c>
      <c r="W3227" s="43">
        <f>IF(X3227=O3227,"MENOR",IF(X3227=S3227,"PROM[MEN-MED]","PROMEDIO"))</f>
        <v/>
      </c>
      <c r="X3227" s="163">
        <f>IF(V3227&lt;=300%,O3227,IF(AND(V3227&gt;100%,V3227&lt;=150%),S3227,R3227))</f>
        <v/>
      </c>
      <c r="Y3227" s="162">
        <f>ROUND(X3227,0)</f>
        <v/>
      </c>
    </row>
    <row r="3228" ht="15.75" customHeight="1">
      <c r="B3228" s="57" t="inlineStr">
        <is>
          <t>8.33</t>
        </is>
      </c>
      <c r="C3228" s="32" t="n">
        <v>8714199</v>
      </c>
      <c r="D3228" s="58" t="inlineStr">
        <is>
          <t>CAMBIO DE CERRADURA DE LA PUERTA DEL MALETERO</t>
        </is>
      </c>
      <c r="E3228" s="56" t="inlineStr">
        <is>
          <t>cambio de cerradura de la puerta del maletero</t>
        </is>
      </c>
      <c r="F3228" s="32" t="inlineStr">
        <is>
          <t>Unidad</t>
        </is>
      </c>
      <c r="G3228" s="35" t="inlineStr">
        <is>
          <t>suministro</t>
        </is>
      </c>
      <c r="H3228" s="159" t="n">
        <v>410372</v>
      </c>
      <c r="I3228" s="37" t="n">
        <v>158.91</v>
      </c>
      <c r="J3228" s="37" t="n">
        <v>151.76</v>
      </c>
      <c r="K3228" s="160">
        <f>H3228*(I3228/J3228)</f>
        <v/>
      </c>
      <c r="L3228" s="159" t="n">
        <v>504549.6232</v>
      </c>
      <c r="M3228" s="159" t="n">
        <v>489854</v>
      </c>
      <c r="N3228" s="159" t="n">
        <v>529042.3199999999</v>
      </c>
      <c r="O3228" s="162">
        <f>MIN(K3228,L3228,M3228,N3228)</f>
        <v/>
      </c>
      <c r="P3228" s="162">
        <f>MAX(K3228,L3228,M3228,N3228)</f>
        <v/>
      </c>
      <c r="Q3228" s="162">
        <f>MEDIAN(K3228,L3228,M3228,N3228)</f>
        <v/>
      </c>
      <c r="R3228" s="162">
        <f>AVERAGE(K3228,L3228,M3228,N3228)</f>
        <v/>
      </c>
      <c r="S3228" s="162">
        <f>AVERAGE(O3228,Q3228)</f>
        <v/>
      </c>
      <c r="T3228" s="162">
        <f>AVERAGE(P3228,Q3228)</f>
        <v/>
      </c>
      <c r="U3228" s="41">
        <f>STDEVA(K3228,L3228,M3228,N3228)</f>
        <v/>
      </c>
      <c r="V3228" s="42">
        <f>U3228/Q3228</f>
        <v/>
      </c>
      <c r="W3228" s="43">
        <f>IF(X3228=O3228,"MENOR",IF(X3228=S3228,"PROM[MEN-MED]","PROMEDIO"))</f>
        <v/>
      </c>
      <c r="X3228" s="163">
        <f>IF(V3228&lt;=300%,O3228,IF(AND(V3228&gt;100%,V3228&lt;=150%),S3228,R3228))</f>
        <v/>
      </c>
      <c r="Y3228" s="162">
        <f>ROUND(X3228,0)</f>
        <v/>
      </c>
    </row>
    <row r="3229" ht="15.75" customHeight="1">
      <c r="B3229" s="57" t="inlineStr">
        <is>
          <t>8.34</t>
        </is>
      </c>
      <c r="C3229" s="32" t="n">
        <v>8714199</v>
      </c>
      <c r="D3229" s="58" t="inlineStr">
        <is>
          <t>CAMBIO DE BANDA PROTECTORA DE LA PUERTA DEL MALETERO</t>
        </is>
      </c>
      <c r="E3229" s="56" t="inlineStr">
        <is>
          <t>cambio de banda protectora de la puerta del maletero</t>
        </is>
      </c>
      <c r="F3229" s="32" t="inlineStr">
        <is>
          <t>Unidad</t>
        </is>
      </c>
      <c r="G3229" s="35" t="inlineStr">
        <is>
          <t>suministro</t>
        </is>
      </c>
      <c r="H3229" s="159" t="n">
        <v>410372</v>
      </c>
      <c r="I3229" s="37" t="n">
        <v>158.91</v>
      </c>
      <c r="J3229" s="37" t="n">
        <v>151.76</v>
      </c>
      <c r="K3229" s="160">
        <f>H3229*(I3229/J3229)</f>
        <v/>
      </c>
      <c r="L3229" s="159" t="n">
        <v>499744.665</v>
      </c>
      <c r="M3229" s="159" t="n">
        <v>485189</v>
      </c>
      <c r="N3229" s="159" t="n">
        <v>524004.12</v>
      </c>
      <c r="O3229" s="162">
        <f>MIN(K3229,L3229,M3229,N3229)</f>
        <v/>
      </c>
      <c r="P3229" s="162">
        <f>MAX(K3229,L3229,M3229,N3229)</f>
        <v/>
      </c>
      <c r="Q3229" s="162">
        <f>MEDIAN(K3229,L3229,M3229,N3229)</f>
        <v/>
      </c>
      <c r="R3229" s="162">
        <f>AVERAGE(K3229,L3229,M3229,N3229)</f>
        <v/>
      </c>
      <c r="S3229" s="162">
        <f>AVERAGE(O3229,Q3229)</f>
        <v/>
      </c>
      <c r="T3229" s="162">
        <f>AVERAGE(P3229,Q3229)</f>
        <v/>
      </c>
      <c r="U3229" s="41">
        <f>STDEVA(K3229,L3229,M3229,N3229)</f>
        <v/>
      </c>
      <c r="V3229" s="42">
        <f>U3229/Q3229</f>
        <v/>
      </c>
      <c r="W3229" s="43">
        <f>IF(X3229=O3229,"MENOR",IF(X3229=S3229,"PROM[MEN-MED]","PROMEDIO"))</f>
        <v/>
      </c>
      <c r="X3229" s="163">
        <f>IF(V3229&lt;=300%,O3229,IF(AND(V3229&gt;100%,V3229&lt;=150%),S3229,R3229))</f>
        <v/>
      </c>
      <c r="Y3229" s="162">
        <f>ROUND(X3229,0)</f>
        <v/>
      </c>
    </row>
    <row r="3230" ht="15.75" customHeight="1">
      <c r="B3230" s="57" t="inlineStr">
        <is>
          <t>8.35</t>
        </is>
      </c>
      <c r="C3230" s="32" t="n">
        <v>8714199</v>
      </c>
      <c r="D3230" s="58" t="inlineStr">
        <is>
          <t xml:space="preserve">CAMBIO DE ESPEJO EXTERIOR IZQUIERDO </t>
        </is>
      </c>
      <c r="E3230" s="56" t="inlineStr">
        <is>
          <t xml:space="preserve">cambio de espejo exterior izquierdo </t>
        </is>
      </c>
      <c r="F3230" s="32" t="inlineStr">
        <is>
          <t>Unidad</t>
        </is>
      </c>
      <c r="G3230" s="35" t="inlineStr">
        <is>
          <t>suministro</t>
        </is>
      </c>
      <c r="H3230" s="159" t="n">
        <v>410372</v>
      </c>
      <c r="I3230" s="37" t="n">
        <v>158.91</v>
      </c>
      <c r="J3230" s="37" t="n">
        <v>151.76</v>
      </c>
      <c r="K3230" s="160">
        <f>H3230*(I3230/J3230)</f>
        <v/>
      </c>
      <c r="L3230" s="159" t="n">
        <v>499744.665</v>
      </c>
      <c r="M3230" s="159" t="n">
        <v>485189</v>
      </c>
      <c r="N3230" s="159" t="n">
        <v>524004.12</v>
      </c>
      <c r="O3230" s="162">
        <f>MIN(K3230,L3230,M3230,N3230)</f>
        <v/>
      </c>
      <c r="P3230" s="162">
        <f>MAX(K3230,L3230,M3230,N3230)</f>
        <v/>
      </c>
      <c r="Q3230" s="162">
        <f>MEDIAN(K3230,L3230,M3230,N3230)</f>
        <v/>
      </c>
      <c r="R3230" s="162">
        <f>AVERAGE(K3230,L3230,M3230,N3230)</f>
        <v/>
      </c>
      <c r="S3230" s="162">
        <f>AVERAGE(O3230,Q3230)</f>
        <v/>
      </c>
      <c r="T3230" s="162">
        <f>AVERAGE(P3230,Q3230)</f>
        <v/>
      </c>
      <c r="U3230" s="41">
        <f>STDEVA(K3230,L3230,M3230,N3230)</f>
        <v/>
      </c>
      <c r="V3230" s="42">
        <f>U3230/Q3230</f>
        <v/>
      </c>
      <c r="W3230" s="43">
        <f>IF(X3230=O3230,"MENOR",IF(X3230=S3230,"PROM[MEN-MED]","PROMEDIO"))</f>
        <v/>
      </c>
      <c r="X3230" s="163">
        <f>IF(V3230&lt;=300%,O3230,IF(AND(V3230&gt;100%,V3230&lt;=150%),S3230,R3230))</f>
        <v/>
      </c>
      <c r="Y3230" s="162">
        <f>ROUND(X3230,0)</f>
        <v/>
      </c>
    </row>
    <row r="3231" ht="15.75" customHeight="1">
      <c r="B3231" s="57" t="inlineStr">
        <is>
          <t>8.36</t>
        </is>
      </c>
      <c r="C3231" s="32" t="n">
        <v>8714199</v>
      </c>
      <c r="D3231" s="58" t="inlineStr">
        <is>
          <t>CAMBIO DE ESPEJO EXTERIOR DERECHO</t>
        </is>
      </c>
      <c r="E3231" s="56" t="inlineStr">
        <is>
          <t>cambio de espejo exterior derecho</t>
        </is>
      </c>
      <c r="F3231" s="32" t="inlineStr">
        <is>
          <t>Unidad</t>
        </is>
      </c>
      <c r="G3231" s="35" t="inlineStr">
        <is>
          <t>suministro</t>
        </is>
      </c>
      <c r="H3231" s="159" t="n">
        <v>410372</v>
      </c>
      <c r="I3231" s="37" t="n">
        <v>158.91</v>
      </c>
      <c r="J3231" s="37" t="n">
        <v>151.76</v>
      </c>
      <c r="K3231" s="160">
        <f>H3231*(I3231/J3231)</f>
        <v/>
      </c>
      <c r="L3231" s="159" t="n">
        <v>514160.5511</v>
      </c>
      <c r="M3231" s="159" t="n">
        <v>499185</v>
      </c>
      <c r="N3231" s="159" t="n">
        <v>539119.8</v>
      </c>
      <c r="O3231" s="162">
        <f>MIN(K3231,L3231,M3231,N3231)</f>
        <v/>
      </c>
      <c r="P3231" s="162">
        <f>MAX(K3231,L3231,M3231,N3231)</f>
        <v/>
      </c>
      <c r="Q3231" s="162">
        <f>MEDIAN(K3231,L3231,M3231,N3231)</f>
        <v/>
      </c>
      <c r="R3231" s="162">
        <f>AVERAGE(K3231,L3231,M3231,N3231)</f>
        <v/>
      </c>
      <c r="S3231" s="162">
        <f>AVERAGE(O3231,Q3231)</f>
        <v/>
      </c>
      <c r="T3231" s="162">
        <f>AVERAGE(P3231,Q3231)</f>
        <v/>
      </c>
      <c r="U3231" s="41">
        <f>STDEVA(K3231,L3231,M3231,N3231)</f>
        <v/>
      </c>
      <c r="V3231" s="42">
        <f>U3231/Q3231</f>
        <v/>
      </c>
      <c r="W3231" s="43">
        <f>IF(X3231=O3231,"MENOR",IF(X3231=S3231,"PROM[MEN-MED]","PROMEDIO"))</f>
        <v/>
      </c>
      <c r="X3231" s="163">
        <f>IF(V3231&lt;=300%,O3231,IF(AND(V3231&gt;100%,V3231&lt;=150%),S3231,R3231))</f>
        <v/>
      </c>
      <c r="Y3231" s="162">
        <f>ROUND(X3231,0)</f>
        <v/>
      </c>
    </row>
    <row r="3232" ht="15.75" customHeight="1">
      <c r="B3232" s="57" t="inlineStr">
        <is>
          <t>8.37</t>
        </is>
      </c>
      <c r="C3232" s="32" t="n">
        <v>8714199</v>
      </c>
      <c r="D3232" s="58" t="inlineStr">
        <is>
          <t xml:space="preserve">CAMBIO DE MOTOR DEL LIMPIABRISAS </t>
        </is>
      </c>
      <c r="E3232" s="56" t="inlineStr">
        <is>
          <t xml:space="preserve">cambio de motor del limpiabrisas </t>
        </is>
      </c>
      <c r="F3232" s="32" t="inlineStr">
        <is>
          <t>Unidad</t>
        </is>
      </c>
      <c r="G3232" s="35" t="inlineStr">
        <is>
          <t>suministro</t>
        </is>
      </c>
      <c r="H3232" s="159" t="n">
        <v>543771</v>
      </c>
      <c r="I3232" s="37" t="n">
        <v>158.91</v>
      </c>
      <c r="J3232" s="37" t="n">
        <v>151.76</v>
      </c>
      <c r="K3232" s="160">
        <f>H3232*(I3232/J3232)</f>
        <v/>
      </c>
      <c r="L3232" s="159" t="n">
        <v>685546.3741</v>
      </c>
      <c r="M3232" s="159" t="n">
        <v>665579</v>
      </c>
      <c r="N3232" s="159" t="n">
        <v>718825.3199999999</v>
      </c>
      <c r="O3232" s="162">
        <f>MIN(K3232,L3232,M3232,N3232)</f>
        <v/>
      </c>
      <c r="P3232" s="162">
        <f>MAX(K3232,L3232,M3232,N3232)</f>
        <v/>
      </c>
      <c r="Q3232" s="162">
        <f>MEDIAN(K3232,L3232,M3232,N3232)</f>
        <v/>
      </c>
      <c r="R3232" s="162">
        <f>AVERAGE(K3232,L3232,M3232,N3232)</f>
        <v/>
      </c>
      <c r="S3232" s="162">
        <f>AVERAGE(O3232,Q3232)</f>
        <v/>
      </c>
      <c r="T3232" s="162">
        <f>AVERAGE(P3232,Q3232)</f>
        <v/>
      </c>
      <c r="U3232" s="41">
        <f>STDEVA(K3232,L3232,M3232,N3232)</f>
        <v/>
      </c>
      <c r="V3232" s="42">
        <f>U3232/Q3232</f>
        <v/>
      </c>
      <c r="W3232" s="43">
        <f>IF(X3232=O3232,"MENOR",IF(X3232=S3232,"PROM[MEN-MED]","PROMEDIO"))</f>
        <v/>
      </c>
      <c r="X3232" s="163">
        <f>IF(V3232&lt;=300%,O3232,IF(AND(V3232&gt;100%,V3232&lt;=150%),S3232,R3232))</f>
        <v/>
      </c>
      <c r="Y3232" s="162">
        <f>ROUND(X3232,0)</f>
        <v/>
      </c>
    </row>
    <row r="3233" ht="15.75" customHeight="1">
      <c r="B3233" s="57" t="inlineStr">
        <is>
          <t>8.38</t>
        </is>
      </c>
      <c r="C3233" s="32" t="n">
        <v>8714199</v>
      </c>
      <c r="D3233" s="58" t="inlineStr">
        <is>
          <t xml:space="preserve">CAMBIO DE CONJUNTO ARTICULACION LIMPIABRISAS </t>
        </is>
      </c>
      <c r="E3233" s="56" t="inlineStr">
        <is>
          <t xml:space="preserve">cambio de conjunto articulacion limpiabrisas </t>
        </is>
      </c>
      <c r="F3233" s="32" t="inlineStr">
        <is>
          <t>Unidad</t>
        </is>
      </c>
      <c r="G3233" s="35" t="inlineStr">
        <is>
          <t>suministro</t>
        </is>
      </c>
      <c r="H3233" s="159" t="n">
        <v>410372</v>
      </c>
      <c r="I3233" s="37" t="n">
        <v>158.91</v>
      </c>
      <c r="J3233" s="37" t="n">
        <v>151.76</v>
      </c>
      <c r="K3233" s="160">
        <f>H3233*(I3233/J3233)</f>
        <v/>
      </c>
      <c r="L3233" s="159" t="n">
        <v>499744.665</v>
      </c>
      <c r="M3233" s="159" t="n">
        <v>485189</v>
      </c>
      <c r="N3233" s="159" t="n">
        <v>524004.12</v>
      </c>
      <c r="O3233" s="162">
        <f>MIN(K3233,L3233,M3233,N3233)</f>
        <v/>
      </c>
      <c r="P3233" s="162">
        <f>MAX(K3233,L3233,M3233,N3233)</f>
        <v/>
      </c>
      <c r="Q3233" s="162">
        <f>MEDIAN(K3233,L3233,M3233,N3233)</f>
        <v/>
      </c>
      <c r="R3233" s="162">
        <f>AVERAGE(K3233,L3233,M3233,N3233)</f>
        <v/>
      </c>
      <c r="S3233" s="162">
        <f>AVERAGE(O3233,Q3233)</f>
        <v/>
      </c>
      <c r="T3233" s="162">
        <f>AVERAGE(P3233,Q3233)</f>
        <v/>
      </c>
      <c r="U3233" s="41">
        <f>STDEVA(K3233,L3233,M3233,N3233)</f>
        <v/>
      </c>
      <c r="V3233" s="42">
        <f>U3233/Q3233</f>
        <v/>
      </c>
      <c r="W3233" s="43">
        <f>IF(X3233=O3233,"MENOR",IF(X3233=S3233,"PROM[MEN-MED]","PROMEDIO"))</f>
        <v/>
      </c>
      <c r="X3233" s="163">
        <f>IF(V3233&lt;=300%,O3233,IF(AND(V3233&gt;100%,V3233&lt;=150%),S3233,R3233))</f>
        <v/>
      </c>
      <c r="Y3233" s="162">
        <f>ROUND(X3233,0)</f>
        <v/>
      </c>
    </row>
    <row r="3234" ht="15.75" customHeight="1">
      <c r="B3234" s="57" t="inlineStr">
        <is>
          <t>8.39</t>
        </is>
      </c>
      <c r="C3234" s="32" t="n">
        <v>8714199</v>
      </c>
      <c r="D3234" s="58" t="inlineStr">
        <is>
          <t>CAMBIO DE BRAZOS LIMPABRISAS</t>
        </is>
      </c>
      <c r="E3234" s="56" t="inlineStr">
        <is>
          <t>cambio de brazos limpabrisas</t>
        </is>
      </c>
      <c r="F3234" s="32" t="inlineStr">
        <is>
          <t>Unidad</t>
        </is>
      </c>
      <c r="G3234" s="35" t="inlineStr">
        <is>
          <t>suministro</t>
        </is>
      </c>
      <c r="H3234" s="159" t="n">
        <v>410372</v>
      </c>
      <c r="I3234" s="37" t="n">
        <v>158.91</v>
      </c>
      <c r="J3234" s="37" t="n">
        <v>151.76</v>
      </c>
      <c r="K3234" s="160">
        <f>H3234*(I3234/J3234)</f>
        <v/>
      </c>
      <c r="L3234" s="159" t="n">
        <v>509354.5695</v>
      </c>
      <c r="M3234" s="159" t="n">
        <v>494519</v>
      </c>
      <c r="N3234" s="159" t="n">
        <v>534080.52</v>
      </c>
      <c r="O3234" s="162">
        <f>MIN(K3234,L3234,M3234,N3234)</f>
        <v/>
      </c>
      <c r="P3234" s="162">
        <f>MAX(K3234,L3234,M3234,N3234)</f>
        <v/>
      </c>
      <c r="Q3234" s="162">
        <f>MEDIAN(K3234,L3234,M3234,N3234)</f>
        <v/>
      </c>
      <c r="R3234" s="162">
        <f>AVERAGE(K3234,L3234,M3234,N3234)</f>
        <v/>
      </c>
      <c r="S3234" s="162">
        <f>AVERAGE(O3234,Q3234)</f>
        <v/>
      </c>
      <c r="T3234" s="162">
        <f>AVERAGE(P3234,Q3234)</f>
        <v/>
      </c>
      <c r="U3234" s="41">
        <f>STDEVA(K3234,L3234,M3234,N3234)</f>
        <v/>
      </c>
      <c r="V3234" s="42">
        <f>U3234/Q3234</f>
        <v/>
      </c>
      <c r="W3234" s="43">
        <f>IF(X3234=O3234,"MENOR",IF(X3234=S3234,"PROM[MEN-MED]","PROMEDIO"))</f>
        <v/>
      </c>
      <c r="X3234" s="163">
        <f>IF(V3234&lt;=300%,O3234,IF(AND(V3234&gt;100%,V3234&lt;=150%),S3234,R3234))</f>
        <v/>
      </c>
      <c r="Y3234" s="162">
        <f>ROUND(X3234,0)</f>
        <v/>
      </c>
    </row>
    <row r="3235" ht="15.75" customHeight="1">
      <c r="B3235" s="57" t="inlineStr">
        <is>
          <t>8.40</t>
        </is>
      </c>
      <c r="C3235" s="32" t="n">
        <v>8714199</v>
      </c>
      <c r="D3235" s="58" t="inlineStr">
        <is>
          <t>CAMBIO DE CONJUNTO DELANTERO TUBO DE ESCAPE</t>
        </is>
      </c>
      <c r="E3235" s="56" t="inlineStr">
        <is>
          <t>cambio de conjunto delantero tubo de escape</t>
        </is>
      </c>
      <c r="F3235" s="32" t="inlineStr">
        <is>
          <t>Unidad</t>
        </is>
      </c>
      <c r="G3235" s="35" t="inlineStr">
        <is>
          <t>suministro</t>
        </is>
      </c>
      <c r="H3235" s="159" t="n">
        <v>410372</v>
      </c>
      <c r="I3235" s="37" t="n">
        <v>158.91</v>
      </c>
      <c r="J3235" s="37" t="n">
        <v>151.76</v>
      </c>
      <c r="K3235" s="160">
        <f>H3235*(I3235/J3235)</f>
        <v/>
      </c>
      <c r="L3235" s="159" t="n">
        <v>499744.665</v>
      </c>
      <c r="M3235" s="159" t="n">
        <v>485189</v>
      </c>
      <c r="N3235" s="159" t="n">
        <v>524004.12</v>
      </c>
      <c r="O3235" s="162">
        <f>MIN(K3235,L3235,M3235,N3235)</f>
        <v/>
      </c>
      <c r="P3235" s="162">
        <f>MAX(K3235,L3235,M3235,N3235)</f>
        <v/>
      </c>
      <c r="Q3235" s="162">
        <f>MEDIAN(K3235,L3235,M3235,N3235)</f>
        <v/>
      </c>
      <c r="R3235" s="162">
        <f>AVERAGE(K3235,L3235,M3235,N3235)</f>
        <v/>
      </c>
      <c r="S3235" s="162">
        <f>AVERAGE(O3235,Q3235)</f>
        <v/>
      </c>
      <c r="T3235" s="162">
        <f>AVERAGE(P3235,Q3235)</f>
        <v/>
      </c>
      <c r="U3235" s="41">
        <f>STDEVA(K3235,L3235,M3235,N3235)</f>
        <v/>
      </c>
      <c r="V3235" s="42">
        <f>U3235/Q3235</f>
        <v/>
      </c>
      <c r="W3235" s="43">
        <f>IF(X3235=O3235,"MENOR",IF(X3235=S3235,"PROM[MEN-MED]","PROMEDIO"))</f>
        <v/>
      </c>
      <c r="X3235" s="163">
        <f>IF(V3235&lt;=300%,O3235,IF(AND(V3235&gt;100%,V3235&lt;=150%),S3235,R3235))</f>
        <v/>
      </c>
      <c r="Y3235" s="162">
        <f>ROUND(X3235,0)</f>
        <v/>
      </c>
    </row>
    <row r="3236" ht="15.75" customHeight="1">
      <c r="B3236" s="57" t="inlineStr">
        <is>
          <t>8.41</t>
        </is>
      </c>
      <c r="C3236" s="32" t="n">
        <v>8714199</v>
      </c>
      <c r="D3236" s="58" t="inlineStr">
        <is>
          <t>CAMBIO DE CONJUNTO DELANTERO TUBO DE ESCAPE NO.2</t>
        </is>
      </c>
      <c r="E3236" s="56" t="inlineStr">
        <is>
          <t>cambio de conjunto delantero tubo de escape no.2</t>
        </is>
      </c>
      <c r="F3236" s="32" t="inlineStr">
        <is>
          <t>Unidad</t>
        </is>
      </c>
      <c r="G3236" s="35" t="inlineStr">
        <is>
          <t>suministro</t>
        </is>
      </c>
      <c r="H3236" s="159" t="n">
        <v>543771</v>
      </c>
      <c r="I3236" s="37" t="n">
        <v>158.91</v>
      </c>
      <c r="J3236" s="37" t="n">
        <v>151.76</v>
      </c>
      <c r="K3236" s="160">
        <f>H3236*(I3236/J3236)</f>
        <v/>
      </c>
      <c r="L3236" s="159" t="n">
        <v>666325.5416999999</v>
      </c>
      <c r="M3236" s="159" t="n">
        <v>646918</v>
      </c>
      <c r="N3236" s="159" t="n">
        <v>698671.4399999999</v>
      </c>
      <c r="O3236" s="162">
        <f>MIN(K3236,L3236,M3236,N3236)</f>
        <v/>
      </c>
      <c r="P3236" s="162">
        <f>MAX(K3236,L3236,M3236,N3236)</f>
        <v/>
      </c>
      <c r="Q3236" s="162">
        <f>MEDIAN(K3236,L3236,M3236,N3236)</f>
        <v/>
      </c>
      <c r="R3236" s="162">
        <f>AVERAGE(K3236,L3236,M3236,N3236)</f>
        <v/>
      </c>
      <c r="S3236" s="162">
        <f>AVERAGE(O3236,Q3236)</f>
        <v/>
      </c>
      <c r="T3236" s="162">
        <f>AVERAGE(P3236,Q3236)</f>
        <v/>
      </c>
      <c r="U3236" s="41">
        <f>STDEVA(K3236,L3236,M3236,N3236)</f>
        <v/>
      </c>
      <c r="V3236" s="42">
        <f>U3236/Q3236</f>
        <v/>
      </c>
      <c r="W3236" s="43">
        <f>IF(X3236=O3236,"MENOR",IF(X3236=S3236,"PROM[MEN-MED]","PROMEDIO"))</f>
        <v/>
      </c>
      <c r="X3236" s="163">
        <f>IF(V3236&lt;=300%,O3236,IF(AND(V3236&gt;100%,V3236&lt;=150%),S3236,R3236))</f>
        <v/>
      </c>
      <c r="Y3236" s="162">
        <f>ROUND(X3236,0)</f>
        <v/>
      </c>
    </row>
    <row r="3237" ht="15.75" customHeight="1">
      <c r="B3237" s="57" t="inlineStr">
        <is>
          <t>8.42</t>
        </is>
      </c>
      <c r="C3237" s="32" t="n">
        <v>8714199</v>
      </c>
      <c r="D3237" s="58" t="inlineStr">
        <is>
          <t>CAMBIO DE SUBCONJUNTO DEL COLECTOR DE ESCAPE DERECHO</t>
        </is>
      </c>
      <c r="E3237" s="56" t="inlineStr">
        <is>
          <t>cambio de subconjunto del colector de escape derecho</t>
        </is>
      </c>
      <c r="F3237" s="32" t="inlineStr">
        <is>
          <t>Unidad</t>
        </is>
      </c>
      <c r="G3237" s="35" t="inlineStr">
        <is>
          <t>suministro</t>
        </is>
      </c>
      <c r="H3237" s="159" t="n">
        <v>543771</v>
      </c>
      <c r="I3237" s="37" t="n">
        <v>158.91</v>
      </c>
      <c r="J3237" s="37" t="n">
        <v>151.76</v>
      </c>
      <c r="K3237" s="160">
        <f>H3237*(I3237/J3237)</f>
        <v/>
      </c>
      <c r="L3237" s="159" t="n">
        <v>666325.5416999999</v>
      </c>
      <c r="M3237" s="159" t="n">
        <v>646918</v>
      </c>
      <c r="N3237" s="159" t="n">
        <v>698671.4399999999</v>
      </c>
      <c r="O3237" s="162">
        <f>MIN(K3237,L3237,M3237,N3237)</f>
        <v/>
      </c>
      <c r="P3237" s="162">
        <f>MAX(K3237,L3237,M3237,N3237)</f>
        <v/>
      </c>
      <c r="Q3237" s="162">
        <f>MEDIAN(K3237,L3237,M3237,N3237)</f>
        <v/>
      </c>
      <c r="R3237" s="162">
        <f>AVERAGE(K3237,L3237,M3237,N3237)</f>
        <v/>
      </c>
      <c r="S3237" s="162">
        <f>AVERAGE(O3237,Q3237)</f>
        <v/>
      </c>
      <c r="T3237" s="162">
        <f>AVERAGE(P3237,Q3237)</f>
        <v/>
      </c>
      <c r="U3237" s="41">
        <f>STDEVA(K3237,L3237,M3237,N3237)</f>
        <v/>
      </c>
      <c r="V3237" s="42">
        <f>U3237/Q3237</f>
        <v/>
      </c>
      <c r="W3237" s="43">
        <f>IF(X3237=O3237,"MENOR",IF(X3237=S3237,"PROM[MEN-MED]","PROMEDIO"))</f>
        <v/>
      </c>
      <c r="X3237" s="163">
        <f>IF(V3237&lt;=300%,O3237,IF(AND(V3237&gt;100%,V3237&lt;=150%),S3237,R3237))</f>
        <v/>
      </c>
      <c r="Y3237" s="162">
        <f>ROUND(X3237,0)</f>
        <v/>
      </c>
    </row>
    <row r="3238" ht="15.75" customHeight="1">
      <c r="B3238" s="57" t="inlineStr">
        <is>
          <t>8.43</t>
        </is>
      </c>
      <c r="C3238" s="32" t="n">
        <v>8714199</v>
      </c>
      <c r="D3238" s="58" t="inlineStr">
        <is>
          <t>CAMBIO DE SUBCONJUNTO DEL COLECTOR DE ESCAPE IZQUIERDO</t>
        </is>
      </c>
      <c r="E3238" s="56" t="inlineStr">
        <is>
          <t>cambio de subconjunto del colector de escape izquierdo</t>
        </is>
      </c>
      <c r="F3238" s="32" t="inlineStr">
        <is>
          <t>Unidad</t>
        </is>
      </c>
      <c r="G3238" s="35" t="inlineStr">
        <is>
          <t>suministro</t>
        </is>
      </c>
      <c r="H3238" s="159" t="n">
        <v>543771</v>
      </c>
      <c r="I3238" s="37" t="n">
        <v>158.91</v>
      </c>
      <c r="J3238" s="37" t="n">
        <v>151.76</v>
      </c>
      <c r="K3238" s="160">
        <f>H3238*(I3238/J3238)</f>
        <v/>
      </c>
      <c r="L3238" s="159" t="n">
        <v>659918.9387000001</v>
      </c>
      <c r="M3238" s="159" t="n">
        <v>640698</v>
      </c>
      <c r="N3238" s="159" t="n">
        <v>691953.84</v>
      </c>
      <c r="O3238" s="162">
        <f>MIN(K3238,L3238,M3238,N3238)</f>
        <v/>
      </c>
      <c r="P3238" s="162">
        <f>MAX(K3238,L3238,M3238,N3238)</f>
        <v/>
      </c>
      <c r="Q3238" s="162">
        <f>MEDIAN(K3238,L3238,M3238,N3238)</f>
        <v/>
      </c>
      <c r="R3238" s="162">
        <f>AVERAGE(K3238,L3238,M3238,N3238)</f>
        <v/>
      </c>
      <c r="S3238" s="162">
        <f>AVERAGE(O3238,Q3238)</f>
        <v/>
      </c>
      <c r="T3238" s="162">
        <f>AVERAGE(P3238,Q3238)</f>
        <v/>
      </c>
      <c r="U3238" s="41">
        <f>STDEVA(K3238,L3238,M3238,N3238)</f>
        <v/>
      </c>
      <c r="V3238" s="42">
        <f>U3238/Q3238</f>
        <v/>
      </c>
      <c r="W3238" s="43">
        <f>IF(X3238=O3238,"MENOR",IF(X3238=S3238,"PROM[MEN-MED]","PROMEDIO"))</f>
        <v/>
      </c>
      <c r="X3238" s="163">
        <f>IF(V3238&lt;=300%,O3238,IF(AND(V3238&gt;100%,V3238&lt;=150%),S3238,R3238))</f>
        <v/>
      </c>
      <c r="Y3238" s="162">
        <f>ROUND(X3238,0)</f>
        <v/>
      </c>
    </row>
    <row r="3239" ht="15.75" customHeight="1">
      <c r="B3239" s="57" t="inlineStr">
        <is>
          <t>8.44</t>
        </is>
      </c>
      <c r="C3239" s="32" t="n">
        <v>8714199</v>
      </c>
      <c r="D3239" s="58" t="inlineStr">
        <is>
          <t xml:space="preserve">CAMBIO DE JUNTA COLECTOR DE ESCAPE </t>
        </is>
      </c>
      <c r="E3239" s="56" t="inlineStr">
        <is>
          <t xml:space="preserve">cambio de junta colector de escape </t>
        </is>
      </c>
      <c r="F3239" s="32" t="inlineStr">
        <is>
          <t>Unidad</t>
        </is>
      </c>
      <c r="G3239" s="35" t="inlineStr">
        <is>
          <t>suministro</t>
        </is>
      </c>
      <c r="H3239" s="159" t="n">
        <v>543771</v>
      </c>
      <c r="I3239" s="37" t="n">
        <v>158.91</v>
      </c>
      <c r="J3239" s="37" t="n">
        <v>151.76</v>
      </c>
      <c r="K3239" s="160">
        <f>H3239*(I3239/J3239)</f>
        <v/>
      </c>
      <c r="L3239" s="159" t="n">
        <v>679139.7711</v>
      </c>
      <c r="M3239" s="159" t="n">
        <v>659359</v>
      </c>
      <c r="N3239" s="159" t="n">
        <v>712107.72</v>
      </c>
      <c r="O3239" s="162">
        <f>MIN(K3239,L3239,M3239,N3239)</f>
        <v/>
      </c>
      <c r="P3239" s="162">
        <f>MAX(K3239,L3239,M3239,N3239)</f>
        <v/>
      </c>
      <c r="Q3239" s="162">
        <f>MEDIAN(K3239,L3239,M3239,N3239)</f>
        <v/>
      </c>
      <c r="R3239" s="162">
        <f>AVERAGE(K3239,L3239,M3239,N3239)</f>
        <v/>
      </c>
      <c r="S3239" s="162">
        <f>AVERAGE(O3239,Q3239)</f>
        <v/>
      </c>
      <c r="T3239" s="162">
        <f>AVERAGE(P3239,Q3239)</f>
        <v/>
      </c>
      <c r="U3239" s="41">
        <f>STDEVA(K3239,L3239,M3239,N3239)</f>
        <v/>
      </c>
      <c r="V3239" s="42">
        <f>U3239/Q3239</f>
        <v/>
      </c>
      <c r="W3239" s="43">
        <f>IF(X3239=O3239,"MENOR",IF(X3239=S3239,"PROM[MEN-MED]","PROMEDIO"))</f>
        <v/>
      </c>
      <c r="X3239" s="163">
        <f>IF(V3239&lt;=300%,O3239,IF(AND(V3239&gt;100%,V3239&lt;=150%),S3239,R3239))</f>
        <v/>
      </c>
      <c r="Y3239" s="162">
        <f>ROUND(X3239,0)</f>
        <v/>
      </c>
    </row>
    <row r="3240" ht="15.75" customHeight="1">
      <c r="B3240" s="57" t="inlineStr">
        <is>
          <t>8.45</t>
        </is>
      </c>
      <c r="C3240" s="32" t="n">
        <v>8714199</v>
      </c>
      <c r="D3240" s="58" t="inlineStr">
        <is>
          <t>CAMBIO DE CONJUNTO TUBO DE ESCAPE</t>
        </is>
      </c>
      <c r="E3240" s="56" t="inlineStr">
        <is>
          <t>cambio de conjunto tubo de escape</t>
        </is>
      </c>
      <c r="F3240" s="32" t="inlineStr">
        <is>
          <t>Unidad</t>
        </is>
      </c>
      <c r="G3240" s="35" t="inlineStr">
        <is>
          <t>suministro</t>
        </is>
      </c>
      <c r="H3240" s="159" t="n">
        <v>543771</v>
      </c>
      <c r="I3240" s="37" t="n">
        <v>158.91</v>
      </c>
      <c r="J3240" s="37" t="n">
        <v>151.76</v>
      </c>
      <c r="K3240" s="160">
        <f>H3240*(I3240/J3240)</f>
        <v/>
      </c>
      <c r="L3240" s="159" t="n">
        <v>666325.5416999999</v>
      </c>
      <c r="M3240" s="159" t="n">
        <v>646918</v>
      </c>
      <c r="N3240" s="159" t="n">
        <v>698671.4399999999</v>
      </c>
      <c r="O3240" s="162">
        <f>MIN(K3240,L3240,M3240,N3240)</f>
        <v/>
      </c>
      <c r="P3240" s="162">
        <f>MAX(K3240,L3240,M3240,N3240)</f>
        <v/>
      </c>
      <c r="Q3240" s="162">
        <f>MEDIAN(K3240,L3240,M3240,N3240)</f>
        <v/>
      </c>
      <c r="R3240" s="162">
        <f>AVERAGE(K3240,L3240,M3240,N3240)</f>
        <v/>
      </c>
      <c r="S3240" s="162">
        <f>AVERAGE(O3240,Q3240)</f>
        <v/>
      </c>
      <c r="T3240" s="162">
        <f>AVERAGE(P3240,Q3240)</f>
        <v/>
      </c>
      <c r="U3240" s="41">
        <f>STDEVA(K3240,L3240,M3240,N3240)</f>
        <v/>
      </c>
      <c r="V3240" s="42">
        <f>U3240/Q3240</f>
        <v/>
      </c>
      <c r="W3240" s="43">
        <f>IF(X3240=O3240,"MENOR",IF(X3240=S3240,"PROM[MEN-MED]","PROMEDIO"))</f>
        <v/>
      </c>
      <c r="X3240" s="163">
        <f>IF(V3240&lt;=300%,O3240,IF(AND(V3240&gt;100%,V3240&lt;=150%),S3240,R3240))</f>
        <v/>
      </c>
      <c r="Y3240" s="162">
        <f>ROUND(X3240,0)</f>
        <v/>
      </c>
    </row>
    <row r="3241" ht="15.75" customHeight="1">
      <c r="B3241" s="57" t="inlineStr">
        <is>
          <t>8.46</t>
        </is>
      </c>
      <c r="C3241" s="32" t="n">
        <v>8714199</v>
      </c>
      <c r="D3241" s="58" t="inlineStr">
        <is>
          <t>CAMBIO DE SOPORTE DE ESCAPE</t>
        </is>
      </c>
      <c r="E3241" s="56" t="inlineStr">
        <is>
          <t>cambio de soporte de escape</t>
        </is>
      </c>
      <c r="F3241" s="32" t="inlineStr">
        <is>
          <t>Unidad</t>
        </is>
      </c>
      <c r="G3241" s="35" t="inlineStr">
        <is>
          <t>suministro</t>
        </is>
      </c>
      <c r="H3241" s="159" t="n">
        <v>543771</v>
      </c>
      <c r="I3241" s="37" t="n">
        <v>158.91</v>
      </c>
      <c r="J3241" s="37" t="n">
        <v>151.76</v>
      </c>
      <c r="K3241" s="160">
        <f>H3241*(I3241/J3241)</f>
        <v/>
      </c>
      <c r="L3241" s="159" t="n">
        <v>666325.5416999999</v>
      </c>
      <c r="M3241" s="159" t="n">
        <v>646918</v>
      </c>
      <c r="N3241" s="159" t="n">
        <v>698671.4399999999</v>
      </c>
      <c r="O3241" s="162">
        <f>MIN(K3241,L3241,M3241,N3241)</f>
        <v/>
      </c>
      <c r="P3241" s="162">
        <f>MAX(K3241,L3241,M3241,N3241)</f>
        <v/>
      </c>
      <c r="Q3241" s="162">
        <f>MEDIAN(K3241,L3241,M3241,N3241)</f>
        <v/>
      </c>
      <c r="R3241" s="162">
        <f>AVERAGE(K3241,L3241,M3241,N3241)</f>
        <v/>
      </c>
      <c r="S3241" s="162">
        <f>AVERAGE(O3241,Q3241)</f>
        <v/>
      </c>
      <c r="T3241" s="162">
        <f>AVERAGE(P3241,Q3241)</f>
        <v/>
      </c>
      <c r="U3241" s="41">
        <f>STDEVA(K3241,L3241,M3241,N3241)</f>
        <v/>
      </c>
      <c r="V3241" s="42">
        <f>U3241/Q3241</f>
        <v/>
      </c>
      <c r="W3241" s="43">
        <f>IF(X3241=O3241,"MENOR",IF(X3241=S3241,"PROM[MEN-MED]","PROMEDIO"))</f>
        <v/>
      </c>
      <c r="X3241" s="163">
        <f>IF(V3241&lt;=300%,O3241,IF(AND(V3241&gt;100%,V3241&lt;=150%),S3241,R3241))</f>
        <v/>
      </c>
      <c r="Y3241" s="162">
        <f>ROUND(X3241,0)</f>
        <v/>
      </c>
    </row>
    <row r="3242" ht="15.75" customHeight="1">
      <c r="B3242" s="57" t="inlineStr">
        <is>
          <t>8.47</t>
        </is>
      </c>
      <c r="C3242" s="32" t="n">
        <v>8714199</v>
      </c>
      <c r="D3242" s="58" t="inlineStr">
        <is>
          <t>CAMBIO DE JUNTA TUBO DE ESCAPE</t>
        </is>
      </c>
      <c r="E3242" s="56" t="inlineStr">
        <is>
          <t>cambio de junta tubo de escape</t>
        </is>
      </c>
      <c r="F3242" s="32" t="inlineStr">
        <is>
          <t>Unidad</t>
        </is>
      </c>
      <c r="G3242" s="35" t="inlineStr">
        <is>
          <t>suministro</t>
        </is>
      </c>
      <c r="H3242" s="159" t="n">
        <v>543771</v>
      </c>
      <c r="I3242" s="37" t="n">
        <v>158.91</v>
      </c>
      <c r="J3242" s="37" t="n">
        <v>151.76</v>
      </c>
      <c r="K3242" s="160">
        <f>H3242*(I3242/J3242)</f>
        <v/>
      </c>
      <c r="L3242" s="159" t="n">
        <v>679139.7711</v>
      </c>
      <c r="M3242" s="159" t="n">
        <v>659359</v>
      </c>
      <c r="N3242" s="159" t="n">
        <v>712107.72</v>
      </c>
      <c r="O3242" s="162">
        <f>MIN(K3242,L3242,M3242,N3242)</f>
        <v/>
      </c>
      <c r="P3242" s="162">
        <f>MAX(K3242,L3242,M3242,N3242)</f>
        <v/>
      </c>
      <c r="Q3242" s="162">
        <f>MEDIAN(K3242,L3242,M3242,N3242)</f>
        <v/>
      </c>
      <c r="R3242" s="162">
        <f>AVERAGE(K3242,L3242,M3242,N3242)</f>
        <v/>
      </c>
      <c r="S3242" s="162">
        <f>AVERAGE(O3242,Q3242)</f>
        <v/>
      </c>
      <c r="T3242" s="162">
        <f>AVERAGE(P3242,Q3242)</f>
        <v/>
      </c>
      <c r="U3242" s="41">
        <f>STDEVA(K3242,L3242,M3242,N3242)</f>
        <v/>
      </c>
      <c r="V3242" s="42">
        <f>U3242/Q3242</f>
        <v/>
      </c>
      <c r="W3242" s="43">
        <f>IF(X3242=O3242,"MENOR",IF(X3242=S3242,"PROM[MEN-MED]","PROMEDIO"))</f>
        <v/>
      </c>
      <c r="X3242" s="163">
        <f>IF(V3242&lt;=300%,O3242,IF(AND(V3242&gt;100%,V3242&lt;=150%),S3242,R3242))</f>
        <v/>
      </c>
      <c r="Y3242" s="162">
        <f>ROUND(X3242,0)</f>
        <v/>
      </c>
    </row>
    <row r="3243" ht="16.5" customHeight="1">
      <c r="B3243" s="60" t="n"/>
      <c r="C3243" s="61" t="n"/>
      <c r="D3243" s="62" t="n"/>
      <c r="E3243" s="63" t="n"/>
      <c r="F3243" s="61" t="n"/>
      <c r="G3243" s="64" t="n"/>
      <c r="H3243" s="173" t="n"/>
      <c r="I3243" s="100" t="n"/>
      <c r="K3243" s="160" t="n"/>
    </row>
    <row r="3244" ht="16.5" customHeight="1">
      <c r="B3244" s="60" t="n"/>
      <c r="C3244" s="61" t="n"/>
      <c r="D3244" s="62" t="n"/>
      <c r="E3244" s="63" t="n"/>
      <c r="F3244" s="61" t="n"/>
      <c r="G3244" s="64" t="n"/>
      <c r="H3244" s="173" t="n"/>
      <c r="I3244" s="100" t="n"/>
      <c r="K3244" s="160" t="n"/>
    </row>
    <row r="3245" ht="15.75" customHeight="1">
      <c r="B3245" s="139" t="inlineStr">
        <is>
          <t>TOYOTA LAND CRUISER PRADO VERSIÓN NEW PRADO TXL</t>
        </is>
      </c>
      <c r="C3245" s="149" t="n"/>
      <c r="D3245" s="149" t="n"/>
      <c r="E3245" s="149" t="n"/>
      <c r="F3245" s="149" t="n"/>
      <c r="G3245" s="150" t="n"/>
      <c r="H3245" s="154" t="inlineStr">
        <is>
          <t>INDEXACIÓN PRECIOS DEL CONTRATO 105-SAMC-APOYOLOGÍSTICO-2025 4 del 15 de octubre de 2025</t>
        </is>
      </c>
      <c r="I3245" s="149" t="n"/>
      <c r="J3245" s="149" t="n"/>
      <c r="K3245" s="150" t="n"/>
      <c r="L3245" s="155" t="inlineStr">
        <is>
          <t>COTIZACIONES 2026</t>
        </is>
      </c>
      <c r="M3245" s="149" t="n"/>
      <c r="N3245" s="150" t="n"/>
      <c r="O3245" s="19" t="n"/>
      <c r="P3245" s="19" t="n"/>
      <c r="Q3245" s="19" t="n"/>
      <c r="R3245" s="19" t="n"/>
      <c r="S3245" s="19" t="n"/>
      <c r="T3245" s="19" t="n"/>
      <c r="U3245" s="19" t="n"/>
      <c r="V3245" s="20" t="n"/>
      <c r="W3245" s="19" t="n"/>
      <c r="X3245" s="19" t="n"/>
      <c r="Y3245" s="19" t="n"/>
    </row>
    <row r="3246" ht="27" customHeight="1">
      <c r="B3246" s="68" t="inlineStr">
        <is>
          <t>ITEM</t>
        </is>
      </c>
      <c r="C3246" s="68" t="inlineStr">
        <is>
          <t>CÓDIGO CPC</t>
        </is>
      </c>
      <c r="D3246" s="69" t="inlineStr">
        <is>
          <t>NOMBRE DEL BIEN Y/O SERVICIO</t>
        </is>
      </c>
      <c r="E3246" s="68" t="inlineStr">
        <is>
          <t>DESCRIPCIÓN DEL BIEN Y/O SERVICIO</t>
        </is>
      </c>
      <c r="F3246" s="68" t="inlineStr">
        <is>
          <t>UNIDAD MEDIDA SEGÚN SECOP II</t>
        </is>
      </c>
      <c r="G3246" s="68" t="inlineStr">
        <is>
          <t>NECESIDAD TOTAL</t>
        </is>
      </c>
      <c r="H3246" s="154" t="inlineStr">
        <is>
          <t xml:space="preserve">PRECIO UNITARIO INCLUIDO IVA </t>
        </is>
      </c>
      <c r="I3246" s="154" t="inlineStr">
        <is>
          <t>IPC ACTUAL (MAYO 2026)</t>
        </is>
      </c>
      <c r="J3246" s="154" t="inlineStr">
        <is>
          <t>IPC INICIAL (OCTUBRE 2025)</t>
        </is>
      </c>
      <c r="K3246" s="154" t="inlineStr">
        <is>
          <t>PRECIO UNITARIO INCLUIDO IVA Y DEMÁS GRAVÁMENES (SI APLICA) - (INDEXADO )</t>
        </is>
      </c>
      <c r="L3246" s="156" t="inlineStr">
        <is>
          <t>DEINTEKOPCT</t>
        </is>
      </c>
      <c r="M3246" s="156" t="inlineStr">
        <is>
          <t>TECNIPROYECTO</t>
        </is>
      </c>
      <c r="N3246" s="156" t="inlineStr">
        <is>
          <t>SS7 Comunicaciones SAS</t>
        </is>
      </c>
      <c r="O3246" s="24" t="inlineStr">
        <is>
          <t>Menor</t>
        </is>
      </c>
      <c r="P3246" s="24" t="inlineStr">
        <is>
          <t>Mayor</t>
        </is>
      </c>
      <c r="Q3246" s="24" t="inlineStr">
        <is>
          <t>Mediana</t>
        </is>
      </c>
      <c r="R3246" s="24" t="inlineStr">
        <is>
          <t>Promedio</t>
        </is>
      </c>
      <c r="S3246" s="24" t="inlineStr">
        <is>
          <t>Promedio Menor-Mediana</t>
        </is>
      </c>
      <c r="T3246" s="24" t="inlineStr">
        <is>
          <t>Promedio Mayor-Mediana</t>
        </is>
      </c>
      <c r="U3246" s="24" t="inlineStr">
        <is>
          <t>Desviación Estándar</t>
        </is>
      </c>
      <c r="V3246" s="25" t="inlineStr">
        <is>
          <t>%disper</t>
        </is>
      </c>
      <c r="W3246" s="24" t="inlineStr">
        <is>
          <t>CRITERIO DE SELECCIÓN</t>
        </is>
      </c>
      <c r="X3246" s="24" t="inlineStr">
        <is>
          <t>PRECIO UNITARIO DE REFERENCIA (INCLUIDO IVA)</t>
        </is>
      </c>
      <c r="Y3246" s="24" t="inlineStr">
        <is>
          <t>PRECIO UNITARIO DE REFERENCIA (INCLUIDO IVA) REDONDEADO A 0 DECIMALES</t>
        </is>
      </c>
    </row>
    <row r="3247" ht="15" customHeight="1">
      <c r="B3247" s="26" t="inlineStr">
        <is>
          <t>1.</t>
        </is>
      </c>
      <c r="C3247" s="142" t="inlineStr">
        <is>
          <t>SISTEMA DE FRENOS</t>
        </is>
      </c>
      <c r="H3247" s="157" t="n"/>
      <c r="I3247" s="29" t="n"/>
      <c r="J3247" s="29" t="n"/>
      <c r="K3247" s="157" t="n"/>
      <c r="L3247" s="157" t="n"/>
      <c r="M3247" s="157" t="n"/>
      <c r="N3247" s="157" t="n"/>
      <c r="O3247" s="29" t="n"/>
      <c r="P3247" s="29" t="n"/>
      <c r="Q3247" s="29" t="n"/>
      <c r="R3247" s="29" t="n"/>
      <c r="S3247" s="29" t="n"/>
      <c r="T3247" s="29" t="n"/>
      <c r="U3247" s="29" t="n"/>
      <c r="V3247" s="75" t="n"/>
      <c r="W3247" s="29" t="n"/>
      <c r="X3247" s="29" t="n"/>
      <c r="Y3247" s="29" t="n"/>
    </row>
    <row r="3248" ht="15.75" customHeight="1">
      <c r="B3248" s="32" t="inlineStr">
        <is>
          <t>1.1</t>
        </is>
      </c>
      <c r="C3248" s="32" t="n">
        <v>8714199</v>
      </c>
      <c r="D3248" s="58" t="inlineStr">
        <is>
          <t>CAMBIO DE BOMBA DEL FRENO</t>
        </is>
      </c>
      <c r="E3248" s="34" t="inlineStr">
        <is>
          <t>cambio de bomba del freno</t>
        </is>
      </c>
      <c r="F3248" s="32" t="inlineStr">
        <is>
          <t>Unidad</t>
        </is>
      </c>
      <c r="G3248" s="35" t="inlineStr">
        <is>
          <t>suministro</t>
        </is>
      </c>
      <c r="H3248" s="159" t="n">
        <v>1087541</v>
      </c>
      <c r="I3248" s="37" t="n">
        <v>158.91</v>
      </c>
      <c r="J3248" s="37" t="n">
        <v>151.76</v>
      </c>
      <c r="K3248" s="160">
        <f>H3248*(I3248/J3248)</f>
        <v/>
      </c>
      <c r="L3248" s="159" t="n">
        <v>1332652.1068</v>
      </c>
      <c r="M3248" s="159" t="n">
        <v>1293837</v>
      </c>
      <c r="N3248" s="159" t="n">
        <v>1397343.96</v>
      </c>
      <c r="O3248" s="162">
        <f>MIN(K3248,L3248,M3248,N3248)</f>
        <v/>
      </c>
      <c r="P3248" s="162">
        <f>MAX(K3248,L3248,M3248,N3248)</f>
        <v/>
      </c>
      <c r="Q3248" s="162">
        <f>MEDIAN(K3248,L3248,M3248,N3248)</f>
        <v/>
      </c>
      <c r="R3248" s="162">
        <f>AVERAGE(K3248,L3248,M3248,N3248)</f>
        <v/>
      </c>
      <c r="S3248" s="162">
        <f>AVERAGE(O3248,Q3248)</f>
        <v/>
      </c>
      <c r="T3248" s="162">
        <f>AVERAGE(P3248,Q3248)</f>
        <v/>
      </c>
      <c r="U3248" s="41">
        <f>STDEVA(K3248,L3248,M3248,N3248)</f>
        <v/>
      </c>
      <c r="V3248" s="42">
        <f>U3248/Q3248</f>
        <v/>
      </c>
      <c r="W3248" s="43">
        <f>IF(X3248=O3248,"MENOR",IF(X3248=S3248,"PROM[MEN-MED]","PROMEDIO"))</f>
        <v/>
      </c>
      <c r="X3248" s="163">
        <f>IF(V3248&lt;=300%,O3248,IF(AND(V3248&gt;100%,V3248&lt;=150%),S3248,R3248))</f>
        <v/>
      </c>
      <c r="Y3248" s="162">
        <f>ROUND(X3248,0)</f>
        <v/>
      </c>
    </row>
    <row r="3249" ht="15.75" customHeight="1">
      <c r="B3249" s="32" t="inlineStr">
        <is>
          <t>1.2</t>
        </is>
      </c>
      <c r="C3249" s="32" t="n">
        <v>8714199</v>
      </c>
      <c r="D3249" s="58" t="inlineStr">
        <is>
          <t>CAMBIO DE DISCOS DEL FRENO DELANTERO</t>
        </is>
      </c>
      <c r="E3249" s="34" t="inlineStr">
        <is>
          <t>cambio de discos del freno delantero</t>
        </is>
      </c>
      <c r="F3249" s="32" t="inlineStr">
        <is>
          <t>Unidad</t>
        </is>
      </c>
      <c r="G3249" s="35" t="inlineStr">
        <is>
          <t>suministro</t>
        </is>
      </c>
      <c r="H3249" s="159" t="n">
        <v>544901</v>
      </c>
      <c r="I3249" s="37" t="n">
        <v>158.91</v>
      </c>
      <c r="J3249" s="37" t="n">
        <v>151.76</v>
      </c>
      <c r="K3249" s="160">
        <f>H3249*(I3249/J3249)</f>
        <v/>
      </c>
      <c r="L3249" s="159" t="n">
        <v>679139.7711</v>
      </c>
      <c r="M3249" s="159" t="n">
        <v>659359</v>
      </c>
      <c r="N3249" s="159" t="n">
        <v>712107.72</v>
      </c>
      <c r="O3249" s="162">
        <f>MIN(K3249,L3249,M3249,N3249)</f>
        <v/>
      </c>
      <c r="P3249" s="162">
        <f>MAX(K3249,L3249,M3249,N3249)</f>
        <v/>
      </c>
      <c r="Q3249" s="162">
        <f>MEDIAN(K3249,L3249,M3249,N3249)</f>
        <v/>
      </c>
      <c r="R3249" s="162">
        <f>AVERAGE(K3249,L3249,M3249,N3249)</f>
        <v/>
      </c>
      <c r="S3249" s="162">
        <f>AVERAGE(O3249,Q3249)</f>
        <v/>
      </c>
      <c r="T3249" s="162">
        <f>AVERAGE(P3249,Q3249)</f>
        <v/>
      </c>
      <c r="U3249" s="41">
        <f>STDEVA(K3249,L3249,M3249,N3249)</f>
        <v/>
      </c>
      <c r="V3249" s="42">
        <f>U3249/Q3249</f>
        <v/>
      </c>
      <c r="W3249" s="43">
        <f>IF(X3249=O3249,"MENOR",IF(X3249=S3249,"PROM[MEN-MED]","PROMEDIO"))</f>
        <v/>
      </c>
      <c r="X3249" s="163">
        <f>IF(V3249&lt;=300%,O3249,IF(AND(V3249&gt;100%,V3249&lt;=150%),S3249,R3249))</f>
        <v/>
      </c>
      <c r="Y3249" s="162">
        <f>ROUND(X3249,0)</f>
        <v/>
      </c>
    </row>
    <row r="3250" ht="15.75" customHeight="1">
      <c r="B3250" s="32" t="inlineStr">
        <is>
          <t>1.3</t>
        </is>
      </c>
      <c r="C3250" s="32" t="n">
        <v>8714199</v>
      </c>
      <c r="D3250" s="58" t="inlineStr">
        <is>
          <t>CAMBIO DE DISCOS DEL FRENO TRASERO</t>
        </is>
      </c>
      <c r="E3250" s="34" t="inlineStr">
        <is>
          <t>cambio de discos del freno trasero</t>
        </is>
      </c>
      <c r="F3250" s="32" t="inlineStr">
        <is>
          <t>Unidad</t>
        </is>
      </c>
      <c r="G3250" s="35" t="inlineStr">
        <is>
          <t>suministro</t>
        </is>
      </c>
      <c r="H3250" s="159" t="n">
        <v>544901</v>
      </c>
      <c r="I3250" s="37" t="n">
        <v>158.91</v>
      </c>
      <c r="J3250" s="37" t="n">
        <v>151.76</v>
      </c>
      <c r="K3250" s="160">
        <f>H3250*(I3250/J3250)</f>
        <v/>
      </c>
      <c r="L3250" s="159" t="n">
        <v>666325.5416999999</v>
      </c>
      <c r="M3250" s="159" t="n">
        <v>646918</v>
      </c>
      <c r="N3250" s="159" t="n">
        <v>698671.4399999999</v>
      </c>
      <c r="O3250" s="162">
        <f>MIN(K3250,L3250,M3250,N3250)</f>
        <v/>
      </c>
      <c r="P3250" s="162">
        <f>MAX(K3250,L3250,M3250,N3250)</f>
        <v/>
      </c>
      <c r="Q3250" s="162">
        <f>MEDIAN(K3250,L3250,M3250,N3250)</f>
        <v/>
      </c>
      <c r="R3250" s="162">
        <f>AVERAGE(K3250,L3250,M3250,N3250)</f>
        <v/>
      </c>
      <c r="S3250" s="162">
        <f>AVERAGE(O3250,Q3250)</f>
        <v/>
      </c>
      <c r="T3250" s="162">
        <f>AVERAGE(P3250,Q3250)</f>
        <v/>
      </c>
      <c r="U3250" s="41">
        <f>STDEVA(K3250,L3250,M3250,N3250)</f>
        <v/>
      </c>
      <c r="V3250" s="42">
        <f>U3250/Q3250</f>
        <v/>
      </c>
      <c r="W3250" s="43">
        <f>IF(X3250=O3250,"MENOR",IF(X3250=S3250,"PROM[MEN-MED]","PROMEDIO"))</f>
        <v/>
      </c>
      <c r="X3250" s="163">
        <f>IF(V3250&lt;=300%,O3250,IF(AND(V3250&gt;100%,V3250&lt;=150%),S3250,R3250))</f>
        <v/>
      </c>
      <c r="Y3250" s="162">
        <f>ROUND(X3250,0)</f>
        <v/>
      </c>
    </row>
    <row r="3251" ht="15.75" customHeight="1">
      <c r="B3251" s="32" t="inlineStr">
        <is>
          <t>1.4</t>
        </is>
      </c>
      <c r="C3251" s="32" t="n">
        <v>8714199</v>
      </c>
      <c r="D3251" s="58" t="inlineStr">
        <is>
          <t>CAMBIO DE PURGADOR DE FRENOS</t>
        </is>
      </c>
      <c r="E3251" s="34" t="inlineStr">
        <is>
          <t>cambio de purgador de frenos</t>
        </is>
      </c>
      <c r="F3251" s="32" t="inlineStr">
        <is>
          <t>Unidad</t>
        </is>
      </c>
      <c r="G3251" s="35" t="inlineStr">
        <is>
          <t>suministro</t>
        </is>
      </c>
      <c r="H3251" s="159" t="n">
        <v>273581</v>
      </c>
      <c r="I3251" s="37" t="n">
        <v>158.91</v>
      </c>
      <c r="J3251" s="37" t="n">
        <v>151.76</v>
      </c>
      <c r="K3251" s="160">
        <f>H3251*(I3251/J3251)</f>
        <v/>
      </c>
      <c r="L3251" s="159" t="n">
        <v>339570.4032</v>
      </c>
      <c r="M3251" s="159" t="n">
        <v>329680</v>
      </c>
      <c r="N3251" s="159" t="n">
        <v>356054.4</v>
      </c>
      <c r="O3251" s="162">
        <f>MIN(K3251,L3251,M3251,N3251)</f>
        <v/>
      </c>
      <c r="P3251" s="162">
        <f>MAX(K3251,L3251,M3251,N3251)</f>
        <v/>
      </c>
      <c r="Q3251" s="162">
        <f>MEDIAN(K3251,L3251,M3251,N3251)</f>
        <v/>
      </c>
      <c r="R3251" s="162">
        <f>AVERAGE(K3251,L3251,M3251,N3251)</f>
        <v/>
      </c>
      <c r="S3251" s="162">
        <f>AVERAGE(O3251,Q3251)</f>
        <v/>
      </c>
      <c r="T3251" s="162">
        <f>AVERAGE(P3251,Q3251)</f>
        <v/>
      </c>
      <c r="U3251" s="41">
        <f>STDEVA(K3251,L3251,M3251,N3251)</f>
        <v/>
      </c>
      <c r="V3251" s="42">
        <f>U3251/Q3251</f>
        <v/>
      </c>
      <c r="W3251" s="43">
        <f>IF(X3251=O3251,"MENOR",IF(X3251=S3251,"PROM[MEN-MED]","PROMEDIO"))</f>
        <v/>
      </c>
      <c r="X3251" s="163">
        <f>IF(V3251&lt;=300%,O3251,IF(AND(V3251&gt;100%,V3251&lt;=150%),S3251,R3251))</f>
        <v/>
      </c>
      <c r="Y3251" s="162">
        <f>ROUND(X3251,0)</f>
        <v/>
      </c>
    </row>
    <row r="3252" ht="15.75" customHeight="1">
      <c r="B3252" s="32" t="inlineStr">
        <is>
          <t>1.5</t>
        </is>
      </c>
      <c r="C3252" s="32" t="n">
        <v>8714199</v>
      </c>
      <c r="D3252" s="58" t="inlineStr">
        <is>
          <t>CAMBIO DE JUEGO PASTILLAS DELANTERAS</t>
        </is>
      </c>
      <c r="E3252" s="56" t="inlineStr">
        <is>
          <t>cambio de juego pastillas delanteras</t>
        </is>
      </c>
      <c r="F3252" s="32" t="inlineStr">
        <is>
          <t>Juego</t>
        </is>
      </c>
      <c r="G3252" s="35" t="inlineStr">
        <is>
          <t>suministro</t>
        </is>
      </c>
      <c r="H3252" s="159" t="n">
        <v>273581</v>
      </c>
      <c r="I3252" s="37" t="n">
        <v>158.91</v>
      </c>
      <c r="J3252" s="37" t="n">
        <v>151.76</v>
      </c>
      <c r="K3252" s="160">
        <f>H3252*(I3252/J3252)</f>
        <v/>
      </c>
      <c r="L3252" s="159" t="n">
        <v>336366.0664</v>
      </c>
      <c r="M3252" s="159" t="n">
        <v>326569</v>
      </c>
      <c r="N3252" s="159" t="n">
        <v>352694.52</v>
      </c>
      <c r="O3252" s="162">
        <f>MIN(K3252,L3252,M3252,N3252)</f>
        <v/>
      </c>
      <c r="P3252" s="162">
        <f>MAX(K3252,L3252,M3252,N3252)</f>
        <v/>
      </c>
      <c r="Q3252" s="162">
        <f>MEDIAN(K3252,L3252,M3252,N3252)</f>
        <v/>
      </c>
      <c r="R3252" s="162">
        <f>AVERAGE(K3252,L3252,M3252,N3252)</f>
        <v/>
      </c>
      <c r="S3252" s="162">
        <f>AVERAGE(O3252,Q3252)</f>
        <v/>
      </c>
      <c r="T3252" s="162">
        <f>AVERAGE(P3252,Q3252)</f>
        <v/>
      </c>
      <c r="U3252" s="41">
        <f>STDEVA(K3252,L3252,M3252,N3252)</f>
        <v/>
      </c>
      <c r="V3252" s="42">
        <f>U3252/Q3252</f>
        <v/>
      </c>
      <c r="W3252" s="43">
        <f>IF(X3252=O3252,"MENOR",IF(X3252=S3252,"PROM[MEN-MED]","PROMEDIO"))</f>
        <v/>
      </c>
      <c r="X3252" s="163">
        <f>IF(V3252&lt;=300%,O3252,IF(AND(V3252&gt;100%,V3252&lt;=150%),S3252,R3252))</f>
        <v/>
      </c>
      <c r="Y3252" s="162">
        <f>ROUND(X3252,0)</f>
        <v/>
      </c>
    </row>
    <row r="3253" ht="15.75" customHeight="1">
      <c r="B3253" s="32" t="inlineStr">
        <is>
          <t>1.6</t>
        </is>
      </c>
      <c r="C3253" s="32" t="n">
        <v>8714199</v>
      </c>
      <c r="D3253" s="58" t="inlineStr">
        <is>
          <t>CAMBIO DE GUAYA FRENO DE PARQUEO</t>
        </is>
      </c>
      <c r="E3253" s="34" t="inlineStr">
        <is>
          <t>cambio de guaya freno de parqueo</t>
        </is>
      </c>
      <c r="F3253" s="32" t="inlineStr">
        <is>
          <t>Unidad</t>
        </is>
      </c>
      <c r="G3253" s="35" t="inlineStr">
        <is>
          <t>suministro</t>
        </is>
      </c>
      <c r="H3253" s="159" t="n">
        <v>683953</v>
      </c>
      <c r="I3253" s="37" t="n">
        <v>158.91</v>
      </c>
      <c r="J3253" s="37" t="n">
        <v>151.76</v>
      </c>
      <c r="K3253" s="160">
        <f>H3253*(I3253/J3253)</f>
        <v/>
      </c>
      <c r="L3253" s="159" t="n">
        <v>824898.1587</v>
      </c>
      <c r="M3253" s="159" t="n">
        <v>800872</v>
      </c>
      <c r="N3253" s="159" t="n">
        <v>864941.76</v>
      </c>
      <c r="O3253" s="162">
        <f>MIN(K3253,L3253,M3253,N3253)</f>
        <v/>
      </c>
      <c r="P3253" s="162">
        <f>MAX(K3253,L3253,M3253,N3253)</f>
        <v/>
      </c>
      <c r="Q3253" s="162">
        <f>MEDIAN(K3253,L3253,M3253,N3253)</f>
        <v/>
      </c>
      <c r="R3253" s="162">
        <f>AVERAGE(K3253,L3253,M3253,N3253)</f>
        <v/>
      </c>
      <c r="S3253" s="162">
        <f>AVERAGE(O3253,Q3253)</f>
        <v/>
      </c>
      <c r="T3253" s="162">
        <f>AVERAGE(P3253,Q3253)</f>
        <v/>
      </c>
      <c r="U3253" s="41">
        <f>STDEVA(K3253,L3253,M3253,N3253)</f>
        <v/>
      </c>
      <c r="V3253" s="42">
        <f>U3253/Q3253</f>
        <v/>
      </c>
      <c r="W3253" s="43">
        <f>IF(X3253=O3253,"MENOR",IF(X3253=S3253,"PROM[MEN-MED]","PROMEDIO"))</f>
        <v/>
      </c>
      <c r="X3253" s="163">
        <f>IF(V3253&lt;=300%,O3253,IF(AND(V3253&gt;100%,V3253&lt;=150%),S3253,R3253))</f>
        <v/>
      </c>
      <c r="Y3253" s="162">
        <f>ROUND(X3253,0)</f>
        <v/>
      </c>
    </row>
    <row r="3254" ht="15.75" customHeight="1">
      <c r="B3254" s="32" t="inlineStr">
        <is>
          <t>1.7</t>
        </is>
      </c>
      <c r="C3254" s="32" t="n">
        <v>8714199</v>
      </c>
      <c r="D3254" s="58" t="inlineStr">
        <is>
          <t>CAMBIO DE JUEGO BANDAS FRENO DE PARQUEO</t>
        </is>
      </c>
      <c r="E3254" s="56" t="inlineStr">
        <is>
          <t>cambio de juego bandas freno de parqueo</t>
        </is>
      </c>
      <c r="F3254" s="32" t="inlineStr">
        <is>
          <t>Juego</t>
        </is>
      </c>
      <c r="G3254" s="35" t="inlineStr">
        <is>
          <t>suministro</t>
        </is>
      </c>
      <c r="H3254" s="159" t="n">
        <v>406980</v>
      </c>
      <c r="I3254" s="37" t="n">
        <v>158.91</v>
      </c>
      <c r="J3254" s="37" t="n">
        <v>151.76</v>
      </c>
      <c r="K3254" s="160">
        <f>H3254*(I3254/J3254)</f>
        <v/>
      </c>
      <c r="L3254" s="159" t="n">
        <v>494938.6953</v>
      </c>
      <c r="M3254" s="159" t="n">
        <v>480523</v>
      </c>
      <c r="N3254" s="159" t="n">
        <v>518964.84</v>
      </c>
      <c r="O3254" s="162">
        <f>MIN(K3254,L3254,M3254,N3254)</f>
        <v/>
      </c>
      <c r="P3254" s="162">
        <f>MAX(K3254,L3254,M3254,N3254)</f>
        <v/>
      </c>
      <c r="Q3254" s="162">
        <f>MEDIAN(K3254,L3254,M3254,N3254)</f>
        <v/>
      </c>
      <c r="R3254" s="162">
        <f>AVERAGE(K3254,L3254,M3254,N3254)</f>
        <v/>
      </c>
      <c r="S3254" s="162">
        <f>AVERAGE(O3254,Q3254)</f>
        <v/>
      </c>
      <c r="T3254" s="162">
        <f>AVERAGE(P3254,Q3254)</f>
        <v/>
      </c>
      <c r="U3254" s="41">
        <f>STDEVA(K3254,L3254,M3254,N3254)</f>
        <v/>
      </c>
      <c r="V3254" s="42">
        <f>U3254/Q3254</f>
        <v/>
      </c>
      <c r="W3254" s="43">
        <f>IF(X3254=O3254,"MENOR",IF(X3254=S3254,"PROM[MEN-MED]","PROMEDIO"))</f>
        <v/>
      </c>
      <c r="X3254" s="163">
        <f>IF(V3254&lt;=300%,O3254,IF(AND(V3254&gt;100%,V3254&lt;=150%),S3254,R3254))</f>
        <v/>
      </c>
      <c r="Y3254" s="162">
        <f>ROUND(X3254,0)</f>
        <v/>
      </c>
    </row>
    <row r="3255" ht="15.75" customHeight="1">
      <c r="B3255" s="32" t="inlineStr">
        <is>
          <t>1.8</t>
        </is>
      </c>
      <c r="C3255" s="32" t="n">
        <v>8714199</v>
      </c>
      <c r="D3255" s="58" t="inlineStr">
        <is>
          <t>CAMBIO DE JUEGO PASTILLAS TRASERAS</t>
        </is>
      </c>
      <c r="E3255" s="56" t="inlineStr">
        <is>
          <t>cambio de juego pastillas traseras</t>
        </is>
      </c>
      <c r="F3255" s="32" t="inlineStr">
        <is>
          <t>Juego</t>
        </is>
      </c>
      <c r="G3255" s="35" t="inlineStr">
        <is>
          <t>suministro</t>
        </is>
      </c>
      <c r="H3255" s="159" t="n">
        <v>273581</v>
      </c>
      <c r="I3255" s="37" t="n">
        <v>158.91</v>
      </c>
      <c r="J3255" s="37" t="n">
        <v>151.76</v>
      </c>
      <c r="K3255" s="160">
        <f>H3255*(I3255/J3255)</f>
        <v/>
      </c>
      <c r="L3255" s="159" t="n">
        <v>342773.7047</v>
      </c>
      <c r="M3255" s="159" t="n">
        <v>332790</v>
      </c>
      <c r="N3255" s="159" t="n">
        <v>359413.2</v>
      </c>
      <c r="O3255" s="162">
        <f>MIN(K3255,L3255,M3255,N3255)</f>
        <v/>
      </c>
      <c r="P3255" s="162">
        <f>MAX(K3255,L3255,M3255,N3255)</f>
        <v/>
      </c>
      <c r="Q3255" s="162">
        <f>MEDIAN(K3255,L3255,M3255,N3255)</f>
        <v/>
      </c>
      <c r="R3255" s="162">
        <f>AVERAGE(K3255,L3255,M3255,N3255)</f>
        <v/>
      </c>
      <c r="S3255" s="162">
        <f>AVERAGE(O3255,Q3255)</f>
        <v/>
      </c>
      <c r="T3255" s="162">
        <f>AVERAGE(P3255,Q3255)</f>
        <v/>
      </c>
      <c r="U3255" s="41">
        <f>STDEVA(K3255,L3255,M3255,N3255)</f>
        <v/>
      </c>
      <c r="V3255" s="42">
        <f>U3255/Q3255</f>
        <v/>
      </c>
      <c r="W3255" s="43">
        <f>IF(X3255=O3255,"MENOR",IF(X3255=S3255,"PROM[MEN-MED]","PROMEDIO"))</f>
        <v/>
      </c>
      <c r="X3255" s="163">
        <f>IF(V3255&lt;=300%,O3255,IF(AND(V3255&gt;100%,V3255&lt;=150%),S3255,R3255))</f>
        <v/>
      </c>
      <c r="Y3255" s="162">
        <f>ROUND(X3255,0)</f>
        <v/>
      </c>
    </row>
    <row r="3256" ht="15.75" customHeight="1">
      <c r="B3256" s="32" t="inlineStr">
        <is>
          <t>1.9</t>
        </is>
      </c>
      <c r="C3256" s="32" t="n">
        <v>8714199</v>
      </c>
      <c r="D3256" s="58" t="inlineStr">
        <is>
          <t>CAMBIO DE MORDAZA FRENO DELANTERO</t>
        </is>
      </c>
      <c r="E3256" s="34" t="inlineStr">
        <is>
          <t>cambio de mordaza freno delantero</t>
        </is>
      </c>
      <c r="F3256" s="32" t="inlineStr">
        <is>
          <t>Unidad</t>
        </is>
      </c>
      <c r="G3256" s="35" t="inlineStr">
        <is>
          <t>suministro</t>
        </is>
      </c>
      <c r="H3256" s="159" t="n">
        <v>544901</v>
      </c>
      <c r="I3256" s="37" t="n">
        <v>158.91</v>
      </c>
      <c r="J3256" s="37" t="n">
        <v>151.76</v>
      </c>
      <c r="K3256" s="160">
        <f>H3256*(I3256/J3256)</f>
        <v/>
      </c>
      <c r="L3256" s="159" t="n">
        <v>679139.7711</v>
      </c>
      <c r="M3256" s="159" t="n">
        <v>659359</v>
      </c>
      <c r="N3256" s="159" t="n">
        <v>712107.72</v>
      </c>
      <c r="O3256" s="162">
        <f>MIN(K3256,L3256,M3256,N3256)</f>
        <v/>
      </c>
      <c r="P3256" s="162">
        <f>MAX(K3256,L3256,M3256,N3256)</f>
        <v/>
      </c>
      <c r="Q3256" s="162">
        <f>MEDIAN(K3256,L3256,M3256,N3256)</f>
        <v/>
      </c>
      <c r="R3256" s="162">
        <f>AVERAGE(K3256,L3256,M3256,N3256)</f>
        <v/>
      </c>
      <c r="S3256" s="162">
        <f>AVERAGE(O3256,Q3256)</f>
        <v/>
      </c>
      <c r="T3256" s="162">
        <f>AVERAGE(P3256,Q3256)</f>
        <v/>
      </c>
      <c r="U3256" s="41">
        <f>STDEVA(K3256,L3256,M3256,N3256)</f>
        <v/>
      </c>
      <c r="V3256" s="42">
        <f>U3256/Q3256</f>
        <v/>
      </c>
      <c r="W3256" s="43">
        <f>IF(X3256=O3256,"MENOR",IF(X3256=S3256,"PROM[MEN-MED]","PROMEDIO"))</f>
        <v/>
      </c>
      <c r="X3256" s="163">
        <f>IF(V3256&lt;=300%,O3256,IF(AND(V3256&gt;100%,V3256&lt;=150%),S3256,R3256))</f>
        <v/>
      </c>
      <c r="Y3256" s="162">
        <f>ROUND(X3256,0)</f>
        <v/>
      </c>
    </row>
    <row r="3257" ht="15.75" customHeight="1">
      <c r="B3257" s="32" t="inlineStr">
        <is>
          <t>1.10</t>
        </is>
      </c>
      <c r="C3257" s="32" t="n">
        <v>8714199</v>
      </c>
      <c r="D3257" s="58" t="inlineStr">
        <is>
          <t>CAMBIO DE MORDAZA FRENO TRASERO</t>
        </is>
      </c>
      <c r="E3257" s="34" t="inlineStr">
        <is>
          <t>cambio de mordaza freno trasero</t>
        </is>
      </c>
      <c r="F3257" s="32" t="inlineStr">
        <is>
          <t>Unidad</t>
        </is>
      </c>
      <c r="G3257" s="35" t="inlineStr">
        <is>
          <t>suministro</t>
        </is>
      </c>
      <c r="H3257" s="159" t="n">
        <v>544901</v>
      </c>
      <c r="I3257" s="37" t="n">
        <v>158.91</v>
      </c>
      <c r="J3257" s="37" t="n">
        <v>151.76</v>
      </c>
      <c r="K3257" s="160">
        <f>H3257*(I3257/J3257)</f>
        <v/>
      </c>
      <c r="L3257" s="159" t="n">
        <v>672733.1681</v>
      </c>
      <c r="M3257" s="159" t="n">
        <v>653139</v>
      </c>
      <c r="N3257" s="159" t="n">
        <v>705390.12</v>
      </c>
      <c r="O3257" s="162">
        <f>MIN(K3257,L3257,M3257,N3257)</f>
        <v/>
      </c>
      <c r="P3257" s="162">
        <f>MAX(K3257,L3257,M3257,N3257)</f>
        <v/>
      </c>
      <c r="Q3257" s="162">
        <f>MEDIAN(K3257,L3257,M3257,N3257)</f>
        <v/>
      </c>
      <c r="R3257" s="162">
        <f>AVERAGE(K3257,L3257,M3257,N3257)</f>
        <v/>
      </c>
      <c r="S3257" s="162">
        <f>AVERAGE(O3257,Q3257)</f>
        <v/>
      </c>
      <c r="T3257" s="162">
        <f>AVERAGE(P3257,Q3257)</f>
        <v/>
      </c>
      <c r="U3257" s="41">
        <f>STDEVA(K3257,L3257,M3257,N3257)</f>
        <v/>
      </c>
      <c r="V3257" s="42">
        <f>U3257/Q3257</f>
        <v/>
      </c>
      <c r="W3257" s="43">
        <f>IF(X3257=O3257,"MENOR",IF(X3257=S3257,"PROM[MEN-MED]","PROMEDIO"))</f>
        <v/>
      </c>
      <c r="X3257" s="163">
        <f>IF(V3257&lt;=300%,O3257,IF(AND(V3257&gt;100%,V3257&lt;=150%),S3257,R3257))</f>
        <v/>
      </c>
      <c r="Y3257" s="162">
        <f>ROUND(X3257,0)</f>
        <v/>
      </c>
    </row>
    <row r="3258" ht="15.75" customHeight="1">
      <c r="B3258" s="32" t="inlineStr">
        <is>
          <t>1.11</t>
        </is>
      </c>
      <c r="C3258" s="32" t="n">
        <v>8714199</v>
      </c>
      <c r="D3258" s="58" t="inlineStr">
        <is>
          <t>CAMBIO DE DEPÓSITO DE LÍQUIDO DE FRENOS</t>
        </is>
      </c>
      <c r="E3258" s="34" t="inlineStr">
        <is>
          <t>cambio de depósito de líquido de frenos</t>
        </is>
      </c>
      <c r="F3258" s="32" t="inlineStr">
        <is>
          <t>Unidad</t>
        </is>
      </c>
      <c r="G3258" s="35" t="inlineStr">
        <is>
          <t>suministro</t>
        </is>
      </c>
      <c r="H3258" s="159" t="n">
        <v>544901</v>
      </c>
      <c r="I3258" s="37" t="n">
        <v>158.91</v>
      </c>
      <c r="J3258" s="37" t="n">
        <v>151.76</v>
      </c>
      <c r="K3258" s="160">
        <f>H3258*(I3258/J3258)</f>
        <v/>
      </c>
      <c r="L3258" s="159" t="n">
        <v>679139.7711</v>
      </c>
      <c r="M3258" s="159" t="n">
        <v>659359</v>
      </c>
      <c r="N3258" s="159" t="n">
        <v>712107.72</v>
      </c>
      <c r="O3258" s="162">
        <f>MIN(K3258,L3258,M3258,N3258)</f>
        <v/>
      </c>
      <c r="P3258" s="162">
        <f>MAX(K3258,L3258,M3258,N3258)</f>
        <v/>
      </c>
      <c r="Q3258" s="162">
        <f>MEDIAN(K3258,L3258,M3258,N3258)</f>
        <v/>
      </c>
      <c r="R3258" s="162">
        <f>AVERAGE(K3258,L3258,M3258,N3258)</f>
        <v/>
      </c>
      <c r="S3258" s="162">
        <f>AVERAGE(O3258,Q3258)</f>
        <v/>
      </c>
      <c r="T3258" s="162">
        <f>AVERAGE(P3258,Q3258)</f>
        <v/>
      </c>
      <c r="U3258" s="41">
        <f>STDEVA(K3258,L3258,M3258,N3258)</f>
        <v/>
      </c>
      <c r="V3258" s="42">
        <f>U3258/Q3258</f>
        <v/>
      </c>
      <c r="W3258" s="43">
        <f>IF(X3258=O3258,"MENOR",IF(X3258=S3258,"PROM[MEN-MED]","PROMEDIO"))</f>
        <v/>
      </c>
      <c r="X3258" s="163">
        <f>IF(V3258&lt;=300%,O3258,IF(AND(V3258&gt;100%,V3258&lt;=150%),S3258,R3258))</f>
        <v/>
      </c>
      <c r="Y3258" s="162">
        <f>ROUND(X3258,0)</f>
        <v/>
      </c>
    </row>
    <row r="3259" ht="15.75" customHeight="1">
      <c r="B3259" s="32" t="inlineStr">
        <is>
          <t>1.12</t>
        </is>
      </c>
      <c r="C3259" s="32" t="n">
        <v>8714199</v>
      </c>
      <c r="D3259" s="58" t="inlineStr">
        <is>
          <t xml:space="preserve">CAMBIO DE MANGUERAS DE FRENO DELANTERAS </t>
        </is>
      </c>
      <c r="E3259" s="34" t="inlineStr">
        <is>
          <t xml:space="preserve">cambio de mangueras de freno delanteras </t>
        </is>
      </c>
      <c r="F3259" s="32" t="inlineStr">
        <is>
          <t>Unidad</t>
        </is>
      </c>
      <c r="G3259" s="35" t="inlineStr">
        <is>
          <t>suministro</t>
        </is>
      </c>
      <c r="H3259" s="159" t="n">
        <v>544901</v>
      </c>
      <c r="I3259" s="37" t="n">
        <v>158.91</v>
      </c>
      <c r="J3259" s="37" t="n">
        <v>151.76</v>
      </c>
      <c r="K3259" s="160">
        <f>H3259*(I3259/J3259)</f>
        <v/>
      </c>
      <c r="L3259" s="159" t="n">
        <v>679139.7711</v>
      </c>
      <c r="M3259" s="159" t="n">
        <v>659359</v>
      </c>
      <c r="N3259" s="159" t="n">
        <v>712107.72</v>
      </c>
      <c r="O3259" s="162">
        <f>MIN(K3259,L3259,M3259,N3259)</f>
        <v/>
      </c>
      <c r="P3259" s="162">
        <f>MAX(K3259,L3259,M3259,N3259)</f>
        <v/>
      </c>
      <c r="Q3259" s="162">
        <f>MEDIAN(K3259,L3259,M3259,N3259)</f>
        <v/>
      </c>
      <c r="R3259" s="162">
        <f>AVERAGE(K3259,L3259,M3259,N3259)</f>
        <v/>
      </c>
      <c r="S3259" s="162">
        <f>AVERAGE(O3259,Q3259)</f>
        <v/>
      </c>
      <c r="T3259" s="162">
        <f>AVERAGE(P3259,Q3259)</f>
        <v/>
      </c>
      <c r="U3259" s="41">
        <f>STDEVA(K3259,L3259,M3259,N3259)</f>
        <v/>
      </c>
      <c r="V3259" s="42">
        <f>U3259/Q3259</f>
        <v/>
      </c>
      <c r="W3259" s="43">
        <f>IF(X3259=O3259,"MENOR",IF(X3259=S3259,"PROM[MEN-MED]","PROMEDIO"))</f>
        <v/>
      </c>
      <c r="X3259" s="163">
        <f>IF(V3259&lt;=300%,O3259,IF(AND(V3259&gt;100%,V3259&lt;=150%),S3259,R3259))</f>
        <v/>
      </c>
      <c r="Y3259" s="162">
        <f>ROUND(X3259,0)</f>
        <v/>
      </c>
    </row>
    <row r="3260" ht="15.75" customHeight="1">
      <c r="B3260" s="32" t="inlineStr">
        <is>
          <t>1.13</t>
        </is>
      </c>
      <c r="C3260" s="32" t="n">
        <v>8714199</v>
      </c>
      <c r="D3260" s="58" t="inlineStr">
        <is>
          <t xml:space="preserve">CAMBIO DE MANGUERAS DE FRENO TRASERAS </t>
        </is>
      </c>
      <c r="E3260" s="34" t="inlineStr">
        <is>
          <t xml:space="preserve">cambio de mangueras de freno traseras </t>
        </is>
      </c>
      <c r="F3260" s="32" t="inlineStr">
        <is>
          <t>Unidad</t>
        </is>
      </c>
      <c r="G3260" s="35" t="inlineStr">
        <is>
          <t>suministro</t>
        </is>
      </c>
      <c r="H3260" s="159" t="n">
        <v>544901</v>
      </c>
      <c r="I3260" s="37" t="n">
        <v>158.91</v>
      </c>
      <c r="J3260" s="37" t="n">
        <v>151.76</v>
      </c>
      <c r="K3260" s="160">
        <f>H3260*(I3260/J3260)</f>
        <v/>
      </c>
      <c r="L3260" s="159" t="n">
        <v>679139.7711</v>
      </c>
      <c r="M3260" s="159" t="n">
        <v>659359</v>
      </c>
      <c r="N3260" s="159" t="n">
        <v>712107.72</v>
      </c>
      <c r="O3260" s="162">
        <f>MIN(K3260,L3260,M3260,N3260)</f>
        <v/>
      </c>
      <c r="P3260" s="162">
        <f>MAX(K3260,L3260,M3260,N3260)</f>
        <v/>
      </c>
      <c r="Q3260" s="162">
        <f>MEDIAN(K3260,L3260,M3260,N3260)</f>
        <v/>
      </c>
      <c r="R3260" s="162">
        <f>AVERAGE(K3260,L3260,M3260,N3260)</f>
        <v/>
      </c>
      <c r="S3260" s="162">
        <f>AVERAGE(O3260,Q3260)</f>
        <v/>
      </c>
      <c r="T3260" s="162">
        <f>AVERAGE(P3260,Q3260)</f>
        <v/>
      </c>
      <c r="U3260" s="41">
        <f>STDEVA(K3260,L3260,M3260,N3260)</f>
        <v/>
      </c>
      <c r="V3260" s="42">
        <f>U3260/Q3260</f>
        <v/>
      </c>
      <c r="W3260" s="43">
        <f>IF(X3260=O3260,"MENOR",IF(X3260=S3260,"PROM[MEN-MED]","PROMEDIO"))</f>
        <v/>
      </c>
      <c r="X3260" s="163">
        <f>IF(V3260&lt;=300%,O3260,IF(AND(V3260&gt;100%,V3260&lt;=150%),S3260,R3260))</f>
        <v/>
      </c>
      <c r="Y3260" s="162">
        <f>ROUND(X3260,0)</f>
        <v/>
      </c>
    </row>
    <row r="3261" ht="15.75" customHeight="1">
      <c r="B3261" s="32" t="inlineStr">
        <is>
          <t>1.14</t>
        </is>
      </c>
      <c r="C3261" s="32" t="n">
        <v>8714199</v>
      </c>
      <c r="D3261" s="58" t="inlineStr">
        <is>
          <t>CAMBIO DE BOOSTER DE FRENO (SERVO FRENO)</t>
        </is>
      </c>
      <c r="E3261" s="34" t="inlineStr">
        <is>
          <t>cambio de booster de freno (servo freno)</t>
        </is>
      </c>
      <c r="F3261" s="32" t="inlineStr">
        <is>
          <t>Unidad</t>
        </is>
      </c>
      <c r="G3261" s="35" t="inlineStr">
        <is>
          <t>suministro</t>
        </is>
      </c>
      <c r="H3261" s="159" t="n">
        <v>1086411</v>
      </c>
      <c r="I3261" s="37" t="n">
        <v>158.91</v>
      </c>
      <c r="J3261" s="37" t="n">
        <v>151.76</v>
      </c>
      <c r="K3261" s="160">
        <f>H3261*(I3261/J3261)</f>
        <v/>
      </c>
      <c r="L3261" s="159" t="n">
        <v>1358279.5422</v>
      </c>
      <c r="M3261" s="159" t="n">
        <v>1318718</v>
      </c>
      <c r="N3261" s="159" t="n">
        <v>1424215.44</v>
      </c>
      <c r="O3261" s="162">
        <f>MIN(K3261,L3261,M3261,N3261)</f>
        <v/>
      </c>
      <c r="P3261" s="162">
        <f>MAX(K3261,L3261,M3261,N3261)</f>
        <v/>
      </c>
      <c r="Q3261" s="162">
        <f>MEDIAN(K3261,L3261,M3261,N3261)</f>
        <v/>
      </c>
      <c r="R3261" s="162">
        <f>AVERAGE(K3261,L3261,M3261,N3261)</f>
        <v/>
      </c>
      <c r="S3261" s="162">
        <f>AVERAGE(O3261,Q3261)</f>
        <v/>
      </c>
      <c r="T3261" s="162">
        <f>AVERAGE(P3261,Q3261)</f>
        <v/>
      </c>
      <c r="U3261" s="41">
        <f>STDEVA(K3261,L3261,M3261,N3261)</f>
        <v/>
      </c>
      <c r="V3261" s="42">
        <f>U3261/Q3261</f>
        <v/>
      </c>
      <c r="W3261" s="43">
        <f>IF(X3261=O3261,"MENOR",IF(X3261=S3261,"PROM[MEN-MED]","PROMEDIO"))</f>
        <v/>
      </c>
      <c r="X3261" s="163">
        <f>IF(V3261&lt;=300%,O3261,IF(AND(V3261&gt;100%,V3261&lt;=150%),S3261,R3261))</f>
        <v/>
      </c>
      <c r="Y3261" s="162">
        <f>ROUND(X3261,0)</f>
        <v/>
      </c>
    </row>
    <row r="3262" ht="15.75" customHeight="1">
      <c r="B3262" s="32" t="inlineStr">
        <is>
          <t>1.15</t>
        </is>
      </c>
      <c r="C3262" s="32" t="n">
        <v>8714199</v>
      </c>
      <c r="D3262" s="58" t="inlineStr">
        <is>
          <t>CAMBIO DE ABS (SISTEMA ANTIBLOQUEO DE FRENOS)</t>
        </is>
      </c>
      <c r="E3262" s="34" t="inlineStr">
        <is>
          <t>cambio de abs (sistema antibloqueo de frenos)</t>
        </is>
      </c>
      <c r="F3262" s="32" t="inlineStr">
        <is>
          <t>Unidad</t>
        </is>
      </c>
      <c r="G3262" s="35" t="inlineStr">
        <is>
          <t>suministro</t>
        </is>
      </c>
      <c r="H3262" s="159" t="n">
        <v>544901</v>
      </c>
      <c r="I3262" s="37" t="n">
        <v>158.91</v>
      </c>
      <c r="J3262" s="37" t="n">
        <v>151.76</v>
      </c>
      <c r="K3262" s="160">
        <f>H3262*(I3262/J3262)</f>
        <v/>
      </c>
      <c r="L3262" s="159" t="n">
        <v>685546.3741</v>
      </c>
      <c r="M3262" s="159" t="n">
        <v>665579</v>
      </c>
      <c r="N3262" s="159" t="n">
        <v>718825.3199999999</v>
      </c>
      <c r="O3262" s="162">
        <f>MIN(K3262,L3262,M3262,N3262)</f>
        <v/>
      </c>
      <c r="P3262" s="162">
        <f>MAX(K3262,L3262,M3262,N3262)</f>
        <v/>
      </c>
      <c r="Q3262" s="162">
        <f>MEDIAN(K3262,L3262,M3262,N3262)</f>
        <v/>
      </c>
      <c r="R3262" s="162">
        <f>AVERAGE(K3262,L3262,M3262,N3262)</f>
        <v/>
      </c>
      <c r="S3262" s="162">
        <f>AVERAGE(O3262,Q3262)</f>
        <v/>
      </c>
      <c r="T3262" s="162">
        <f>AVERAGE(P3262,Q3262)</f>
        <v/>
      </c>
      <c r="U3262" s="41">
        <f>STDEVA(K3262,L3262,M3262,N3262)</f>
        <v/>
      </c>
      <c r="V3262" s="42">
        <f>U3262/Q3262</f>
        <v/>
      </c>
      <c r="W3262" s="43">
        <f>IF(X3262=O3262,"MENOR",IF(X3262=S3262,"PROM[MEN-MED]","PROMEDIO"))</f>
        <v/>
      </c>
      <c r="X3262" s="163">
        <f>IF(V3262&lt;=300%,O3262,IF(AND(V3262&gt;100%,V3262&lt;=150%),S3262,R3262))</f>
        <v/>
      </c>
      <c r="Y3262" s="162">
        <f>ROUND(X3262,0)</f>
        <v/>
      </c>
    </row>
    <row r="3263" ht="15.75" customHeight="1">
      <c r="B3263" s="32" t="inlineStr">
        <is>
          <t>1.16</t>
        </is>
      </c>
      <c r="C3263" s="32" t="n">
        <v>8714199</v>
      </c>
      <c r="D3263" s="58" t="inlineStr">
        <is>
          <t>CAMBIO DE EBD (DISTRIBUCIÓN ELECTRÓNICA DE FRENADO)</t>
        </is>
      </c>
      <c r="E3263" s="34" t="inlineStr">
        <is>
          <t>cambio de ebd (distribución electrónica de frenado)</t>
        </is>
      </c>
      <c r="F3263" s="32" t="inlineStr">
        <is>
          <t>Unidad</t>
        </is>
      </c>
      <c r="G3263" s="35" t="inlineStr">
        <is>
          <t>suministro</t>
        </is>
      </c>
      <c r="H3263" s="159" t="n">
        <v>820743</v>
      </c>
      <c r="I3263" s="37" t="n">
        <v>158.91</v>
      </c>
      <c r="J3263" s="37" t="n">
        <v>151.76</v>
      </c>
      <c r="K3263" s="160">
        <f>H3263*(I3263/J3263)</f>
        <v/>
      </c>
      <c r="L3263" s="159" t="n">
        <v>999488.3066</v>
      </c>
      <c r="M3263" s="159" t="n">
        <v>970377</v>
      </c>
      <c r="N3263" s="159" t="n">
        <v>1048007.16</v>
      </c>
      <c r="O3263" s="162">
        <f>MIN(K3263,L3263,M3263,N3263)</f>
        <v/>
      </c>
      <c r="P3263" s="162">
        <f>MAX(K3263,L3263,M3263,N3263)</f>
        <v/>
      </c>
      <c r="Q3263" s="162">
        <f>MEDIAN(K3263,L3263,M3263,N3263)</f>
        <v/>
      </c>
      <c r="R3263" s="162">
        <f>AVERAGE(K3263,L3263,M3263,N3263)</f>
        <v/>
      </c>
      <c r="S3263" s="162">
        <f>AVERAGE(O3263,Q3263)</f>
        <v/>
      </c>
      <c r="T3263" s="162">
        <f>AVERAGE(P3263,Q3263)</f>
        <v/>
      </c>
      <c r="U3263" s="41">
        <f>STDEVA(K3263,L3263,M3263,N3263)</f>
        <v/>
      </c>
      <c r="V3263" s="42">
        <f>U3263/Q3263</f>
        <v/>
      </c>
      <c r="W3263" s="43">
        <f>IF(X3263=O3263,"MENOR",IF(X3263=S3263,"PROM[MEN-MED]","PROMEDIO"))</f>
        <v/>
      </c>
      <c r="X3263" s="163">
        <f>IF(V3263&lt;=300%,O3263,IF(AND(V3263&gt;100%,V3263&lt;=150%),S3263,R3263))</f>
        <v/>
      </c>
      <c r="Y3263" s="162">
        <f>ROUND(X3263,0)</f>
        <v/>
      </c>
    </row>
    <row r="3264" ht="15.75" customHeight="1">
      <c r="B3264" s="32" t="inlineStr">
        <is>
          <t>1.17</t>
        </is>
      </c>
      <c r="C3264" s="32" t="n">
        <v>8714199</v>
      </c>
      <c r="D3264" s="58" t="inlineStr">
        <is>
          <t xml:space="preserve">CAMBIO DE MUELLE DE RETORNO DEL PEDAL DE FRENO </t>
        </is>
      </c>
      <c r="E3264" s="34" t="inlineStr">
        <is>
          <t xml:space="preserve">cambio de muelle de retorno del pedal de freno </t>
        </is>
      </c>
      <c r="F3264" s="32" t="inlineStr">
        <is>
          <t>Unidad</t>
        </is>
      </c>
      <c r="G3264" s="35" t="inlineStr">
        <is>
          <t>suministro</t>
        </is>
      </c>
      <c r="H3264" s="159" t="n">
        <v>544901</v>
      </c>
      <c r="I3264" s="37" t="n">
        <v>158.91</v>
      </c>
      <c r="J3264" s="37" t="n">
        <v>151.76</v>
      </c>
      <c r="K3264" s="160">
        <f>H3264*(I3264/J3264)</f>
        <v/>
      </c>
      <c r="L3264" s="159" t="n">
        <v>685546.3741</v>
      </c>
      <c r="M3264" s="159" t="n">
        <v>665579</v>
      </c>
      <c r="N3264" s="159" t="n">
        <v>718825.3199999999</v>
      </c>
      <c r="O3264" s="162">
        <f>MIN(K3264,L3264,M3264,N3264)</f>
        <v/>
      </c>
      <c r="P3264" s="162">
        <f>MAX(K3264,L3264,M3264,N3264)</f>
        <v/>
      </c>
      <c r="Q3264" s="162">
        <f>MEDIAN(K3264,L3264,M3264,N3264)</f>
        <v/>
      </c>
      <c r="R3264" s="162">
        <f>AVERAGE(K3264,L3264,M3264,N3264)</f>
        <v/>
      </c>
      <c r="S3264" s="162">
        <f>AVERAGE(O3264,Q3264)</f>
        <v/>
      </c>
      <c r="T3264" s="162">
        <f>AVERAGE(P3264,Q3264)</f>
        <v/>
      </c>
      <c r="U3264" s="41">
        <f>STDEVA(K3264,L3264,M3264,N3264)</f>
        <v/>
      </c>
      <c r="V3264" s="42">
        <f>U3264/Q3264</f>
        <v/>
      </c>
      <c r="W3264" s="43">
        <f>IF(X3264=O3264,"MENOR",IF(X3264=S3264,"PROM[MEN-MED]","PROMEDIO"))</f>
        <v/>
      </c>
      <c r="X3264" s="163">
        <f>IF(V3264&lt;=300%,O3264,IF(AND(V3264&gt;100%,V3264&lt;=150%),S3264,R3264))</f>
        <v/>
      </c>
      <c r="Y3264" s="162">
        <f>ROUND(X3264,0)</f>
        <v/>
      </c>
    </row>
    <row r="3265" ht="15.75" customHeight="1">
      <c r="B3265" s="32" t="inlineStr">
        <is>
          <t>1.18</t>
        </is>
      </c>
      <c r="C3265" s="32" t="n">
        <v>8714199</v>
      </c>
      <c r="D3265" s="58" t="inlineStr">
        <is>
          <t>CAMBIO DE CONJUNTO DEL INTERRUPTOR DE LAS LUCES DE FRENO</t>
        </is>
      </c>
      <c r="E3265" s="34" t="inlineStr">
        <is>
          <t>cambio de conjunto del interruptor de las luces de freno</t>
        </is>
      </c>
      <c r="F3265" s="32" t="inlineStr">
        <is>
          <t>Unidad</t>
        </is>
      </c>
      <c r="G3265" s="35" t="inlineStr">
        <is>
          <t>suministro</t>
        </is>
      </c>
      <c r="H3265" s="159" t="n">
        <v>273581</v>
      </c>
      <c r="I3265" s="37" t="n">
        <v>158.91</v>
      </c>
      <c r="J3265" s="37" t="n">
        <v>151.76</v>
      </c>
      <c r="K3265" s="160">
        <f>H3265*(I3265/J3265)</f>
        <v/>
      </c>
      <c r="L3265" s="159" t="n">
        <v>329959.4753</v>
      </c>
      <c r="M3265" s="159" t="n">
        <v>320349</v>
      </c>
      <c r="N3265" s="159" t="n">
        <v>345976.92</v>
      </c>
      <c r="O3265" s="162">
        <f>MIN(K3265,L3265,M3265,N3265)</f>
        <v/>
      </c>
      <c r="P3265" s="162">
        <f>MAX(K3265,L3265,M3265,N3265)</f>
        <v/>
      </c>
      <c r="Q3265" s="162">
        <f>MEDIAN(K3265,L3265,M3265,N3265)</f>
        <v/>
      </c>
      <c r="R3265" s="162">
        <f>AVERAGE(K3265,L3265,M3265,N3265)</f>
        <v/>
      </c>
      <c r="S3265" s="162">
        <f>AVERAGE(O3265,Q3265)</f>
        <v/>
      </c>
      <c r="T3265" s="162">
        <f>AVERAGE(P3265,Q3265)</f>
        <v/>
      </c>
      <c r="U3265" s="41">
        <f>STDEVA(K3265,L3265,M3265,N3265)</f>
        <v/>
      </c>
      <c r="V3265" s="42">
        <f>U3265/Q3265</f>
        <v/>
      </c>
      <c r="W3265" s="43">
        <f>IF(X3265=O3265,"MENOR",IF(X3265=S3265,"PROM[MEN-MED]","PROMEDIO"))</f>
        <v/>
      </c>
      <c r="X3265" s="163">
        <f>IF(V3265&lt;=300%,O3265,IF(AND(V3265&gt;100%,V3265&lt;=150%),S3265,R3265))</f>
        <v/>
      </c>
      <c r="Y3265" s="162">
        <f>ROUND(X3265,0)</f>
        <v/>
      </c>
    </row>
    <row r="3266" ht="15.75" customHeight="1">
      <c r="B3266" s="32" t="inlineStr">
        <is>
          <t>1.19</t>
        </is>
      </c>
      <c r="C3266" s="32" t="n">
        <v>8714199</v>
      </c>
      <c r="D3266" s="58" t="inlineStr">
        <is>
          <t>CAMBIO DE CONJUNTO SOPORTE DEL PEDAL DE FRENO</t>
        </is>
      </c>
      <c r="E3266" s="34" t="inlineStr">
        <is>
          <t>cambio de conjunto soporte del pedal de freno</t>
        </is>
      </c>
      <c r="F3266" s="32" t="inlineStr">
        <is>
          <t>Unidad</t>
        </is>
      </c>
      <c r="G3266" s="35" t="inlineStr">
        <is>
          <t>suministro</t>
        </is>
      </c>
      <c r="H3266" s="159" t="n">
        <v>543771</v>
      </c>
      <c r="I3266" s="37" t="n">
        <v>158.91</v>
      </c>
      <c r="J3266" s="37" t="n">
        <v>151.76</v>
      </c>
      <c r="K3266" s="160">
        <f>H3266*(I3266/J3266)</f>
        <v/>
      </c>
      <c r="L3266" s="159" t="n">
        <v>679139.7711</v>
      </c>
      <c r="M3266" s="159" t="n">
        <v>659359</v>
      </c>
      <c r="N3266" s="159" t="n">
        <v>712107.72</v>
      </c>
      <c r="O3266" s="162">
        <f>MIN(K3266,L3266,M3266,N3266)</f>
        <v/>
      </c>
      <c r="P3266" s="162">
        <f>MAX(K3266,L3266,M3266,N3266)</f>
        <v/>
      </c>
      <c r="Q3266" s="162">
        <f>MEDIAN(K3266,L3266,M3266,N3266)</f>
        <v/>
      </c>
      <c r="R3266" s="162">
        <f>AVERAGE(K3266,L3266,M3266,N3266)</f>
        <v/>
      </c>
      <c r="S3266" s="162">
        <f>AVERAGE(O3266,Q3266)</f>
        <v/>
      </c>
      <c r="T3266" s="162">
        <f>AVERAGE(P3266,Q3266)</f>
        <v/>
      </c>
      <c r="U3266" s="41">
        <f>STDEVA(K3266,L3266,M3266,N3266)</f>
        <v/>
      </c>
      <c r="V3266" s="42">
        <f>U3266/Q3266</f>
        <v/>
      </c>
      <c r="W3266" s="43">
        <f>IF(X3266=O3266,"MENOR",IF(X3266=S3266,"PROM[MEN-MED]","PROMEDIO"))</f>
        <v/>
      </c>
      <c r="X3266" s="163">
        <f>IF(V3266&lt;=300%,O3266,IF(AND(V3266&gt;100%,V3266&lt;=150%),S3266,R3266))</f>
        <v/>
      </c>
      <c r="Y3266" s="162">
        <f>ROUND(X3266,0)</f>
        <v/>
      </c>
    </row>
    <row r="3267" ht="15.75" customHeight="1">
      <c r="B3267" s="32" t="inlineStr">
        <is>
          <t>1.20</t>
        </is>
      </c>
      <c r="C3267" s="32" t="n">
        <v>8714199</v>
      </c>
      <c r="D3267" s="58" t="inlineStr">
        <is>
          <t>CAMBIO DE JUNTA DEL SERVOFRENO</t>
        </is>
      </c>
      <c r="E3267" s="34" t="inlineStr">
        <is>
          <t>cambio de junta del servofreno</t>
        </is>
      </c>
      <c r="F3267" s="32" t="inlineStr">
        <is>
          <t>Unidad</t>
        </is>
      </c>
      <c r="G3267" s="35" t="inlineStr">
        <is>
          <t>suministro</t>
        </is>
      </c>
      <c r="H3267" s="159" t="n">
        <v>820743</v>
      </c>
      <c r="I3267" s="37" t="n">
        <v>158.91</v>
      </c>
      <c r="J3267" s="37" t="n">
        <v>151.76</v>
      </c>
      <c r="K3267" s="160">
        <f>H3267*(I3267/J3267)</f>
        <v/>
      </c>
      <c r="L3267" s="159" t="n">
        <v>989878.414</v>
      </c>
      <c r="M3267" s="159" t="n">
        <v>961047</v>
      </c>
      <c r="N3267" s="159" t="n">
        <v>1037930.76</v>
      </c>
      <c r="O3267" s="162">
        <f>MIN(K3267,L3267,M3267,N3267)</f>
        <v/>
      </c>
      <c r="P3267" s="162">
        <f>MAX(K3267,L3267,M3267,N3267)</f>
        <v/>
      </c>
      <c r="Q3267" s="162">
        <f>MEDIAN(K3267,L3267,M3267,N3267)</f>
        <v/>
      </c>
      <c r="R3267" s="162">
        <f>AVERAGE(K3267,L3267,M3267,N3267)</f>
        <v/>
      </c>
      <c r="S3267" s="162">
        <f>AVERAGE(O3267,Q3267)</f>
        <v/>
      </c>
      <c r="T3267" s="162">
        <f>AVERAGE(P3267,Q3267)</f>
        <v/>
      </c>
      <c r="U3267" s="41">
        <f>STDEVA(K3267,L3267,M3267,N3267)</f>
        <v/>
      </c>
      <c r="V3267" s="42">
        <f>U3267/Q3267</f>
        <v/>
      </c>
      <c r="W3267" s="43">
        <f>IF(X3267=O3267,"MENOR",IF(X3267=S3267,"PROM[MEN-MED]","PROMEDIO"))</f>
        <v/>
      </c>
      <c r="X3267" s="163">
        <f>IF(V3267&lt;=300%,O3267,IF(AND(V3267&gt;100%,V3267&lt;=150%),S3267,R3267))</f>
        <v/>
      </c>
      <c r="Y3267" s="162">
        <f>ROUND(X3267,0)</f>
        <v/>
      </c>
    </row>
    <row r="3268" ht="15.75" customHeight="1">
      <c r="B3268" s="32" t="inlineStr">
        <is>
          <t>1.21</t>
        </is>
      </c>
      <c r="C3268" s="32" t="n">
        <v>8714199</v>
      </c>
      <c r="D3268" s="58" t="inlineStr">
        <is>
          <t>CAMBIO DE CONJUNTO DEL SERVOFRENO HIDRAULICO</t>
        </is>
      </c>
      <c r="E3268" s="34" t="inlineStr">
        <is>
          <t>cambio de conjunto del servofreno hidraulico</t>
        </is>
      </c>
      <c r="F3268" s="32" t="inlineStr">
        <is>
          <t>Unidad</t>
        </is>
      </c>
      <c r="G3268" s="35" t="inlineStr">
        <is>
          <t>suministro</t>
        </is>
      </c>
      <c r="H3268" s="159" t="n">
        <v>1085280</v>
      </c>
      <c r="I3268" s="37" t="n">
        <v>158.91</v>
      </c>
      <c r="J3268" s="37" t="n">
        <v>151.76</v>
      </c>
      <c r="K3268" s="160">
        <f>H3268*(I3268/J3268)</f>
        <v/>
      </c>
      <c r="L3268" s="159" t="n">
        <v>1371093.7716</v>
      </c>
      <c r="M3268" s="159" t="n">
        <v>1331159</v>
      </c>
      <c r="N3268" s="159" t="n">
        <v>1437651.72</v>
      </c>
      <c r="O3268" s="162">
        <f>MIN(K3268,L3268,M3268,N3268)</f>
        <v/>
      </c>
      <c r="P3268" s="162">
        <f>MAX(K3268,L3268,M3268,N3268)</f>
        <v/>
      </c>
      <c r="Q3268" s="162">
        <f>MEDIAN(K3268,L3268,M3268,N3268)</f>
        <v/>
      </c>
      <c r="R3268" s="162">
        <f>AVERAGE(K3268,L3268,M3268,N3268)</f>
        <v/>
      </c>
      <c r="S3268" s="162">
        <f>AVERAGE(O3268,Q3268)</f>
        <v/>
      </c>
      <c r="T3268" s="162">
        <f>AVERAGE(P3268,Q3268)</f>
        <v/>
      </c>
      <c r="U3268" s="41">
        <f>STDEVA(K3268,L3268,M3268,N3268)</f>
        <v/>
      </c>
      <c r="V3268" s="42">
        <f>U3268/Q3268</f>
        <v/>
      </c>
      <c r="W3268" s="43">
        <f>IF(X3268=O3268,"MENOR",IF(X3268=S3268,"PROM[MEN-MED]","PROMEDIO"))</f>
        <v/>
      </c>
      <c r="X3268" s="163">
        <f>IF(V3268&lt;=300%,O3268,IF(AND(V3268&gt;100%,V3268&lt;=150%),S3268,R3268))</f>
        <v/>
      </c>
      <c r="Y3268" s="162">
        <f>ROUND(X3268,0)</f>
        <v/>
      </c>
    </row>
    <row r="3269" ht="15.75" customHeight="1">
      <c r="B3269" s="32" t="inlineStr">
        <is>
          <t>1.22</t>
        </is>
      </c>
      <c r="C3269" s="32" t="n">
        <v>8714199</v>
      </c>
      <c r="D3269" s="58" t="inlineStr">
        <is>
          <t>CAMBIO DE SOPORTE DEL ACTUADOR DEL FRENO NO.3</t>
        </is>
      </c>
      <c r="E3269" s="34" t="inlineStr">
        <is>
          <t>cambio de soporte del actuador del freno no.3</t>
        </is>
      </c>
      <c r="F3269" s="32" t="inlineStr">
        <is>
          <t>Unidad</t>
        </is>
      </c>
      <c r="G3269" s="35" t="inlineStr">
        <is>
          <t>suministro</t>
        </is>
      </c>
      <c r="H3269" s="159" t="n">
        <v>683953</v>
      </c>
      <c r="I3269" s="37" t="n">
        <v>158.91</v>
      </c>
      <c r="J3269" s="37" t="n">
        <v>151.76</v>
      </c>
      <c r="K3269" s="160">
        <f>H3269*(I3269/J3269)</f>
        <v/>
      </c>
      <c r="L3269" s="159" t="n">
        <v>856933.2205000001</v>
      </c>
      <c r="M3269" s="159" t="n">
        <v>831974</v>
      </c>
      <c r="N3269" s="159" t="n">
        <v>898531.92</v>
      </c>
      <c r="O3269" s="162">
        <f>MIN(K3269,L3269,M3269,N3269)</f>
        <v/>
      </c>
      <c r="P3269" s="162">
        <f>MAX(K3269,L3269,M3269,N3269)</f>
        <v/>
      </c>
      <c r="Q3269" s="162">
        <f>MEDIAN(K3269,L3269,M3269,N3269)</f>
        <v/>
      </c>
      <c r="R3269" s="162">
        <f>AVERAGE(K3269,L3269,M3269,N3269)</f>
        <v/>
      </c>
      <c r="S3269" s="162">
        <f>AVERAGE(O3269,Q3269)</f>
        <v/>
      </c>
      <c r="T3269" s="162">
        <f>AVERAGE(P3269,Q3269)</f>
        <v/>
      </c>
      <c r="U3269" s="41">
        <f>STDEVA(K3269,L3269,M3269,N3269)</f>
        <v/>
      </c>
      <c r="V3269" s="42">
        <f>U3269/Q3269</f>
        <v/>
      </c>
      <c r="W3269" s="43">
        <f>IF(X3269=O3269,"MENOR",IF(X3269=S3269,"PROM[MEN-MED]","PROMEDIO"))</f>
        <v/>
      </c>
      <c r="X3269" s="163">
        <f>IF(V3269&lt;=300%,O3269,IF(AND(V3269&gt;100%,V3269&lt;=150%),S3269,R3269))</f>
        <v/>
      </c>
      <c r="Y3269" s="162">
        <f>ROUND(X3269,0)</f>
        <v/>
      </c>
    </row>
    <row r="3270" ht="15.75" customHeight="1">
      <c r="B3270" s="32" t="inlineStr">
        <is>
          <t>1.23</t>
        </is>
      </c>
      <c r="C3270" s="32" t="n">
        <v>8714199</v>
      </c>
      <c r="D3270" s="58" t="inlineStr">
        <is>
          <t>CAMBIO DE SOPORTE DEL ACTUADOR DEL FRENO NO.1</t>
        </is>
      </c>
      <c r="E3270" s="34" t="inlineStr">
        <is>
          <t>cambio de soporte del actuador del freno no.1</t>
        </is>
      </c>
      <c r="F3270" s="32" t="inlineStr">
        <is>
          <t>Unidad</t>
        </is>
      </c>
      <c r="G3270" s="35" t="inlineStr">
        <is>
          <t>suministro</t>
        </is>
      </c>
      <c r="H3270" s="159" t="n">
        <v>683953</v>
      </c>
      <c r="I3270" s="37" t="n">
        <v>158.91</v>
      </c>
      <c r="J3270" s="37" t="n">
        <v>151.76</v>
      </c>
      <c r="K3270" s="160">
        <f>H3270*(I3270/J3270)</f>
        <v/>
      </c>
      <c r="L3270" s="159" t="n">
        <v>832907.4418</v>
      </c>
      <c r="M3270" s="159" t="n">
        <v>808648</v>
      </c>
      <c r="N3270" s="159" t="n">
        <v>873339.84</v>
      </c>
      <c r="O3270" s="162">
        <f>MIN(K3270,L3270,M3270,N3270)</f>
        <v/>
      </c>
      <c r="P3270" s="162">
        <f>MAX(K3270,L3270,M3270,N3270)</f>
        <v/>
      </c>
      <c r="Q3270" s="162">
        <f>MEDIAN(K3270,L3270,M3270,N3270)</f>
        <v/>
      </c>
      <c r="R3270" s="162">
        <f>AVERAGE(K3270,L3270,M3270,N3270)</f>
        <v/>
      </c>
      <c r="S3270" s="162">
        <f>AVERAGE(O3270,Q3270)</f>
        <v/>
      </c>
      <c r="T3270" s="162">
        <f>AVERAGE(P3270,Q3270)</f>
        <v/>
      </c>
      <c r="U3270" s="41">
        <f>STDEVA(K3270,L3270,M3270,N3270)</f>
        <v/>
      </c>
      <c r="V3270" s="42">
        <f>U3270/Q3270</f>
        <v/>
      </c>
      <c r="W3270" s="43">
        <f>IF(X3270=O3270,"MENOR",IF(X3270=S3270,"PROM[MEN-MED]","PROMEDIO"))</f>
        <v/>
      </c>
      <c r="X3270" s="163">
        <f>IF(V3270&lt;=300%,O3270,IF(AND(V3270&gt;100%,V3270&lt;=150%),S3270,R3270))</f>
        <v/>
      </c>
      <c r="Y3270" s="162">
        <f>ROUND(X3270,0)</f>
        <v/>
      </c>
    </row>
    <row r="3271" ht="15.75" customHeight="1">
      <c r="B3271" s="32" t="inlineStr">
        <is>
          <t>1.24</t>
        </is>
      </c>
      <c r="C3271" s="32" t="n">
        <v>8714199</v>
      </c>
      <c r="D3271" s="58" t="inlineStr">
        <is>
          <t>CAMBIO DE SELENOIDE CILINDRO MAESTRO</t>
        </is>
      </c>
      <c r="E3271" s="34" t="inlineStr">
        <is>
          <t>cambio de selenoide cilindro maestro</t>
        </is>
      </c>
      <c r="F3271" s="32" t="inlineStr">
        <is>
          <t>Unidad</t>
        </is>
      </c>
      <c r="G3271" s="35" t="inlineStr">
        <is>
          <t>suministro</t>
        </is>
      </c>
      <c r="H3271" s="159" t="n">
        <v>1085280</v>
      </c>
      <c r="I3271" s="37" t="n">
        <v>158.91</v>
      </c>
      <c r="J3271" s="37" t="n">
        <v>151.76</v>
      </c>
      <c r="K3271" s="160">
        <f>H3271*(I3271/J3271)</f>
        <v/>
      </c>
      <c r="L3271" s="159" t="n">
        <v>1371093.7716</v>
      </c>
      <c r="M3271" s="159" t="n">
        <v>1331159</v>
      </c>
      <c r="N3271" s="159" t="n">
        <v>1437651.72</v>
      </c>
      <c r="O3271" s="162">
        <f>MIN(K3271,L3271,M3271,N3271)</f>
        <v/>
      </c>
      <c r="P3271" s="162">
        <f>MAX(K3271,L3271,M3271,N3271)</f>
        <v/>
      </c>
      <c r="Q3271" s="162">
        <f>MEDIAN(K3271,L3271,M3271,N3271)</f>
        <v/>
      </c>
      <c r="R3271" s="162">
        <f>AVERAGE(K3271,L3271,M3271,N3271)</f>
        <v/>
      </c>
      <c r="S3271" s="162">
        <f>AVERAGE(O3271,Q3271)</f>
        <v/>
      </c>
      <c r="T3271" s="162">
        <f>AVERAGE(P3271,Q3271)</f>
        <v/>
      </c>
      <c r="U3271" s="41">
        <f>STDEVA(K3271,L3271,M3271,N3271)</f>
        <v/>
      </c>
      <c r="V3271" s="42">
        <f>U3271/Q3271</f>
        <v/>
      </c>
      <c r="W3271" s="43">
        <f>IF(X3271=O3271,"MENOR",IF(X3271=S3271,"PROM[MEN-MED]","PROMEDIO"))</f>
        <v/>
      </c>
      <c r="X3271" s="163">
        <f>IF(V3271&lt;=300%,O3271,IF(AND(V3271&gt;100%,V3271&lt;=150%),S3271,R3271))</f>
        <v/>
      </c>
      <c r="Y3271" s="162">
        <f>ROUND(X3271,0)</f>
        <v/>
      </c>
    </row>
    <row r="3272" ht="15.75" customHeight="1">
      <c r="B3272" s="32" t="inlineStr">
        <is>
          <t>1.25</t>
        </is>
      </c>
      <c r="C3272" s="32" t="n">
        <v>8714199</v>
      </c>
      <c r="D3272" s="58" t="inlineStr">
        <is>
          <t xml:space="preserve">CAMBIO DE JUNTA DE SELENOIDE </t>
        </is>
      </c>
      <c r="E3272" s="34" t="inlineStr">
        <is>
          <t xml:space="preserve">cambio de junta de selenoide </t>
        </is>
      </c>
      <c r="F3272" s="32" t="inlineStr">
        <is>
          <t>Unidad</t>
        </is>
      </c>
      <c r="G3272" s="35" t="inlineStr">
        <is>
          <t>suministro</t>
        </is>
      </c>
      <c r="H3272" s="159" t="n">
        <v>683953</v>
      </c>
      <c r="I3272" s="37" t="n">
        <v>158.91</v>
      </c>
      <c r="J3272" s="37" t="n">
        <v>151.76</v>
      </c>
      <c r="K3272" s="160">
        <f>H3272*(I3272/J3272)</f>
        <v/>
      </c>
      <c r="L3272" s="159" t="n">
        <v>848924.9727</v>
      </c>
      <c r="M3272" s="159" t="n">
        <v>824199</v>
      </c>
      <c r="N3272" s="159" t="n">
        <v>890134.92</v>
      </c>
      <c r="O3272" s="162">
        <f>MIN(K3272,L3272,M3272,N3272)</f>
        <v/>
      </c>
      <c r="P3272" s="162">
        <f>MAX(K3272,L3272,M3272,N3272)</f>
        <v/>
      </c>
      <c r="Q3272" s="162">
        <f>MEDIAN(K3272,L3272,M3272,N3272)</f>
        <v/>
      </c>
      <c r="R3272" s="162">
        <f>AVERAGE(K3272,L3272,M3272,N3272)</f>
        <v/>
      </c>
      <c r="S3272" s="162">
        <f>AVERAGE(O3272,Q3272)</f>
        <v/>
      </c>
      <c r="T3272" s="162">
        <f>AVERAGE(P3272,Q3272)</f>
        <v/>
      </c>
      <c r="U3272" s="41">
        <f>STDEVA(K3272,L3272,M3272,N3272)</f>
        <v/>
      </c>
      <c r="V3272" s="42">
        <f>U3272/Q3272</f>
        <v/>
      </c>
      <c r="W3272" s="43">
        <f>IF(X3272=O3272,"MENOR",IF(X3272=S3272,"PROM[MEN-MED]","PROMEDIO"))</f>
        <v/>
      </c>
      <c r="X3272" s="163">
        <f>IF(V3272&lt;=300%,O3272,IF(AND(V3272&gt;100%,V3272&lt;=150%),S3272,R3272))</f>
        <v/>
      </c>
      <c r="Y3272" s="162">
        <f>ROUND(X3272,0)</f>
        <v/>
      </c>
    </row>
    <row r="3273" ht="15.75" customHeight="1">
      <c r="B3273" s="32" t="inlineStr">
        <is>
          <t>1.26</t>
        </is>
      </c>
      <c r="C3273" s="32" t="n">
        <v>8714199</v>
      </c>
      <c r="D3273" s="58" t="inlineStr">
        <is>
          <t>CAMBIO DE CILINDRO MAESTRO</t>
        </is>
      </c>
      <c r="E3273" s="34" t="inlineStr">
        <is>
          <t>cambio de cilindro maestro</t>
        </is>
      </c>
      <c r="F3273" s="32" t="inlineStr">
        <is>
          <t>Unidad</t>
        </is>
      </c>
      <c r="G3273" s="35" t="inlineStr">
        <is>
          <t>suministro</t>
        </is>
      </c>
      <c r="H3273" s="159" t="n">
        <v>1087541</v>
      </c>
      <c r="I3273" s="37" t="n">
        <v>158.91</v>
      </c>
      <c r="J3273" s="37" t="n">
        <v>151.76</v>
      </c>
      <c r="K3273" s="160">
        <f>H3273*(I3273/J3273)</f>
        <v/>
      </c>
      <c r="L3273" s="159" t="n">
        <v>1319837.8774</v>
      </c>
      <c r="M3273" s="159" t="n">
        <v>1281396</v>
      </c>
      <c r="N3273" s="159" t="n">
        <v>1383907.68</v>
      </c>
      <c r="O3273" s="162">
        <f>MIN(K3273,L3273,M3273,N3273)</f>
        <v/>
      </c>
      <c r="P3273" s="162">
        <f>MAX(K3273,L3273,M3273,N3273)</f>
        <v/>
      </c>
      <c r="Q3273" s="162">
        <f>MEDIAN(K3273,L3273,M3273,N3273)</f>
        <v/>
      </c>
      <c r="R3273" s="162">
        <f>AVERAGE(K3273,L3273,M3273,N3273)</f>
        <v/>
      </c>
      <c r="S3273" s="162">
        <f>AVERAGE(O3273,Q3273)</f>
        <v/>
      </c>
      <c r="T3273" s="162">
        <f>AVERAGE(P3273,Q3273)</f>
        <v/>
      </c>
      <c r="U3273" s="41">
        <f>STDEVA(K3273,L3273,M3273,N3273)</f>
        <v/>
      </c>
      <c r="V3273" s="42">
        <f>U3273/Q3273</f>
        <v/>
      </c>
      <c r="W3273" s="43">
        <f>IF(X3273=O3273,"MENOR",IF(X3273=S3273,"PROM[MEN-MED]","PROMEDIO"))</f>
        <v/>
      </c>
      <c r="X3273" s="163">
        <f>IF(V3273&lt;=300%,O3273,IF(AND(V3273&gt;100%,V3273&lt;=150%),S3273,R3273))</f>
        <v/>
      </c>
      <c r="Y3273" s="162">
        <f>ROUND(X3273,0)</f>
        <v/>
      </c>
    </row>
    <row r="3274" ht="15.75" customHeight="1">
      <c r="B3274" s="32" t="inlineStr">
        <is>
          <t>1.27</t>
        </is>
      </c>
      <c r="C3274" s="32" t="n">
        <v>8714199</v>
      </c>
      <c r="D3274" s="58" t="inlineStr">
        <is>
          <t>CAMBIO DE SUBCONJUNTO DEL DEPOSITO DEL CILINDRO MAESTRO DEL FRENO</t>
        </is>
      </c>
      <c r="E3274" s="34" t="inlineStr">
        <is>
          <t>cambio de subconjunto del deposito del cilindro maestro del freno</t>
        </is>
      </c>
      <c r="F3274" s="32" t="inlineStr">
        <is>
          <t>Unidad</t>
        </is>
      </c>
      <c r="G3274" s="35" t="inlineStr">
        <is>
          <t>suministro</t>
        </is>
      </c>
      <c r="H3274" s="159" t="n">
        <v>1087541</v>
      </c>
      <c r="I3274" s="37" t="n">
        <v>158.91</v>
      </c>
      <c r="J3274" s="37" t="n">
        <v>151.76</v>
      </c>
      <c r="K3274" s="160">
        <f>H3274*(I3274/J3274)</f>
        <v/>
      </c>
      <c r="L3274" s="159" t="n">
        <v>1358279.5422</v>
      </c>
      <c r="M3274" s="159" t="n">
        <v>1318718</v>
      </c>
      <c r="N3274" s="159" t="n">
        <v>1424215.44</v>
      </c>
      <c r="O3274" s="162">
        <f>MIN(K3274,L3274,M3274,N3274)</f>
        <v/>
      </c>
      <c r="P3274" s="162">
        <f>MAX(K3274,L3274,M3274,N3274)</f>
        <v/>
      </c>
      <c r="Q3274" s="162">
        <f>MEDIAN(K3274,L3274,M3274,N3274)</f>
        <v/>
      </c>
      <c r="R3274" s="162">
        <f>AVERAGE(K3274,L3274,M3274,N3274)</f>
        <v/>
      </c>
      <c r="S3274" s="162">
        <f>AVERAGE(O3274,Q3274)</f>
        <v/>
      </c>
      <c r="T3274" s="162">
        <f>AVERAGE(P3274,Q3274)</f>
        <v/>
      </c>
      <c r="U3274" s="41">
        <f>STDEVA(K3274,L3274,M3274,N3274)</f>
        <v/>
      </c>
      <c r="V3274" s="42">
        <f>U3274/Q3274</f>
        <v/>
      </c>
      <c r="W3274" s="43">
        <f>IF(X3274=O3274,"MENOR",IF(X3274=S3274,"PROM[MEN-MED]","PROMEDIO"))</f>
        <v/>
      </c>
      <c r="X3274" s="163">
        <f>IF(V3274&lt;=300%,O3274,IF(AND(V3274&gt;100%,V3274&lt;=150%),S3274,R3274))</f>
        <v/>
      </c>
      <c r="Y3274" s="162">
        <f>ROUND(X3274,0)</f>
        <v/>
      </c>
    </row>
    <row r="3275" ht="15.75" customHeight="1">
      <c r="B3275" s="32" t="inlineStr">
        <is>
          <t>1.28</t>
        </is>
      </c>
      <c r="C3275" s="32" t="n">
        <v>8714199</v>
      </c>
      <c r="D3275" s="58" t="inlineStr">
        <is>
          <t xml:space="preserve">CAMBIO DE CONJUNTO DE LA BOMBA DEL SERVOFRENO CON ACUMULADOR </t>
        </is>
      </c>
      <c r="E3275" s="34" t="inlineStr">
        <is>
          <t xml:space="preserve">cambio de conjunto de la bomba del servofreno con acumulador </t>
        </is>
      </c>
      <c r="F3275" s="32" t="inlineStr">
        <is>
          <t>Unidad</t>
        </is>
      </c>
      <c r="G3275" s="35" t="inlineStr">
        <is>
          <t>suministro</t>
        </is>
      </c>
      <c r="H3275" s="159" t="n">
        <v>1087541</v>
      </c>
      <c r="I3275" s="37" t="n">
        <v>158.91</v>
      </c>
      <c r="J3275" s="37" t="n">
        <v>151.76</v>
      </c>
      <c r="K3275" s="160">
        <f>H3275*(I3275/J3275)</f>
        <v/>
      </c>
      <c r="L3275" s="159" t="n">
        <v>1332652.1068</v>
      </c>
      <c r="M3275" s="159" t="n">
        <v>1293837</v>
      </c>
      <c r="N3275" s="159" t="n">
        <v>1397343.96</v>
      </c>
      <c r="O3275" s="162">
        <f>MIN(K3275,L3275,M3275,N3275)</f>
        <v/>
      </c>
      <c r="P3275" s="162">
        <f>MAX(K3275,L3275,M3275,N3275)</f>
        <v/>
      </c>
      <c r="Q3275" s="162">
        <f>MEDIAN(K3275,L3275,M3275,N3275)</f>
        <v/>
      </c>
      <c r="R3275" s="162">
        <f>AVERAGE(K3275,L3275,M3275,N3275)</f>
        <v/>
      </c>
      <c r="S3275" s="162">
        <f>AVERAGE(O3275,Q3275)</f>
        <v/>
      </c>
      <c r="T3275" s="162">
        <f>AVERAGE(P3275,Q3275)</f>
        <v/>
      </c>
      <c r="U3275" s="41">
        <f>STDEVA(K3275,L3275,M3275,N3275)</f>
        <v/>
      </c>
      <c r="V3275" s="42">
        <f>U3275/Q3275</f>
        <v/>
      </c>
      <c r="W3275" s="43">
        <f>IF(X3275=O3275,"MENOR",IF(X3275=S3275,"PROM[MEN-MED]","PROMEDIO"))</f>
        <v/>
      </c>
      <c r="X3275" s="163">
        <f>IF(V3275&lt;=300%,O3275,IF(AND(V3275&gt;100%,V3275&lt;=150%),S3275,R3275))</f>
        <v/>
      </c>
      <c r="Y3275" s="162">
        <f>ROUND(X3275,0)</f>
        <v/>
      </c>
    </row>
    <row r="3276" ht="15.75" customHeight="1">
      <c r="B3276" s="32" t="inlineStr">
        <is>
          <t>1.29</t>
        </is>
      </c>
      <c r="C3276" s="32" t="n">
        <v>8714199</v>
      </c>
      <c r="D3276" s="58" t="inlineStr">
        <is>
          <t>CAMBIO DE TUBO DEL ACUMULADOR DEL FRENO NO.1</t>
        </is>
      </c>
      <c r="E3276" s="34" t="inlineStr">
        <is>
          <t>cambio de tubo del acumulador del freno no.1</t>
        </is>
      </c>
      <c r="F3276" s="32" t="inlineStr">
        <is>
          <t>Unidad</t>
        </is>
      </c>
      <c r="G3276" s="35" t="inlineStr">
        <is>
          <t>suministro</t>
        </is>
      </c>
      <c r="H3276" s="159" t="n">
        <v>1087541</v>
      </c>
      <c r="I3276" s="37" t="n">
        <v>158.91</v>
      </c>
      <c r="J3276" s="37" t="n">
        <v>151.76</v>
      </c>
      <c r="K3276" s="160">
        <f>H3276*(I3276/J3276)</f>
        <v/>
      </c>
      <c r="L3276" s="159" t="n">
        <v>1358279.5422</v>
      </c>
      <c r="M3276" s="159" t="n">
        <v>1318718</v>
      </c>
      <c r="N3276" s="159" t="n">
        <v>1424215.44</v>
      </c>
      <c r="O3276" s="162">
        <f>MIN(K3276,L3276,M3276,N3276)</f>
        <v/>
      </c>
      <c r="P3276" s="162">
        <f>MAX(K3276,L3276,M3276,N3276)</f>
        <v/>
      </c>
      <c r="Q3276" s="162">
        <f>MEDIAN(K3276,L3276,M3276,N3276)</f>
        <v/>
      </c>
      <c r="R3276" s="162">
        <f>AVERAGE(K3276,L3276,M3276,N3276)</f>
        <v/>
      </c>
      <c r="S3276" s="162">
        <f>AVERAGE(O3276,Q3276)</f>
        <v/>
      </c>
      <c r="T3276" s="162">
        <f>AVERAGE(P3276,Q3276)</f>
        <v/>
      </c>
      <c r="U3276" s="41">
        <f>STDEVA(K3276,L3276,M3276,N3276)</f>
        <v/>
      </c>
      <c r="V3276" s="42">
        <f>U3276/Q3276</f>
        <v/>
      </c>
      <c r="W3276" s="43">
        <f>IF(X3276=O3276,"MENOR",IF(X3276=S3276,"PROM[MEN-MED]","PROMEDIO"))</f>
        <v/>
      </c>
      <c r="X3276" s="163">
        <f>IF(V3276&lt;=300%,O3276,IF(AND(V3276&gt;100%,V3276&lt;=150%),S3276,R3276))</f>
        <v/>
      </c>
      <c r="Y3276" s="162">
        <f>ROUND(X3276,0)</f>
        <v/>
      </c>
    </row>
    <row r="3277" ht="15.75" customHeight="1">
      <c r="B3277" s="32" t="inlineStr">
        <is>
          <t>1.30</t>
        </is>
      </c>
      <c r="C3277" s="32" t="n">
        <v>8714199</v>
      </c>
      <c r="D3277" s="58" t="inlineStr">
        <is>
          <t>CAMBIO DE CONJUNTO DEL PEDAL DE CONTROL DEL FRENO DE ESTACIONAMIENTO</t>
        </is>
      </c>
      <c r="E3277" s="34" t="inlineStr">
        <is>
          <t>cambio de conjunto del pedal de control del freno de estacionamiento</t>
        </is>
      </c>
      <c r="F3277" s="32" t="inlineStr">
        <is>
          <t>Unidad</t>
        </is>
      </c>
      <c r="G3277" s="35" t="inlineStr">
        <is>
          <t>suministro</t>
        </is>
      </c>
      <c r="H3277" s="159" t="n">
        <v>683953</v>
      </c>
      <c r="I3277" s="37" t="n">
        <v>158.91</v>
      </c>
      <c r="J3277" s="37" t="n">
        <v>151.76</v>
      </c>
      <c r="K3277" s="160">
        <f>H3277*(I3277/J3277)</f>
        <v/>
      </c>
      <c r="L3277" s="159" t="n">
        <v>832907.4418</v>
      </c>
      <c r="M3277" s="159" t="n">
        <v>808648</v>
      </c>
      <c r="N3277" s="159" t="n">
        <v>873339.84</v>
      </c>
      <c r="O3277" s="162">
        <f>MIN(K3277,L3277,M3277,N3277)</f>
        <v/>
      </c>
      <c r="P3277" s="162">
        <f>MAX(K3277,L3277,M3277,N3277)</f>
        <v/>
      </c>
      <c r="Q3277" s="162">
        <f>MEDIAN(K3277,L3277,M3277,N3277)</f>
        <v/>
      </c>
      <c r="R3277" s="162">
        <f>AVERAGE(K3277,L3277,M3277,N3277)</f>
        <v/>
      </c>
      <c r="S3277" s="162">
        <f>AVERAGE(O3277,Q3277)</f>
        <v/>
      </c>
      <c r="T3277" s="162">
        <f>AVERAGE(P3277,Q3277)</f>
        <v/>
      </c>
      <c r="U3277" s="41">
        <f>STDEVA(K3277,L3277,M3277,N3277)</f>
        <v/>
      </c>
      <c r="V3277" s="42">
        <f>U3277/Q3277</f>
        <v/>
      </c>
      <c r="W3277" s="43">
        <f>IF(X3277=O3277,"MENOR",IF(X3277=S3277,"PROM[MEN-MED]","PROMEDIO"))</f>
        <v/>
      </c>
      <c r="X3277" s="163">
        <f>IF(V3277&lt;=300%,O3277,IF(AND(V3277&gt;100%,V3277&lt;=150%),S3277,R3277))</f>
        <v/>
      </c>
      <c r="Y3277" s="162">
        <f>ROUND(X3277,0)</f>
        <v/>
      </c>
    </row>
    <row r="3278" ht="15.75" customHeight="1">
      <c r="B3278" s="32" t="inlineStr">
        <is>
          <t>1.31</t>
        </is>
      </c>
      <c r="C3278" s="32" t="n">
        <v>8714199</v>
      </c>
      <c r="D3278" s="58" t="inlineStr">
        <is>
          <t>CAMBIO DE CONJUNTO DEL CABLE N° 1 DEL FRENO DE ESTACIONAMIENTO</t>
        </is>
      </c>
      <c r="E3278" s="34" t="inlineStr">
        <is>
          <t>cambio de conjunto del cable n° 1 del freno de estacionamiento</t>
        </is>
      </c>
      <c r="F3278" s="32" t="inlineStr">
        <is>
          <t>Unidad</t>
        </is>
      </c>
      <c r="G3278" s="35" t="inlineStr">
        <is>
          <t>suministro</t>
        </is>
      </c>
      <c r="H3278" s="159" t="n">
        <v>683953</v>
      </c>
      <c r="I3278" s="37" t="n">
        <v>158.91</v>
      </c>
      <c r="J3278" s="37" t="n">
        <v>151.76</v>
      </c>
      <c r="K3278" s="160">
        <f>H3278*(I3278/J3278)</f>
        <v/>
      </c>
      <c r="L3278" s="159" t="n">
        <v>856933.2205000001</v>
      </c>
      <c r="M3278" s="159" t="n">
        <v>831974</v>
      </c>
      <c r="N3278" s="159" t="n">
        <v>898531.92</v>
      </c>
      <c r="O3278" s="162">
        <f>MIN(K3278,L3278,M3278,N3278)</f>
        <v/>
      </c>
      <c r="P3278" s="162">
        <f>MAX(K3278,L3278,M3278,N3278)</f>
        <v/>
      </c>
      <c r="Q3278" s="162">
        <f>MEDIAN(K3278,L3278,M3278,N3278)</f>
        <v/>
      </c>
      <c r="R3278" s="162">
        <f>AVERAGE(K3278,L3278,M3278,N3278)</f>
        <v/>
      </c>
      <c r="S3278" s="162">
        <f>AVERAGE(O3278,Q3278)</f>
        <v/>
      </c>
      <c r="T3278" s="162">
        <f>AVERAGE(P3278,Q3278)</f>
        <v/>
      </c>
      <c r="U3278" s="41">
        <f>STDEVA(K3278,L3278,M3278,N3278)</f>
        <v/>
      </c>
      <c r="V3278" s="42">
        <f>U3278/Q3278</f>
        <v/>
      </c>
      <c r="W3278" s="43">
        <f>IF(X3278=O3278,"MENOR",IF(X3278=S3278,"PROM[MEN-MED]","PROMEDIO"))</f>
        <v/>
      </c>
      <c r="X3278" s="163">
        <f>IF(V3278&lt;=300%,O3278,IF(AND(V3278&gt;100%,V3278&lt;=150%),S3278,R3278))</f>
        <v/>
      </c>
      <c r="Y3278" s="162">
        <f>ROUND(X3278,0)</f>
        <v/>
      </c>
    </row>
    <row r="3279" ht="15.75" customHeight="1">
      <c r="B3279" s="32" t="inlineStr">
        <is>
          <t>1.32</t>
        </is>
      </c>
      <c r="C3279" s="32" t="n">
        <v>8714199</v>
      </c>
      <c r="D3279" s="58" t="inlineStr">
        <is>
          <t>CAMBIO DE SENSOR DE VELOCIDAD DE DERRAPE Y ACELERACIÓN</t>
        </is>
      </c>
      <c r="E3279" s="34" t="inlineStr">
        <is>
          <t>cambio de sensor de velocidad de derrape y aceleración</t>
        </is>
      </c>
      <c r="F3279" s="32" t="inlineStr">
        <is>
          <t>Unidad</t>
        </is>
      </c>
      <c r="G3279" s="35" t="inlineStr">
        <is>
          <t>suministro</t>
        </is>
      </c>
      <c r="H3279" s="159" t="n">
        <v>542640</v>
      </c>
      <c r="I3279" s="37" t="n">
        <v>158.91</v>
      </c>
      <c r="J3279" s="37" t="n">
        <v>151.76</v>
      </c>
      <c r="K3279" s="160">
        <f>H3279*(I3279/J3279)</f>
        <v/>
      </c>
      <c r="L3279" s="159" t="n">
        <v>685546.3741</v>
      </c>
      <c r="M3279" s="159" t="n">
        <v>665579</v>
      </c>
      <c r="N3279" s="159" t="n">
        <v>718825.3199999999</v>
      </c>
      <c r="O3279" s="162">
        <f>MIN(K3279,L3279,M3279,N3279)</f>
        <v/>
      </c>
      <c r="P3279" s="162">
        <f>MAX(K3279,L3279,M3279,N3279)</f>
        <v/>
      </c>
      <c r="Q3279" s="162">
        <f>MEDIAN(K3279,L3279,M3279,N3279)</f>
        <v/>
      </c>
      <c r="R3279" s="162">
        <f>AVERAGE(K3279,L3279,M3279,N3279)</f>
        <v/>
      </c>
      <c r="S3279" s="162">
        <f>AVERAGE(O3279,Q3279)</f>
        <v/>
      </c>
      <c r="T3279" s="162">
        <f>AVERAGE(P3279,Q3279)</f>
        <v/>
      </c>
      <c r="U3279" s="41">
        <f>STDEVA(K3279,L3279,M3279,N3279)</f>
        <v/>
      </c>
      <c r="V3279" s="42">
        <f>U3279/Q3279</f>
        <v/>
      </c>
      <c r="W3279" s="43">
        <f>IF(X3279=O3279,"MENOR",IF(X3279=S3279,"PROM[MEN-MED]","PROMEDIO"))</f>
        <v/>
      </c>
      <c r="X3279" s="163">
        <f>IF(V3279&lt;=300%,O3279,IF(AND(V3279&gt;100%,V3279&lt;=150%),S3279,R3279))</f>
        <v/>
      </c>
      <c r="Y3279" s="162">
        <f>ROUND(X3279,0)</f>
        <v/>
      </c>
    </row>
    <row r="3280" ht="15.75" customHeight="1">
      <c r="B3280" s="32" t="inlineStr">
        <is>
          <t>1.33</t>
        </is>
      </c>
      <c r="C3280" s="32" t="n">
        <v>8714199</v>
      </c>
      <c r="D3280" s="58" t="inlineStr">
        <is>
          <t>CAMBIO DE COMPENSADOR DEL FRENO DE ESTACIONAMIENTO</t>
        </is>
      </c>
      <c r="E3280" s="34" t="inlineStr">
        <is>
          <t>cambio de compensador del freno de estacionamiento</t>
        </is>
      </c>
      <c r="F3280" s="32" t="inlineStr">
        <is>
          <t>Unidad</t>
        </is>
      </c>
      <c r="G3280" s="35" t="inlineStr">
        <is>
          <t>suministro</t>
        </is>
      </c>
      <c r="H3280" s="159" t="n">
        <v>542640</v>
      </c>
      <c r="I3280" s="37" t="n">
        <v>158.91</v>
      </c>
      <c r="J3280" s="37" t="n">
        <v>151.76</v>
      </c>
      <c r="K3280" s="160">
        <f>H3280*(I3280/J3280)</f>
        <v/>
      </c>
      <c r="L3280" s="159" t="n">
        <v>659918.9387000001</v>
      </c>
      <c r="M3280" s="159" t="n">
        <v>640698</v>
      </c>
      <c r="N3280" s="159" t="n">
        <v>691953.84</v>
      </c>
      <c r="O3280" s="162">
        <f>MIN(K3280,L3280,M3280,N3280)</f>
        <v/>
      </c>
      <c r="P3280" s="162">
        <f>MAX(K3280,L3280,M3280,N3280)</f>
        <v/>
      </c>
      <c r="Q3280" s="162">
        <f>MEDIAN(K3280,L3280,M3280,N3280)</f>
        <v/>
      </c>
      <c r="R3280" s="162">
        <f>AVERAGE(K3280,L3280,M3280,N3280)</f>
        <v/>
      </c>
      <c r="S3280" s="162">
        <f>AVERAGE(O3280,Q3280)</f>
        <v/>
      </c>
      <c r="T3280" s="162">
        <f>AVERAGE(P3280,Q3280)</f>
        <v/>
      </c>
      <c r="U3280" s="41">
        <f>STDEVA(K3280,L3280,M3280,N3280)</f>
        <v/>
      </c>
      <c r="V3280" s="42">
        <f>U3280/Q3280</f>
        <v/>
      </c>
      <c r="W3280" s="43">
        <f>IF(X3280=O3280,"MENOR",IF(X3280=S3280,"PROM[MEN-MED]","PROMEDIO"))</f>
        <v/>
      </c>
      <c r="X3280" s="163">
        <f>IF(V3280&lt;=300%,O3280,IF(AND(V3280&gt;100%,V3280&lt;=150%),S3280,R3280))</f>
        <v/>
      </c>
      <c r="Y3280" s="162">
        <f>ROUND(X3280,0)</f>
        <v/>
      </c>
    </row>
    <row r="3281" ht="15.75" customHeight="1">
      <c r="B3281" s="32" t="inlineStr">
        <is>
          <t>1.34</t>
        </is>
      </c>
      <c r="C3281" s="32" t="n">
        <v>8714199</v>
      </c>
      <c r="D3281" s="58" t="inlineStr">
        <is>
          <t>CAMBIO DE ABRAZADERA N° 3 DEL CABLE DEL FRENO DE ESTACIONAMIENTO N° 1</t>
        </is>
      </c>
      <c r="E3281" s="34" t="inlineStr">
        <is>
          <t>cambio de abrazadera n° 3 del cable del freno de estacionamiento n° 1</t>
        </is>
      </c>
      <c r="F3281" s="32" t="inlineStr">
        <is>
          <t>Unidad</t>
        </is>
      </c>
      <c r="G3281" s="35" t="inlineStr">
        <is>
          <t>suministro</t>
        </is>
      </c>
      <c r="H3281" s="159" t="n">
        <v>136791</v>
      </c>
      <c r="I3281" s="37" t="n">
        <v>158.91</v>
      </c>
      <c r="J3281" s="37" t="n">
        <v>151.76</v>
      </c>
      <c r="K3281" s="160">
        <f>H3281*(I3281/J3281)</f>
        <v/>
      </c>
      <c r="L3281" s="159" t="n">
        <v>166581.9001</v>
      </c>
      <c r="M3281" s="159" t="n">
        <v>161730</v>
      </c>
      <c r="N3281" s="159" t="n">
        <v>174668.4</v>
      </c>
      <c r="O3281" s="162">
        <f>MIN(K3281,L3281,M3281,N3281)</f>
        <v/>
      </c>
      <c r="P3281" s="162">
        <f>MAX(K3281,L3281,M3281,N3281)</f>
        <v/>
      </c>
      <c r="Q3281" s="162">
        <f>MEDIAN(K3281,L3281,M3281,N3281)</f>
        <v/>
      </c>
      <c r="R3281" s="162">
        <f>AVERAGE(K3281,L3281,M3281,N3281)</f>
        <v/>
      </c>
      <c r="S3281" s="162">
        <f>AVERAGE(O3281,Q3281)</f>
        <v/>
      </c>
      <c r="T3281" s="162">
        <f>AVERAGE(P3281,Q3281)</f>
        <v/>
      </c>
      <c r="U3281" s="41">
        <f>STDEVA(K3281,L3281,M3281,N3281)</f>
        <v/>
      </c>
      <c r="V3281" s="42">
        <f>U3281/Q3281</f>
        <v/>
      </c>
      <c r="W3281" s="43">
        <f>IF(X3281=O3281,"MENOR",IF(X3281=S3281,"PROM[MEN-MED]","PROMEDIO"))</f>
        <v/>
      </c>
      <c r="X3281" s="163">
        <f>IF(V3281&lt;=300%,O3281,IF(AND(V3281&gt;100%,V3281&lt;=150%),S3281,R3281))</f>
        <v/>
      </c>
      <c r="Y3281" s="162">
        <f>ROUND(X3281,0)</f>
        <v/>
      </c>
    </row>
    <row r="3282" ht="15.75" customHeight="1">
      <c r="B3282" s="32" t="inlineStr">
        <is>
          <t>1.35</t>
        </is>
      </c>
      <c r="C3282" s="32" t="n">
        <v>8714199</v>
      </c>
      <c r="D3282" s="58" t="inlineStr">
        <is>
          <t xml:space="preserve">CAMBIO DE PASADOR DEMUELLE DERETENCION DE LA ZAPATA DEL FRENO DE ESTACIONAMIENTO </t>
        </is>
      </c>
      <c r="E3282" s="34" t="inlineStr">
        <is>
          <t xml:space="preserve">cambio de pasador demuelle deretencion de la zapata del freno de estacionamiento </t>
        </is>
      </c>
      <c r="F3282" s="32" t="inlineStr">
        <is>
          <t>Unidad</t>
        </is>
      </c>
      <c r="G3282" s="35" t="inlineStr">
        <is>
          <t>suministro</t>
        </is>
      </c>
      <c r="H3282" s="159" t="n">
        <v>273581</v>
      </c>
      <c r="I3282" s="37" t="n">
        <v>158.91</v>
      </c>
      <c r="J3282" s="37" t="n">
        <v>151.76</v>
      </c>
      <c r="K3282" s="160">
        <f>H3282*(I3282/J3282)</f>
        <v/>
      </c>
      <c r="L3282" s="159" t="n">
        <v>329959.4753</v>
      </c>
      <c r="M3282" s="159" t="n">
        <v>320349</v>
      </c>
      <c r="N3282" s="159" t="n">
        <v>345976.92</v>
      </c>
      <c r="O3282" s="162">
        <f>MIN(K3282,L3282,M3282,N3282)</f>
        <v/>
      </c>
      <c r="P3282" s="162">
        <f>MAX(K3282,L3282,M3282,N3282)</f>
        <v/>
      </c>
      <c r="Q3282" s="162">
        <f>MEDIAN(K3282,L3282,M3282,N3282)</f>
        <v/>
      </c>
      <c r="R3282" s="162">
        <f>AVERAGE(K3282,L3282,M3282,N3282)</f>
        <v/>
      </c>
      <c r="S3282" s="162">
        <f>AVERAGE(O3282,Q3282)</f>
        <v/>
      </c>
      <c r="T3282" s="162">
        <f>AVERAGE(P3282,Q3282)</f>
        <v/>
      </c>
      <c r="U3282" s="41">
        <f>STDEVA(K3282,L3282,M3282,N3282)</f>
        <v/>
      </c>
      <c r="V3282" s="42">
        <f>U3282/Q3282</f>
        <v/>
      </c>
      <c r="W3282" s="43">
        <f>IF(X3282=O3282,"MENOR",IF(X3282=S3282,"PROM[MEN-MED]","PROMEDIO"))</f>
        <v/>
      </c>
      <c r="X3282" s="163">
        <f>IF(V3282&lt;=300%,O3282,IF(AND(V3282&gt;100%,V3282&lt;=150%),S3282,R3282))</f>
        <v/>
      </c>
      <c r="Y3282" s="162">
        <f>ROUND(X3282,0)</f>
        <v/>
      </c>
    </row>
    <row r="3283" ht="15.75" customHeight="1">
      <c r="B3283" s="32" t="inlineStr">
        <is>
          <t>1.36</t>
        </is>
      </c>
      <c r="C3283" s="32" t="n">
        <v>8714199</v>
      </c>
      <c r="D3283" s="58" t="inlineStr">
        <is>
          <t xml:space="preserve">CAMBIO DE MUELLE DE TENSION DE RETORNO DE LA ZAPATA DEL FRENO DE ESTACIONAMIENTO </t>
        </is>
      </c>
      <c r="E3283" s="34" t="inlineStr">
        <is>
          <t xml:space="preserve">cambio de muelle de tension de retorno de la zapata del freno de estacionamiento </t>
        </is>
      </c>
      <c r="F3283" s="32" t="inlineStr">
        <is>
          <t>Unidad</t>
        </is>
      </c>
      <c r="G3283" s="35" t="inlineStr">
        <is>
          <t>suministro</t>
        </is>
      </c>
      <c r="H3283" s="159" t="n">
        <v>406980</v>
      </c>
      <c r="I3283" s="37" t="n">
        <v>158.91</v>
      </c>
      <c r="J3283" s="37" t="n">
        <v>151.76</v>
      </c>
      <c r="K3283" s="160">
        <f>H3283*(I3283/J3283)</f>
        <v/>
      </c>
      <c r="L3283" s="159" t="n">
        <v>494938.6953</v>
      </c>
      <c r="M3283" s="159" t="n">
        <v>480523</v>
      </c>
      <c r="N3283" s="159" t="n">
        <v>518964.84</v>
      </c>
      <c r="O3283" s="162">
        <f>MIN(K3283,L3283,M3283,N3283)</f>
        <v/>
      </c>
      <c r="P3283" s="162">
        <f>MAX(K3283,L3283,M3283,N3283)</f>
        <v/>
      </c>
      <c r="Q3283" s="162">
        <f>MEDIAN(K3283,L3283,M3283,N3283)</f>
        <v/>
      </c>
      <c r="R3283" s="162">
        <f>AVERAGE(K3283,L3283,M3283,N3283)</f>
        <v/>
      </c>
      <c r="S3283" s="162">
        <f>AVERAGE(O3283,Q3283)</f>
        <v/>
      </c>
      <c r="T3283" s="162">
        <f>AVERAGE(P3283,Q3283)</f>
        <v/>
      </c>
      <c r="U3283" s="41">
        <f>STDEVA(K3283,L3283,M3283,N3283)</f>
        <v/>
      </c>
      <c r="V3283" s="42">
        <f>U3283/Q3283</f>
        <v/>
      </c>
      <c r="W3283" s="43">
        <f>IF(X3283=O3283,"MENOR",IF(X3283=S3283,"PROM[MEN-MED]","PROMEDIO"))</f>
        <v/>
      </c>
      <c r="X3283" s="163">
        <f>IF(V3283&lt;=300%,O3283,IF(AND(V3283&gt;100%,V3283&lt;=150%),S3283,R3283))</f>
        <v/>
      </c>
      <c r="Y3283" s="162">
        <f>ROUND(X3283,0)</f>
        <v/>
      </c>
    </row>
    <row r="3284" ht="15.75" customHeight="1">
      <c r="B3284" s="32" t="inlineStr">
        <is>
          <t>1.37</t>
        </is>
      </c>
      <c r="C3284" s="32" t="n">
        <v>8714199</v>
      </c>
      <c r="D3284" s="58" t="inlineStr">
        <is>
          <t xml:space="preserve">CAMBIO DE JUEGO DE TORNILLO DE AJUSTE DE LA ZAPATA DEL FRENO DE ESTACIONAMIENTO </t>
        </is>
      </c>
      <c r="E3284" s="34" t="inlineStr">
        <is>
          <t xml:space="preserve">cambio de juego de tornillo de ajuste de la zapata del freno de estacionamiento </t>
        </is>
      </c>
      <c r="F3284" s="32" t="inlineStr">
        <is>
          <t>Unidad</t>
        </is>
      </c>
      <c r="G3284" s="35" t="inlineStr">
        <is>
          <t>suministro</t>
        </is>
      </c>
      <c r="H3284" s="159" t="n">
        <v>406980</v>
      </c>
      <c r="I3284" s="37" t="n">
        <v>158.91</v>
      </c>
      <c r="J3284" s="37" t="n">
        <v>151.76</v>
      </c>
      <c r="K3284" s="160">
        <f>H3284*(I3284/J3284)</f>
        <v/>
      </c>
      <c r="L3284" s="159" t="n">
        <v>514160.5511</v>
      </c>
      <c r="M3284" s="159" t="n">
        <v>499185</v>
      </c>
      <c r="N3284" s="159" t="n">
        <v>539119.8</v>
      </c>
      <c r="O3284" s="162">
        <f>MIN(K3284,L3284,M3284,N3284)</f>
        <v/>
      </c>
      <c r="P3284" s="162">
        <f>MAX(K3284,L3284,M3284,N3284)</f>
        <v/>
      </c>
      <c r="Q3284" s="162">
        <f>MEDIAN(K3284,L3284,M3284,N3284)</f>
        <v/>
      </c>
      <c r="R3284" s="162">
        <f>AVERAGE(K3284,L3284,M3284,N3284)</f>
        <v/>
      </c>
      <c r="S3284" s="162">
        <f>AVERAGE(O3284,Q3284)</f>
        <v/>
      </c>
      <c r="T3284" s="162">
        <f>AVERAGE(P3284,Q3284)</f>
        <v/>
      </c>
      <c r="U3284" s="41">
        <f>STDEVA(K3284,L3284,M3284,N3284)</f>
        <v/>
      </c>
      <c r="V3284" s="42">
        <f>U3284/Q3284</f>
        <v/>
      </c>
      <c r="W3284" s="43">
        <f>IF(X3284=O3284,"MENOR",IF(X3284=S3284,"PROM[MEN-MED]","PROMEDIO"))</f>
        <v/>
      </c>
      <c r="X3284" s="163">
        <f>IF(V3284&lt;=300%,O3284,IF(AND(V3284&gt;100%,V3284&lt;=150%),S3284,R3284))</f>
        <v/>
      </c>
      <c r="Y3284" s="162">
        <f>ROUND(X3284,0)</f>
        <v/>
      </c>
    </row>
    <row r="3285" ht="15.75" customHeight="1">
      <c r="B3285" s="32" t="inlineStr">
        <is>
          <t>1.38</t>
        </is>
      </c>
      <c r="C3285" s="32" t="n">
        <v>8714199</v>
      </c>
      <c r="D3285" s="58" t="inlineStr">
        <is>
          <t xml:space="preserve">CAMBIO DE TIRANTE IZQUIERDO DE LA ZAPATA DEL FRENO DE EESTACIONAMIENTO </t>
        </is>
      </c>
      <c r="E3285" s="34" t="inlineStr">
        <is>
          <t xml:space="preserve">cambio de tirante izquierdo de la zapata del freno de eestacionamiento </t>
        </is>
      </c>
      <c r="F3285" s="32" t="inlineStr">
        <is>
          <t>Unidad</t>
        </is>
      </c>
      <c r="G3285" s="35" t="inlineStr">
        <is>
          <t>suministro</t>
        </is>
      </c>
      <c r="H3285" s="159" t="n">
        <v>406980</v>
      </c>
      <c r="I3285" s="37" t="n">
        <v>158.91</v>
      </c>
      <c r="J3285" s="37" t="n">
        <v>151.76</v>
      </c>
      <c r="K3285" s="160">
        <f>H3285*(I3285/J3285)</f>
        <v/>
      </c>
      <c r="L3285" s="159" t="n">
        <v>494938.6953</v>
      </c>
      <c r="M3285" s="159" t="n">
        <v>480523</v>
      </c>
      <c r="N3285" s="159" t="n">
        <v>518964.84</v>
      </c>
      <c r="O3285" s="162">
        <f>MIN(K3285,L3285,M3285,N3285)</f>
        <v/>
      </c>
      <c r="P3285" s="162">
        <f>MAX(K3285,L3285,M3285,N3285)</f>
        <v/>
      </c>
      <c r="Q3285" s="162">
        <f>MEDIAN(K3285,L3285,M3285,N3285)</f>
        <v/>
      </c>
      <c r="R3285" s="162">
        <f>AVERAGE(K3285,L3285,M3285,N3285)</f>
        <v/>
      </c>
      <c r="S3285" s="162">
        <f>AVERAGE(O3285,Q3285)</f>
        <v/>
      </c>
      <c r="T3285" s="162">
        <f>AVERAGE(P3285,Q3285)</f>
        <v/>
      </c>
      <c r="U3285" s="41">
        <f>STDEVA(K3285,L3285,M3285,N3285)</f>
        <v/>
      </c>
      <c r="V3285" s="42">
        <f>U3285/Q3285</f>
        <v/>
      </c>
      <c r="W3285" s="43">
        <f>IF(X3285=O3285,"MENOR",IF(X3285=S3285,"PROM[MEN-MED]","PROMEDIO"))</f>
        <v/>
      </c>
      <c r="X3285" s="163">
        <f>IF(V3285&lt;=300%,O3285,IF(AND(V3285&gt;100%,V3285&lt;=150%),S3285,R3285))</f>
        <v/>
      </c>
      <c r="Y3285" s="162">
        <f>ROUND(X3285,0)</f>
        <v/>
      </c>
    </row>
    <row r="3286" ht="15.75" customHeight="1">
      <c r="B3286" s="32" t="inlineStr">
        <is>
          <t>1.39</t>
        </is>
      </c>
      <c r="C3286" s="32" t="n">
        <v>8714199</v>
      </c>
      <c r="D3286" s="58" t="inlineStr">
        <is>
          <t xml:space="preserve">CAMBIO DE TIRANTE DERECHO DE LA ZAPATA DEL FRENO DE EESTACIONAMIENTO </t>
        </is>
      </c>
      <c r="E3286" s="34" t="inlineStr">
        <is>
          <t xml:space="preserve">cambio de tirante derecho de la zapata del freno de eestacionamiento </t>
        </is>
      </c>
      <c r="F3286" s="32" t="inlineStr">
        <is>
          <t>Unidad</t>
        </is>
      </c>
      <c r="G3286" s="35" t="inlineStr">
        <is>
          <t>suministro</t>
        </is>
      </c>
      <c r="H3286" s="159" t="n">
        <v>406980</v>
      </c>
      <c r="I3286" s="37" t="n">
        <v>158.91</v>
      </c>
      <c r="J3286" s="37" t="n">
        <v>151.76</v>
      </c>
      <c r="K3286" s="160">
        <f>H3286*(I3286/J3286)</f>
        <v/>
      </c>
      <c r="L3286" s="159" t="n">
        <v>504549.6232</v>
      </c>
      <c r="M3286" s="159" t="n">
        <v>489854</v>
      </c>
      <c r="N3286" s="159" t="n">
        <v>529042.3199999999</v>
      </c>
      <c r="O3286" s="162">
        <f>MIN(K3286,L3286,M3286,N3286)</f>
        <v/>
      </c>
      <c r="P3286" s="162">
        <f>MAX(K3286,L3286,M3286,N3286)</f>
        <v/>
      </c>
      <c r="Q3286" s="162">
        <f>MEDIAN(K3286,L3286,M3286,N3286)</f>
        <v/>
      </c>
      <c r="R3286" s="162">
        <f>AVERAGE(K3286,L3286,M3286,N3286)</f>
        <v/>
      </c>
      <c r="S3286" s="162">
        <f>AVERAGE(O3286,Q3286)</f>
        <v/>
      </c>
      <c r="T3286" s="162">
        <f>AVERAGE(P3286,Q3286)</f>
        <v/>
      </c>
      <c r="U3286" s="41">
        <f>STDEVA(K3286,L3286,M3286,N3286)</f>
        <v/>
      </c>
      <c r="V3286" s="42">
        <f>U3286/Q3286</f>
        <v/>
      </c>
      <c r="W3286" s="43">
        <f>IF(X3286=O3286,"MENOR",IF(X3286=S3286,"PROM[MEN-MED]","PROMEDIO"))</f>
        <v/>
      </c>
      <c r="X3286" s="163">
        <f>IF(V3286&lt;=300%,O3286,IF(AND(V3286&gt;100%,V3286&lt;=150%),S3286,R3286))</f>
        <v/>
      </c>
      <c r="Y3286" s="162">
        <f>ROUND(X3286,0)</f>
        <v/>
      </c>
    </row>
    <row r="3287" ht="15" customHeight="1">
      <c r="B3287" s="26" t="inlineStr">
        <is>
          <t>2.</t>
        </is>
      </c>
      <c r="C3287" s="142" t="inlineStr">
        <is>
          <t>SISTEMA DE SUSPENSIÓN</t>
        </is>
      </c>
      <c r="H3287" s="157" t="n"/>
      <c r="I3287" s="29" t="n"/>
      <c r="J3287" s="29" t="n"/>
      <c r="K3287" s="157" t="n"/>
      <c r="L3287" s="157" t="n"/>
      <c r="M3287" s="157" t="n"/>
      <c r="N3287" s="157" t="n"/>
      <c r="O3287" s="29" t="n"/>
      <c r="P3287" s="29" t="n"/>
      <c r="Q3287" s="29" t="n"/>
      <c r="R3287" s="29" t="n"/>
      <c r="S3287" s="29" t="n"/>
      <c r="T3287" s="29" t="n"/>
      <c r="U3287" s="29" t="n"/>
      <c r="V3287" s="75" t="n"/>
      <c r="W3287" s="29" t="n"/>
      <c r="X3287" s="29" t="n"/>
      <c r="Y3287" s="29" t="n"/>
    </row>
    <row r="3288" ht="15.75" customHeight="1">
      <c r="B3288" s="32" t="inlineStr">
        <is>
          <t>2.1</t>
        </is>
      </c>
      <c r="C3288" s="32" t="n">
        <v>8714199</v>
      </c>
      <c r="D3288" s="59" t="inlineStr">
        <is>
          <t xml:space="preserve">CAMBIO DE JUEGO DE AMORTIGUADORES DELANTEROS </t>
        </is>
      </c>
      <c r="E3288" s="34" t="inlineStr">
        <is>
          <t xml:space="preserve">cambio de juego de amortiguadores delanteros </t>
        </is>
      </c>
      <c r="F3288" s="32" t="inlineStr">
        <is>
          <t>Unidad</t>
        </is>
      </c>
      <c r="G3288" s="35" t="inlineStr">
        <is>
          <t>suministro</t>
        </is>
      </c>
      <c r="H3288" s="159" t="n">
        <v>820743</v>
      </c>
      <c r="I3288" s="37" t="n">
        <v>158.91</v>
      </c>
      <c r="J3288" s="37" t="n">
        <v>151.76</v>
      </c>
      <c r="K3288" s="160">
        <f>H3288*(I3288/J3288)</f>
        <v/>
      </c>
      <c r="L3288" s="159" t="n">
        <v>989878.414</v>
      </c>
      <c r="M3288" s="159" t="n">
        <v>961047</v>
      </c>
      <c r="N3288" s="159" t="n">
        <v>1037930.76</v>
      </c>
      <c r="O3288" s="162">
        <f>MIN(K3288,L3288,M3288,N3288)</f>
        <v/>
      </c>
      <c r="P3288" s="162">
        <f>MAX(K3288,L3288,M3288,N3288)</f>
        <v/>
      </c>
      <c r="Q3288" s="162">
        <f>MEDIAN(K3288,L3288,M3288,N3288)</f>
        <v/>
      </c>
      <c r="R3288" s="162">
        <f>AVERAGE(K3288,L3288,M3288,N3288)</f>
        <v/>
      </c>
      <c r="S3288" s="162">
        <f>AVERAGE(O3288,Q3288)</f>
        <v/>
      </c>
      <c r="T3288" s="162">
        <f>AVERAGE(P3288,Q3288)</f>
        <v/>
      </c>
      <c r="U3288" s="41">
        <f>STDEVA(K3288,L3288,M3288,N3288)</f>
        <v/>
      </c>
      <c r="V3288" s="42">
        <f>U3288/Q3288</f>
        <v/>
      </c>
      <c r="W3288" s="43">
        <f>IF(X3288=O3288,"MENOR",IF(X3288=S3288,"PROM[MEN-MED]","PROMEDIO"))</f>
        <v/>
      </c>
      <c r="X3288" s="163">
        <f>IF(V3288&lt;=300%,O3288,IF(AND(V3288&gt;100%,V3288&lt;=150%),S3288,R3288))</f>
        <v/>
      </c>
      <c r="Y3288" s="162">
        <f>ROUND(X3288,0)</f>
        <v/>
      </c>
    </row>
    <row r="3289" ht="15.75" customHeight="1">
      <c r="B3289" s="32" t="inlineStr">
        <is>
          <t>2.2</t>
        </is>
      </c>
      <c r="C3289" s="32" t="n">
        <v>8714199</v>
      </c>
      <c r="D3289" s="59" t="inlineStr">
        <is>
          <t xml:space="preserve">CAMBIO DE MUELLE ESPIRARAL DELANTERO IZQUIEREDO </t>
        </is>
      </c>
      <c r="E3289" s="34" t="inlineStr">
        <is>
          <t xml:space="preserve">cambio de muelle espiraral delantero izquieredo </t>
        </is>
      </c>
      <c r="F3289" s="32" t="inlineStr">
        <is>
          <t>Unidad</t>
        </is>
      </c>
      <c r="G3289" s="35" t="inlineStr">
        <is>
          <t>suministro</t>
        </is>
      </c>
      <c r="H3289" s="159" t="n">
        <v>544901</v>
      </c>
      <c r="I3289" s="37" t="n">
        <v>158.91</v>
      </c>
      <c r="J3289" s="37" t="n">
        <v>151.76</v>
      </c>
      <c r="K3289" s="160">
        <f>H3289*(I3289/J3289)</f>
        <v/>
      </c>
      <c r="L3289" s="159" t="n">
        <v>679139.7711</v>
      </c>
      <c r="M3289" s="159" t="n">
        <v>659359</v>
      </c>
      <c r="N3289" s="159" t="n">
        <v>712107.72</v>
      </c>
      <c r="O3289" s="162">
        <f>MIN(K3289,L3289,M3289,N3289)</f>
        <v/>
      </c>
      <c r="P3289" s="162">
        <f>MAX(K3289,L3289,M3289,N3289)</f>
        <v/>
      </c>
      <c r="Q3289" s="162">
        <f>MEDIAN(K3289,L3289,M3289,N3289)</f>
        <v/>
      </c>
      <c r="R3289" s="162">
        <f>AVERAGE(K3289,L3289,M3289,N3289)</f>
        <v/>
      </c>
      <c r="S3289" s="162">
        <f>AVERAGE(O3289,Q3289)</f>
        <v/>
      </c>
      <c r="T3289" s="162">
        <f>AVERAGE(P3289,Q3289)</f>
        <v/>
      </c>
      <c r="U3289" s="41">
        <f>STDEVA(K3289,L3289,M3289,N3289)</f>
        <v/>
      </c>
      <c r="V3289" s="42">
        <f>U3289/Q3289</f>
        <v/>
      </c>
      <c r="W3289" s="43">
        <f>IF(X3289=O3289,"MENOR",IF(X3289=S3289,"PROM[MEN-MED]","PROMEDIO"))</f>
        <v/>
      </c>
      <c r="X3289" s="163">
        <f>IF(V3289&lt;=300%,O3289,IF(AND(V3289&gt;100%,V3289&lt;=150%),S3289,R3289))</f>
        <v/>
      </c>
      <c r="Y3289" s="162">
        <f>ROUND(X3289,0)</f>
        <v/>
      </c>
    </row>
    <row r="3290" ht="15.75" customHeight="1">
      <c r="B3290" s="32" t="inlineStr">
        <is>
          <t>2.3</t>
        </is>
      </c>
      <c r="C3290" s="32" t="n">
        <v>8714199</v>
      </c>
      <c r="D3290" s="59" t="inlineStr">
        <is>
          <t>CAMBIO DE MUELLE ESPIRARAL DELANTERO DERECHO</t>
        </is>
      </c>
      <c r="E3290" s="34" t="inlineStr">
        <is>
          <t>cambio de muelle espiraral delantero derecho</t>
        </is>
      </c>
      <c r="F3290" s="32" t="inlineStr">
        <is>
          <t>Juego</t>
        </is>
      </c>
      <c r="G3290" s="35" t="inlineStr">
        <is>
          <t>suministro</t>
        </is>
      </c>
      <c r="H3290" s="159" t="n">
        <v>544901</v>
      </c>
      <c r="I3290" s="37" t="n">
        <v>158.91</v>
      </c>
      <c r="J3290" s="37" t="n">
        <v>151.76</v>
      </c>
      <c r="K3290" s="160">
        <f>H3290*(I3290/J3290)</f>
        <v/>
      </c>
      <c r="L3290" s="159" t="n">
        <v>685546.3741</v>
      </c>
      <c r="M3290" s="159" t="n">
        <v>665579</v>
      </c>
      <c r="N3290" s="159" t="n">
        <v>718825.3199999999</v>
      </c>
      <c r="O3290" s="162">
        <f>MIN(K3290,L3290,M3290,N3290)</f>
        <v/>
      </c>
      <c r="P3290" s="162">
        <f>MAX(K3290,L3290,M3290,N3290)</f>
        <v/>
      </c>
      <c r="Q3290" s="162">
        <f>MEDIAN(K3290,L3290,M3290,N3290)</f>
        <v/>
      </c>
      <c r="R3290" s="162">
        <f>AVERAGE(K3290,L3290,M3290,N3290)</f>
        <v/>
      </c>
      <c r="S3290" s="162">
        <f>AVERAGE(O3290,Q3290)</f>
        <v/>
      </c>
      <c r="T3290" s="162">
        <f>AVERAGE(P3290,Q3290)</f>
        <v/>
      </c>
      <c r="U3290" s="41">
        <f>STDEVA(K3290,L3290,M3290,N3290)</f>
        <v/>
      </c>
      <c r="V3290" s="42">
        <f>U3290/Q3290</f>
        <v/>
      </c>
      <c r="W3290" s="43">
        <f>IF(X3290=O3290,"MENOR",IF(X3290=S3290,"PROM[MEN-MED]","PROMEDIO"))</f>
        <v/>
      </c>
      <c r="X3290" s="163">
        <f>IF(V3290&lt;=300%,O3290,IF(AND(V3290&gt;100%,V3290&lt;=150%),S3290,R3290))</f>
        <v/>
      </c>
      <c r="Y3290" s="162">
        <f>ROUND(X3290,0)</f>
        <v/>
      </c>
    </row>
    <row r="3291" ht="15.75" customHeight="1">
      <c r="B3291" s="32" t="inlineStr">
        <is>
          <t>2.4</t>
        </is>
      </c>
      <c r="C3291" s="32" t="n">
        <v>8714199</v>
      </c>
      <c r="D3291" s="59" t="inlineStr">
        <is>
          <t xml:space="preserve">CAMBIO DE RETEN DEL ELEMENTO DE AMORTIGUACION DEL AMORTIGIADOR DELANTERO </t>
        </is>
      </c>
      <c r="E3291" s="34" t="inlineStr">
        <is>
          <t xml:space="preserve">cambio de reten del elemento de amortiguacion del amortigiador delantero </t>
        </is>
      </c>
      <c r="F3291" s="32" t="inlineStr">
        <is>
          <t>Juego</t>
        </is>
      </c>
      <c r="G3291" s="35" t="inlineStr">
        <is>
          <t>suministro</t>
        </is>
      </c>
      <c r="H3291" s="159" t="n">
        <v>544901</v>
      </c>
      <c r="I3291" s="37" t="n">
        <v>158.91</v>
      </c>
      <c r="J3291" s="37" t="n">
        <v>151.76</v>
      </c>
      <c r="K3291" s="160">
        <f>H3291*(I3291/J3291)</f>
        <v/>
      </c>
      <c r="L3291" s="159" t="n">
        <v>666325.5416999999</v>
      </c>
      <c r="M3291" s="159" t="n">
        <v>646918</v>
      </c>
      <c r="N3291" s="159" t="n">
        <v>698671.4399999999</v>
      </c>
      <c r="O3291" s="162">
        <f>MIN(K3291,L3291,M3291,N3291)</f>
        <v/>
      </c>
      <c r="P3291" s="162">
        <f>MAX(K3291,L3291,M3291,N3291)</f>
        <v/>
      </c>
      <c r="Q3291" s="162">
        <f>MEDIAN(K3291,L3291,M3291,N3291)</f>
        <v/>
      </c>
      <c r="R3291" s="162">
        <f>AVERAGE(K3291,L3291,M3291,N3291)</f>
        <v/>
      </c>
      <c r="S3291" s="162">
        <f>AVERAGE(O3291,Q3291)</f>
        <v/>
      </c>
      <c r="T3291" s="162">
        <f>AVERAGE(P3291,Q3291)</f>
        <v/>
      </c>
      <c r="U3291" s="41">
        <f>STDEVA(K3291,L3291,M3291,N3291)</f>
        <v/>
      </c>
      <c r="V3291" s="42">
        <f>U3291/Q3291</f>
        <v/>
      </c>
      <c r="W3291" s="43">
        <f>IF(X3291=O3291,"MENOR",IF(X3291=S3291,"PROM[MEN-MED]","PROMEDIO"))</f>
        <v/>
      </c>
      <c r="X3291" s="163">
        <f>IF(V3291&lt;=300%,O3291,IF(AND(V3291&gt;100%,V3291&lt;=150%),S3291,R3291))</f>
        <v/>
      </c>
      <c r="Y3291" s="162">
        <f>ROUND(X3291,0)</f>
        <v/>
      </c>
    </row>
    <row r="3292" ht="15.75" customHeight="1">
      <c r="B3292" s="32" t="inlineStr">
        <is>
          <t>2.5</t>
        </is>
      </c>
      <c r="C3292" s="32" t="n">
        <v>8714199</v>
      </c>
      <c r="D3292" s="59" t="inlineStr">
        <is>
          <t xml:space="preserve">CAMBIO DE SUBCONJUNTO DEL SOPORTE DE LA SUSPENSION DELANTERA IZQUIERDA </t>
        </is>
      </c>
      <c r="E3292" s="34" t="inlineStr">
        <is>
          <t xml:space="preserve">cambio de subconjunto del soporte de la suspension delantera izquierda </t>
        </is>
      </c>
      <c r="F3292" s="32" t="inlineStr">
        <is>
          <t>Juego</t>
        </is>
      </c>
      <c r="G3292" s="35" t="inlineStr">
        <is>
          <t>suministro</t>
        </is>
      </c>
      <c r="H3292" s="159" t="n">
        <v>406980</v>
      </c>
      <c r="I3292" s="37" t="n">
        <v>158.91</v>
      </c>
      <c r="J3292" s="37" t="n">
        <v>151.76</v>
      </c>
      <c r="K3292" s="160">
        <f>H3292*(I3292/J3292)</f>
        <v/>
      </c>
      <c r="L3292" s="159" t="n">
        <v>499744.665</v>
      </c>
      <c r="M3292" s="159" t="n">
        <v>485189</v>
      </c>
      <c r="N3292" s="159" t="n">
        <v>524004.12</v>
      </c>
      <c r="O3292" s="162">
        <f>MIN(K3292,L3292,M3292,N3292)</f>
        <v/>
      </c>
      <c r="P3292" s="162">
        <f>MAX(K3292,L3292,M3292,N3292)</f>
        <v/>
      </c>
      <c r="Q3292" s="162">
        <f>MEDIAN(K3292,L3292,M3292,N3292)</f>
        <v/>
      </c>
      <c r="R3292" s="162">
        <f>AVERAGE(K3292,L3292,M3292,N3292)</f>
        <v/>
      </c>
      <c r="S3292" s="162">
        <f>AVERAGE(O3292,Q3292)</f>
        <v/>
      </c>
      <c r="T3292" s="162">
        <f>AVERAGE(P3292,Q3292)</f>
        <v/>
      </c>
      <c r="U3292" s="41">
        <f>STDEVA(K3292,L3292,M3292,N3292)</f>
        <v/>
      </c>
      <c r="V3292" s="42">
        <f>U3292/Q3292</f>
        <v/>
      </c>
      <c r="W3292" s="43">
        <f>IF(X3292=O3292,"MENOR",IF(X3292=S3292,"PROM[MEN-MED]","PROMEDIO"))</f>
        <v/>
      </c>
      <c r="X3292" s="163">
        <f>IF(V3292&lt;=300%,O3292,IF(AND(V3292&gt;100%,V3292&lt;=150%),S3292,R3292))</f>
        <v/>
      </c>
      <c r="Y3292" s="162">
        <f>ROUND(X3292,0)</f>
        <v/>
      </c>
    </row>
    <row r="3293" ht="15.75" customHeight="1">
      <c r="B3293" s="32" t="inlineStr">
        <is>
          <t>2.6</t>
        </is>
      </c>
      <c r="C3293" s="32" t="n">
        <v>8714199</v>
      </c>
      <c r="D3293" s="59" t="inlineStr">
        <is>
          <t>CAMBIO DE SUBCONJUNTO DEL SOPORTE DE LA SUSPENSION DELANTERA DERECHA</t>
        </is>
      </c>
      <c r="E3293" s="34" t="inlineStr">
        <is>
          <t>cambio de subconjunto del soporte de la suspension delantera derecha</t>
        </is>
      </c>
      <c r="F3293" s="32" t="inlineStr">
        <is>
          <t>Juego</t>
        </is>
      </c>
      <c r="G3293" s="35" t="inlineStr">
        <is>
          <t>suministro</t>
        </is>
      </c>
      <c r="H3293" s="159" t="n">
        <v>406980</v>
      </c>
      <c r="I3293" s="37" t="n">
        <v>158.91</v>
      </c>
      <c r="J3293" s="37" t="n">
        <v>151.76</v>
      </c>
      <c r="K3293" s="160">
        <f>H3293*(I3293/J3293)</f>
        <v/>
      </c>
      <c r="L3293" s="159" t="n">
        <v>509354.5695</v>
      </c>
      <c r="M3293" s="159" t="n">
        <v>494519</v>
      </c>
      <c r="N3293" s="159" t="n">
        <v>534080.52</v>
      </c>
      <c r="O3293" s="162">
        <f>MIN(K3293,L3293,M3293,N3293)</f>
        <v/>
      </c>
      <c r="P3293" s="162">
        <f>MAX(K3293,L3293,M3293,N3293)</f>
        <v/>
      </c>
      <c r="Q3293" s="162">
        <f>MEDIAN(K3293,L3293,M3293,N3293)</f>
        <v/>
      </c>
      <c r="R3293" s="162">
        <f>AVERAGE(K3293,L3293,M3293,N3293)</f>
        <v/>
      </c>
      <c r="S3293" s="162">
        <f>AVERAGE(O3293,Q3293)</f>
        <v/>
      </c>
      <c r="T3293" s="162">
        <f>AVERAGE(P3293,Q3293)</f>
        <v/>
      </c>
      <c r="U3293" s="41">
        <f>STDEVA(K3293,L3293,M3293,N3293)</f>
        <v/>
      </c>
      <c r="V3293" s="42">
        <f>U3293/Q3293</f>
        <v/>
      </c>
      <c r="W3293" s="43">
        <f>IF(X3293=O3293,"MENOR",IF(X3293=S3293,"PROM[MEN-MED]","PROMEDIO"))</f>
        <v/>
      </c>
      <c r="X3293" s="163">
        <f>IF(V3293&lt;=300%,O3293,IF(AND(V3293&gt;100%,V3293&lt;=150%),S3293,R3293))</f>
        <v/>
      </c>
      <c r="Y3293" s="162">
        <f>ROUND(X3293,0)</f>
        <v/>
      </c>
    </row>
    <row r="3294" ht="15.75" customHeight="1">
      <c r="B3294" s="32" t="inlineStr">
        <is>
          <t>2.7</t>
        </is>
      </c>
      <c r="C3294" s="32" t="n">
        <v>8714199</v>
      </c>
      <c r="D3294" s="59" t="inlineStr">
        <is>
          <t>CAMBIO DE ELEMENTO DE AMORTIGUACION DEL AMORTIGUADOR DELANTERO NO.1</t>
        </is>
      </c>
      <c r="E3294" s="34" t="inlineStr">
        <is>
          <t>cambio de elemento de amortiguacion del amortiguador delantero no.1</t>
        </is>
      </c>
      <c r="F3294" s="32" t="inlineStr">
        <is>
          <t>Juego</t>
        </is>
      </c>
      <c r="G3294" s="35" t="inlineStr">
        <is>
          <t>suministro</t>
        </is>
      </c>
      <c r="H3294" s="159" t="n">
        <v>406980</v>
      </c>
      <c r="I3294" s="37" t="n">
        <v>158.91</v>
      </c>
      <c r="J3294" s="37" t="n">
        <v>151.76</v>
      </c>
      <c r="K3294" s="160">
        <f>H3294*(I3294/J3294)</f>
        <v/>
      </c>
      <c r="L3294" s="159" t="n">
        <v>499744.665</v>
      </c>
      <c r="M3294" s="159" t="n">
        <v>485189</v>
      </c>
      <c r="N3294" s="159" t="n">
        <v>524004.12</v>
      </c>
      <c r="O3294" s="162">
        <f>MIN(K3294,L3294,M3294,N3294)</f>
        <v/>
      </c>
      <c r="P3294" s="162">
        <f>MAX(K3294,L3294,M3294,N3294)</f>
        <v/>
      </c>
      <c r="Q3294" s="162">
        <f>MEDIAN(K3294,L3294,M3294,N3294)</f>
        <v/>
      </c>
      <c r="R3294" s="162">
        <f>AVERAGE(K3294,L3294,M3294,N3294)</f>
        <v/>
      </c>
      <c r="S3294" s="162">
        <f>AVERAGE(O3294,Q3294)</f>
        <v/>
      </c>
      <c r="T3294" s="162">
        <f>AVERAGE(P3294,Q3294)</f>
        <v/>
      </c>
      <c r="U3294" s="41">
        <f>STDEVA(K3294,L3294,M3294,N3294)</f>
        <v/>
      </c>
      <c r="V3294" s="42">
        <f>U3294/Q3294</f>
        <v/>
      </c>
      <c r="W3294" s="43">
        <f>IF(X3294=O3294,"MENOR",IF(X3294=S3294,"PROM[MEN-MED]","PROMEDIO"))</f>
        <v/>
      </c>
      <c r="X3294" s="163">
        <f>IF(V3294&lt;=300%,O3294,IF(AND(V3294&gt;100%,V3294&lt;=150%),S3294,R3294))</f>
        <v/>
      </c>
      <c r="Y3294" s="162">
        <f>ROUND(X3294,0)</f>
        <v/>
      </c>
    </row>
    <row r="3295" ht="15.75" customHeight="1">
      <c r="B3295" s="32" t="inlineStr">
        <is>
          <t>2.8</t>
        </is>
      </c>
      <c r="C3295" s="32" t="n">
        <v>8714199</v>
      </c>
      <c r="D3295" s="59" t="inlineStr">
        <is>
          <t xml:space="preserve">CAMBIO DE RETEN DEL ELEMENTO DE AMORTIGUACION DEL AMORTIGIADOR DELANTERO </t>
        </is>
      </c>
      <c r="E3295" s="34" t="inlineStr">
        <is>
          <t xml:space="preserve">cambio de reten del elemento de amortiguacion del amortigiador delantero </t>
        </is>
      </c>
      <c r="F3295" s="32" t="inlineStr">
        <is>
          <t>Juego</t>
        </is>
      </c>
      <c r="G3295" s="35" t="inlineStr">
        <is>
          <t>suministro</t>
        </is>
      </c>
      <c r="H3295" s="159" t="n">
        <v>406980</v>
      </c>
      <c r="I3295" s="37" t="n">
        <v>158.91</v>
      </c>
      <c r="J3295" s="37" t="n">
        <v>151.76</v>
      </c>
      <c r="K3295" s="160">
        <f>H3295*(I3295/J3295)</f>
        <v/>
      </c>
      <c r="L3295" s="159" t="n">
        <v>504549.6232</v>
      </c>
      <c r="M3295" s="159" t="n">
        <v>489854</v>
      </c>
      <c r="N3295" s="159" t="n">
        <v>529042.3199999999</v>
      </c>
      <c r="O3295" s="162">
        <f>MIN(K3295,L3295,M3295,N3295)</f>
        <v/>
      </c>
      <c r="P3295" s="162">
        <f>MAX(K3295,L3295,M3295,N3295)</f>
        <v/>
      </c>
      <c r="Q3295" s="162">
        <f>MEDIAN(K3295,L3295,M3295,N3295)</f>
        <v/>
      </c>
      <c r="R3295" s="162">
        <f>AVERAGE(K3295,L3295,M3295,N3295)</f>
        <v/>
      </c>
      <c r="S3295" s="162">
        <f>AVERAGE(O3295,Q3295)</f>
        <v/>
      </c>
      <c r="T3295" s="162">
        <f>AVERAGE(P3295,Q3295)</f>
        <v/>
      </c>
      <c r="U3295" s="41">
        <f>STDEVA(K3295,L3295,M3295,N3295)</f>
        <v/>
      </c>
      <c r="V3295" s="42">
        <f>U3295/Q3295</f>
        <v/>
      </c>
      <c r="W3295" s="43">
        <f>IF(X3295=O3295,"MENOR",IF(X3295=S3295,"PROM[MEN-MED]","PROMEDIO"))</f>
        <v/>
      </c>
      <c r="X3295" s="163">
        <f>IF(V3295&lt;=300%,O3295,IF(AND(V3295&gt;100%,V3295&lt;=150%),S3295,R3295))</f>
        <v/>
      </c>
      <c r="Y3295" s="162">
        <f>ROUND(X3295,0)</f>
        <v/>
      </c>
    </row>
    <row r="3296" ht="15.75" customHeight="1">
      <c r="B3296" s="32" t="inlineStr">
        <is>
          <t>2.9</t>
        </is>
      </c>
      <c r="C3296" s="32" t="n">
        <v>8714199</v>
      </c>
      <c r="D3296" s="59" t="inlineStr">
        <is>
          <t xml:space="preserve">CAMBIO DE CASQUILLOS DEL AMORTIGUADOR DELANTERO </t>
        </is>
      </c>
      <c r="E3296" s="34" t="inlineStr">
        <is>
          <t xml:space="preserve">cambio de casquillos del amortiguador delantero </t>
        </is>
      </c>
      <c r="F3296" s="32" t="inlineStr">
        <is>
          <t>Juego</t>
        </is>
      </c>
      <c r="G3296" s="35" t="inlineStr">
        <is>
          <t>suministro</t>
        </is>
      </c>
      <c r="H3296" s="159" t="n">
        <v>406980</v>
      </c>
      <c r="I3296" s="37" t="n">
        <v>158.91</v>
      </c>
      <c r="J3296" s="37" t="n">
        <v>151.76</v>
      </c>
      <c r="K3296" s="160">
        <f>H3296*(I3296/J3296)</f>
        <v/>
      </c>
      <c r="L3296" s="159" t="n">
        <v>494938.6953</v>
      </c>
      <c r="M3296" s="159" t="n">
        <v>480523</v>
      </c>
      <c r="N3296" s="159" t="n">
        <v>518964.84</v>
      </c>
      <c r="O3296" s="162">
        <f>MIN(K3296,L3296,M3296,N3296)</f>
        <v/>
      </c>
      <c r="P3296" s="162">
        <f>MAX(K3296,L3296,M3296,N3296)</f>
        <v/>
      </c>
      <c r="Q3296" s="162">
        <f>MEDIAN(K3296,L3296,M3296,N3296)</f>
        <v/>
      </c>
      <c r="R3296" s="162">
        <f>AVERAGE(K3296,L3296,M3296,N3296)</f>
        <v/>
      </c>
      <c r="S3296" s="162">
        <f>AVERAGE(O3296,Q3296)</f>
        <v/>
      </c>
      <c r="T3296" s="162">
        <f>AVERAGE(P3296,Q3296)</f>
        <v/>
      </c>
      <c r="U3296" s="41">
        <f>STDEVA(K3296,L3296,M3296,N3296)</f>
        <v/>
      </c>
      <c r="V3296" s="42">
        <f>U3296/Q3296</f>
        <v/>
      </c>
      <c r="W3296" s="43">
        <f>IF(X3296=O3296,"MENOR",IF(X3296=S3296,"PROM[MEN-MED]","PROMEDIO"))</f>
        <v/>
      </c>
      <c r="X3296" s="163">
        <f>IF(V3296&lt;=300%,O3296,IF(AND(V3296&gt;100%,V3296&lt;=150%),S3296,R3296))</f>
        <v/>
      </c>
      <c r="Y3296" s="162">
        <f>ROUND(X3296,0)</f>
        <v/>
      </c>
    </row>
    <row r="3297" ht="15.75" customHeight="1">
      <c r="B3297" s="32" t="inlineStr">
        <is>
          <t>2.10</t>
        </is>
      </c>
      <c r="C3297" s="32" t="n">
        <v>8714199</v>
      </c>
      <c r="D3297" s="59" t="inlineStr">
        <is>
          <t xml:space="preserve">CAMBIO DE CASQUILLO DEL BRAZO SUPERIOR DE LA SUSPENSION DELANTERA IZQUIERDA </t>
        </is>
      </c>
      <c r="E3297" s="34" t="inlineStr">
        <is>
          <t xml:space="preserve">cambio de casquillo del brazo superior de la suspension delantera izquierda </t>
        </is>
      </c>
      <c r="F3297" s="32" t="inlineStr">
        <is>
          <t>Juego</t>
        </is>
      </c>
      <c r="G3297" s="35" t="inlineStr">
        <is>
          <t>suministro</t>
        </is>
      </c>
      <c r="H3297" s="159" t="n">
        <v>406980</v>
      </c>
      <c r="I3297" s="37" t="n">
        <v>158.91</v>
      </c>
      <c r="J3297" s="37" t="n">
        <v>151.76</v>
      </c>
      <c r="K3297" s="160">
        <f>H3297*(I3297/J3297)</f>
        <v/>
      </c>
      <c r="L3297" s="159" t="n">
        <v>504549.6232</v>
      </c>
      <c r="M3297" s="159" t="n">
        <v>489854</v>
      </c>
      <c r="N3297" s="159" t="n">
        <v>529042.3199999999</v>
      </c>
      <c r="O3297" s="162">
        <f>MIN(K3297,L3297,M3297,N3297)</f>
        <v/>
      </c>
      <c r="P3297" s="162">
        <f>MAX(K3297,L3297,M3297,N3297)</f>
        <v/>
      </c>
      <c r="Q3297" s="162">
        <f>MEDIAN(K3297,L3297,M3297,N3297)</f>
        <v/>
      </c>
      <c r="R3297" s="162">
        <f>AVERAGE(K3297,L3297,M3297,N3297)</f>
        <v/>
      </c>
      <c r="S3297" s="162">
        <f>AVERAGE(O3297,Q3297)</f>
        <v/>
      </c>
      <c r="T3297" s="162">
        <f>AVERAGE(P3297,Q3297)</f>
        <v/>
      </c>
      <c r="U3297" s="41">
        <f>STDEVA(K3297,L3297,M3297,N3297)</f>
        <v/>
      </c>
      <c r="V3297" s="42">
        <f>U3297/Q3297</f>
        <v/>
      </c>
      <c r="W3297" s="43">
        <f>IF(X3297=O3297,"MENOR",IF(X3297=S3297,"PROM[MEN-MED]","PROMEDIO"))</f>
        <v/>
      </c>
      <c r="X3297" s="163">
        <f>IF(V3297&lt;=300%,O3297,IF(AND(V3297&gt;100%,V3297&lt;=150%),S3297,R3297))</f>
        <v/>
      </c>
      <c r="Y3297" s="162">
        <f>ROUND(X3297,0)</f>
        <v/>
      </c>
    </row>
    <row r="3298" ht="15.75" customHeight="1">
      <c r="B3298" s="32" t="inlineStr">
        <is>
          <t>2.11</t>
        </is>
      </c>
      <c r="C3298" s="32" t="n">
        <v>8714199</v>
      </c>
      <c r="D3298" s="59" t="inlineStr">
        <is>
          <t xml:space="preserve">CAMBIO DE CASQUILLO DEL BRAZO SUPERIOR DE LA SUSPENSION DELANTERA DERECHA </t>
        </is>
      </c>
      <c r="E3298" s="34" t="inlineStr">
        <is>
          <t xml:space="preserve">cambio de casquillo del brazo superior de la suspension delantera derecha </t>
        </is>
      </c>
      <c r="F3298" s="32" t="inlineStr">
        <is>
          <t>Unidad</t>
        </is>
      </c>
      <c r="G3298" s="35" t="inlineStr">
        <is>
          <t>suministro</t>
        </is>
      </c>
      <c r="H3298" s="159" t="n">
        <v>406980</v>
      </c>
      <c r="I3298" s="37" t="n">
        <v>158.91</v>
      </c>
      <c r="J3298" s="37" t="n">
        <v>151.76</v>
      </c>
      <c r="K3298" s="160">
        <f>H3298*(I3298/J3298)</f>
        <v/>
      </c>
      <c r="L3298" s="159" t="n">
        <v>494938.6953</v>
      </c>
      <c r="M3298" s="159" t="n">
        <v>480523</v>
      </c>
      <c r="N3298" s="159" t="n">
        <v>518964.84</v>
      </c>
      <c r="O3298" s="162">
        <f>MIN(K3298,L3298,M3298,N3298)</f>
        <v/>
      </c>
      <c r="P3298" s="162">
        <f>MAX(K3298,L3298,M3298,N3298)</f>
        <v/>
      </c>
      <c r="Q3298" s="162">
        <f>MEDIAN(K3298,L3298,M3298,N3298)</f>
        <v/>
      </c>
      <c r="R3298" s="162">
        <f>AVERAGE(K3298,L3298,M3298,N3298)</f>
        <v/>
      </c>
      <c r="S3298" s="162">
        <f>AVERAGE(O3298,Q3298)</f>
        <v/>
      </c>
      <c r="T3298" s="162">
        <f>AVERAGE(P3298,Q3298)</f>
        <v/>
      </c>
      <c r="U3298" s="41">
        <f>STDEVA(K3298,L3298,M3298,N3298)</f>
        <v/>
      </c>
      <c r="V3298" s="42">
        <f>U3298/Q3298</f>
        <v/>
      </c>
      <c r="W3298" s="43">
        <f>IF(X3298=O3298,"MENOR",IF(X3298=S3298,"PROM[MEN-MED]","PROMEDIO"))</f>
        <v/>
      </c>
      <c r="X3298" s="163">
        <f>IF(V3298&lt;=300%,O3298,IF(AND(V3298&gt;100%,V3298&lt;=150%),S3298,R3298))</f>
        <v/>
      </c>
      <c r="Y3298" s="162">
        <f>ROUND(X3298,0)</f>
        <v/>
      </c>
    </row>
    <row r="3299" ht="15.75" customHeight="1">
      <c r="B3299" s="32" t="inlineStr">
        <is>
          <t>2.12</t>
        </is>
      </c>
      <c r="C3299" s="32" t="n">
        <v>8714199</v>
      </c>
      <c r="D3299" s="59" t="inlineStr">
        <is>
          <t xml:space="preserve">CAMBIO DE CONJUNTO DEL BRAZO SUPERIOR DE LA SUSPENSION DELANTERA IZQUIERDA </t>
        </is>
      </c>
      <c r="E3299" s="34" t="inlineStr">
        <is>
          <t xml:space="preserve">cambio de conjunto del brazo superior de la suspension delantera izquierda </t>
        </is>
      </c>
      <c r="F3299" s="32" t="inlineStr">
        <is>
          <t>Unidad</t>
        </is>
      </c>
      <c r="G3299" s="35" t="inlineStr">
        <is>
          <t>suministro</t>
        </is>
      </c>
      <c r="H3299" s="159" t="n">
        <v>820743</v>
      </c>
      <c r="I3299" s="37" t="n">
        <v>158.91</v>
      </c>
      <c r="J3299" s="37" t="n">
        <v>151.76</v>
      </c>
      <c r="K3299" s="160">
        <f>H3299*(I3299/J3299)</f>
        <v/>
      </c>
      <c r="L3299" s="159" t="n">
        <v>1009099.2345</v>
      </c>
      <c r="M3299" s="159" t="n">
        <v>979708</v>
      </c>
      <c r="N3299" s="159" t="n">
        <v>1058084.64</v>
      </c>
      <c r="O3299" s="162">
        <f>MIN(K3299,L3299,M3299,N3299)</f>
        <v/>
      </c>
      <c r="P3299" s="162">
        <f>MAX(K3299,L3299,M3299,N3299)</f>
        <v/>
      </c>
      <c r="Q3299" s="162">
        <f>MEDIAN(K3299,L3299,M3299,N3299)</f>
        <v/>
      </c>
      <c r="R3299" s="162">
        <f>AVERAGE(K3299,L3299,M3299,N3299)</f>
        <v/>
      </c>
      <c r="S3299" s="162">
        <f>AVERAGE(O3299,Q3299)</f>
        <v/>
      </c>
      <c r="T3299" s="162">
        <f>AVERAGE(P3299,Q3299)</f>
        <v/>
      </c>
      <c r="U3299" s="41">
        <f>STDEVA(K3299,L3299,M3299,N3299)</f>
        <v/>
      </c>
      <c r="V3299" s="42">
        <f>U3299/Q3299</f>
        <v/>
      </c>
      <c r="W3299" s="43">
        <f>IF(X3299=O3299,"MENOR",IF(X3299=S3299,"PROM[MEN-MED]","PROMEDIO"))</f>
        <v/>
      </c>
      <c r="X3299" s="163">
        <f>IF(V3299&lt;=300%,O3299,IF(AND(V3299&gt;100%,V3299&lt;=150%),S3299,R3299))</f>
        <v/>
      </c>
      <c r="Y3299" s="162">
        <f>ROUND(X3299,0)</f>
        <v/>
      </c>
    </row>
    <row r="3300" ht="15.75" customHeight="1">
      <c r="B3300" s="32" t="inlineStr">
        <is>
          <t>2.13</t>
        </is>
      </c>
      <c r="C3300" s="32" t="n">
        <v>8714199</v>
      </c>
      <c r="D3300" s="59" t="inlineStr">
        <is>
          <t>CAMBIO DE CONJUNTO DEL BRAZO SUPERIOR DE LA SUSPENSION DELANTERA DERECHA</t>
        </is>
      </c>
      <c r="E3300" s="34" t="inlineStr">
        <is>
          <t>cambio de conjunto del brazo superior de la suspension delantera derecha</t>
        </is>
      </c>
      <c r="F3300" s="32" t="inlineStr">
        <is>
          <t>Unidad</t>
        </is>
      </c>
      <c r="G3300" s="35" t="inlineStr">
        <is>
          <t>suministro</t>
        </is>
      </c>
      <c r="H3300" s="159" t="n">
        <v>820743</v>
      </c>
      <c r="I3300" s="37" t="n">
        <v>158.91</v>
      </c>
      <c r="J3300" s="37" t="n">
        <v>151.76</v>
      </c>
      <c r="K3300" s="160">
        <f>H3300*(I3300/J3300)</f>
        <v/>
      </c>
      <c r="L3300" s="159" t="n">
        <v>1009099.2345</v>
      </c>
      <c r="M3300" s="159" t="n">
        <v>979708</v>
      </c>
      <c r="N3300" s="159" t="n">
        <v>1058084.64</v>
      </c>
      <c r="O3300" s="162">
        <f>MIN(K3300,L3300,M3300,N3300)</f>
        <v/>
      </c>
      <c r="P3300" s="162">
        <f>MAX(K3300,L3300,M3300,N3300)</f>
        <v/>
      </c>
      <c r="Q3300" s="162">
        <f>MEDIAN(K3300,L3300,M3300,N3300)</f>
        <v/>
      </c>
      <c r="R3300" s="162">
        <f>AVERAGE(K3300,L3300,M3300,N3300)</f>
        <v/>
      </c>
      <c r="S3300" s="162">
        <f>AVERAGE(O3300,Q3300)</f>
        <v/>
      </c>
      <c r="T3300" s="162">
        <f>AVERAGE(P3300,Q3300)</f>
        <v/>
      </c>
      <c r="U3300" s="41">
        <f>STDEVA(K3300,L3300,M3300,N3300)</f>
        <v/>
      </c>
      <c r="V3300" s="42">
        <f>U3300/Q3300</f>
        <v/>
      </c>
      <c r="W3300" s="43">
        <f>IF(X3300=O3300,"MENOR",IF(X3300=S3300,"PROM[MEN-MED]","PROMEDIO"))</f>
        <v/>
      </c>
      <c r="X3300" s="163">
        <f>IF(V3300&lt;=300%,O3300,IF(AND(V3300&gt;100%,V3300&lt;=150%),S3300,R3300))</f>
        <v/>
      </c>
      <c r="Y3300" s="162">
        <f>ROUND(X3300,0)</f>
        <v/>
      </c>
    </row>
    <row r="3301" ht="15.75" customHeight="1">
      <c r="B3301" s="32" t="inlineStr">
        <is>
          <t>2.14</t>
        </is>
      </c>
      <c r="C3301" s="32" t="n">
        <v>8714199</v>
      </c>
      <c r="D3301" s="59" t="inlineStr">
        <is>
          <t xml:space="preserve">CAMBIO DE ANILLO DE FIJACION DEL GUARDAPLVOS </t>
        </is>
      </c>
      <c r="E3301" s="34" t="inlineStr">
        <is>
          <t xml:space="preserve">cambio de anillo de fijacion del guardaplvos </t>
        </is>
      </c>
      <c r="F3301" s="32" t="inlineStr">
        <is>
          <t>Unidad</t>
        </is>
      </c>
      <c r="G3301" s="35" t="inlineStr">
        <is>
          <t>suministro</t>
        </is>
      </c>
      <c r="H3301" s="159" t="n">
        <v>683953</v>
      </c>
      <c r="I3301" s="37" t="n">
        <v>158.91</v>
      </c>
      <c r="J3301" s="37" t="n">
        <v>151.76</v>
      </c>
      <c r="K3301" s="160">
        <f>H3301*(I3301/J3301)</f>
        <v/>
      </c>
      <c r="L3301" s="159" t="n">
        <v>840915.6896</v>
      </c>
      <c r="M3301" s="159" t="n">
        <v>816423</v>
      </c>
      <c r="N3301" s="159" t="n">
        <v>881736.84</v>
      </c>
      <c r="O3301" s="162">
        <f>MIN(K3301,L3301,M3301,N3301)</f>
        <v/>
      </c>
      <c r="P3301" s="162">
        <f>MAX(K3301,L3301,M3301,N3301)</f>
        <v/>
      </c>
      <c r="Q3301" s="162">
        <f>MEDIAN(K3301,L3301,M3301,N3301)</f>
        <v/>
      </c>
      <c r="R3301" s="162">
        <f>AVERAGE(K3301,L3301,M3301,N3301)</f>
        <v/>
      </c>
      <c r="S3301" s="162">
        <f>AVERAGE(O3301,Q3301)</f>
        <v/>
      </c>
      <c r="T3301" s="162">
        <f>AVERAGE(P3301,Q3301)</f>
        <v/>
      </c>
      <c r="U3301" s="41">
        <f>STDEVA(K3301,L3301,M3301,N3301)</f>
        <v/>
      </c>
      <c r="V3301" s="42">
        <f>U3301/Q3301</f>
        <v/>
      </c>
      <c r="W3301" s="43">
        <f>IF(X3301=O3301,"MENOR",IF(X3301=S3301,"PROM[MEN-MED]","PROMEDIO"))</f>
        <v/>
      </c>
      <c r="X3301" s="163">
        <f>IF(V3301&lt;=300%,O3301,IF(AND(V3301&gt;100%,V3301&lt;=150%),S3301,R3301))</f>
        <v/>
      </c>
      <c r="Y3301" s="162">
        <f>ROUND(X3301,0)</f>
        <v/>
      </c>
    </row>
    <row r="3302" ht="15.75" customHeight="1">
      <c r="B3302" s="32" t="inlineStr">
        <is>
          <t>2.15</t>
        </is>
      </c>
      <c r="C3302" s="32" t="n">
        <v>8714199</v>
      </c>
      <c r="D3302" s="59" t="inlineStr">
        <is>
          <t xml:space="preserve">CAMBIO DE CUBIERTA ANTIPOLVO DE LA JUNTA ESFERICA SUPERIOR DELANTERA IZQUIERDA </t>
        </is>
      </c>
      <c r="E3302" s="34" t="inlineStr">
        <is>
          <t xml:space="preserve">cambio de cubierta antipolvo de la junta esferica superior delantera izquierda </t>
        </is>
      </c>
      <c r="F3302" s="32" t="inlineStr">
        <is>
          <t>Unidad</t>
        </is>
      </c>
      <c r="G3302" s="35" t="inlineStr">
        <is>
          <t>suministro</t>
        </is>
      </c>
      <c r="H3302" s="159" t="n">
        <v>683953</v>
      </c>
      <c r="I3302" s="37" t="n">
        <v>158.91</v>
      </c>
      <c r="J3302" s="37" t="n">
        <v>151.76</v>
      </c>
      <c r="K3302" s="160">
        <f>H3302*(I3302/J3302)</f>
        <v/>
      </c>
      <c r="L3302" s="159" t="n">
        <v>824898.1587</v>
      </c>
      <c r="M3302" s="159" t="n">
        <v>800872</v>
      </c>
      <c r="N3302" s="159" t="n">
        <v>864941.76</v>
      </c>
      <c r="O3302" s="162">
        <f>MIN(K3302,L3302,M3302,N3302)</f>
        <v/>
      </c>
      <c r="P3302" s="162">
        <f>MAX(K3302,L3302,M3302,N3302)</f>
        <v/>
      </c>
      <c r="Q3302" s="162">
        <f>MEDIAN(K3302,L3302,M3302,N3302)</f>
        <v/>
      </c>
      <c r="R3302" s="162">
        <f>AVERAGE(K3302,L3302,M3302,N3302)</f>
        <v/>
      </c>
      <c r="S3302" s="162">
        <f>AVERAGE(O3302,Q3302)</f>
        <v/>
      </c>
      <c r="T3302" s="162">
        <f>AVERAGE(P3302,Q3302)</f>
        <v/>
      </c>
      <c r="U3302" s="41">
        <f>STDEVA(K3302,L3302,M3302,N3302)</f>
        <v/>
      </c>
      <c r="V3302" s="42">
        <f>U3302/Q3302</f>
        <v/>
      </c>
      <c r="W3302" s="43">
        <f>IF(X3302=O3302,"MENOR",IF(X3302=S3302,"PROM[MEN-MED]","PROMEDIO"))</f>
        <v/>
      </c>
      <c r="X3302" s="163">
        <f>IF(V3302&lt;=300%,O3302,IF(AND(V3302&gt;100%,V3302&lt;=150%),S3302,R3302))</f>
        <v/>
      </c>
      <c r="Y3302" s="162">
        <f>ROUND(X3302,0)</f>
        <v/>
      </c>
    </row>
    <row r="3303" ht="15.75" customHeight="1">
      <c r="B3303" s="32" t="inlineStr">
        <is>
          <t>2.16</t>
        </is>
      </c>
      <c r="C3303" s="32" t="n">
        <v>8714199</v>
      </c>
      <c r="D3303" s="59" t="inlineStr">
        <is>
          <t xml:space="preserve">CAMBIO DE CUBIERTA ANTIPOLVO DE LA JUNTA ESFERICA SUPERIOR DELANTERA DERECHA </t>
        </is>
      </c>
      <c r="E3303" s="34" t="inlineStr">
        <is>
          <t xml:space="preserve">cambio de cubierta antipolvo de la junta esferica superior delantera derecha </t>
        </is>
      </c>
      <c r="F3303" s="32" t="inlineStr">
        <is>
          <t>Unidad</t>
        </is>
      </c>
      <c r="G3303" s="35" t="inlineStr">
        <is>
          <t>suministro</t>
        </is>
      </c>
      <c r="H3303" s="159" t="n">
        <v>683953</v>
      </c>
      <c r="I3303" s="37" t="n">
        <v>158.91</v>
      </c>
      <c r="J3303" s="37" t="n">
        <v>151.76</v>
      </c>
      <c r="K3303" s="160">
        <f>H3303*(I3303/J3303)</f>
        <v/>
      </c>
      <c r="L3303" s="159" t="n">
        <v>824898.1587</v>
      </c>
      <c r="M3303" s="159" t="n">
        <v>800872</v>
      </c>
      <c r="N3303" s="159" t="n">
        <v>864941.76</v>
      </c>
      <c r="O3303" s="162">
        <f>MIN(K3303,L3303,M3303,N3303)</f>
        <v/>
      </c>
      <c r="P3303" s="162">
        <f>MAX(K3303,L3303,M3303,N3303)</f>
        <v/>
      </c>
      <c r="Q3303" s="162">
        <f>MEDIAN(K3303,L3303,M3303,N3303)</f>
        <v/>
      </c>
      <c r="R3303" s="162">
        <f>AVERAGE(K3303,L3303,M3303,N3303)</f>
        <v/>
      </c>
      <c r="S3303" s="162">
        <f>AVERAGE(O3303,Q3303)</f>
        <v/>
      </c>
      <c r="T3303" s="162">
        <f>AVERAGE(P3303,Q3303)</f>
        <v/>
      </c>
      <c r="U3303" s="41">
        <f>STDEVA(K3303,L3303,M3303,N3303)</f>
        <v/>
      </c>
      <c r="V3303" s="42">
        <f>U3303/Q3303</f>
        <v/>
      </c>
      <c r="W3303" s="43">
        <f>IF(X3303=O3303,"MENOR",IF(X3303=S3303,"PROM[MEN-MED]","PROMEDIO"))</f>
        <v/>
      </c>
      <c r="X3303" s="163">
        <f>IF(V3303&lt;=300%,O3303,IF(AND(V3303&gt;100%,V3303&lt;=150%),S3303,R3303))</f>
        <v/>
      </c>
      <c r="Y3303" s="162">
        <f>ROUND(X3303,0)</f>
        <v/>
      </c>
    </row>
    <row r="3304" ht="15.75" customHeight="1">
      <c r="B3304" s="32" t="inlineStr">
        <is>
          <t>2.17</t>
        </is>
      </c>
      <c r="C3304" s="32" t="n">
        <v>8714199</v>
      </c>
      <c r="D3304" s="59" t="inlineStr">
        <is>
          <t xml:space="preserve">CAMBIO DE CABLE DEL SENSOR DE CONTROL DE DERRAPE </t>
        </is>
      </c>
      <c r="E3304" s="34" t="inlineStr">
        <is>
          <t xml:space="preserve">cambio de cable del sensor de control de derrape </t>
        </is>
      </c>
      <c r="F3304" s="32" t="inlineStr">
        <is>
          <t>Unidad</t>
        </is>
      </c>
      <c r="G3304" s="35" t="inlineStr">
        <is>
          <t>suministro</t>
        </is>
      </c>
      <c r="H3304" s="159" t="n">
        <v>410372</v>
      </c>
      <c r="I3304" s="37" t="n">
        <v>158.91</v>
      </c>
      <c r="J3304" s="37" t="n">
        <v>151.76</v>
      </c>
      <c r="K3304" s="160">
        <f>H3304*(I3304/J3304)</f>
        <v/>
      </c>
      <c r="L3304" s="159" t="n">
        <v>504549.6232</v>
      </c>
      <c r="M3304" s="159" t="n">
        <v>489854</v>
      </c>
      <c r="N3304" s="159" t="n">
        <v>529042.3199999999</v>
      </c>
      <c r="O3304" s="162">
        <f>MIN(K3304,L3304,M3304,N3304)</f>
        <v/>
      </c>
      <c r="P3304" s="162">
        <f>MAX(K3304,L3304,M3304,N3304)</f>
        <v/>
      </c>
      <c r="Q3304" s="162">
        <f>MEDIAN(K3304,L3304,M3304,N3304)</f>
        <v/>
      </c>
      <c r="R3304" s="162">
        <f>AVERAGE(K3304,L3304,M3304,N3304)</f>
        <v/>
      </c>
      <c r="S3304" s="162">
        <f>AVERAGE(O3304,Q3304)</f>
        <v/>
      </c>
      <c r="T3304" s="162">
        <f>AVERAGE(P3304,Q3304)</f>
        <v/>
      </c>
      <c r="U3304" s="41">
        <f>STDEVA(K3304,L3304,M3304,N3304)</f>
        <v/>
      </c>
      <c r="V3304" s="42">
        <f>U3304/Q3304</f>
        <v/>
      </c>
      <c r="W3304" s="43">
        <f>IF(X3304=O3304,"MENOR",IF(X3304=S3304,"PROM[MEN-MED]","PROMEDIO"))</f>
        <v/>
      </c>
      <c r="X3304" s="163">
        <f>IF(V3304&lt;=300%,O3304,IF(AND(V3304&gt;100%,V3304&lt;=150%),S3304,R3304))</f>
        <v/>
      </c>
      <c r="Y3304" s="162">
        <f>ROUND(X3304,0)</f>
        <v/>
      </c>
    </row>
    <row r="3305" ht="15.75" customHeight="1">
      <c r="B3305" s="32" t="inlineStr">
        <is>
          <t>2.18</t>
        </is>
      </c>
      <c r="C3305" s="32" t="n">
        <v>8714199</v>
      </c>
      <c r="D3305" s="59" t="inlineStr">
        <is>
          <t xml:space="preserve">CAMBIO DE SUBCONJUNTO IZQUIERDO DEL BRAZO INFERIOR NO.1 DE LA SUSPENSION DELANTERA </t>
        </is>
      </c>
      <c r="E3305" s="34" t="inlineStr">
        <is>
          <t xml:space="preserve">cambio de subconjunto izquierdo del brazo inferior no.1 de la suspension delantera </t>
        </is>
      </c>
      <c r="F3305" s="32" t="inlineStr">
        <is>
          <t>Unidad</t>
        </is>
      </c>
      <c r="G3305" s="35" t="inlineStr">
        <is>
          <t>suministro</t>
        </is>
      </c>
      <c r="H3305" s="159" t="n">
        <v>820743</v>
      </c>
      <c r="I3305" s="37" t="n">
        <v>158.91</v>
      </c>
      <c r="J3305" s="37" t="n">
        <v>151.76</v>
      </c>
      <c r="K3305" s="160">
        <f>H3305*(I3305/J3305)</f>
        <v/>
      </c>
      <c r="L3305" s="159" t="n">
        <v>989878.414</v>
      </c>
      <c r="M3305" s="159" t="n">
        <v>961047</v>
      </c>
      <c r="N3305" s="159" t="n">
        <v>1037930.76</v>
      </c>
      <c r="O3305" s="162">
        <f>MIN(K3305,L3305,M3305,N3305)</f>
        <v/>
      </c>
      <c r="P3305" s="162">
        <f>MAX(K3305,L3305,M3305,N3305)</f>
        <v/>
      </c>
      <c r="Q3305" s="162">
        <f>MEDIAN(K3305,L3305,M3305,N3305)</f>
        <v/>
      </c>
      <c r="R3305" s="162">
        <f>AVERAGE(K3305,L3305,M3305,N3305)</f>
        <v/>
      </c>
      <c r="S3305" s="162">
        <f>AVERAGE(O3305,Q3305)</f>
        <v/>
      </c>
      <c r="T3305" s="162">
        <f>AVERAGE(P3305,Q3305)</f>
        <v/>
      </c>
      <c r="U3305" s="41">
        <f>STDEVA(K3305,L3305,M3305,N3305)</f>
        <v/>
      </c>
      <c r="V3305" s="42">
        <f>U3305/Q3305</f>
        <v/>
      </c>
      <c r="W3305" s="43">
        <f>IF(X3305=O3305,"MENOR",IF(X3305=S3305,"PROM[MEN-MED]","PROMEDIO"))</f>
        <v/>
      </c>
      <c r="X3305" s="163">
        <f>IF(V3305&lt;=300%,O3305,IF(AND(V3305&gt;100%,V3305&lt;=150%),S3305,R3305))</f>
        <v/>
      </c>
      <c r="Y3305" s="162">
        <f>ROUND(X3305,0)</f>
        <v/>
      </c>
    </row>
    <row r="3306" ht="15.75" customHeight="1">
      <c r="B3306" s="32" t="inlineStr">
        <is>
          <t>2.19</t>
        </is>
      </c>
      <c r="C3306" s="32" t="n">
        <v>8714199</v>
      </c>
      <c r="D3306" s="59" t="inlineStr">
        <is>
          <t xml:space="preserve">CAMBIO DE SUBCONJUNTODERECHO DEL BRAZO INFERIOR NO.1 DE LA SUSPENSION DELANTERA </t>
        </is>
      </c>
      <c r="E3306" s="34" t="inlineStr">
        <is>
          <t xml:space="preserve">cambio de subconjuntoderecho del brazo inferior no.1 de la suspension delantera </t>
        </is>
      </c>
      <c r="F3306" s="32" t="inlineStr">
        <is>
          <t>Unidad</t>
        </is>
      </c>
      <c r="G3306" s="35" t="inlineStr">
        <is>
          <t>suministro</t>
        </is>
      </c>
      <c r="H3306" s="159" t="n">
        <v>820743</v>
      </c>
      <c r="I3306" s="37" t="n">
        <v>158.91</v>
      </c>
      <c r="J3306" s="37" t="n">
        <v>151.76</v>
      </c>
      <c r="K3306" s="160">
        <f>H3306*(I3306/J3306)</f>
        <v/>
      </c>
      <c r="L3306" s="159" t="n">
        <v>1009099.2345</v>
      </c>
      <c r="M3306" s="159" t="n">
        <v>979708</v>
      </c>
      <c r="N3306" s="159" t="n">
        <v>1058084.64</v>
      </c>
      <c r="O3306" s="162">
        <f>MIN(K3306,L3306,M3306,N3306)</f>
        <v/>
      </c>
      <c r="P3306" s="162">
        <f>MAX(K3306,L3306,M3306,N3306)</f>
        <v/>
      </c>
      <c r="Q3306" s="162">
        <f>MEDIAN(K3306,L3306,M3306,N3306)</f>
        <v/>
      </c>
      <c r="R3306" s="162">
        <f>AVERAGE(K3306,L3306,M3306,N3306)</f>
        <v/>
      </c>
      <c r="S3306" s="162">
        <f>AVERAGE(O3306,Q3306)</f>
        <v/>
      </c>
      <c r="T3306" s="162">
        <f>AVERAGE(P3306,Q3306)</f>
        <v/>
      </c>
      <c r="U3306" s="41">
        <f>STDEVA(K3306,L3306,M3306,N3306)</f>
        <v/>
      </c>
      <c r="V3306" s="42">
        <f>U3306/Q3306</f>
        <v/>
      </c>
      <c r="W3306" s="43">
        <f>IF(X3306=O3306,"MENOR",IF(X3306=S3306,"PROM[MEN-MED]","PROMEDIO"))</f>
        <v/>
      </c>
      <c r="X3306" s="163">
        <f>IF(V3306&lt;=300%,O3306,IF(AND(V3306&gt;100%,V3306&lt;=150%),S3306,R3306))</f>
        <v/>
      </c>
      <c r="Y3306" s="162">
        <f>ROUND(X3306,0)</f>
        <v/>
      </c>
    </row>
    <row r="3307" ht="15.75" customHeight="1">
      <c r="B3307" s="32" t="inlineStr">
        <is>
          <t>2.20</t>
        </is>
      </c>
      <c r="C3307" s="32" t="n">
        <v>8714199</v>
      </c>
      <c r="D3307" s="59" t="inlineStr">
        <is>
          <t xml:space="preserve">CAMBIO DE CONJUNTO DE LEVA DE AJUSTE DE CONVERGENCIA </t>
        </is>
      </c>
      <c r="E3307" s="34" t="inlineStr">
        <is>
          <t xml:space="preserve">cambio de conjunto de leva de ajuste de convergencia </t>
        </is>
      </c>
      <c r="F3307" s="32" t="inlineStr">
        <is>
          <t>Unidad</t>
        </is>
      </c>
      <c r="G3307" s="35" t="inlineStr">
        <is>
          <t>suministro</t>
        </is>
      </c>
      <c r="H3307" s="159" t="n">
        <v>683953</v>
      </c>
      <c r="I3307" s="37" t="n">
        <v>158.91</v>
      </c>
      <c r="J3307" s="37" t="n">
        <v>151.76</v>
      </c>
      <c r="K3307" s="160">
        <f>H3307*(I3307/J3307)</f>
        <v/>
      </c>
      <c r="L3307" s="159" t="n">
        <v>832907.4418</v>
      </c>
      <c r="M3307" s="159" t="n">
        <v>808648</v>
      </c>
      <c r="N3307" s="159" t="n">
        <v>873339.84</v>
      </c>
      <c r="O3307" s="162">
        <f>MIN(K3307,L3307,M3307,N3307)</f>
        <v/>
      </c>
      <c r="P3307" s="162">
        <f>MAX(K3307,L3307,M3307,N3307)</f>
        <v/>
      </c>
      <c r="Q3307" s="162">
        <f>MEDIAN(K3307,L3307,M3307,N3307)</f>
        <v/>
      </c>
      <c r="R3307" s="162">
        <f>AVERAGE(K3307,L3307,M3307,N3307)</f>
        <v/>
      </c>
      <c r="S3307" s="162">
        <f>AVERAGE(O3307,Q3307)</f>
        <v/>
      </c>
      <c r="T3307" s="162">
        <f>AVERAGE(P3307,Q3307)</f>
        <v/>
      </c>
      <c r="U3307" s="41">
        <f>STDEVA(K3307,L3307,M3307,N3307)</f>
        <v/>
      </c>
      <c r="V3307" s="42">
        <f>U3307/Q3307</f>
        <v/>
      </c>
      <c r="W3307" s="43">
        <f>IF(X3307=O3307,"MENOR",IF(X3307=S3307,"PROM[MEN-MED]","PROMEDIO"))</f>
        <v/>
      </c>
      <c r="X3307" s="163">
        <f>IF(V3307&lt;=300%,O3307,IF(AND(V3307&gt;100%,V3307&lt;=150%),S3307,R3307))</f>
        <v/>
      </c>
      <c r="Y3307" s="162">
        <f>ROUND(X3307,0)</f>
        <v/>
      </c>
    </row>
    <row r="3308" ht="15.75" customHeight="1">
      <c r="B3308" s="32" t="inlineStr">
        <is>
          <t>2.21</t>
        </is>
      </c>
      <c r="C3308" s="32" t="n">
        <v>8714199</v>
      </c>
      <c r="D3308" s="59" t="inlineStr">
        <is>
          <t xml:space="preserve">CAMBIO DE CASQUILLO IZQUIERDO DEL BRAZO INFERIOR DELANTERO </t>
        </is>
      </c>
      <c r="E3308" s="34" t="inlineStr">
        <is>
          <t xml:space="preserve">cambio de casquillo izquierdo del brazo inferior delantero </t>
        </is>
      </c>
      <c r="F3308" s="32" t="inlineStr">
        <is>
          <t>Unidad</t>
        </is>
      </c>
      <c r="G3308" s="35" t="inlineStr">
        <is>
          <t>suministro</t>
        </is>
      </c>
      <c r="H3308" s="159" t="n">
        <v>408111</v>
      </c>
      <c r="I3308" s="37" t="n">
        <v>158.91</v>
      </c>
      <c r="J3308" s="37" t="n">
        <v>151.76</v>
      </c>
      <c r="K3308" s="160">
        <f>H3308*(I3308/J3308)</f>
        <v/>
      </c>
      <c r="L3308" s="159" t="n">
        <v>509354.5695</v>
      </c>
      <c r="M3308" s="159" t="n">
        <v>494519</v>
      </c>
      <c r="N3308" s="159" t="n">
        <v>534080.52</v>
      </c>
      <c r="O3308" s="162">
        <f>MIN(K3308,L3308,M3308,N3308)</f>
        <v/>
      </c>
      <c r="P3308" s="162">
        <f>MAX(K3308,L3308,M3308,N3308)</f>
        <v/>
      </c>
      <c r="Q3308" s="162">
        <f>MEDIAN(K3308,L3308,M3308,N3308)</f>
        <v/>
      </c>
      <c r="R3308" s="162">
        <f>AVERAGE(K3308,L3308,M3308,N3308)</f>
        <v/>
      </c>
      <c r="S3308" s="162">
        <f>AVERAGE(O3308,Q3308)</f>
        <v/>
      </c>
      <c r="T3308" s="162">
        <f>AVERAGE(P3308,Q3308)</f>
        <v/>
      </c>
      <c r="U3308" s="41">
        <f>STDEVA(K3308,L3308,M3308,N3308)</f>
        <v/>
      </c>
      <c r="V3308" s="42">
        <f>U3308/Q3308</f>
        <v/>
      </c>
      <c r="W3308" s="43">
        <f>IF(X3308=O3308,"MENOR",IF(X3308=S3308,"PROM[MEN-MED]","PROMEDIO"))</f>
        <v/>
      </c>
      <c r="X3308" s="163">
        <f>IF(V3308&lt;=300%,O3308,IF(AND(V3308&gt;100%,V3308&lt;=150%),S3308,R3308))</f>
        <v/>
      </c>
      <c r="Y3308" s="162">
        <f>ROUND(X3308,0)</f>
        <v/>
      </c>
    </row>
    <row r="3309" ht="15.75" customHeight="1">
      <c r="B3309" s="32" t="inlineStr">
        <is>
          <t>2.22</t>
        </is>
      </c>
      <c r="C3309" s="32" t="n">
        <v>8714199</v>
      </c>
      <c r="D3309" s="59" t="inlineStr">
        <is>
          <t xml:space="preserve">CAMBIO DE CASQUILLODERECHO  DEL BRAZO INFERIOR DELANTERO </t>
        </is>
      </c>
      <c r="E3309" s="34" t="inlineStr">
        <is>
          <t xml:space="preserve">cambio de casquilloderecho  del brazo inferior delantero </t>
        </is>
      </c>
      <c r="F3309" s="32" t="inlineStr">
        <is>
          <t>Unidad</t>
        </is>
      </c>
      <c r="G3309" s="35" t="inlineStr">
        <is>
          <t>suministro</t>
        </is>
      </c>
      <c r="H3309" s="159" t="n">
        <v>408111</v>
      </c>
      <c r="I3309" s="37" t="n">
        <v>158.91</v>
      </c>
      <c r="J3309" s="37" t="n">
        <v>151.76</v>
      </c>
      <c r="K3309" s="160">
        <f>H3309*(I3309/J3309)</f>
        <v/>
      </c>
      <c r="L3309" s="159" t="n">
        <v>514160.5511</v>
      </c>
      <c r="M3309" s="159" t="n">
        <v>499185</v>
      </c>
      <c r="N3309" s="159" t="n">
        <v>539119.8</v>
      </c>
      <c r="O3309" s="162">
        <f>MIN(K3309,L3309,M3309,N3309)</f>
        <v/>
      </c>
      <c r="P3309" s="162">
        <f>MAX(K3309,L3309,M3309,N3309)</f>
        <v/>
      </c>
      <c r="Q3309" s="162">
        <f>MEDIAN(K3309,L3309,M3309,N3309)</f>
        <v/>
      </c>
      <c r="R3309" s="162">
        <f>AVERAGE(K3309,L3309,M3309,N3309)</f>
        <v/>
      </c>
      <c r="S3309" s="162">
        <f>AVERAGE(O3309,Q3309)</f>
        <v/>
      </c>
      <c r="T3309" s="162">
        <f>AVERAGE(P3309,Q3309)</f>
        <v/>
      </c>
      <c r="U3309" s="41">
        <f>STDEVA(K3309,L3309,M3309,N3309)</f>
        <v/>
      </c>
      <c r="V3309" s="42">
        <f>U3309/Q3309</f>
        <v/>
      </c>
      <c r="W3309" s="43">
        <f>IF(X3309=O3309,"MENOR",IF(X3309=S3309,"PROM[MEN-MED]","PROMEDIO"))</f>
        <v/>
      </c>
      <c r="X3309" s="163">
        <f>IF(V3309&lt;=300%,O3309,IF(AND(V3309&gt;100%,V3309&lt;=150%),S3309,R3309))</f>
        <v/>
      </c>
      <c r="Y3309" s="162">
        <f>ROUND(X3309,0)</f>
        <v/>
      </c>
    </row>
    <row r="3310" ht="15.75" customHeight="1">
      <c r="B3310" s="32" t="inlineStr">
        <is>
          <t>2.23</t>
        </is>
      </c>
      <c r="C3310" s="32" t="n">
        <v>8714199</v>
      </c>
      <c r="D3310" s="59" t="inlineStr">
        <is>
          <t xml:space="preserve">CAMBIO DE CUBIERTA ANTIPOLVO IZQUIERDA DE LA JUNTA ESFERICA INFERIOR </t>
        </is>
      </c>
      <c r="E3310" s="34" t="inlineStr">
        <is>
          <t xml:space="preserve">cambio de cubierta antipolvo izquierda de la junta esferica inferior </t>
        </is>
      </c>
      <c r="F3310" s="32" t="inlineStr">
        <is>
          <t>Unidad</t>
        </is>
      </c>
      <c r="G3310" s="35" t="inlineStr">
        <is>
          <t>suministro</t>
        </is>
      </c>
      <c r="H3310" s="159" t="n">
        <v>683953</v>
      </c>
      <c r="I3310" s="37" t="n">
        <v>158.91</v>
      </c>
      <c r="J3310" s="37" t="n">
        <v>151.76</v>
      </c>
      <c r="K3310" s="160">
        <f>H3310*(I3310/J3310)</f>
        <v/>
      </c>
      <c r="L3310" s="159" t="n">
        <v>840915.6896</v>
      </c>
      <c r="M3310" s="159" t="n">
        <v>816423</v>
      </c>
      <c r="N3310" s="159" t="n">
        <v>881736.84</v>
      </c>
      <c r="O3310" s="162">
        <f>MIN(K3310,L3310,M3310,N3310)</f>
        <v/>
      </c>
      <c r="P3310" s="162">
        <f>MAX(K3310,L3310,M3310,N3310)</f>
        <v/>
      </c>
      <c r="Q3310" s="162">
        <f>MEDIAN(K3310,L3310,M3310,N3310)</f>
        <v/>
      </c>
      <c r="R3310" s="162">
        <f>AVERAGE(K3310,L3310,M3310,N3310)</f>
        <v/>
      </c>
      <c r="S3310" s="162">
        <f>AVERAGE(O3310,Q3310)</f>
        <v/>
      </c>
      <c r="T3310" s="162">
        <f>AVERAGE(P3310,Q3310)</f>
        <v/>
      </c>
      <c r="U3310" s="41">
        <f>STDEVA(K3310,L3310,M3310,N3310)</f>
        <v/>
      </c>
      <c r="V3310" s="42">
        <f>U3310/Q3310</f>
        <v/>
      </c>
      <c r="W3310" s="43">
        <f>IF(X3310=O3310,"MENOR",IF(X3310=S3310,"PROM[MEN-MED]","PROMEDIO"))</f>
        <v/>
      </c>
      <c r="X3310" s="163">
        <f>IF(V3310&lt;=300%,O3310,IF(AND(V3310&gt;100%,V3310&lt;=150%),S3310,R3310))</f>
        <v/>
      </c>
      <c r="Y3310" s="162">
        <f>ROUND(X3310,0)</f>
        <v/>
      </c>
    </row>
    <row r="3311" ht="15.75" customHeight="1">
      <c r="B3311" s="32" t="inlineStr">
        <is>
          <t>2.24</t>
        </is>
      </c>
      <c r="C3311" s="32" t="n">
        <v>8714199</v>
      </c>
      <c r="D3311" s="59" t="inlineStr">
        <is>
          <t xml:space="preserve">CAMBIO DE CUBIERTA ANTIPOLVODERECHA  DE LA JUNTA ESFERICA INFERIOR </t>
        </is>
      </c>
      <c r="E3311" s="34" t="inlineStr">
        <is>
          <t xml:space="preserve">cambio de cubierta antipolvoderecha  de la junta esferica inferior </t>
        </is>
      </c>
      <c r="F3311" s="32" t="inlineStr">
        <is>
          <t>Unidad</t>
        </is>
      </c>
      <c r="G3311" s="35" t="inlineStr">
        <is>
          <t>suministro</t>
        </is>
      </c>
      <c r="H3311" s="159" t="n">
        <v>683953</v>
      </c>
      <c r="I3311" s="37" t="n">
        <v>158.91</v>
      </c>
      <c r="J3311" s="37" t="n">
        <v>151.76</v>
      </c>
      <c r="K3311" s="160">
        <f>H3311*(I3311/J3311)</f>
        <v/>
      </c>
      <c r="L3311" s="159" t="n">
        <v>832907.4418</v>
      </c>
      <c r="M3311" s="159" t="n">
        <v>808648</v>
      </c>
      <c r="N3311" s="159" t="n">
        <v>873339.84</v>
      </c>
      <c r="O3311" s="162">
        <f>MIN(K3311,L3311,M3311,N3311)</f>
        <v/>
      </c>
      <c r="P3311" s="162">
        <f>MAX(K3311,L3311,M3311,N3311)</f>
        <v/>
      </c>
      <c r="Q3311" s="162">
        <f>MEDIAN(K3311,L3311,M3311,N3311)</f>
        <v/>
      </c>
      <c r="R3311" s="162">
        <f>AVERAGE(K3311,L3311,M3311,N3311)</f>
        <v/>
      </c>
      <c r="S3311" s="162">
        <f>AVERAGE(O3311,Q3311)</f>
        <v/>
      </c>
      <c r="T3311" s="162">
        <f>AVERAGE(P3311,Q3311)</f>
        <v/>
      </c>
      <c r="U3311" s="41">
        <f>STDEVA(K3311,L3311,M3311,N3311)</f>
        <v/>
      </c>
      <c r="V3311" s="42">
        <f>U3311/Q3311</f>
        <v/>
      </c>
      <c r="W3311" s="43">
        <f>IF(X3311=O3311,"MENOR",IF(X3311=S3311,"PROM[MEN-MED]","PROMEDIO"))</f>
        <v/>
      </c>
      <c r="X3311" s="163">
        <f>IF(V3311&lt;=300%,O3311,IF(AND(V3311&gt;100%,V3311&lt;=150%),S3311,R3311))</f>
        <v/>
      </c>
      <c r="Y3311" s="162">
        <f>ROUND(X3311,0)</f>
        <v/>
      </c>
    </row>
    <row r="3312" ht="15.75" customHeight="1">
      <c r="B3312" s="32" t="inlineStr">
        <is>
          <t>2.25</t>
        </is>
      </c>
      <c r="C3312" s="32" t="n">
        <v>8714199</v>
      </c>
      <c r="D3312" s="59" t="inlineStr">
        <is>
          <t xml:space="preserve">CAMBIO DE FIJACION DE LA JUNTA ESFERICA INFERIOR DELANTERA IZQUIERDA </t>
        </is>
      </c>
      <c r="E3312" s="34" t="inlineStr">
        <is>
          <t xml:space="preserve">cambio de fijacion de la junta esferica inferior delantera izquierda </t>
        </is>
      </c>
      <c r="F3312" s="32" t="inlineStr">
        <is>
          <t>Unidad</t>
        </is>
      </c>
      <c r="G3312" s="35" t="inlineStr">
        <is>
          <t>suministro</t>
        </is>
      </c>
      <c r="H3312" s="159" t="n">
        <v>683953</v>
      </c>
      <c r="I3312" s="37" t="n">
        <v>158.91</v>
      </c>
      <c r="J3312" s="37" t="n">
        <v>151.76</v>
      </c>
      <c r="K3312" s="160">
        <f>H3312*(I3312/J3312)</f>
        <v/>
      </c>
      <c r="L3312" s="159" t="n">
        <v>848924.9727</v>
      </c>
      <c r="M3312" s="159" t="n">
        <v>824199</v>
      </c>
      <c r="N3312" s="159" t="n">
        <v>890134.92</v>
      </c>
      <c r="O3312" s="162">
        <f>MIN(K3312,L3312,M3312,N3312)</f>
        <v/>
      </c>
      <c r="P3312" s="162">
        <f>MAX(K3312,L3312,M3312,N3312)</f>
        <v/>
      </c>
      <c r="Q3312" s="162">
        <f>MEDIAN(K3312,L3312,M3312,N3312)</f>
        <v/>
      </c>
      <c r="R3312" s="162">
        <f>AVERAGE(K3312,L3312,M3312,N3312)</f>
        <v/>
      </c>
      <c r="S3312" s="162">
        <f>AVERAGE(O3312,Q3312)</f>
        <v/>
      </c>
      <c r="T3312" s="162">
        <f>AVERAGE(P3312,Q3312)</f>
        <v/>
      </c>
      <c r="U3312" s="41">
        <f>STDEVA(K3312,L3312,M3312,N3312)</f>
        <v/>
      </c>
      <c r="V3312" s="42">
        <f>U3312/Q3312</f>
        <v/>
      </c>
      <c r="W3312" s="43">
        <f>IF(X3312=O3312,"MENOR",IF(X3312=S3312,"PROM[MEN-MED]","PROMEDIO"))</f>
        <v/>
      </c>
      <c r="X3312" s="163">
        <f>IF(V3312&lt;=300%,O3312,IF(AND(V3312&gt;100%,V3312&lt;=150%),S3312,R3312))</f>
        <v/>
      </c>
      <c r="Y3312" s="162">
        <f>ROUND(X3312,0)</f>
        <v/>
      </c>
    </row>
    <row r="3313" ht="15.75" customHeight="1">
      <c r="B3313" s="32" t="inlineStr">
        <is>
          <t>2.26</t>
        </is>
      </c>
      <c r="C3313" s="32" t="n">
        <v>8714199</v>
      </c>
      <c r="D3313" s="59" t="inlineStr">
        <is>
          <t xml:space="preserve">CAMBIO DE FIJACION DE LA JUNTA ESFERICA INFERIOR DELANTERA DERECHA </t>
        </is>
      </c>
      <c r="E3313" s="34" t="inlineStr">
        <is>
          <t xml:space="preserve">cambio de fijacion de la junta esferica inferior delantera derecha </t>
        </is>
      </c>
      <c r="F3313" s="32" t="inlineStr">
        <is>
          <t>Unidad</t>
        </is>
      </c>
      <c r="G3313" s="35" t="inlineStr">
        <is>
          <t>suministro</t>
        </is>
      </c>
      <c r="H3313" s="159" t="n">
        <v>683953</v>
      </c>
      <c r="I3313" s="37" t="n">
        <v>158.91</v>
      </c>
      <c r="J3313" s="37" t="n">
        <v>151.76</v>
      </c>
      <c r="K3313" s="160">
        <f>H3313*(I3313/J3313)</f>
        <v/>
      </c>
      <c r="L3313" s="159" t="n">
        <v>832907.4418</v>
      </c>
      <c r="M3313" s="159" t="n">
        <v>808648</v>
      </c>
      <c r="N3313" s="159" t="n">
        <v>873339.84</v>
      </c>
      <c r="O3313" s="162">
        <f>MIN(K3313,L3313,M3313,N3313)</f>
        <v/>
      </c>
      <c r="P3313" s="162">
        <f>MAX(K3313,L3313,M3313,N3313)</f>
        <v/>
      </c>
      <c r="Q3313" s="162">
        <f>MEDIAN(K3313,L3313,M3313,N3313)</f>
        <v/>
      </c>
      <c r="R3313" s="162">
        <f>AVERAGE(K3313,L3313,M3313,N3313)</f>
        <v/>
      </c>
      <c r="S3313" s="162">
        <f>AVERAGE(O3313,Q3313)</f>
        <v/>
      </c>
      <c r="T3313" s="162">
        <f>AVERAGE(P3313,Q3313)</f>
        <v/>
      </c>
      <c r="U3313" s="41">
        <f>STDEVA(K3313,L3313,M3313,N3313)</f>
        <v/>
      </c>
      <c r="V3313" s="42">
        <f>U3313/Q3313</f>
        <v/>
      </c>
      <c r="W3313" s="43">
        <f>IF(X3313=O3313,"MENOR",IF(X3313=S3313,"PROM[MEN-MED]","PROMEDIO"))</f>
        <v/>
      </c>
      <c r="X3313" s="163">
        <f>IF(V3313&lt;=300%,O3313,IF(AND(V3313&gt;100%,V3313&lt;=150%),S3313,R3313))</f>
        <v/>
      </c>
      <c r="Y3313" s="162">
        <f>ROUND(X3313,0)</f>
        <v/>
      </c>
    </row>
    <row r="3314" ht="15.75" customHeight="1">
      <c r="B3314" s="32" t="inlineStr">
        <is>
          <t>2.27</t>
        </is>
      </c>
      <c r="C3314" s="32" t="n">
        <v>8714199</v>
      </c>
      <c r="D3314" s="59" t="inlineStr">
        <is>
          <t>CAMBIO DE CASQUILLO DE LA BARRA ESTABILIZADORA DELANTERA N° 1</t>
        </is>
      </c>
      <c r="E3314" s="34" t="inlineStr">
        <is>
          <t>cambio de casquillo de la barra estabilizadora delantera n° 1</t>
        </is>
      </c>
      <c r="F3314" s="32" t="inlineStr">
        <is>
          <t>Unidad</t>
        </is>
      </c>
      <c r="G3314" s="35" t="inlineStr">
        <is>
          <t>suministro</t>
        </is>
      </c>
      <c r="H3314" s="159" t="n">
        <v>410372</v>
      </c>
      <c r="I3314" s="37" t="n">
        <v>158.91</v>
      </c>
      <c r="J3314" s="37" t="n">
        <v>151.76</v>
      </c>
      <c r="K3314" s="160">
        <f>H3314*(I3314/J3314)</f>
        <v/>
      </c>
      <c r="L3314" s="159" t="n">
        <v>509354.5695</v>
      </c>
      <c r="M3314" s="159" t="n">
        <v>494519</v>
      </c>
      <c r="N3314" s="159" t="n">
        <v>534080.52</v>
      </c>
      <c r="O3314" s="162">
        <f>MIN(K3314,L3314,M3314,N3314)</f>
        <v/>
      </c>
      <c r="P3314" s="162">
        <f>MAX(K3314,L3314,M3314,N3314)</f>
        <v/>
      </c>
      <c r="Q3314" s="162">
        <f>MEDIAN(K3314,L3314,M3314,N3314)</f>
        <v/>
      </c>
      <c r="R3314" s="162">
        <f>AVERAGE(K3314,L3314,M3314,N3314)</f>
        <v/>
      </c>
      <c r="S3314" s="162">
        <f>AVERAGE(O3314,Q3314)</f>
        <v/>
      </c>
      <c r="T3314" s="162">
        <f>AVERAGE(P3314,Q3314)</f>
        <v/>
      </c>
      <c r="U3314" s="41">
        <f>STDEVA(K3314,L3314,M3314,N3314)</f>
        <v/>
      </c>
      <c r="V3314" s="42">
        <f>U3314/Q3314</f>
        <v/>
      </c>
      <c r="W3314" s="43">
        <f>IF(X3314=O3314,"MENOR",IF(X3314=S3314,"PROM[MEN-MED]","PROMEDIO"))</f>
        <v/>
      </c>
      <c r="X3314" s="163">
        <f>IF(V3314&lt;=300%,O3314,IF(AND(V3314&gt;100%,V3314&lt;=150%),S3314,R3314))</f>
        <v/>
      </c>
      <c r="Y3314" s="162">
        <f>ROUND(X3314,0)</f>
        <v/>
      </c>
    </row>
    <row r="3315" ht="15.75" customHeight="1">
      <c r="B3315" s="32" t="inlineStr">
        <is>
          <t>2.28</t>
        </is>
      </c>
      <c r="C3315" s="32" t="n">
        <v>8714199</v>
      </c>
      <c r="D3315" s="59" t="inlineStr">
        <is>
          <t>CAMBIO DE CONJUNTO DERECHO DEL ESTABILIZADOR DELANTERO</t>
        </is>
      </c>
      <c r="E3315" s="34" t="inlineStr">
        <is>
          <t>cambio de conjunto derecho del estabilizador delantero</t>
        </is>
      </c>
      <c r="F3315" s="32" t="inlineStr">
        <is>
          <t>Unidad</t>
        </is>
      </c>
      <c r="G3315" s="35" t="inlineStr">
        <is>
          <t>suministro</t>
        </is>
      </c>
      <c r="H3315" s="159" t="n">
        <v>410372</v>
      </c>
      <c r="I3315" s="37" t="n">
        <v>158.91</v>
      </c>
      <c r="J3315" s="37" t="n">
        <v>151.76</v>
      </c>
      <c r="K3315" s="160">
        <f>H3315*(I3315/J3315)</f>
        <v/>
      </c>
      <c r="L3315" s="159" t="n">
        <v>504549.6232</v>
      </c>
      <c r="M3315" s="159" t="n">
        <v>489854</v>
      </c>
      <c r="N3315" s="159" t="n">
        <v>529042.3199999999</v>
      </c>
      <c r="O3315" s="162">
        <f>MIN(K3315,L3315,M3315,N3315)</f>
        <v/>
      </c>
      <c r="P3315" s="162">
        <f>MAX(K3315,L3315,M3315,N3315)</f>
        <v/>
      </c>
      <c r="Q3315" s="162">
        <f>MEDIAN(K3315,L3315,M3315,N3315)</f>
        <v/>
      </c>
      <c r="R3315" s="162">
        <f>AVERAGE(K3315,L3315,M3315,N3315)</f>
        <v/>
      </c>
      <c r="S3315" s="162">
        <f>AVERAGE(O3315,Q3315)</f>
        <v/>
      </c>
      <c r="T3315" s="162">
        <f>AVERAGE(P3315,Q3315)</f>
        <v/>
      </c>
      <c r="U3315" s="41">
        <f>STDEVA(K3315,L3315,M3315,N3315)</f>
        <v/>
      </c>
      <c r="V3315" s="42">
        <f>U3315/Q3315</f>
        <v/>
      </c>
      <c r="W3315" s="43">
        <f>IF(X3315=O3315,"MENOR",IF(X3315=S3315,"PROM[MEN-MED]","PROMEDIO"))</f>
        <v/>
      </c>
      <c r="X3315" s="163">
        <f>IF(V3315&lt;=300%,O3315,IF(AND(V3315&gt;100%,V3315&lt;=150%),S3315,R3315))</f>
        <v/>
      </c>
      <c r="Y3315" s="162">
        <f>ROUND(X3315,0)</f>
        <v/>
      </c>
    </row>
    <row r="3316" ht="15.75" customHeight="1">
      <c r="B3316" s="32" t="inlineStr">
        <is>
          <t>2.29</t>
        </is>
      </c>
      <c r="C3316" s="32" t="n">
        <v>8714199</v>
      </c>
      <c r="D3316" s="59" t="inlineStr">
        <is>
          <t>CAMBIO DE BARRA ESTABILIZADORA DELANTERA</t>
        </is>
      </c>
      <c r="E3316" s="34" t="inlineStr">
        <is>
          <t>cambio de barra estabilizadora delantera</t>
        </is>
      </c>
      <c r="F3316" s="32" t="inlineStr">
        <is>
          <t>Unidad</t>
        </is>
      </c>
      <c r="G3316" s="35" t="inlineStr">
        <is>
          <t>suministro</t>
        </is>
      </c>
      <c r="H3316" s="159" t="n">
        <v>541510</v>
      </c>
      <c r="I3316" s="37" t="n">
        <v>158.91</v>
      </c>
      <c r="J3316" s="37" t="n">
        <v>151.76</v>
      </c>
      <c r="K3316" s="160">
        <f>H3316*(I3316/J3316)</f>
        <v/>
      </c>
      <c r="L3316" s="159" t="n">
        <v>666325.5416999999</v>
      </c>
      <c r="M3316" s="159" t="n">
        <v>646918</v>
      </c>
      <c r="N3316" s="159" t="n">
        <v>698671.4399999999</v>
      </c>
      <c r="O3316" s="162">
        <f>MIN(K3316,L3316,M3316,N3316)</f>
        <v/>
      </c>
      <c r="P3316" s="162">
        <f>MAX(K3316,L3316,M3316,N3316)</f>
        <v/>
      </c>
      <c r="Q3316" s="162">
        <f>MEDIAN(K3316,L3316,M3316,N3316)</f>
        <v/>
      </c>
      <c r="R3316" s="162">
        <f>AVERAGE(K3316,L3316,M3316,N3316)</f>
        <v/>
      </c>
      <c r="S3316" s="162">
        <f>AVERAGE(O3316,Q3316)</f>
        <v/>
      </c>
      <c r="T3316" s="162">
        <f>AVERAGE(P3316,Q3316)</f>
        <v/>
      </c>
      <c r="U3316" s="41">
        <f>STDEVA(K3316,L3316,M3316,N3316)</f>
        <v/>
      </c>
      <c r="V3316" s="42">
        <f>U3316/Q3316</f>
        <v/>
      </c>
      <c r="W3316" s="43">
        <f>IF(X3316=O3316,"MENOR",IF(X3316=S3316,"PROM[MEN-MED]","PROMEDIO"))</f>
        <v/>
      </c>
      <c r="X3316" s="163">
        <f>IF(V3316&lt;=300%,O3316,IF(AND(V3316&gt;100%,V3316&lt;=150%),S3316,R3316))</f>
        <v/>
      </c>
      <c r="Y3316" s="162">
        <f>ROUND(X3316,0)</f>
        <v/>
      </c>
    </row>
    <row r="3317" ht="15.75" customHeight="1">
      <c r="B3317" s="32" t="inlineStr">
        <is>
          <t>2.30</t>
        </is>
      </c>
      <c r="C3317" s="32" t="n">
        <v>8714199</v>
      </c>
      <c r="D3317" s="101" t="inlineStr">
        <is>
          <t>CAMBIO DE CONJUNTO IZQUIERDO DEL ESTABILIZADOR DELANTERO</t>
        </is>
      </c>
      <c r="E3317" s="34" t="inlineStr">
        <is>
          <t>cambio de conjunto izquierdo del estabilizador delantero</t>
        </is>
      </c>
      <c r="F3317" s="32" t="inlineStr">
        <is>
          <t>Unidad</t>
        </is>
      </c>
      <c r="G3317" s="35" t="inlineStr">
        <is>
          <t>suministro</t>
        </is>
      </c>
      <c r="H3317" s="159" t="n">
        <v>410372</v>
      </c>
      <c r="I3317" s="37" t="n">
        <v>158.91</v>
      </c>
      <c r="J3317" s="37" t="n">
        <v>151.76</v>
      </c>
      <c r="K3317" s="160">
        <f>H3317*(I3317/J3317)</f>
        <v/>
      </c>
      <c r="L3317" s="159" t="n">
        <v>499744.665</v>
      </c>
      <c r="M3317" s="159" t="n">
        <v>485189</v>
      </c>
      <c r="N3317" s="159" t="n">
        <v>524004.12</v>
      </c>
      <c r="O3317" s="162">
        <f>MIN(K3317,L3317,M3317,N3317)</f>
        <v/>
      </c>
      <c r="P3317" s="162">
        <f>MAX(K3317,L3317,M3317,N3317)</f>
        <v/>
      </c>
      <c r="Q3317" s="162">
        <f>MEDIAN(K3317,L3317,M3317,N3317)</f>
        <v/>
      </c>
      <c r="R3317" s="162">
        <f>AVERAGE(K3317,L3317,M3317,N3317)</f>
        <v/>
      </c>
      <c r="S3317" s="162">
        <f>AVERAGE(O3317,Q3317)</f>
        <v/>
      </c>
      <c r="T3317" s="162">
        <f>AVERAGE(P3317,Q3317)</f>
        <v/>
      </c>
      <c r="U3317" s="41">
        <f>STDEVA(K3317,L3317,M3317,N3317)</f>
        <v/>
      </c>
      <c r="V3317" s="42">
        <f>U3317/Q3317</f>
        <v/>
      </c>
      <c r="W3317" s="43">
        <f>IF(X3317=O3317,"MENOR",IF(X3317=S3317,"PROM[MEN-MED]","PROMEDIO"))</f>
        <v/>
      </c>
      <c r="X3317" s="163">
        <f>IF(V3317&lt;=300%,O3317,IF(AND(V3317&gt;100%,V3317&lt;=150%),S3317,R3317))</f>
        <v/>
      </c>
      <c r="Y3317" s="162">
        <f>ROUND(X3317,0)</f>
        <v/>
      </c>
    </row>
    <row r="3318" ht="15.75" customHeight="1">
      <c r="B3318" s="32" t="inlineStr">
        <is>
          <t>2.31</t>
        </is>
      </c>
      <c r="C3318" s="32" t="n">
        <v>8714199</v>
      </c>
      <c r="D3318" s="101" t="inlineStr">
        <is>
          <t>CAMBIO DE SOPORTE DERECHO DEL ESTABILIZADOR DELANTERO N° 1</t>
        </is>
      </c>
      <c r="E3318" s="34" t="inlineStr">
        <is>
          <t>cambio de soporte derecho del estabilizador delantero n° 1</t>
        </is>
      </c>
      <c r="F3318" s="32" t="inlineStr">
        <is>
          <t>Unidad</t>
        </is>
      </c>
      <c r="G3318" s="35" t="inlineStr">
        <is>
          <t>suministro</t>
        </is>
      </c>
      <c r="H3318" s="159" t="n">
        <v>410372</v>
      </c>
      <c r="I3318" s="37" t="n">
        <v>158.91</v>
      </c>
      <c r="J3318" s="37" t="n">
        <v>151.76</v>
      </c>
      <c r="K3318" s="160">
        <f>H3318*(I3318/J3318)</f>
        <v/>
      </c>
      <c r="L3318" s="159" t="n">
        <v>499744.665</v>
      </c>
      <c r="M3318" s="159" t="n">
        <v>485189</v>
      </c>
      <c r="N3318" s="159" t="n">
        <v>524004.12</v>
      </c>
      <c r="O3318" s="162">
        <f>MIN(K3318,L3318,M3318,N3318)</f>
        <v/>
      </c>
      <c r="P3318" s="162">
        <f>MAX(K3318,L3318,M3318,N3318)</f>
        <v/>
      </c>
      <c r="Q3318" s="162">
        <f>MEDIAN(K3318,L3318,M3318,N3318)</f>
        <v/>
      </c>
      <c r="R3318" s="162">
        <f>AVERAGE(K3318,L3318,M3318,N3318)</f>
        <v/>
      </c>
      <c r="S3318" s="162">
        <f>AVERAGE(O3318,Q3318)</f>
        <v/>
      </c>
      <c r="T3318" s="162">
        <f>AVERAGE(P3318,Q3318)</f>
        <v/>
      </c>
      <c r="U3318" s="41">
        <f>STDEVA(K3318,L3318,M3318,N3318)</f>
        <v/>
      </c>
      <c r="V3318" s="42">
        <f>U3318/Q3318</f>
        <v/>
      </c>
      <c r="W3318" s="43">
        <f>IF(X3318=O3318,"MENOR",IF(X3318=S3318,"PROM[MEN-MED]","PROMEDIO"))</f>
        <v/>
      </c>
      <c r="X3318" s="163">
        <f>IF(V3318&lt;=300%,O3318,IF(AND(V3318&gt;100%,V3318&lt;=150%),S3318,R3318))</f>
        <v/>
      </c>
      <c r="Y3318" s="162">
        <f>ROUND(X3318,0)</f>
        <v/>
      </c>
    </row>
    <row r="3319" ht="15.75" customHeight="1">
      <c r="B3319" s="32" t="inlineStr">
        <is>
          <t>2.32</t>
        </is>
      </c>
      <c r="C3319" s="32" t="n">
        <v>8714199</v>
      </c>
      <c r="D3319" s="59" t="inlineStr">
        <is>
          <t>CAMBIO DE SOPORTE IZQUIERDO DEL ESTABILIZADOR DELANTERO N° 1</t>
        </is>
      </c>
      <c r="E3319" s="34" t="inlineStr">
        <is>
          <t>cambio de soporte izquierdo del estabilizador delantero n° 1</t>
        </is>
      </c>
      <c r="F3319" s="32" t="inlineStr">
        <is>
          <t>Unidad</t>
        </is>
      </c>
      <c r="G3319" s="35" t="inlineStr">
        <is>
          <t>suministro</t>
        </is>
      </c>
      <c r="H3319" s="159" t="n">
        <v>410372</v>
      </c>
      <c r="I3319" s="37" t="n">
        <v>158.91</v>
      </c>
      <c r="J3319" s="37" t="n">
        <v>151.76</v>
      </c>
      <c r="K3319" s="160">
        <f>H3319*(I3319/J3319)</f>
        <v/>
      </c>
      <c r="L3319" s="159" t="n">
        <v>509354.5695</v>
      </c>
      <c r="M3319" s="159" t="n">
        <v>494519</v>
      </c>
      <c r="N3319" s="159" t="n">
        <v>534080.52</v>
      </c>
      <c r="O3319" s="162">
        <f>MIN(K3319,L3319,M3319,N3319)</f>
        <v/>
      </c>
      <c r="P3319" s="162">
        <f>MAX(K3319,L3319,M3319,N3319)</f>
        <v/>
      </c>
      <c r="Q3319" s="162">
        <f>MEDIAN(K3319,L3319,M3319,N3319)</f>
        <v/>
      </c>
      <c r="R3319" s="162">
        <f>AVERAGE(K3319,L3319,M3319,N3319)</f>
        <v/>
      </c>
      <c r="S3319" s="162">
        <f>AVERAGE(O3319,Q3319)</f>
        <v/>
      </c>
      <c r="T3319" s="162">
        <f>AVERAGE(P3319,Q3319)</f>
        <v/>
      </c>
      <c r="U3319" s="41">
        <f>STDEVA(K3319,L3319,M3319,N3319)</f>
        <v/>
      </c>
      <c r="V3319" s="42">
        <f>U3319/Q3319</f>
        <v/>
      </c>
      <c r="W3319" s="43">
        <f>IF(X3319=O3319,"MENOR",IF(X3319=S3319,"PROM[MEN-MED]","PROMEDIO"))</f>
        <v/>
      </c>
      <c r="X3319" s="163">
        <f>IF(V3319&lt;=300%,O3319,IF(AND(V3319&gt;100%,V3319&lt;=150%),S3319,R3319))</f>
        <v/>
      </c>
      <c r="Y3319" s="162">
        <f>ROUND(X3319,0)</f>
        <v/>
      </c>
    </row>
    <row r="3320" ht="15.75" customHeight="1">
      <c r="B3320" s="32" t="inlineStr">
        <is>
          <t>2.33</t>
        </is>
      </c>
      <c r="C3320" s="32" t="n">
        <v>8714199</v>
      </c>
      <c r="D3320" s="59" t="inlineStr">
        <is>
          <t>CAMBIO DE SUBCONJUNTO DE REFUERZO DEL ELEMENTO DE SUSPENSIÓN DELANTERO DERECHO</t>
        </is>
      </c>
      <c r="E3320" s="34" t="inlineStr">
        <is>
          <t>cambio de subconjunto de refuerzo del elemento de suspensión delantero derecho</t>
        </is>
      </c>
      <c r="F3320" s="32" t="inlineStr">
        <is>
          <t>Unidad</t>
        </is>
      </c>
      <c r="G3320" s="35" t="inlineStr">
        <is>
          <t>suministro</t>
        </is>
      </c>
      <c r="H3320" s="159" t="n">
        <v>812830</v>
      </c>
      <c r="I3320" s="37" t="n">
        <v>158.91</v>
      </c>
      <c r="J3320" s="37" t="n">
        <v>151.76</v>
      </c>
      <c r="K3320" s="160">
        <f>H3320*(I3320/J3320)</f>
        <v/>
      </c>
      <c r="L3320" s="159" t="n">
        <v>1018710.1743</v>
      </c>
      <c r="M3320" s="159" t="n">
        <v>989039</v>
      </c>
      <c r="N3320" s="159" t="n">
        <v>1068162.12</v>
      </c>
      <c r="O3320" s="162">
        <f>MIN(K3320,L3320,M3320,N3320)</f>
        <v/>
      </c>
      <c r="P3320" s="162">
        <f>MAX(K3320,L3320,M3320,N3320)</f>
        <v/>
      </c>
      <c r="Q3320" s="162">
        <f>MEDIAN(K3320,L3320,M3320,N3320)</f>
        <v/>
      </c>
      <c r="R3320" s="162">
        <f>AVERAGE(K3320,L3320,M3320,N3320)</f>
        <v/>
      </c>
      <c r="S3320" s="162">
        <f>AVERAGE(O3320,Q3320)</f>
        <v/>
      </c>
      <c r="T3320" s="162">
        <f>AVERAGE(P3320,Q3320)</f>
        <v/>
      </c>
      <c r="U3320" s="41">
        <f>STDEVA(K3320,L3320,M3320,N3320)</f>
        <v/>
      </c>
      <c r="V3320" s="42">
        <f>U3320/Q3320</f>
        <v/>
      </c>
      <c r="W3320" s="43">
        <f>IF(X3320=O3320,"MENOR",IF(X3320=S3320,"PROM[MEN-MED]","PROMEDIO"))</f>
        <v/>
      </c>
      <c r="X3320" s="163">
        <f>IF(V3320&lt;=300%,O3320,IF(AND(V3320&gt;100%,V3320&lt;=150%),S3320,R3320))</f>
        <v/>
      </c>
      <c r="Y3320" s="162">
        <f>ROUND(X3320,0)</f>
        <v/>
      </c>
    </row>
    <row r="3321" ht="15.75" customHeight="1">
      <c r="B3321" s="32" t="inlineStr">
        <is>
          <t>2.34</t>
        </is>
      </c>
      <c r="C3321" s="32" t="n">
        <v>8714199</v>
      </c>
      <c r="D3321" s="59" t="inlineStr">
        <is>
          <t>CAMBIO DE SUBCONJUNTO DEL REFUERZO DEL ELEMENTO DE SUSPENSIÓN DELANTERO IZQUIERDO</t>
        </is>
      </c>
      <c r="E3321" s="34" t="inlineStr">
        <is>
          <t>cambio de subconjunto del refuerzo del elemento de suspensión delantero izquierdo</t>
        </is>
      </c>
      <c r="F3321" s="32" t="inlineStr">
        <is>
          <t>Unidad</t>
        </is>
      </c>
      <c r="G3321" s="35" t="inlineStr">
        <is>
          <t>suministro</t>
        </is>
      </c>
      <c r="H3321" s="159" t="n">
        <v>812830</v>
      </c>
      <c r="I3321" s="37" t="n">
        <v>158.91</v>
      </c>
      <c r="J3321" s="37" t="n">
        <v>151.76</v>
      </c>
      <c r="K3321" s="160">
        <f>H3321*(I3321/J3321)</f>
        <v/>
      </c>
      <c r="L3321" s="159" t="n">
        <v>989878.414</v>
      </c>
      <c r="M3321" s="159" t="n">
        <v>961047</v>
      </c>
      <c r="N3321" s="159" t="n">
        <v>1037930.76</v>
      </c>
      <c r="O3321" s="162">
        <f>MIN(K3321,L3321,M3321,N3321)</f>
        <v/>
      </c>
      <c r="P3321" s="162">
        <f>MAX(K3321,L3321,M3321,N3321)</f>
        <v/>
      </c>
      <c r="Q3321" s="162">
        <f>MEDIAN(K3321,L3321,M3321,N3321)</f>
        <v/>
      </c>
      <c r="R3321" s="162">
        <f>AVERAGE(K3321,L3321,M3321,N3321)</f>
        <v/>
      </c>
      <c r="S3321" s="162">
        <f>AVERAGE(O3321,Q3321)</f>
        <v/>
      </c>
      <c r="T3321" s="162">
        <f>AVERAGE(P3321,Q3321)</f>
        <v/>
      </c>
      <c r="U3321" s="41">
        <f>STDEVA(K3321,L3321,M3321,N3321)</f>
        <v/>
      </c>
      <c r="V3321" s="42">
        <f>U3321/Q3321</f>
        <v/>
      </c>
      <c r="W3321" s="43">
        <f>IF(X3321=O3321,"MENOR",IF(X3321=S3321,"PROM[MEN-MED]","PROMEDIO"))</f>
        <v/>
      </c>
      <c r="X3321" s="163">
        <f>IF(V3321&lt;=300%,O3321,IF(AND(V3321&gt;100%,V3321&lt;=150%),S3321,R3321))</f>
        <v/>
      </c>
      <c r="Y3321" s="162">
        <f>ROUND(X3321,0)</f>
        <v/>
      </c>
    </row>
    <row r="3322" ht="15.75" customHeight="1">
      <c r="B3322" s="32" t="inlineStr">
        <is>
          <t>2.35</t>
        </is>
      </c>
      <c r="C3322" s="32" t="n">
        <v>8714199</v>
      </c>
      <c r="D3322" s="59" t="inlineStr">
        <is>
          <t xml:space="preserve">CAMBIO DE JUEGO DE AMORTIGUADORES TRASEROS </t>
        </is>
      </c>
      <c r="E3322" s="34" t="inlineStr">
        <is>
          <t xml:space="preserve">cambio de juego de amortiguadores traseros </t>
        </is>
      </c>
      <c r="F3322" s="32" t="inlineStr">
        <is>
          <t>Unidad</t>
        </is>
      </c>
      <c r="G3322" s="35" t="inlineStr">
        <is>
          <t>suministro</t>
        </is>
      </c>
      <c r="H3322" s="159" t="n">
        <v>547162</v>
      </c>
      <c r="I3322" s="37" t="n">
        <v>158.91</v>
      </c>
      <c r="J3322" s="37" t="n">
        <v>151.76</v>
      </c>
      <c r="K3322" s="160">
        <f>H3322*(I3322/J3322)</f>
        <v/>
      </c>
      <c r="L3322" s="159" t="n">
        <v>666325.5416999999</v>
      </c>
      <c r="M3322" s="159" t="n">
        <v>646918</v>
      </c>
      <c r="N3322" s="159" t="n">
        <v>698671.4399999999</v>
      </c>
      <c r="O3322" s="162">
        <f>MIN(K3322,L3322,M3322,N3322)</f>
        <v/>
      </c>
      <c r="P3322" s="162">
        <f>MAX(K3322,L3322,M3322,N3322)</f>
        <v/>
      </c>
      <c r="Q3322" s="162">
        <f>MEDIAN(K3322,L3322,M3322,N3322)</f>
        <v/>
      </c>
      <c r="R3322" s="162">
        <f>AVERAGE(K3322,L3322,M3322,N3322)</f>
        <v/>
      </c>
      <c r="S3322" s="162">
        <f>AVERAGE(O3322,Q3322)</f>
        <v/>
      </c>
      <c r="T3322" s="162">
        <f>AVERAGE(P3322,Q3322)</f>
        <v/>
      </c>
      <c r="U3322" s="41">
        <f>STDEVA(K3322,L3322,M3322,N3322)</f>
        <v/>
      </c>
      <c r="V3322" s="42">
        <f>U3322/Q3322</f>
        <v/>
      </c>
      <c r="W3322" s="43">
        <f>IF(X3322=O3322,"MENOR",IF(X3322=S3322,"PROM[MEN-MED]","PROMEDIO"))</f>
        <v/>
      </c>
      <c r="X3322" s="163">
        <f>IF(V3322&lt;=300%,O3322,IF(AND(V3322&gt;100%,V3322&lt;=150%),S3322,R3322))</f>
        <v/>
      </c>
      <c r="Y3322" s="162">
        <f>ROUND(X3322,0)</f>
        <v/>
      </c>
    </row>
    <row r="3323" ht="15.75" customHeight="1">
      <c r="B3323" s="32" t="inlineStr">
        <is>
          <t>2.36</t>
        </is>
      </c>
      <c r="C3323" s="32" t="n">
        <v>8714199</v>
      </c>
      <c r="D3323" s="59" t="inlineStr">
        <is>
          <t>CAMBIO DE ELEMENTO AMORTIGUADOR DEL AMORTIGUADOR TRASERO NO.1</t>
        </is>
      </c>
      <c r="E3323" s="34" t="inlineStr">
        <is>
          <t>cambio de elemento amortiguador del amortiguador trasero no.1</t>
        </is>
      </c>
      <c r="F3323" s="32" t="inlineStr">
        <is>
          <t>Unidad</t>
        </is>
      </c>
      <c r="G3323" s="35" t="inlineStr">
        <is>
          <t>suministro</t>
        </is>
      </c>
      <c r="H3323" s="159" t="n">
        <v>547162</v>
      </c>
      <c r="I3323" s="37" t="n">
        <v>158.91</v>
      </c>
      <c r="J3323" s="37" t="n">
        <v>151.76</v>
      </c>
      <c r="K3323" s="160">
        <f>H3323*(I3323/J3323)</f>
        <v/>
      </c>
      <c r="L3323" s="159" t="n">
        <v>679139.7711</v>
      </c>
      <c r="M3323" s="159" t="n">
        <v>659359</v>
      </c>
      <c r="N3323" s="159" t="n">
        <v>712107.72</v>
      </c>
      <c r="O3323" s="162">
        <f>MIN(K3323,L3323,M3323,N3323)</f>
        <v/>
      </c>
      <c r="P3323" s="162">
        <f>MAX(K3323,L3323,M3323,N3323)</f>
        <v/>
      </c>
      <c r="Q3323" s="162">
        <f>MEDIAN(K3323,L3323,M3323,N3323)</f>
        <v/>
      </c>
      <c r="R3323" s="162">
        <f>AVERAGE(K3323,L3323,M3323,N3323)</f>
        <v/>
      </c>
      <c r="S3323" s="162">
        <f>AVERAGE(O3323,Q3323)</f>
        <v/>
      </c>
      <c r="T3323" s="162">
        <f>AVERAGE(P3323,Q3323)</f>
        <v/>
      </c>
      <c r="U3323" s="41">
        <f>STDEVA(K3323,L3323,M3323,N3323)</f>
        <v/>
      </c>
      <c r="V3323" s="42">
        <f>U3323/Q3323</f>
        <v/>
      </c>
      <c r="W3323" s="43">
        <f>IF(X3323=O3323,"MENOR",IF(X3323=S3323,"PROM[MEN-MED]","PROMEDIO"))</f>
        <v/>
      </c>
      <c r="X3323" s="163">
        <f>IF(V3323&lt;=300%,O3323,IF(AND(V3323&gt;100%,V3323&lt;=150%),S3323,R3323))</f>
        <v/>
      </c>
      <c r="Y3323" s="162">
        <f>ROUND(X3323,0)</f>
        <v/>
      </c>
    </row>
    <row r="3324" ht="15.75" customHeight="1">
      <c r="B3324" s="32" t="inlineStr">
        <is>
          <t>2.37</t>
        </is>
      </c>
      <c r="C3324" s="32" t="n">
        <v>8714199</v>
      </c>
      <c r="D3324" s="59" t="inlineStr">
        <is>
          <t>CAMBIO DE ELEMENTO AMORTIGUADOR DEL AMORTIGUADOR TRASERO NO.2</t>
        </is>
      </c>
      <c r="E3324" s="34" t="inlineStr">
        <is>
          <t>cambio de elemento amortiguador del amortiguador trasero no.2</t>
        </is>
      </c>
      <c r="F3324" s="32" t="inlineStr">
        <is>
          <t>Unidad</t>
        </is>
      </c>
      <c r="G3324" s="35" t="inlineStr">
        <is>
          <t>suministro</t>
        </is>
      </c>
      <c r="H3324" s="159" t="n">
        <v>547162</v>
      </c>
      <c r="I3324" s="37" t="n">
        <v>158.91</v>
      </c>
      <c r="J3324" s="37" t="n">
        <v>151.76</v>
      </c>
      <c r="K3324" s="160">
        <f>H3324*(I3324/J3324)</f>
        <v/>
      </c>
      <c r="L3324" s="159" t="n">
        <v>685546.3741</v>
      </c>
      <c r="M3324" s="159" t="n">
        <v>665579</v>
      </c>
      <c r="N3324" s="159" t="n">
        <v>718825.3199999999</v>
      </c>
      <c r="O3324" s="162">
        <f>MIN(K3324,L3324,M3324,N3324)</f>
        <v/>
      </c>
      <c r="P3324" s="162">
        <f>MAX(K3324,L3324,M3324,N3324)</f>
        <v/>
      </c>
      <c r="Q3324" s="162">
        <f>MEDIAN(K3324,L3324,M3324,N3324)</f>
        <v/>
      </c>
      <c r="R3324" s="162">
        <f>AVERAGE(K3324,L3324,M3324,N3324)</f>
        <v/>
      </c>
      <c r="S3324" s="162">
        <f>AVERAGE(O3324,Q3324)</f>
        <v/>
      </c>
      <c r="T3324" s="162">
        <f>AVERAGE(P3324,Q3324)</f>
        <v/>
      </c>
      <c r="U3324" s="41">
        <f>STDEVA(K3324,L3324,M3324,N3324)</f>
        <v/>
      </c>
      <c r="V3324" s="42">
        <f>U3324/Q3324</f>
        <v/>
      </c>
      <c r="W3324" s="43">
        <f>IF(X3324=O3324,"MENOR",IF(X3324=S3324,"PROM[MEN-MED]","PROMEDIO"))</f>
        <v/>
      </c>
      <c r="X3324" s="163">
        <f>IF(V3324&lt;=300%,O3324,IF(AND(V3324&gt;100%,V3324&lt;=150%),S3324,R3324))</f>
        <v/>
      </c>
      <c r="Y3324" s="162">
        <f>ROUND(X3324,0)</f>
        <v/>
      </c>
    </row>
    <row r="3325" ht="15.75" customHeight="1">
      <c r="B3325" s="32" t="inlineStr">
        <is>
          <t>2.38</t>
        </is>
      </c>
      <c r="C3325" s="32" t="n">
        <v>8714199</v>
      </c>
      <c r="D3325" s="59" t="inlineStr">
        <is>
          <t xml:space="preserve">CAMBIO DE SUBCONJUNTO DEL MUELLE HUECO </t>
        </is>
      </c>
      <c r="E3325" s="34" t="inlineStr">
        <is>
          <t xml:space="preserve">cambio de subconjunto del muelle hueco </t>
        </is>
      </c>
      <c r="F3325" s="32" t="inlineStr">
        <is>
          <t>Unidad</t>
        </is>
      </c>
      <c r="G3325" s="35" t="inlineStr">
        <is>
          <t>suministro</t>
        </is>
      </c>
      <c r="H3325" s="159" t="n">
        <v>547162</v>
      </c>
      <c r="I3325" s="37" t="n">
        <v>158.91</v>
      </c>
      <c r="J3325" s="37" t="n">
        <v>151.76</v>
      </c>
      <c r="K3325" s="160">
        <f>H3325*(I3325/J3325)</f>
        <v/>
      </c>
      <c r="L3325" s="159" t="n">
        <v>685546.3741</v>
      </c>
      <c r="M3325" s="159" t="n">
        <v>665579</v>
      </c>
      <c r="N3325" s="159" t="n">
        <v>718825.3199999999</v>
      </c>
      <c r="O3325" s="162">
        <f>MIN(K3325,L3325,M3325,N3325)</f>
        <v/>
      </c>
      <c r="P3325" s="162">
        <f>MAX(K3325,L3325,M3325,N3325)</f>
        <v/>
      </c>
      <c r="Q3325" s="162">
        <f>MEDIAN(K3325,L3325,M3325,N3325)</f>
        <v/>
      </c>
      <c r="R3325" s="162">
        <f>AVERAGE(K3325,L3325,M3325,N3325)</f>
        <v/>
      </c>
      <c r="S3325" s="162">
        <f>AVERAGE(O3325,Q3325)</f>
        <v/>
      </c>
      <c r="T3325" s="162">
        <f>AVERAGE(P3325,Q3325)</f>
        <v/>
      </c>
      <c r="U3325" s="41">
        <f>STDEVA(K3325,L3325,M3325,N3325)</f>
        <v/>
      </c>
      <c r="V3325" s="42">
        <f>U3325/Q3325</f>
        <v/>
      </c>
      <c r="W3325" s="43">
        <f>IF(X3325=O3325,"MENOR",IF(X3325=S3325,"PROM[MEN-MED]","PROMEDIO"))</f>
        <v/>
      </c>
      <c r="X3325" s="163">
        <f>IF(V3325&lt;=300%,O3325,IF(AND(V3325&gt;100%,V3325&lt;=150%),S3325,R3325))</f>
        <v/>
      </c>
      <c r="Y3325" s="162">
        <f>ROUND(X3325,0)</f>
        <v/>
      </c>
    </row>
    <row r="3326" ht="15.75" customHeight="1">
      <c r="B3326" s="32" t="inlineStr">
        <is>
          <t>2.39</t>
        </is>
      </c>
      <c r="C3326" s="32" t="n">
        <v>8714199</v>
      </c>
      <c r="D3326" s="59" t="inlineStr">
        <is>
          <t xml:space="preserve">CAMBIO DE MUELLE ESPIRAL TRASERO IZQUIERDO </t>
        </is>
      </c>
      <c r="E3326" s="34" t="inlineStr">
        <is>
          <t xml:space="preserve">cambio de muelle espiral trasero izquierdo </t>
        </is>
      </c>
      <c r="F3326" s="32" t="inlineStr">
        <is>
          <t>Unidad</t>
        </is>
      </c>
      <c r="G3326" s="35" t="inlineStr">
        <is>
          <t>suministro</t>
        </is>
      </c>
      <c r="H3326" s="159" t="n">
        <v>410372</v>
      </c>
      <c r="I3326" s="37" t="n">
        <v>158.91</v>
      </c>
      <c r="J3326" s="37" t="n">
        <v>151.76</v>
      </c>
      <c r="K3326" s="160">
        <f>H3326*(I3326/J3326)</f>
        <v/>
      </c>
      <c r="L3326" s="159" t="n">
        <v>494938.6953</v>
      </c>
      <c r="M3326" s="159" t="n">
        <v>480523</v>
      </c>
      <c r="N3326" s="159" t="n">
        <v>518964.84</v>
      </c>
      <c r="O3326" s="162">
        <f>MIN(K3326,L3326,M3326,N3326)</f>
        <v/>
      </c>
      <c r="P3326" s="162">
        <f>MAX(K3326,L3326,M3326,N3326)</f>
        <v/>
      </c>
      <c r="Q3326" s="162">
        <f>MEDIAN(K3326,L3326,M3326,N3326)</f>
        <v/>
      </c>
      <c r="R3326" s="162">
        <f>AVERAGE(K3326,L3326,M3326,N3326)</f>
        <v/>
      </c>
      <c r="S3326" s="162">
        <f>AVERAGE(O3326,Q3326)</f>
        <v/>
      </c>
      <c r="T3326" s="162">
        <f>AVERAGE(P3326,Q3326)</f>
        <v/>
      </c>
      <c r="U3326" s="41">
        <f>STDEVA(K3326,L3326,M3326,N3326)</f>
        <v/>
      </c>
      <c r="V3326" s="42">
        <f>U3326/Q3326</f>
        <v/>
      </c>
      <c r="W3326" s="43">
        <f>IF(X3326=O3326,"MENOR",IF(X3326=S3326,"PROM[MEN-MED]","PROMEDIO"))</f>
        <v/>
      </c>
      <c r="X3326" s="163">
        <f>IF(V3326&lt;=300%,O3326,IF(AND(V3326&gt;100%,V3326&lt;=150%),S3326,R3326))</f>
        <v/>
      </c>
      <c r="Y3326" s="162">
        <f>ROUND(X3326,0)</f>
        <v/>
      </c>
    </row>
    <row r="3327" ht="15.75" customHeight="1">
      <c r="B3327" s="32" t="inlineStr">
        <is>
          <t>2.40</t>
        </is>
      </c>
      <c r="C3327" s="32" t="n">
        <v>8714199</v>
      </c>
      <c r="D3327" s="59" t="inlineStr">
        <is>
          <t xml:space="preserve">CAMBIO DE MUELLE ESPIRAL TRASERO DERECHO </t>
        </is>
      </c>
      <c r="E3327" s="34" t="inlineStr">
        <is>
          <t xml:space="preserve">cambio de muelle espiral trasero derecho </t>
        </is>
      </c>
      <c r="F3327" s="32" t="inlineStr">
        <is>
          <t>Unidad</t>
        </is>
      </c>
      <c r="G3327" s="35" t="inlineStr">
        <is>
          <t>suministro</t>
        </is>
      </c>
      <c r="H3327" s="159" t="n">
        <v>410372</v>
      </c>
      <c r="I3327" s="37" t="n">
        <v>158.91</v>
      </c>
      <c r="J3327" s="37" t="n">
        <v>151.76</v>
      </c>
      <c r="K3327" s="160">
        <f>H3327*(I3327/J3327)</f>
        <v/>
      </c>
      <c r="L3327" s="159" t="n">
        <v>504549.6232</v>
      </c>
      <c r="M3327" s="159" t="n">
        <v>489854</v>
      </c>
      <c r="N3327" s="159" t="n">
        <v>529042.3199999999</v>
      </c>
      <c r="O3327" s="162">
        <f>MIN(K3327,L3327,M3327,N3327)</f>
        <v/>
      </c>
      <c r="P3327" s="162">
        <f>MAX(K3327,L3327,M3327,N3327)</f>
        <v/>
      </c>
      <c r="Q3327" s="162">
        <f>MEDIAN(K3327,L3327,M3327,N3327)</f>
        <v/>
      </c>
      <c r="R3327" s="162">
        <f>AVERAGE(K3327,L3327,M3327,N3327)</f>
        <v/>
      </c>
      <c r="S3327" s="162">
        <f>AVERAGE(O3327,Q3327)</f>
        <v/>
      </c>
      <c r="T3327" s="162">
        <f>AVERAGE(P3327,Q3327)</f>
        <v/>
      </c>
      <c r="U3327" s="41">
        <f>STDEVA(K3327,L3327,M3327,N3327)</f>
        <v/>
      </c>
      <c r="V3327" s="42">
        <f>U3327/Q3327</f>
        <v/>
      </c>
      <c r="W3327" s="43">
        <f>IF(X3327=O3327,"MENOR",IF(X3327=S3327,"PROM[MEN-MED]","PROMEDIO"))</f>
        <v/>
      </c>
      <c r="X3327" s="163">
        <f>IF(V3327&lt;=300%,O3327,IF(AND(V3327&gt;100%,V3327&lt;=150%),S3327,R3327))</f>
        <v/>
      </c>
      <c r="Y3327" s="162">
        <f>ROUND(X3327,0)</f>
        <v/>
      </c>
    </row>
    <row r="3328" ht="15.75" customHeight="1">
      <c r="B3328" s="32" t="inlineStr">
        <is>
          <t>2.41</t>
        </is>
      </c>
      <c r="C3328" s="32" t="n">
        <v>8714199</v>
      </c>
      <c r="D3328" s="59" t="inlineStr">
        <is>
          <t xml:space="preserve">CAMBIO DE CONJUNTO DEL BRAZO DE CONTROL SUPERIOR TRASERO </t>
        </is>
      </c>
      <c r="E3328" s="34" t="inlineStr">
        <is>
          <t xml:space="preserve">cambio de conjunto del brazo de control superior trasero </t>
        </is>
      </c>
      <c r="F3328" s="32" t="inlineStr">
        <is>
          <t>Unidad</t>
        </is>
      </c>
      <c r="G3328" s="35" t="inlineStr">
        <is>
          <t>suministro</t>
        </is>
      </c>
      <c r="H3328" s="159" t="n">
        <v>410372</v>
      </c>
      <c r="I3328" s="37" t="n">
        <v>158.91</v>
      </c>
      <c r="J3328" s="37" t="n">
        <v>151.76</v>
      </c>
      <c r="K3328" s="160">
        <f>H3328*(I3328/J3328)</f>
        <v/>
      </c>
      <c r="L3328" s="159" t="n">
        <v>504549.6232</v>
      </c>
      <c r="M3328" s="159" t="n">
        <v>489854</v>
      </c>
      <c r="N3328" s="159" t="n">
        <v>529042.3199999999</v>
      </c>
      <c r="O3328" s="162">
        <f>MIN(K3328,L3328,M3328,N3328)</f>
        <v/>
      </c>
      <c r="P3328" s="162">
        <f>MAX(K3328,L3328,M3328,N3328)</f>
        <v/>
      </c>
      <c r="Q3328" s="162">
        <f>MEDIAN(K3328,L3328,M3328,N3328)</f>
        <v/>
      </c>
      <c r="R3328" s="162">
        <f>AVERAGE(K3328,L3328,M3328,N3328)</f>
        <v/>
      </c>
      <c r="S3328" s="162">
        <f>AVERAGE(O3328,Q3328)</f>
        <v/>
      </c>
      <c r="T3328" s="162">
        <f>AVERAGE(P3328,Q3328)</f>
        <v/>
      </c>
      <c r="U3328" s="41">
        <f>STDEVA(K3328,L3328,M3328,N3328)</f>
        <v/>
      </c>
      <c r="V3328" s="42">
        <f>U3328/Q3328</f>
        <v/>
      </c>
      <c r="W3328" s="43">
        <f>IF(X3328=O3328,"MENOR",IF(X3328=S3328,"PROM[MEN-MED]","PROMEDIO"))</f>
        <v/>
      </c>
      <c r="X3328" s="163">
        <f>IF(V3328&lt;=300%,O3328,IF(AND(V3328&gt;100%,V3328&lt;=150%),S3328,R3328))</f>
        <v/>
      </c>
      <c r="Y3328" s="162">
        <f>ROUND(X3328,0)</f>
        <v/>
      </c>
    </row>
    <row r="3329" ht="15.75" customHeight="1">
      <c r="B3329" s="32" t="inlineStr">
        <is>
          <t>2.42</t>
        </is>
      </c>
      <c r="C3329" s="32" t="n">
        <v>8714199</v>
      </c>
      <c r="D3329" s="59" t="inlineStr">
        <is>
          <t xml:space="preserve">CAMBIO DE CONJUNTO DEL BRAZO DE CONTROL INFERIOR  TRASERO </t>
        </is>
      </c>
      <c r="E3329" s="34" t="inlineStr">
        <is>
          <t xml:space="preserve">cambio de conjunto del brazo de control inferior  trasero </t>
        </is>
      </c>
      <c r="F3329" s="32" t="inlineStr">
        <is>
          <t>Unidad</t>
        </is>
      </c>
      <c r="G3329" s="35" t="inlineStr">
        <is>
          <t>suministro</t>
        </is>
      </c>
      <c r="H3329" s="159" t="n">
        <v>410372</v>
      </c>
      <c r="I3329" s="37" t="n">
        <v>158.91</v>
      </c>
      <c r="J3329" s="37" t="n">
        <v>151.76</v>
      </c>
      <c r="K3329" s="160">
        <f>H3329*(I3329/J3329)</f>
        <v/>
      </c>
      <c r="L3329" s="159" t="n">
        <v>494938.6953</v>
      </c>
      <c r="M3329" s="159" t="n">
        <v>480523</v>
      </c>
      <c r="N3329" s="159" t="n">
        <v>518964.84</v>
      </c>
      <c r="O3329" s="162">
        <f>MIN(K3329,L3329,M3329,N3329)</f>
        <v/>
      </c>
      <c r="P3329" s="162">
        <f>MAX(K3329,L3329,M3329,N3329)</f>
        <v/>
      </c>
      <c r="Q3329" s="162">
        <f>MEDIAN(K3329,L3329,M3329,N3329)</f>
        <v/>
      </c>
      <c r="R3329" s="162">
        <f>AVERAGE(K3329,L3329,M3329,N3329)</f>
        <v/>
      </c>
      <c r="S3329" s="162">
        <f>AVERAGE(O3329,Q3329)</f>
        <v/>
      </c>
      <c r="T3329" s="162">
        <f>AVERAGE(P3329,Q3329)</f>
        <v/>
      </c>
      <c r="U3329" s="41">
        <f>STDEVA(K3329,L3329,M3329,N3329)</f>
        <v/>
      </c>
      <c r="V3329" s="42">
        <f>U3329/Q3329</f>
        <v/>
      </c>
      <c r="W3329" s="43">
        <f>IF(X3329=O3329,"MENOR",IF(X3329=S3329,"PROM[MEN-MED]","PROMEDIO"))</f>
        <v/>
      </c>
      <c r="X3329" s="163">
        <f>IF(V3329&lt;=300%,O3329,IF(AND(V3329&gt;100%,V3329&lt;=150%),S3329,R3329))</f>
        <v/>
      </c>
      <c r="Y3329" s="162">
        <f>ROUND(X3329,0)</f>
        <v/>
      </c>
    </row>
    <row r="3330" ht="15.75" customHeight="1">
      <c r="B3330" s="32" t="inlineStr">
        <is>
          <t>2.43</t>
        </is>
      </c>
      <c r="C3330" s="32" t="n">
        <v>8714199</v>
      </c>
      <c r="D3330" s="59" t="inlineStr">
        <is>
          <t xml:space="preserve">CAMBIO DE CONJUNTO DEL  VASTAGO DE CONTROL LATERAL TRASERO </t>
        </is>
      </c>
      <c r="E3330" s="34" t="inlineStr">
        <is>
          <t xml:space="preserve">cambio de conjunto del  vastago de control lateral trasero </t>
        </is>
      </c>
      <c r="F3330" s="32" t="inlineStr">
        <is>
          <t>Unidad</t>
        </is>
      </c>
      <c r="G3330" s="35" t="inlineStr">
        <is>
          <t>suministro</t>
        </is>
      </c>
      <c r="H3330" s="159" t="n">
        <v>410372</v>
      </c>
      <c r="I3330" s="37" t="n">
        <v>158.91</v>
      </c>
      <c r="J3330" s="37" t="n">
        <v>151.76</v>
      </c>
      <c r="K3330" s="160">
        <f>H3330*(I3330/J3330)</f>
        <v/>
      </c>
      <c r="L3330" s="159" t="n">
        <v>504549.6232</v>
      </c>
      <c r="M3330" s="159" t="n">
        <v>489854</v>
      </c>
      <c r="N3330" s="159" t="n">
        <v>529042.3199999999</v>
      </c>
      <c r="O3330" s="162">
        <f>MIN(K3330,L3330,M3330,N3330)</f>
        <v/>
      </c>
      <c r="P3330" s="162">
        <f>MAX(K3330,L3330,M3330,N3330)</f>
        <v/>
      </c>
      <c r="Q3330" s="162">
        <f>MEDIAN(K3330,L3330,M3330,N3330)</f>
        <v/>
      </c>
      <c r="R3330" s="162">
        <f>AVERAGE(K3330,L3330,M3330,N3330)</f>
        <v/>
      </c>
      <c r="S3330" s="162">
        <f>AVERAGE(O3330,Q3330)</f>
        <v/>
      </c>
      <c r="T3330" s="162">
        <f>AVERAGE(P3330,Q3330)</f>
        <v/>
      </c>
      <c r="U3330" s="41">
        <f>STDEVA(K3330,L3330,M3330,N3330)</f>
        <v/>
      </c>
      <c r="V3330" s="42">
        <f>U3330/Q3330</f>
        <v/>
      </c>
      <c r="W3330" s="43">
        <f>IF(X3330=O3330,"MENOR",IF(X3330=S3330,"PROM[MEN-MED]","PROMEDIO"))</f>
        <v/>
      </c>
      <c r="X3330" s="163">
        <f>IF(V3330&lt;=300%,O3330,IF(AND(V3330&gt;100%,V3330&lt;=150%),S3330,R3330))</f>
        <v/>
      </c>
      <c r="Y3330" s="162">
        <f>ROUND(X3330,0)</f>
        <v/>
      </c>
    </row>
    <row r="3331" ht="15.75" customHeight="1">
      <c r="B3331" s="32" t="inlineStr">
        <is>
          <t>2.44</t>
        </is>
      </c>
      <c r="C3331" s="32" t="n">
        <v>8714199</v>
      </c>
      <c r="D3331" s="59" t="inlineStr">
        <is>
          <t xml:space="preserve">CAMBIO DE BARRA ESTABILIZADORA TRASERA </t>
        </is>
      </c>
      <c r="E3331" s="34" t="inlineStr">
        <is>
          <t xml:space="preserve">cambio de barra estabilizadora trasera </t>
        </is>
      </c>
      <c r="F3331" s="32" t="inlineStr">
        <is>
          <t>Unidad</t>
        </is>
      </c>
      <c r="G3331" s="35" t="inlineStr">
        <is>
          <t>suministro</t>
        </is>
      </c>
      <c r="H3331" s="159" t="n">
        <v>812830</v>
      </c>
      <c r="I3331" s="37" t="n">
        <v>158.91</v>
      </c>
      <c r="J3331" s="37" t="n">
        <v>151.76</v>
      </c>
      <c r="K3331" s="160">
        <f>H3331*(I3331/J3331)</f>
        <v/>
      </c>
      <c r="L3331" s="159" t="n">
        <v>999488.3066</v>
      </c>
      <c r="M3331" s="159" t="n">
        <v>970377</v>
      </c>
      <c r="N3331" s="159" t="n">
        <v>1048007.16</v>
      </c>
      <c r="O3331" s="162">
        <f>MIN(K3331,L3331,M3331,N3331)</f>
        <v/>
      </c>
      <c r="P3331" s="162">
        <f>MAX(K3331,L3331,M3331,N3331)</f>
        <v/>
      </c>
      <c r="Q3331" s="162">
        <f>MEDIAN(K3331,L3331,M3331,N3331)</f>
        <v/>
      </c>
      <c r="R3331" s="162">
        <f>AVERAGE(K3331,L3331,M3331,N3331)</f>
        <v/>
      </c>
      <c r="S3331" s="162">
        <f>AVERAGE(O3331,Q3331)</f>
        <v/>
      </c>
      <c r="T3331" s="162">
        <f>AVERAGE(P3331,Q3331)</f>
        <v/>
      </c>
      <c r="U3331" s="41">
        <f>STDEVA(K3331,L3331,M3331,N3331)</f>
        <v/>
      </c>
      <c r="V3331" s="42">
        <f>U3331/Q3331</f>
        <v/>
      </c>
      <c r="W3331" s="43">
        <f>IF(X3331=O3331,"MENOR",IF(X3331=S3331,"PROM[MEN-MED]","PROMEDIO"))</f>
        <v/>
      </c>
      <c r="X3331" s="163">
        <f>IF(V3331&lt;=300%,O3331,IF(AND(V3331&gt;100%,V3331&lt;=150%),S3331,R3331))</f>
        <v/>
      </c>
      <c r="Y3331" s="162">
        <f>ROUND(X3331,0)</f>
        <v/>
      </c>
    </row>
    <row r="3332" ht="15.75" customHeight="1">
      <c r="B3332" s="32" t="inlineStr">
        <is>
          <t>2.45</t>
        </is>
      </c>
      <c r="C3332" s="32" t="n">
        <v>8714199</v>
      </c>
      <c r="D3332" s="59" t="inlineStr">
        <is>
          <t xml:space="preserve">CAMBIO DE CONJUNTO DEL ESTABILIZADOR TRASERO DERECHO </t>
        </is>
      </c>
      <c r="E3332" s="34" t="inlineStr">
        <is>
          <t xml:space="preserve">cambio de conjunto del estabilizador trasero derecho </t>
        </is>
      </c>
      <c r="F3332" s="32" t="inlineStr">
        <is>
          <t>Unidad</t>
        </is>
      </c>
      <c r="G3332" s="35" t="inlineStr">
        <is>
          <t>suministro</t>
        </is>
      </c>
      <c r="H3332" s="159" t="n">
        <v>410372</v>
      </c>
      <c r="I3332" s="37" t="n">
        <v>158.91</v>
      </c>
      <c r="J3332" s="37" t="n">
        <v>151.76</v>
      </c>
      <c r="K3332" s="160">
        <f>H3332*(I3332/J3332)</f>
        <v/>
      </c>
      <c r="L3332" s="159" t="n">
        <v>504549.6232</v>
      </c>
      <c r="M3332" s="159" t="n">
        <v>489854</v>
      </c>
      <c r="N3332" s="159" t="n">
        <v>529042.3199999999</v>
      </c>
      <c r="O3332" s="162">
        <f>MIN(K3332,L3332,M3332,N3332)</f>
        <v/>
      </c>
      <c r="P3332" s="162">
        <f>MAX(K3332,L3332,M3332,N3332)</f>
        <v/>
      </c>
      <c r="Q3332" s="162">
        <f>MEDIAN(K3332,L3332,M3332,N3332)</f>
        <v/>
      </c>
      <c r="R3332" s="162">
        <f>AVERAGE(K3332,L3332,M3332,N3332)</f>
        <v/>
      </c>
      <c r="S3332" s="162">
        <f>AVERAGE(O3332,Q3332)</f>
        <v/>
      </c>
      <c r="T3332" s="162">
        <f>AVERAGE(P3332,Q3332)</f>
        <v/>
      </c>
      <c r="U3332" s="41">
        <f>STDEVA(K3332,L3332,M3332,N3332)</f>
        <v/>
      </c>
      <c r="V3332" s="42">
        <f>U3332/Q3332</f>
        <v/>
      </c>
      <c r="W3332" s="43">
        <f>IF(X3332=O3332,"MENOR",IF(X3332=S3332,"PROM[MEN-MED]","PROMEDIO"))</f>
        <v/>
      </c>
      <c r="X3332" s="163">
        <f>IF(V3332&lt;=300%,O3332,IF(AND(V3332&gt;100%,V3332&lt;=150%),S3332,R3332))</f>
        <v/>
      </c>
      <c r="Y3332" s="162">
        <f>ROUND(X3332,0)</f>
        <v/>
      </c>
    </row>
    <row r="3333" ht="15.75" customHeight="1">
      <c r="B3333" s="32" t="inlineStr">
        <is>
          <t>2.46</t>
        </is>
      </c>
      <c r="C3333" s="32" t="n">
        <v>8714199</v>
      </c>
      <c r="D3333" s="59" t="inlineStr">
        <is>
          <t xml:space="preserve">CAMBIO DE CONJUNTO DEL ESTABILIZADOR TRASERO IZQUIERDO </t>
        </is>
      </c>
      <c r="E3333" s="34" t="inlineStr">
        <is>
          <t xml:space="preserve">cambio de conjunto del estabilizador trasero izquierdo </t>
        </is>
      </c>
      <c r="F3333" s="32" t="inlineStr">
        <is>
          <t>Unidad</t>
        </is>
      </c>
      <c r="G3333" s="35" t="inlineStr">
        <is>
          <t>suministro</t>
        </is>
      </c>
      <c r="H3333" s="159" t="n">
        <v>410372</v>
      </c>
      <c r="I3333" s="37" t="n">
        <v>158.91</v>
      </c>
      <c r="J3333" s="37" t="n">
        <v>151.76</v>
      </c>
      <c r="K3333" s="160">
        <f>H3333*(I3333/J3333)</f>
        <v/>
      </c>
      <c r="L3333" s="159" t="n">
        <v>499744.665</v>
      </c>
      <c r="M3333" s="159" t="n">
        <v>485189</v>
      </c>
      <c r="N3333" s="159" t="n">
        <v>524004.12</v>
      </c>
      <c r="O3333" s="162">
        <f>MIN(K3333,L3333,M3333,N3333)</f>
        <v/>
      </c>
      <c r="P3333" s="162">
        <f>MAX(K3333,L3333,M3333,N3333)</f>
        <v/>
      </c>
      <c r="Q3333" s="162">
        <f>MEDIAN(K3333,L3333,M3333,N3333)</f>
        <v/>
      </c>
      <c r="R3333" s="162">
        <f>AVERAGE(K3333,L3333,M3333,N3333)</f>
        <v/>
      </c>
      <c r="S3333" s="162">
        <f>AVERAGE(O3333,Q3333)</f>
        <v/>
      </c>
      <c r="T3333" s="162">
        <f>AVERAGE(P3333,Q3333)</f>
        <v/>
      </c>
      <c r="U3333" s="41">
        <f>STDEVA(K3333,L3333,M3333,N3333)</f>
        <v/>
      </c>
      <c r="V3333" s="42">
        <f>U3333/Q3333</f>
        <v/>
      </c>
      <c r="W3333" s="43">
        <f>IF(X3333=O3333,"MENOR",IF(X3333=S3333,"PROM[MEN-MED]","PROMEDIO"))</f>
        <v/>
      </c>
      <c r="X3333" s="163">
        <f>IF(V3333&lt;=300%,O3333,IF(AND(V3333&gt;100%,V3333&lt;=150%),S3333,R3333))</f>
        <v/>
      </c>
      <c r="Y3333" s="162">
        <f>ROUND(X3333,0)</f>
        <v/>
      </c>
    </row>
    <row r="3334" ht="15.75" customHeight="1">
      <c r="B3334" s="32" t="inlineStr">
        <is>
          <t>2.47</t>
        </is>
      </c>
      <c r="C3334" s="32" t="n">
        <v>8714199</v>
      </c>
      <c r="D3334" s="59" t="inlineStr">
        <is>
          <t xml:space="preserve">CAMBIO DE CASQUILLOS DEL ESTABILIZADOR TRASERO </t>
        </is>
      </c>
      <c r="E3334" s="34" t="inlineStr">
        <is>
          <t xml:space="preserve">cambio de casquillos del estabilizador trasero </t>
        </is>
      </c>
      <c r="F3334" s="32" t="inlineStr">
        <is>
          <t>Unidad</t>
        </is>
      </c>
      <c r="G3334" s="35" t="inlineStr">
        <is>
          <t>suministro</t>
        </is>
      </c>
      <c r="H3334" s="159" t="n">
        <v>410372</v>
      </c>
      <c r="I3334" s="37" t="n">
        <v>158.91</v>
      </c>
      <c r="J3334" s="37" t="n">
        <v>151.76</v>
      </c>
      <c r="K3334" s="160">
        <f>H3334*(I3334/J3334)</f>
        <v/>
      </c>
      <c r="L3334" s="159" t="n">
        <v>504549.6232</v>
      </c>
      <c r="M3334" s="159" t="n">
        <v>489854</v>
      </c>
      <c r="N3334" s="159" t="n">
        <v>529042.3199999999</v>
      </c>
      <c r="O3334" s="162">
        <f>MIN(K3334,L3334,M3334,N3334)</f>
        <v/>
      </c>
      <c r="P3334" s="162">
        <f>MAX(K3334,L3334,M3334,N3334)</f>
        <v/>
      </c>
      <c r="Q3334" s="162">
        <f>MEDIAN(K3334,L3334,M3334,N3334)</f>
        <v/>
      </c>
      <c r="R3334" s="162">
        <f>AVERAGE(K3334,L3334,M3334,N3334)</f>
        <v/>
      </c>
      <c r="S3334" s="162">
        <f>AVERAGE(O3334,Q3334)</f>
        <v/>
      </c>
      <c r="T3334" s="162">
        <f>AVERAGE(P3334,Q3334)</f>
        <v/>
      </c>
      <c r="U3334" s="41">
        <f>STDEVA(K3334,L3334,M3334,N3334)</f>
        <v/>
      </c>
      <c r="V3334" s="42">
        <f>U3334/Q3334</f>
        <v/>
      </c>
      <c r="W3334" s="43">
        <f>IF(X3334=O3334,"MENOR",IF(X3334=S3334,"PROM[MEN-MED]","PROMEDIO"))</f>
        <v/>
      </c>
      <c r="X3334" s="163">
        <f>IF(V3334&lt;=300%,O3334,IF(AND(V3334&gt;100%,V3334&lt;=150%),S3334,R3334))</f>
        <v/>
      </c>
      <c r="Y3334" s="162">
        <f>ROUND(X3334,0)</f>
        <v/>
      </c>
    </row>
    <row r="3335" ht="15.75" customHeight="1">
      <c r="B3335" s="32" t="inlineStr">
        <is>
          <t>2.48</t>
        </is>
      </c>
      <c r="C3335" s="32" t="n">
        <v>8714199</v>
      </c>
      <c r="D3335" s="59" t="inlineStr">
        <is>
          <t xml:space="preserve">CAMBIO DE SOPORTE DEL ESTABILIZADOR TRASERO </t>
        </is>
      </c>
      <c r="E3335" s="34" t="inlineStr">
        <is>
          <t xml:space="preserve">cambio de soporte del estabilizador trasero </t>
        </is>
      </c>
      <c r="F3335" s="32" t="inlineStr">
        <is>
          <t>Unidad</t>
        </is>
      </c>
      <c r="G3335" s="35" t="inlineStr">
        <is>
          <t>suministro</t>
        </is>
      </c>
      <c r="H3335" s="159" t="n">
        <v>410372</v>
      </c>
      <c r="I3335" s="37" t="n">
        <v>158.91</v>
      </c>
      <c r="J3335" s="37" t="n">
        <v>151.76</v>
      </c>
      <c r="K3335" s="160">
        <f>H3335*(I3335/J3335)</f>
        <v/>
      </c>
      <c r="L3335" s="159" t="n">
        <v>499744.665</v>
      </c>
      <c r="M3335" s="159" t="n">
        <v>485189</v>
      </c>
      <c r="N3335" s="159" t="n">
        <v>524004.12</v>
      </c>
      <c r="O3335" s="162">
        <f>MIN(K3335,L3335,M3335,N3335)</f>
        <v/>
      </c>
      <c r="P3335" s="162">
        <f>MAX(K3335,L3335,M3335,N3335)</f>
        <v/>
      </c>
      <c r="Q3335" s="162">
        <f>MEDIAN(K3335,L3335,M3335,N3335)</f>
        <v/>
      </c>
      <c r="R3335" s="162">
        <f>AVERAGE(K3335,L3335,M3335,N3335)</f>
        <v/>
      </c>
      <c r="S3335" s="162">
        <f>AVERAGE(O3335,Q3335)</f>
        <v/>
      </c>
      <c r="T3335" s="162">
        <f>AVERAGE(P3335,Q3335)</f>
        <v/>
      </c>
      <c r="U3335" s="41">
        <f>STDEVA(K3335,L3335,M3335,N3335)</f>
        <v/>
      </c>
      <c r="V3335" s="42">
        <f>U3335/Q3335</f>
        <v/>
      </c>
      <c r="W3335" s="43">
        <f>IF(X3335=O3335,"MENOR",IF(X3335=S3335,"PROM[MEN-MED]","PROMEDIO"))</f>
        <v/>
      </c>
      <c r="X3335" s="163">
        <f>IF(V3335&lt;=300%,O3335,IF(AND(V3335&gt;100%,V3335&lt;=150%),S3335,R3335))</f>
        <v/>
      </c>
      <c r="Y3335" s="162">
        <f>ROUND(X3335,0)</f>
        <v/>
      </c>
    </row>
    <row r="3336" ht="15" customHeight="1">
      <c r="B3336" s="26" t="inlineStr">
        <is>
          <t>3.</t>
        </is>
      </c>
      <c r="C3336" s="142" t="inlineStr">
        <is>
          <t>SISTEMA DE DIRECCIÓN</t>
        </is>
      </c>
      <c r="H3336" s="157" t="n"/>
      <c r="I3336" s="29" t="n"/>
      <c r="J3336" s="29" t="n"/>
      <c r="K3336" s="157" t="n"/>
      <c r="L3336" s="157" t="n"/>
      <c r="M3336" s="157" t="n"/>
      <c r="N3336" s="157" t="n"/>
      <c r="O3336" s="29" t="n"/>
      <c r="P3336" s="29" t="n"/>
      <c r="Q3336" s="29" t="n"/>
      <c r="R3336" s="29" t="n"/>
      <c r="S3336" s="29" t="n"/>
      <c r="T3336" s="29" t="n"/>
      <c r="U3336" s="29" t="n"/>
      <c r="V3336" s="75" t="n"/>
      <c r="W3336" s="29" t="n"/>
      <c r="X3336" s="29" t="n"/>
      <c r="Y3336" s="29" t="n"/>
    </row>
    <row r="3337" ht="15.75" customHeight="1">
      <c r="B3337" s="32" t="inlineStr">
        <is>
          <t>3.1</t>
        </is>
      </c>
      <c r="C3337" s="32" t="n">
        <v>8714199</v>
      </c>
      <c r="D3337" s="58" t="inlineStr">
        <is>
          <t xml:space="preserve">CAMBIO DE CONJUNTO DE LA BOMBA DE PALETAS </t>
        </is>
      </c>
      <c r="E3337" s="56" t="inlineStr">
        <is>
          <t xml:space="preserve">cambio de conjunto de la bomba de paletas </t>
        </is>
      </c>
      <c r="F3337" s="32" t="inlineStr">
        <is>
          <t>Unidad</t>
        </is>
      </c>
      <c r="G3337" s="35" t="inlineStr">
        <is>
          <t>suministro</t>
        </is>
      </c>
      <c r="H3337" s="159" t="n">
        <v>1094324</v>
      </c>
      <c r="I3337" s="37" t="n">
        <v>158.91</v>
      </c>
      <c r="J3337" s="37" t="n">
        <v>151.76</v>
      </c>
      <c r="K3337" s="160">
        <f>H3337*(I3337/J3337)</f>
        <v/>
      </c>
      <c r="L3337" s="159" t="n">
        <v>1319837.8774</v>
      </c>
      <c r="M3337" s="159" t="n">
        <v>1281396</v>
      </c>
      <c r="N3337" s="159" t="n">
        <v>1383907.68</v>
      </c>
      <c r="O3337" s="162">
        <f>MIN(K3337,L3337,M3337,N3337)</f>
        <v/>
      </c>
      <c r="P3337" s="162">
        <f>MAX(K3337,L3337,M3337,N3337)</f>
        <v/>
      </c>
      <c r="Q3337" s="162">
        <f>MEDIAN(K3337,L3337,M3337,N3337)</f>
        <v/>
      </c>
      <c r="R3337" s="162">
        <f>AVERAGE(K3337,L3337,M3337,N3337)</f>
        <v/>
      </c>
      <c r="S3337" s="162">
        <f>AVERAGE(O3337,Q3337)</f>
        <v/>
      </c>
      <c r="T3337" s="162">
        <f>AVERAGE(P3337,Q3337)</f>
        <v/>
      </c>
      <c r="U3337" s="41">
        <f>STDEVA(K3337,L3337,M3337,N3337)</f>
        <v/>
      </c>
      <c r="V3337" s="42">
        <f>U3337/Q3337</f>
        <v/>
      </c>
      <c r="W3337" s="43">
        <f>IF(X3337=O3337,"MENOR",IF(X3337=S3337,"PROM[MEN-MED]","PROMEDIO"))</f>
        <v/>
      </c>
      <c r="X3337" s="163">
        <f>IF(V3337&lt;=300%,O3337,IF(AND(V3337&gt;100%,V3337&lt;=150%),S3337,R3337))</f>
        <v/>
      </c>
      <c r="Y3337" s="162">
        <f>ROUND(X3337,0)</f>
        <v/>
      </c>
    </row>
    <row r="3338" ht="15.75" customHeight="1">
      <c r="B3338" s="32" t="inlineStr">
        <is>
          <t>3.2</t>
        </is>
      </c>
      <c r="C3338" s="32" t="n">
        <v>8714199</v>
      </c>
      <c r="D3338" s="59" t="inlineStr">
        <is>
          <t xml:space="preserve">CAMBIO DE TUBO DE ALIMENTACION DE PRESION DE LA BOMBA </t>
        </is>
      </c>
      <c r="E3338" s="34" t="inlineStr">
        <is>
          <t xml:space="preserve">cambio de tubo de alimentacion de presion de la bomba </t>
        </is>
      </c>
      <c r="F3338" s="32" t="inlineStr">
        <is>
          <t>Juego</t>
        </is>
      </c>
      <c r="G3338" s="35" t="inlineStr">
        <is>
          <t>suministro</t>
        </is>
      </c>
      <c r="H3338" s="159" t="n">
        <v>683953</v>
      </c>
      <c r="I3338" s="37" t="n">
        <v>158.91</v>
      </c>
      <c r="J3338" s="37" t="n">
        <v>151.76</v>
      </c>
      <c r="K3338" s="160">
        <f>H3338*(I3338/J3338)</f>
        <v/>
      </c>
      <c r="L3338" s="159" t="n">
        <v>848924.9727</v>
      </c>
      <c r="M3338" s="159" t="n">
        <v>824199</v>
      </c>
      <c r="N3338" s="159" t="n">
        <v>890134.92</v>
      </c>
      <c r="O3338" s="162">
        <f>MIN(K3338,L3338,M3338,N3338)</f>
        <v/>
      </c>
      <c r="P3338" s="162">
        <f>MAX(K3338,L3338,M3338,N3338)</f>
        <v/>
      </c>
      <c r="Q3338" s="162">
        <f>MEDIAN(K3338,L3338,M3338,N3338)</f>
        <v/>
      </c>
      <c r="R3338" s="162">
        <f>AVERAGE(K3338,L3338,M3338,N3338)</f>
        <v/>
      </c>
      <c r="S3338" s="162">
        <f>AVERAGE(O3338,Q3338)</f>
        <v/>
      </c>
      <c r="T3338" s="162">
        <f>AVERAGE(P3338,Q3338)</f>
        <v/>
      </c>
      <c r="U3338" s="41">
        <f>STDEVA(K3338,L3338,M3338,N3338)</f>
        <v/>
      </c>
      <c r="V3338" s="42">
        <f>U3338/Q3338</f>
        <v/>
      </c>
      <c r="W3338" s="43">
        <f>IF(X3338=O3338,"MENOR",IF(X3338=S3338,"PROM[MEN-MED]","PROMEDIO"))</f>
        <v/>
      </c>
      <c r="X3338" s="163">
        <f>IF(V3338&lt;=300%,O3338,IF(AND(V3338&gt;100%,V3338&lt;=150%),S3338,R3338))</f>
        <v/>
      </c>
      <c r="Y3338" s="162">
        <f>ROUND(X3338,0)</f>
        <v/>
      </c>
    </row>
    <row r="3339" ht="15.75" customHeight="1">
      <c r="B3339" s="32" t="inlineStr">
        <is>
          <t>3.3</t>
        </is>
      </c>
      <c r="C3339" s="32" t="n">
        <v>8714199</v>
      </c>
      <c r="D3339" s="58" t="inlineStr">
        <is>
          <t xml:space="preserve">CAMBIO DE MANGUERA DEL DEPOSITO DE ACEITE A LA BOMBA </t>
        </is>
      </c>
      <c r="E3339" s="56" t="inlineStr">
        <is>
          <t xml:space="preserve">cambio de manguera del deposito de aceite a la bomba </t>
        </is>
      </c>
      <c r="F3339" s="32" t="inlineStr">
        <is>
          <t>Unidad</t>
        </is>
      </c>
      <c r="G3339" s="35" t="inlineStr">
        <is>
          <t>suministro</t>
        </is>
      </c>
      <c r="H3339" s="159" t="n">
        <v>273581</v>
      </c>
      <c r="I3339" s="37" t="n">
        <v>158.91</v>
      </c>
      <c r="J3339" s="37" t="n">
        <v>151.76</v>
      </c>
      <c r="K3339" s="160">
        <f>H3339*(I3339/J3339)</f>
        <v/>
      </c>
      <c r="L3339" s="159" t="n">
        <v>333162.7649</v>
      </c>
      <c r="M3339" s="159" t="n">
        <v>323459</v>
      </c>
      <c r="N3339" s="159" t="n">
        <v>349335.72</v>
      </c>
      <c r="O3339" s="162">
        <f>MIN(K3339,L3339,M3339,N3339)</f>
        <v/>
      </c>
      <c r="P3339" s="162">
        <f>MAX(K3339,L3339,M3339,N3339)</f>
        <v/>
      </c>
      <c r="Q3339" s="162">
        <f>MEDIAN(K3339,L3339,M3339,N3339)</f>
        <v/>
      </c>
      <c r="R3339" s="162">
        <f>AVERAGE(K3339,L3339,M3339,N3339)</f>
        <v/>
      </c>
      <c r="S3339" s="162">
        <f>AVERAGE(O3339,Q3339)</f>
        <v/>
      </c>
      <c r="T3339" s="162">
        <f>AVERAGE(P3339,Q3339)</f>
        <v/>
      </c>
      <c r="U3339" s="41">
        <f>STDEVA(K3339,L3339,M3339,N3339)</f>
        <v/>
      </c>
      <c r="V3339" s="42">
        <f>U3339/Q3339</f>
        <v/>
      </c>
      <c r="W3339" s="43">
        <f>IF(X3339=O3339,"MENOR",IF(X3339=S3339,"PROM[MEN-MED]","PROMEDIO"))</f>
        <v/>
      </c>
      <c r="X3339" s="163">
        <f>IF(V3339&lt;=300%,O3339,IF(AND(V3339&gt;100%,V3339&lt;=150%),S3339,R3339))</f>
        <v/>
      </c>
      <c r="Y3339" s="162">
        <f>ROUND(X3339,0)</f>
        <v/>
      </c>
    </row>
    <row r="3340" ht="15.75" customHeight="1">
      <c r="B3340" s="32" t="inlineStr">
        <is>
          <t>3.4</t>
        </is>
      </c>
      <c r="C3340" s="32" t="n">
        <v>8714199</v>
      </c>
      <c r="D3340" s="59" t="inlineStr">
        <is>
          <t xml:space="preserve">CAMBIO DE CONJUNTO DE LA COLUMNA DE DIRECCION </t>
        </is>
      </c>
      <c r="E3340" s="34" t="inlineStr">
        <is>
          <t xml:space="preserve">cambio de conjunto de la columna de direccion </t>
        </is>
      </c>
      <c r="F3340" s="32" t="inlineStr">
        <is>
          <t>Unidad</t>
        </is>
      </c>
      <c r="G3340" s="35" t="inlineStr">
        <is>
          <t>suministro</t>
        </is>
      </c>
      <c r="H3340" s="159" t="n">
        <v>950751</v>
      </c>
      <c r="I3340" s="37" t="n">
        <v>158.91</v>
      </c>
      <c r="J3340" s="37" t="n">
        <v>151.76</v>
      </c>
      <c r="K3340" s="160">
        <f>H3340*(I3340/J3340)</f>
        <v/>
      </c>
      <c r="L3340" s="159" t="n">
        <v>1166070.2067</v>
      </c>
      <c r="M3340" s="159" t="n">
        <v>1132107</v>
      </c>
      <c r="N3340" s="159" t="n">
        <v>1222675.56</v>
      </c>
      <c r="O3340" s="162">
        <f>MIN(K3340,L3340,M3340,N3340)</f>
        <v/>
      </c>
      <c r="P3340" s="162">
        <f>MAX(K3340,L3340,M3340,N3340)</f>
        <v/>
      </c>
      <c r="Q3340" s="162">
        <f>MEDIAN(K3340,L3340,M3340,N3340)</f>
        <v/>
      </c>
      <c r="R3340" s="162">
        <f>AVERAGE(K3340,L3340,M3340,N3340)</f>
        <v/>
      </c>
      <c r="S3340" s="162">
        <f>AVERAGE(O3340,Q3340)</f>
        <v/>
      </c>
      <c r="T3340" s="162">
        <f>AVERAGE(P3340,Q3340)</f>
        <v/>
      </c>
      <c r="U3340" s="41">
        <f>STDEVA(K3340,L3340,M3340,N3340)</f>
        <v/>
      </c>
      <c r="V3340" s="42">
        <f>U3340/Q3340</f>
        <v/>
      </c>
      <c r="W3340" s="43">
        <f>IF(X3340=O3340,"MENOR",IF(X3340=S3340,"PROM[MEN-MED]","PROMEDIO"))</f>
        <v/>
      </c>
      <c r="X3340" s="163">
        <f>IF(V3340&lt;=300%,O3340,IF(AND(V3340&gt;100%,V3340&lt;=150%),S3340,R3340))</f>
        <v/>
      </c>
      <c r="Y3340" s="162">
        <f>ROUND(X3340,0)</f>
        <v/>
      </c>
    </row>
    <row r="3341" ht="15.75" customHeight="1">
      <c r="B3341" s="32" t="inlineStr">
        <is>
          <t>3.5</t>
        </is>
      </c>
      <c r="C3341" s="32" t="n">
        <v>8714199</v>
      </c>
      <c r="D3341" s="59" t="inlineStr">
        <is>
          <t>CAMBIO DE CONJUNTO DEL JUEGO DE INTERRUPTORES CON SUBCONJUNTO DEL CABLE ESPIRAL</t>
        </is>
      </c>
      <c r="E3341" s="56" t="inlineStr">
        <is>
          <t>cambio de conjunto del juego de interruptores con subconjunto del cable espiral</t>
        </is>
      </c>
      <c r="F3341" s="32" t="inlineStr">
        <is>
          <t>Juego</t>
        </is>
      </c>
      <c r="G3341" s="35" t="inlineStr">
        <is>
          <t>suministro</t>
        </is>
      </c>
      <c r="H3341" s="159" t="n">
        <v>273581</v>
      </c>
      <c r="I3341" s="37" t="n">
        <v>158.91</v>
      </c>
      <c r="J3341" s="37" t="n">
        <v>151.76</v>
      </c>
      <c r="K3341" s="160">
        <f>H3341*(I3341/J3341)</f>
        <v/>
      </c>
      <c r="L3341" s="159" t="n">
        <v>339570.4032</v>
      </c>
      <c r="M3341" s="159" t="n">
        <v>329680</v>
      </c>
      <c r="N3341" s="159" t="n">
        <v>356054.4</v>
      </c>
      <c r="O3341" s="162">
        <f>MIN(K3341,L3341,M3341,N3341)</f>
        <v/>
      </c>
      <c r="P3341" s="162">
        <f>MAX(K3341,L3341,M3341,N3341)</f>
        <v/>
      </c>
      <c r="Q3341" s="162">
        <f>MEDIAN(K3341,L3341,M3341,N3341)</f>
        <v/>
      </c>
      <c r="R3341" s="162">
        <f>AVERAGE(K3341,L3341,M3341,N3341)</f>
        <v/>
      </c>
      <c r="S3341" s="162">
        <f>AVERAGE(O3341,Q3341)</f>
        <v/>
      </c>
      <c r="T3341" s="162">
        <f>AVERAGE(P3341,Q3341)</f>
        <v/>
      </c>
      <c r="U3341" s="41">
        <f>STDEVA(K3341,L3341,M3341,N3341)</f>
        <v/>
      </c>
      <c r="V3341" s="42">
        <f>U3341/Q3341</f>
        <v/>
      </c>
      <c r="W3341" s="43">
        <f>IF(X3341=O3341,"MENOR",IF(X3341=S3341,"PROM[MEN-MED]","PROMEDIO"))</f>
        <v/>
      </c>
      <c r="X3341" s="163">
        <f>IF(V3341&lt;=300%,O3341,IF(AND(V3341&gt;100%,V3341&lt;=150%),S3341,R3341))</f>
        <v/>
      </c>
      <c r="Y3341" s="162">
        <f>ROUND(X3341,0)</f>
        <v/>
      </c>
    </row>
    <row r="3342" ht="15.75" customHeight="1">
      <c r="B3342" s="32" t="inlineStr">
        <is>
          <t>3.6</t>
        </is>
      </c>
      <c r="C3342" s="32" t="n">
        <v>8714199</v>
      </c>
      <c r="D3342" s="59" t="inlineStr">
        <is>
          <t xml:space="preserve">CAMBIO DE CONJUNTO DEL EJE INTERMEDIO DE DIRECCION </t>
        </is>
      </c>
      <c r="E3342" s="56" t="inlineStr">
        <is>
          <t xml:space="preserve">cambio de conjunto del eje intermedio de direccion </t>
        </is>
      </c>
      <c r="F3342" s="32" t="inlineStr">
        <is>
          <t>Unidad</t>
        </is>
      </c>
      <c r="G3342" s="35" t="inlineStr">
        <is>
          <t>suministro</t>
        </is>
      </c>
      <c r="H3342" s="159" t="n">
        <v>951881</v>
      </c>
      <c r="I3342" s="37" t="n">
        <v>158.91</v>
      </c>
      <c r="J3342" s="37" t="n">
        <v>151.76</v>
      </c>
      <c r="K3342" s="160">
        <f>H3342*(I3342/J3342)</f>
        <v/>
      </c>
      <c r="L3342" s="159" t="n">
        <v>1199706.9252</v>
      </c>
      <c r="M3342" s="159" t="n">
        <v>1164764</v>
      </c>
      <c r="N3342" s="159" t="n">
        <v>1257945.12</v>
      </c>
      <c r="O3342" s="162">
        <f>MIN(K3342,L3342,M3342,N3342)</f>
        <v/>
      </c>
      <c r="P3342" s="162">
        <f>MAX(K3342,L3342,M3342,N3342)</f>
        <v/>
      </c>
      <c r="Q3342" s="162">
        <f>MEDIAN(K3342,L3342,M3342,N3342)</f>
        <v/>
      </c>
      <c r="R3342" s="162">
        <f>AVERAGE(K3342,L3342,M3342,N3342)</f>
        <v/>
      </c>
      <c r="S3342" s="162">
        <f>AVERAGE(O3342,Q3342)</f>
        <v/>
      </c>
      <c r="T3342" s="162">
        <f>AVERAGE(P3342,Q3342)</f>
        <v/>
      </c>
      <c r="U3342" s="41">
        <f>STDEVA(K3342,L3342,M3342,N3342)</f>
        <v/>
      </c>
      <c r="V3342" s="42">
        <f>U3342/Q3342</f>
        <v/>
      </c>
      <c r="W3342" s="43">
        <f>IF(X3342=O3342,"MENOR",IF(X3342=S3342,"PROM[MEN-MED]","PROMEDIO"))</f>
        <v/>
      </c>
      <c r="X3342" s="163">
        <f>IF(V3342&lt;=300%,O3342,IF(AND(V3342&gt;100%,V3342&lt;=150%),S3342,R3342))</f>
        <v/>
      </c>
      <c r="Y3342" s="162">
        <f>ROUND(X3342,0)</f>
        <v/>
      </c>
    </row>
    <row r="3343" ht="15.75" customHeight="1">
      <c r="B3343" s="32" t="inlineStr">
        <is>
          <t>3.7</t>
        </is>
      </c>
      <c r="C3343" s="32" t="n">
        <v>8714199</v>
      </c>
      <c r="D3343" s="59" t="inlineStr">
        <is>
          <t xml:space="preserve">CAMBIO DE SUBCONJUNTO DE LA CUBIERTA DEL ORIFICIO DE LA COLUMNA DE DIRECCION </t>
        </is>
      </c>
      <c r="E3343" s="34" t="inlineStr">
        <is>
          <t xml:space="preserve">cambio de subconjunto de la cubierta del orificio de la columna de direccion </t>
        </is>
      </c>
      <c r="F3343" s="32" t="inlineStr">
        <is>
          <t>Unidad</t>
        </is>
      </c>
      <c r="G3343" s="35" t="inlineStr">
        <is>
          <t>suministro</t>
        </is>
      </c>
      <c r="H3343" s="159" t="n">
        <v>951881</v>
      </c>
      <c r="I3343" s="37" t="n">
        <v>158.91</v>
      </c>
      <c r="J3343" s="37" t="n">
        <v>151.76</v>
      </c>
      <c r="K3343" s="160">
        <f>H3343*(I3343/J3343)</f>
        <v/>
      </c>
      <c r="L3343" s="159" t="n">
        <v>1177282.7913</v>
      </c>
      <c r="M3343" s="159" t="n">
        <v>1142993</v>
      </c>
      <c r="N3343" s="159" t="n">
        <v>1234432.44</v>
      </c>
      <c r="O3343" s="162">
        <f>MIN(K3343,L3343,M3343,N3343)</f>
        <v/>
      </c>
      <c r="P3343" s="162">
        <f>MAX(K3343,L3343,M3343,N3343)</f>
        <v/>
      </c>
      <c r="Q3343" s="162">
        <f>MEDIAN(K3343,L3343,M3343,N3343)</f>
        <v/>
      </c>
      <c r="R3343" s="162">
        <f>AVERAGE(K3343,L3343,M3343,N3343)</f>
        <v/>
      </c>
      <c r="S3343" s="162">
        <f>AVERAGE(O3343,Q3343)</f>
        <v/>
      </c>
      <c r="T3343" s="162">
        <f>AVERAGE(P3343,Q3343)</f>
        <v/>
      </c>
      <c r="U3343" s="41">
        <f>STDEVA(K3343,L3343,M3343,N3343)</f>
        <v/>
      </c>
      <c r="V3343" s="42">
        <f>U3343/Q3343</f>
        <v/>
      </c>
      <c r="W3343" s="43">
        <f>IF(X3343=O3343,"MENOR",IF(X3343=S3343,"PROM[MEN-MED]","PROMEDIO"))</f>
        <v/>
      </c>
      <c r="X3343" s="163">
        <f>IF(V3343&lt;=300%,O3343,IF(AND(V3343&gt;100%,V3343&lt;=150%),S3343,R3343))</f>
        <v/>
      </c>
      <c r="Y3343" s="162">
        <f>ROUND(X3343,0)</f>
        <v/>
      </c>
    </row>
    <row r="3344" ht="15.75" customHeight="1">
      <c r="B3344" s="32" t="inlineStr">
        <is>
          <t>3.8</t>
        </is>
      </c>
      <c r="C3344" s="32" t="n">
        <v>8714199</v>
      </c>
      <c r="D3344" s="59" t="inlineStr">
        <is>
          <t>CAMBIO DE SUBCONJUNTO DEL EJE INTERMEDIO DE DIRECCION NO.2</t>
        </is>
      </c>
      <c r="E3344" s="34" t="inlineStr">
        <is>
          <t>cambio de subconjunto del eje intermedio de direccion no.2</t>
        </is>
      </c>
      <c r="F3344" s="32" t="inlineStr">
        <is>
          <t>Unidad</t>
        </is>
      </c>
      <c r="G3344" s="35" t="inlineStr">
        <is>
          <t>suministro</t>
        </is>
      </c>
      <c r="H3344" s="159" t="n">
        <v>951881</v>
      </c>
      <c r="I3344" s="37" t="n">
        <v>158.91</v>
      </c>
      <c r="J3344" s="37" t="n">
        <v>151.76</v>
      </c>
      <c r="K3344" s="160">
        <f>H3344*(I3344/J3344)</f>
        <v/>
      </c>
      <c r="L3344" s="159" t="n">
        <v>1166070.2067</v>
      </c>
      <c r="M3344" s="159" t="n">
        <v>1132107</v>
      </c>
      <c r="N3344" s="159" t="n">
        <v>1222675.56</v>
      </c>
      <c r="O3344" s="162">
        <f>MIN(K3344,L3344,M3344,N3344)</f>
        <v/>
      </c>
      <c r="P3344" s="162">
        <f>MAX(K3344,L3344,M3344,N3344)</f>
        <v/>
      </c>
      <c r="Q3344" s="162">
        <f>MEDIAN(K3344,L3344,M3344,N3344)</f>
        <v/>
      </c>
      <c r="R3344" s="162">
        <f>AVERAGE(K3344,L3344,M3344,N3344)</f>
        <v/>
      </c>
      <c r="S3344" s="162">
        <f>AVERAGE(O3344,Q3344)</f>
        <v/>
      </c>
      <c r="T3344" s="162">
        <f>AVERAGE(P3344,Q3344)</f>
        <v/>
      </c>
      <c r="U3344" s="41">
        <f>STDEVA(K3344,L3344,M3344,N3344)</f>
        <v/>
      </c>
      <c r="V3344" s="42">
        <f>U3344/Q3344</f>
        <v/>
      </c>
      <c r="W3344" s="43">
        <f>IF(X3344=O3344,"MENOR",IF(X3344=S3344,"PROM[MEN-MED]","PROMEDIO"))</f>
        <v/>
      </c>
      <c r="X3344" s="163">
        <f>IF(V3344&lt;=300%,O3344,IF(AND(V3344&gt;100%,V3344&lt;=150%),S3344,R3344))</f>
        <v/>
      </c>
      <c r="Y3344" s="162">
        <f>ROUND(X3344,0)</f>
        <v/>
      </c>
    </row>
    <row r="3345" ht="15.75" customHeight="1">
      <c r="B3345" s="32" t="inlineStr">
        <is>
          <t>3.9</t>
        </is>
      </c>
      <c r="C3345" s="32" t="n">
        <v>8714199</v>
      </c>
      <c r="D3345" s="59" t="inlineStr">
        <is>
          <t>CAMBIO DE SELENOIDE DE INTERBLOQUEO DE LA LLAVE</t>
        </is>
      </c>
      <c r="E3345" s="34" t="inlineStr">
        <is>
          <t>cambio de selenoide de interbloqueo de la llave</t>
        </is>
      </c>
      <c r="F3345" s="32" t="inlineStr">
        <is>
          <t>Unidad</t>
        </is>
      </c>
      <c r="G3345" s="35" t="inlineStr">
        <is>
          <t>suministro</t>
        </is>
      </c>
      <c r="H3345" s="159" t="n">
        <v>681692</v>
      </c>
      <c r="I3345" s="37" t="n">
        <v>158.91</v>
      </c>
      <c r="J3345" s="37" t="n">
        <v>151.76</v>
      </c>
      <c r="K3345" s="160">
        <f>H3345*(I3345/J3345)</f>
        <v/>
      </c>
      <c r="L3345" s="159" t="n">
        <v>848924.9727</v>
      </c>
      <c r="M3345" s="159" t="n">
        <v>824199</v>
      </c>
      <c r="N3345" s="159" t="n">
        <v>890134.92</v>
      </c>
      <c r="O3345" s="162">
        <f>MIN(K3345,L3345,M3345,N3345)</f>
        <v/>
      </c>
      <c r="P3345" s="162">
        <f>MAX(K3345,L3345,M3345,N3345)</f>
        <v/>
      </c>
      <c r="Q3345" s="162">
        <f>MEDIAN(K3345,L3345,M3345,N3345)</f>
        <v/>
      </c>
      <c r="R3345" s="162">
        <f>AVERAGE(K3345,L3345,M3345,N3345)</f>
        <v/>
      </c>
      <c r="S3345" s="162">
        <f>AVERAGE(O3345,Q3345)</f>
        <v/>
      </c>
      <c r="T3345" s="162">
        <f>AVERAGE(P3345,Q3345)</f>
        <v/>
      </c>
      <c r="U3345" s="41">
        <f>STDEVA(K3345,L3345,M3345,N3345)</f>
        <v/>
      </c>
      <c r="V3345" s="42">
        <f>U3345/Q3345</f>
        <v/>
      </c>
      <c r="W3345" s="43">
        <f>IF(X3345=O3345,"MENOR",IF(X3345=S3345,"PROM[MEN-MED]","PROMEDIO"))</f>
        <v/>
      </c>
      <c r="X3345" s="163">
        <f>IF(V3345&lt;=300%,O3345,IF(AND(V3345&gt;100%,V3345&lt;=150%),S3345,R3345))</f>
        <v/>
      </c>
      <c r="Y3345" s="162">
        <f>ROUND(X3345,0)</f>
        <v/>
      </c>
    </row>
    <row r="3346" ht="15.75" customHeight="1">
      <c r="B3346" s="32" t="inlineStr">
        <is>
          <t>3.10</t>
        </is>
      </c>
      <c r="C3346" s="32" t="n">
        <v>8714199</v>
      </c>
      <c r="D3346" s="59" t="inlineStr">
        <is>
          <t xml:space="preserve">CAMBIO DE CABLE DEL SELENOIDE DE INTERBLOQUEO DE LA LLAVE </t>
        </is>
      </c>
      <c r="E3346" s="34" t="inlineStr">
        <is>
          <t xml:space="preserve">cambio de cable del selenoide de interbloqueo de la llave </t>
        </is>
      </c>
      <c r="F3346" s="32" t="inlineStr">
        <is>
          <t>Unidad</t>
        </is>
      </c>
      <c r="G3346" s="35" t="inlineStr">
        <is>
          <t>suministro</t>
        </is>
      </c>
      <c r="H3346" s="159" t="n">
        <v>681692</v>
      </c>
      <c r="I3346" s="37" t="n">
        <v>158.91</v>
      </c>
      <c r="J3346" s="37" t="n">
        <v>151.76</v>
      </c>
      <c r="K3346" s="160">
        <f>H3346*(I3346/J3346)</f>
        <v/>
      </c>
      <c r="L3346" s="159" t="n">
        <v>848924.9727</v>
      </c>
      <c r="M3346" s="159" t="n">
        <v>824199</v>
      </c>
      <c r="N3346" s="159" t="n">
        <v>890134.92</v>
      </c>
      <c r="O3346" s="162">
        <f>MIN(K3346,L3346,M3346,N3346)</f>
        <v/>
      </c>
      <c r="P3346" s="162">
        <f>MAX(K3346,L3346,M3346,N3346)</f>
        <v/>
      </c>
      <c r="Q3346" s="162">
        <f>MEDIAN(K3346,L3346,M3346,N3346)</f>
        <v/>
      </c>
      <c r="R3346" s="162">
        <f>AVERAGE(K3346,L3346,M3346,N3346)</f>
        <v/>
      </c>
      <c r="S3346" s="162">
        <f>AVERAGE(O3346,Q3346)</f>
        <v/>
      </c>
      <c r="T3346" s="162">
        <f>AVERAGE(P3346,Q3346)</f>
        <v/>
      </c>
      <c r="U3346" s="41">
        <f>STDEVA(K3346,L3346,M3346,N3346)</f>
        <v/>
      </c>
      <c r="V3346" s="42">
        <f>U3346/Q3346</f>
        <v/>
      </c>
      <c r="W3346" s="43">
        <f>IF(X3346=O3346,"MENOR",IF(X3346=S3346,"PROM[MEN-MED]","PROMEDIO"))</f>
        <v/>
      </c>
      <c r="X3346" s="163">
        <f>IF(V3346&lt;=300%,O3346,IF(AND(V3346&gt;100%,V3346&lt;=150%),S3346,R3346))</f>
        <v/>
      </c>
      <c r="Y3346" s="162">
        <f>ROUND(X3346,0)</f>
        <v/>
      </c>
    </row>
    <row r="3347" ht="15.75" customHeight="1">
      <c r="B3347" s="32" t="inlineStr">
        <is>
          <t>3.11</t>
        </is>
      </c>
      <c r="C3347" s="32" t="n">
        <v>8714199</v>
      </c>
      <c r="D3347" s="59" t="inlineStr">
        <is>
          <t xml:space="preserve">CAMBIO DE CONJUNTO DL INTERRUPTOR DE ENCENDIDO </t>
        </is>
      </c>
      <c r="E3347" s="34" t="inlineStr">
        <is>
          <t xml:space="preserve">cambio de conjunto dl interruptor de encendido </t>
        </is>
      </c>
      <c r="F3347" s="32" t="inlineStr">
        <is>
          <t>Unidad</t>
        </is>
      </c>
      <c r="G3347" s="35" t="inlineStr">
        <is>
          <t>suministro</t>
        </is>
      </c>
      <c r="H3347" s="159" t="n">
        <v>681692</v>
      </c>
      <c r="I3347" s="37" t="n">
        <v>158.91</v>
      </c>
      <c r="J3347" s="37" t="n">
        <v>151.76</v>
      </c>
      <c r="K3347" s="160">
        <f>H3347*(I3347/J3347)</f>
        <v/>
      </c>
      <c r="L3347" s="159" t="n">
        <v>856933.2205000001</v>
      </c>
      <c r="M3347" s="159" t="n">
        <v>831974</v>
      </c>
      <c r="N3347" s="159" t="n">
        <v>898531.92</v>
      </c>
      <c r="O3347" s="162">
        <f>MIN(K3347,L3347,M3347,N3347)</f>
        <v/>
      </c>
      <c r="P3347" s="162">
        <f>MAX(K3347,L3347,M3347,N3347)</f>
        <v/>
      </c>
      <c r="Q3347" s="162">
        <f>MEDIAN(K3347,L3347,M3347,N3347)</f>
        <v/>
      </c>
      <c r="R3347" s="162">
        <f>AVERAGE(K3347,L3347,M3347,N3347)</f>
        <v/>
      </c>
      <c r="S3347" s="162">
        <f>AVERAGE(O3347,Q3347)</f>
        <v/>
      </c>
      <c r="T3347" s="162">
        <f>AVERAGE(P3347,Q3347)</f>
        <v/>
      </c>
      <c r="U3347" s="41">
        <f>STDEVA(K3347,L3347,M3347,N3347)</f>
        <v/>
      </c>
      <c r="V3347" s="42">
        <f>U3347/Q3347</f>
        <v/>
      </c>
      <c r="W3347" s="43">
        <f>IF(X3347=O3347,"MENOR",IF(X3347=S3347,"PROM[MEN-MED]","PROMEDIO"))</f>
        <v/>
      </c>
      <c r="X3347" s="163">
        <f>IF(V3347&lt;=300%,O3347,IF(AND(V3347&gt;100%,V3347&lt;=150%),S3347,R3347))</f>
        <v/>
      </c>
      <c r="Y3347" s="162">
        <f>ROUND(X3347,0)</f>
        <v/>
      </c>
    </row>
    <row r="3348" ht="15.75" customHeight="1">
      <c r="B3348" s="32" t="inlineStr">
        <is>
          <t>3.12</t>
        </is>
      </c>
      <c r="C3348" s="32" t="n">
        <v>8714199</v>
      </c>
      <c r="D3348" s="59" t="inlineStr">
        <is>
          <t xml:space="preserve">CAMBIO DE CONJUNTO DEL INTERRUPTOR DE ADVERTENCIA DE DESBLOQUEO </t>
        </is>
      </c>
      <c r="E3348" s="34" t="inlineStr">
        <is>
          <t xml:space="preserve">cambio de conjunto del interruptor de advertencia de desbloqueo </t>
        </is>
      </c>
      <c r="F3348" s="32" t="inlineStr">
        <is>
          <t>Unidad</t>
        </is>
      </c>
      <c r="G3348" s="35" t="inlineStr">
        <is>
          <t>suministro</t>
        </is>
      </c>
      <c r="H3348" s="159" t="n">
        <v>543771</v>
      </c>
      <c r="I3348" s="37" t="n">
        <v>158.91</v>
      </c>
      <c r="J3348" s="37" t="n">
        <v>151.76</v>
      </c>
      <c r="K3348" s="160">
        <f>H3348*(I3348/J3348)</f>
        <v/>
      </c>
      <c r="L3348" s="159" t="n">
        <v>666325.5416999999</v>
      </c>
      <c r="M3348" s="159" t="n">
        <v>646918</v>
      </c>
      <c r="N3348" s="159" t="n">
        <v>698671.4399999999</v>
      </c>
      <c r="O3348" s="162">
        <f>MIN(K3348,L3348,M3348,N3348)</f>
        <v/>
      </c>
      <c r="P3348" s="162">
        <f>MAX(K3348,L3348,M3348,N3348)</f>
        <v/>
      </c>
      <c r="Q3348" s="162">
        <f>MEDIAN(K3348,L3348,M3348,N3348)</f>
        <v/>
      </c>
      <c r="R3348" s="162">
        <f>AVERAGE(K3348,L3348,M3348,N3348)</f>
        <v/>
      </c>
      <c r="S3348" s="162">
        <f>AVERAGE(O3348,Q3348)</f>
        <v/>
      </c>
      <c r="T3348" s="162">
        <f>AVERAGE(P3348,Q3348)</f>
        <v/>
      </c>
      <c r="U3348" s="41">
        <f>STDEVA(K3348,L3348,M3348,N3348)</f>
        <v/>
      </c>
      <c r="V3348" s="42">
        <f>U3348/Q3348</f>
        <v/>
      </c>
      <c r="W3348" s="43">
        <f>IF(X3348=O3348,"MENOR",IF(X3348=S3348,"PROM[MEN-MED]","PROMEDIO"))</f>
        <v/>
      </c>
      <c r="X3348" s="163">
        <f>IF(V3348&lt;=300%,O3348,IF(AND(V3348&gt;100%,V3348&lt;=150%),S3348,R3348))</f>
        <v/>
      </c>
      <c r="Y3348" s="162">
        <f>ROUND(X3348,0)</f>
        <v/>
      </c>
    </row>
    <row r="3349" ht="15.75" customHeight="1">
      <c r="B3349" s="32" t="inlineStr">
        <is>
          <t>3.13</t>
        </is>
      </c>
      <c r="C3349" s="32" t="n">
        <v>8714199</v>
      </c>
      <c r="D3349" s="59" t="inlineStr">
        <is>
          <t xml:space="preserve">CAMBIO DE CONJUNTO DEL SOPORTE SUPERIOR DE LA COLUMNA DE DIRECCION </t>
        </is>
      </c>
      <c r="E3349" s="34" t="inlineStr">
        <is>
          <t xml:space="preserve">cambio de conjunto del soporte superior de la columna de direccion </t>
        </is>
      </c>
      <c r="F3349" s="32" t="inlineStr">
        <is>
          <t>Unidad</t>
        </is>
      </c>
      <c r="G3349" s="35" t="inlineStr">
        <is>
          <t>suministro</t>
        </is>
      </c>
      <c r="H3349" s="159" t="n">
        <v>957534</v>
      </c>
      <c r="I3349" s="37" t="n">
        <v>158.91</v>
      </c>
      <c r="J3349" s="37" t="n">
        <v>151.76</v>
      </c>
      <c r="K3349" s="160">
        <f>H3349*(I3349/J3349)</f>
        <v/>
      </c>
      <c r="L3349" s="159" t="n">
        <v>1199706.9252</v>
      </c>
      <c r="M3349" s="159" t="n">
        <v>1164764</v>
      </c>
      <c r="N3349" s="159" t="n">
        <v>1257945.12</v>
      </c>
      <c r="O3349" s="162">
        <f>MIN(K3349,L3349,M3349,N3349)</f>
        <v/>
      </c>
      <c r="P3349" s="162">
        <f>MAX(K3349,L3349,M3349,N3349)</f>
        <v/>
      </c>
      <c r="Q3349" s="162">
        <f>MEDIAN(K3349,L3349,M3349,N3349)</f>
        <v/>
      </c>
      <c r="R3349" s="162">
        <f>AVERAGE(K3349,L3349,M3349,N3349)</f>
        <v/>
      </c>
      <c r="S3349" s="162">
        <f>AVERAGE(O3349,Q3349)</f>
        <v/>
      </c>
      <c r="T3349" s="162">
        <f>AVERAGE(P3349,Q3349)</f>
        <v/>
      </c>
      <c r="U3349" s="41">
        <f>STDEVA(K3349,L3349,M3349,N3349)</f>
        <v/>
      </c>
      <c r="V3349" s="42">
        <f>U3349/Q3349</f>
        <v/>
      </c>
      <c r="W3349" s="43">
        <f>IF(X3349=O3349,"MENOR",IF(X3349=S3349,"PROM[MEN-MED]","PROMEDIO"))</f>
        <v/>
      </c>
      <c r="X3349" s="163">
        <f>IF(V3349&lt;=300%,O3349,IF(AND(V3349&gt;100%,V3349&lt;=150%),S3349,R3349))</f>
        <v/>
      </c>
      <c r="Y3349" s="162">
        <f>ROUND(X3349,0)</f>
        <v/>
      </c>
    </row>
    <row r="3350" ht="15.75" customHeight="1">
      <c r="B3350" s="32" t="inlineStr">
        <is>
          <t>3.14</t>
        </is>
      </c>
      <c r="C3350" s="32" t="n">
        <v>8714199</v>
      </c>
      <c r="D3350" s="59" t="inlineStr">
        <is>
          <t>CAMBIO DE CONJUNTO DEL CILINDRO DE LA CERRADURA DEL INTERRUPTOR DE ENCENDIDO</t>
        </is>
      </c>
      <c r="E3350" s="34" t="inlineStr">
        <is>
          <t>cambio de conjunto del cilindro de la cerradura del interruptor de encendido</t>
        </is>
      </c>
      <c r="F3350" s="32" t="inlineStr">
        <is>
          <t>Unidad</t>
        </is>
      </c>
      <c r="G3350" s="35" t="inlineStr">
        <is>
          <t>suministro</t>
        </is>
      </c>
      <c r="H3350" s="159" t="n">
        <v>410372</v>
      </c>
      <c r="I3350" s="37" t="n">
        <v>158.91</v>
      </c>
      <c r="J3350" s="37" t="n">
        <v>151.76</v>
      </c>
      <c r="K3350" s="160">
        <f>H3350*(I3350/J3350)</f>
        <v/>
      </c>
      <c r="L3350" s="159" t="n">
        <v>499744.665</v>
      </c>
      <c r="M3350" s="159" t="n">
        <v>485189</v>
      </c>
      <c r="N3350" s="159" t="n">
        <v>524004.12</v>
      </c>
      <c r="O3350" s="162">
        <f>MIN(K3350,L3350,M3350,N3350)</f>
        <v/>
      </c>
      <c r="P3350" s="162">
        <f>MAX(K3350,L3350,M3350,N3350)</f>
        <v/>
      </c>
      <c r="Q3350" s="162">
        <f>MEDIAN(K3350,L3350,M3350,N3350)</f>
        <v/>
      </c>
      <c r="R3350" s="162">
        <f>AVERAGE(K3350,L3350,M3350,N3350)</f>
        <v/>
      </c>
      <c r="S3350" s="162">
        <f>AVERAGE(O3350,Q3350)</f>
        <v/>
      </c>
      <c r="T3350" s="162">
        <f>AVERAGE(P3350,Q3350)</f>
        <v/>
      </c>
      <c r="U3350" s="41">
        <f>STDEVA(K3350,L3350,M3350,N3350)</f>
        <v/>
      </c>
      <c r="V3350" s="42">
        <f>U3350/Q3350</f>
        <v/>
      </c>
      <c r="W3350" s="43">
        <f>IF(X3350=O3350,"MENOR",IF(X3350=S3350,"PROM[MEN-MED]","PROMEDIO"))</f>
        <v/>
      </c>
      <c r="X3350" s="163">
        <f>IF(V3350&lt;=300%,O3350,IF(AND(V3350&gt;100%,V3350&lt;=150%),S3350,R3350))</f>
        <v/>
      </c>
      <c r="Y3350" s="162">
        <f>ROUND(X3350,0)</f>
        <v/>
      </c>
    </row>
    <row r="3351" ht="15.75" customHeight="1">
      <c r="B3351" s="32" t="inlineStr">
        <is>
          <t>3.15</t>
        </is>
      </c>
      <c r="C3351" s="32" t="n">
        <v>8714199</v>
      </c>
      <c r="D3351" s="59" t="inlineStr">
        <is>
          <t xml:space="preserve">CAMBIO DE CONJUNTO DEL VOLANTE </t>
        </is>
      </c>
      <c r="E3351" s="34" t="inlineStr">
        <is>
          <t xml:space="preserve">cambio de conjunto del volante </t>
        </is>
      </c>
      <c r="F3351" s="32" t="inlineStr">
        <is>
          <t>Unidad</t>
        </is>
      </c>
      <c r="G3351" s="35" t="inlineStr">
        <is>
          <t>suministro</t>
        </is>
      </c>
      <c r="H3351" s="159" t="n">
        <v>410372</v>
      </c>
      <c r="I3351" s="37" t="n">
        <v>158.91</v>
      </c>
      <c r="J3351" s="37" t="n">
        <v>151.76</v>
      </c>
      <c r="K3351" s="160">
        <f>H3351*(I3351/J3351)</f>
        <v/>
      </c>
      <c r="L3351" s="159" t="n">
        <v>509354.5695</v>
      </c>
      <c r="M3351" s="159" t="n">
        <v>494519</v>
      </c>
      <c r="N3351" s="159" t="n">
        <v>534080.52</v>
      </c>
      <c r="O3351" s="162">
        <f>MIN(K3351,L3351,M3351,N3351)</f>
        <v/>
      </c>
      <c r="P3351" s="162">
        <f>MAX(K3351,L3351,M3351,N3351)</f>
        <v/>
      </c>
      <c r="Q3351" s="162">
        <f>MEDIAN(K3351,L3351,M3351,N3351)</f>
        <v/>
      </c>
      <c r="R3351" s="162">
        <f>AVERAGE(K3351,L3351,M3351,N3351)</f>
        <v/>
      </c>
      <c r="S3351" s="162">
        <f>AVERAGE(O3351,Q3351)</f>
        <v/>
      </c>
      <c r="T3351" s="162">
        <f>AVERAGE(P3351,Q3351)</f>
        <v/>
      </c>
      <c r="U3351" s="41">
        <f>STDEVA(K3351,L3351,M3351,N3351)</f>
        <v/>
      </c>
      <c r="V3351" s="42">
        <f>U3351/Q3351</f>
        <v/>
      </c>
      <c r="W3351" s="43">
        <f>IF(X3351=O3351,"MENOR",IF(X3351=S3351,"PROM[MEN-MED]","PROMEDIO"))</f>
        <v/>
      </c>
      <c r="X3351" s="163">
        <f>IF(V3351&lt;=300%,O3351,IF(AND(V3351&gt;100%,V3351&lt;=150%),S3351,R3351))</f>
        <v/>
      </c>
      <c r="Y3351" s="162">
        <f>ROUND(X3351,0)</f>
        <v/>
      </c>
    </row>
    <row r="3352" ht="15.75" customHeight="1">
      <c r="B3352" s="32" t="inlineStr">
        <is>
          <t>3.16</t>
        </is>
      </c>
      <c r="C3352" s="32" t="n">
        <v>8714199</v>
      </c>
      <c r="D3352" s="59" t="inlineStr">
        <is>
          <t xml:space="preserve">CAMBIO DE INTERRUPTOR PRINCIPAL DE CONTROL DE LA VELOCIDAD DE CRUCERO </t>
        </is>
      </c>
      <c r="E3352" s="34" t="inlineStr">
        <is>
          <t xml:space="preserve">cambio de interruptor principal de control de la velocidad de crucero </t>
        </is>
      </c>
      <c r="F3352" s="32" t="inlineStr">
        <is>
          <t>Unidad</t>
        </is>
      </c>
      <c r="G3352" s="35" t="inlineStr">
        <is>
          <t>suministro</t>
        </is>
      </c>
      <c r="H3352" s="159" t="n">
        <v>543771</v>
      </c>
      <c r="I3352" s="37" t="n">
        <v>158.91</v>
      </c>
      <c r="J3352" s="37" t="n">
        <v>151.76</v>
      </c>
      <c r="K3352" s="160">
        <f>H3352*(I3352/J3352)</f>
        <v/>
      </c>
      <c r="L3352" s="159" t="n">
        <v>659918.9387000001</v>
      </c>
      <c r="M3352" s="159" t="n">
        <v>640698</v>
      </c>
      <c r="N3352" s="159" t="n">
        <v>691953.84</v>
      </c>
      <c r="O3352" s="162">
        <f>MIN(K3352,L3352,M3352,N3352)</f>
        <v/>
      </c>
      <c r="P3352" s="162">
        <f>MAX(K3352,L3352,M3352,N3352)</f>
        <v/>
      </c>
      <c r="Q3352" s="162">
        <f>MEDIAN(K3352,L3352,M3352,N3352)</f>
        <v/>
      </c>
      <c r="R3352" s="162">
        <f>AVERAGE(K3352,L3352,M3352,N3352)</f>
        <v/>
      </c>
      <c r="S3352" s="162">
        <f>AVERAGE(O3352,Q3352)</f>
        <v/>
      </c>
      <c r="T3352" s="162">
        <f>AVERAGE(P3352,Q3352)</f>
        <v/>
      </c>
      <c r="U3352" s="41">
        <f>STDEVA(K3352,L3352,M3352,N3352)</f>
        <v/>
      </c>
      <c r="V3352" s="42">
        <f>U3352/Q3352</f>
        <v/>
      </c>
      <c r="W3352" s="43">
        <f>IF(X3352=O3352,"MENOR",IF(X3352=S3352,"PROM[MEN-MED]","PROMEDIO"))</f>
        <v/>
      </c>
      <c r="X3352" s="163">
        <f>IF(V3352&lt;=300%,O3352,IF(AND(V3352&gt;100%,V3352&lt;=150%),S3352,R3352))</f>
        <v/>
      </c>
      <c r="Y3352" s="162">
        <f>ROUND(X3352,0)</f>
        <v/>
      </c>
    </row>
    <row r="3353" ht="15.75" customHeight="1">
      <c r="B3353" s="32" t="inlineStr">
        <is>
          <t>3.17</t>
        </is>
      </c>
      <c r="C3353" s="32" t="n">
        <v>8714199</v>
      </c>
      <c r="D3353" s="59" t="inlineStr">
        <is>
          <t xml:space="preserve">CAMBIO DE CONJUNTO DEL TUBO DE ALIMENTACION DE PRESION DE LA DIRECCION </t>
        </is>
      </c>
      <c r="E3353" s="34" t="inlineStr">
        <is>
          <t xml:space="preserve">cambio de conjunto del tubo de alimentacion de presion de la direccion </t>
        </is>
      </c>
      <c r="F3353" s="32" t="inlineStr">
        <is>
          <t>Unidad</t>
        </is>
      </c>
      <c r="G3353" s="35" t="inlineStr">
        <is>
          <t>suministro</t>
        </is>
      </c>
      <c r="H3353" s="159" t="n">
        <v>683953</v>
      </c>
      <c r="I3353" s="37" t="n">
        <v>158.91</v>
      </c>
      <c r="J3353" s="37" t="n">
        <v>151.76</v>
      </c>
      <c r="K3353" s="160">
        <f>H3353*(I3353/J3353)</f>
        <v/>
      </c>
      <c r="L3353" s="159" t="n">
        <v>824898.1587</v>
      </c>
      <c r="M3353" s="159" t="n">
        <v>800872</v>
      </c>
      <c r="N3353" s="159" t="n">
        <v>864941.76</v>
      </c>
      <c r="O3353" s="162">
        <f>MIN(K3353,L3353,M3353,N3353)</f>
        <v/>
      </c>
      <c r="P3353" s="162">
        <f>MAX(K3353,L3353,M3353,N3353)</f>
        <v/>
      </c>
      <c r="Q3353" s="162">
        <f>MEDIAN(K3353,L3353,M3353,N3353)</f>
        <v/>
      </c>
      <c r="R3353" s="162">
        <f>AVERAGE(K3353,L3353,M3353,N3353)</f>
        <v/>
      </c>
      <c r="S3353" s="162">
        <f>AVERAGE(O3353,Q3353)</f>
        <v/>
      </c>
      <c r="T3353" s="162">
        <f>AVERAGE(P3353,Q3353)</f>
        <v/>
      </c>
      <c r="U3353" s="41">
        <f>STDEVA(K3353,L3353,M3353,N3353)</f>
        <v/>
      </c>
      <c r="V3353" s="42">
        <f>U3353/Q3353</f>
        <v/>
      </c>
      <c r="W3353" s="43">
        <f>IF(X3353=O3353,"MENOR",IF(X3353=S3353,"PROM[MEN-MED]","PROMEDIO"))</f>
        <v/>
      </c>
      <c r="X3353" s="163">
        <f>IF(V3353&lt;=300%,O3353,IF(AND(V3353&gt;100%,V3353&lt;=150%),S3353,R3353))</f>
        <v/>
      </c>
      <c r="Y3353" s="162">
        <f>ROUND(X3353,0)</f>
        <v/>
      </c>
    </row>
    <row r="3354" ht="15.75" customHeight="1">
      <c r="B3354" s="32" t="inlineStr">
        <is>
          <t>3.18</t>
        </is>
      </c>
      <c r="C3354" s="32" t="n">
        <v>8714199</v>
      </c>
      <c r="D3354" s="59" t="inlineStr">
        <is>
          <t>CAMBIO DE EJE INTERMEDIO DE LA DIRECCION NO.2</t>
        </is>
      </c>
      <c r="E3354" s="34" t="inlineStr">
        <is>
          <t>cambio de eje intermedio de la direccion no.2</t>
        </is>
      </c>
      <c r="F3354" s="32" t="inlineStr">
        <is>
          <t>Unidad</t>
        </is>
      </c>
      <c r="G3354" s="35" t="inlineStr">
        <is>
          <t>suministro</t>
        </is>
      </c>
      <c r="H3354" s="159" t="n">
        <v>683953</v>
      </c>
      <c r="I3354" s="37" t="n">
        <v>158.91</v>
      </c>
      <c r="J3354" s="37" t="n">
        <v>151.76</v>
      </c>
      <c r="K3354" s="160">
        <f>H3354*(I3354/J3354)</f>
        <v/>
      </c>
      <c r="L3354" s="159" t="n">
        <v>840915.6896</v>
      </c>
      <c r="M3354" s="159" t="n">
        <v>816423</v>
      </c>
      <c r="N3354" s="159" t="n">
        <v>881736.84</v>
      </c>
      <c r="O3354" s="162">
        <f>MIN(K3354,L3354,M3354,N3354)</f>
        <v/>
      </c>
      <c r="P3354" s="162">
        <f>MAX(K3354,L3354,M3354,N3354)</f>
        <v/>
      </c>
      <c r="Q3354" s="162">
        <f>MEDIAN(K3354,L3354,M3354,N3354)</f>
        <v/>
      </c>
      <c r="R3354" s="162">
        <f>AVERAGE(K3354,L3354,M3354,N3354)</f>
        <v/>
      </c>
      <c r="S3354" s="162">
        <f>AVERAGE(O3354,Q3354)</f>
        <v/>
      </c>
      <c r="T3354" s="162">
        <f>AVERAGE(P3354,Q3354)</f>
        <v/>
      </c>
      <c r="U3354" s="41">
        <f>STDEVA(K3354,L3354,M3354,N3354)</f>
        <v/>
      </c>
      <c r="V3354" s="42">
        <f>U3354/Q3354</f>
        <v/>
      </c>
      <c r="W3354" s="43">
        <f>IF(X3354=O3354,"MENOR",IF(X3354=S3354,"PROM[MEN-MED]","PROMEDIO"))</f>
        <v/>
      </c>
      <c r="X3354" s="163">
        <f>IF(V3354&lt;=300%,O3354,IF(AND(V3354&gt;100%,V3354&lt;=150%),S3354,R3354))</f>
        <v/>
      </c>
      <c r="Y3354" s="162">
        <f>ROUND(X3354,0)</f>
        <v/>
      </c>
    </row>
    <row r="3355" ht="15.75" customHeight="1">
      <c r="B3355" s="32" t="inlineStr">
        <is>
          <t>3.19</t>
        </is>
      </c>
      <c r="C3355" s="32" t="n">
        <v>8714199</v>
      </c>
      <c r="D3355" s="59" t="inlineStr">
        <is>
          <t xml:space="preserve">CAMBIO DE CONJUNTO DEL ENGRANAJE DE LA SERVODIRECCION DE CREMALLERA Y PIÑON </t>
        </is>
      </c>
      <c r="E3355" s="34" t="inlineStr">
        <is>
          <t xml:space="preserve">cambio de conjunto del engranaje de la servodireccion de cremallera y piñon </t>
        </is>
      </c>
      <c r="F3355" s="32" t="inlineStr">
        <is>
          <t>Unidad</t>
        </is>
      </c>
      <c r="G3355" s="35" t="inlineStr">
        <is>
          <t>suministro</t>
        </is>
      </c>
      <c r="H3355" s="159" t="n">
        <v>2458838</v>
      </c>
      <c r="I3355" s="37" t="n">
        <v>158.91</v>
      </c>
      <c r="J3355" s="37" t="n">
        <v>151.76</v>
      </c>
      <c r="K3355" s="160">
        <f>H3355*(I3355/J3355)</f>
        <v/>
      </c>
      <c r="L3355" s="159" t="n">
        <v>2969635.2301</v>
      </c>
      <c r="M3355" s="159" t="n">
        <v>2883141</v>
      </c>
      <c r="N3355" s="159" t="n">
        <v>3113792.28</v>
      </c>
      <c r="O3355" s="162">
        <f>MIN(K3355,L3355,M3355,N3355)</f>
        <v/>
      </c>
      <c r="P3355" s="162">
        <f>MAX(K3355,L3355,M3355,N3355)</f>
        <v/>
      </c>
      <c r="Q3355" s="162">
        <f>MEDIAN(K3355,L3355,M3355,N3355)</f>
        <v/>
      </c>
      <c r="R3355" s="162">
        <f>AVERAGE(K3355,L3355,M3355,N3355)</f>
        <v/>
      </c>
      <c r="S3355" s="162">
        <f>AVERAGE(O3355,Q3355)</f>
        <v/>
      </c>
      <c r="T3355" s="162">
        <f>AVERAGE(P3355,Q3355)</f>
        <v/>
      </c>
      <c r="U3355" s="41">
        <f>STDEVA(K3355,L3355,M3355,N3355)</f>
        <v/>
      </c>
      <c r="V3355" s="42">
        <f>U3355/Q3355</f>
        <v/>
      </c>
      <c r="W3355" s="43">
        <f>IF(X3355=O3355,"MENOR",IF(X3355=S3355,"PROM[MEN-MED]","PROMEDIO"))</f>
        <v/>
      </c>
      <c r="X3355" s="163">
        <f>IF(V3355&lt;=300%,O3355,IF(AND(V3355&gt;100%,V3355&lt;=150%),S3355,R3355))</f>
        <v/>
      </c>
      <c r="Y3355" s="162">
        <f>ROUND(X3355,0)</f>
        <v/>
      </c>
    </row>
    <row r="3356" ht="15.75" customHeight="1">
      <c r="B3356" s="32" t="inlineStr">
        <is>
          <t>3.20</t>
        </is>
      </c>
      <c r="C3356" s="32" t="n">
        <v>8714199</v>
      </c>
      <c r="D3356" s="59" t="inlineStr">
        <is>
          <t xml:space="preserve">CAMBIO DE SUBCONJUNTO DEL EXTREMO DERECHO DE LA BARRA DE ACOPLAMIENTO </t>
        </is>
      </c>
      <c r="E3356" s="34" t="inlineStr">
        <is>
          <t xml:space="preserve">cambio de subconjunto del extremo derecho de la barra de acoplamiento </t>
        </is>
      </c>
      <c r="F3356" s="32" t="inlineStr">
        <is>
          <t>Unidad</t>
        </is>
      </c>
      <c r="G3356" s="35" t="inlineStr">
        <is>
          <t>suministro</t>
        </is>
      </c>
      <c r="H3356" s="159" t="n">
        <v>820743</v>
      </c>
      <c r="I3356" s="37" t="n">
        <v>158.91</v>
      </c>
      <c r="J3356" s="37" t="n">
        <v>151.76</v>
      </c>
      <c r="K3356" s="160">
        <f>H3356*(I3356/J3356)</f>
        <v/>
      </c>
      <c r="L3356" s="159" t="n">
        <v>1028320.0669</v>
      </c>
      <c r="M3356" s="159" t="n">
        <v>998369</v>
      </c>
      <c r="N3356" s="159" t="n">
        <v>1078238.52</v>
      </c>
      <c r="O3356" s="162">
        <f>MIN(K3356,L3356,M3356,N3356)</f>
        <v/>
      </c>
      <c r="P3356" s="162">
        <f>MAX(K3356,L3356,M3356,N3356)</f>
        <v/>
      </c>
      <c r="Q3356" s="162">
        <f>MEDIAN(K3356,L3356,M3356,N3356)</f>
        <v/>
      </c>
      <c r="R3356" s="162">
        <f>AVERAGE(K3356,L3356,M3356,N3356)</f>
        <v/>
      </c>
      <c r="S3356" s="162">
        <f>AVERAGE(O3356,Q3356)</f>
        <v/>
      </c>
      <c r="T3356" s="162">
        <f>AVERAGE(P3356,Q3356)</f>
        <v/>
      </c>
      <c r="U3356" s="41">
        <f>STDEVA(K3356,L3356,M3356,N3356)</f>
        <v/>
      </c>
      <c r="V3356" s="42">
        <f>U3356/Q3356</f>
        <v/>
      </c>
      <c r="W3356" s="43">
        <f>IF(X3356=O3356,"MENOR",IF(X3356=S3356,"PROM[MEN-MED]","PROMEDIO"))</f>
        <v/>
      </c>
      <c r="X3356" s="163">
        <f>IF(V3356&lt;=300%,O3356,IF(AND(V3356&gt;100%,V3356&lt;=150%),S3356,R3356))</f>
        <v/>
      </c>
      <c r="Y3356" s="162">
        <f>ROUND(X3356,0)</f>
        <v/>
      </c>
    </row>
    <row r="3357" ht="15.75" customHeight="1">
      <c r="B3357" s="32" t="inlineStr">
        <is>
          <t>3.21</t>
        </is>
      </c>
      <c r="C3357" s="32" t="n">
        <v>8714199</v>
      </c>
      <c r="D3357" s="59" t="inlineStr">
        <is>
          <t xml:space="preserve">CAMBIO DE SUBCONJUNTO DEL EXTREMO IZQUIERDO DE LA BARRA DE ACOPLAMIENTO </t>
        </is>
      </c>
      <c r="E3357" s="34" t="inlineStr">
        <is>
          <t xml:space="preserve">cambio de subconjunto del extremo izquierdo de la barra de acoplamiento </t>
        </is>
      </c>
      <c r="F3357" s="32" t="inlineStr">
        <is>
          <t>Unidad</t>
        </is>
      </c>
      <c r="G3357" s="35" t="inlineStr">
        <is>
          <t>suministro</t>
        </is>
      </c>
      <c r="H3357" s="159" t="n">
        <v>820743</v>
      </c>
      <c r="I3357" s="37" t="n">
        <v>158.91</v>
      </c>
      <c r="J3357" s="37" t="n">
        <v>151.76</v>
      </c>
      <c r="K3357" s="160">
        <f>H3357*(I3357/J3357)</f>
        <v/>
      </c>
      <c r="L3357" s="159" t="n">
        <v>999488.3066</v>
      </c>
      <c r="M3357" s="159" t="n">
        <v>970377</v>
      </c>
      <c r="N3357" s="159" t="n">
        <v>1048007.16</v>
      </c>
      <c r="O3357" s="162">
        <f>MIN(K3357,L3357,M3357,N3357)</f>
        <v/>
      </c>
      <c r="P3357" s="162">
        <f>MAX(K3357,L3357,M3357,N3357)</f>
        <v/>
      </c>
      <c r="Q3357" s="162">
        <f>MEDIAN(K3357,L3357,M3357,N3357)</f>
        <v/>
      </c>
      <c r="R3357" s="162">
        <f>AVERAGE(K3357,L3357,M3357,N3357)</f>
        <v/>
      </c>
      <c r="S3357" s="162">
        <f>AVERAGE(O3357,Q3357)</f>
        <v/>
      </c>
      <c r="T3357" s="162">
        <f>AVERAGE(P3357,Q3357)</f>
        <v/>
      </c>
      <c r="U3357" s="41">
        <f>STDEVA(K3357,L3357,M3357,N3357)</f>
        <v/>
      </c>
      <c r="V3357" s="42">
        <f>U3357/Q3357</f>
        <v/>
      </c>
      <c r="W3357" s="43">
        <f>IF(X3357=O3357,"MENOR",IF(X3357=S3357,"PROM[MEN-MED]","PROMEDIO"))</f>
        <v/>
      </c>
      <c r="X3357" s="163">
        <f>IF(V3357&lt;=300%,O3357,IF(AND(V3357&gt;100%,V3357&lt;=150%),S3357,R3357))</f>
        <v/>
      </c>
      <c r="Y3357" s="162">
        <f>ROUND(X3357,0)</f>
        <v/>
      </c>
    </row>
    <row r="3358" ht="15.75" customHeight="1">
      <c r="B3358" s="32" t="inlineStr">
        <is>
          <t>3.22</t>
        </is>
      </c>
      <c r="C3358" s="32" t="n">
        <v>8714199</v>
      </c>
      <c r="D3358" s="59" t="inlineStr">
        <is>
          <t xml:space="preserve">CAMBIO DE FUNDA DE LA CREMALLERA DE LA DIRECCION </t>
        </is>
      </c>
      <c r="E3358" s="34" t="inlineStr">
        <is>
          <t xml:space="preserve">cambio de funda de la cremallera de la direccion </t>
        </is>
      </c>
      <c r="F3358" s="32" t="inlineStr">
        <is>
          <t>Unidad</t>
        </is>
      </c>
      <c r="G3358" s="35" t="inlineStr">
        <is>
          <t>suministro</t>
        </is>
      </c>
      <c r="H3358" s="159" t="n">
        <v>2458838</v>
      </c>
      <c r="I3358" s="37" t="n">
        <v>158.91</v>
      </c>
      <c r="J3358" s="37" t="n">
        <v>151.76</v>
      </c>
      <c r="K3358" s="160">
        <f>H3358*(I3358/J3358)</f>
        <v/>
      </c>
      <c r="L3358" s="159" t="n">
        <v>3056129.4757</v>
      </c>
      <c r="M3358" s="159" t="n">
        <v>2967116</v>
      </c>
      <c r="N3358" s="159" t="n">
        <v>3204485.28</v>
      </c>
      <c r="O3358" s="162">
        <f>MIN(K3358,L3358,M3358,N3358)</f>
        <v/>
      </c>
      <c r="P3358" s="162">
        <f>MAX(K3358,L3358,M3358,N3358)</f>
        <v/>
      </c>
      <c r="Q3358" s="162">
        <f>MEDIAN(K3358,L3358,M3358,N3358)</f>
        <v/>
      </c>
      <c r="R3358" s="162">
        <f>AVERAGE(K3358,L3358,M3358,N3358)</f>
        <v/>
      </c>
      <c r="S3358" s="162">
        <f>AVERAGE(O3358,Q3358)</f>
        <v/>
      </c>
      <c r="T3358" s="162">
        <f>AVERAGE(P3358,Q3358)</f>
        <v/>
      </c>
      <c r="U3358" s="41">
        <f>STDEVA(K3358,L3358,M3358,N3358)</f>
        <v/>
      </c>
      <c r="V3358" s="42">
        <f>U3358/Q3358</f>
        <v/>
      </c>
      <c r="W3358" s="43">
        <f>IF(X3358=O3358,"MENOR",IF(X3358=S3358,"PROM[MEN-MED]","PROMEDIO"))</f>
        <v/>
      </c>
      <c r="X3358" s="163">
        <f>IF(V3358&lt;=300%,O3358,IF(AND(V3358&gt;100%,V3358&lt;=150%),S3358,R3358))</f>
        <v/>
      </c>
      <c r="Y3358" s="162">
        <f>ROUND(X3358,0)</f>
        <v/>
      </c>
    </row>
    <row r="3359" ht="15.75" customHeight="1">
      <c r="B3359" s="32" t="inlineStr">
        <is>
          <t>3.23</t>
        </is>
      </c>
      <c r="C3359" s="32" t="n">
        <v>8714199</v>
      </c>
      <c r="D3359" s="59" t="inlineStr">
        <is>
          <t xml:space="preserve">CAMBIO DE SUBCONJUNTO DEL EXTREMO DE LA CREMALLERA DE DIRECCION </t>
        </is>
      </c>
      <c r="E3359" s="34" t="inlineStr">
        <is>
          <t xml:space="preserve">cambio de subconjunto del extremo de la cremallera de direccion </t>
        </is>
      </c>
      <c r="F3359" s="32" t="inlineStr">
        <is>
          <t>Unidad</t>
        </is>
      </c>
      <c r="G3359" s="35" t="inlineStr">
        <is>
          <t>suministro</t>
        </is>
      </c>
      <c r="H3359" s="159" t="n">
        <v>2458838</v>
      </c>
      <c r="I3359" s="37" t="n">
        <v>158.91</v>
      </c>
      <c r="J3359" s="37" t="n">
        <v>151.76</v>
      </c>
      <c r="K3359" s="160">
        <f>H3359*(I3359/J3359)</f>
        <v/>
      </c>
      <c r="L3359" s="159" t="n">
        <v>3056129.4757</v>
      </c>
      <c r="M3359" s="159" t="n">
        <v>2967116</v>
      </c>
      <c r="N3359" s="159" t="n">
        <v>3204485.28</v>
      </c>
      <c r="O3359" s="162">
        <f>MIN(K3359,L3359,M3359,N3359)</f>
        <v/>
      </c>
      <c r="P3359" s="162">
        <f>MAX(K3359,L3359,M3359,N3359)</f>
        <v/>
      </c>
      <c r="Q3359" s="162">
        <f>MEDIAN(K3359,L3359,M3359,N3359)</f>
        <v/>
      </c>
      <c r="R3359" s="162">
        <f>AVERAGE(K3359,L3359,M3359,N3359)</f>
        <v/>
      </c>
      <c r="S3359" s="162">
        <f>AVERAGE(O3359,Q3359)</f>
        <v/>
      </c>
      <c r="T3359" s="162">
        <f>AVERAGE(P3359,Q3359)</f>
        <v/>
      </c>
      <c r="U3359" s="41">
        <f>STDEVA(K3359,L3359,M3359,N3359)</f>
        <v/>
      </c>
      <c r="V3359" s="42">
        <f>U3359/Q3359</f>
        <v/>
      </c>
      <c r="W3359" s="43">
        <f>IF(X3359=O3359,"MENOR",IF(X3359=S3359,"PROM[MEN-MED]","PROMEDIO"))</f>
        <v/>
      </c>
      <c r="X3359" s="163">
        <f>IF(V3359&lt;=300%,O3359,IF(AND(V3359&gt;100%,V3359&lt;=150%),S3359,R3359))</f>
        <v/>
      </c>
      <c r="Y3359" s="162">
        <f>ROUND(X3359,0)</f>
        <v/>
      </c>
    </row>
    <row r="3360" ht="15.75" customHeight="1">
      <c r="B3360" s="32" t="inlineStr">
        <is>
          <t>3.24</t>
        </is>
      </c>
      <c r="C3360" s="32" t="n">
        <v>8714199</v>
      </c>
      <c r="D3360" s="59" t="inlineStr">
        <is>
          <t xml:space="preserve">CAMBIO DE CONJUNTO DE ALOJAMIENTO DE LA CREMALLERA DE LA DIRECCION </t>
        </is>
      </c>
      <c r="E3360" s="34" t="inlineStr">
        <is>
          <t xml:space="preserve">cambio de conjunto de alojamiento de la cremallera de la direccion </t>
        </is>
      </c>
      <c r="F3360" s="32" t="inlineStr">
        <is>
          <t>Unidad</t>
        </is>
      </c>
      <c r="G3360" s="35" t="inlineStr">
        <is>
          <t>suministro</t>
        </is>
      </c>
      <c r="H3360" s="159" t="n">
        <v>2458838</v>
      </c>
      <c r="I3360" s="37" t="n">
        <v>158.91</v>
      </c>
      <c r="J3360" s="37" t="n">
        <v>151.76</v>
      </c>
      <c r="K3360" s="160">
        <f>H3360*(I3360/J3360)</f>
        <v/>
      </c>
      <c r="L3360" s="159" t="n">
        <v>3084960.2126</v>
      </c>
      <c r="M3360" s="159" t="n">
        <v>2995107</v>
      </c>
      <c r="N3360" s="159" t="n">
        <v>3234715.56</v>
      </c>
      <c r="O3360" s="162">
        <f>MIN(K3360,L3360,M3360,N3360)</f>
        <v/>
      </c>
      <c r="P3360" s="162">
        <f>MAX(K3360,L3360,M3360,N3360)</f>
        <v/>
      </c>
      <c r="Q3360" s="162">
        <f>MEDIAN(K3360,L3360,M3360,N3360)</f>
        <v/>
      </c>
      <c r="R3360" s="162">
        <f>AVERAGE(K3360,L3360,M3360,N3360)</f>
        <v/>
      </c>
      <c r="S3360" s="162">
        <f>AVERAGE(O3360,Q3360)</f>
        <v/>
      </c>
      <c r="T3360" s="162">
        <f>AVERAGE(P3360,Q3360)</f>
        <v/>
      </c>
      <c r="U3360" s="41">
        <f>STDEVA(K3360,L3360,M3360,N3360)</f>
        <v/>
      </c>
      <c r="V3360" s="42">
        <f>U3360/Q3360</f>
        <v/>
      </c>
      <c r="W3360" s="43">
        <f>IF(X3360=O3360,"MENOR",IF(X3360=S3360,"PROM[MEN-MED]","PROMEDIO"))</f>
        <v/>
      </c>
      <c r="X3360" s="163">
        <f>IF(V3360&lt;=300%,O3360,IF(AND(V3360&gt;100%,V3360&lt;=150%),S3360,R3360))</f>
        <v/>
      </c>
      <c r="Y3360" s="162">
        <f>ROUND(X3360,0)</f>
        <v/>
      </c>
    </row>
    <row r="3361" ht="15" customHeight="1">
      <c r="B3361" s="26" t="inlineStr">
        <is>
          <t>4.</t>
        </is>
      </c>
      <c r="C3361" s="142" t="inlineStr">
        <is>
          <t>SISTEMA DE TRANSMISIÓN</t>
        </is>
      </c>
      <c r="H3361" s="157" t="n"/>
      <c r="I3361" s="29" t="n"/>
      <c r="J3361" s="29" t="n"/>
      <c r="K3361" s="157" t="n"/>
      <c r="L3361" s="157" t="n"/>
      <c r="M3361" s="157" t="n"/>
      <c r="N3361" s="157" t="n"/>
      <c r="O3361" s="29" t="n"/>
      <c r="P3361" s="29" t="n"/>
      <c r="Q3361" s="29" t="n"/>
      <c r="R3361" s="29" t="n"/>
      <c r="S3361" s="29" t="n"/>
      <c r="T3361" s="29" t="n"/>
      <c r="U3361" s="29" t="n"/>
      <c r="V3361" s="75" t="n"/>
      <c r="W3361" s="29" t="n"/>
      <c r="X3361" s="29" t="n"/>
      <c r="Y3361" s="29" t="n"/>
    </row>
    <row r="3362" ht="15.75" customHeight="1">
      <c r="B3362" s="32" t="inlineStr">
        <is>
          <t>4.1</t>
        </is>
      </c>
      <c r="C3362" s="32" t="n">
        <v>8714199</v>
      </c>
      <c r="D3362" s="71" t="inlineStr">
        <is>
          <t>CAMBIO DE CONJUNTO IZQUIERDO DEL EJE PROPULSOR DELANTERO</t>
        </is>
      </c>
      <c r="E3362" s="56" t="inlineStr">
        <is>
          <t>cambio de conjunto izquierdo del eje propulsor delantero</t>
        </is>
      </c>
      <c r="F3362" s="32" t="inlineStr">
        <is>
          <t>Unidad</t>
        </is>
      </c>
      <c r="G3362" s="35" t="inlineStr">
        <is>
          <t>suministro</t>
        </is>
      </c>
      <c r="H3362" s="159" t="n">
        <v>820743</v>
      </c>
      <c r="I3362" s="37" t="n">
        <v>158.91</v>
      </c>
      <c r="J3362" s="37" t="n">
        <v>151.76</v>
      </c>
      <c r="K3362" s="160">
        <f>H3362*(I3362/J3362)</f>
        <v/>
      </c>
      <c r="L3362" s="159" t="n">
        <v>1018710.1743</v>
      </c>
      <c r="M3362" s="159" t="n">
        <v>989039</v>
      </c>
      <c r="N3362" s="159" t="n">
        <v>1068162.12</v>
      </c>
      <c r="O3362" s="162">
        <f>MIN(K3362,L3362,M3362,N3362)</f>
        <v/>
      </c>
      <c r="P3362" s="162">
        <f>MAX(K3362,L3362,M3362,N3362)</f>
        <v/>
      </c>
      <c r="Q3362" s="162">
        <f>MEDIAN(K3362,L3362,M3362,N3362)</f>
        <v/>
      </c>
      <c r="R3362" s="162">
        <f>AVERAGE(K3362,L3362,M3362,N3362)</f>
        <v/>
      </c>
      <c r="S3362" s="162">
        <f>AVERAGE(O3362,Q3362)</f>
        <v/>
      </c>
      <c r="T3362" s="162">
        <f>AVERAGE(P3362,Q3362)</f>
        <v/>
      </c>
      <c r="U3362" s="41">
        <f>STDEVA(K3362,L3362,M3362,N3362)</f>
        <v/>
      </c>
      <c r="V3362" s="42">
        <f>U3362/Q3362</f>
        <v/>
      </c>
      <c r="W3362" s="43">
        <f>IF(X3362=O3362,"MENOR",IF(X3362=S3362,"PROM[MEN-MED]","PROMEDIO"))</f>
        <v/>
      </c>
      <c r="X3362" s="163">
        <f>IF(V3362&lt;=300%,O3362,IF(AND(V3362&gt;100%,V3362&lt;=150%),S3362,R3362))</f>
        <v/>
      </c>
      <c r="Y3362" s="162">
        <f>ROUND(X3362,0)</f>
        <v/>
      </c>
    </row>
    <row r="3363" ht="15.75" customHeight="1">
      <c r="B3363" s="32" t="inlineStr">
        <is>
          <t>4.2</t>
        </is>
      </c>
      <c r="C3363" s="32" t="n">
        <v>8714199</v>
      </c>
      <c r="D3363" s="71" t="inlineStr">
        <is>
          <t>CAMBIO DE CONJUNTO DERECHO DEL EJE PROPULSOR DELANTERO</t>
        </is>
      </c>
      <c r="E3363" s="56" t="inlineStr">
        <is>
          <t>cambio de conjunto derecho del eje propulsor delantero</t>
        </is>
      </c>
      <c r="F3363" s="32" t="inlineStr">
        <is>
          <t>Unidad</t>
        </is>
      </c>
      <c r="G3363" s="35" t="inlineStr">
        <is>
          <t>suministro</t>
        </is>
      </c>
      <c r="H3363" s="159" t="n">
        <v>820743</v>
      </c>
      <c r="I3363" s="37" t="n">
        <v>158.91</v>
      </c>
      <c r="J3363" s="37" t="n">
        <v>151.76</v>
      </c>
      <c r="K3363" s="160">
        <f>H3363*(I3363/J3363)</f>
        <v/>
      </c>
      <c r="L3363" s="159" t="n">
        <v>989878.414</v>
      </c>
      <c r="M3363" s="159" t="n">
        <v>961047</v>
      </c>
      <c r="N3363" s="159" t="n">
        <v>1037930.76</v>
      </c>
      <c r="O3363" s="162">
        <f>MIN(K3363,L3363,M3363,N3363)</f>
        <v/>
      </c>
      <c r="P3363" s="162">
        <f>MAX(K3363,L3363,M3363,N3363)</f>
        <v/>
      </c>
      <c r="Q3363" s="162">
        <f>MEDIAN(K3363,L3363,M3363,N3363)</f>
        <v/>
      </c>
      <c r="R3363" s="162">
        <f>AVERAGE(K3363,L3363,M3363,N3363)</f>
        <v/>
      </c>
      <c r="S3363" s="162">
        <f>AVERAGE(O3363,Q3363)</f>
        <v/>
      </c>
      <c r="T3363" s="162">
        <f>AVERAGE(P3363,Q3363)</f>
        <v/>
      </c>
      <c r="U3363" s="41">
        <f>STDEVA(K3363,L3363,M3363,N3363)</f>
        <v/>
      </c>
      <c r="V3363" s="42">
        <f>U3363/Q3363</f>
        <v/>
      </c>
      <c r="W3363" s="43">
        <f>IF(X3363=O3363,"MENOR",IF(X3363=S3363,"PROM[MEN-MED]","PROMEDIO"))</f>
        <v/>
      </c>
      <c r="X3363" s="163">
        <f>IF(V3363&lt;=300%,O3363,IF(AND(V3363&gt;100%,V3363&lt;=150%),S3363,R3363))</f>
        <v/>
      </c>
      <c r="Y3363" s="162">
        <f>ROUND(X3363,0)</f>
        <v/>
      </c>
    </row>
    <row r="3364" ht="15.75" customHeight="1">
      <c r="B3364" s="32" t="inlineStr">
        <is>
          <t>4.3</t>
        </is>
      </c>
      <c r="C3364" s="32" t="n">
        <v>8714199</v>
      </c>
      <c r="D3364" s="71" t="inlineStr">
        <is>
          <t>CAMBIO DE CONJUNTO DE LA JUNTA INTERIOR DEL EJE DELANTERO</t>
        </is>
      </c>
      <c r="E3364" s="56" t="inlineStr">
        <is>
          <t>cambio de conjunto de la junta interior del eje delantero</t>
        </is>
      </c>
      <c r="F3364" s="32" t="inlineStr">
        <is>
          <t>Unidad</t>
        </is>
      </c>
      <c r="G3364" s="35" t="inlineStr">
        <is>
          <t>suministro</t>
        </is>
      </c>
      <c r="H3364" s="159" t="n">
        <v>820743</v>
      </c>
      <c r="I3364" s="37" t="n">
        <v>158.91</v>
      </c>
      <c r="J3364" s="37" t="n">
        <v>151.76</v>
      </c>
      <c r="K3364" s="160">
        <f>H3364*(I3364/J3364)</f>
        <v/>
      </c>
      <c r="L3364" s="159" t="n">
        <v>1028320.0669</v>
      </c>
      <c r="M3364" s="159" t="n">
        <v>998369</v>
      </c>
      <c r="N3364" s="159" t="n">
        <v>1078238.52</v>
      </c>
      <c r="O3364" s="162">
        <f>MIN(K3364,L3364,M3364,N3364)</f>
        <v/>
      </c>
      <c r="P3364" s="162">
        <f>MAX(K3364,L3364,M3364,N3364)</f>
        <v/>
      </c>
      <c r="Q3364" s="162">
        <f>MEDIAN(K3364,L3364,M3364,N3364)</f>
        <v/>
      </c>
      <c r="R3364" s="162">
        <f>AVERAGE(K3364,L3364,M3364,N3364)</f>
        <v/>
      </c>
      <c r="S3364" s="162">
        <f>AVERAGE(O3364,Q3364)</f>
        <v/>
      </c>
      <c r="T3364" s="162">
        <f>AVERAGE(P3364,Q3364)</f>
        <v/>
      </c>
      <c r="U3364" s="41">
        <f>STDEVA(K3364,L3364,M3364,N3364)</f>
        <v/>
      </c>
      <c r="V3364" s="42">
        <f>U3364/Q3364</f>
        <v/>
      </c>
      <c r="W3364" s="43">
        <f>IF(X3364=O3364,"MENOR",IF(X3364=S3364,"PROM[MEN-MED]","PROMEDIO"))</f>
        <v/>
      </c>
      <c r="X3364" s="163">
        <f>IF(V3364&lt;=300%,O3364,IF(AND(V3364&gt;100%,V3364&lt;=150%),S3364,R3364))</f>
        <v/>
      </c>
      <c r="Y3364" s="162">
        <f>ROUND(X3364,0)</f>
        <v/>
      </c>
    </row>
    <row r="3365" ht="15.75" customHeight="1">
      <c r="B3365" s="32" t="inlineStr">
        <is>
          <t>4.4</t>
        </is>
      </c>
      <c r="C3365" s="32" t="n">
        <v>8714199</v>
      </c>
      <c r="D3365" s="71" t="inlineStr">
        <is>
          <t>CAMBIO DE CONJUNTO DE LA JUNTAEXTERIOR DEL EJE DELANTERO</t>
        </is>
      </c>
      <c r="E3365" s="56" t="inlineStr">
        <is>
          <t>cambio de conjunto de la juntaexterior del eje delantero</t>
        </is>
      </c>
      <c r="F3365" s="32" t="inlineStr">
        <is>
          <t>Unidad</t>
        </is>
      </c>
      <c r="G3365" s="35" t="inlineStr">
        <is>
          <t>suministro</t>
        </is>
      </c>
      <c r="H3365" s="159" t="n">
        <v>683953</v>
      </c>
      <c r="I3365" s="37" t="n">
        <v>158.91</v>
      </c>
      <c r="J3365" s="37" t="n">
        <v>151.76</v>
      </c>
      <c r="K3365" s="160">
        <f>H3365*(I3365/J3365)</f>
        <v/>
      </c>
      <c r="L3365" s="159" t="n">
        <v>832907.4418</v>
      </c>
      <c r="M3365" s="159" t="n">
        <v>808648</v>
      </c>
      <c r="N3365" s="159" t="n">
        <v>873339.84</v>
      </c>
      <c r="O3365" s="162">
        <f>MIN(K3365,L3365,M3365,N3365)</f>
        <v/>
      </c>
      <c r="P3365" s="162">
        <f>MAX(K3365,L3365,M3365,N3365)</f>
        <v/>
      </c>
      <c r="Q3365" s="162">
        <f>MEDIAN(K3365,L3365,M3365,N3365)</f>
        <v/>
      </c>
      <c r="R3365" s="162">
        <f>AVERAGE(K3365,L3365,M3365,N3365)</f>
        <v/>
      </c>
      <c r="S3365" s="162">
        <f>AVERAGE(O3365,Q3365)</f>
        <v/>
      </c>
      <c r="T3365" s="162">
        <f>AVERAGE(P3365,Q3365)</f>
        <v/>
      </c>
      <c r="U3365" s="41">
        <f>STDEVA(K3365,L3365,M3365,N3365)</f>
        <v/>
      </c>
      <c r="V3365" s="42">
        <f>U3365/Q3365</f>
        <v/>
      </c>
      <c r="W3365" s="43">
        <f>IF(X3365=O3365,"MENOR",IF(X3365=S3365,"PROM[MEN-MED]","PROMEDIO"))</f>
        <v/>
      </c>
      <c r="X3365" s="163">
        <f>IF(V3365&lt;=300%,O3365,IF(AND(V3365&gt;100%,V3365&lt;=150%),S3365,R3365))</f>
        <v/>
      </c>
      <c r="Y3365" s="162">
        <f>ROUND(X3365,0)</f>
        <v/>
      </c>
    </row>
    <row r="3366" ht="15.75" customHeight="1">
      <c r="B3366" s="32" t="inlineStr">
        <is>
          <t>4.5</t>
        </is>
      </c>
      <c r="C3366" s="32" t="n">
        <v>8714199</v>
      </c>
      <c r="D3366" s="72" t="inlineStr">
        <is>
          <t>CAMBIO DE FUNDA DE LA JUNTA EXTERIOR</t>
        </is>
      </c>
      <c r="E3366" s="56" t="inlineStr">
        <is>
          <t>cambio de funda de la junta exterior</t>
        </is>
      </c>
      <c r="F3366" s="32" t="inlineStr">
        <is>
          <t>Unidad</t>
        </is>
      </c>
      <c r="G3366" s="35" t="inlineStr">
        <is>
          <t>suministro</t>
        </is>
      </c>
      <c r="H3366" s="159" t="n">
        <v>683953</v>
      </c>
      <c r="I3366" s="37" t="n">
        <v>158.91</v>
      </c>
      <c r="J3366" s="37" t="n">
        <v>151.76</v>
      </c>
      <c r="K3366" s="160">
        <f>H3366*(I3366/J3366)</f>
        <v/>
      </c>
      <c r="L3366" s="159" t="n">
        <v>856933.2205000001</v>
      </c>
      <c r="M3366" s="159" t="n">
        <v>831974</v>
      </c>
      <c r="N3366" s="159" t="n">
        <v>898531.92</v>
      </c>
      <c r="O3366" s="162">
        <f>MIN(K3366,L3366,M3366,N3366)</f>
        <v/>
      </c>
      <c r="P3366" s="162">
        <f>MAX(K3366,L3366,M3366,N3366)</f>
        <v/>
      </c>
      <c r="Q3366" s="162">
        <f>MEDIAN(K3366,L3366,M3366,N3366)</f>
        <v/>
      </c>
      <c r="R3366" s="162">
        <f>AVERAGE(K3366,L3366,M3366,N3366)</f>
        <v/>
      </c>
      <c r="S3366" s="162">
        <f>AVERAGE(O3366,Q3366)</f>
        <v/>
      </c>
      <c r="T3366" s="162">
        <f>AVERAGE(P3366,Q3366)</f>
        <v/>
      </c>
      <c r="U3366" s="41">
        <f>STDEVA(K3366,L3366,M3366,N3366)</f>
        <v/>
      </c>
      <c r="V3366" s="42">
        <f>U3366/Q3366</f>
        <v/>
      </c>
      <c r="W3366" s="43">
        <f>IF(X3366=O3366,"MENOR",IF(X3366=S3366,"PROM[MEN-MED]","PROMEDIO"))</f>
        <v/>
      </c>
      <c r="X3366" s="163">
        <f>IF(V3366&lt;=300%,O3366,IF(AND(V3366&gt;100%,V3366&lt;=150%),S3366,R3366))</f>
        <v/>
      </c>
      <c r="Y3366" s="162">
        <f>ROUND(X3366,0)</f>
        <v/>
      </c>
    </row>
    <row r="3367" ht="15.75" customHeight="1">
      <c r="B3367" s="32" t="inlineStr">
        <is>
          <t>4.6</t>
        </is>
      </c>
      <c r="C3367" s="32" t="n">
        <v>8714199</v>
      </c>
      <c r="D3367" s="72" t="inlineStr">
        <is>
          <t>CAMBIO DE FUNDA DE LA JUNTA INTERIOR</t>
        </is>
      </c>
      <c r="E3367" s="56" t="inlineStr">
        <is>
          <t>cambio de funda de la junta interior</t>
        </is>
      </c>
      <c r="F3367" s="32" t="inlineStr">
        <is>
          <t>Juego</t>
        </is>
      </c>
      <c r="G3367" s="35" t="inlineStr">
        <is>
          <t>suministro</t>
        </is>
      </c>
      <c r="H3367" s="159" t="n">
        <v>683953</v>
      </c>
      <c r="I3367" s="37" t="n">
        <v>158.91</v>
      </c>
      <c r="J3367" s="37" t="n">
        <v>151.76</v>
      </c>
      <c r="K3367" s="160">
        <f>H3367*(I3367/J3367)</f>
        <v/>
      </c>
      <c r="L3367" s="159" t="n">
        <v>840915.6896</v>
      </c>
      <c r="M3367" s="159" t="n">
        <v>816423</v>
      </c>
      <c r="N3367" s="159" t="n">
        <v>881736.84</v>
      </c>
      <c r="O3367" s="162">
        <f>MIN(K3367,L3367,M3367,N3367)</f>
        <v/>
      </c>
      <c r="P3367" s="162">
        <f>MAX(K3367,L3367,M3367,N3367)</f>
        <v/>
      </c>
      <c r="Q3367" s="162">
        <f>MEDIAN(K3367,L3367,M3367,N3367)</f>
        <v/>
      </c>
      <c r="R3367" s="162">
        <f>AVERAGE(K3367,L3367,M3367,N3367)</f>
        <v/>
      </c>
      <c r="S3367" s="162">
        <f>AVERAGE(O3367,Q3367)</f>
        <v/>
      </c>
      <c r="T3367" s="162">
        <f>AVERAGE(P3367,Q3367)</f>
        <v/>
      </c>
      <c r="U3367" s="41">
        <f>STDEVA(K3367,L3367,M3367,N3367)</f>
        <v/>
      </c>
      <c r="V3367" s="42">
        <f>U3367/Q3367</f>
        <v/>
      </c>
      <c r="W3367" s="43">
        <f>IF(X3367=O3367,"MENOR",IF(X3367=S3367,"PROM[MEN-MED]","PROMEDIO"))</f>
        <v/>
      </c>
      <c r="X3367" s="163">
        <f>IF(V3367&lt;=300%,O3367,IF(AND(V3367&gt;100%,V3367&lt;=150%),S3367,R3367))</f>
        <v/>
      </c>
      <c r="Y3367" s="162">
        <f>ROUND(X3367,0)</f>
        <v/>
      </c>
    </row>
    <row r="3368" ht="15.75" customHeight="1">
      <c r="B3368" s="32" t="inlineStr">
        <is>
          <t>4.7</t>
        </is>
      </c>
      <c r="C3368" s="32" t="n">
        <v>8714199</v>
      </c>
      <c r="D3368" s="72" t="inlineStr">
        <is>
          <t>CAMBIO DE HORQUILLA DE BRIDA DE LA JUNTA UNIVERSAL</t>
        </is>
      </c>
      <c r="E3368" s="56" t="inlineStr">
        <is>
          <t>cambio de horquilla de brida de la junta universal</t>
        </is>
      </c>
      <c r="F3368" s="32" t="inlineStr">
        <is>
          <t>Unidad</t>
        </is>
      </c>
      <c r="G3368" s="35" t="inlineStr">
        <is>
          <t>suministro</t>
        </is>
      </c>
      <c r="H3368" s="159" t="n">
        <v>820743</v>
      </c>
      <c r="I3368" s="37" t="n">
        <v>158.91</v>
      </c>
      <c r="J3368" s="37" t="n">
        <v>151.76</v>
      </c>
      <c r="K3368" s="160">
        <f>H3368*(I3368/J3368)</f>
        <v/>
      </c>
      <c r="L3368" s="159" t="n">
        <v>989878.414</v>
      </c>
      <c r="M3368" s="159" t="n">
        <v>961047</v>
      </c>
      <c r="N3368" s="159" t="n">
        <v>1037930.76</v>
      </c>
      <c r="O3368" s="162">
        <f>MIN(K3368,L3368,M3368,N3368)</f>
        <v/>
      </c>
      <c r="P3368" s="162">
        <f>MAX(K3368,L3368,M3368,N3368)</f>
        <v/>
      </c>
      <c r="Q3368" s="162">
        <f>MEDIAN(K3368,L3368,M3368,N3368)</f>
        <v/>
      </c>
      <c r="R3368" s="162">
        <f>AVERAGE(K3368,L3368,M3368,N3368)</f>
        <v/>
      </c>
      <c r="S3368" s="162">
        <f>AVERAGE(O3368,Q3368)</f>
        <v/>
      </c>
      <c r="T3368" s="162">
        <f>AVERAGE(P3368,Q3368)</f>
        <v/>
      </c>
      <c r="U3368" s="41">
        <f>STDEVA(K3368,L3368,M3368,N3368)</f>
        <v/>
      </c>
      <c r="V3368" s="42">
        <f>U3368/Q3368</f>
        <v/>
      </c>
      <c r="W3368" s="43">
        <f>IF(X3368=O3368,"MENOR",IF(X3368=S3368,"PROM[MEN-MED]","PROMEDIO"))</f>
        <v/>
      </c>
      <c r="X3368" s="163">
        <f>IF(V3368&lt;=300%,O3368,IF(AND(V3368&gt;100%,V3368&lt;=150%),S3368,R3368))</f>
        <v/>
      </c>
      <c r="Y3368" s="162">
        <f>ROUND(X3368,0)</f>
        <v/>
      </c>
    </row>
    <row r="3369" ht="15.75" customHeight="1">
      <c r="B3369" s="32" t="inlineStr">
        <is>
          <t>4.8</t>
        </is>
      </c>
      <c r="C3369" s="32" t="n">
        <v>8714199</v>
      </c>
      <c r="D3369" s="72" t="inlineStr">
        <is>
          <t>CAMBIO DE CRUCETA DE LA JUNTA UNIVERSAL</t>
        </is>
      </c>
      <c r="E3369" s="34" t="inlineStr">
        <is>
          <t>cambio de cruceta de la junta universal</t>
        </is>
      </c>
      <c r="F3369" s="32" t="inlineStr">
        <is>
          <t>Unidad</t>
        </is>
      </c>
      <c r="G3369" s="35" t="inlineStr">
        <is>
          <t>suministro</t>
        </is>
      </c>
      <c r="H3369" s="159" t="n">
        <v>543771</v>
      </c>
      <c r="I3369" s="37" t="n">
        <v>158.91</v>
      </c>
      <c r="J3369" s="37" t="n">
        <v>151.76</v>
      </c>
      <c r="K3369" s="160">
        <f>H3369*(I3369/J3369)</f>
        <v/>
      </c>
      <c r="L3369" s="159" t="n">
        <v>679139.7711</v>
      </c>
      <c r="M3369" s="159" t="n">
        <v>659359</v>
      </c>
      <c r="N3369" s="159" t="n">
        <v>712107.72</v>
      </c>
      <c r="O3369" s="162">
        <f>MIN(K3369,L3369,M3369,N3369)</f>
        <v/>
      </c>
      <c r="P3369" s="162">
        <f>MAX(K3369,L3369,M3369,N3369)</f>
        <v/>
      </c>
      <c r="Q3369" s="162">
        <f>MEDIAN(K3369,L3369,M3369,N3369)</f>
        <v/>
      </c>
      <c r="R3369" s="162">
        <f>AVERAGE(K3369,L3369,M3369,N3369)</f>
        <v/>
      </c>
      <c r="S3369" s="162">
        <f>AVERAGE(O3369,Q3369)</f>
        <v/>
      </c>
      <c r="T3369" s="162">
        <f>AVERAGE(P3369,Q3369)</f>
        <v/>
      </c>
      <c r="U3369" s="41">
        <f>STDEVA(K3369,L3369,M3369,N3369)</f>
        <v/>
      </c>
      <c r="V3369" s="42">
        <f>U3369/Q3369</f>
        <v/>
      </c>
      <c r="W3369" s="43">
        <f>IF(X3369=O3369,"MENOR",IF(X3369=S3369,"PROM[MEN-MED]","PROMEDIO"))</f>
        <v/>
      </c>
      <c r="X3369" s="163">
        <f>IF(V3369&lt;=300%,O3369,IF(AND(V3369&gt;100%,V3369&lt;=150%),S3369,R3369))</f>
        <v/>
      </c>
      <c r="Y3369" s="162">
        <f>ROUND(X3369,0)</f>
        <v/>
      </c>
    </row>
    <row r="3370" ht="15.75" customHeight="1">
      <c r="B3370" s="32" t="inlineStr">
        <is>
          <t>4.9</t>
        </is>
      </c>
      <c r="C3370" s="32" t="n">
        <v>8714199</v>
      </c>
      <c r="D3370" s="72" t="inlineStr">
        <is>
          <t xml:space="preserve">CAMBIO DE CONJUNTO DEL ARBOL DE TRANSMISION DELANTERO </t>
        </is>
      </c>
      <c r="E3370" s="56" t="inlineStr">
        <is>
          <t xml:space="preserve">cambio de conjunto del arbol de transmision delantero </t>
        </is>
      </c>
      <c r="F3370" s="32" t="inlineStr">
        <is>
          <t>Unidad</t>
        </is>
      </c>
      <c r="G3370" s="35" t="inlineStr">
        <is>
          <t>suministro</t>
        </is>
      </c>
      <c r="H3370" s="159" t="n">
        <v>820743</v>
      </c>
      <c r="I3370" s="37" t="n">
        <v>158.91</v>
      </c>
      <c r="J3370" s="37" t="n">
        <v>151.76</v>
      </c>
      <c r="K3370" s="160">
        <f>H3370*(I3370/J3370)</f>
        <v/>
      </c>
      <c r="L3370" s="159" t="n">
        <v>989878.414</v>
      </c>
      <c r="M3370" s="159" t="n">
        <v>961047</v>
      </c>
      <c r="N3370" s="159" t="n">
        <v>1037930.76</v>
      </c>
      <c r="O3370" s="162">
        <f>MIN(K3370,L3370,M3370,N3370)</f>
        <v/>
      </c>
      <c r="P3370" s="162">
        <f>MAX(K3370,L3370,M3370,N3370)</f>
        <v/>
      </c>
      <c r="Q3370" s="162">
        <f>MEDIAN(K3370,L3370,M3370,N3370)</f>
        <v/>
      </c>
      <c r="R3370" s="162">
        <f>AVERAGE(K3370,L3370,M3370,N3370)</f>
        <v/>
      </c>
      <c r="S3370" s="162">
        <f>AVERAGE(O3370,Q3370)</f>
        <v/>
      </c>
      <c r="T3370" s="162">
        <f>AVERAGE(P3370,Q3370)</f>
        <v/>
      </c>
      <c r="U3370" s="41">
        <f>STDEVA(K3370,L3370,M3370,N3370)</f>
        <v/>
      </c>
      <c r="V3370" s="42">
        <f>U3370/Q3370</f>
        <v/>
      </c>
      <c r="W3370" s="43">
        <f>IF(X3370=O3370,"MENOR",IF(X3370=S3370,"PROM[MEN-MED]","PROMEDIO"))</f>
        <v/>
      </c>
      <c r="X3370" s="163">
        <f>IF(V3370&lt;=300%,O3370,IF(AND(V3370&gt;100%,V3370&lt;=150%),S3370,R3370))</f>
        <v/>
      </c>
      <c r="Y3370" s="162">
        <f>ROUND(X3370,0)</f>
        <v/>
      </c>
    </row>
    <row r="3371" ht="15.75" customHeight="1">
      <c r="B3371" s="32" t="inlineStr">
        <is>
          <t>4.10</t>
        </is>
      </c>
      <c r="C3371" s="32" t="n">
        <v>8714199</v>
      </c>
      <c r="D3371" s="72" t="inlineStr">
        <is>
          <t>CAMBIO DE CONJUNTO DEL COJINETE DEL ROTOR DEL ABS IZQUIERDO</t>
        </is>
      </c>
      <c r="E3371" s="56" t="inlineStr">
        <is>
          <t>cambio de conjunto del cojinete del rotor del abs izquierdo</t>
        </is>
      </c>
      <c r="F3371" s="32" t="inlineStr">
        <is>
          <t>Unidad</t>
        </is>
      </c>
      <c r="G3371" s="35" t="inlineStr">
        <is>
          <t>suministro</t>
        </is>
      </c>
      <c r="H3371" s="159" t="n">
        <v>683953</v>
      </c>
      <c r="I3371" s="37" t="n">
        <v>158.91</v>
      </c>
      <c r="J3371" s="37" t="n">
        <v>151.76</v>
      </c>
      <c r="K3371" s="160">
        <f>H3371*(I3371/J3371)</f>
        <v/>
      </c>
      <c r="L3371" s="159" t="n">
        <v>832907.4418</v>
      </c>
      <c r="M3371" s="159" t="n">
        <v>808648</v>
      </c>
      <c r="N3371" s="159" t="n">
        <v>873339.84</v>
      </c>
      <c r="O3371" s="162">
        <f>MIN(K3371,L3371,M3371,N3371)</f>
        <v/>
      </c>
      <c r="P3371" s="162">
        <f>MAX(K3371,L3371,M3371,N3371)</f>
        <v/>
      </c>
      <c r="Q3371" s="162">
        <f>MEDIAN(K3371,L3371,M3371,N3371)</f>
        <v/>
      </c>
      <c r="R3371" s="162">
        <f>AVERAGE(K3371,L3371,M3371,N3371)</f>
        <v/>
      </c>
      <c r="S3371" s="162">
        <f>AVERAGE(O3371,Q3371)</f>
        <v/>
      </c>
      <c r="T3371" s="162">
        <f>AVERAGE(P3371,Q3371)</f>
        <v/>
      </c>
      <c r="U3371" s="41">
        <f>STDEVA(K3371,L3371,M3371,N3371)</f>
        <v/>
      </c>
      <c r="V3371" s="42">
        <f>U3371/Q3371</f>
        <v/>
      </c>
      <c r="W3371" s="43">
        <f>IF(X3371=O3371,"MENOR",IF(X3371=S3371,"PROM[MEN-MED]","PROMEDIO"))</f>
        <v/>
      </c>
      <c r="X3371" s="163">
        <f>IF(V3371&lt;=300%,O3371,IF(AND(V3371&gt;100%,V3371&lt;=150%),S3371,R3371))</f>
        <v/>
      </c>
      <c r="Y3371" s="162">
        <f>ROUND(X3371,0)</f>
        <v/>
      </c>
    </row>
    <row r="3372" ht="15.75" customHeight="1">
      <c r="B3372" s="32" t="inlineStr">
        <is>
          <t>4.11</t>
        </is>
      </c>
      <c r="C3372" s="32" t="n">
        <v>8714199</v>
      </c>
      <c r="D3372" s="72" t="inlineStr">
        <is>
          <t>CAMBIO DE CONJUNTO DEL COJINETE DEL ROTOR DEL ABS DERECHO</t>
        </is>
      </c>
      <c r="E3372" s="56" t="inlineStr">
        <is>
          <t>cambio de conjunto del cojinete del rotor del abs derecho</t>
        </is>
      </c>
      <c r="F3372" s="32" t="inlineStr">
        <is>
          <t>Unidad</t>
        </is>
      </c>
      <c r="G3372" s="35" t="inlineStr">
        <is>
          <t>suministro</t>
        </is>
      </c>
      <c r="H3372" s="159" t="n">
        <v>683953</v>
      </c>
      <c r="I3372" s="37" t="n">
        <v>158.91</v>
      </c>
      <c r="J3372" s="37" t="n">
        <v>151.76</v>
      </c>
      <c r="K3372" s="160">
        <f>H3372*(I3372/J3372)</f>
        <v/>
      </c>
      <c r="L3372" s="159" t="n">
        <v>824898.1587</v>
      </c>
      <c r="M3372" s="159" t="n">
        <v>800872</v>
      </c>
      <c r="N3372" s="159" t="n">
        <v>864941.76</v>
      </c>
      <c r="O3372" s="162">
        <f>MIN(K3372,L3372,M3372,N3372)</f>
        <v/>
      </c>
      <c r="P3372" s="162">
        <f>MAX(K3372,L3372,M3372,N3372)</f>
        <v/>
      </c>
      <c r="Q3372" s="162">
        <f>MEDIAN(K3372,L3372,M3372,N3372)</f>
        <v/>
      </c>
      <c r="R3372" s="162">
        <f>AVERAGE(K3372,L3372,M3372,N3372)</f>
        <v/>
      </c>
      <c r="S3372" s="162">
        <f>AVERAGE(O3372,Q3372)</f>
        <v/>
      </c>
      <c r="T3372" s="162">
        <f>AVERAGE(P3372,Q3372)</f>
        <v/>
      </c>
      <c r="U3372" s="41">
        <f>STDEVA(K3372,L3372,M3372,N3372)</f>
        <v/>
      </c>
      <c r="V3372" s="42">
        <f>U3372/Q3372</f>
        <v/>
      </c>
      <c r="W3372" s="43">
        <f>IF(X3372=O3372,"MENOR",IF(X3372=S3372,"PROM[MEN-MED]","PROMEDIO"))</f>
        <v/>
      </c>
      <c r="X3372" s="163">
        <f>IF(V3372&lt;=300%,O3372,IF(AND(V3372&gt;100%,V3372&lt;=150%),S3372,R3372))</f>
        <v/>
      </c>
      <c r="Y3372" s="162">
        <f>ROUND(X3372,0)</f>
        <v/>
      </c>
    </row>
    <row r="3373" ht="15.75" customHeight="1">
      <c r="B3373" s="32" t="inlineStr">
        <is>
          <t>4.12</t>
        </is>
      </c>
      <c r="C3373" s="32" t="n">
        <v>8714199</v>
      </c>
      <c r="D3373" s="72" t="inlineStr">
        <is>
          <t xml:space="preserve">CAMBIO DE SUBCONJUNTO IZQUIERDO DEL CUBO DEL EJE DELANTERO </t>
        </is>
      </c>
      <c r="E3373" s="56" t="inlineStr">
        <is>
          <t xml:space="preserve">cambio de subconjunto izquierdo del cubo del eje delantero </t>
        </is>
      </c>
      <c r="F3373" s="32" t="inlineStr">
        <is>
          <t>Unidad</t>
        </is>
      </c>
      <c r="G3373" s="35" t="inlineStr">
        <is>
          <t>suministro</t>
        </is>
      </c>
      <c r="H3373" s="159" t="n">
        <v>957534</v>
      </c>
      <c r="I3373" s="37" t="n">
        <v>158.91</v>
      </c>
      <c r="J3373" s="37" t="n">
        <v>151.76</v>
      </c>
      <c r="K3373" s="160">
        <f>H3373*(I3373/J3373)</f>
        <v/>
      </c>
      <c r="L3373" s="159" t="n">
        <v>1166070.2067</v>
      </c>
      <c r="M3373" s="159" t="n">
        <v>1132107</v>
      </c>
      <c r="N3373" s="159" t="n">
        <v>1222675.56</v>
      </c>
      <c r="O3373" s="162">
        <f>MIN(K3373,L3373,M3373,N3373)</f>
        <v/>
      </c>
      <c r="P3373" s="162">
        <f>MAX(K3373,L3373,M3373,N3373)</f>
        <v/>
      </c>
      <c r="Q3373" s="162">
        <f>MEDIAN(K3373,L3373,M3373,N3373)</f>
        <v/>
      </c>
      <c r="R3373" s="162">
        <f>AVERAGE(K3373,L3373,M3373,N3373)</f>
        <v/>
      </c>
      <c r="S3373" s="162">
        <f>AVERAGE(O3373,Q3373)</f>
        <v/>
      </c>
      <c r="T3373" s="162">
        <f>AVERAGE(P3373,Q3373)</f>
        <v/>
      </c>
      <c r="U3373" s="41">
        <f>STDEVA(K3373,L3373,M3373,N3373)</f>
        <v/>
      </c>
      <c r="V3373" s="42">
        <f>U3373/Q3373</f>
        <v/>
      </c>
      <c r="W3373" s="43">
        <f>IF(X3373=O3373,"MENOR",IF(X3373=S3373,"PROM[MEN-MED]","PROMEDIO"))</f>
        <v/>
      </c>
      <c r="X3373" s="163">
        <f>IF(V3373&lt;=300%,O3373,IF(AND(V3373&gt;100%,V3373&lt;=150%),S3373,R3373))</f>
        <v/>
      </c>
      <c r="Y3373" s="162">
        <f>ROUND(X3373,0)</f>
        <v/>
      </c>
    </row>
    <row r="3374" ht="15.75" customHeight="1">
      <c r="B3374" s="32" t="inlineStr">
        <is>
          <t>4.13</t>
        </is>
      </c>
      <c r="C3374" s="32" t="n">
        <v>8714199</v>
      </c>
      <c r="D3374" s="72" t="inlineStr">
        <is>
          <t xml:space="preserve">CAMBIO DE SUBCONJUNTO DERECHO DEL CUBO DEL EJE DELANTERO </t>
        </is>
      </c>
      <c r="E3374" s="56" t="inlineStr">
        <is>
          <t xml:space="preserve">cambio de subconjunto derecho del cubo del eje delantero </t>
        </is>
      </c>
      <c r="F3374" s="32" t="inlineStr">
        <is>
          <t>Unidad</t>
        </is>
      </c>
      <c r="G3374" s="35" t="inlineStr">
        <is>
          <t>suministro</t>
        </is>
      </c>
      <c r="H3374" s="159" t="n">
        <v>957534</v>
      </c>
      <c r="I3374" s="37" t="n">
        <v>158.91</v>
      </c>
      <c r="J3374" s="37" t="n">
        <v>151.76</v>
      </c>
      <c r="K3374" s="160">
        <f>H3374*(I3374/J3374)</f>
        <v/>
      </c>
      <c r="L3374" s="159" t="n">
        <v>1188494.3406</v>
      </c>
      <c r="M3374" s="159" t="n">
        <v>1153878</v>
      </c>
      <c r="N3374" s="159" t="n">
        <v>1246188.24</v>
      </c>
      <c r="O3374" s="162">
        <f>MIN(K3374,L3374,M3374,N3374)</f>
        <v/>
      </c>
      <c r="P3374" s="162">
        <f>MAX(K3374,L3374,M3374,N3374)</f>
        <v/>
      </c>
      <c r="Q3374" s="162">
        <f>MEDIAN(K3374,L3374,M3374,N3374)</f>
        <v/>
      </c>
      <c r="R3374" s="162">
        <f>AVERAGE(K3374,L3374,M3374,N3374)</f>
        <v/>
      </c>
      <c r="S3374" s="162">
        <f>AVERAGE(O3374,Q3374)</f>
        <v/>
      </c>
      <c r="T3374" s="162">
        <f>AVERAGE(P3374,Q3374)</f>
        <v/>
      </c>
      <c r="U3374" s="41">
        <f>STDEVA(K3374,L3374,M3374,N3374)</f>
        <v/>
      </c>
      <c r="V3374" s="42">
        <f>U3374/Q3374</f>
        <v/>
      </c>
      <c r="W3374" s="43">
        <f>IF(X3374=O3374,"MENOR",IF(X3374=S3374,"PROM[MEN-MED]","PROMEDIO"))</f>
        <v/>
      </c>
      <c r="X3374" s="163">
        <f>IF(V3374&lt;=300%,O3374,IF(AND(V3374&gt;100%,V3374&lt;=150%),S3374,R3374))</f>
        <v/>
      </c>
      <c r="Y3374" s="162">
        <f>ROUND(X3374,0)</f>
        <v/>
      </c>
    </row>
    <row r="3375" ht="15.75" customHeight="1">
      <c r="B3375" s="32" t="inlineStr">
        <is>
          <t>4.14</t>
        </is>
      </c>
      <c r="C3375" s="32" t="n">
        <v>8714199</v>
      </c>
      <c r="D3375" s="72" t="inlineStr">
        <is>
          <t>CAMBIO DE EJE AXIAL TRASERO IZQUIERDO</t>
        </is>
      </c>
      <c r="E3375" s="56" t="inlineStr">
        <is>
          <t>cambio de eje axial trasero izquierdo</t>
        </is>
      </c>
      <c r="F3375" s="32" t="inlineStr">
        <is>
          <t>Unidad</t>
        </is>
      </c>
      <c r="G3375" s="35" t="inlineStr">
        <is>
          <t>suministro</t>
        </is>
      </c>
      <c r="H3375" s="159" t="n">
        <v>271320</v>
      </c>
      <c r="I3375" s="37" t="n">
        <v>158.91</v>
      </c>
      <c r="J3375" s="37" t="n">
        <v>151.76</v>
      </c>
      <c r="K3375" s="160">
        <f>H3375*(I3375/J3375)</f>
        <v/>
      </c>
      <c r="L3375" s="159" t="n">
        <v>333162.7649</v>
      </c>
      <c r="M3375" s="159" t="n">
        <v>323459</v>
      </c>
      <c r="N3375" s="159" t="n">
        <v>349335.72</v>
      </c>
      <c r="O3375" s="162">
        <f>MIN(K3375,L3375,M3375,N3375)</f>
        <v/>
      </c>
      <c r="P3375" s="162">
        <f>MAX(K3375,L3375,M3375,N3375)</f>
        <v/>
      </c>
      <c r="Q3375" s="162">
        <f>MEDIAN(K3375,L3375,M3375,N3375)</f>
        <v/>
      </c>
      <c r="R3375" s="162">
        <f>AVERAGE(K3375,L3375,M3375,N3375)</f>
        <v/>
      </c>
      <c r="S3375" s="162">
        <f>AVERAGE(O3375,Q3375)</f>
        <v/>
      </c>
      <c r="T3375" s="162">
        <f>AVERAGE(P3375,Q3375)</f>
        <v/>
      </c>
      <c r="U3375" s="41">
        <f>STDEVA(K3375,L3375,M3375,N3375)</f>
        <v/>
      </c>
      <c r="V3375" s="42">
        <f>U3375/Q3375</f>
        <v/>
      </c>
      <c r="W3375" s="43">
        <f>IF(X3375=O3375,"MENOR",IF(X3375=S3375,"PROM[MEN-MED]","PROMEDIO"))</f>
        <v/>
      </c>
      <c r="X3375" s="163">
        <f>IF(V3375&lt;=300%,O3375,IF(AND(V3375&gt;100%,V3375&lt;=150%),S3375,R3375))</f>
        <v/>
      </c>
      <c r="Y3375" s="162">
        <f>ROUND(X3375,0)</f>
        <v/>
      </c>
    </row>
    <row r="3376" ht="15.75" customHeight="1">
      <c r="B3376" s="32" t="inlineStr">
        <is>
          <t>4.15</t>
        </is>
      </c>
      <c r="C3376" s="32" t="n">
        <v>8714199</v>
      </c>
      <c r="D3376" s="72" t="inlineStr">
        <is>
          <t>CAMBIO DE EJE AXIAL TRASERO DERECHO</t>
        </is>
      </c>
      <c r="E3376" s="56" t="inlineStr">
        <is>
          <t>cambio de eje axial trasero derecho</t>
        </is>
      </c>
      <c r="F3376" s="32" t="inlineStr">
        <is>
          <t>Unidad</t>
        </is>
      </c>
      <c r="G3376" s="35" t="inlineStr">
        <is>
          <t>suministro</t>
        </is>
      </c>
      <c r="H3376" s="159" t="n">
        <v>271320</v>
      </c>
      <c r="I3376" s="37" t="n">
        <v>158.91</v>
      </c>
      <c r="J3376" s="37" t="n">
        <v>151.76</v>
      </c>
      <c r="K3376" s="160">
        <f>H3376*(I3376/J3376)</f>
        <v/>
      </c>
      <c r="L3376" s="159" t="n">
        <v>336366.0664</v>
      </c>
      <c r="M3376" s="159" t="n">
        <v>326569</v>
      </c>
      <c r="N3376" s="159" t="n">
        <v>352694.52</v>
      </c>
      <c r="O3376" s="162">
        <f>MIN(K3376,L3376,M3376,N3376)</f>
        <v/>
      </c>
      <c r="P3376" s="162">
        <f>MAX(K3376,L3376,M3376,N3376)</f>
        <v/>
      </c>
      <c r="Q3376" s="162">
        <f>MEDIAN(K3376,L3376,M3376,N3376)</f>
        <v/>
      </c>
      <c r="R3376" s="162">
        <f>AVERAGE(K3376,L3376,M3376,N3376)</f>
        <v/>
      </c>
      <c r="S3376" s="162">
        <f>AVERAGE(O3376,Q3376)</f>
        <v/>
      </c>
      <c r="T3376" s="162">
        <f>AVERAGE(P3376,Q3376)</f>
        <v/>
      </c>
      <c r="U3376" s="41">
        <f>STDEVA(K3376,L3376,M3376,N3376)</f>
        <v/>
      </c>
      <c r="V3376" s="42">
        <f>U3376/Q3376</f>
        <v/>
      </c>
      <c r="W3376" s="43">
        <f>IF(X3376=O3376,"MENOR",IF(X3376=S3376,"PROM[MEN-MED]","PROMEDIO"))</f>
        <v/>
      </c>
      <c r="X3376" s="163">
        <f>IF(V3376&lt;=300%,O3376,IF(AND(V3376&gt;100%,V3376&lt;=150%),S3376,R3376))</f>
        <v/>
      </c>
      <c r="Y3376" s="162">
        <f>ROUND(X3376,0)</f>
        <v/>
      </c>
    </row>
    <row r="3377" ht="15.75" customHeight="1">
      <c r="B3377" s="32" t="inlineStr">
        <is>
          <t>4.16</t>
        </is>
      </c>
      <c r="C3377" s="32" t="n">
        <v>8714199</v>
      </c>
      <c r="D3377" s="72" t="inlineStr">
        <is>
          <t>CAMBIO DE JUNTA DEL DEFLECTOR DE ACEITE DEL TAMBOR DEL FRENO IZQUIERDO</t>
        </is>
      </c>
      <c r="E3377" s="56" t="inlineStr">
        <is>
          <t>cambio de junta del deflector de aceite del tambor del freno izquierdo</t>
        </is>
      </c>
      <c r="F3377" s="32" t="inlineStr">
        <is>
          <t>Unidad</t>
        </is>
      </c>
      <c r="G3377" s="35" t="inlineStr">
        <is>
          <t>suministro</t>
        </is>
      </c>
      <c r="H3377" s="159" t="n">
        <v>683953</v>
      </c>
      <c r="I3377" s="37" t="n">
        <v>158.91</v>
      </c>
      <c r="J3377" s="37" t="n">
        <v>151.76</v>
      </c>
      <c r="K3377" s="160">
        <f>H3377*(I3377/J3377)</f>
        <v/>
      </c>
      <c r="L3377" s="159" t="n">
        <v>832907.4418</v>
      </c>
      <c r="M3377" s="159" t="n">
        <v>808648</v>
      </c>
      <c r="N3377" s="159" t="n">
        <v>873339.84</v>
      </c>
      <c r="O3377" s="162">
        <f>MIN(K3377,L3377,M3377,N3377)</f>
        <v/>
      </c>
      <c r="P3377" s="162">
        <f>MAX(K3377,L3377,M3377,N3377)</f>
        <v/>
      </c>
      <c r="Q3377" s="162">
        <f>MEDIAN(K3377,L3377,M3377,N3377)</f>
        <v/>
      </c>
      <c r="R3377" s="162">
        <f>AVERAGE(K3377,L3377,M3377,N3377)</f>
        <v/>
      </c>
      <c r="S3377" s="162">
        <f>AVERAGE(O3377,Q3377)</f>
        <v/>
      </c>
      <c r="T3377" s="162">
        <f>AVERAGE(P3377,Q3377)</f>
        <v/>
      </c>
      <c r="U3377" s="41">
        <f>STDEVA(K3377,L3377,M3377,N3377)</f>
        <v/>
      </c>
      <c r="V3377" s="42">
        <f>U3377/Q3377</f>
        <v/>
      </c>
      <c r="W3377" s="43">
        <f>IF(X3377=O3377,"MENOR",IF(X3377=S3377,"PROM[MEN-MED]","PROMEDIO"))</f>
        <v/>
      </c>
      <c r="X3377" s="163">
        <f>IF(V3377&lt;=300%,O3377,IF(AND(V3377&gt;100%,V3377&lt;=150%),S3377,R3377))</f>
        <v/>
      </c>
      <c r="Y3377" s="162">
        <f>ROUND(X3377,0)</f>
        <v/>
      </c>
    </row>
    <row r="3378" ht="15.75" customHeight="1">
      <c r="B3378" s="32" t="inlineStr">
        <is>
          <t>4.17</t>
        </is>
      </c>
      <c r="C3378" s="32" t="n">
        <v>8714199</v>
      </c>
      <c r="D3378" s="72" t="inlineStr">
        <is>
          <t>CAMBIO DE JUNTA DEL DEFLECTOR DE ACEITE DEL TAMBOR DEL FRENO DERECHO</t>
        </is>
      </c>
      <c r="E3378" s="56" t="inlineStr">
        <is>
          <t>cambio de junta del deflector de aceite del tambor del freno derecho</t>
        </is>
      </c>
      <c r="F3378" s="32" t="inlineStr">
        <is>
          <t>Unidad</t>
        </is>
      </c>
      <c r="G3378" s="35" t="inlineStr">
        <is>
          <t>suministro</t>
        </is>
      </c>
      <c r="H3378" s="159" t="n">
        <v>683953</v>
      </c>
      <c r="I3378" s="37" t="n">
        <v>158.91</v>
      </c>
      <c r="J3378" s="37" t="n">
        <v>151.76</v>
      </c>
      <c r="K3378" s="160">
        <f>H3378*(I3378/J3378)</f>
        <v/>
      </c>
      <c r="L3378" s="159" t="n">
        <v>840915.6896</v>
      </c>
      <c r="M3378" s="159" t="n">
        <v>816423</v>
      </c>
      <c r="N3378" s="159" t="n">
        <v>881736.84</v>
      </c>
      <c r="O3378" s="162">
        <f>MIN(K3378,L3378,M3378,N3378)</f>
        <v/>
      </c>
      <c r="P3378" s="162">
        <f>MAX(K3378,L3378,M3378,N3378)</f>
        <v/>
      </c>
      <c r="Q3378" s="162">
        <f>MEDIAN(K3378,L3378,M3378,N3378)</f>
        <v/>
      </c>
      <c r="R3378" s="162">
        <f>AVERAGE(K3378,L3378,M3378,N3378)</f>
        <v/>
      </c>
      <c r="S3378" s="162">
        <f>AVERAGE(O3378,Q3378)</f>
        <v/>
      </c>
      <c r="T3378" s="162">
        <f>AVERAGE(P3378,Q3378)</f>
        <v/>
      </c>
      <c r="U3378" s="41">
        <f>STDEVA(K3378,L3378,M3378,N3378)</f>
        <v/>
      </c>
      <c r="V3378" s="42">
        <f>U3378/Q3378</f>
        <v/>
      </c>
      <c r="W3378" s="43">
        <f>IF(X3378=O3378,"MENOR",IF(X3378=S3378,"PROM[MEN-MED]","PROMEDIO"))</f>
        <v/>
      </c>
      <c r="X3378" s="163">
        <f>IF(V3378&lt;=300%,O3378,IF(AND(V3378&gt;100%,V3378&lt;=150%),S3378,R3378))</f>
        <v/>
      </c>
      <c r="Y3378" s="162">
        <f>ROUND(X3378,0)</f>
        <v/>
      </c>
    </row>
    <row r="3379" ht="15.75" customHeight="1">
      <c r="B3379" s="32" t="inlineStr">
        <is>
          <t>4.18</t>
        </is>
      </c>
      <c r="C3379" s="32" t="n">
        <v>8714199</v>
      </c>
      <c r="D3379" s="72" t="inlineStr">
        <is>
          <t>CAMBIO DE SUBCONJUNTO IZQUIERDO DEL CUBO DEL EJE TRASERO</t>
        </is>
      </c>
      <c r="E3379" s="56" t="inlineStr">
        <is>
          <t>cambio de subconjunto izquierdo del cubo del eje trasero</t>
        </is>
      </c>
      <c r="F3379" s="32" t="inlineStr">
        <is>
          <t>Unidad</t>
        </is>
      </c>
      <c r="G3379" s="35" t="inlineStr">
        <is>
          <t>suministro</t>
        </is>
      </c>
      <c r="H3379" s="159" t="n">
        <v>683953</v>
      </c>
      <c r="I3379" s="37" t="n">
        <v>158.91</v>
      </c>
      <c r="J3379" s="37" t="n">
        <v>151.76</v>
      </c>
      <c r="K3379" s="160">
        <f>H3379*(I3379/J3379)</f>
        <v/>
      </c>
      <c r="L3379" s="159" t="n">
        <v>832907.4418</v>
      </c>
      <c r="M3379" s="159" t="n">
        <v>808648</v>
      </c>
      <c r="N3379" s="159" t="n">
        <v>873339.84</v>
      </c>
      <c r="O3379" s="162">
        <f>MIN(K3379,L3379,M3379,N3379)</f>
        <v/>
      </c>
      <c r="P3379" s="162">
        <f>MAX(K3379,L3379,M3379,N3379)</f>
        <v/>
      </c>
      <c r="Q3379" s="162">
        <f>MEDIAN(K3379,L3379,M3379,N3379)</f>
        <v/>
      </c>
      <c r="R3379" s="162">
        <f>AVERAGE(K3379,L3379,M3379,N3379)</f>
        <v/>
      </c>
      <c r="S3379" s="162">
        <f>AVERAGE(O3379,Q3379)</f>
        <v/>
      </c>
      <c r="T3379" s="162">
        <f>AVERAGE(P3379,Q3379)</f>
        <v/>
      </c>
      <c r="U3379" s="41">
        <f>STDEVA(K3379,L3379,M3379,N3379)</f>
        <v/>
      </c>
      <c r="V3379" s="42">
        <f>U3379/Q3379</f>
        <v/>
      </c>
      <c r="W3379" s="43">
        <f>IF(X3379=O3379,"MENOR",IF(X3379=S3379,"PROM[MEN-MED]","PROMEDIO"))</f>
        <v/>
      </c>
      <c r="X3379" s="163">
        <f>IF(V3379&lt;=300%,O3379,IF(AND(V3379&gt;100%,V3379&lt;=150%),S3379,R3379))</f>
        <v/>
      </c>
      <c r="Y3379" s="162">
        <f>ROUND(X3379,0)</f>
        <v/>
      </c>
    </row>
    <row r="3380" ht="15.75" customHeight="1">
      <c r="B3380" s="32" t="inlineStr">
        <is>
          <t>4.19</t>
        </is>
      </c>
      <c r="C3380" s="32" t="n">
        <v>8714199</v>
      </c>
      <c r="D3380" s="72" t="inlineStr">
        <is>
          <t>CAMBIO DE SUBCONJUNTO DERECHO DEL CUBO DEL EJE TRASERO</t>
        </is>
      </c>
      <c r="E3380" s="56" t="inlineStr">
        <is>
          <t>cambio de subconjunto derecho del cubo del eje trasero</t>
        </is>
      </c>
      <c r="F3380" s="32" t="inlineStr">
        <is>
          <t>Unidad</t>
        </is>
      </c>
      <c r="G3380" s="35" t="inlineStr">
        <is>
          <t>suministro</t>
        </is>
      </c>
      <c r="H3380" s="159" t="n">
        <v>683953</v>
      </c>
      <c r="I3380" s="37" t="n">
        <v>158.91</v>
      </c>
      <c r="J3380" s="37" t="n">
        <v>151.76</v>
      </c>
      <c r="K3380" s="160">
        <f>H3380*(I3380/J3380)</f>
        <v/>
      </c>
      <c r="L3380" s="159" t="n">
        <v>856933.2205000001</v>
      </c>
      <c r="M3380" s="159" t="n">
        <v>831974</v>
      </c>
      <c r="N3380" s="159" t="n">
        <v>898531.92</v>
      </c>
      <c r="O3380" s="162">
        <f>MIN(K3380,L3380,M3380,N3380)</f>
        <v/>
      </c>
      <c r="P3380" s="162">
        <f>MAX(K3380,L3380,M3380,N3380)</f>
        <v/>
      </c>
      <c r="Q3380" s="162">
        <f>MEDIAN(K3380,L3380,M3380,N3380)</f>
        <v/>
      </c>
      <c r="R3380" s="162">
        <f>AVERAGE(K3380,L3380,M3380,N3380)</f>
        <v/>
      </c>
      <c r="S3380" s="162">
        <f>AVERAGE(O3380,Q3380)</f>
        <v/>
      </c>
      <c r="T3380" s="162">
        <f>AVERAGE(P3380,Q3380)</f>
        <v/>
      </c>
      <c r="U3380" s="41">
        <f>STDEVA(K3380,L3380,M3380,N3380)</f>
        <v/>
      </c>
      <c r="V3380" s="42">
        <f>U3380/Q3380</f>
        <v/>
      </c>
      <c r="W3380" s="43">
        <f>IF(X3380=O3380,"MENOR",IF(X3380=S3380,"PROM[MEN-MED]","PROMEDIO"))</f>
        <v/>
      </c>
      <c r="X3380" s="163">
        <f>IF(V3380&lt;=300%,O3380,IF(AND(V3380&gt;100%,V3380&lt;=150%),S3380,R3380))</f>
        <v/>
      </c>
      <c r="Y3380" s="162">
        <f>ROUND(X3380,0)</f>
        <v/>
      </c>
    </row>
    <row r="3381" ht="15.75" customHeight="1">
      <c r="B3381" s="32" t="inlineStr">
        <is>
          <t>4.20</t>
        </is>
      </c>
      <c r="C3381" s="32" t="n">
        <v>8714199</v>
      </c>
      <c r="D3381" s="72" t="inlineStr">
        <is>
          <t>CAMBIO DE CONJUNTO DEL PORTADOR DEL DIFERENCIAL DELANTERO</t>
        </is>
      </c>
      <c r="E3381" s="56" t="inlineStr">
        <is>
          <t>cambio de conjunto del portador del diferencial delantero</t>
        </is>
      </c>
      <c r="F3381" s="32" t="inlineStr">
        <is>
          <t>Unidad</t>
        </is>
      </c>
      <c r="G3381" s="35" t="inlineStr">
        <is>
          <t>suministro</t>
        </is>
      </c>
      <c r="H3381" s="159" t="n">
        <v>1860803</v>
      </c>
      <c r="I3381" s="37" t="n">
        <v>158.91</v>
      </c>
      <c r="J3381" s="37" t="n">
        <v>151.76</v>
      </c>
      <c r="K3381" s="160">
        <f>H3381*(I3381/J3381)</f>
        <v/>
      </c>
      <c r="L3381" s="159" t="n">
        <v>2332140.4253</v>
      </c>
      <c r="M3381" s="159" t="n">
        <v>2264214</v>
      </c>
      <c r="N3381" s="159" t="n">
        <v>2445351.12</v>
      </c>
      <c r="O3381" s="162">
        <f>MIN(K3381,L3381,M3381,N3381)</f>
        <v/>
      </c>
      <c r="P3381" s="162">
        <f>MAX(K3381,L3381,M3381,N3381)</f>
        <v/>
      </c>
      <c r="Q3381" s="162">
        <f>MEDIAN(K3381,L3381,M3381,N3381)</f>
        <v/>
      </c>
      <c r="R3381" s="162">
        <f>AVERAGE(K3381,L3381,M3381,N3381)</f>
        <v/>
      </c>
      <c r="S3381" s="162">
        <f>AVERAGE(O3381,Q3381)</f>
        <v/>
      </c>
      <c r="T3381" s="162">
        <f>AVERAGE(P3381,Q3381)</f>
        <v/>
      </c>
      <c r="U3381" s="41">
        <f>STDEVA(K3381,L3381,M3381,N3381)</f>
        <v/>
      </c>
      <c r="V3381" s="42">
        <f>U3381/Q3381</f>
        <v/>
      </c>
      <c r="W3381" s="43">
        <f>IF(X3381=O3381,"MENOR",IF(X3381=S3381,"PROM[MEN-MED]","PROMEDIO"))</f>
        <v/>
      </c>
      <c r="X3381" s="163">
        <f>IF(V3381&lt;=300%,O3381,IF(AND(V3381&gt;100%,V3381&lt;=150%),S3381,R3381))</f>
        <v/>
      </c>
      <c r="Y3381" s="162">
        <f>ROUND(X3381,0)</f>
        <v/>
      </c>
    </row>
    <row r="3382" ht="15.75" customHeight="1">
      <c r="B3382" s="32" t="inlineStr">
        <is>
          <t>4.21</t>
        </is>
      </c>
      <c r="C3382" s="32" t="n">
        <v>8714199</v>
      </c>
      <c r="D3382" s="72" t="inlineStr">
        <is>
          <t>CAMBIO DE TUBO DE VENTILACION DIFERENCIAL DELANTERO</t>
        </is>
      </c>
      <c r="E3382" s="56" t="inlineStr">
        <is>
          <t>cambio de tubo de ventilacion diferencial delantero</t>
        </is>
      </c>
      <c r="F3382" s="32" t="inlineStr">
        <is>
          <t>Unidad</t>
        </is>
      </c>
      <c r="G3382" s="35" t="inlineStr">
        <is>
          <t>suministro</t>
        </is>
      </c>
      <c r="H3382" s="159" t="n">
        <v>410372</v>
      </c>
      <c r="I3382" s="37" t="n">
        <v>158.91</v>
      </c>
      <c r="J3382" s="37" t="n">
        <v>151.76</v>
      </c>
      <c r="K3382" s="160">
        <f>H3382*(I3382/J3382)</f>
        <v/>
      </c>
      <c r="L3382" s="159" t="n">
        <v>494938.6953</v>
      </c>
      <c r="M3382" s="159" t="n">
        <v>480523</v>
      </c>
      <c r="N3382" s="159" t="n">
        <v>518964.84</v>
      </c>
      <c r="O3382" s="162">
        <f>MIN(K3382,L3382,M3382,N3382)</f>
        <v/>
      </c>
      <c r="P3382" s="162">
        <f>MAX(K3382,L3382,M3382,N3382)</f>
        <v/>
      </c>
      <c r="Q3382" s="162">
        <f>MEDIAN(K3382,L3382,M3382,N3382)</f>
        <v/>
      </c>
      <c r="R3382" s="162">
        <f>AVERAGE(K3382,L3382,M3382,N3382)</f>
        <v/>
      </c>
      <c r="S3382" s="162">
        <f>AVERAGE(O3382,Q3382)</f>
        <v/>
      </c>
      <c r="T3382" s="162">
        <f>AVERAGE(P3382,Q3382)</f>
        <v/>
      </c>
      <c r="U3382" s="41">
        <f>STDEVA(K3382,L3382,M3382,N3382)</f>
        <v/>
      </c>
      <c r="V3382" s="42">
        <f>U3382/Q3382</f>
        <v/>
      </c>
      <c r="W3382" s="43">
        <f>IF(X3382=O3382,"MENOR",IF(X3382=S3382,"PROM[MEN-MED]","PROMEDIO"))</f>
        <v/>
      </c>
      <c r="X3382" s="163">
        <f>IF(V3382&lt;=300%,O3382,IF(AND(V3382&gt;100%,V3382&lt;=150%),S3382,R3382))</f>
        <v/>
      </c>
      <c r="Y3382" s="162">
        <f>ROUND(X3382,0)</f>
        <v/>
      </c>
    </row>
    <row r="3383" ht="15.75" customHeight="1">
      <c r="B3383" s="32" t="inlineStr">
        <is>
          <t>4.22</t>
        </is>
      </c>
      <c r="C3383" s="32" t="n">
        <v>8714199</v>
      </c>
      <c r="D3383" s="72" t="inlineStr">
        <is>
          <t>CAMBIO DE SOPORTE DE DIFERENCIAL DELANTERO NO.1</t>
        </is>
      </c>
      <c r="E3383" s="56" t="inlineStr">
        <is>
          <t>cambio de soporte de diferencial delantero no.1</t>
        </is>
      </c>
      <c r="F3383" s="32" t="inlineStr">
        <is>
          <t>Unidad</t>
        </is>
      </c>
      <c r="G3383" s="35" t="inlineStr">
        <is>
          <t>suministro</t>
        </is>
      </c>
      <c r="H3383" s="159" t="n">
        <v>820743</v>
      </c>
      <c r="I3383" s="37" t="n">
        <v>158.91</v>
      </c>
      <c r="J3383" s="37" t="n">
        <v>151.76</v>
      </c>
      <c r="K3383" s="160">
        <f>H3383*(I3383/J3383)</f>
        <v/>
      </c>
      <c r="L3383" s="159" t="n">
        <v>1009099.2345</v>
      </c>
      <c r="M3383" s="159" t="n">
        <v>979708</v>
      </c>
      <c r="N3383" s="159" t="n">
        <v>1058084.64</v>
      </c>
      <c r="O3383" s="162">
        <f>MIN(K3383,L3383,M3383,N3383)</f>
        <v/>
      </c>
      <c r="P3383" s="162">
        <f>MAX(K3383,L3383,M3383,N3383)</f>
        <v/>
      </c>
      <c r="Q3383" s="162">
        <f>MEDIAN(K3383,L3383,M3383,N3383)</f>
        <v/>
      </c>
      <c r="R3383" s="162">
        <f>AVERAGE(K3383,L3383,M3383,N3383)</f>
        <v/>
      </c>
      <c r="S3383" s="162">
        <f>AVERAGE(O3383,Q3383)</f>
        <v/>
      </c>
      <c r="T3383" s="162">
        <f>AVERAGE(P3383,Q3383)</f>
        <v/>
      </c>
      <c r="U3383" s="41">
        <f>STDEVA(K3383,L3383,M3383,N3383)</f>
        <v/>
      </c>
      <c r="V3383" s="42">
        <f>U3383/Q3383</f>
        <v/>
      </c>
      <c r="W3383" s="43">
        <f>IF(X3383=O3383,"MENOR",IF(X3383=S3383,"PROM[MEN-MED]","PROMEDIO"))</f>
        <v/>
      </c>
      <c r="X3383" s="163">
        <f>IF(V3383&lt;=300%,O3383,IF(AND(V3383&gt;100%,V3383&lt;=150%),S3383,R3383))</f>
        <v/>
      </c>
      <c r="Y3383" s="162">
        <f>ROUND(X3383,0)</f>
        <v/>
      </c>
    </row>
    <row r="3384" ht="15.75" customHeight="1">
      <c r="B3384" s="32" t="inlineStr">
        <is>
          <t>4.23</t>
        </is>
      </c>
      <c r="C3384" s="32" t="n">
        <v>8714199</v>
      </c>
      <c r="D3384" s="72" t="inlineStr">
        <is>
          <t>CAMBIO DE SOPORTE DE DIFERENCIAL DELANTERO NO.2</t>
        </is>
      </c>
      <c r="E3384" s="56" t="inlineStr">
        <is>
          <t>cambio de soporte de diferencial delantero no.2</t>
        </is>
      </c>
      <c r="F3384" s="32" t="inlineStr">
        <is>
          <t>Unidad</t>
        </is>
      </c>
      <c r="G3384" s="35" t="inlineStr">
        <is>
          <t>suministro</t>
        </is>
      </c>
      <c r="H3384" s="159" t="n">
        <v>820743</v>
      </c>
      <c r="I3384" s="37" t="n">
        <v>158.91</v>
      </c>
      <c r="J3384" s="37" t="n">
        <v>151.76</v>
      </c>
      <c r="K3384" s="160">
        <f>H3384*(I3384/J3384)</f>
        <v/>
      </c>
      <c r="L3384" s="159" t="n">
        <v>1009099.2345</v>
      </c>
      <c r="M3384" s="159" t="n">
        <v>979708</v>
      </c>
      <c r="N3384" s="159" t="n">
        <v>1058084.64</v>
      </c>
      <c r="O3384" s="162">
        <f>MIN(K3384,L3384,M3384,N3384)</f>
        <v/>
      </c>
      <c r="P3384" s="162">
        <f>MAX(K3384,L3384,M3384,N3384)</f>
        <v/>
      </c>
      <c r="Q3384" s="162">
        <f>MEDIAN(K3384,L3384,M3384,N3384)</f>
        <v/>
      </c>
      <c r="R3384" s="162">
        <f>AVERAGE(K3384,L3384,M3384,N3384)</f>
        <v/>
      </c>
      <c r="S3384" s="162">
        <f>AVERAGE(O3384,Q3384)</f>
        <v/>
      </c>
      <c r="T3384" s="162">
        <f>AVERAGE(P3384,Q3384)</f>
        <v/>
      </c>
      <c r="U3384" s="41">
        <f>STDEVA(K3384,L3384,M3384,N3384)</f>
        <v/>
      </c>
      <c r="V3384" s="42">
        <f>U3384/Q3384</f>
        <v/>
      </c>
      <c r="W3384" s="43">
        <f>IF(X3384=O3384,"MENOR",IF(X3384=S3384,"PROM[MEN-MED]","PROMEDIO"))</f>
        <v/>
      </c>
      <c r="X3384" s="163">
        <f>IF(V3384&lt;=300%,O3384,IF(AND(V3384&gt;100%,V3384&lt;=150%),S3384,R3384))</f>
        <v/>
      </c>
      <c r="Y3384" s="162">
        <f>ROUND(X3384,0)</f>
        <v/>
      </c>
    </row>
    <row r="3385" ht="15.75" customHeight="1">
      <c r="B3385" s="32" t="inlineStr">
        <is>
          <t>4.24</t>
        </is>
      </c>
      <c r="C3385" s="32" t="n">
        <v>8714199</v>
      </c>
      <c r="D3385" s="72" t="inlineStr">
        <is>
          <t>CAMBIO DE SOPORTE DE DIFERENCIAL DELANTERO NO.3</t>
        </is>
      </c>
      <c r="E3385" s="56" t="inlineStr">
        <is>
          <t>cambio de soporte de diferencial delantero no.3</t>
        </is>
      </c>
      <c r="F3385" s="32" t="inlineStr">
        <is>
          <t>Unidad</t>
        </is>
      </c>
      <c r="G3385" s="35" t="inlineStr">
        <is>
          <t>suministro</t>
        </is>
      </c>
      <c r="H3385" s="159" t="n">
        <v>820743</v>
      </c>
      <c r="I3385" s="37" t="n">
        <v>158.91</v>
      </c>
      <c r="J3385" s="37" t="n">
        <v>151.76</v>
      </c>
      <c r="K3385" s="160">
        <f>H3385*(I3385/J3385)</f>
        <v/>
      </c>
      <c r="L3385" s="159" t="n">
        <v>1028320.0669</v>
      </c>
      <c r="M3385" s="159" t="n">
        <v>998369</v>
      </c>
      <c r="N3385" s="159" t="n">
        <v>1078238.52</v>
      </c>
      <c r="O3385" s="162">
        <f>MIN(K3385,L3385,M3385,N3385)</f>
        <v/>
      </c>
      <c r="P3385" s="162">
        <f>MAX(K3385,L3385,M3385,N3385)</f>
        <v/>
      </c>
      <c r="Q3385" s="162">
        <f>MEDIAN(K3385,L3385,M3385,N3385)</f>
        <v/>
      </c>
      <c r="R3385" s="162">
        <f>AVERAGE(K3385,L3385,M3385,N3385)</f>
        <v/>
      </c>
      <c r="S3385" s="162">
        <f>AVERAGE(O3385,Q3385)</f>
        <v/>
      </c>
      <c r="T3385" s="162">
        <f>AVERAGE(P3385,Q3385)</f>
        <v/>
      </c>
      <c r="U3385" s="41">
        <f>STDEVA(K3385,L3385,M3385,N3385)</f>
        <v/>
      </c>
      <c r="V3385" s="42">
        <f>U3385/Q3385</f>
        <v/>
      </c>
      <c r="W3385" s="43">
        <f>IF(X3385=O3385,"MENOR",IF(X3385=S3385,"PROM[MEN-MED]","PROMEDIO"))</f>
        <v/>
      </c>
      <c r="X3385" s="163">
        <f>IF(V3385&lt;=300%,O3385,IF(AND(V3385&gt;100%,V3385&lt;=150%),S3385,R3385))</f>
        <v/>
      </c>
      <c r="Y3385" s="162">
        <f>ROUND(X3385,0)</f>
        <v/>
      </c>
    </row>
    <row r="3386" ht="15.75" customHeight="1">
      <c r="B3386" s="32" t="inlineStr">
        <is>
          <t>4.25</t>
        </is>
      </c>
      <c r="C3386" s="32" t="n">
        <v>8714199</v>
      </c>
      <c r="D3386" s="72" t="inlineStr">
        <is>
          <t>CAMBIO DE CONJUNTO DE LA CAJA DEL DIFERENCIAL</t>
        </is>
      </c>
      <c r="E3386" s="56" t="inlineStr">
        <is>
          <t xml:space="preserve">cambio de conjunto de la ca ja del diferencial </t>
        </is>
      </c>
      <c r="F3386" s="32" t="inlineStr">
        <is>
          <t>Unidad</t>
        </is>
      </c>
      <c r="G3386" s="35" t="inlineStr">
        <is>
          <t>suministro</t>
        </is>
      </c>
      <c r="H3386" s="159" t="n">
        <v>1860803</v>
      </c>
      <c r="I3386" s="37" t="n">
        <v>158.91</v>
      </c>
      <c r="J3386" s="37" t="n">
        <v>151.76</v>
      </c>
      <c r="K3386" s="160">
        <f>H3386*(I3386/J3386)</f>
        <v/>
      </c>
      <c r="L3386" s="159" t="n">
        <v>2376989.7046</v>
      </c>
      <c r="M3386" s="159" t="n">
        <v>2307757</v>
      </c>
      <c r="N3386" s="159" t="n">
        <v>2492377.56</v>
      </c>
      <c r="O3386" s="162">
        <f>MIN(K3386,L3386,M3386,N3386)</f>
        <v/>
      </c>
      <c r="P3386" s="162">
        <f>MAX(K3386,L3386,M3386,N3386)</f>
        <v/>
      </c>
      <c r="Q3386" s="162">
        <f>MEDIAN(K3386,L3386,M3386,N3386)</f>
        <v/>
      </c>
      <c r="R3386" s="162">
        <f>AVERAGE(K3386,L3386,M3386,N3386)</f>
        <v/>
      </c>
      <c r="S3386" s="162">
        <f>AVERAGE(O3386,Q3386)</f>
        <v/>
      </c>
      <c r="T3386" s="162">
        <f>AVERAGE(P3386,Q3386)</f>
        <v/>
      </c>
      <c r="U3386" s="41">
        <f>STDEVA(K3386,L3386,M3386,N3386)</f>
        <v/>
      </c>
      <c r="V3386" s="42">
        <f>U3386/Q3386</f>
        <v/>
      </c>
      <c r="W3386" s="43">
        <f>IF(X3386=O3386,"MENOR",IF(X3386=S3386,"PROM[MEN-MED]","PROMEDIO"))</f>
        <v/>
      </c>
      <c r="X3386" s="163">
        <f>IF(V3386&lt;=300%,O3386,IF(AND(V3386&gt;100%,V3386&lt;=150%),S3386,R3386))</f>
        <v/>
      </c>
      <c r="Y3386" s="162">
        <f>ROUND(X3386,0)</f>
        <v/>
      </c>
    </row>
    <row r="3387" ht="15.75" customHeight="1">
      <c r="B3387" s="32" t="inlineStr">
        <is>
          <t>4.26</t>
        </is>
      </c>
      <c r="C3387" s="32" t="n">
        <v>8714199</v>
      </c>
      <c r="D3387" s="72" t="inlineStr">
        <is>
          <t xml:space="preserve">CAMBIO DE RETEN DEL COJINETE LATERAL DEL DIFERENCIAL </t>
        </is>
      </c>
      <c r="E3387" s="56" t="inlineStr">
        <is>
          <t xml:space="preserve">cambio de reten del cojinete lateral del diferencial </t>
        </is>
      </c>
      <c r="F3387" s="32" t="inlineStr">
        <is>
          <t>Unidad</t>
        </is>
      </c>
      <c r="G3387" s="35" t="inlineStr">
        <is>
          <t>suministro</t>
        </is>
      </c>
      <c r="H3387" s="159" t="n">
        <v>820743</v>
      </c>
      <c r="I3387" s="37" t="n">
        <v>158.91</v>
      </c>
      <c r="J3387" s="37" t="n">
        <v>151.76</v>
      </c>
      <c r="K3387" s="160">
        <f>H3387*(I3387/J3387)</f>
        <v/>
      </c>
      <c r="L3387" s="159" t="n">
        <v>1009099.2345</v>
      </c>
      <c r="M3387" s="159" t="n">
        <v>979708</v>
      </c>
      <c r="N3387" s="159" t="n">
        <v>1058084.64</v>
      </c>
      <c r="O3387" s="162">
        <f>MIN(K3387,L3387,M3387,N3387)</f>
        <v/>
      </c>
      <c r="P3387" s="162">
        <f>MAX(K3387,L3387,M3387,N3387)</f>
        <v/>
      </c>
      <c r="Q3387" s="162">
        <f>MEDIAN(K3387,L3387,M3387,N3387)</f>
        <v/>
      </c>
      <c r="R3387" s="162">
        <f>AVERAGE(K3387,L3387,M3387,N3387)</f>
        <v/>
      </c>
      <c r="S3387" s="162">
        <f>AVERAGE(O3387,Q3387)</f>
        <v/>
      </c>
      <c r="T3387" s="162">
        <f>AVERAGE(P3387,Q3387)</f>
        <v/>
      </c>
      <c r="U3387" s="41">
        <f>STDEVA(K3387,L3387,M3387,N3387)</f>
        <v/>
      </c>
      <c r="V3387" s="42">
        <f>U3387/Q3387</f>
        <v/>
      </c>
      <c r="W3387" s="43">
        <f>IF(X3387=O3387,"MENOR",IF(X3387=S3387,"PROM[MEN-MED]","PROMEDIO"))</f>
        <v/>
      </c>
      <c r="X3387" s="163">
        <f>IF(V3387&lt;=300%,O3387,IF(AND(V3387&gt;100%,V3387&lt;=150%),S3387,R3387))</f>
        <v/>
      </c>
      <c r="Y3387" s="162">
        <f>ROUND(X3387,0)</f>
        <v/>
      </c>
    </row>
    <row r="3388" ht="15.75" customHeight="1">
      <c r="B3388" s="32" t="inlineStr">
        <is>
          <t>4.27</t>
        </is>
      </c>
      <c r="C3388" s="32" t="n">
        <v>8714199</v>
      </c>
      <c r="D3388" s="72" t="inlineStr">
        <is>
          <t>CAMBIO DE TAPON DE LLENADO DEL ALOJAMIENTO DEL EJE TRASERO</t>
        </is>
      </c>
      <c r="E3388" s="56" t="inlineStr">
        <is>
          <t>cambio de tapon de llenado del alojamiento del eje trasero</t>
        </is>
      </c>
      <c r="F3388" s="32" t="inlineStr">
        <is>
          <t>Unidad</t>
        </is>
      </c>
      <c r="G3388" s="35" t="inlineStr">
        <is>
          <t>suministro</t>
        </is>
      </c>
      <c r="H3388" s="159" t="n">
        <v>136791</v>
      </c>
      <c r="I3388" s="37" t="n">
        <v>158.91</v>
      </c>
      <c r="J3388" s="37" t="n">
        <v>151.76</v>
      </c>
      <c r="K3388" s="160">
        <f>H3388*(I3388/J3388)</f>
        <v/>
      </c>
      <c r="L3388" s="159" t="n">
        <v>168183.5449</v>
      </c>
      <c r="M3388" s="159" t="n">
        <v>163285</v>
      </c>
      <c r="N3388" s="159" t="n">
        <v>176347.8</v>
      </c>
      <c r="O3388" s="162">
        <f>MIN(K3388,L3388,M3388,N3388)</f>
        <v/>
      </c>
      <c r="P3388" s="162">
        <f>MAX(K3388,L3388,M3388,N3388)</f>
        <v/>
      </c>
      <c r="Q3388" s="162">
        <f>MEDIAN(K3388,L3388,M3388,N3388)</f>
        <v/>
      </c>
      <c r="R3388" s="162">
        <f>AVERAGE(K3388,L3388,M3388,N3388)</f>
        <v/>
      </c>
      <c r="S3388" s="162">
        <f>AVERAGE(O3388,Q3388)</f>
        <v/>
      </c>
      <c r="T3388" s="162">
        <f>AVERAGE(P3388,Q3388)</f>
        <v/>
      </c>
      <c r="U3388" s="41">
        <f>STDEVA(K3388,L3388,M3388,N3388)</f>
        <v/>
      </c>
      <c r="V3388" s="42">
        <f>U3388/Q3388</f>
        <v/>
      </c>
      <c r="W3388" s="43">
        <f>IF(X3388=O3388,"MENOR",IF(X3388=S3388,"PROM[MEN-MED]","PROMEDIO"))</f>
        <v/>
      </c>
      <c r="X3388" s="163">
        <f>IF(V3388&lt;=300%,O3388,IF(AND(V3388&gt;100%,V3388&lt;=150%),S3388,R3388))</f>
        <v/>
      </c>
      <c r="Y3388" s="162">
        <f>ROUND(X3388,0)</f>
        <v/>
      </c>
    </row>
    <row r="3389" ht="15.75" customHeight="1">
      <c r="B3389" s="32" t="inlineStr">
        <is>
          <t>4.28</t>
        </is>
      </c>
      <c r="C3389" s="32" t="n">
        <v>8714199</v>
      </c>
      <c r="D3389" s="72" t="inlineStr">
        <is>
          <t>CAMBIO DE TAPON DE DRENAJE DEL ALOJAMIENTO DEL EJE TRASERO</t>
        </is>
      </c>
      <c r="E3389" s="56" t="inlineStr">
        <is>
          <t>cambio de tapon de drenaje del alojamiento del eje trasero</t>
        </is>
      </c>
      <c r="F3389" s="32" t="inlineStr">
        <is>
          <t>Unidad</t>
        </is>
      </c>
      <c r="G3389" s="35" t="inlineStr">
        <is>
          <t>suministro</t>
        </is>
      </c>
      <c r="H3389" s="159" t="n">
        <v>136791</v>
      </c>
      <c r="I3389" s="37" t="n">
        <v>158.91</v>
      </c>
      <c r="J3389" s="37" t="n">
        <v>151.76</v>
      </c>
      <c r="K3389" s="160">
        <f>H3389*(I3389/J3389)</f>
        <v/>
      </c>
      <c r="L3389" s="159" t="n">
        <v>164979.22</v>
      </c>
      <c r="M3389" s="159" t="n">
        <v>160174</v>
      </c>
      <c r="N3389" s="159" t="n">
        <v>172987.92</v>
      </c>
      <c r="O3389" s="162">
        <f>MIN(K3389,L3389,M3389,N3389)</f>
        <v/>
      </c>
      <c r="P3389" s="162">
        <f>MAX(K3389,L3389,M3389,N3389)</f>
        <v/>
      </c>
      <c r="Q3389" s="162">
        <f>MEDIAN(K3389,L3389,M3389,N3389)</f>
        <v/>
      </c>
      <c r="R3389" s="162">
        <f>AVERAGE(K3389,L3389,M3389,N3389)</f>
        <v/>
      </c>
      <c r="S3389" s="162">
        <f>AVERAGE(O3389,Q3389)</f>
        <v/>
      </c>
      <c r="T3389" s="162">
        <f>AVERAGE(P3389,Q3389)</f>
        <v/>
      </c>
      <c r="U3389" s="41">
        <f>STDEVA(K3389,L3389,M3389,N3389)</f>
        <v/>
      </c>
      <c r="V3389" s="42">
        <f>U3389/Q3389</f>
        <v/>
      </c>
      <c r="W3389" s="43">
        <f>IF(X3389=O3389,"MENOR",IF(X3389=S3389,"PROM[MEN-MED]","PROMEDIO"))</f>
        <v/>
      </c>
      <c r="X3389" s="163">
        <f>IF(V3389&lt;=300%,O3389,IF(AND(V3389&gt;100%,V3389&lt;=150%),S3389,R3389))</f>
        <v/>
      </c>
      <c r="Y3389" s="162">
        <f>ROUND(X3389,0)</f>
        <v/>
      </c>
    </row>
    <row r="3390" ht="15.75" customHeight="1">
      <c r="B3390" s="32" t="inlineStr">
        <is>
          <t>4.29</t>
        </is>
      </c>
      <c r="C3390" s="32" t="n">
        <v>8714199</v>
      </c>
      <c r="D3390" s="72" t="inlineStr">
        <is>
          <t>CAMBIO DE JUNTA DEL PORTADOR DEL DIFERENCIAL TRASERO</t>
        </is>
      </c>
      <c r="E3390" s="56" t="inlineStr">
        <is>
          <t>cambio de junta del portador del diferencial trasero</t>
        </is>
      </c>
      <c r="F3390" s="32" t="inlineStr">
        <is>
          <t>Unidad</t>
        </is>
      </c>
      <c r="G3390" s="35" t="inlineStr">
        <is>
          <t>suministro</t>
        </is>
      </c>
      <c r="H3390" s="159" t="n">
        <v>1860803</v>
      </c>
      <c r="I3390" s="37" t="n">
        <v>158.91</v>
      </c>
      <c r="J3390" s="37" t="n">
        <v>151.76</v>
      </c>
      <c r="K3390" s="160">
        <f>H3390*(I3390/J3390)</f>
        <v/>
      </c>
      <c r="L3390" s="159" t="n">
        <v>2354564.5473</v>
      </c>
      <c r="M3390" s="159" t="n">
        <v>2285985</v>
      </c>
      <c r="N3390" s="159" t="n">
        <v>2468863.8</v>
      </c>
      <c r="O3390" s="162">
        <f>MIN(K3390,L3390,M3390,N3390)</f>
        <v/>
      </c>
      <c r="P3390" s="162">
        <f>MAX(K3390,L3390,M3390,N3390)</f>
        <v/>
      </c>
      <c r="Q3390" s="162">
        <f>MEDIAN(K3390,L3390,M3390,N3390)</f>
        <v/>
      </c>
      <c r="R3390" s="162">
        <f>AVERAGE(K3390,L3390,M3390,N3390)</f>
        <v/>
      </c>
      <c r="S3390" s="162">
        <f>AVERAGE(O3390,Q3390)</f>
        <v/>
      </c>
      <c r="T3390" s="162">
        <f>AVERAGE(P3390,Q3390)</f>
        <v/>
      </c>
      <c r="U3390" s="41">
        <f>STDEVA(K3390,L3390,M3390,N3390)</f>
        <v/>
      </c>
      <c r="V3390" s="42">
        <f>U3390/Q3390</f>
        <v/>
      </c>
      <c r="W3390" s="43">
        <f>IF(X3390=O3390,"MENOR",IF(X3390=S3390,"PROM[MEN-MED]","PROMEDIO"))</f>
        <v/>
      </c>
      <c r="X3390" s="163">
        <f>IF(V3390&lt;=300%,O3390,IF(AND(V3390&gt;100%,V3390&lt;=150%),S3390,R3390))</f>
        <v/>
      </c>
      <c r="Y3390" s="162">
        <f>ROUND(X3390,0)</f>
        <v/>
      </c>
    </row>
    <row r="3391" ht="15.75" customHeight="1">
      <c r="B3391" s="32" t="inlineStr">
        <is>
          <t>4.30</t>
        </is>
      </c>
      <c r="C3391" s="32" t="n">
        <v>8714199</v>
      </c>
      <c r="D3391" s="72" t="inlineStr">
        <is>
          <t>CAMBIO DE CONJUNTO SOPORTE DEL DIFERENCIAL TRASERO</t>
        </is>
      </c>
      <c r="E3391" s="56" t="inlineStr">
        <is>
          <t>cambio de conjunto soporte del diferencial trasero</t>
        </is>
      </c>
      <c r="F3391" s="32" t="inlineStr">
        <is>
          <t>Unidad</t>
        </is>
      </c>
      <c r="G3391" s="35" t="inlineStr">
        <is>
          <t>suministro</t>
        </is>
      </c>
      <c r="H3391" s="159" t="n">
        <v>820743</v>
      </c>
      <c r="I3391" s="37" t="n">
        <v>158.91</v>
      </c>
      <c r="J3391" s="37" t="n">
        <v>151.76</v>
      </c>
      <c r="K3391" s="160">
        <f>H3391*(I3391/J3391)</f>
        <v/>
      </c>
      <c r="L3391" s="159" t="n">
        <v>1018710.1743</v>
      </c>
      <c r="M3391" s="159" t="n">
        <v>989039</v>
      </c>
      <c r="N3391" s="159" t="n">
        <v>1068162.12</v>
      </c>
      <c r="O3391" s="162">
        <f>MIN(K3391,L3391,M3391,N3391)</f>
        <v/>
      </c>
      <c r="P3391" s="162">
        <f>MAX(K3391,L3391,M3391,N3391)</f>
        <v/>
      </c>
      <c r="Q3391" s="162">
        <f>MEDIAN(K3391,L3391,M3391,N3391)</f>
        <v/>
      </c>
      <c r="R3391" s="162">
        <f>AVERAGE(K3391,L3391,M3391,N3391)</f>
        <v/>
      </c>
      <c r="S3391" s="162">
        <f>AVERAGE(O3391,Q3391)</f>
        <v/>
      </c>
      <c r="T3391" s="162">
        <f>AVERAGE(P3391,Q3391)</f>
        <v/>
      </c>
      <c r="U3391" s="41">
        <f>STDEVA(K3391,L3391,M3391,N3391)</f>
        <v/>
      </c>
      <c r="V3391" s="42">
        <f>U3391/Q3391</f>
        <v/>
      </c>
      <c r="W3391" s="43">
        <f>IF(X3391=O3391,"MENOR",IF(X3391=S3391,"PROM[MEN-MED]","PROMEDIO"))</f>
        <v/>
      </c>
      <c r="X3391" s="163">
        <f>IF(V3391&lt;=300%,O3391,IF(AND(V3391&gt;100%,V3391&lt;=150%),S3391,R3391))</f>
        <v/>
      </c>
      <c r="Y3391" s="162">
        <f>ROUND(X3391,0)</f>
        <v/>
      </c>
    </row>
    <row r="3392" ht="15.75" customHeight="1">
      <c r="B3392" s="32" t="inlineStr">
        <is>
          <t>4.31</t>
        </is>
      </c>
      <c r="C3392" s="32" t="n">
        <v>8714199</v>
      </c>
      <c r="D3392" s="72" t="inlineStr">
        <is>
          <t>CAMBIO DE SUBCONJUNTO DE LA BRIDA GEMELA DEL ENGRANAJE IMPULSOR TRASERO</t>
        </is>
      </c>
      <c r="E3392" s="56" t="inlineStr">
        <is>
          <t>cambio de subconjunto de la brida gemela del engranaje impulsor trasero</t>
        </is>
      </c>
      <c r="F3392" s="32" t="inlineStr">
        <is>
          <t>Unidad</t>
        </is>
      </c>
      <c r="G3392" s="35" t="inlineStr">
        <is>
          <t>suministro</t>
        </is>
      </c>
      <c r="H3392" s="159" t="n">
        <v>1085280</v>
      </c>
      <c r="I3392" s="37" t="n">
        <v>158.91</v>
      </c>
      <c r="J3392" s="37" t="n">
        <v>151.76</v>
      </c>
      <c r="K3392" s="160">
        <f>H3392*(I3392/J3392)</f>
        <v/>
      </c>
      <c r="L3392" s="159" t="n">
        <v>1332652.1068</v>
      </c>
      <c r="M3392" s="159" t="n">
        <v>1293837</v>
      </c>
      <c r="N3392" s="159" t="n">
        <v>1397343.96</v>
      </c>
      <c r="O3392" s="162">
        <f>MIN(K3392,L3392,M3392,N3392)</f>
        <v/>
      </c>
      <c r="P3392" s="162">
        <f>MAX(K3392,L3392,M3392,N3392)</f>
        <v/>
      </c>
      <c r="Q3392" s="162">
        <f>MEDIAN(K3392,L3392,M3392,N3392)</f>
        <v/>
      </c>
      <c r="R3392" s="162">
        <f>AVERAGE(K3392,L3392,M3392,N3392)</f>
        <v/>
      </c>
      <c r="S3392" s="162">
        <f>AVERAGE(O3392,Q3392)</f>
        <v/>
      </c>
      <c r="T3392" s="162">
        <f>AVERAGE(P3392,Q3392)</f>
        <v/>
      </c>
      <c r="U3392" s="41">
        <f>STDEVA(K3392,L3392,M3392,N3392)</f>
        <v/>
      </c>
      <c r="V3392" s="42">
        <f>U3392/Q3392</f>
        <v/>
      </c>
      <c r="W3392" s="43">
        <f>IF(X3392=O3392,"MENOR",IF(X3392=S3392,"PROM[MEN-MED]","PROMEDIO"))</f>
        <v/>
      </c>
      <c r="X3392" s="163">
        <f>IF(V3392&lt;=300%,O3392,IF(AND(V3392&gt;100%,V3392&lt;=150%),S3392,R3392))</f>
        <v/>
      </c>
      <c r="Y3392" s="162">
        <f>ROUND(X3392,0)</f>
        <v/>
      </c>
    </row>
    <row r="3393" ht="15.75" customHeight="1">
      <c r="B3393" s="32" t="inlineStr">
        <is>
          <t>4.32</t>
        </is>
      </c>
      <c r="C3393" s="32" t="n">
        <v>8714199</v>
      </c>
      <c r="D3393" s="72" t="inlineStr">
        <is>
          <t>CAMBIO DE COJINETE INTERFIOR DE LA CAJA DEL DIFERENCIAL TRASERO</t>
        </is>
      </c>
      <c r="E3393" s="56" t="inlineStr">
        <is>
          <t>cambio de cojinete interfior de la caja del diferencial trasero</t>
        </is>
      </c>
      <c r="F3393" s="32" t="inlineStr">
        <is>
          <t>Unidad</t>
        </is>
      </c>
      <c r="G3393" s="35" t="inlineStr">
        <is>
          <t>suministro</t>
        </is>
      </c>
      <c r="H3393" s="159" t="n">
        <v>1863064</v>
      </c>
      <c r="I3393" s="37" t="n">
        <v>158.91</v>
      </c>
      <c r="J3393" s="37" t="n">
        <v>151.76</v>
      </c>
      <c r="K3393" s="160">
        <f>H3393*(I3393/J3393)</f>
        <v/>
      </c>
      <c r="L3393" s="159" t="n">
        <v>2399413.8385</v>
      </c>
      <c r="M3393" s="159" t="n">
        <v>2329528</v>
      </c>
      <c r="N3393" s="159" t="n">
        <v>2515890.24</v>
      </c>
      <c r="O3393" s="162">
        <f>MIN(K3393,L3393,M3393,N3393)</f>
        <v/>
      </c>
      <c r="P3393" s="162">
        <f>MAX(K3393,L3393,M3393,N3393)</f>
        <v/>
      </c>
      <c r="Q3393" s="162">
        <f>MEDIAN(K3393,L3393,M3393,N3393)</f>
        <v/>
      </c>
      <c r="R3393" s="162">
        <f>AVERAGE(K3393,L3393,M3393,N3393)</f>
        <v/>
      </c>
      <c r="S3393" s="162">
        <f>AVERAGE(O3393,Q3393)</f>
        <v/>
      </c>
      <c r="T3393" s="162">
        <f>AVERAGE(P3393,Q3393)</f>
        <v/>
      </c>
      <c r="U3393" s="41">
        <f>STDEVA(K3393,L3393,M3393,N3393)</f>
        <v/>
      </c>
      <c r="V3393" s="42">
        <f>U3393/Q3393</f>
        <v/>
      </c>
      <c r="W3393" s="43">
        <f>IF(X3393=O3393,"MENOR",IF(X3393=S3393,"PROM[MEN-MED]","PROMEDIO"))</f>
        <v/>
      </c>
      <c r="X3393" s="163">
        <f>IF(V3393&lt;=300%,O3393,IF(AND(V3393&gt;100%,V3393&lt;=150%),S3393,R3393))</f>
        <v/>
      </c>
      <c r="Y3393" s="162">
        <f>ROUND(X3393,0)</f>
        <v/>
      </c>
    </row>
    <row r="3394" ht="15.75" customHeight="1">
      <c r="B3394" s="32" t="inlineStr">
        <is>
          <t>4.33</t>
        </is>
      </c>
      <c r="C3394" s="32" t="n">
        <v>8714199</v>
      </c>
      <c r="D3394" s="72" t="inlineStr">
        <is>
          <t>CAMBIO DE ENGRANAJE IMPULSOR DEL DIFERENCIAL TRASERO</t>
        </is>
      </c>
      <c r="E3394" s="56" t="inlineStr">
        <is>
          <t>cambio de engranaje impulsor del diferencial trasero</t>
        </is>
      </c>
      <c r="F3394" s="32" t="inlineStr">
        <is>
          <t>Unidad</t>
        </is>
      </c>
      <c r="G3394" s="35" t="inlineStr">
        <is>
          <t>suministro</t>
        </is>
      </c>
      <c r="H3394" s="159" t="n">
        <v>1863064</v>
      </c>
      <c r="I3394" s="37" t="n">
        <v>158.91</v>
      </c>
      <c r="J3394" s="37" t="n">
        <v>151.76</v>
      </c>
      <c r="K3394" s="160">
        <f>H3394*(I3394/J3394)</f>
        <v/>
      </c>
      <c r="L3394" s="159" t="n">
        <v>2332140.4253</v>
      </c>
      <c r="M3394" s="159" t="n">
        <v>2264214</v>
      </c>
      <c r="N3394" s="159" t="n">
        <v>2445351.12</v>
      </c>
      <c r="O3394" s="162">
        <f>MIN(K3394,L3394,M3394,N3394)</f>
        <v/>
      </c>
      <c r="P3394" s="162">
        <f>MAX(K3394,L3394,M3394,N3394)</f>
        <v/>
      </c>
      <c r="Q3394" s="162">
        <f>MEDIAN(K3394,L3394,M3394,N3394)</f>
        <v/>
      </c>
      <c r="R3394" s="162">
        <f>AVERAGE(K3394,L3394,M3394,N3394)</f>
        <v/>
      </c>
      <c r="S3394" s="162">
        <f>AVERAGE(O3394,Q3394)</f>
        <v/>
      </c>
      <c r="T3394" s="162">
        <f>AVERAGE(P3394,Q3394)</f>
        <v/>
      </c>
      <c r="U3394" s="41">
        <f>STDEVA(K3394,L3394,M3394,N3394)</f>
        <v/>
      </c>
      <c r="V3394" s="42">
        <f>U3394/Q3394</f>
        <v/>
      </c>
      <c r="W3394" s="43">
        <f>IF(X3394=O3394,"MENOR",IF(X3394=S3394,"PROM[MEN-MED]","PROMEDIO"))</f>
        <v/>
      </c>
      <c r="X3394" s="163">
        <f>IF(V3394&lt;=300%,O3394,IF(AND(V3394&gt;100%,V3394&lt;=150%),S3394,R3394))</f>
        <v/>
      </c>
      <c r="Y3394" s="162">
        <f>ROUND(X3394,0)</f>
        <v/>
      </c>
    </row>
    <row r="3395" ht="15.75" customHeight="1">
      <c r="B3395" s="32" t="inlineStr">
        <is>
          <t>4.34</t>
        </is>
      </c>
      <c r="C3395" s="32" t="n">
        <v>8714199</v>
      </c>
      <c r="D3395" s="72" t="inlineStr">
        <is>
          <t>CAMBIO DE CORONA DENTADA DEL DIFERENCIAL TRASERO</t>
        </is>
      </c>
      <c r="E3395" s="56" t="inlineStr">
        <is>
          <t>cambio de corona dentada del diferencial trasero</t>
        </is>
      </c>
      <c r="F3395" s="32" t="inlineStr">
        <is>
          <t>Unidad</t>
        </is>
      </c>
      <c r="G3395" s="35" t="inlineStr">
        <is>
          <t>suministro</t>
        </is>
      </c>
      <c r="H3395" s="159" t="n">
        <v>1863064</v>
      </c>
      <c r="I3395" s="37" t="n">
        <v>158.91</v>
      </c>
      <c r="J3395" s="37" t="n">
        <v>151.76</v>
      </c>
      <c r="K3395" s="160">
        <f>H3395*(I3395/J3395)</f>
        <v/>
      </c>
      <c r="L3395" s="159" t="n">
        <v>2354564.5473</v>
      </c>
      <c r="M3395" s="159" t="n">
        <v>2285985</v>
      </c>
      <c r="N3395" s="159" t="n">
        <v>2468863.8</v>
      </c>
      <c r="O3395" s="162">
        <f>MIN(K3395,L3395,M3395,N3395)</f>
        <v/>
      </c>
      <c r="P3395" s="162">
        <f>MAX(K3395,L3395,M3395,N3395)</f>
        <v/>
      </c>
      <c r="Q3395" s="162">
        <f>MEDIAN(K3395,L3395,M3395,N3395)</f>
        <v/>
      </c>
      <c r="R3395" s="162">
        <f>AVERAGE(K3395,L3395,M3395,N3395)</f>
        <v/>
      </c>
      <c r="S3395" s="162">
        <f>AVERAGE(O3395,Q3395)</f>
        <v/>
      </c>
      <c r="T3395" s="162">
        <f>AVERAGE(P3395,Q3395)</f>
        <v/>
      </c>
      <c r="U3395" s="41">
        <f>STDEVA(K3395,L3395,M3395,N3395)</f>
        <v/>
      </c>
      <c r="V3395" s="42">
        <f>U3395/Q3395</f>
        <v/>
      </c>
      <c r="W3395" s="43">
        <f>IF(X3395=O3395,"MENOR",IF(X3395=S3395,"PROM[MEN-MED]","PROMEDIO"))</f>
        <v/>
      </c>
      <c r="X3395" s="163">
        <f>IF(V3395&lt;=300%,O3395,IF(AND(V3395&gt;100%,V3395&lt;=150%),S3395,R3395))</f>
        <v/>
      </c>
      <c r="Y3395" s="162">
        <f>ROUND(X3395,0)</f>
        <v/>
      </c>
    </row>
    <row r="3396" ht="15.75" customHeight="1">
      <c r="B3396" s="32" t="inlineStr">
        <is>
          <t>4.35</t>
        </is>
      </c>
      <c r="C3396" s="32" t="n">
        <v>8714199</v>
      </c>
      <c r="D3396" s="72" t="inlineStr">
        <is>
          <t>CAMBIO DE CAJA DERECHA DEL DIFERENCIAL TRASERO</t>
        </is>
      </c>
      <c r="E3396" s="56" t="inlineStr">
        <is>
          <t>cambio de caja derecha del diferencial trasero</t>
        </is>
      </c>
      <c r="F3396" s="32" t="inlineStr">
        <is>
          <t>Unidad</t>
        </is>
      </c>
      <c r="G3396" s="35" t="inlineStr">
        <is>
          <t>suministro</t>
        </is>
      </c>
      <c r="H3396" s="159" t="n">
        <v>1863064</v>
      </c>
      <c r="I3396" s="37" t="n">
        <v>158.91</v>
      </c>
      <c r="J3396" s="37" t="n">
        <v>151.76</v>
      </c>
      <c r="K3396" s="160">
        <f>H3396*(I3396/J3396)</f>
        <v/>
      </c>
      <c r="L3396" s="159" t="n">
        <v>2376989.7046</v>
      </c>
      <c r="M3396" s="159" t="n">
        <v>2307757</v>
      </c>
      <c r="N3396" s="159" t="n">
        <v>2492377.56</v>
      </c>
      <c r="O3396" s="162">
        <f>MIN(K3396,L3396,M3396,N3396)</f>
        <v/>
      </c>
      <c r="P3396" s="162">
        <f>MAX(K3396,L3396,M3396,N3396)</f>
        <v/>
      </c>
      <c r="Q3396" s="162">
        <f>MEDIAN(K3396,L3396,M3396,N3396)</f>
        <v/>
      </c>
      <c r="R3396" s="162">
        <f>AVERAGE(K3396,L3396,M3396,N3396)</f>
        <v/>
      </c>
      <c r="S3396" s="162">
        <f>AVERAGE(O3396,Q3396)</f>
        <v/>
      </c>
      <c r="T3396" s="162">
        <f>AVERAGE(P3396,Q3396)</f>
        <v/>
      </c>
      <c r="U3396" s="41">
        <f>STDEVA(K3396,L3396,M3396,N3396)</f>
        <v/>
      </c>
      <c r="V3396" s="42">
        <f>U3396/Q3396</f>
        <v/>
      </c>
      <c r="W3396" s="43">
        <f>IF(X3396=O3396,"MENOR",IF(X3396=S3396,"PROM[MEN-MED]","PROMEDIO"))</f>
        <v/>
      </c>
      <c r="X3396" s="163">
        <f>IF(V3396&lt;=300%,O3396,IF(AND(V3396&gt;100%,V3396&lt;=150%),S3396,R3396))</f>
        <v/>
      </c>
      <c r="Y3396" s="162">
        <f>ROUND(X3396,0)</f>
        <v/>
      </c>
    </row>
    <row r="3397" ht="15.75" customHeight="1">
      <c r="B3397" s="32" t="inlineStr">
        <is>
          <t>4.36</t>
        </is>
      </c>
      <c r="C3397" s="32" t="n">
        <v>8714199</v>
      </c>
      <c r="D3397" s="72" t="inlineStr">
        <is>
          <t>CAMBIO DE CAJA IZQUIERDA DEL DIFERENCIAL TRASERO</t>
        </is>
      </c>
      <c r="E3397" s="56" t="inlineStr">
        <is>
          <t>cambio de caja izquierda del diferencial trasero</t>
        </is>
      </c>
      <c r="F3397" s="32" t="inlineStr">
        <is>
          <t>Unidad</t>
        </is>
      </c>
      <c r="G3397" s="35" t="inlineStr">
        <is>
          <t>suministro</t>
        </is>
      </c>
      <c r="H3397" s="159" t="n">
        <v>1863064</v>
      </c>
      <c r="I3397" s="37" t="n">
        <v>158.91</v>
      </c>
      <c r="J3397" s="37" t="n">
        <v>151.76</v>
      </c>
      <c r="K3397" s="160">
        <f>H3397*(I3397/J3397)</f>
        <v/>
      </c>
      <c r="L3397" s="159" t="n">
        <v>2399413.8385</v>
      </c>
      <c r="M3397" s="159" t="n">
        <v>2329528</v>
      </c>
      <c r="N3397" s="159" t="n">
        <v>2515890.24</v>
      </c>
      <c r="O3397" s="162">
        <f>MIN(K3397,L3397,M3397,N3397)</f>
        <v/>
      </c>
      <c r="P3397" s="162">
        <f>MAX(K3397,L3397,M3397,N3397)</f>
        <v/>
      </c>
      <c r="Q3397" s="162">
        <f>MEDIAN(K3397,L3397,M3397,N3397)</f>
        <v/>
      </c>
      <c r="R3397" s="162">
        <f>AVERAGE(K3397,L3397,M3397,N3397)</f>
        <v/>
      </c>
      <c r="S3397" s="162">
        <f>AVERAGE(O3397,Q3397)</f>
        <v/>
      </c>
      <c r="T3397" s="162">
        <f>AVERAGE(P3397,Q3397)</f>
        <v/>
      </c>
      <c r="U3397" s="41">
        <f>STDEVA(K3397,L3397,M3397,N3397)</f>
        <v/>
      </c>
      <c r="V3397" s="42">
        <f>U3397/Q3397</f>
        <v/>
      </c>
      <c r="W3397" s="43">
        <f>IF(X3397=O3397,"MENOR",IF(X3397=S3397,"PROM[MEN-MED]","PROMEDIO"))</f>
        <v/>
      </c>
      <c r="X3397" s="163">
        <f>IF(V3397&lt;=300%,O3397,IF(AND(V3397&gt;100%,V3397&lt;=150%),S3397,R3397))</f>
        <v/>
      </c>
      <c r="Y3397" s="162">
        <f>ROUND(X3397,0)</f>
        <v/>
      </c>
    </row>
    <row r="3398" ht="15" customHeight="1">
      <c r="B3398" s="26" t="inlineStr">
        <is>
          <t>5.</t>
        </is>
      </c>
      <c r="C3398" s="142" t="inlineStr">
        <is>
          <t>SISTEMA ELÉCTRICO</t>
        </is>
      </c>
      <c r="H3398" s="157" t="n"/>
      <c r="I3398" s="29" t="n"/>
      <c r="J3398" s="29" t="n"/>
      <c r="K3398" s="157" t="n"/>
      <c r="L3398" s="157" t="n"/>
      <c r="M3398" s="157" t="n"/>
      <c r="N3398" s="157" t="n"/>
      <c r="O3398" s="29" t="n"/>
      <c r="P3398" s="29" t="n"/>
      <c r="Q3398" s="29" t="n"/>
      <c r="R3398" s="29" t="n"/>
      <c r="S3398" s="29" t="n"/>
      <c r="T3398" s="29" t="n"/>
      <c r="U3398" s="29" t="n"/>
      <c r="V3398" s="75" t="n"/>
      <c r="W3398" s="29" t="n"/>
      <c r="X3398" s="29" t="n"/>
      <c r="Y3398" s="29" t="n"/>
    </row>
    <row r="3399" ht="15.75" customHeight="1">
      <c r="B3399" s="32" t="inlineStr">
        <is>
          <t>5.1</t>
        </is>
      </c>
      <c r="C3399" s="32" t="n">
        <v>8714199</v>
      </c>
      <c r="D3399" s="59" t="inlineStr">
        <is>
          <t>CAMBIO DE ALTERNADOR</t>
        </is>
      </c>
      <c r="E3399" s="56" t="inlineStr">
        <is>
          <t>cambio de alternador</t>
        </is>
      </c>
      <c r="F3399" s="32" t="inlineStr">
        <is>
          <t>Unidad</t>
        </is>
      </c>
      <c r="G3399" s="35" t="inlineStr">
        <is>
          <t>suministro</t>
        </is>
      </c>
      <c r="H3399" s="159" t="n">
        <v>683953</v>
      </c>
      <c r="I3399" s="37" t="n">
        <v>158.91</v>
      </c>
      <c r="J3399" s="37" t="n">
        <v>151.76</v>
      </c>
      <c r="K3399" s="160">
        <f>H3399*(I3399/J3399)</f>
        <v/>
      </c>
      <c r="L3399" s="159" t="n">
        <v>840915.6896</v>
      </c>
      <c r="M3399" s="159" t="n">
        <v>816423</v>
      </c>
      <c r="N3399" s="159" t="n">
        <v>881736.84</v>
      </c>
      <c r="O3399" s="162">
        <f>MIN(K3399,L3399,M3399,N3399)</f>
        <v/>
      </c>
      <c r="P3399" s="162">
        <f>MAX(K3399,L3399,M3399,N3399)</f>
        <v/>
      </c>
      <c r="Q3399" s="162">
        <f>MEDIAN(K3399,L3399,M3399,N3399)</f>
        <v/>
      </c>
      <c r="R3399" s="162">
        <f>AVERAGE(K3399,L3399,M3399,N3399)</f>
        <v/>
      </c>
      <c r="S3399" s="162">
        <f>AVERAGE(O3399,Q3399)</f>
        <v/>
      </c>
      <c r="T3399" s="162">
        <f>AVERAGE(P3399,Q3399)</f>
        <v/>
      </c>
      <c r="U3399" s="41">
        <f>STDEVA(K3399,L3399,M3399,N3399)</f>
        <v/>
      </c>
      <c r="V3399" s="42">
        <f>U3399/Q3399</f>
        <v/>
      </c>
      <c r="W3399" s="43">
        <f>IF(X3399=O3399,"MENOR",IF(X3399=S3399,"PROM[MEN-MED]","PROMEDIO"))</f>
        <v/>
      </c>
      <c r="X3399" s="163">
        <f>IF(V3399&lt;=300%,O3399,IF(AND(V3399&gt;100%,V3399&lt;=150%),S3399,R3399))</f>
        <v/>
      </c>
      <c r="Y3399" s="162">
        <f>ROUND(X3399,0)</f>
        <v/>
      </c>
    </row>
    <row r="3400" ht="15.75" customHeight="1">
      <c r="B3400" s="32" t="inlineStr">
        <is>
          <t>5.2</t>
        </is>
      </c>
      <c r="C3400" s="32" t="n">
        <v>8714199</v>
      </c>
      <c r="D3400" s="59" t="inlineStr">
        <is>
          <t>CAMBIO DE AUTOMÁTICO MOTOR DE ARRANQUE (SOLENOIDE)</t>
        </is>
      </c>
      <c r="E3400" s="34" t="inlineStr">
        <is>
          <t>cambio de automático motor de arranque (solenoide)</t>
        </is>
      </c>
      <c r="F3400" s="32" t="inlineStr">
        <is>
          <t>Unidad</t>
        </is>
      </c>
      <c r="G3400" s="35" t="inlineStr">
        <is>
          <t>suministro</t>
        </is>
      </c>
      <c r="H3400" s="159" t="n">
        <v>683953</v>
      </c>
      <c r="I3400" s="37" t="n">
        <v>158.91</v>
      </c>
      <c r="J3400" s="37" t="n">
        <v>151.76</v>
      </c>
      <c r="K3400" s="160">
        <f>H3400*(I3400/J3400)</f>
        <v/>
      </c>
      <c r="L3400" s="159" t="n">
        <v>824898.1587</v>
      </c>
      <c r="M3400" s="159" t="n">
        <v>800872</v>
      </c>
      <c r="N3400" s="159" t="n">
        <v>864941.76</v>
      </c>
      <c r="O3400" s="162">
        <f>MIN(K3400,L3400,M3400,N3400)</f>
        <v/>
      </c>
      <c r="P3400" s="162">
        <f>MAX(K3400,L3400,M3400,N3400)</f>
        <v/>
      </c>
      <c r="Q3400" s="162">
        <f>MEDIAN(K3400,L3400,M3400,N3400)</f>
        <v/>
      </c>
      <c r="R3400" s="162">
        <f>AVERAGE(K3400,L3400,M3400,N3400)</f>
        <v/>
      </c>
      <c r="S3400" s="162">
        <f>AVERAGE(O3400,Q3400)</f>
        <v/>
      </c>
      <c r="T3400" s="162">
        <f>AVERAGE(P3400,Q3400)</f>
        <v/>
      </c>
      <c r="U3400" s="41">
        <f>STDEVA(K3400,L3400,M3400,N3400)</f>
        <v/>
      </c>
      <c r="V3400" s="42">
        <f>U3400/Q3400</f>
        <v/>
      </c>
      <c r="W3400" s="43">
        <f>IF(X3400=O3400,"MENOR",IF(X3400=S3400,"PROM[MEN-MED]","PROMEDIO"))</f>
        <v/>
      </c>
      <c r="X3400" s="163">
        <f>IF(V3400&lt;=300%,O3400,IF(AND(V3400&gt;100%,V3400&lt;=150%),S3400,R3400))</f>
        <v/>
      </c>
      <c r="Y3400" s="162">
        <f>ROUND(X3400,0)</f>
        <v/>
      </c>
    </row>
    <row r="3401" ht="15.75" customHeight="1">
      <c r="B3401" s="32" t="inlineStr">
        <is>
          <t>5.3</t>
        </is>
      </c>
      <c r="C3401" s="32" t="n">
        <v>8714199</v>
      </c>
      <c r="D3401" s="59" t="inlineStr">
        <is>
          <t>CAMBIO DE BALINERA DEL ALTERNADOR</t>
        </is>
      </c>
      <c r="E3401" s="56" t="inlineStr">
        <is>
          <t>cambio de balinera del alternador</t>
        </is>
      </c>
      <c r="F3401" s="32" t="inlineStr">
        <is>
          <t>Unidad</t>
        </is>
      </c>
      <c r="G3401" s="35" t="inlineStr">
        <is>
          <t>suministro</t>
        </is>
      </c>
      <c r="H3401" s="159" t="n">
        <v>683953</v>
      </c>
      <c r="I3401" s="37" t="n">
        <v>158.91</v>
      </c>
      <c r="J3401" s="37" t="n">
        <v>151.76</v>
      </c>
      <c r="K3401" s="160">
        <f>H3401*(I3401/J3401)</f>
        <v/>
      </c>
      <c r="L3401" s="159" t="n">
        <v>832907.4418</v>
      </c>
      <c r="M3401" s="159" t="n">
        <v>808648</v>
      </c>
      <c r="N3401" s="159" t="n">
        <v>873339.84</v>
      </c>
      <c r="O3401" s="162">
        <f>MIN(K3401,L3401,M3401,N3401)</f>
        <v/>
      </c>
      <c r="P3401" s="162">
        <f>MAX(K3401,L3401,M3401,N3401)</f>
        <v/>
      </c>
      <c r="Q3401" s="162">
        <f>MEDIAN(K3401,L3401,M3401,N3401)</f>
        <v/>
      </c>
      <c r="R3401" s="162">
        <f>AVERAGE(K3401,L3401,M3401,N3401)</f>
        <v/>
      </c>
      <c r="S3401" s="162">
        <f>AVERAGE(O3401,Q3401)</f>
        <v/>
      </c>
      <c r="T3401" s="162">
        <f>AVERAGE(P3401,Q3401)</f>
        <v/>
      </c>
      <c r="U3401" s="41">
        <f>STDEVA(K3401,L3401,M3401,N3401)</f>
        <v/>
      </c>
      <c r="V3401" s="42">
        <f>U3401/Q3401</f>
        <v/>
      </c>
      <c r="W3401" s="43">
        <f>IF(X3401=O3401,"MENOR",IF(X3401=S3401,"PROM[MEN-MED]","PROMEDIO"))</f>
        <v/>
      </c>
      <c r="X3401" s="163">
        <f>IF(V3401&lt;=300%,O3401,IF(AND(V3401&gt;100%,V3401&lt;=150%),S3401,R3401))</f>
        <v/>
      </c>
      <c r="Y3401" s="162">
        <f>ROUND(X3401,0)</f>
        <v/>
      </c>
    </row>
    <row r="3402" ht="15.75" customHeight="1">
      <c r="B3402" s="32" t="inlineStr">
        <is>
          <t>5.4</t>
        </is>
      </c>
      <c r="C3402" s="32" t="n">
        <v>8714199</v>
      </c>
      <c r="D3402" s="59" t="inlineStr">
        <is>
          <t>CAMBIO DE BOBINA DE ENCENDIDO</t>
        </is>
      </c>
      <c r="E3402" s="56" t="inlineStr">
        <is>
          <t>cambio de bobina de encendido</t>
        </is>
      </c>
      <c r="F3402" s="32" t="inlineStr">
        <is>
          <t>Unidad</t>
        </is>
      </c>
      <c r="G3402" s="35" t="inlineStr">
        <is>
          <t>suministro</t>
        </is>
      </c>
      <c r="H3402" s="159" t="n">
        <v>410372</v>
      </c>
      <c r="I3402" s="37" t="n">
        <v>158.91</v>
      </c>
      <c r="J3402" s="37" t="n">
        <v>151.76</v>
      </c>
      <c r="K3402" s="160">
        <f>H3402*(I3402/J3402)</f>
        <v/>
      </c>
      <c r="L3402" s="159" t="n">
        <v>494938.6953</v>
      </c>
      <c r="M3402" s="159" t="n">
        <v>480523</v>
      </c>
      <c r="N3402" s="159" t="n">
        <v>518964.84</v>
      </c>
      <c r="O3402" s="162">
        <f>MIN(K3402,L3402,M3402,N3402)</f>
        <v/>
      </c>
      <c r="P3402" s="162">
        <f>MAX(K3402,L3402,M3402,N3402)</f>
        <v/>
      </c>
      <c r="Q3402" s="162">
        <f>MEDIAN(K3402,L3402,M3402,N3402)</f>
        <v/>
      </c>
      <c r="R3402" s="162">
        <f>AVERAGE(K3402,L3402,M3402,N3402)</f>
        <v/>
      </c>
      <c r="S3402" s="162">
        <f>AVERAGE(O3402,Q3402)</f>
        <v/>
      </c>
      <c r="T3402" s="162">
        <f>AVERAGE(P3402,Q3402)</f>
        <v/>
      </c>
      <c r="U3402" s="41">
        <f>STDEVA(K3402,L3402,M3402,N3402)</f>
        <v/>
      </c>
      <c r="V3402" s="42">
        <f>U3402/Q3402</f>
        <v/>
      </c>
      <c r="W3402" s="43">
        <f>IF(X3402=O3402,"MENOR",IF(X3402=S3402,"PROM[MEN-MED]","PROMEDIO"))</f>
        <v/>
      </c>
      <c r="X3402" s="163">
        <f>IF(V3402&lt;=300%,O3402,IF(AND(V3402&gt;100%,V3402&lt;=150%),S3402,R3402))</f>
        <v/>
      </c>
      <c r="Y3402" s="162">
        <f>ROUND(X3402,0)</f>
        <v/>
      </c>
    </row>
    <row r="3403" ht="15.75" customHeight="1">
      <c r="B3403" s="32" t="inlineStr">
        <is>
          <t>5.5</t>
        </is>
      </c>
      <c r="C3403" s="32" t="n">
        <v>8714199</v>
      </c>
      <c r="D3403" s="59" t="inlineStr">
        <is>
          <t>CAMBIO DE BOMBA DE GASOLINA (PILA)</t>
        </is>
      </c>
      <c r="E3403" s="56" t="inlineStr">
        <is>
          <t>cambio de bomba de gasolina (pila)</t>
        </is>
      </c>
      <c r="F3403" s="32" t="inlineStr">
        <is>
          <t>Unidad</t>
        </is>
      </c>
      <c r="G3403" s="35" t="inlineStr">
        <is>
          <t>suministro</t>
        </is>
      </c>
      <c r="H3403" s="159" t="n">
        <v>820743</v>
      </c>
      <c r="I3403" s="37" t="n">
        <v>158.91</v>
      </c>
      <c r="J3403" s="37" t="n">
        <v>151.76</v>
      </c>
      <c r="K3403" s="160">
        <f>H3403*(I3403/J3403)</f>
        <v/>
      </c>
      <c r="L3403" s="159" t="n">
        <v>1009099.2345</v>
      </c>
      <c r="M3403" s="159" t="n">
        <v>979708</v>
      </c>
      <c r="N3403" s="159" t="n">
        <v>1058084.64</v>
      </c>
      <c r="O3403" s="162">
        <f>MIN(K3403,L3403,M3403,N3403)</f>
        <v/>
      </c>
      <c r="P3403" s="162">
        <f>MAX(K3403,L3403,M3403,N3403)</f>
        <v/>
      </c>
      <c r="Q3403" s="162">
        <f>MEDIAN(K3403,L3403,M3403,N3403)</f>
        <v/>
      </c>
      <c r="R3403" s="162">
        <f>AVERAGE(K3403,L3403,M3403,N3403)</f>
        <v/>
      </c>
      <c r="S3403" s="162">
        <f>AVERAGE(O3403,Q3403)</f>
        <v/>
      </c>
      <c r="T3403" s="162">
        <f>AVERAGE(P3403,Q3403)</f>
        <v/>
      </c>
      <c r="U3403" s="41">
        <f>STDEVA(K3403,L3403,M3403,N3403)</f>
        <v/>
      </c>
      <c r="V3403" s="42">
        <f>U3403/Q3403</f>
        <v/>
      </c>
      <c r="W3403" s="43">
        <f>IF(X3403=O3403,"MENOR",IF(X3403=S3403,"PROM[MEN-MED]","PROMEDIO"))</f>
        <v/>
      </c>
      <c r="X3403" s="163">
        <f>IF(V3403&lt;=300%,O3403,IF(AND(V3403&gt;100%,V3403&lt;=150%),S3403,R3403))</f>
        <v/>
      </c>
      <c r="Y3403" s="162">
        <f>ROUND(X3403,0)</f>
        <v/>
      </c>
    </row>
    <row r="3404" ht="15.75" customHeight="1">
      <c r="B3404" s="32" t="inlineStr">
        <is>
          <t>5.6</t>
        </is>
      </c>
      <c r="C3404" s="32" t="n">
        <v>8714199</v>
      </c>
      <c r="D3404" s="59" t="inlineStr">
        <is>
          <t xml:space="preserve">CAMBIO DE BOMBILLOS DE DOBLE FILAMENTO </t>
        </is>
      </c>
      <c r="E3404" s="34" t="inlineStr">
        <is>
          <t xml:space="preserve">cambio de bombillos de doble filamento </t>
        </is>
      </c>
      <c r="F3404" s="32" t="inlineStr">
        <is>
          <t>Unidad</t>
        </is>
      </c>
      <c r="G3404" s="35" t="inlineStr">
        <is>
          <t>suministro</t>
        </is>
      </c>
      <c r="H3404" s="159" t="n">
        <v>54716</v>
      </c>
      <c r="I3404" s="37" t="n">
        <v>158.91</v>
      </c>
      <c r="J3404" s="37" t="n">
        <v>151.76</v>
      </c>
      <c r="K3404" s="160">
        <f>H3404*(I3404/J3404)</f>
        <v/>
      </c>
      <c r="L3404" s="159" t="n">
        <v>68554.7457</v>
      </c>
      <c r="M3404" s="159" t="n">
        <v>66558</v>
      </c>
      <c r="N3404" s="159" t="n">
        <v>71882.64</v>
      </c>
      <c r="O3404" s="162">
        <f>MIN(K3404,L3404,M3404,N3404)</f>
        <v/>
      </c>
      <c r="P3404" s="162">
        <f>MAX(K3404,L3404,M3404,N3404)</f>
        <v/>
      </c>
      <c r="Q3404" s="162">
        <f>MEDIAN(K3404,L3404,M3404,N3404)</f>
        <v/>
      </c>
      <c r="R3404" s="162">
        <f>AVERAGE(K3404,L3404,M3404,N3404)</f>
        <v/>
      </c>
      <c r="S3404" s="162">
        <f>AVERAGE(O3404,Q3404)</f>
        <v/>
      </c>
      <c r="T3404" s="162">
        <f>AVERAGE(P3404,Q3404)</f>
        <v/>
      </c>
      <c r="U3404" s="41">
        <f>STDEVA(K3404,L3404,M3404,N3404)</f>
        <v/>
      </c>
      <c r="V3404" s="42">
        <f>U3404/Q3404</f>
        <v/>
      </c>
      <c r="W3404" s="43">
        <f>IF(X3404=O3404,"MENOR",IF(X3404=S3404,"PROM[MEN-MED]","PROMEDIO"))</f>
        <v/>
      </c>
      <c r="X3404" s="163">
        <f>IF(V3404&lt;=300%,O3404,IF(AND(V3404&gt;100%,V3404&lt;=150%),S3404,R3404))</f>
        <v/>
      </c>
      <c r="Y3404" s="162">
        <f>ROUND(X3404,0)</f>
        <v/>
      </c>
    </row>
    <row r="3405" ht="15.75" customHeight="1">
      <c r="B3405" s="32" t="inlineStr">
        <is>
          <t>5.7</t>
        </is>
      </c>
      <c r="C3405" s="32" t="n">
        <v>8714199</v>
      </c>
      <c r="D3405" s="59" t="inlineStr">
        <is>
          <t xml:space="preserve">CAMBIO DE BOMBILLOS HALÓGENO </t>
        </is>
      </c>
      <c r="E3405" s="56" t="inlineStr">
        <is>
          <t xml:space="preserve">cambio de bombillos halógeno </t>
        </is>
      </c>
      <c r="F3405" s="32" t="inlineStr">
        <is>
          <t>Unidad</t>
        </is>
      </c>
      <c r="G3405" s="35" t="inlineStr">
        <is>
          <t>suministro</t>
        </is>
      </c>
      <c r="H3405" s="159" t="n">
        <v>54716</v>
      </c>
      <c r="I3405" s="37" t="n">
        <v>158.91</v>
      </c>
      <c r="J3405" s="37" t="n">
        <v>151.76</v>
      </c>
      <c r="K3405" s="160">
        <f>H3405*(I3405/J3405)</f>
        <v/>
      </c>
      <c r="L3405" s="159" t="n">
        <v>65992.1045</v>
      </c>
      <c r="M3405" s="159" t="n">
        <v>64070</v>
      </c>
      <c r="N3405" s="159" t="n">
        <v>69195.60000000001</v>
      </c>
      <c r="O3405" s="162">
        <f>MIN(K3405,L3405,M3405,N3405)</f>
        <v/>
      </c>
      <c r="P3405" s="162">
        <f>MAX(K3405,L3405,M3405,N3405)</f>
        <v/>
      </c>
      <c r="Q3405" s="162">
        <f>MEDIAN(K3405,L3405,M3405,N3405)</f>
        <v/>
      </c>
      <c r="R3405" s="162">
        <f>AVERAGE(K3405,L3405,M3405,N3405)</f>
        <v/>
      </c>
      <c r="S3405" s="162">
        <f>AVERAGE(O3405,Q3405)</f>
        <v/>
      </c>
      <c r="T3405" s="162">
        <f>AVERAGE(P3405,Q3405)</f>
        <v/>
      </c>
      <c r="U3405" s="41">
        <f>STDEVA(K3405,L3405,M3405,N3405)</f>
        <v/>
      </c>
      <c r="V3405" s="42">
        <f>U3405/Q3405</f>
        <v/>
      </c>
      <c r="W3405" s="43">
        <f>IF(X3405=O3405,"MENOR",IF(X3405=S3405,"PROM[MEN-MED]","PROMEDIO"))</f>
        <v/>
      </c>
      <c r="X3405" s="163">
        <f>IF(V3405&lt;=300%,O3405,IF(AND(V3405&gt;100%,V3405&lt;=150%),S3405,R3405))</f>
        <v/>
      </c>
      <c r="Y3405" s="162">
        <f>ROUND(X3405,0)</f>
        <v/>
      </c>
    </row>
    <row r="3406" ht="15.75" customHeight="1">
      <c r="B3406" s="32" t="inlineStr">
        <is>
          <t>5.8</t>
        </is>
      </c>
      <c r="C3406" s="32" t="n">
        <v>8714199</v>
      </c>
      <c r="D3406" s="58" t="inlineStr">
        <is>
          <t>CAMBIO DE SENSOR FRENO (PERA)</t>
        </is>
      </c>
      <c r="E3406" s="34" t="inlineStr">
        <is>
          <t>cambio de sensor freno (pera)</t>
        </is>
      </c>
      <c r="F3406" s="32" t="inlineStr">
        <is>
          <t>Unidad</t>
        </is>
      </c>
      <c r="G3406" s="35" t="inlineStr">
        <is>
          <t>suministro</t>
        </is>
      </c>
      <c r="H3406" s="159" t="n">
        <v>273581</v>
      </c>
      <c r="I3406" s="37" t="n">
        <v>158.91</v>
      </c>
      <c r="J3406" s="37" t="n">
        <v>151.76</v>
      </c>
      <c r="K3406" s="160">
        <f>H3406*(I3406/J3406)</f>
        <v/>
      </c>
      <c r="L3406" s="159" t="n">
        <v>329959.4753</v>
      </c>
      <c r="M3406" s="159" t="n">
        <v>320349</v>
      </c>
      <c r="N3406" s="159" t="n">
        <v>345976.92</v>
      </c>
      <c r="O3406" s="162">
        <f>MIN(K3406,L3406,M3406,N3406)</f>
        <v/>
      </c>
      <c r="P3406" s="162">
        <f>MAX(K3406,L3406,M3406,N3406)</f>
        <v/>
      </c>
      <c r="Q3406" s="162">
        <f>MEDIAN(K3406,L3406,M3406,N3406)</f>
        <v/>
      </c>
      <c r="R3406" s="162">
        <f>AVERAGE(K3406,L3406,M3406,N3406)</f>
        <v/>
      </c>
      <c r="S3406" s="162">
        <f>AVERAGE(O3406,Q3406)</f>
        <v/>
      </c>
      <c r="T3406" s="162">
        <f>AVERAGE(P3406,Q3406)</f>
        <v/>
      </c>
      <c r="U3406" s="41">
        <f>STDEVA(K3406,L3406,M3406,N3406)</f>
        <v/>
      </c>
      <c r="V3406" s="42">
        <f>U3406/Q3406</f>
        <v/>
      </c>
      <c r="W3406" s="43">
        <f>IF(X3406=O3406,"MENOR",IF(X3406=S3406,"PROM[MEN-MED]","PROMEDIO"))</f>
        <v/>
      </c>
      <c r="X3406" s="163">
        <f>IF(V3406&lt;=300%,O3406,IF(AND(V3406&gt;100%,V3406&lt;=150%),S3406,R3406))</f>
        <v/>
      </c>
      <c r="Y3406" s="162">
        <f>ROUND(X3406,0)</f>
        <v/>
      </c>
    </row>
    <row r="3407" ht="15.75" customHeight="1">
      <c r="B3407" s="32" t="inlineStr">
        <is>
          <t>5.9</t>
        </is>
      </c>
      <c r="C3407" s="32" t="n">
        <v>8714199</v>
      </c>
      <c r="D3407" s="59" t="inlineStr">
        <is>
          <t>CAMBIO DE BOMBILLO LUZ DE CORTESIA (LUZ TECHO)</t>
        </is>
      </c>
      <c r="E3407" s="34" t="inlineStr">
        <is>
          <t>cambio de bombillo luz de cortesia (luz techo)</t>
        </is>
      </c>
      <c r="F3407" s="32" t="inlineStr">
        <is>
          <t>Unidad</t>
        </is>
      </c>
      <c r="G3407" s="35" t="inlineStr">
        <is>
          <t>suministro</t>
        </is>
      </c>
      <c r="H3407" s="159" t="n">
        <v>54716</v>
      </c>
      <c r="I3407" s="37" t="n">
        <v>158.91</v>
      </c>
      <c r="J3407" s="37" t="n">
        <v>151.76</v>
      </c>
      <c r="K3407" s="160">
        <f>H3407*(I3407/J3407)</f>
        <v/>
      </c>
      <c r="L3407" s="159" t="n">
        <v>66632.7648</v>
      </c>
      <c r="M3407" s="159" t="n">
        <v>64692</v>
      </c>
      <c r="N3407" s="159" t="n">
        <v>69867.36</v>
      </c>
      <c r="O3407" s="162">
        <f>MIN(K3407,L3407,M3407,N3407)</f>
        <v/>
      </c>
      <c r="P3407" s="162">
        <f>MAX(K3407,L3407,M3407,N3407)</f>
        <v/>
      </c>
      <c r="Q3407" s="162">
        <f>MEDIAN(K3407,L3407,M3407,N3407)</f>
        <v/>
      </c>
      <c r="R3407" s="162">
        <f>AVERAGE(K3407,L3407,M3407,N3407)</f>
        <v/>
      </c>
      <c r="S3407" s="162">
        <f>AVERAGE(O3407,Q3407)</f>
        <v/>
      </c>
      <c r="T3407" s="162">
        <f>AVERAGE(P3407,Q3407)</f>
        <v/>
      </c>
      <c r="U3407" s="41">
        <f>STDEVA(K3407,L3407,M3407,N3407)</f>
        <v/>
      </c>
      <c r="V3407" s="42">
        <f>U3407/Q3407</f>
        <v/>
      </c>
      <c r="W3407" s="43">
        <f>IF(X3407=O3407,"MENOR",IF(X3407=S3407,"PROM[MEN-MED]","PROMEDIO"))</f>
        <v/>
      </c>
      <c r="X3407" s="163">
        <f>IF(V3407&lt;=300%,O3407,IF(AND(V3407&gt;100%,V3407&lt;=150%),S3407,R3407))</f>
        <v/>
      </c>
      <c r="Y3407" s="162">
        <f>ROUND(X3407,0)</f>
        <v/>
      </c>
    </row>
    <row r="3408" ht="15.75" customHeight="1">
      <c r="B3408" s="32" t="inlineStr">
        <is>
          <t>5.10</t>
        </is>
      </c>
      <c r="C3408" s="32" t="n">
        <v>8714199</v>
      </c>
      <c r="D3408" s="59" t="inlineStr">
        <is>
          <t>CAMBIO DE BOMBILLOS DIRECCIONALES</t>
        </is>
      </c>
      <c r="E3408" s="34" t="inlineStr">
        <is>
          <t>cambio de bombillos direccionales</t>
        </is>
      </c>
      <c r="F3408" s="32" t="inlineStr">
        <is>
          <t>Unidad</t>
        </is>
      </c>
      <c r="G3408" s="35" t="inlineStr">
        <is>
          <t>suministro</t>
        </is>
      </c>
      <c r="H3408" s="159" t="n">
        <v>134530</v>
      </c>
      <c r="I3408" s="37" t="n">
        <v>158.91</v>
      </c>
      <c r="J3408" s="37" t="n">
        <v>151.76</v>
      </c>
      <c r="K3408" s="160">
        <f>H3408*(I3408/J3408)</f>
        <v/>
      </c>
      <c r="L3408" s="159" t="n">
        <v>166581.9001</v>
      </c>
      <c r="M3408" s="159" t="n">
        <v>161730</v>
      </c>
      <c r="N3408" s="159" t="n">
        <v>174668.4</v>
      </c>
      <c r="O3408" s="162">
        <f>MIN(K3408,L3408,M3408,N3408)</f>
        <v/>
      </c>
      <c r="P3408" s="162">
        <f>MAX(K3408,L3408,M3408,N3408)</f>
        <v/>
      </c>
      <c r="Q3408" s="162">
        <f>MEDIAN(K3408,L3408,M3408,N3408)</f>
        <v/>
      </c>
      <c r="R3408" s="162">
        <f>AVERAGE(K3408,L3408,M3408,N3408)</f>
        <v/>
      </c>
      <c r="S3408" s="162">
        <f>AVERAGE(O3408,Q3408)</f>
        <v/>
      </c>
      <c r="T3408" s="162">
        <f>AVERAGE(P3408,Q3408)</f>
        <v/>
      </c>
      <c r="U3408" s="41">
        <f>STDEVA(K3408,L3408,M3408,N3408)</f>
        <v/>
      </c>
      <c r="V3408" s="42">
        <f>U3408/Q3408</f>
        <v/>
      </c>
      <c r="W3408" s="43">
        <f>IF(X3408=O3408,"MENOR",IF(X3408=S3408,"PROM[MEN-MED]","PROMEDIO"))</f>
        <v/>
      </c>
      <c r="X3408" s="163">
        <f>IF(V3408&lt;=300%,O3408,IF(AND(V3408&gt;100%,V3408&lt;=150%),S3408,R3408))</f>
        <v/>
      </c>
      <c r="Y3408" s="162">
        <f>ROUND(X3408,0)</f>
        <v/>
      </c>
    </row>
    <row r="3409" ht="15.75" customHeight="1">
      <c r="B3409" s="32" t="inlineStr">
        <is>
          <t>5.11</t>
        </is>
      </c>
      <c r="C3409" s="32" t="n">
        <v>8714199</v>
      </c>
      <c r="D3409" s="59" t="inlineStr">
        <is>
          <t>CAMBIO DE BORNE DE BATERÍA POSITIVO Y/O NEGATIVO</t>
        </is>
      </c>
      <c r="E3409" s="34" t="inlineStr">
        <is>
          <t>cambio de borne de batería positivo y/o negativo</t>
        </is>
      </c>
      <c r="F3409" s="32" t="inlineStr">
        <is>
          <t>Unidad</t>
        </is>
      </c>
      <c r="G3409" s="35" t="inlineStr">
        <is>
          <t>suministro</t>
        </is>
      </c>
      <c r="H3409" s="159" t="n">
        <v>134530</v>
      </c>
      <c r="I3409" s="37" t="n">
        <v>158.91</v>
      </c>
      <c r="J3409" s="37" t="n">
        <v>151.76</v>
      </c>
      <c r="K3409" s="160">
        <f>H3409*(I3409/J3409)</f>
        <v/>
      </c>
      <c r="L3409" s="159" t="n">
        <v>164979.22</v>
      </c>
      <c r="M3409" s="159" t="n">
        <v>160174</v>
      </c>
      <c r="N3409" s="159" t="n">
        <v>172987.92</v>
      </c>
      <c r="O3409" s="162">
        <f>MIN(K3409,L3409,M3409,N3409)</f>
        <v/>
      </c>
      <c r="P3409" s="162">
        <f>MAX(K3409,L3409,M3409,N3409)</f>
        <v/>
      </c>
      <c r="Q3409" s="162">
        <f>MEDIAN(K3409,L3409,M3409,N3409)</f>
        <v/>
      </c>
      <c r="R3409" s="162">
        <f>AVERAGE(K3409,L3409,M3409,N3409)</f>
        <v/>
      </c>
      <c r="S3409" s="162">
        <f>AVERAGE(O3409,Q3409)</f>
        <v/>
      </c>
      <c r="T3409" s="162">
        <f>AVERAGE(P3409,Q3409)</f>
        <v/>
      </c>
      <c r="U3409" s="41">
        <f>STDEVA(K3409,L3409,M3409,N3409)</f>
        <v/>
      </c>
      <c r="V3409" s="42">
        <f>U3409/Q3409</f>
        <v/>
      </c>
      <c r="W3409" s="43">
        <f>IF(X3409=O3409,"MENOR",IF(X3409=S3409,"PROM[MEN-MED]","PROMEDIO"))</f>
        <v/>
      </c>
      <c r="X3409" s="163">
        <f>IF(V3409&lt;=300%,O3409,IF(AND(V3409&gt;100%,V3409&lt;=150%),S3409,R3409))</f>
        <v/>
      </c>
      <c r="Y3409" s="162">
        <f>ROUND(X3409,0)</f>
        <v/>
      </c>
    </row>
    <row r="3410" ht="15.75" customHeight="1">
      <c r="B3410" s="32" t="inlineStr">
        <is>
          <t>5.12</t>
        </is>
      </c>
      <c r="C3410" s="32" t="n">
        <v>8714199</v>
      </c>
      <c r="D3410" s="59" t="inlineStr">
        <is>
          <t>CAMBIO DE BUJÍAS DE ENCENDIDO (MOTOR GASOLINA)</t>
        </is>
      </c>
      <c r="E3410" s="34" t="inlineStr">
        <is>
          <t>cambio de bujías de encendido (motor gasolina)</t>
        </is>
      </c>
      <c r="F3410" s="32" t="inlineStr">
        <is>
          <t>Unidad</t>
        </is>
      </c>
      <c r="G3410" s="35" t="inlineStr">
        <is>
          <t>suministro</t>
        </is>
      </c>
      <c r="H3410" s="159" t="n">
        <v>410372</v>
      </c>
      <c r="I3410" s="37" t="n">
        <v>158.91</v>
      </c>
      <c r="J3410" s="37" t="n">
        <v>151.76</v>
      </c>
      <c r="K3410" s="160">
        <f>H3410*(I3410/J3410)</f>
        <v/>
      </c>
      <c r="L3410" s="159" t="n">
        <v>494938.6953</v>
      </c>
      <c r="M3410" s="159" t="n">
        <v>480523</v>
      </c>
      <c r="N3410" s="159" t="n">
        <v>518964.84</v>
      </c>
      <c r="O3410" s="162">
        <f>MIN(K3410,L3410,M3410,N3410)</f>
        <v/>
      </c>
      <c r="P3410" s="162">
        <f>MAX(K3410,L3410,M3410,N3410)</f>
        <v/>
      </c>
      <c r="Q3410" s="162">
        <f>MEDIAN(K3410,L3410,M3410,N3410)</f>
        <v/>
      </c>
      <c r="R3410" s="162">
        <f>AVERAGE(K3410,L3410,M3410,N3410)</f>
        <v/>
      </c>
      <c r="S3410" s="162">
        <f>AVERAGE(O3410,Q3410)</f>
        <v/>
      </c>
      <c r="T3410" s="162">
        <f>AVERAGE(P3410,Q3410)</f>
        <v/>
      </c>
      <c r="U3410" s="41">
        <f>STDEVA(K3410,L3410,M3410,N3410)</f>
        <v/>
      </c>
      <c r="V3410" s="42">
        <f>U3410/Q3410</f>
        <v/>
      </c>
      <c r="W3410" s="43">
        <f>IF(X3410=O3410,"MENOR",IF(X3410=S3410,"PROM[MEN-MED]","PROMEDIO"))</f>
        <v/>
      </c>
      <c r="X3410" s="163">
        <f>IF(V3410&lt;=300%,O3410,IF(AND(V3410&gt;100%,V3410&lt;=150%),S3410,R3410))</f>
        <v/>
      </c>
      <c r="Y3410" s="162">
        <f>ROUND(X3410,0)</f>
        <v/>
      </c>
    </row>
    <row r="3411" ht="15.75" customHeight="1">
      <c r="B3411" s="32" t="inlineStr">
        <is>
          <t>5.13</t>
        </is>
      </c>
      <c r="C3411" s="32" t="n">
        <v>8714199</v>
      </c>
      <c r="D3411" s="59" t="inlineStr">
        <is>
          <t>CAMBIO DE CLAXON (PITO)</t>
        </is>
      </c>
      <c r="E3411" s="56" t="inlineStr">
        <is>
          <t>cambio de claxon (pito)</t>
        </is>
      </c>
      <c r="F3411" s="32" t="inlineStr">
        <is>
          <t>Unidad</t>
        </is>
      </c>
      <c r="G3411" s="35" t="inlineStr">
        <is>
          <t>suministro</t>
        </is>
      </c>
      <c r="H3411" s="159" t="n">
        <v>273581</v>
      </c>
      <c r="I3411" s="37" t="n">
        <v>158.91</v>
      </c>
      <c r="J3411" s="37" t="n">
        <v>151.76</v>
      </c>
      <c r="K3411" s="160">
        <f>H3411*(I3411/J3411)</f>
        <v/>
      </c>
      <c r="L3411" s="159" t="n">
        <v>339570.4032</v>
      </c>
      <c r="M3411" s="159" t="n">
        <v>329680</v>
      </c>
      <c r="N3411" s="159" t="n">
        <v>356054.4</v>
      </c>
      <c r="O3411" s="162">
        <f>MIN(K3411,L3411,M3411,N3411)</f>
        <v/>
      </c>
      <c r="P3411" s="162">
        <f>MAX(K3411,L3411,M3411,N3411)</f>
        <v/>
      </c>
      <c r="Q3411" s="162">
        <f>MEDIAN(K3411,L3411,M3411,N3411)</f>
        <v/>
      </c>
      <c r="R3411" s="162">
        <f>AVERAGE(K3411,L3411,M3411,N3411)</f>
        <v/>
      </c>
      <c r="S3411" s="162">
        <f>AVERAGE(O3411,Q3411)</f>
        <v/>
      </c>
      <c r="T3411" s="162">
        <f>AVERAGE(P3411,Q3411)</f>
        <v/>
      </c>
      <c r="U3411" s="41">
        <f>STDEVA(K3411,L3411,M3411,N3411)</f>
        <v/>
      </c>
      <c r="V3411" s="42">
        <f>U3411/Q3411</f>
        <v/>
      </c>
      <c r="W3411" s="43">
        <f>IF(X3411=O3411,"MENOR",IF(X3411=S3411,"PROM[MEN-MED]","PROMEDIO"))</f>
        <v/>
      </c>
      <c r="X3411" s="163">
        <f>IF(V3411&lt;=300%,O3411,IF(AND(V3411&gt;100%,V3411&lt;=150%),S3411,R3411))</f>
        <v/>
      </c>
      <c r="Y3411" s="162">
        <f>ROUND(X3411,0)</f>
        <v/>
      </c>
    </row>
    <row r="3412" ht="15.75" customHeight="1">
      <c r="B3412" s="32" t="inlineStr">
        <is>
          <t>5.14</t>
        </is>
      </c>
      <c r="C3412" s="32" t="n">
        <v>8714199</v>
      </c>
      <c r="D3412" s="59" t="inlineStr">
        <is>
          <t>CAMBIO DE SENSOR DETONADOR AIRBAG</t>
        </is>
      </c>
      <c r="E3412" s="56" t="inlineStr">
        <is>
          <t>cambio de sensor detonador airbag</t>
        </is>
      </c>
      <c r="F3412" s="32" t="inlineStr">
        <is>
          <t>Unidad</t>
        </is>
      </c>
      <c r="G3412" s="35" t="inlineStr">
        <is>
          <t>suministro</t>
        </is>
      </c>
      <c r="H3412" s="159" t="n">
        <v>273581</v>
      </c>
      <c r="I3412" s="37" t="n">
        <v>158.91</v>
      </c>
      <c r="J3412" s="37" t="n">
        <v>151.76</v>
      </c>
      <c r="K3412" s="160">
        <f>H3412*(I3412/J3412)</f>
        <v/>
      </c>
      <c r="L3412" s="159" t="n">
        <v>336366.0664</v>
      </c>
      <c r="M3412" s="159" t="n">
        <v>326569</v>
      </c>
      <c r="N3412" s="159" t="n">
        <v>352694.52</v>
      </c>
      <c r="O3412" s="162">
        <f>MIN(K3412,L3412,M3412,N3412)</f>
        <v/>
      </c>
      <c r="P3412" s="162">
        <f>MAX(K3412,L3412,M3412,N3412)</f>
        <v/>
      </c>
      <c r="Q3412" s="162">
        <f>MEDIAN(K3412,L3412,M3412,N3412)</f>
        <v/>
      </c>
      <c r="R3412" s="162">
        <f>AVERAGE(K3412,L3412,M3412,N3412)</f>
        <v/>
      </c>
      <c r="S3412" s="162">
        <f>AVERAGE(O3412,Q3412)</f>
        <v/>
      </c>
      <c r="T3412" s="162">
        <f>AVERAGE(P3412,Q3412)</f>
        <v/>
      </c>
      <c r="U3412" s="41">
        <f>STDEVA(K3412,L3412,M3412,N3412)</f>
        <v/>
      </c>
      <c r="V3412" s="42">
        <f>U3412/Q3412</f>
        <v/>
      </c>
      <c r="W3412" s="43">
        <f>IF(X3412=O3412,"MENOR",IF(X3412=S3412,"PROM[MEN-MED]","PROMEDIO"))</f>
        <v/>
      </c>
      <c r="X3412" s="163">
        <f>IF(V3412&lt;=300%,O3412,IF(AND(V3412&gt;100%,V3412&lt;=150%),S3412,R3412))</f>
        <v/>
      </c>
      <c r="Y3412" s="162">
        <f>ROUND(X3412,0)</f>
        <v/>
      </c>
    </row>
    <row r="3413" ht="15.75" customHeight="1">
      <c r="B3413" s="32" t="inlineStr">
        <is>
          <t>5.15</t>
        </is>
      </c>
      <c r="C3413" s="32" t="n">
        <v>8714199</v>
      </c>
      <c r="D3413" s="59" t="inlineStr">
        <is>
          <t>CAMBIO DE PORTA ESCOBILLAS DEL MOTOR DE ARRANQUE</t>
        </is>
      </c>
      <c r="E3413" s="56" t="inlineStr">
        <is>
          <t>cambio de porta escobillas del motor de arranque</t>
        </is>
      </c>
      <c r="F3413" s="32" t="inlineStr">
        <is>
          <t>Unidad</t>
        </is>
      </c>
      <c r="G3413" s="35" t="inlineStr">
        <is>
          <t>suministro</t>
        </is>
      </c>
      <c r="H3413" s="159" t="n">
        <v>683953</v>
      </c>
      <c r="I3413" s="37" t="n">
        <v>158.91</v>
      </c>
      <c r="J3413" s="37" t="n">
        <v>151.76</v>
      </c>
      <c r="K3413" s="160">
        <f>H3413*(I3413/J3413)</f>
        <v/>
      </c>
      <c r="L3413" s="159" t="n">
        <v>832907.4418</v>
      </c>
      <c r="M3413" s="159" t="n">
        <v>808648</v>
      </c>
      <c r="N3413" s="159" t="n">
        <v>873339.84</v>
      </c>
      <c r="O3413" s="162">
        <f>MIN(K3413,L3413,M3413,N3413)</f>
        <v/>
      </c>
      <c r="P3413" s="162">
        <f>MAX(K3413,L3413,M3413,N3413)</f>
        <v/>
      </c>
      <c r="Q3413" s="162">
        <f>MEDIAN(K3413,L3413,M3413,N3413)</f>
        <v/>
      </c>
      <c r="R3413" s="162">
        <f>AVERAGE(K3413,L3413,M3413,N3413)</f>
        <v/>
      </c>
      <c r="S3413" s="162">
        <f>AVERAGE(O3413,Q3413)</f>
        <v/>
      </c>
      <c r="T3413" s="162">
        <f>AVERAGE(P3413,Q3413)</f>
        <v/>
      </c>
      <c r="U3413" s="41">
        <f>STDEVA(K3413,L3413,M3413,N3413)</f>
        <v/>
      </c>
      <c r="V3413" s="42">
        <f>U3413/Q3413</f>
        <v/>
      </c>
      <c r="W3413" s="43">
        <f>IF(X3413=O3413,"MENOR",IF(X3413=S3413,"PROM[MEN-MED]","PROMEDIO"))</f>
        <v/>
      </c>
      <c r="X3413" s="163">
        <f>IF(V3413&lt;=300%,O3413,IF(AND(V3413&gt;100%,V3413&lt;=150%),S3413,R3413))</f>
        <v/>
      </c>
      <c r="Y3413" s="162">
        <f>ROUND(X3413,0)</f>
        <v/>
      </c>
    </row>
    <row r="3414" ht="15.75" customHeight="1">
      <c r="B3414" s="32" t="inlineStr">
        <is>
          <t>5.16</t>
        </is>
      </c>
      <c r="C3414" s="32" t="n">
        <v>8714199</v>
      </c>
      <c r="D3414" s="59" t="inlineStr">
        <is>
          <t>CAMBIO DE FUSIBLES 10-15-20-25-30 AMP</t>
        </is>
      </c>
      <c r="E3414" s="34" t="inlineStr">
        <is>
          <t>cambio de fusibles 10-15-20-25-30 amp</t>
        </is>
      </c>
      <c r="F3414" s="32" t="inlineStr">
        <is>
          <t>Unidad</t>
        </is>
      </c>
      <c r="G3414" s="35" t="inlineStr">
        <is>
          <t>suministro</t>
        </is>
      </c>
      <c r="H3414" s="159" t="n">
        <v>134530</v>
      </c>
      <c r="I3414" s="37" t="n">
        <v>158.91</v>
      </c>
      <c r="J3414" s="37" t="n">
        <v>151.76</v>
      </c>
      <c r="K3414" s="160">
        <f>H3414*(I3414/J3414)</f>
        <v/>
      </c>
      <c r="L3414" s="159" t="n">
        <v>168183.5449</v>
      </c>
      <c r="M3414" s="159" t="n">
        <v>163285</v>
      </c>
      <c r="N3414" s="159" t="n">
        <v>176347.8</v>
      </c>
      <c r="O3414" s="162">
        <f>MIN(K3414,L3414,M3414,N3414)</f>
        <v/>
      </c>
      <c r="P3414" s="162">
        <f>MAX(K3414,L3414,M3414,N3414)</f>
        <v/>
      </c>
      <c r="Q3414" s="162">
        <f>MEDIAN(K3414,L3414,M3414,N3414)</f>
        <v/>
      </c>
      <c r="R3414" s="162">
        <f>AVERAGE(K3414,L3414,M3414,N3414)</f>
        <v/>
      </c>
      <c r="S3414" s="162">
        <f>AVERAGE(O3414,Q3414)</f>
        <v/>
      </c>
      <c r="T3414" s="162">
        <f>AVERAGE(P3414,Q3414)</f>
        <v/>
      </c>
      <c r="U3414" s="41">
        <f>STDEVA(K3414,L3414,M3414,N3414)</f>
        <v/>
      </c>
      <c r="V3414" s="42">
        <f>U3414/Q3414</f>
        <v/>
      </c>
      <c r="W3414" s="43">
        <f>IF(X3414=O3414,"MENOR",IF(X3414=S3414,"PROM[MEN-MED]","PROMEDIO"))</f>
        <v/>
      </c>
      <c r="X3414" s="163">
        <f>IF(V3414&lt;=300%,O3414,IF(AND(V3414&gt;100%,V3414&lt;=150%),S3414,R3414))</f>
        <v/>
      </c>
      <c r="Y3414" s="162">
        <f>ROUND(X3414,0)</f>
        <v/>
      </c>
    </row>
    <row r="3415" ht="15.75" customHeight="1">
      <c r="B3415" s="32" t="inlineStr">
        <is>
          <t>5.17</t>
        </is>
      </c>
      <c r="C3415" s="32" t="n">
        <v>8714199</v>
      </c>
      <c r="D3415" s="59" t="inlineStr">
        <is>
          <t>CAMBIO DE FUSIBLES 60-80-100 AMP</t>
        </is>
      </c>
      <c r="E3415" s="34" t="inlineStr">
        <is>
          <t>cambio de fusibles 60-80-100 amp</t>
        </is>
      </c>
      <c r="F3415" s="32" t="inlineStr">
        <is>
          <t>Unidad</t>
        </is>
      </c>
      <c r="G3415" s="35" t="inlineStr">
        <is>
          <t>suministro</t>
        </is>
      </c>
      <c r="H3415" s="159" t="n">
        <v>134530</v>
      </c>
      <c r="I3415" s="37" t="n">
        <v>158.91</v>
      </c>
      <c r="J3415" s="37" t="n">
        <v>151.76</v>
      </c>
      <c r="K3415" s="160">
        <f>H3415*(I3415/J3415)</f>
        <v/>
      </c>
      <c r="L3415" s="159" t="n">
        <v>171386.8464</v>
      </c>
      <c r="M3415" s="159" t="n">
        <v>166395</v>
      </c>
      <c r="N3415" s="159" t="n">
        <v>179706.6</v>
      </c>
      <c r="O3415" s="162">
        <f>MIN(K3415,L3415,M3415,N3415)</f>
        <v/>
      </c>
      <c r="P3415" s="162">
        <f>MAX(K3415,L3415,M3415,N3415)</f>
        <v/>
      </c>
      <c r="Q3415" s="162">
        <f>MEDIAN(K3415,L3415,M3415,N3415)</f>
        <v/>
      </c>
      <c r="R3415" s="162">
        <f>AVERAGE(K3415,L3415,M3415,N3415)</f>
        <v/>
      </c>
      <c r="S3415" s="162">
        <f>AVERAGE(O3415,Q3415)</f>
        <v/>
      </c>
      <c r="T3415" s="162">
        <f>AVERAGE(P3415,Q3415)</f>
        <v/>
      </c>
      <c r="U3415" s="41">
        <f>STDEVA(K3415,L3415,M3415,N3415)</f>
        <v/>
      </c>
      <c r="V3415" s="42">
        <f>U3415/Q3415</f>
        <v/>
      </c>
      <c r="W3415" s="43">
        <f>IF(X3415=O3415,"MENOR",IF(X3415=S3415,"PROM[MEN-MED]","PROMEDIO"))</f>
        <v/>
      </c>
      <c r="X3415" s="163">
        <f>IF(V3415&lt;=300%,O3415,IF(AND(V3415&gt;100%,V3415&lt;=150%),S3415,R3415))</f>
        <v/>
      </c>
      <c r="Y3415" s="162">
        <f>ROUND(X3415,0)</f>
        <v/>
      </c>
    </row>
    <row r="3416" ht="15.75" customHeight="1">
      <c r="B3416" s="32" t="inlineStr">
        <is>
          <t>5.18</t>
        </is>
      </c>
      <c r="C3416" s="32" t="n">
        <v>8714199</v>
      </c>
      <c r="D3416" s="59" t="inlineStr">
        <is>
          <t>CAMBIO DE INYECTORES (MOTOR DIÉSEL Y GASOLINA)</t>
        </is>
      </c>
      <c r="E3416" s="34" t="inlineStr">
        <is>
          <t>cambio de inyectores (motor diésel y gasolina)</t>
        </is>
      </c>
      <c r="F3416" s="32" t="inlineStr">
        <is>
          <t>Unidad</t>
        </is>
      </c>
      <c r="G3416" s="35" t="inlineStr">
        <is>
          <t>suministro</t>
        </is>
      </c>
      <c r="H3416" s="159" t="n">
        <v>410372</v>
      </c>
      <c r="I3416" s="37" t="n">
        <v>158.91</v>
      </c>
      <c r="J3416" s="37" t="n">
        <v>151.76</v>
      </c>
      <c r="K3416" s="160">
        <f>H3416*(I3416/J3416)</f>
        <v/>
      </c>
      <c r="L3416" s="159" t="n">
        <v>504549.6232</v>
      </c>
      <c r="M3416" s="159" t="n">
        <v>489854</v>
      </c>
      <c r="N3416" s="159" t="n">
        <v>529042.3199999999</v>
      </c>
      <c r="O3416" s="162">
        <f>MIN(K3416,L3416,M3416,N3416)</f>
        <v/>
      </c>
      <c r="P3416" s="162">
        <f>MAX(K3416,L3416,M3416,N3416)</f>
        <v/>
      </c>
      <c r="Q3416" s="162">
        <f>MEDIAN(K3416,L3416,M3416,N3416)</f>
        <v/>
      </c>
      <c r="R3416" s="162">
        <f>AVERAGE(K3416,L3416,M3416,N3416)</f>
        <v/>
      </c>
      <c r="S3416" s="162">
        <f>AVERAGE(O3416,Q3416)</f>
        <v/>
      </c>
      <c r="T3416" s="162">
        <f>AVERAGE(P3416,Q3416)</f>
        <v/>
      </c>
      <c r="U3416" s="41">
        <f>STDEVA(K3416,L3416,M3416,N3416)</f>
        <v/>
      </c>
      <c r="V3416" s="42">
        <f>U3416/Q3416</f>
        <v/>
      </c>
      <c r="W3416" s="43">
        <f>IF(X3416=O3416,"MENOR",IF(X3416=S3416,"PROM[MEN-MED]","PROMEDIO"))</f>
        <v/>
      </c>
      <c r="X3416" s="163">
        <f>IF(V3416&lt;=300%,O3416,IF(AND(V3416&gt;100%,V3416&lt;=150%),S3416,R3416))</f>
        <v/>
      </c>
      <c r="Y3416" s="162">
        <f>ROUND(X3416,0)</f>
        <v/>
      </c>
    </row>
    <row r="3417" ht="15.75" customHeight="1">
      <c r="B3417" s="32" t="inlineStr">
        <is>
          <t>5.19</t>
        </is>
      </c>
      <c r="C3417" s="32" t="n">
        <v>8714199</v>
      </c>
      <c r="D3417" s="59" t="inlineStr">
        <is>
          <t>CAMBIO DE MOTOR DE LIMPIABRISAS</t>
        </is>
      </c>
      <c r="E3417" s="34" t="inlineStr">
        <is>
          <t>cambio de motor de limpiabrisas</t>
        </is>
      </c>
      <c r="F3417" s="32" t="inlineStr">
        <is>
          <t xml:space="preserve">Unidad </t>
        </is>
      </c>
      <c r="G3417" s="35" t="inlineStr">
        <is>
          <t>suministro</t>
        </is>
      </c>
      <c r="H3417" s="159" t="n">
        <v>683953</v>
      </c>
      <c r="I3417" s="37" t="n">
        <v>158.91</v>
      </c>
      <c r="J3417" s="37" t="n">
        <v>151.76</v>
      </c>
      <c r="K3417" s="160">
        <f>H3417*(I3417/J3417)</f>
        <v/>
      </c>
      <c r="L3417" s="159" t="n">
        <v>824898.1587</v>
      </c>
      <c r="M3417" s="159" t="n">
        <v>800872</v>
      </c>
      <c r="N3417" s="159" t="n">
        <v>864941.76</v>
      </c>
      <c r="O3417" s="162">
        <f>MIN(K3417,L3417,M3417,N3417)</f>
        <v/>
      </c>
      <c r="P3417" s="162">
        <f>MAX(K3417,L3417,M3417,N3417)</f>
        <v/>
      </c>
      <c r="Q3417" s="162">
        <f>MEDIAN(K3417,L3417,M3417,N3417)</f>
        <v/>
      </c>
      <c r="R3417" s="162">
        <f>AVERAGE(K3417,L3417,M3417,N3417)</f>
        <v/>
      </c>
      <c r="S3417" s="162">
        <f>AVERAGE(O3417,Q3417)</f>
        <v/>
      </c>
      <c r="T3417" s="162">
        <f>AVERAGE(P3417,Q3417)</f>
        <v/>
      </c>
      <c r="U3417" s="41">
        <f>STDEVA(K3417,L3417,M3417,N3417)</f>
        <v/>
      </c>
      <c r="V3417" s="42">
        <f>U3417/Q3417</f>
        <v/>
      </c>
      <c r="W3417" s="43">
        <f>IF(X3417=O3417,"MENOR",IF(X3417=S3417,"PROM[MEN-MED]","PROMEDIO"))</f>
        <v/>
      </c>
      <c r="X3417" s="163">
        <f>IF(V3417&lt;=300%,O3417,IF(AND(V3417&gt;100%,V3417&lt;=150%),S3417,R3417))</f>
        <v/>
      </c>
      <c r="Y3417" s="162">
        <f>ROUND(X3417,0)</f>
        <v/>
      </c>
    </row>
    <row r="3418" ht="15.75" customHeight="1">
      <c r="B3418" s="32" t="inlineStr">
        <is>
          <t>5.20</t>
        </is>
      </c>
      <c r="C3418" s="32" t="n">
        <v>8714199</v>
      </c>
      <c r="D3418" s="59" t="inlineStr">
        <is>
          <t>CAMBIO DE PORTAFUSIBLES</t>
        </is>
      </c>
      <c r="E3418" s="56" t="inlineStr">
        <is>
          <t>cambio de portafusibles</t>
        </is>
      </c>
      <c r="F3418" s="32" t="inlineStr">
        <is>
          <t>Unidad</t>
        </is>
      </c>
      <c r="G3418" s="35" t="inlineStr">
        <is>
          <t>suministro</t>
        </is>
      </c>
      <c r="H3418" s="159" t="n">
        <v>951881</v>
      </c>
      <c r="I3418" s="37" t="n">
        <v>158.91</v>
      </c>
      <c r="J3418" s="37" t="n">
        <v>151.76</v>
      </c>
      <c r="K3418" s="160">
        <f>H3418*(I3418/J3418)</f>
        <v/>
      </c>
      <c r="L3418" s="159" t="n">
        <v>1188494.3406</v>
      </c>
      <c r="M3418" s="159" t="n">
        <v>1153878</v>
      </c>
      <c r="N3418" s="159" t="n">
        <v>1246188.24</v>
      </c>
      <c r="O3418" s="162">
        <f>MIN(K3418,L3418,M3418,N3418)</f>
        <v/>
      </c>
      <c r="P3418" s="162">
        <f>MAX(K3418,L3418,M3418,N3418)</f>
        <v/>
      </c>
      <c r="Q3418" s="162">
        <f>MEDIAN(K3418,L3418,M3418,N3418)</f>
        <v/>
      </c>
      <c r="R3418" s="162">
        <f>AVERAGE(K3418,L3418,M3418,N3418)</f>
        <v/>
      </c>
      <c r="S3418" s="162">
        <f>AVERAGE(O3418,Q3418)</f>
        <v/>
      </c>
      <c r="T3418" s="162">
        <f>AVERAGE(P3418,Q3418)</f>
        <v/>
      </c>
      <c r="U3418" s="41">
        <f>STDEVA(K3418,L3418,M3418,N3418)</f>
        <v/>
      </c>
      <c r="V3418" s="42">
        <f>U3418/Q3418</f>
        <v/>
      </c>
      <c r="W3418" s="43">
        <f>IF(X3418=O3418,"MENOR",IF(X3418=S3418,"PROM[MEN-MED]","PROMEDIO"))</f>
        <v/>
      </c>
      <c r="X3418" s="163">
        <f>IF(V3418&lt;=300%,O3418,IF(AND(V3418&gt;100%,V3418&lt;=150%),S3418,R3418))</f>
        <v/>
      </c>
      <c r="Y3418" s="162">
        <f>ROUND(X3418,0)</f>
        <v/>
      </c>
    </row>
    <row r="3419" ht="15.75" customHeight="1">
      <c r="B3419" s="32" t="inlineStr">
        <is>
          <t>5.21</t>
        </is>
      </c>
      <c r="C3419" s="32" t="n">
        <v>8714199</v>
      </c>
      <c r="D3419" s="59" t="inlineStr">
        <is>
          <t xml:space="preserve">CAMBIO DE REGULADOR ALTERNADOR </t>
        </is>
      </c>
      <c r="E3419" s="56" t="inlineStr">
        <is>
          <t xml:space="preserve">cambio de regulador alternador </t>
        </is>
      </c>
      <c r="F3419" s="32" t="inlineStr">
        <is>
          <t>Unidad</t>
        </is>
      </c>
      <c r="G3419" s="35" t="inlineStr">
        <is>
          <t>suministro</t>
        </is>
      </c>
      <c r="H3419" s="159" t="n">
        <v>683953</v>
      </c>
      <c r="I3419" s="37" t="n">
        <v>158.91</v>
      </c>
      <c r="J3419" s="37" t="n">
        <v>151.76</v>
      </c>
      <c r="K3419" s="160">
        <f>H3419*(I3419/J3419)</f>
        <v/>
      </c>
      <c r="L3419" s="159" t="n">
        <v>856933.2205000001</v>
      </c>
      <c r="M3419" s="159" t="n">
        <v>831974</v>
      </c>
      <c r="N3419" s="159" t="n">
        <v>898531.92</v>
      </c>
      <c r="O3419" s="162">
        <f>MIN(K3419,L3419,M3419,N3419)</f>
        <v/>
      </c>
      <c r="P3419" s="162">
        <f>MAX(K3419,L3419,M3419,N3419)</f>
        <v/>
      </c>
      <c r="Q3419" s="162">
        <f>MEDIAN(K3419,L3419,M3419,N3419)</f>
        <v/>
      </c>
      <c r="R3419" s="162">
        <f>AVERAGE(K3419,L3419,M3419,N3419)</f>
        <v/>
      </c>
      <c r="S3419" s="162">
        <f>AVERAGE(O3419,Q3419)</f>
        <v/>
      </c>
      <c r="T3419" s="162">
        <f>AVERAGE(P3419,Q3419)</f>
        <v/>
      </c>
      <c r="U3419" s="41">
        <f>STDEVA(K3419,L3419,M3419,N3419)</f>
        <v/>
      </c>
      <c r="V3419" s="42">
        <f>U3419/Q3419</f>
        <v/>
      </c>
      <c r="W3419" s="43">
        <f>IF(X3419=O3419,"MENOR",IF(X3419=S3419,"PROM[MEN-MED]","PROMEDIO"))</f>
        <v/>
      </c>
      <c r="X3419" s="163">
        <f>IF(V3419&lt;=300%,O3419,IF(AND(V3419&gt;100%,V3419&lt;=150%),S3419,R3419))</f>
        <v/>
      </c>
      <c r="Y3419" s="162">
        <f>ROUND(X3419,0)</f>
        <v/>
      </c>
    </row>
    <row r="3420" ht="15.75" customHeight="1">
      <c r="B3420" s="32" t="inlineStr">
        <is>
          <t>5.22</t>
        </is>
      </c>
      <c r="C3420" s="32" t="n">
        <v>8714199</v>
      </c>
      <c r="D3420" s="59" t="inlineStr">
        <is>
          <t>CAMBIO DE RELÉ (ELEVADOR DE CORRIENTE)</t>
        </is>
      </c>
      <c r="E3420" s="34" t="inlineStr">
        <is>
          <t>cambio de relé (elevador de corriente)</t>
        </is>
      </c>
      <c r="F3420" s="32" t="inlineStr">
        <is>
          <t>Unidad</t>
        </is>
      </c>
      <c r="G3420" s="35" t="inlineStr">
        <is>
          <t>suministro</t>
        </is>
      </c>
      <c r="H3420" s="159" t="n">
        <v>273581</v>
      </c>
      <c r="I3420" s="37" t="n">
        <v>158.91</v>
      </c>
      <c r="J3420" s="37" t="n">
        <v>151.76</v>
      </c>
      <c r="K3420" s="160">
        <f>H3420*(I3420/J3420)</f>
        <v/>
      </c>
      <c r="L3420" s="159" t="n">
        <v>339570.4032</v>
      </c>
      <c r="M3420" s="159" t="n">
        <v>329680</v>
      </c>
      <c r="N3420" s="159" t="n">
        <v>356054.4</v>
      </c>
      <c r="O3420" s="162">
        <f>MIN(K3420,L3420,M3420,N3420)</f>
        <v/>
      </c>
      <c r="P3420" s="162">
        <f>MAX(K3420,L3420,M3420,N3420)</f>
        <v/>
      </c>
      <c r="Q3420" s="162">
        <f>MEDIAN(K3420,L3420,M3420,N3420)</f>
        <v/>
      </c>
      <c r="R3420" s="162">
        <f>AVERAGE(K3420,L3420,M3420,N3420)</f>
        <v/>
      </c>
      <c r="S3420" s="162">
        <f>AVERAGE(O3420,Q3420)</f>
        <v/>
      </c>
      <c r="T3420" s="162">
        <f>AVERAGE(P3420,Q3420)</f>
        <v/>
      </c>
      <c r="U3420" s="41">
        <f>STDEVA(K3420,L3420,M3420,N3420)</f>
        <v/>
      </c>
      <c r="V3420" s="42">
        <f>U3420/Q3420</f>
        <v/>
      </c>
      <c r="W3420" s="43">
        <f>IF(X3420=O3420,"MENOR",IF(X3420=S3420,"PROM[MEN-MED]","PROMEDIO"))</f>
        <v/>
      </c>
      <c r="X3420" s="163">
        <f>IF(V3420&lt;=300%,O3420,IF(AND(V3420&gt;100%,V3420&lt;=150%),S3420,R3420))</f>
        <v/>
      </c>
      <c r="Y3420" s="162">
        <f>ROUND(X3420,0)</f>
        <v/>
      </c>
    </row>
    <row r="3421" ht="15.75" customHeight="1">
      <c r="B3421" s="32" t="inlineStr">
        <is>
          <t>5.23</t>
        </is>
      </c>
      <c r="C3421" s="32" t="n">
        <v>8714199</v>
      </c>
      <c r="D3421" s="59" t="inlineStr">
        <is>
          <t xml:space="preserve">CAMBIO DE SENSOR ABS DE LAS RUEDAS </t>
        </is>
      </c>
      <c r="E3421" s="34" t="inlineStr">
        <is>
          <t xml:space="preserve">cambio de sensor abs de las ruedas </t>
        </is>
      </c>
      <c r="F3421" s="32" t="inlineStr">
        <is>
          <t>Unidad</t>
        </is>
      </c>
      <c r="G3421" s="35" t="inlineStr">
        <is>
          <t>suministro</t>
        </is>
      </c>
      <c r="H3421" s="159" t="n">
        <v>273581</v>
      </c>
      <c r="I3421" s="37" t="n">
        <v>158.91</v>
      </c>
      <c r="J3421" s="37" t="n">
        <v>151.76</v>
      </c>
      <c r="K3421" s="160">
        <f>H3421*(I3421/J3421)</f>
        <v/>
      </c>
      <c r="L3421" s="159" t="n">
        <v>329959.4753</v>
      </c>
      <c r="M3421" s="159" t="n">
        <v>320349</v>
      </c>
      <c r="N3421" s="159" t="n">
        <v>345976.92</v>
      </c>
      <c r="O3421" s="162">
        <f>MIN(K3421,L3421,M3421,N3421)</f>
        <v/>
      </c>
      <c r="P3421" s="162">
        <f>MAX(K3421,L3421,M3421,N3421)</f>
        <v/>
      </c>
      <c r="Q3421" s="162">
        <f>MEDIAN(K3421,L3421,M3421,N3421)</f>
        <v/>
      </c>
      <c r="R3421" s="162">
        <f>AVERAGE(K3421,L3421,M3421,N3421)</f>
        <v/>
      </c>
      <c r="S3421" s="162">
        <f>AVERAGE(O3421,Q3421)</f>
        <v/>
      </c>
      <c r="T3421" s="162">
        <f>AVERAGE(P3421,Q3421)</f>
        <v/>
      </c>
      <c r="U3421" s="41">
        <f>STDEVA(K3421,L3421,M3421,N3421)</f>
        <v/>
      </c>
      <c r="V3421" s="42">
        <f>U3421/Q3421</f>
        <v/>
      </c>
      <c r="W3421" s="43">
        <f>IF(X3421=O3421,"MENOR",IF(X3421=S3421,"PROM[MEN-MED]","PROMEDIO"))</f>
        <v/>
      </c>
      <c r="X3421" s="163">
        <f>IF(V3421&lt;=300%,O3421,IF(AND(V3421&gt;100%,V3421&lt;=150%),S3421,R3421))</f>
        <v/>
      </c>
      <c r="Y3421" s="162">
        <f>ROUND(X3421,0)</f>
        <v/>
      </c>
    </row>
    <row r="3422" ht="15.75" customHeight="1">
      <c r="B3422" s="32" t="inlineStr">
        <is>
          <t>5.24</t>
        </is>
      </c>
      <c r="C3422" s="32" t="n">
        <v>8714199</v>
      </c>
      <c r="D3422" s="59" t="inlineStr">
        <is>
          <t>CAMBIO DE SENSOR APERTURA MARIPOSA (TPS)</t>
        </is>
      </c>
      <c r="E3422" s="34" t="inlineStr">
        <is>
          <t>cambio de sensor apertura mariposa (tps)</t>
        </is>
      </c>
      <c r="F3422" s="32" t="inlineStr">
        <is>
          <t>Unidad</t>
        </is>
      </c>
      <c r="G3422" s="35" t="inlineStr">
        <is>
          <t>suministro</t>
        </is>
      </c>
      <c r="H3422" s="159" t="n">
        <v>273581</v>
      </c>
      <c r="I3422" s="37" t="n">
        <v>158.91</v>
      </c>
      <c r="J3422" s="37" t="n">
        <v>151.76</v>
      </c>
      <c r="K3422" s="160">
        <f>H3422*(I3422/J3422)</f>
        <v/>
      </c>
      <c r="L3422" s="159" t="n">
        <v>333162.7649</v>
      </c>
      <c r="M3422" s="159" t="n">
        <v>323459</v>
      </c>
      <c r="N3422" s="159" t="n">
        <v>349335.72</v>
      </c>
      <c r="O3422" s="162">
        <f>MIN(K3422,L3422,M3422,N3422)</f>
        <v/>
      </c>
      <c r="P3422" s="162">
        <f>MAX(K3422,L3422,M3422,N3422)</f>
        <v/>
      </c>
      <c r="Q3422" s="162">
        <f>MEDIAN(K3422,L3422,M3422,N3422)</f>
        <v/>
      </c>
      <c r="R3422" s="162">
        <f>AVERAGE(K3422,L3422,M3422,N3422)</f>
        <v/>
      </c>
      <c r="S3422" s="162">
        <f>AVERAGE(O3422,Q3422)</f>
        <v/>
      </c>
      <c r="T3422" s="162">
        <f>AVERAGE(P3422,Q3422)</f>
        <v/>
      </c>
      <c r="U3422" s="41">
        <f>STDEVA(K3422,L3422,M3422,N3422)</f>
        <v/>
      </c>
      <c r="V3422" s="42">
        <f>U3422/Q3422</f>
        <v/>
      </c>
      <c r="W3422" s="43">
        <f>IF(X3422=O3422,"MENOR",IF(X3422=S3422,"PROM[MEN-MED]","PROMEDIO"))</f>
        <v/>
      </c>
      <c r="X3422" s="163">
        <f>IF(V3422&lt;=300%,O3422,IF(AND(V3422&gt;100%,V3422&lt;=150%),S3422,R3422))</f>
        <v/>
      </c>
      <c r="Y3422" s="162">
        <f>ROUND(X3422,0)</f>
        <v/>
      </c>
    </row>
    <row r="3423" ht="15.75" customHeight="1">
      <c r="B3423" s="32" t="inlineStr">
        <is>
          <t>5.25</t>
        </is>
      </c>
      <c r="C3423" s="32" t="n">
        <v>8714199</v>
      </c>
      <c r="D3423" s="59" t="inlineStr">
        <is>
          <t>CAMBIO DE SENSOR DE DETONACIÓN (KS)</t>
        </is>
      </c>
      <c r="E3423" s="56" t="inlineStr">
        <is>
          <t>cambio de sensor de detonación (ks)</t>
        </is>
      </c>
      <c r="F3423" s="32" t="inlineStr">
        <is>
          <t>Unidad</t>
        </is>
      </c>
      <c r="G3423" s="35" t="inlineStr">
        <is>
          <t>suministro</t>
        </is>
      </c>
      <c r="H3423" s="159" t="n">
        <v>410372</v>
      </c>
      <c r="I3423" s="37" t="n">
        <v>158.91</v>
      </c>
      <c r="J3423" s="37" t="n">
        <v>151.76</v>
      </c>
      <c r="K3423" s="160">
        <f>H3423*(I3423/J3423)</f>
        <v/>
      </c>
      <c r="L3423" s="159" t="n">
        <v>509354.5695</v>
      </c>
      <c r="M3423" s="159" t="n">
        <v>494519</v>
      </c>
      <c r="N3423" s="159" t="n">
        <v>534080.52</v>
      </c>
      <c r="O3423" s="162">
        <f>MIN(K3423,L3423,M3423,N3423)</f>
        <v/>
      </c>
      <c r="P3423" s="162">
        <f>MAX(K3423,L3423,M3423,N3423)</f>
        <v/>
      </c>
      <c r="Q3423" s="162">
        <f>MEDIAN(K3423,L3423,M3423,N3423)</f>
        <v/>
      </c>
      <c r="R3423" s="162">
        <f>AVERAGE(K3423,L3423,M3423,N3423)</f>
        <v/>
      </c>
      <c r="S3423" s="162">
        <f>AVERAGE(O3423,Q3423)</f>
        <v/>
      </c>
      <c r="T3423" s="162">
        <f>AVERAGE(P3423,Q3423)</f>
        <v/>
      </c>
      <c r="U3423" s="41">
        <f>STDEVA(K3423,L3423,M3423,N3423)</f>
        <v/>
      </c>
      <c r="V3423" s="42">
        <f>U3423/Q3423</f>
        <v/>
      </c>
      <c r="W3423" s="43">
        <f>IF(X3423=O3423,"MENOR",IF(X3423=S3423,"PROM[MEN-MED]","PROMEDIO"))</f>
        <v/>
      </c>
      <c r="X3423" s="163">
        <f>IF(V3423&lt;=300%,O3423,IF(AND(V3423&gt;100%,V3423&lt;=150%),S3423,R3423))</f>
        <v/>
      </c>
      <c r="Y3423" s="162">
        <f>ROUND(X3423,0)</f>
        <v/>
      </c>
    </row>
    <row r="3424" ht="15.75" customHeight="1">
      <c r="B3424" s="32" t="inlineStr">
        <is>
          <t>5.26</t>
        </is>
      </c>
      <c r="C3424" s="32" t="n">
        <v>8714199</v>
      </c>
      <c r="D3424" s="59" t="inlineStr">
        <is>
          <t>CAMBIO DE SENSOR DE OXIGENO (O2)</t>
        </is>
      </c>
      <c r="E3424" s="56" t="inlineStr">
        <is>
          <t>cambio de sensor de oxigeno (o2)</t>
        </is>
      </c>
      <c r="F3424" s="32" t="inlineStr">
        <is>
          <t>Unidad</t>
        </is>
      </c>
      <c r="G3424" s="35" t="inlineStr">
        <is>
          <t>suministro</t>
        </is>
      </c>
      <c r="H3424" s="159" t="n">
        <v>410372</v>
      </c>
      <c r="I3424" s="37" t="n">
        <v>158.91</v>
      </c>
      <c r="J3424" s="37" t="n">
        <v>151.76</v>
      </c>
      <c r="K3424" s="160">
        <f>H3424*(I3424/J3424)</f>
        <v/>
      </c>
      <c r="L3424" s="159" t="n">
        <v>509354.5695</v>
      </c>
      <c r="M3424" s="159" t="n">
        <v>494519</v>
      </c>
      <c r="N3424" s="159" t="n">
        <v>534080.52</v>
      </c>
      <c r="O3424" s="162">
        <f>MIN(K3424,L3424,M3424,N3424)</f>
        <v/>
      </c>
      <c r="P3424" s="162">
        <f>MAX(K3424,L3424,M3424,N3424)</f>
        <v/>
      </c>
      <c r="Q3424" s="162">
        <f>MEDIAN(K3424,L3424,M3424,N3424)</f>
        <v/>
      </c>
      <c r="R3424" s="162">
        <f>AVERAGE(K3424,L3424,M3424,N3424)</f>
        <v/>
      </c>
      <c r="S3424" s="162">
        <f>AVERAGE(O3424,Q3424)</f>
        <v/>
      </c>
      <c r="T3424" s="162">
        <f>AVERAGE(P3424,Q3424)</f>
        <v/>
      </c>
      <c r="U3424" s="41">
        <f>STDEVA(K3424,L3424,M3424,N3424)</f>
        <v/>
      </c>
      <c r="V3424" s="42">
        <f>U3424/Q3424</f>
        <v/>
      </c>
      <c r="W3424" s="43">
        <f>IF(X3424=O3424,"MENOR",IF(X3424=S3424,"PROM[MEN-MED]","PROMEDIO"))</f>
        <v/>
      </c>
      <c r="X3424" s="163">
        <f>IF(V3424&lt;=300%,O3424,IF(AND(V3424&gt;100%,V3424&lt;=150%),S3424,R3424))</f>
        <v/>
      </c>
      <c r="Y3424" s="162">
        <f>ROUND(X3424,0)</f>
        <v/>
      </c>
    </row>
    <row r="3425" ht="15.75" customHeight="1">
      <c r="B3425" s="32" t="inlineStr">
        <is>
          <t>5.27</t>
        </is>
      </c>
      <c r="C3425" s="32" t="n">
        <v>8714199</v>
      </c>
      <c r="D3425" s="59" t="inlineStr">
        <is>
          <t>CAMBIO DE SENSOR DE PRESIÓN DE COMBUSTIBLE</t>
        </is>
      </c>
      <c r="E3425" s="56" t="inlineStr">
        <is>
          <t>cambio de sensor de presión de combustible</t>
        </is>
      </c>
      <c r="F3425" s="32" t="inlineStr">
        <is>
          <t>Unidad</t>
        </is>
      </c>
      <c r="G3425" s="35" t="inlineStr">
        <is>
          <t>suministro</t>
        </is>
      </c>
      <c r="H3425" s="159" t="n">
        <v>410372</v>
      </c>
      <c r="I3425" s="37" t="n">
        <v>158.91</v>
      </c>
      <c r="J3425" s="37" t="n">
        <v>151.76</v>
      </c>
      <c r="K3425" s="160">
        <f>H3425*(I3425/J3425)</f>
        <v/>
      </c>
      <c r="L3425" s="159" t="n">
        <v>509354.5695</v>
      </c>
      <c r="M3425" s="159" t="n">
        <v>494519</v>
      </c>
      <c r="N3425" s="159" t="n">
        <v>534080.52</v>
      </c>
      <c r="O3425" s="162">
        <f>MIN(K3425,L3425,M3425,N3425)</f>
        <v/>
      </c>
      <c r="P3425" s="162">
        <f>MAX(K3425,L3425,M3425,N3425)</f>
        <v/>
      </c>
      <c r="Q3425" s="162">
        <f>MEDIAN(K3425,L3425,M3425,N3425)</f>
        <v/>
      </c>
      <c r="R3425" s="162">
        <f>AVERAGE(K3425,L3425,M3425,N3425)</f>
        <v/>
      </c>
      <c r="S3425" s="162">
        <f>AVERAGE(O3425,Q3425)</f>
        <v/>
      </c>
      <c r="T3425" s="162">
        <f>AVERAGE(P3425,Q3425)</f>
        <v/>
      </c>
      <c r="U3425" s="41">
        <f>STDEVA(K3425,L3425,M3425,N3425)</f>
        <v/>
      </c>
      <c r="V3425" s="42">
        <f>U3425/Q3425</f>
        <v/>
      </c>
      <c r="W3425" s="43">
        <f>IF(X3425=O3425,"MENOR",IF(X3425=S3425,"PROM[MEN-MED]","PROMEDIO"))</f>
        <v/>
      </c>
      <c r="X3425" s="163">
        <f>IF(V3425&lt;=300%,O3425,IF(AND(V3425&gt;100%,V3425&lt;=150%),S3425,R3425))</f>
        <v/>
      </c>
      <c r="Y3425" s="162">
        <f>ROUND(X3425,0)</f>
        <v/>
      </c>
    </row>
    <row r="3426" ht="15.75" customHeight="1">
      <c r="B3426" s="32" t="inlineStr">
        <is>
          <t>5.28</t>
        </is>
      </c>
      <c r="C3426" s="32" t="n">
        <v>8714199</v>
      </c>
      <c r="D3426" s="59" t="inlineStr">
        <is>
          <t>CAMBIO DE SENSOR DE REVERSO (LUZ TRASERA)</t>
        </is>
      </c>
      <c r="E3426" s="56" t="inlineStr">
        <is>
          <t>cambio de sensor de reverso (luz trasera)</t>
        </is>
      </c>
      <c r="F3426" s="32" t="inlineStr">
        <is>
          <t>Unidad</t>
        </is>
      </c>
      <c r="G3426" s="35" t="inlineStr">
        <is>
          <t>suministro</t>
        </is>
      </c>
      <c r="H3426" s="159" t="n">
        <v>273581</v>
      </c>
      <c r="I3426" s="37" t="n">
        <v>158.91</v>
      </c>
      <c r="J3426" s="37" t="n">
        <v>151.76</v>
      </c>
      <c r="K3426" s="160">
        <f>H3426*(I3426/J3426)</f>
        <v/>
      </c>
      <c r="L3426" s="159" t="n">
        <v>336366.0664</v>
      </c>
      <c r="M3426" s="159" t="n">
        <v>326569</v>
      </c>
      <c r="N3426" s="159" t="n">
        <v>352694.52</v>
      </c>
      <c r="O3426" s="162">
        <f>MIN(K3426,L3426,M3426,N3426)</f>
        <v/>
      </c>
      <c r="P3426" s="162">
        <f>MAX(K3426,L3426,M3426,N3426)</f>
        <v/>
      </c>
      <c r="Q3426" s="162">
        <f>MEDIAN(K3426,L3426,M3426,N3426)</f>
        <v/>
      </c>
      <c r="R3426" s="162">
        <f>AVERAGE(K3426,L3426,M3426,N3426)</f>
        <v/>
      </c>
      <c r="S3426" s="162">
        <f>AVERAGE(O3426,Q3426)</f>
        <v/>
      </c>
      <c r="T3426" s="162">
        <f>AVERAGE(P3426,Q3426)</f>
        <v/>
      </c>
      <c r="U3426" s="41">
        <f>STDEVA(K3426,L3426,M3426,N3426)</f>
        <v/>
      </c>
      <c r="V3426" s="42">
        <f>U3426/Q3426</f>
        <v/>
      </c>
      <c r="W3426" s="43">
        <f>IF(X3426=O3426,"MENOR",IF(X3426=S3426,"PROM[MEN-MED]","PROMEDIO"))</f>
        <v/>
      </c>
      <c r="X3426" s="163">
        <f>IF(V3426&lt;=300%,O3426,IF(AND(V3426&gt;100%,V3426&lt;=150%),S3426,R3426))</f>
        <v/>
      </c>
      <c r="Y3426" s="162">
        <f>ROUND(X3426,0)</f>
        <v/>
      </c>
    </row>
    <row r="3427" ht="15.75" customHeight="1">
      <c r="B3427" s="32" t="inlineStr">
        <is>
          <t>5.29</t>
        </is>
      </c>
      <c r="C3427" s="32" t="n">
        <v>8714199</v>
      </c>
      <c r="D3427" s="59" t="inlineStr">
        <is>
          <t>CAMBIO DE SENSOR DE TEMPERATURA DEL REFRIGERANTE (CTS - ECT)</t>
        </is>
      </c>
      <c r="E3427" s="56" t="inlineStr">
        <is>
          <t>cambio de sensor de temperatura del refrigerante (cts - ect)</t>
        </is>
      </c>
      <c r="F3427" s="32" t="inlineStr">
        <is>
          <t>Unidad</t>
        </is>
      </c>
      <c r="G3427" s="35" t="inlineStr">
        <is>
          <t>suministro</t>
        </is>
      </c>
      <c r="H3427" s="159" t="n">
        <v>410372</v>
      </c>
      <c r="I3427" s="37" t="n">
        <v>158.91</v>
      </c>
      <c r="J3427" s="37" t="n">
        <v>151.76</v>
      </c>
      <c r="K3427" s="160">
        <f>H3427*(I3427/J3427)</f>
        <v/>
      </c>
      <c r="L3427" s="159" t="n">
        <v>504549.6232</v>
      </c>
      <c r="M3427" s="159" t="n">
        <v>489854</v>
      </c>
      <c r="N3427" s="159" t="n">
        <v>529042.3199999999</v>
      </c>
      <c r="O3427" s="162">
        <f>MIN(K3427,L3427,M3427,N3427)</f>
        <v/>
      </c>
      <c r="P3427" s="162">
        <f>MAX(K3427,L3427,M3427,N3427)</f>
        <v/>
      </c>
      <c r="Q3427" s="162">
        <f>MEDIAN(K3427,L3427,M3427,N3427)</f>
        <v/>
      </c>
      <c r="R3427" s="162">
        <f>AVERAGE(K3427,L3427,M3427,N3427)</f>
        <v/>
      </c>
      <c r="S3427" s="162">
        <f>AVERAGE(O3427,Q3427)</f>
        <v/>
      </c>
      <c r="T3427" s="162">
        <f>AVERAGE(P3427,Q3427)</f>
        <v/>
      </c>
      <c r="U3427" s="41">
        <f>STDEVA(K3427,L3427,M3427,N3427)</f>
        <v/>
      </c>
      <c r="V3427" s="42">
        <f>U3427/Q3427</f>
        <v/>
      </c>
      <c r="W3427" s="43">
        <f>IF(X3427=O3427,"MENOR",IF(X3427=S3427,"PROM[MEN-MED]","PROMEDIO"))</f>
        <v/>
      </c>
      <c r="X3427" s="163">
        <f>IF(V3427&lt;=300%,O3427,IF(AND(V3427&gt;100%,V3427&lt;=150%),S3427,R3427))</f>
        <v/>
      </c>
      <c r="Y3427" s="162">
        <f>ROUND(X3427,0)</f>
        <v/>
      </c>
    </row>
    <row r="3428" ht="15.75" customHeight="1">
      <c r="B3428" s="32" t="inlineStr">
        <is>
          <t>5.30</t>
        </is>
      </c>
      <c r="C3428" s="32" t="n">
        <v>8714199</v>
      </c>
      <c r="D3428" s="59" t="inlineStr">
        <is>
          <t>CAMBIO DE SENSOR DE VELOCIDAD (VSS)</t>
        </is>
      </c>
      <c r="E3428" s="56" t="inlineStr">
        <is>
          <t>cambio de sensor de velocidad (vss)</t>
        </is>
      </c>
      <c r="F3428" s="32" t="inlineStr">
        <is>
          <t>Unidad</t>
        </is>
      </c>
      <c r="G3428" s="35" t="inlineStr">
        <is>
          <t>suministro</t>
        </is>
      </c>
      <c r="H3428" s="159" t="n">
        <v>410372</v>
      </c>
      <c r="I3428" s="37" t="n">
        <v>158.91</v>
      </c>
      <c r="J3428" s="37" t="n">
        <v>151.76</v>
      </c>
      <c r="K3428" s="160">
        <f>H3428*(I3428/J3428)</f>
        <v/>
      </c>
      <c r="L3428" s="159" t="n">
        <v>499744.665</v>
      </c>
      <c r="M3428" s="159" t="n">
        <v>485189</v>
      </c>
      <c r="N3428" s="159" t="n">
        <v>524004.12</v>
      </c>
      <c r="O3428" s="162">
        <f>MIN(K3428,L3428,M3428,N3428)</f>
        <v/>
      </c>
      <c r="P3428" s="162">
        <f>MAX(K3428,L3428,M3428,N3428)</f>
        <v/>
      </c>
      <c r="Q3428" s="162">
        <f>MEDIAN(K3428,L3428,M3428,N3428)</f>
        <v/>
      </c>
      <c r="R3428" s="162">
        <f>AVERAGE(K3428,L3428,M3428,N3428)</f>
        <v/>
      </c>
      <c r="S3428" s="162">
        <f>AVERAGE(O3428,Q3428)</f>
        <v/>
      </c>
      <c r="T3428" s="162">
        <f>AVERAGE(P3428,Q3428)</f>
        <v/>
      </c>
      <c r="U3428" s="41">
        <f>STDEVA(K3428,L3428,M3428,N3428)</f>
        <v/>
      </c>
      <c r="V3428" s="42">
        <f>U3428/Q3428</f>
        <v/>
      </c>
      <c r="W3428" s="43">
        <f>IF(X3428=O3428,"MENOR",IF(X3428=S3428,"PROM[MEN-MED]","PROMEDIO"))</f>
        <v/>
      </c>
      <c r="X3428" s="163">
        <f>IF(V3428&lt;=300%,O3428,IF(AND(V3428&gt;100%,V3428&lt;=150%),S3428,R3428))</f>
        <v/>
      </c>
      <c r="Y3428" s="162">
        <f>ROUND(X3428,0)</f>
        <v/>
      </c>
    </row>
    <row r="3429" ht="15.75" customHeight="1">
      <c r="B3429" s="32" t="inlineStr">
        <is>
          <t>5.31</t>
        </is>
      </c>
      <c r="C3429" s="32" t="n">
        <v>8714199</v>
      </c>
      <c r="D3429" s="59" t="inlineStr">
        <is>
          <t>CAMBIO DE SENSOR FLUJO DE AIRE (MAF)</t>
        </is>
      </c>
      <c r="E3429" s="56" t="inlineStr">
        <is>
          <t>cambio de sensor flujo de aire (maf)</t>
        </is>
      </c>
      <c r="F3429" s="32" t="inlineStr">
        <is>
          <t>Unidad</t>
        </is>
      </c>
      <c r="G3429" s="35" t="inlineStr">
        <is>
          <t>suministro</t>
        </is>
      </c>
      <c r="H3429" s="159" t="n">
        <v>410372</v>
      </c>
      <c r="I3429" s="37" t="n">
        <v>158.91</v>
      </c>
      <c r="J3429" s="37" t="n">
        <v>151.76</v>
      </c>
      <c r="K3429" s="160">
        <f>H3429*(I3429/J3429)</f>
        <v/>
      </c>
      <c r="L3429" s="159" t="n">
        <v>514160.5511</v>
      </c>
      <c r="M3429" s="159" t="n">
        <v>499185</v>
      </c>
      <c r="N3429" s="159" t="n">
        <v>539119.8</v>
      </c>
      <c r="O3429" s="162">
        <f>MIN(K3429,L3429,M3429,N3429)</f>
        <v/>
      </c>
      <c r="P3429" s="162">
        <f>MAX(K3429,L3429,M3429,N3429)</f>
        <v/>
      </c>
      <c r="Q3429" s="162">
        <f>MEDIAN(K3429,L3429,M3429,N3429)</f>
        <v/>
      </c>
      <c r="R3429" s="162">
        <f>AVERAGE(K3429,L3429,M3429,N3429)</f>
        <v/>
      </c>
      <c r="S3429" s="162">
        <f>AVERAGE(O3429,Q3429)</f>
        <v/>
      </c>
      <c r="T3429" s="162">
        <f>AVERAGE(P3429,Q3429)</f>
        <v/>
      </c>
      <c r="U3429" s="41">
        <f>STDEVA(K3429,L3429,M3429,N3429)</f>
        <v/>
      </c>
      <c r="V3429" s="42">
        <f>U3429/Q3429</f>
        <v/>
      </c>
      <c r="W3429" s="43">
        <f>IF(X3429=O3429,"MENOR",IF(X3429=S3429,"PROM[MEN-MED]","PROMEDIO"))</f>
        <v/>
      </c>
      <c r="X3429" s="163">
        <f>IF(V3429&lt;=300%,O3429,IF(AND(V3429&gt;100%,V3429&lt;=150%),S3429,R3429))</f>
        <v/>
      </c>
      <c r="Y3429" s="162">
        <f>ROUND(X3429,0)</f>
        <v/>
      </c>
    </row>
    <row r="3430" ht="15.75" customHeight="1">
      <c r="B3430" s="32" t="inlineStr">
        <is>
          <t>5.32</t>
        </is>
      </c>
      <c r="C3430" s="32" t="n">
        <v>8714199</v>
      </c>
      <c r="D3430" s="59" t="inlineStr">
        <is>
          <t>CAMBIO DE SENSOR NIVEL DE COMBUSTIBLE (FLOTADOR)</t>
        </is>
      </c>
      <c r="E3430" s="56" t="inlineStr">
        <is>
          <t>cambio de sensor nivel de combustible (flotador)</t>
        </is>
      </c>
      <c r="F3430" s="32" t="inlineStr">
        <is>
          <t>Unidad</t>
        </is>
      </c>
      <c r="G3430" s="35" t="inlineStr">
        <is>
          <t>suministro</t>
        </is>
      </c>
      <c r="H3430" s="159" t="n">
        <v>820743</v>
      </c>
      <c r="I3430" s="37" t="n">
        <v>158.91</v>
      </c>
      <c r="J3430" s="37" t="n">
        <v>151.76</v>
      </c>
      <c r="K3430" s="160">
        <f>H3430*(I3430/J3430)</f>
        <v/>
      </c>
      <c r="L3430" s="159" t="n">
        <v>1018710.1743</v>
      </c>
      <c r="M3430" s="159" t="n">
        <v>989039</v>
      </c>
      <c r="N3430" s="159" t="n">
        <v>1068162.12</v>
      </c>
      <c r="O3430" s="162">
        <f>MIN(K3430,L3430,M3430,N3430)</f>
        <v/>
      </c>
      <c r="P3430" s="162">
        <f>MAX(K3430,L3430,M3430,N3430)</f>
        <v/>
      </c>
      <c r="Q3430" s="162">
        <f>MEDIAN(K3430,L3430,M3430,N3430)</f>
        <v/>
      </c>
      <c r="R3430" s="162">
        <f>AVERAGE(K3430,L3430,M3430,N3430)</f>
        <v/>
      </c>
      <c r="S3430" s="162">
        <f>AVERAGE(O3430,Q3430)</f>
        <v/>
      </c>
      <c r="T3430" s="162">
        <f>AVERAGE(P3430,Q3430)</f>
        <v/>
      </c>
      <c r="U3430" s="41">
        <f>STDEVA(K3430,L3430,M3430,N3430)</f>
        <v/>
      </c>
      <c r="V3430" s="42">
        <f>U3430/Q3430</f>
        <v/>
      </c>
      <c r="W3430" s="43">
        <f>IF(X3430=O3430,"MENOR",IF(X3430=S3430,"PROM[MEN-MED]","PROMEDIO"))</f>
        <v/>
      </c>
      <c r="X3430" s="163">
        <f>IF(V3430&lt;=300%,O3430,IF(AND(V3430&gt;100%,V3430&lt;=150%),S3430,R3430))</f>
        <v/>
      </c>
      <c r="Y3430" s="162">
        <f>ROUND(X3430,0)</f>
        <v/>
      </c>
    </row>
    <row r="3431" ht="15.75" customHeight="1">
      <c r="B3431" s="32" t="inlineStr">
        <is>
          <t>5.33</t>
        </is>
      </c>
      <c r="C3431" s="32" t="n">
        <v>8714199</v>
      </c>
      <c r="D3431" s="59" t="inlineStr">
        <is>
          <t>CAMBIO DE SENSOR POSICIÓN DE ÁRBOL DE LEVAS (CMP)</t>
        </is>
      </c>
      <c r="E3431" s="56" t="inlineStr">
        <is>
          <t>cambio de sensor posición de árbol de levas (cmp)</t>
        </is>
      </c>
      <c r="F3431" s="32" t="inlineStr">
        <is>
          <t>Unidad</t>
        </is>
      </c>
      <c r="G3431" s="35" t="inlineStr">
        <is>
          <t>suministro</t>
        </is>
      </c>
      <c r="H3431" s="159" t="n">
        <v>410372</v>
      </c>
      <c r="I3431" s="37" t="n">
        <v>158.91</v>
      </c>
      <c r="J3431" s="37" t="n">
        <v>151.76</v>
      </c>
      <c r="K3431" s="160">
        <f>H3431*(I3431/J3431)</f>
        <v/>
      </c>
      <c r="L3431" s="159" t="n">
        <v>509354.5695</v>
      </c>
      <c r="M3431" s="159" t="n">
        <v>494519</v>
      </c>
      <c r="N3431" s="159" t="n">
        <v>534080.52</v>
      </c>
      <c r="O3431" s="162">
        <f>MIN(K3431,L3431,M3431,N3431)</f>
        <v/>
      </c>
      <c r="P3431" s="162">
        <f>MAX(K3431,L3431,M3431,N3431)</f>
        <v/>
      </c>
      <c r="Q3431" s="162">
        <f>MEDIAN(K3431,L3431,M3431,N3431)</f>
        <v/>
      </c>
      <c r="R3431" s="162">
        <f>AVERAGE(K3431,L3431,M3431,N3431)</f>
        <v/>
      </c>
      <c r="S3431" s="162">
        <f>AVERAGE(O3431,Q3431)</f>
        <v/>
      </c>
      <c r="T3431" s="162">
        <f>AVERAGE(P3431,Q3431)</f>
        <v/>
      </c>
      <c r="U3431" s="41">
        <f>STDEVA(K3431,L3431,M3431,N3431)</f>
        <v/>
      </c>
      <c r="V3431" s="42">
        <f>U3431/Q3431</f>
        <v/>
      </c>
      <c r="W3431" s="43">
        <f>IF(X3431=O3431,"MENOR",IF(X3431=S3431,"PROM[MEN-MED]","PROMEDIO"))</f>
        <v/>
      </c>
      <c r="X3431" s="163">
        <f>IF(V3431&lt;=300%,O3431,IF(AND(V3431&gt;100%,V3431&lt;=150%),S3431,R3431))</f>
        <v/>
      </c>
      <c r="Y3431" s="162">
        <f>ROUND(X3431,0)</f>
        <v/>
      </c>
    </row>
    <row r="3432" ht="15.75" customHeight="1">
      <c r="B3432" s="32" t="inlineStr">
        <is>
          <t>5.34</t>
        </is>
      </c>
      <c r="C3432" s="32" t="n">
        <v>8714199</v>
      </c>
      <c r="D3432" s="59" t="inlineStr">
        <is>
          <t>CAMBIO DE SENSOR POSICIÓN DE CIGÜEÑAL (CKP)</t>
        </is>
      </c>
      <c r="E3432" s="56" t="inlineStr">
        <is>
          <t>cambio de sensor posición de cigüeñal (ckp)</t>
        </is>
      </c>
      <c r="F3432" s="32" t="inlineStr">
        <is>
          <t>Unidad</t>
        </is>
      </c>
      <c r="G3432" s="35" t="inlineStr">
        <is>
          <t>suministro</t>
        </is>
      </c>
      <c r="H3432" s="159" t="n">
        <v>544901</v>
      </c>
      <c r="I3432" s="37" t="n">
        <v>158.91</v>
      </c>
      <c r="J3432" s="37" t="n">
        <v>151.76</v>
      </c>
      <c r="K3432" s="160">
        <f>H3432*(I3432/J3432)</f>
        <v/>
      </c>
      <c r="L3432" s="159" t="n">
        <v>672733.1681</v>
      </c>
      <c r="M3432" s="159" t="n">
        <v>653139</v>
      </c>
      <c r="N3432" s="159" t="n">
        <v>705390.12</v>
      </c>
      <c r="O3432" s="162">
        <f>MIN(K3432,L3432,M3432,N3432)</f>
        <v/>
      </c>
      <c r="P3432" s="162">
        <f>MAX(K3432,L3432,M3432,N3432)</f>
        <v/>
      </c>
      <c r="Q3432" s="162">
        <f>MEDIAN(K3432,L3432,M3432,N3432)</f>
        <v/>
      </c>
      <c r="R3432" s="162">
        <f>AVERAGE(K3432,L3432,M3432,N3432)</f>
        <v/>
      </c>
      <c r="S3432" s="162">
        <f>AVERAGE(O3432,Q3432)</f>
        <v/>
      </c>
      <c r="T3432" s="162">
        <f>AVERAGE(P3432,Q3432)</f>
        <v/>
      </c>
      <c r="U3432" s="41">
        <f>STDEVA(K3432,L3432,M3432,N3432)</f>
        <v/>
      </c>
      <c r="V3432" s="42">
        <f>U3432/Q3432</f>
        <v/>
      </c>
      <c r="W3432" s="43">
        <f>IF(X3432=O3432,"MENOR",IF(X3432=S3432,"PROM[MEN-MED]","PROMEDIO"))</f>
        <v/>
      </c>
      <c r="X3432" s="163">
        <f>IF(V3432&lt;=300%,O3432,IF(AND(V3432&gt;100%,V3432&lt;=150%),S3432,R3432))</f>
        <v/>
      </c>
      <c r="Y3432" s="162">
        <f>ROUND(X3432,0)</f>
        <v/>
      </c>
    </row>
    <row r="3433" ht="15.75" customHeight="1">
      <c r="B3433" s="32" t="inlineStr">
        <is>
          <t>5.35</t>
        </is>
      </c>
      <c r="C3433" s="32" t="n">
        <v>8714199</v>
      </c>
      <c r="D3433" s="59" t="inlineStr">
        <is>
          <t>CAMBIO DE SENSOR POSICIÓN DEL PEDAL DEL ACELERADOR (APP)</t>
        </is>
      </c>
      <c r="E3433" s="56" t="inlineStr">
        <is>
          <t>cambio de sensor posición del pedal del acelerador (app)</t>
        </is>
      </c>
      <c r="F3433" s="32" t="inlineStr">
        <is>
          <t>Unidad</t>
        </is>
      </c>
      <c r="G3433" s="35" t="inlineStr">
        <is>
          <t>suministro</t>
        </is>
      </c>
      <c r="H3433" s="159" t="n">
        <v>410372</v>
      </c>
      <c r="I3433" s="37" t="n">
        <v>158.91</v>
      </c>
      <c r="J3433" s="37" t="n">
        <v>151.76</v>
      </c>
      <c r="K3433" s="160">
        <f>H3433*(I3433/J3433)</f>
        <v/>
      </c>
      <c r="L3433" s="159" t="n">
        <v>509354.5695</v>
      </c>
      <c r="M3433" s="159" t="n">
        <v>494519</v>
      </c>
      <c r="N3433" s="159" t="n">
        <v>534080.52</v>
      </c>
      <c r="O3433" s="162">
        <f>MIN(K3433,L3433,M3433,N3433)</f>
        <v/>
      </c>
      <c r="P3433" s="162">
        <f>MAX(K3433,L3433,M3433,N3433)</f>
        <v/>
      </c>
      <c r="Q3433" s="162">
        <f>MEDIAN(K3433,L3433,M3433,N3433)</f>
        <v/>
      </c>
      <c r="R3433" s="162">
        <f>AVERAGE(K3433,L3433,M3433,N3433)</f>
        <v/>
      </c>
      <c r="S3433" s="162">
        <f>AVERAGE(O3433,Q3433)</f>
        <v/>
      </c>
      <c r="T3433" s="162">
        <f>AVERAGE(P3433,Q3433)</f>
        <v/>
      </c>
      <c r="U3433" s="41">
        <f>STDEVA(K3433,L3433,M3433,N3433)</f>
        <v/>
      </c>
      <c r="V3433" s="42">
        <f>U3433/Q3433</f>
        <v/>
      </c>
      <c r="W3433" s="43">
        <f>IF(X3433=O3433,"MENOR",IF(X3433=S3433,"PROM[MEN-MED]","PROMEDIO"))</f>
        <v/>
      </c>
      <c r="X3433" s="163">
        <f>IF(V3433&lt;=300%,O3433,IF(AND(V3433&gt;100%,V3433&lt;=150%),S3433,R3433))</f>
        <v/>
      </c>
      <c r="Y3433" s="162">
        <f>ROUND(X3433,0)</f>
        <v/>
      </c>
    </row>
    <row r="3434" ht="15.75" customHeight="1">
      <c r="B3434" s="32" t="inlineStr">
        <is>
          <t>5.36</t>
        </is>
      </c>
      <c r="C3434" s="32" t="n">
        <v>8714199</v>
      </c>
      <c r="D3434" s="59" t="inlineStr">
        <is>
          <t>CAMBIO DE SENSOR PRESIÓN DE ACEITE MOTOR</t>
        </is>
      </c>
      <c r="E3434" s="56" t="inlineStr">
        <is>
          <t>cambio de sensor presión de aceite motor</t>
        </is>
      </c>
      <c r="F3434" s="32" t="inlineStr">
        <is>
          <t>Unidad</t>
        </is>
      </c>
      <c r="G3434" s="35" t="inlineStr">
        <is>
          <t>suministro</t>
        </is>
      </c>
      <c r="H3434" s="159" t="n">
        <v>544901</v>
      </c>
      <c r="I3434" s="37" t="n">
        <v>158.91</v>
      </c>
      <c r="J3434" s="37" t="n">
        <v>151.76</v>
      </c>
      <c r="K3434" s="160">
        <f>H3434*(I3434/J3434)</f>
        <v/>
      </c>
      <c r="L3434" s="159" t="n">
        <v>666325.5416999999</v>
      </c>
      <c r="M3434" s="159" t="n">
        <v>646918</v>
      </c>
      <c r="N3434" s="159" t="n">
        <v>698671.4399999999</v>
      </c>
      <c r="O3434" s="162">
        <f>MIN(K3434,L3434,M3434,N3434)</f>
        <v/>
      </c>
      <c r="P3434" s="162">
        <f>MAX(K3434,L3434,M3434,N3434)</f>
        <v/>
      </c>
      <c r="Q3434" s="162">
        <f>MEDIAN(K3434,L3434,M3434,N3434)</f>
        <v/>
      </c>
      <c r="R3434" s="162">
        <f>AVERAGE(K3434,L3434,M3434,N3434)</f>
        <v/>
      </c>
      <c r="S3434" s="162">
        <f>AVERAGE(O3434,Q3434)</f>
        <v/>
      </c>
      <c r="T3434" s="162">
        <f>AVERAGE(P3434,Q3434)</f>
        <v/>
      </c>
      <c r="U3434" s="41">
        <f>STDEVA(K3434,L3434,M3434,N3434)</f>
        <v/>
      </c>
      <c r="V3434" s="42">
        <f>U3434/Q3434</f>
        <v/>
      </c>
      <c r="W3434" s="43">
        <f>IF(X3434=O3434,"MENOR",IF(X3434=S3434,"PROM[MEN-MED]","PROMEDIO"))</f>
        <v/>
      </c>
      <c r="X3434" s="163">
        <f>IF(V3434&lt;=300%,O3434,IF(AND(V3434&gt;100%,V3434&lt;=150%),S3434,R3434))</f>
        <v/>
      </c>
      <c r="Y3434" s="162">
        <f>ROUND(X3434,0)</f>
        <v/>
      </c>
    </row>
    <row r="3435" ht="15.75" customHeight="1">
      <c r="B3435" s="32" t="inlineStr">
        <is>
          <t>5.37</t>
        </is>
      </c>
      <c r="C3435" s="32" t="n">
        <v>8714199</v>
      </c>
      <c r="D3435" s="59" t="inlineStr">
        <is>
          <t>CAMBIO DE SENSOR SERVODIRECCIÓN</t>
        </is>
      </c>
      <c r="E3435" s="56" t="inlineStr">
        <is>
          <t>cambio de sensor servodirección</t>
        </is>
      </c>
      <c r="F3435" s="32" t="inlineStr">
        <is>
          <t>Unidad</t>
        </is>
      </c>
      <c r="G3435" s="35" t="inlineStr">
        <is>
          <t>suministro</t>
        </is>
      </c>
      <c r="H3435" s="159" t="n">
        <v>544901</v>
      </c>
      <c r="I3435" s="37" t="n">
        <v>158.91</v>
      </c>
      <c r="J3435" s="37" t="n">
        <v>151.76</v>
      </c>
      <c r="K3435" s="160">
        <f>H3435*(I3435/J3435)</f>
        <v/>
      </c>
      <c r="L3435" s="159" t="n">
        <v>659918.9387000001</v>
      </c>
      <c r="M3435" s="159" t="n">
        <v>640698</v>
      </c>
      <c r="N3435" s="159" t="n">
        <v>691953.84</v>
      </c>
      <c r="O3435" s="162">
        <f>MIN(K3435,L3435,M3435,N3435)</f>
        <v/>
      </c>
      <c r="P3435" s="162">
        <f>MAX(K3435,L3435,M3435,N3435)</f>
        <v/>
      </c>
      <c r="Q3435" s="162">
        <f>MEDIAN(K3435,L3435,M3435,N3435)</f>
        <v/>
      </c>
      <c r="R3435" s="162">
        <f>AVERAGE(K3435,L3435,M3435,N3435)</f>
        <v/>
      </c>
      <c r="S3435" s="162">
        <f>AVERAGE(O3435,Q3435)</f>
        <v/>
      </c>
      <c r="T3435" s="162">
        <f>AVERAGE(P3435,Q3435)</f>
        <v/>
      </c>
      <c r="U3435" s="41">
        <f>STDEVA(K3435,L3435,M3435,N3435)</f>
        <v/>
      </c>
      <c r="V3435" s="42">
        <f>U3435/Q3435</f>
        <v/>
      </c>
      <c r="W3435" s="43">
        <f>IF(X3435=O3435,"MENOR",IF(X3435=S3435,"PROM[MEN-MED]","PROMEDIO"))</f>
        <v/>
      </c>
      <c r="X3435" s="163">
        <f>IF(V3435&lt;=300%,O3435,IF(AND(V3435&gt;100%,V3435&lt;=150%),S3435,R3435))</f>
        <v/>
      </c>
      <c r="Y3435" s="162">
        <f>ROUND(X3435,0)</f>
        <v/>
      </c>
    </row>
    <row r="3436" ht="15.75" customHeight="1">
      <c r="B3436" s="32" t="inlineStr">
        <is>
          <t>5.38</t>
        </is>
      </c>
      <c r="C3436" s="32" t="n">
        <v>8714199</v>
      </c>
      <c r="D3436" s="59" t="inlineStr">
        <is>
          <t>CAMBIO DE SWITCH DE ENCENDIDO</t>
        </is>
      </c>
      <c r="E3436" s="56" t="inlineStr">
        <is>
          <t>cambio de switch de encendido</t>
        </is>
      </c>
      <c r="F3436" s="32" t="inlineStr">
        <is>
          <t>Unidad</t>
        </is>
      </c>
      <c r="G3436" s="35" t="inlineStr">
        <is>
          <t>suministro</t>
        </is>
      </c>
      <c r="H3436" s="159" t="n">
        <v>683953</v>
      </c>
      <c r="I3436" s="37" t="n">
        <v>158.91</v>
      </c>
      <c r="J3436" s="37" t="n">
        <v>151.76</v>
      </c>
      <c r="K3436" s="160">
        <f>H3436*(I3436/J3436)</f>
        <v/>
      </c>
      <c r="L3436" s="159" t="n">
        <v>840915.6896</v>
      </c>
      <c r="M3436" s="159" t="n">
        <v>816423</v>
      </c>
      <c r="N3436" s="159" t="n">
        <v>881736.84</v>
      </c>
      <c r="O3436" s="162">
        <f>MIN(K3436,L3436,M3436,N3436)</f>
        <v/>
      </c>
      <c r="P3436" s="162">
        <f>MAX(K3436,L3436,M3436,N3436)</f>
        <v/>
      </c>
      <c r="Q3436" s="162">
        <f>MEDIAN(K3436,L3436,M3436,N3436)</f>
        <v/>
      </c>
      <c r="R3436" s="162">
        <f>AVERAGE(K3436,L3436,M3436,N3436)</f>
        <v/>
      </c>
      <c r="S3436" s="162">
        <f>AVERAGE(O3436,Q3436)</f>
        <v/>
      </c>
      <c r="T3436" s="162">
        <f>AVERAGE(P3436,Q3436)</f>
        <v/>
      </c>
      <c r="U3436" s="41">
        <f>STDEVA(K3436,L3436,M3436,N3436)</f>
        <v/>
      </c>
      <c r="V3436" s="42">
        <f>U3436/Q3436</f>
        <v/>
      </c>
      <c r="W3436" s="43">
        <f>IF(X3436=O3436,"MENOR",IF(X3436=S3436,"PROM[MEN-MED]","PROMEDIO"))</f>
        <v/>
      </c>
      <c r="X3436" s="163">
        <f>IF(V3436&lt;=300%,O3436,IF(AND(V3436&gt;100%,V3436&lt;=150%),S3436,R3436))</f>
        <v/>
      </c>
      <c r="Y3436" s="162">
        <f>ROUND(X3436,0)</f>
        <v/>
      </c>
    </row>
    <row r="3437" ht="15.75" customHeight="1">
      <c r="B3437" s="32" t="inlineStr">
        <is>
          <t>5.39</t>
        </is>
      </c>
      <c r="C3437" s="32" t="n">
        <v>8714199</v>
      </c>
      <c r="D3437" s="59" t="inlineStr">
        <is>
          <t>CAMBIO DE VÁLVULA RECIRCULACION DE GASES (EGR)</t>
        </is>
      </c>
      <c r="E3437" s="56" t="inlineStr">
        <is>
          <t>cambio de válvula recirculacion de gases (egr)</t>
        </is>
      </c>
      <c r="F3437" s="32" t="inlineStr">
        <is>
          <t>Unidad</t>
        </is>
      </c>
      <c r="G3437" s="35" t="inlineStr">
        <is>
          <t>suministro</t>
        </is>
      </c>
      <c r="H3437" s="159" t="n">
        <v>1231115</v>
      </c>
      <c r="I3437" s="37" t="n">
        <v>158.91</v>
      </c>
      <c r="J3437" s="37" t="n">
        <v>151.76</v>
      </c>
      <c r="K3437" s="160">
        <f>H3437*(I3437/J3437)</f>
        <v/>
      </c>
      <c r="L3437" s="159" t="n">
        <v>1513648.8577</v>
      </c>
      <c r="M3437" s="159" t="n">
        <v>1469562</v>
      </c>
      <c r="N3437" s="159" t="n">
        <v>1587126.96</v>
      </c>
      <c r="O3437" s="162">
        <f>MIN(K3437,L3437,M3437,N3437)</f>
        <v/>
      </c>
      <c r="P3437" s="162">
        <f>MAX(K3437,L3437,M3437,N3437)</f>
        <v/>
      </c>
      <c r="Q3437" s="162">
        <f>MEDIAN(K3437,L3437,M3437,N3437)</f>
        <v/>
      </c>
      <c r="R3437" s="162">
        <f>AVERAGE(K3437,L3437,M3437,N3437)</f>
        <v/>
      </c>
      <c r="S3437" s="162">
        <f>AVERAGE(O3437,Q3437)</f>
        <v/>
      </c>
      <c r="T3437" s="162">
        <f>AVERAGE(P3437,Q3437)</f>
        <v/>
      </c>
      <c r="U3437" s="41">
        <f>STDEVA(K3437,L3437,M3437,N3437)</f>
        <v/>
      </c>
      <c r="V3437" s="42">
        <f>U3437/Q3437</f>
        <v/>
      </c>
      <c r="W3437" s="43">
        <f>IF(X3437=O3437,"MENOR",IF(X3437=S3437,"PROM[MEN-MED]","PROMEDIO"))</f>
        <v/>
      </c>
      <c r="X3437" s="163">
        <f>IF(V3437&lt;=300%,O3437,IF(AND(V3437&gt;100%,V3437&lt;=150%),S3437,R3437))</f>
        <v/>
      </c>
      <c r="Y3437" s="162">
        <f>ROUND(X3437,0)</f>
        <v/>
      </c>
    </row>
    <row r="3438" ht="15.75" customHeight="1">
      <c r="B3438" s="32" t="inlineStr">
        <is>
          <t>5.40</t>
        </is>
      </c>
      <c r="C3438" s="32" t="n">
        <v>8714199</v>
      </c>
      <c r="D3438" s="59" t="inlineStr">
        <is>
          <t xml:space="preserve">CAMBIO DE ECU DE LA RED MULTIPLEX DE LA CARROCERIA </t>
        </is>
      </c>
      <c r="E3438" s="56" t="inlineStr">
        <is>
          <t xml:space="preserve">cambio de ecu de la red multiplex de la carroceria </t>
        </is>
      </c>
      <c r="F3438" s="32" t="inlineStr">
        <is>
          <t>Unidad</t>
        </is>
      </c>
      <c r="G3438" s="35" t="inlineStr">
        <is>
          <t>suministro</t>
        </is>
      </c>
      <c r="H3438" s="159" t="n">
        <v>951881</v>
      </c>
      <c r="I3438" s="37" t="n">
        <v>158.91</v>
      </c>
      <c r="J3438" s="37" t="n">
        <v>151.76</v>
      </c>
      <c r="K3438" s="160">
        <f>H3438*(I3438/J3438)</f>
        <v/>
      </c>
      <c r="L3438" s="159" t="n">
        <v>1188494.3406</v>
      </c>
      <c r="M3438" s="159" t="n">
        <v>1153878</v>
      </c>
      <c r="N3438" s="159" t="n">
        <v>1246188.24</v>
      </c>
      <c r="O3438" s="162">
        <f>MIN(K3438,L3438,M3438,N3438)</f>
        <v/>
      </c>
      <c r="P3438" s="162">
        <f>MAX(K3438,L3438,M3438,N3438)</f>
        <v/>
      </c>
      <c r="Q3438" s="162">
        <f>MEDIAN(K3438,L3438,M3438,N3438)</f>
        <v/>
      </c>
      <c r="R3438" s="162">
        <f>AVERAGE(K3438,L3438,M3438,N3438)</f>
        <v/>
      </c>
      <c r="S3438" s="162">
        <f>AVERAGE(O3438,Q3438)</f>
        <v/>
      </c>
      <c r="T3438" s="162">
        <f>AVERAGE(P3438,Q3438)</f>
        <v/>
      </c>
      <c r="U3438" s="41">
        <f>STDEVA(K3438,L3438,M3438,N3438)</f>
        <v/>
      </c>
      <c r="V3438" s="42">
        <f>U3438/Q3438</f>
        <v/>
      </c>
      <c r="W3438" s="43">
        <f>IF(X3438=O3438,"MENOR",IF(X3438=S3438,"PROM[MEN-MED]","PROMEDIO"))</f>
        <v/>
      </c>
      <c r="X3438" s="163">
        <f>IF(V3438&lt;=300%,O3438,IF(AND(V3438&gt;100%,V3438&lt;=150%),S3438,R3438))</f>
        <v/>
      </c>
      <c r="Y3438" s="162">
        <f>ROUND(X3438,0)</f>
        <v/>
      </c>
    </row>
    <row r="3439" ht="15.75" customHeight="1">
      <c r="B3439" s="32" t="inlineStr">
        <is>
          <t>5.41</t>
        </is>
      </c>
      <c r="C3439" s="32" t="n">
        <v>8714199</v>
      </c>
      <c r="D3439" s="59" t="inlineStr">
        <is>
          <t>CAMBIO DE ECU CONTROL DE DERRAPE (SELENOIDE DEL CILINDRO MAESTRO)</t>
        </is>
      </c>
      <c r="E3439" s="56" t="inlineStr">
        <is>
          <t>cambio de ecu control de derrape (selenoide del cilindro maestro)</t>
        </is>
      </c>
      <c r="F3439" s="32" t="inlineStr">
        <is>
          <t>Unidad</t>
        </is>
      </c>
      <c r="G3439" s="35" t="inlineStr">
        <is>
          <t>suministro</t>
        </is>
      </c>
      <c r="H3439" s="159" t="n">
        <v>951881</v>
      </c>
      <c r="I3439" s="37" t="n">
        <v>158.91</v>
      </c>
      <c r="J3439" s="37" t="n">
        <v>151.76</v>
      </c>
      <c r="K3439" s="160">
        <f>H3439*(I3439/J3439)</f>
        <v/>
      </c>
      <c r="L3439" s="159" t="n">
        <v>1177282.7913</v>
      </c>
      <c r="M3439" s="159" t="n">
        <v>1142993</v>
      </c>
      <c r="N3439" s="159" t="n">
        <v>1234432.44</v>
      </c>
      <c r="O3439" s="162">
        <f>MIN(K3439,L3439,M3439,N3439)</f>
        <v/>
      </c>
      <c r="P3439" s="162">
        <f>MAX(K3439,L3439,M3439,N3439)</f>
        <v/>
      </c>
      <c r="Q3439" s="162">
        <f>MEDIAN(K3439,L3439,M3439,N3439)</f>
        <v/>
      </c>
      <c r="R3439" s="162">
        <f>AVERAGE(K3439,L3439,M3439,N3439)</f>
        <v/>
      </c>
      <c r="S3439" s="162">
        <f>AVERAGE(O3439,Q3439)</f>
        <v/>
      </c>
      <c r="T3439" s="162">
        <f>AVERAGE(P3439,Q3439)</f>
        <v/>
      </c>
      <c r="U3439" s="41">
        <f>STDEVA(K3439,L3439,M3439,N3439)</f>
        <v/>
      </c>
      <c r="V3439" s="42">
        <f>U3439/Q3439</f>
        <v/>
      </c>
      <c r="W3439" s="43">
        <f>IF(X3439=O3439,"MENOR",IF(X3439=S3439,"PROM[MEN-MED]","PROMEDIO"))</f>
        <v/>
      </c>
      <c r="X3439" s="163">
        <f>IF(V3439&lt;=300%,O3439,IF(AND(V3439&gt;100%,V3439&lt;=150%),S3439,R3439))</f>
        <v/>
      </c>
      <c r="Y3439" s="162">
        <f>ROUND(X3439,0)</f>
        <v/>
      </c>
    </row>
    <row r="3440" ht="15.75" customHeight="1">
      <c r="B3440" s="32" t="inlineStr">
        <is>
          <t>5.42</t>
        </is>
      </c>
      <c r="C3440" s="32" t="n">
        <v>8714199</v>
      </c>
      <c r="D3440" s="59" t="inlineStr">
        <is>
          <t xml:space="preserve">CAMBIO DE CONJUNTO DEL JUEGO DE INSTRUMENTOS </t>
        </is>
      </c>
      <c r="E3440" s="56" t="inlineStr">
        <is>
          <t xml:space="preserve">cambio de conjunto del juego de instrumentos </t>
        </is>
      </c>
      <c r="F3440" s="32" t="inlineStr">
        <is>
          <t>Unidad</t>
        </is>
      </c>
      <c r="G3440" s="35" t="inlineStr">
        <is>
          <t>suministro</t>
        </is>
      </c>
      <c r="H3440" s="159" t="n">
        <v>1085280</v>
      </c>
      <c r="I3440" s="37" t="n">
        <v>158.91</v>
      </c>
      <c r="J3440" s="37" t="n">
        <v>151.76</v>
      </c>
      <c r="K3440" s="160">
        <f>H3440*(I3440/J3440)</f>
        <v/>
      </c>
      <c r="L3440" s="159" t="n">
        <v>1371093.7716</v>
      </c>
      <c r="M3440" s="159" t="n">
        <v>1331159</v>
      </c>
      <c r="N3440" s="159" t="n">
        <v>1437651.72</v>
      </c>
      <c r="O3440" s="162">
        <f>MIN(K3440,L3440,M3440,N3440)</f>
        <v/>
      </c>
      <c r="P3440" s="162">
        <f>MAX(K3440,L3440,M3440,N3440)</f>
        <v/>
      </c>
      <c r="Q3440" s="162">
        <f>MEDIAN(K3440,L3440,M3440,N3440)</f>
        <v/>
      </c>
      <c r="R3440" s="162">
        <f>AVERAGE(K3440,L3440,M3440,N3440)</f>
        <v/>
      </c>
      <c r="S3440" s="162">
        <f>AVERAGE(O3440,Q3440)</f>
        <v/>
      </c>
      <c r="T3440" s="162">
        <f>AVERAGE(P3440,Q3440)</f>
        <v/>
      </c>
      <c r="U3440" s="41">
        <f>STDEVA(K3440,L3440,M3440,N3440)</f>
        <v/>
      </c>
      <c r="V3440" s="42">
        <f>U3440/Q3440</f>
        <v/>
      </c>
      <c r="W3440" s="43">
        <f>IF(X3440=O3440,"MENOR",IF(X3440=S3440,"PROM[MEN-MED]","PROMEDIO"))</f>
        <v/>
      </c>
      <c r="X3440" s="163">
        <f>IF(V3440&lt;=300%,O3440,IF(AND(V3440&gt;100%,V3440&lt;=150%),S3440,R3440))</f>
        <v/>
      </c>
      <c r="Y3440" s="162">
        <f>ROUND(X3440,0)</f>
        <v/>
      </c>
    </row>
    <row r="3441" ht="15.75" customHeight="1">
      <c r="B3441" s="32" t="inlineStr">
        <is>
          <t>5.43</t>
        </is>
      </c>
      <c r="C3441" s="32" t="n">
        <v>8714199</v>
      </c>
      <c r="D3441" s="59" t="inlineStr">
        <is>
          <t>CAMBIO DE SENSOR DEL ANGULO DE DIRECCION (SUBCONJUNTO DELCABLE ESPIRAL)</t>
        </is>
      </c>
      <c r="E3441" s="56" t="inlineStr">
        <is>
          <t>cambio de sensor del angulo de direccion (subconjunto delcable espiral)</t>
        </is>
      </c>
      <c r="F3441" s="32" t="inlineStr">
        <is>
          <t>Unidad</t>
        </is>
      </c>
      <c r="G3441" s="35" t="inlineStr">
        <is>
          <t>suministro</t>
        </is>
      </c>
      <c r="H3441" s="159" t="n">
        <v>951881</v>
      </c>
      <c r="I3441" s="37" t="n">
        <v>158.91</v>
      </c>
      <c r="J3441" s="37" t="n">
        <v>151.76</v>
      </c>
      <c r="K3441" s="160">
        <f>H3441*(I3441/J3441)</f>
        <v/>
      </c>
      <c r="L3441" s="159" t="n">
        <v>1188494.3406</v>
      </c>
      <c r="M3441" s="159" t="n">
        <v>1153878</v>
      </c>
      <c r="N3441" s="159" t="n">
        <v>1246188.24</v>
      </c>
      <c r="O3441" s="162">
        <f>MIN(K3441,L3441,M3441,N3441)</f>
        <v/>
      </c>
      <c r="P3441" s="162">
        <f>MAX(K3441,L3441,M3441,N3441)</f>
        <v/>
      </c>
      <c r="Q3441" s="162">
        <f>MEDIAN(K3441,L3441,M3441,N3441)</f>
        <v/>
      </c>
      <c r="R3441" s="162">
        <f>AVERAGE(K3441,L3441,M3441,N3441)</f>
        <v/>
      </c>
      <c r="S3441" s="162">
        <f>AVERAGE(O3441,Q3441)</f>
        <v/>
      </c>
      <c r="T3441" s="162">
        <f>AVERAGE(P3441,Q3441)</f>
        <v/>
      </c>
      <c r="U3441" s="41">
        <f>STDEVA(K3441,L3441,M3441,N3441)</f>
        <v/>
      </c>
      <c r="V3441" s="42">
        <f>U3441/Q3441</f>
        <v/>
      </c>
      <c r="W3441" s="43">
        <f>IF(X3441=O3441,"MENOR",IF(X3441=S3441,"PROM[MEN-MED]","PROMEDIO"))</f>
        <v/>
      </c>
      <c r="X3441" s="163">
        <f>IF(V3441&lt;=300%,O3441,IF(AND(V3441&gt;100%,V3441&lt;=150%),S3441,R3441))</f>
        <v/>
      </c>
      <c r="Y3441" s="162">
        <f>ROUND(X3441,0)</f>
        <v/>
      </c>
    </row>
    <row r="3442" ht="15.75" customHeight="1">
      <c r="B3442" s="32" t="inlineStr">
        <is>
          <t>5.44</t>
        </is>
      </c>
      <c r="C3442" s="32" t="n">
        <v>8714199</v>
      </c>
      <c r="D3442" s="59" t="inlineStr">
        <is>
          <t>CAMBIO DE CONJUNTO DEL RECEPTOR DE RADIO Y PANTALLA</t>
        </is>
      </c>
      <c r="E3442" s="56" t="inlineStr">
        <is>
          <t>cambio de conjunto del receptor de radio y pantalla</t>
        </is>
      </c>
      <c r="F3442" s="32" t="inlineStr">
        <is>
          <t>Unidad</t>
        </is>
      </c>
      <c r="G3442" s="35" t="inlineStr">
        <is>
          <t>suministro</t>
        </is>
      </c>
      <c r="H3442" s="159" t="n">
        <v>820743</v>
      </c>
      <c r="I3442" s="37" t="n">
        <v>158.91</v>
      </c>
      <c r="J3442" s="37" t="n">
        <v>151.76</v>
      </c>
      <c r="K3442" s="160">
        <f>H3442*(I3442/J3442)</f>
        <v/>
      </c>
      <c r="L3442" s="159" t="n">
        <v>1028320.0669</v>
      </c>
      <c r="M3442" s="159" t="n">
        <v>998369</v>
      </c>
      <c r="N3442" s="159" t="n">
        <v>1078238.52</v>
      </c>
      <c r="O3442" s="162">
        <f>MIN(K3442,L3442,M3442,N3442)</f>
        <v/>
      </c>
      <c r="P3442" s="162">
        <f>MAX(K3442,L3442,M3442,N3442)</f>
        <v/>
      </c>
      <c r="Q3442" s="162">
        <f>MEDIAN(K3442,L3442,M3442,N3442)</f>
        <v/>
      </c>
      <c r="R3442" s="162">
        <f>AVERAGE(K3442,L3442,M3442,N3442)</f>
        <v/>
      </c>
      <c r="S3442" s="162">
        <f>AVERAGE(O3442,Q3442)</f>
        <v/>
      </c>
      <c r="T3442" s="162">
        <f>AVERAGE(P3442,Q3442)</f>
        <v/>
      </c>
      <c r="U3442" s="41">
        <f>STDEVA(K3442,L3442,M3442,N3442)</f>
        <v/>
      </c>
      <c r="V3442" s="42">
        <f>U3442/Q3442</f>
        <v/>
      </c>
      <c r="W3442" s="43">
        <f>IF(X3442=O3442,"MENOR",IF(X3442=S3442,"PROM[MEN-MED]","PROMEDIO"))</f>
        <v/>
      </c>
      <c r="X3442" s="163">
        <f>IF(V3442&lt;=300%,O3442,IF(AND(V3442&gt;100%,V3442&lt;=150%),S3442,R3442))</f>
        <v/>
      </c>
      <c r="Y3442" s="162">
        <f>ROUND(X3442,0)</f>
        <v/>
      </c>
    </row>
    <row r="3443" ht="15.75" customHeight="1">
      <c r="B3443" s="32" t="inlineStr">
        <is>
          <t>5.45</t>
        </is>
      </c>
      <c r="C3443" s="32" t="n">
        <v>8714199</v>
      </c>
      <c r="D3443" s="59" t="inlineStr">
        <is>
          <t>CAMBIO DE ECU DE CONTROL DE LA TRACCION DE LAS CUATRO RUEDAS *2</t>
        </is>
      </c>
      <c r="E3443" s="56" t="inlineStr">
        <is>
          <t>cambio de ecu de control de la traccion de las cuatro ruedas *2</t>
        </is>
      </c>
      <c r="F3443" s="32" t="inlineStr">
        <is>
          <t>Unidad</t>
        </is>
      </c>
      <c r="G3443" s="35" t="inlineStr">
        <is>
          <t>suministro</t>
        </is>
      </c>
      <c r="H3443" s="159" t="n">
        <v>820743</v>
      </c>
      <c r="I3443" s="37" t="n">
        <v>158.91</v>
      </c>
      <c r="J3443" s="37" t="n">
        <v>151.76</v>
      </c>
      <c r="K3443" s="160">
        <f>H3443*(I3443/J3443)</f>
        <v/>
      </c>
      <c r="L3443" s="159" t="n">
        <v>1018710.1743</v>
      </c>
      <c r="M3443" s="159" t="n">
        <v>989039</v>
      </c>
      <c r="N3443" s="159" t="n">
        <v>1068162.12</v>
      </c>
      <c r="O3443" s="162">
        <f>MIN(K3443,L3443,M3443,N3443)</f>
        <v/>
      </c>
      <c r="P3443" s="162">
        <f>MAX(K3443,L3443,M3443,N3443)</f>
        <v/>
      </c>
      <c r="Q3443" s="162">
        <f>MEDIAN(K3443,L3443,M3443,N3443)</f>
        <v/>
      </c>
      <c r="R3443" s="162">
        <f>AVERAGE(K3443,L3443,M3443,N3443)</f>
        <v/>
      </c>
      <c r="S3443" s="162">
        <f>AVERAGE(O3443,Q3443)</f>
        <v/>
      </c>
      <c r="T3443" s="162">
        <f>AVERAGE(P3443,Q3443)</f>
        <v/>
      </c>
      <c r="U3443" s="41">
        <f>STDEVA(K3443,L3443,M3443,N3443)</f>
        <v/>
      </c>
      <c r="V3443" s="42">
        <f>U3443/Q3443</f>
        <v/>
      </c>
      <c r="W3443" s="43">
        <f>IF(X3443=O3443,"MENOR",IF(X3443=S3443,"PROM[MEN-MED]","PROMEDIO"))</f>
        <v/>
      </c>
      <c r="X3443" s="163">
        <f>IF(V3443&lt;=300%,O3443,IF(AND(V3443&gt;100%,V3443&lt;=150%),S3443,R3443))</f>
        <v/>
      </c>
      <c r="Y3443" s="162">
        <f>ROUND(X3443,0)</f>
        <v/>
      </c>
    </row>
    <row r="3444" ht="15.75" customHeight="1">
      <c r="B3444" s="32" t="inlineStr">
        <is>
          <t>5.46</t>
        </is>
      </c>
      <c r="C3444" s="32" t="n">
        <v>8714199</v>
      </c>
      <c r="D3444" s="59" t="inlineStr">
        <is>
          <t>CAMBIO DE ECM</t>
        </is>
      </c>
      <c r="E3444" s="56" t="inlineStr">
        <is>
          <t>cambio de ecm</t>
        </is>
      </c>
      <c r="F3444" s="32" t="inlineStr">
        <is>
          <t>Unidad</t>
        </is>
      </c>
      <c r="G3444" s="35" t="inlineStr">
        <is>
          <t>suministro</t>
        </is>
      </c>
      <c r="H3444" s="159" t="n">
        <v>820743</v>
      </c>
      <c r="I3444" s="37" t="n">
        <v>158.91</v>
      </c>
      <c r="J3444" s="37" t="n">
        <v>151.76</v>
      </c>
      <c r="K3444" s="160">
        <f>H3444*(I3444/J3444)</f>
        <v/>
      </c>
      <c r="L3444" s="159" t="n">
        <v>1009099.2345</v>
      </c>
      <c r="M3444" s="159" t="n">
        <v>979708</v>
      </c>
      <c r="N3444" s="159" t="n">
        <v>1058084.64</v>
      </c>
      <c r="O3444" s="162">
        <f>MIN(K3444,L3444,M3444,N3444)</f>
        <v/>
      </c>
      <c r="P3444" s="162">
        <f>MAX(K3444,L3444,M3444,N3444)</f>
        <v/>
      </c>
      <c r="Q3444" s="162">
        <f>MEDIAN(K3444,L3444,M3444,N3444)</f>
        <v/>
      </c>
      <c r="R3444" s="162">
        <f>AVERAGE(K3444,L3444,M3444,N3444)</f>
        <v/>
      </c>
      <c r="S3444" s="162">
        <f>AVERAGE(O3444,Q3444)</f>
        <v/>
      </c>
      <c r="T3444" s="162">
        <f>AVERAGE(P3444,Q3444)</f>
        <v/>
      </c>
      <c r="U3444" s="41">
        <f>STDEVA(K3444,L3444,M3444,N3444)</f>
        <v/>
      </c>
      <c r="V3444" s="42">
        <f>U3444/Q3444</f>
        <v/>
      </c>
      <c r="W3444" s="43">
        <f>IF(X3444=O3444,"MENOR",IF(X3444=S3444,"PROM[MEN-MED]","PROMEDIO"))</f>
        <v/>
      </c>
      <c r="X3444" s="163">
        <f>IF(V3444&lt;=300%,O3444,IF(AND(V3444&gt;100%,V3444&lt;=150%),S3444,R3444))</f>
        <v/>
      </c>
      <c r="Y3444" s="162">
        <f>ROUND(X3444,0)</f>
        <v/>
      </c>
    </row>
    <row r="3445" ht="15.75" customHeight="1">
      <c r="B3445" s="32" t="inlineStr">
        <is>
          <t>5.47</t>
        </is>
      </c>
      <c r="C3445" s="32" t="n">
        <v>8714199</v>
      </c>
      <c r="D3445" s="59" t="inlineStr">
        <is>
          <t xml:space="preserve">CAMBIO DE CONJUNTO DE LA ECU DE LA SERVODIRECCION </t>
        </is>
      </c>
      <c r="E3445" s="56" t="inlineStr">
        <is>
          <t xml:space="preserve">cambio de conjunto de la ecu de la servodireccion </t>
        </is>
      </c>
      <c r="F3445" s="32" t="inlineStr">
        <is>
          <t>Unidad</t>
        </is>
      </c>
      <c r="G3445" s="35" t="inlineStr">
        <is>
          <t>suministro</t>
        </is>
      </c>
      <c r="H3445" s="159" t="n">
        <v>953012</v>
      </c>
      <c r="I3445" s="37" t="n">
        <v>158.91</v>
      </c>
      <c r="J3445" s="37" t="n">
        <v>151.76</v>
      </c>
      <c r="K3445" s="160">
        <f>H3445*(I3445/J3445)</f>
        <v/>
      </c>
      <c r="L3445" s="159" t="n">
        <v>1199706.9252</v>
      </c>
      <c r="M3445" s="159" t="n">
        <v>1164764</v>
      </c>
      <c r="N3445" s="159" t="n">
        <v>1257945.12</v>
      </c>
      <c r="O3445" s="162">
        <f>MIN(K3445,L3445,M3445,N3445)</f>
        <v/>
      </c>
      <c r="P3445" s="162">
        <f>MAX(K3445,L3445,M3445,N3445)</f>
        <v/>
      </c>
      <c r="Q3445" s="162">
        <f>MEDIAN(K3445,L3445,M3445,N3445)</f>
        <v/>
      </c>
      <c r="R3445" s="162">
        <f>AVERAGE(K3445,L3445,M3445,N3445)</f>
        <v/>
      </c>
      <c r="S3445" s="162">
        <f>AVERAGE(O3445,Q3445)</f>
        <v/>
      </c>
      <c r="T3445" s="162">
        <f>AVERAGE(P3445,Q3445)</f>
        <v/>
      </c>
      <c r="U3445" s="41">
        <f>STDEVA(K3445,L3445,M3445,N3445)</f>
        <v/>
      </c>
      <c r="V3445" s="42">
        <f>U3445/Q3445</f>
        <v/>
      </c>
      <c r="W3445" s="43">
        <f>IF(X3445=O3445,"MENOR",IF(X3445=S3445,"PROM[MEN-MED]","PROMEDIO"))</f>
        <v/>
      </c>
      <c r="X3445" s="163">
        <f>IF(V3445&lt;=300%,O3445,IF(AND(V3445&gt;100%,V3445&lt;=150%),S3445,R3445))</f>
        <v/>
      </c>
      <c r="Y3445" s="162">
        <f>ROUND(X3445,0)</f>
        <v/>
      </c>
    </row>
    <row r="3446" ht="15.75" customHeight="1">
      <c r="B3446" s="32" t="inlineStr">
        <is>
          <t>5.48</t>
        </is>
      </c>
      <c r="C3446" s="32" t="n">
        <v>8714199</v>
      </c>
      <c r="D3446" s="59" t="inlineStr">
        <is>
          <t>CAMBIO DE CONJUNTO DEL AMPLIFICADOR DEL AIRE ACONDICIONADO</t>
        </is>
      </c>
      <c r="E3446" s="56" t="inlineStr">
        <is>
          <t>cambio de conjunto del amplificador del aire acondicionado</t>
        </is>
      </c>
      <c r="F3446" s="32" t="inlineStr">
        <is>
          <t>Unidad</t>
        </is>
      </c>
      <c r="G3446" s="35" t="inlineStr">
        <is>
          <t>suministro</t>
        </is>
      </c>
      <c r="H3446" s="159" t="n">
        <v>953012</v>
      </c>
      <c r="I3446" s="37" t="n">
        <v>158.91</v>
      </c>
      <c r="J3446" s="37" t="n">
        <v>151.76</v>
      </c>
      <c r="K3446" s="160">
        <f>H3446*(I3446/J3446)</f>
        <v/>
      </c>
      <c r="L3446" s="159" t="n">
        <v>1188494.3406</v>
      </c>
      <c r="M3446" s="159" t="n">
        <v>1153878</v>
      </c>
      <c r="N3446" s="159" t="n">
        <v>1246188.24</v>
      </c>
      <c r="O3446" s="162">
        <f>MIN(K3446,L3446,M3446,N3446)</f>
        <v/>
      </c>
      <c r="P3446" s="162">
        <f>MAX(K3446,L3446,M3446,N3446)</f>
        <v/>
      </c>
      <c r="Q3446" s="162">
        <f>MEDIAN(K3446,L3446,M3446,N3446)</f>
        <v/>
      </c>
      <c r="R3446" s="162">
        <f>AVERAGE(K3446,L3446,M3446,N3446)</f>
        <v/>
      </c>
      <c r="S3446" s="162">
        <f>AVERAGE(O3446,Q3446)</f>
        <v/>
      </c>
      <c r="T3446" s="162">
        <f>AVERAGE(P3446,Q3446)</f>
        <v/>
      </c>
      <c r="U3446" s="41">
        <f>STDEVA(K3446,L3446,M3446,N3446)</f>
        <v/>
      </c>
      <c r="V3446" s="42">
        <f>U3446/Q3446</f>
        <v/>
      </c>
      <c r="W3446" s="43">
        <f>IF(X3446=O3446,"MENOR",IF(X3446=S3446,"PROM[MEN-MED]","PROMEDIO"))</f>
        <v/>
      </c>
      <c r="X3446" s="163">
        <f>IF(V3446&lt;=300%,O3446,IF(AND(V3446&gt;100%,V3446&lt;=150%),S3446,R3446))</f>
        <v/>
      </c>
      <c r="Y3446" s="162">
        <f>ROUND(X3446,0)</f>
        <v/>
      </c>
    </row>
    <row r="3447" ht="15.75" customHeight="1">
      <c r="B3447" s="32" t="inlineStr">
        <is>
          <t>5.49</t>
        </is>
      </c>
      <c r="C3447" s="32" t="n">
        <v>8714199</v>
      </c>
      <c r="D3447" s="59" t="inlineStr">
        <is>
          <t xml:space="preserve">CAMBIO DE CONJUNTO DEL SENSOR DE VELOCIDAD DE DERRAPE </t>
        </is>
      </c>
      <c r="E3447" s="56" t="inlineStr">
        <is>
          <t xml:space="preserve">cambio de conjunto del sensor de velocidad de derrape </t>
        </is>
      </c>
      <c r="F3447" s="32" t="inlineStr">
        <is>
          <t>Unidad</t>
        </is>
      </c>
      <c r="G3447" s="35" t="inlineStr">
        <is>
          <t>suministro</t>
        </is>
      </c>
      <c r="H3447" s="159" t="n">
        <v>410372</v>
      </c>
      <c r="I3447" s="37" t="n">
        <v>158.91</v>
      </c>
      <c r="J3447" s="37" t="n">
        <v>151.76</v>
      </c>
      <c r="K3447" s="160">
        <f>H3447*(I3447/J3447)</f>
        <v/>
      </c>
      <c r="L3447" s="159" t="n">
        <v>504549.6232</v>
      </c>
      <c r="M3447" s="159" t="n">
        <v>489854</v>
      </c>
      <c r="N3447" s="159" t="n">
        <v>529042.3199999999</v>
      </c>
      <c r="O3447" s="162">
        <f>MIN(K3447,L3447,M3447,N3447)</f>
        <v/>
      </c>
      <c r="P3447" s="162">
        <f>MAX(K3447,L3447,M3447,N3447)</f>
        <v/>
      </c>
      <c r="Q3447" s="162">
        <f>MEDIAN(K3447,L3447,M3447,N3447)</f>
        <v/>
      </c>
      <c r="R3447" s="162">
        <f>AVERAGE(K3447,L3447,M3447,N3447)</f>
        <v/>
      </c>
      <c r="S3447" s="162">
        <f>AVERAGE(O3447,Q3447)</f>
        <v/>
      </c>
      <c r="T3447" s="162">
        <f>AVERAGE(P3447,Q3447)</f>
        <v/>
      </c>
      <c r="U3447" s="41">
        <f>STDEVA(K3447,L3447,M3447,N3447)</f>
        <v/>
      </c>
      <c r="V3447" s="42">
        <f>U3447/Q3447</f>
        <v/>
      </c>
      <c r="W3447" s="43">
        <f>IF(X3447=O3447,"MENOR",IF(X3447=S3447,"PROM[MEN-MED]","PROMEDIO"))</f>
        <v/>
      </c>
      <c r="X3447" s="163">
        <f>IF(V3447&lt;=300%,O3447,IF(AND(V3447&gt;100%,V3447&lt;=150%),S3447,R3447))</f>
        <v/>
      </c>
      <c r="Y3447" s="162">
        <f>ROUND(X3447,0)</f>
        <v/>
      </c>
    </row>
    <row r="3448" ht="15.75" customHeight="1">
      <c r="B3448" s="32" t="inlineStr">
        <is>
          <t>5.50</t>
        </is>
      </c>
      <c r="C3448" s="32" t="n">
        <v>8714199</v>
      </c>
      <c r="D3448" s="59" t="inlineStr">
        <is>
          <t xml:space="preserve">CAMBIO DE CONJUNTO DEL SENSOR DE AIR BAG </t>
        </is>
      </c>
      <c r="E3448" s="56" t="inlineStr">
        <is>
          <t xml:space="preserve">cambio de conjunto del sensor de air bag </t>
        </is>
      </c>
      <c r="F3448" s="32" t="inlineStr">
        <is>
          <t>Unidad</t>
        </is>
      </c>
      <c r="G3448" s="35" t="inlineStr">
        <is>
          <t>suministro</t>
        </is>
      </c>
      <c r="H3448" s="159" t="n">
        <v>410372</v>
      </c>
      <c r="I3448" s="37" t="n">
        <v>158.91</v>
      </c>
      <c r="J3448" s="37" t="n">
        <v>151.76</v>
      </c>
      <c r="K3448" s="160">
        <f>H3448*(I3448/J3448)</f>
        <v/>
      </c>
      <c r="L3448" s="159" t="n">
        <v>504549.6232</v>
      </c>
      <c r="M3448" s="159" t="n">
        <v>489854</v>
      </c>
      <c r="N3448" s="159" t="n">
        <v>529042.3199999999</v>
      </c>
      <c r="O3448" s="162">
        <f>MIN(K3448,L3448,M3448,N3448)</f>
        <v/>
      </c>
      <c r="P3448" s="162">
        <f>MAX(K3448,L3448,M3448,N3448)</f>
        <v/>
      </c>
      <c r="Q3448" s="162">
        <f>MEDIAN(K3448,L3448,M3448,N3448)</f>
        <v/>
      </c>
      <c r="R3448" s="162">
        <f>AVERAGE(K3448,L3448,M3448,N3448)</f>
        <v/>
      </c>
      <c r="S3448" s="162">
        <f>AVERAGE(O3448,Q3448)</f>
        <v/>
      </c>
      <c r="T3448" s="162">
        <f>AVERAGE(P3448,Q3448)</f>
        <v/>
      </c>
      <c r="U3448" s="41">
        <f>STDEVA(K3448,L3448,M3448,N3448)</f>
        <v/>
      </c>
      <c r="V3448" s="42">
        <f>U3448/Q3448</f>
        <v/>
      </c>
      <c r="W3448" s="43">
        <f>IF(X3448=O3448,"MENOR",IF(X3448=S3448,"PROM[MEN-MED]","PROMEDIO"))</f>
        <v/>
      </c>
      <c r="X3448" s="163">
        <f>IF(V3448&lt;=300%,O3448,IF(AND(V3448&gt;100%,V3448&lt;=150%),S3448,R3448))</f>
        <v/>
      </c>
      <c r="Y3448" s="162">
        <f>ROUND(X3448,0)</f>
        <v/>
      </c>
    </row>
    <row r="3449" ht="15.75" customHeight="1">
      <c r="B3449" s="32" t="inlineStr">
        <is>
          <t>5.51</t>
        </is>
      </c>
      <c r="C3449" s="32" t="n">
        <v>8714199</v>
      </c>
      <c r="D3449" s="59" t="inlineStr">
        <is>
          <t xml:space="preserve">CAMBIO DE CONJUNTO DEL BLOQUE DE EMPALMES DEL LADO DEL CONDUCTOR </t>
        </is>
      </c>
      <c r="E3449" s="56" t="inlineStr">
        <is>
          <t xml:space="preserve">cambio de conjunto del bloque de empalmes del lado del conductor </t>
        </is>
      </c>
      <c r="F3449" s="32" t="inlineStr">
        <is>
          <t>Unidad</t>
        </is>
      </c>
      <c r="G3449" s="35" t="inlineStr">
        <is>
          <t>suministro</t>
        </is>
      </c>
      <c r="H3449" s="159" t="n">
        <v>683953</v>
      </c>
      <c r="I3449" s="37" t="n">
        <v>158.91</v>
      </c>
      <c r="J3449" s="37" t="n">
        <v>151.76</v>
      </c>
      <c r="K3449" s="160">
        <f>H3449*(I3449/J3449)</f>
        <v/>
      </c>
      <c r="L3449" s="159" t="n">
        <v>824898.1587</v>
      </c>
      <c r="M3449" s="159" t="n">
        <v>800872</v>
      </c>
      <c r="N3449" s="159" t="n">
        <v>864941.76</v>
      </c>
      <c r="O3449" s="162">
        <f>MIN(K3449,L3449,M3449,N3449)</f>
        <v/>
      </c>
      <c r="P3449" s="162">
        <f>MAX(K3449,L3449,M3449,N3449)</f>
        <v/>
      </c>
      <c r="Q3449" s="162">
        <f>MEDIAN(K3449,L3449,M3449,N3449)</f>
        <v/>
      </c>
      <c r="R3449" s="162">
        <f>AVERAGE(K3449,L3449,M3449,N3449)</f>
        <v/>
      </c>
      <c r="S3449" s="162">
        <f>AVERAGE(O3449,Q3449)</f>
        <v/>
      </c>
      <c r="T3449" s="162">
        <f>AVERAGE(P3449,Q3449)</f>
        <v/>
      </c>
      <c r="U3449" s="41">
        <f>STDEVA(K3449,L3449,M3449,N3449)</f>
        <v/>
      </c>
      <c r="V3449" s="42">
        <f>U3449/Q3449</f>
        <v/>
      </c>
      <c r="W3449" s="43">
        <f>IF(X3449=O3449,"MENOR",IF(X3449=S3449,"PROM[MEN-MED]","PROMEDIO"))</f>
        <v/>
      </c>
      <c r="X3449" s="163">
        <f>IF(V3449&lt;=300%,O3449,IF(AND(V3449&gt;100%,V3449&lt;=150%),S3449,R3449))</f>
        <v/>
      </c>
      <c r="Y3449" s="162">
        <f>ROUND(X3449,0)</f>
        <v/>
      </c>
    </row>
    <row r="3450" ht="15.75" customHeight="1">
      <c r="B3450" s="32" t="inlineStr">
        <is>
          <t>5.52</t>
        </is>
      </c>
      <c r="C3450" s="32" t="n">
        <v>8714199</v>
      </c>
      <c r="D3450" s="59" t="inlineStr">
        <is>
          <t>CAMBIO DE CONJUNTO INTERRUPTOR MAESTRO DE LA RED MULTIPLEX</t>
        </is>
      </c>
      <c r="E3450" s="56" t="inlineStr">
        <is>
          <t>cambio de conjunto interruptor maestro de la red multiplex</t>
        </is>
      </c>
      <c r="F3450" s="32" t="inlineStr">
        <is>
          <t>Unidad</t>
        </is>
      </c>
      <c r="G3450" s="35" t="inlineStr">
        <is>
          <t>suministro</t>
        </is>
      </c>
      <c r="H3450" s="159" t="n">
        <v>1231115</v>
      </c>
      <c r="I3450" s="37" t="n">
        <v>158.91</v>
      </c>
      <c r="J3450" s="37" t="n">
        <v>151.76</v>
      </c>
      <c r="K3450" s="160">
        <f>H3450*(I3450/J3450)</f>
        <v/>
      </c>
      <c r="L3450" s="159" t="n">
        <v>1542480.618</v>
      </c>
      <c r="M3450" s="159" t="n">
        <v>1497554</v>
      </c>
      <c r="N3450" s="159" t="n">
        <v>1617358.32</v>
      </c>
      <c r="O3450" s="162">
        <f>MIN(K3450,L3450,M3450,N3450)</f>
        <v/>
      </c>
      <c r="P3450" s="162">
        <f>MAX(K3450,L3450,M3450,N3450)</f>
        <v/>
      </c>
      <c r="Q3450" s="162">
        <f>MEDIAN(K3450,L3450,M3450,N3450)</f>
        <v/>
      </c>
      <c r="R3450" s="162">
        <f>AVERAGE(K3450,L3450,M3450,N3450)</f>
        <v/>
      </c>
      <c r="S3450" s="162">
        <f>AVERAGE(O3450,Q3450)</f>
        <v/>
      </c>
      <c r="T3450" s="162">
        <f>AVERAGE(P3450,Q3450)</f>
        <v/>
      </c>
      <c r="U3450" s="41">
        <f>STDEVA(K3450,L3450,M3450,N3450)</f>
        <v/>
      </c>
      <c r="V3450" s="42">
        <f>U3450/Q3450</f>
        <v/>
      </c>
      <c r="W3450" s="43">
        <f>IF(X3450=O3450,"MENOR",IF(X3450=S3450,"PROM[MEN-MED]","PROMEDIO"))</f>
        <v/>
      </c>
      <c r="X3450" s="163">
        <f>IF(V3450&lt;=300%,O3450,IF(AND(V3450&gt;100%,V3450&lt;=150%),S3450,R3450))</f>
        <v/>
      </c>
      <c r="Y3450" s="162">
        <f>ROUND(X3450,0)</f>
        <v/>
      </c>
    </row>
    <row r="3451" ht="15.75" customHeight="1">
      <c r="B3451" s="32" t="inlineStr">
        <is>
          <t>5.53</t>
        </is>
      </c>
      <c r="C3451" s="32" t="n">
        <v>8714199</v>
      </c>
      <c r="D3451" s="59" t="inlineStr">
        <is>
          <t xml:space="preserve">CAMBIO DE ECU DEL TECHO DESLIZANTE </t>
        </is>
      </c>
      <c r="E3451" s="56" t="inlineStr">
        <is>
          <t xml:space="preserve">cambio de ecu del techo deslizante </t>
        </is>
      </c>
      <c r="F3451" s="32" t="inlineStr">
        <is>
          <t>Unidad</t>
        </is>
      </c>
      <c r="G3451" s="35" t="inlineStr">
        <is>
          <t>suministro</t>
        </is>
      </c>
      <c r="H3451" s="159" t="n">
        <v>951881</v>
      </c>
      <c r="I3451" s="37" t="n">
        <v>158.91</v>
      </c>
      <c r="J3451" s="37" t="n">
        <v>151.76</v>
      </c>
      <c r="K3451" s="160">
        <f>H3451*(I3451/J3451)</f>
        <v/>
      </c>
      <c r="L3451" s="159" t="n">
        <v>1166070.2067</v>
      </c>
      <c r="M3451" s="159" t="n">
        <v>1132107</v>
      </c>
      <c r="N3451" s="159" t="n">
        <v>1222675.56</v>
      </c>
      <c r="O3451" s="162">
        <f>MIN(K3451,L3451,M3451,N3451)</f>
        <v/>
      </c>
      <c r="P3451" s="162">
        <f>MAX(K3451,L3451,M3451,N3451)</f>
        <v/>
      </c>
      <c r="Q3451" s="162">
        <f>MEDIAN(K3451,L3451,M3451,N3451)</f>
        <v/>
      </c>
      <c r="R3451" s="162">
        <f>AVERAGE(K3451,L3451,M3451,N3451)</f>
        <v/>
      </c>
      <c r="S3451" s="162">
        <f>AVERAGE(O3451,Q3451)</f>
        <v/>
      </c>
      <c r="T3451" s="162">
        <f>AVERAGE(P3451,Q3451)</f>
        <v/>
      </c>
      <c r="U3451" s="41">
        <f>STDEVA(K3451,L3451,M3451,N3451)</f>
        <v/>
      </c>
      <c r="V3451" s="42">
        <f>U3451/Q3451</f>
        <v/>
      </c>
      <c r="W3451" s="43">
        <f>IF(X3451=O3451,"MENOR",IF(X3451=S3451,"PROM[MEN-MED]","PROMEDIO"))</f>
        <v/>
      </c>
      <c r="X3451" s="163">
        <f>IF(V3451&lt;=300%,O3451,IF(AND(V3451&gt;100%,V3451&lt;=150%),S3451,R3451))</f>
        <v/>
      </c>
      <c r="Y3451" s="162">
        <f>ROUND(X3451,0)</f>
        <v/>
      </c>
    </row>
    <row r="3452" ht="15.75" customHeight="1">
      <c r="B3452" s="32" t="inlineStr">
        <is>
          <t>5.54</t>
        </is>
      </c>
      <c r="C3452" s="32" t="n">
        <v>8714199</v>
      </c>
      <c r="D3452" s="59" t="inlineStr">
        <is>
          <t xml:space="preserve">CAMBIO DE CONJUNTO CONTROL DE LA CALEFACCION </t>
        </is>
      </c>
      <c r="E3452" s="56" t="inlineStr">
        <is>
          <t xml:space="preserve">cambio de conjunto control de la calefaccion </t>
        </is>
      </c>
      <c r="F3452" s="32" t="inlineStr">
        <is>
          <t>Unidad</t>
        </is>
      </c>
      <c r="G3452" s="35" t="inlineStr">
        <is>
          <t>suministro</t>
        </is>
      </c>
      <c r="H3452" s="159" t="n">
        <v>410372</v>
      </c>
      <c r="I3452" s="37" t="n">
        <v>158.91</v>
      </c>
      <c r="J3452" s="37" t="n">
        <v>151.76</v>
      </c>
      <c r="K3452" s="160">
        <f>H3452*(I3452/J3452)</f>
        <v/>
      </c>
      <c r="L3452" s="159" t="n">
        <v>494938.6953</v>
      </c>
      <c r="M3452" s="159" t="n">
        <v>480523</v>
      </c>
      <c r="N3452" s="159" t="n">
        <v>518964.84</v>
      </c>
      <c r="O3452" s="162">
        <f>MIN(K3452,L3452,M3452,N3452)</f>
        <v/>
      </c>
      <c r="P3452" s="162">
        <f>MAX(K3452,L3452,M3452,N3452)</f>
        <v/>
      </c>
      <c r="Q3452" s="162">
        <f>MEDIAN(K3452,L3452,M3452,N3452)</f>
        <v/>
      </c>
      <c r="R3452" s="162">
        <f>AVERAGE(K3452,L3452,M3452,N3452)</f>
        <v/>
      </c>
      <c r="S3452" s="162">
        <f>AVERAGE(O3452,Q3452)</f>
        <v/>
      </c>
      <c r="T3452" s="162">
        <f>AVERAGE(P3452,Q3452)</f>
        <v/>
      </c>
      <c r="U3452" s="41">
        <f>STDEVA(K3452,L3452,M3452,N3452)</f>
        <v/>
      </c>
      <c r="V3452" s="42">
        <f>U3452/Q3452</f>
        <v/>
      </c>
      <c r="W3452" s="43">
        <f>IF(X3452=O3452,"MENOR",IF(X3452=S3452,"PROM[MEN-MED]","PROMEDIO"))</f>
        <v/>
      </c>
      <c r="X3452" s="163">
        <f>IF(V3452&lt;=300%,O3452,IF(AND(V3452&gt;100%,V3452&lt;=150%),S3452,R3452))</f>
        <v/>
      </c>
      <c r="Y3452" s="162">
        <f>ROUND(X3452,0)</f>
        <v/>
      </c>
    </row>
    <row r="3453" ht="15.75" customHeight="1">
      <c r="B3453" s="32" t="inlineStr">
        <is>
          <t>5.55</t>
        </is>
      </c>
      <c r="C3453" s="32" t="n">
        <v>8714199</v>
      </c>
      <c r="D3453" s="59" t="inlineStr">
        <is>
          <t>CAMBIO DE ECU DE LA RED MULTIPLEX DE LA PUERTA DEL MALETERO</t>
        </is>
      </c>
      <c r="E3453" s="56" t="inlineStr">
        <is>
          <t>cambio de ecu de la red multiplex de la puerta del maletero</t>
        </is>
      </c>
      <c r="F3453" s="32" t="inlineStr">
        <is>
          <t>Unidad</t>
        </is>
      </c>
      <c r="G3453" s="35" t="inlineStr">
        <is>
          <t>suministro</t>
        </is>
      </c>
      <c r="H3453" s="159" t="n">
        <v>683953</v>
      </c>
      <c r="I3453" s="37" t="n">
        <v>158.91</v>
      </c>
      <c r="J3453" s="37" t="n">
        <v>151.76</v>
      </c>
      <c r="K3453" s="160">
        <f>H3453*(I3453/J3453)</f>
        <v/>
      </c>
      <c r="L3453" s="159" t="n">
        <v>856933.2205000001</v>
      </c>
      <c r="M3453" s="159" t="n">
        <v>831974</v>
      </c>
      <c r="N3453" s="159" t="n">
        <v>898531.92</v>
      </c>
      <c r="O3453" s="162">
        <f>MIN(K3453,L3453,M3453,N3453)</f>
        <v/>
      </c>
      <c r="P3453" s="162">
        <f>MAX(K3453,L3453,M3453,N3453)</f>
        <v/>
      </c>
      <c r="Q3453" s="162">
        <f>MEDIAN(K3453,L3453,M3453,N3453)</f>
        <v/>
      </c>
      <c r="R3453" s="162">
        <f>AVERAGE(K3453,L3453,M3453,N3453)</f>
        <v/>
      </c>
      <c r="S3453" s="162">
        <f>AVERAGE(O3453,Q3453)</f>
        <v/>
      </c>
      <c r="T3453" s="162">
        <f>AVERAGE(P3453,Q3453)</f>
        <v/>
      </c>
      <c r="U3453" s="41">
        <f>STDEVA(K3453,L3453,M3453,N3453)</f>
        <v/>
      </c>
      <c r="V3453" s="42">
        <f>U3453/Q3453</f>
        <v/>
      </c>
      <c r="W3453" s="43">
        <f>IF(X3453=O3453,"MENOR",IF(X3453=S3453,"PROM[MEN-MED]","PROMEDIO"))</f>
        <v/>
      </c>
      <c r="X3453" s="163">
        <f>IF(V3453&lt;=300%,O3453,IF(AND(V3453&gt;100%,V3453&lt;=150%),S3453,R3453))</f>
        <v/>
      </c>
      <c r="Y3453" s="162">
        <f>ROUND(X3453,0)</f>
        <v/>
      </c>
    </row>
    <row r="3454" ht="15.75" customHeight="1">
      <c r="B3454" s="32" t="inlineStr">
        <is>
          <t>5.56</t>
        </is>
      </c>
      <c r="C3454" s="32" t="n">
        <v>8714199</v>
      </c>
      <c r="D3454" s="59" t="inlineStr">
        <is>
          <t>CAMBIO DE CONJUNTO DEL INTERRUPTOR DEL CIERRE CENTRALIZADO DE PUERTAS</t>
        </is>
      </c>
      <c r="E3454" s="56" t="inlineStr">
        <is>
          <t>cambio de conjunto del interruptor del cierre centralizado de puertas</t>
        </is>
      </c>
      <c r="F3454" s="32" t="inlineStr">
        <is>
          <t>Unidad</t>
        </is>
      </c>
      <c r="G3454" s="35" t="inlineStr">
        <is>
          <t>suministro</t>
        </is>
      </c>
      <c r="H3454" s="159" t="n">
        <v>410372</v>
      </c>
      <c r="I3454" s="37" t="n">
        <v>158.91</v>
      </c>
      <c r="J3454" s="37" t="n">
        <v>151.76</v>
      </c>
      <c r="K3454" s="160">
        <f>H3454*(I3454/J3454)</f>
        <v/>
      </c>
      <c r="L3454" s="159" t="n">
        <v>499744.665</v>
      </c>
      <c r="M3454" s="159" t="n">
        <v>485189</v>
      </c>
      <c r="N3454" s="159" t="n">
        <v>524004.12</v>
      </c>
      <c r="O3454" s="162">
        <f>MIN(K3454,L3454,M3454,N3454)</f>
        <v/>
      </c>
      <c r="P3454" s="162">
        <f>MAX(K3454,L3454,M3454,N3454)</f>
        <v/>
      </c>
      <c r="Q3454" s="162">
        <f>MEDIAN(K3454,L3454,M3454,N3454)</f>
        <v/>
      </c>
      <c r="R3454" s="162">
        <f>AVERAGE(K3454,L3454,M3454,N3454)</f>
        <v/>
      </c>
      <c r="S3454" s="162">
        <f>AVERAGE(O3454,Q3454)</f>
        <v/>
      </c>
      <c r="T3454" s="162">
        <f>AVERAGE(P3454,Q3454)</f>
        <v/>
      </c>
      <c r="U3454" s="41">
        <f>STDEVA(K3454,L3454,M3454,N3454)</f>
        <v/>
      </c>
      <c r="V3454" s="42">
        <f>U3454/Q3454</f>
        <v/>
      </c>
      <c r="W3454" s="43">
        <f>IF(X3454=O3454,"MENOR",IF(X3454=S3454,"PROM[MEN-MED]","PROMEDIO"))</f>
        <v/>
      </c>
      <c r="X3454" s="163">
        <f>IF(V3454&lt;=300%,O3454,IF(AND(V3454&gt;100%,V3454&lt;=150%),S3454,R3454))</f>
        <v/>
      </c>
      <c r="Y3454" s="162">
        <f>ROUND(X3454,0)</f>
        <v/>
      </c>
    </row>
    <row r="3455" ht="15.75" customHeight="1">
      <c r="B3455" s="32" t="inlineStr">
        <is>
          <t>5.57</t>
        </is>
      </c>
      <c r="C3455" s="32" t="n">
        <v>8714199</v>
      </c>
      <c r="D3455" s="59" t="inlineStr">
        <is>
          <t>CAMBIO DE CONJUNTO DEL INTERRUPTOR DE APERTURA DE LA PUERTA DEL MALETERO</t>
        </is>
      </c>
      <c r="E3455" s="56" t="inlineStr">
        <is>
          <t>cambio de conjunto del interruptor de apertura de la puerta del maletero</t>
        </is>
      </c>
      <c r="F3455" s="32" t="inlineStr">
        <is>
          <t>Unidad</t>
        </is>
      </c>
      <c r="G3455" s="35" t="inlineStr">
        <is>
          <t>suministro</t>
        </is>
      </c>
      <c r="H3455" s="159" t="n">
        <v>410372</v>
      </c>
      <c r="I3455" s="37" t="n">
        <v>158.91</v>
      </c>
      <c r="J3455" s="37" t="n">
        <v>151.76</v>
      </c>
      <c r="K3455" s="160">
        <f>H3455*(I3455/J3455)</f>
        <v/>
      </c>
      <c r="L3455" s="159" t="n">
        <v>494938.6953</v>
      </c>
      <c r="M3455" s="159" t="n">
        <v>480523</v>
      </c>
      <c r="N3455" s="159" t="n">
        <v>518964.84</v>
      </c>
      <c r="O3455" s="162">
        <f>MIN(K3455,L3455,M3455,N3455)</f>
        <v/>
      </c>
      <c r="P3455" s="162">
        <f>MAX(K3455,L3455,M3455,N3455)</f>
        <v/>
      </c>
      <c r="Q3455" s="162">
        <f>MEDIAN(K3455,L3455,M3455,N3455)</f>
        <v/>
      </c>
      <c r="R3455" s="162">
        <f>AVERAGE(K3455,L3455,M3455,N3455)</f>
        <v/>
      </c>
      <c r="S3455" s="162">
        <f>AVERAGE(O3455,Q3455)</f>
        <v/>
      </c>
      <c r="T3455" s="162">
        <f>AVERAGE(P3455,Q3455)</f>
        <v/>
      </c>
      <c r="U3455" s="41">
        <f>STDEVA(K3455,L3455,M3455,N3455)</f>
        <v/>
      </c>
      <c r="V3455" s="42">
        <f>U3455/Q3455</f>
        <v/>
      </c>
      <c r="W3455" s="43">
        <f>IF(X3455=O3455,"MENOR",IF(X3455=S3455,"PROM[MEN-MED]","PROMEDIO"))</f>
        <v/>
      </c>
      <c r="X3455" s="163">
        <f>IF(V3455&lt;=300%,O3455,IF(AND(V3455&gt;100%,V3455&lt;=150%),S3455,R3455))</f>
        <v/>
      </c>
      <c r="Y3455" s="162">
        <f>ROUND(X3455,0)</f>
        <v/>
      </c>
    </row>
    <row r="3456" ht="15.75" customHeight="1">
      <c r="B3456" s="32" t="inlineStr">
        <is>
          <t>5.58</t>
        </is>
      </c>
      <c r="C3456" s="32" t="n">
        <v>8714199</v>
      </c>
      <c r="D3456" s="59" t="inlineStr">
        <is>
          <t>CAMBIO DE CONJUNTO DE LA LUZ DE LECTURA DE MAPAS</t>
        </is>
      </c>
      <c r="E3456" s="56" t="inlineStr">
        <is>
          <t>cambio de conjunto de la luz de lectura de mapas</t>
        </is>
      </c>
      <c r="F3456" s="32" t="inlineStr">
        <is>
          <t>Unidad</t>
        </is>
      </c>
      <c r="G3456" s="35" t="inlineStr">
        <is>
          <t>suministro</t>
        </is>
      </c>
      <c r="H3456" s="159" t="n">
        <v>410372</v>
      </c>
      <c r="I3456" s="37" t="n">
        <v>158.91</v>
      </c>
      <c r="J3456" s="37" t="n">
        <v>151.76</v>
      </c>
      <c r="K3456" s="160">
        <f>H3456*(I3456/J3456)</f>
        <v/>
      </c>
      <c r="L3456" s="159" t="n">
        <v>509354.5695</v>
      </c>
      <c r="M3456" s="159" t="n">
        <v>494519</v>
      </c>
      <c r="N3456" s="159" t="n">
        <v>534080.52</v>
      </c>
      <c r="O3456" s="162">
        <f>MIN(K3456,L3456,M3456,N3456)</f>
        <v/>
      </c>
      <c r="P3456" s="162">
        <f>MAX(K3456,L3456,M3456,N3456)</f>
        <v/>
      </c>
      <c r="Q3456" s="162">
        <f>MEDIAN(K3456,L3456,M3456,N3456)</f>
        <v/>
      </c>
      <c r="R3456" s="162">
        <f>AVERAGE(K3456,L3456,M3456,N3456)</f>
        <v/>
      </c>
      <c r="S3456" s="162">
        <f>AVERAGE(O3456,Q3456)</f>
        <v/>
      </c>
      <c r="T3456" s="162">
        <f>AVERAGE(P3456,Q3456)</f>
        <v/>
      </c>
      <c r="U3456" s="41">
        <f>STDEVA(K3456,L3456,M3456,N3456)</f>
        <v/>
      </c>
      <c r="V3456" s="42">
        <f>U3456/Q3456</f>
        <v/>
      </c>
      <c r="W3456" s="43">
        <f>IF(X3456=O3456,"MENOR",IF(X3456=S3456,"PROM[MEN-MED]","PROMEDIO"))</f>
        <v/>
      </c>
      <c r="X3456" s="163">
        <f>IF(V3456&lt;=300%,O3456,IF(AND(V3456&gt;100%,V3456&lt;=150%),S3456,R3456))</f>
        <v/>
      </c>
      <c r="Y3456" s="162">
        <f>ROUND(X3456,0)</f>
        <v/>
      </c>
    </row>
    <row r="3457" ht="15.75" customHeight="1">
      <c r="B3457" s="32" t="inlineStr">
        <is>
          <t>5.59</t>
        </is>
      </c>
      <c r="C3457" s="32" t="n">
        <v>8714199</v>
      </c>
      <c r="D3457" s="59" t="inlineStr">
        <is>
          <t xml:space="preserve">CAMBIO DE CONJUNTO DEL INTERRUPTOR DE LA LUZ DE CORTESIA DE LA PUERTA </t>
        </is>
      </c>
      <c r="E3457" s="56" t="inlineStr">
        <is>
          <t xml:space="preserve">cambio de conjunto del interruptor de la luz de cortesia de la puerta </t>
        </is>
      </c>
      <c r="F3457" s="32" t="inlineStr">
        <is>
          <t>Unidad</t>
        </is>
      </c>
      <c r="G3457" s="35" t="inlineStr">
        <is>
          <t>suministro</t>
        </is>
      </c>
      <c r="H3457" s="159" t="n">
        <v>410372</v>
      </c>
      <c r="I3457" s="37" t="n">
        <v>158.91</v>
      </c>
      <c r="J3457" s="37" t="n">
        <v>151.76</v>
      </c>
      <c r="K3457" s="160">
        <f>H3457*(I3457/J3457)</f>
        <v/>
      </c>
      <c r="L3457" s="159" t="n">
        <v>494938.6953</v>
      </c>
      <c r="M3457" s="159" t="n">
        <v>480523</v>
      </c>
      <c r="N3457" s="159" t="n">
        <v>518964.84</v>
      </c>
      <c r="O3457" s="162">
        <f>MIN(K3457,L3457,M3457,N3457)</f>
        <v/>
      </c>
      <c r="P3457" s="162">
        <f>MAX(K3457,L3457,M3457,N3457)</f>
        <v/>
      </c>
      <c r="Q3457" s="162">
        <f>MEDIAN(K3457,L3457,M3457,N3457)</f>
        <v/>
      </c>
      <c r="R3457" s="162">
        <f>AVERAGE(K3457,L3457,M3457,N3457)</f>
        <v/>
      </c>
      <c r="S3457" s="162">
        <f>AVERAGE(O3457,Q3457)</f>
        <v/>
      </c>
      <c r="T3457" s="162">
        <f>AVERAGE(P3457,Q3457)</f>
        <v/>
      </c>
      <c r="U3457" s="41">
        <f>STDEVA(K3457,L3457,M3457,N3457)</f>
        <v/>
      </c>
      <c r="V3457" s="42">
        <f>U3457/Q3457</f>
        <v/>
      </c>
      <c r="W3457" s="43">
        <f>IF(X3457=O3457,"MENOR",IF(X3457=S3457,"PROM[MEN-MED]","PROMEDIO"))</f>
        <v/>
      </c>
      <c r="X3457" s="163">
        <f>IF(V3457&lt;=300%,O3457,IF(AND(V3457&gt;100%,V3457&lt;=150%),S3457,R3457))</f>
        <v/>
      </c>
      <c r="Y3457" s="162">
        <f>ROUND(X3457,0)</f>
        <v/>
      </c>
    </row>
    <row r="3458" ht="15.75" customHeight="1">
      <c r="B3458" s="32" t="inlineStr">
        <is>
          <t>5.60</t>
        </is>
      </c>
      <c r="C3458" s="32" t="n">
        <v>8714199</v>
      </c>
      <c r="D3458" s="59" t="inlineStr">
        <is>
          <t>CAMBIO DE CONJUNTO DEL INTERRUPTOR DEL LIMPIAPARABRISAS</t>
        </is>
      </c>
      <c r="E3458" s="56" t="inlineStr">
        <is>
          <t>cambio de conjunto del interruptor del limpiaparabrisas</t>
        </is>
      </c>
      <c r="F3458" s="32" t="inlineStr">
        <is>
          <t>Unidad</t>
        </is>
      </c>
      <c r="G3458" s="35" t="inlineStr">
        <is>
          <t>suministro</t>
        </is>
      </c>
      <c r="H3458" s="159" t="n">
        <v>683953</v>
      </c>
      <c r="I3458" s="37" t="n">
        <v>158.91</v>
      </c>
      <c r="J3458" s="37" t="n">
        <v>151.76</v>
      </c>
      <c r="K3458" s="160">
        <f>H3458*(I3458/J3458)</f>
        <v/>
      </c>
      <c r="L3458" s="159" t="n">
        <v>832907.4418</v>
      </c>
      <c r="M3458" s="159" t="n">
        <v>808648</v>
      </c>
      <c r="N3458" s="159" t="n">
        <v>873339.84</v>
      </c>
      <c r="O3458" s="162">
        <f>MIN(K3458,L3458,M3458,N3458)</f>
        <v/>
      </c>
      <c r="P3458" s="162">
        <f>MAX(K3458,L3458,M3458,N3458)</f>
        <v/>
      </c>
      <c r="Q3458" s="162">
        <f>MEDIAN(K3458,L3458,M3458,N3458)</f>
        <v/>
      </c>
      <c r="R3458" s="162">
        <f>AVERAGE(K3458,L3458,M3458,N3458)</f>
        <v/>
      </c>
      <c r="S3458" s="162">
        <f>AVERAGE(O3458,Q3458)</f>
        <v/>
      </c>
      <c r="T3458" s="162">
        <f>AVERAGE(P3458,Q3458)</f>
        <v/>
      </c>
      <c r="U3458" s="41">
        <f>STDEVA(K3458,L3458,M3458,N3458)</f>
        <v/>
      </c>
      <c r="V3458" s="42">
        <f>U3458/Q3458</f>
        <v/>
      </c>
      <c r="W3458" s="43">
        <f>IF(X3458=O3458,"MENOR",IF(X3458=S3458,"PROM[MEN-MED]","PROMEDIO"))</f>
        <v/>
      </c>
      <c r="X3458" s="163">
        <f>IF(V3458&lt;=300%,O3458,IF(AND(V3458&gt;100%,V3458&lt;=150%),S3458,R3458))</f>
        <v/>
      </c>
      <c r="Y3458" s="162">
        <f>ROUND(X3458,0)</f>
        <v/>
      </c>
    </row>
    <row r="3459" ht="15.75" customHeight="1">
      <c r="B3459" s="32" t="inlineStr">
        <is>
          <t>5.61</t>
        </is>
      </c>
      <c r="C3459" s="32" t="n">
        <v>8714199</v>
      </c>
      <c r="D3459" s="59" t="inlineStr">
        <is>
          <t>CAMBIO DE RECEPTOR CONTROL DE LAS PUERTAS</t>
        </is>
      </c>
      <c r="E3459" s="56" t="inlineStr">
        <is>
          <t>cambio de receptor control de las puertas</t>
        </is>
      </c>
      <c r="F3459" s="32" t="inlineStr">
        <is>
          <t>Unidad</t>
        </is>
      </c>
      <c r="G3459" s="35" t="inlineStr">
        <is>
          <t>suministro</t>
        </is>
      </c>
      <c r="H3459" s="159" t="n">
        <v>683953</v>
      </c>
      <c r="I3459" s="37" t="n">
        <v>158.91</v>
      </c>
      <c r="J3459" s="37" t="n">
        <v>151.76</v>
      </c>
      <c r="K3459" s="160">
        <f>H3459*(I3459/J3459)</f>
        <v/>
      </c>
      <c r="L3459" s="159" t="n">
        <v>824898.1587</v>
      </c>
      <c r="M3459" s="159" t="n">
        <v>800872</v>
      </c>
      <c r="N3459" s="159" t="n">
        <v>864941.76</v>
      </c>
      <c r="O3459" s="162">
        <f>MIN(K3459,L3459,M3459,N3459)</f>
        <v/>
      </c>
      <c r="P3459" s="162">
        <f>MAX(K3459,L3459,M3459,N3459)</f>
        <v/>
      </c>
      <c r="Q3459" s="162">
        <f>MEDIAN(K3459,L3459,M3459,N3459)</f>
        <v/>
      </c>
      <c r="R3459" s="162">
        <f>AVERAGE(K3459,L3459,M3459,N3459)</f>
        <v/>
      </c>
      <c r="S3459" s="162">
        <f>AVERAGE(O3459,Q3459)</f>
        <v/>
      </c>
      <c r="T3459" s="162">
        <f>AVERAGE(P3459,Q3459)</f>
        <v/>
      </c>
      <c r="U3459" s="41">
        <f>STDEVA(K3459,L3459,M3459,N3459)</f>
        <v/>
      </c>
      <c r="V3459" s="42">
        <f>U3459/Q3459</f>
        <v/>
      </c>
      <c r="W3459" s="43">
        <f>IF(X3459=O3459,"MENOR",IF(X3459=S3459,"PROM[MEN-MED]","PROMEDIO"))</f>
        <v/>
      </c>
      <c r="X3459" s="163">
        <f>IF(V3459&lt;=300%,O3459,IF(AND(V3459&gt;100%,V3459&lt;=150%),S3459,R3459))</f>
        <v/>
      </c>
      <c r="Y3459" s="162">
        <f>ROUND(X3459,0)</f>
        <v/>
      </c>
    </row>
    <row r="3460" ht="15.75" customHeight="1">
      <c r="B3460" s="32" t="inlineStr">
        <is>
          <t>5.62</t>
        </is>
      </c>
      <c r="C3460" s="32" t="n">
        <v>8714199</v>
      </c>
      <c r="D3460" s="59" t="inlineStr">
        <is>
          <t>CAMBIO DE CONJUNTO DE LOS INSTRUMENTOS AUXILIARES</t>
        </is>
      </c>
      <c r="E3460" s="56" t="inlineStr">
        <is>
          <t>cambio de conjunto de los instrumentos auxiliares</t>
        </is>
      </c>
      <c r="F3460" s="32" t="inlineStr">
        <is>
          <t>Unidad</t>
        </is>
      </c>
      <c r="G3460" s="35" t="inlineStr">
        <is>
          <t>suministro</t>
        </is>
      </c>
      <c r="H3460" s="159" t="n">
        <v>410372</v>
      </c>
      <c r="I3460" s="37" t="n">
        <v>158.91</v>
      </c>
      <c r="J3460" s="37" t="n">
        <v>151.76</v>
      </c>
      <c r="K3460" s="160">
        <f>H3460*(I3460/J3460)</f>
        <v/>
      </c>
      <c r="L3460" s="159" t="n">
        <v>514160.5511</v>
      </c>
      <c r="M3460" s="159" t="n">
        <v>499185</v>
      </c>
      <c r="N3460" s="159" t="n">
        <v>539119.8</v>
      </c>
      <c r="O3460" s="162">
        <f>MIN(K3460,L3460,M3460,N3460)</f>
        <v/>
      </c>
      <c r="P3460" s="162">
        <f>MAX(K3460,L3460,M3460,N3460)</f>
        <v/>
      </c>
      <c r="Q3460" s="162">
        <f>MEDIAN(K3460,L3460,M3460,N3460)</f>
        <v/>
      </c>
      <c r="R3460" s="162">
        <f>AVERAGE(K3460,L3460,M3460,N3460)</f>
        <v/>
      </c>
      <c r="S3460" s="162">
        <f>AVERAGE(O3460,Q3460)</f>
        <v/>
      </c>
      <c r="T3460" s="162">
        <f>AVERAGE(P3460,Q3460)</f>
        <v/>
      </c>
      <c r="U3460" s="41">
        <f>STDEVA(K3460,L3460,M3460,N3460)</f>
        <v/>
      </c>
      <c r="V3460" s="42">
        <f>U3460/Q3460</f>
        <v/>
      </c>
      <c r="W3460" s="43">
        <f>IF(X3460=O3460,"MENOR",IF(X3460=S3460,"PROM[MEN-MED]","PROMEDIO"))</f>
        <v/>
      </c>
      <c r="X3460" s="163">
        <f>IF(V3460&lt;=300%,O3460,IF(AND(V3460&gt;100%,V3460&lt;=150%),S3460,R3460))</f>
        <v/>
      </c>
      <c r="Y3460" s="162">
        <f>ROUND(X3460,0)</f>
        <v/>
      </c>
    </row>
    <row r="3461" ht="15.75" customHeight="1">
      <c r="B3461" s="32" t="inlineStr">
        <is>
          <t>5.63</t>
        </is>
      </c>
      <c r="C3461" s="32" t="n">
        <v>8714199</v>
      </c>
      <c r="D3461" s="59" t="inlineStr">
        <is>
          <t>CAMBIO DE REOSTATO CONTROL DE LUCES</t>
        </is>
      </c>
      <c r="E3461" s="56" t="inlineStr">
        <is>
          <t>cambio de reostato control de luces</t>
        </is>
      </c>
      <c r="F3461" s="32" t="inlineStr">
        <is>
          <t>Unidad</t>
        </is>
      </c>
      <c r="G3461" s="35" t="inlineStr">
        <is>
          <t>suministro</t>
        </is>
      </c>
      <c r="H3461" s="159" t="n">
        <v>683953</v>
      </c>
      <c r="I3461" s="37" t="n">
        <v>158.91</v>
      </c>
      <c r="J3461" s="37" t="n">
        <v>151.76</v>
      </c>
      <c r="K3461" s="160">
        <f>H3461*(I3461/J3461)</f>
        <v/>
      </c>
      <c r="L3461" s="159" t="n">
        <v>848924.9727</v>
      </c>
      <c r="M3461" s="159" t="n">
        <v>824199</v>
      </c>
      <c r="N3461" s="159" t="n">
        <v>890134.92</v>
      </c>
      <c r="O3461" s="162">
        <f>MIN(K3461,L3461,M3461,N3461)</f>
        <v/>
      </c>
      <c r="P3461" s="162">
        <f>MAX(K3461,L3461,M3461,N3461)</f>
        <v/>
      </c>
      <c r="Q3461" s="162">
        <f>MEDIAN(K3461,L3461,M3461,N3461)</f>
        <v/>
      </c>
      <c r="R3461" s="162">
        <f>AVERAGE(K3461,L3461,M3461,N3461)</f>
        <v/>
      </c>
      <c r="S3461" s="162">
        <f>AVERAGE(O3461,Q3461)</f>
        <v/>
      </c>
      <c r="T3461" s="162">
        <f>AVERAGE(P3461,Q3461)</f>
        <v/>
      </c>
      <c r="U3461" s="41">
        <f>STDEVA(K3461,L3461,M3461,N3461)</f>
        <v/>
      </c>
      <c r="V3461" s="42">
        <f>U3461/Q3461</f>
        <v/>
      </c>
      <c r="W3461" s="43">
        <f>IF(X3461=O3461,"MENOR",IF(X3461=S3461,"PROM[MEN-MED]","PROMEDIO"))</f>
        <v/>
      </c>
      <c r="X3461" s="163">
        <f>IF(V3461&lt;=300%,O3461,IF(AND(V3461&gt;100%,V3461&lt;=150%),S3461,R3461))</f>
        <v/>
      </c>
      <c r="Y3461" s="162">
        <f>ROUND(X3461,0)</f>
        <v/>
      </c>
    </row>
    <row r="3462" ht="15" customHeight="1">
      <c r="B3462" s="26" t="inlineStr">
        <is>
          <t>6.</t>
        </is>
      </c>
      <c r="C3462" s="142" t="inlineStr">
        <is>
          <t>SISTEMA DE REFRIGERACIÓN</t>
        </is>
      </c>
      <c r="H3462" s="157" t="n"/>
      <c r="I3462" s="29" t="n"/>
      <c r="J3462" s="29" t="n"/>
      <c r="K3462" s="157" t="n"/>
      <c r="L3462" s="157" t="n"/>
      <c r="M3462" s="157" t="n"/>
      <c r="N3462" s="157" t="n"/>
      <c r="O3462" s="29" t="n"/>
      <c r="P3462" s="29" t="n"/>
      <c r="Q3462" s="29" t="n"/>
      <c r="R3462" s="29" t="n"/>
      <c r="S3462" s="29" t="n"/>
      <c r="T3462" s="29" t="n"/>
      <c r="U3462" s="29" t="n"/>
      <c r="V3462" s="75" t="n"/>
      <c r="W3462" s="29" t="n"/>
      <c r="X3462" s="29" t="n"/>
      <c r="Y3462" s="29" t="n"/>
    </row>
    <row r="3463" ht="15.75" customHeight="1">
      <c r="B3463" s="32" t="inlineStr">
        <is>
          <t>6.1</t>
        </is>
      </c>
      <c r="C3463" s="32" t="n">
        <v>8714199</v>
      </c>
      <c r="D3463" s="59" t="inlineStr">
        <is>
          <t>CAMBIO DE CONJUNTO DE ADMISION DE AIRE FRIO</t>
        </is>
      </c>
      <c r="E3463" s="56" t="inlineStr">
        <is>
          <t>cambio de conjunto de admision de aire frio</t>
        </is>
      </c>
      <c r="F3463" s="32" t="inlineStr">
        <is>
          <t>Unidad</t>
        </is>
      </c>
      <c r="G3463" s="35" t="inlineStr">
        <is>
          <t>suministro</t>
        </is>
      </c>
      <c r="H3463" s="159" t="n">
        <v>951881</v>
      </c>
      <c r="I3463" s="37" t="n">
        <v>158.91</v>
      </c>
      <c r="J3463" s="37" t="n">
        <v>151.76</v>
      </c>
      <c r="K3463" s="160">
        <f>H3463*(I3463/J3463)</f>
        <v/>
      </c>
      <c r="L3463" s="159" t="n">
        <v>1188494.3406</v>
      </c>
      <c r="M3463" s="159" t="n">
        <v>1153878</v>
      </c>
      <c r="N3463" s="159" t="n">
        <v>1246188.24</v>
      </c>
      <c r="O3463" s="162">
        <f>MIN(K3463,L3463,M3463,N3463)</f>
        <v/>
      </c>
      <c r="P3463" s="162">
        <f>MAX(K3463,L3463,M3463,N3463)</f>
        <v/>
      </c>
      <c r="Q3463" s="162">
        <f>MEDIAN(K3463,L3463,M3463,N3463)</f>
        <v/>
      </c>
      <c r="R3463" s="162">
        <f>AVERAGE(K3463,L3463,M3463,N3463)</f>
        <v/>
      </c>
      <c r="S3463" s="162">
        <f>AVERAGE(O3463,Q3463)</f>
        <v/>
      </c>
      <c r="T3463" s="162">
        <f>AVERAGE(P3463,Q3463)</f>
        <v/>
      </c>
      <c r="U3463" s="41">
        <f>STDEVA(K3463,L3463,M3463,N3463)</f>
        <v/>
      </c>
      <c r="V3463" s="42">
        <f>U3463/Q3463</f>
        <v/>
      </c>
      <c r="W3463" s="43">
        <f>IF(X3463=O3463,"MENOR",IF(X3463=S3463,"PROM[MEN-MED]","PROMEDIO"))</f>
        <v/>
      </c>
      <c r="X3463" s="163">
        <f>IF(V3463&lt;=300%,O3463,IF(AND(V3463&gt;100%,V3463&lt;=150%),S3463,R3463))</f>
        <v/>
      </c>
      <c r="Y3463" s="162">
        <f>ROUND(X3463,0)</f>
        <v/>
      </c>
    </row>
    <row r="3464" ht="15.75" customHeight="1">
      <c r="B3464" s="32" t="inlineStr">
        <is>
          <t>6.2</t>
        </is>
      </c>
      <c r="C3464" s="32" t="n">
        <v>8714199</v>
      </c>
      <c r="D3464" s="59" t="inlineStr">
        <is>
          <t>CAMBIO DE MAGUERA DEL RADIADOR NO.1</t>
        </is>
      </c>
      <c r="E3464" s="56" t="inlineStr">
        <is>
          <t>cambio de maguera del radiador no.1</t>
        </is>
      </c>
      <c r="F3464" s="32" t="inlineStr">
        <is>
          <t>Unidad</t>
        </is>
      </c>
      <c r="G3464" s="35" t="inlineStr">
        <is>
          <t>suministro</t>
        </is>
      </c>
      <c r="H3464" s="159" t="n">
        <v>134530</v>
      </c>
      <c r="I3464" s="37" t="n">
        <v>158.91</v>
      </c>
      <c r="J3464" s="37" t="n">
        <v>151.76</v>
      </c>
      <c r="K3464" s="160">
        <f>H3464*(I3464/J3464)</f>
        <v/>
      </c>
      <c r="L3464" s="159" t="n">
        <v>164979.22</v>
      </c>
      <c r="M3464" s="159" t="n">
        <v>160174</v>
      </c>
      <c r="N3464" s="159" t="n">
        <v>172987.92</v>
      </c>
      <c r="O3464" s="162">
        <f>MIN(K3464,L3464,M3464,N3464)</f>
        <v/>
      </c>
      <c r="P3464" s="162">
        <f>MAX(K3464,L3464,M3464,N3464)</f>
        <v/>
      </c>
      <c r="Q3464" s="162">
        <f>MEDIAN(K3464,L3464,M3464,N3464)</f>
        <v/>
      </c>
      <c r="R3464" s="162">
        <f>AVERAGE(K3464,L3464,M3464,N3464)</f>
        <v/>
      </c>
      <c r="S3464" s="162">
        <f>AVERAGE(O3464,Q3464)</f>
        <v/>
      </c>
      <c r="T3464" s="162">
        <f>AVERAGE(P3464,Q3464)</f>
        <v/>
      </c>
      <c r="U3464" s="41">
        <f>STDEVA(K3464,L3464,M3464,N3464)</f>
        <v/>
      </c>
      <c r="V3464" s="42">
        <f>U3464/Q3464</f>
        <v/>
      </c>
      <c r="W3464" s="43">
        <f>IF(X3464=O3464,"MENOR",IF(X3464=S3464,"PROM[MEN-MED]","PROMEDIO"))</f>
        <v/>
      </c>
      <c r="X3464" s="163">
        <f>IF(V3464&lt;=300%,O3464,IF(AND(V3464&gt;100%,V3464&lt;=150%),S3464,R3464))</f>
        <v/>
      </c>
      <c r="Y3464" s="162">
        <f>ROUND(X3464,0)</f>
        <v/>
      </c>
    </row>
    <row r="3465" ht="15.75" customHeight="1">
      <c r="B3465" s="32" t="inlineStr">
        <is>
          <t>6.3</t>
        </is>
      </c>
      <c r="C3465" s="32" t="n">
        <v>8714199</v>
      </c>
      <c r="D3465" s="59" t="inlineStr">
        <is>
          <t>CAMBIO DE MANGUERA DEL RADIADOR NO.2</t>
        </is>
      </c>
      <c r="E3465" s="56" t="inlineStr">
        <is>
          <t>cambio de manguera del radiador no.2</t>
        </is>
      </c>
      <c r="F3465" s="32" t="inlineStr">
        <is>
          <t>Unidad</t>
        </is>
      </c>
      <c r="G3465" s="35" t="inlineStr">
        <is>
          <t>suministro</t>
        </is>
      </c>
      <c r="H3465" s="159" t="n">
        <v>134530</v>
      </c>
      <c r="I3465" s="37" t="n">
        <v>158.91</v>
      </c>
      <c r="J3465" s="37" t="n">
        <v>151.76</v>
      </c>
      <c r="K3465" s="160">
        <f>H3465*(I3465/J3465)</f>
        <v/>
      </c>
      <c r="L3465" s="159" t="n">
        <v>169785.2016</v>
      </c>
      <c r="M3465" s="159" t="n">
        <v>164840</v>
      </c>
      <c r="N3465" s="159" t="n">
        <v>178027.2</v>
      </c>
      <c r="O3465" s="162">
        <f>MIN(K3465,L3465,M3465,N3465)</f>
        <v/>
      </c>
      <c r="P3465" s="162">
        <f>MAX(K3465,L3465,M3465,N3465)</f>
        <v/>
      </c>
      <c r="Q3465" s="162">
        <f>MEDIAN(K3465,L3465,M3465,N3465)</f>
        <v/>
      </c>
      <c r="R3465" s="162">
        <f>AVERAGE(K3465,L3465,M3465,N3465)</f>
        <v/>
      </c>
      <c r="S3465" s="162">
        <f>AVERAGE(O3465,Q3465)</f>
        <v/>
      </c>
      <c r="T3465" s="162">
        <f>AVERAGE(P3465,Q3465)</f>
        <v/>
      </c>
      <c r="U3465" s="41">
        <f>STDEVA(K3465,L3465,M3465,N3465)</f>
        <v/>
      </c>
      <c r="V3465" s="42">
        <f>U3465/Q3465</f>
        <v/>
      </c>
      <c r="W3465" s="43">
        <f>IF(X3465=O3465,"MENOR",IF(X3465=S3465,"PROM[MEN-MED]","PROMEDIO"))</f>
        <v/>
      </c>
      <c r="X3465" s="163">
        <f>IF(V3465&lt;=300%,O3465,IF(AND(V3465&gt;100%,V3465&lt;=150%),S3465,R3465))</f>
        <v/>
      </c>
      <c r="Y3465" s="162">
        <f>ROUND(X3465,0)</f>
        <v/>
      </c>
    </row>
    <row r="3466" ht="15.75" customHeight="1">
      <c r="B3466" s="32" t="inlineStr">
        <is>
          <t>6.4</t>
        </is>
      </c>
      <c r="C3466" s="32" t="n">
        <v>8714199</v>
      </c>
      <c r="D3466" s="59" t="inlineStr">
        <is>
          <t xml:space="preserve">CAMBIO DE DEPOSITO DEL RADIADOR </t>
        </is>
      </c>
      <c r="E3466" s="34" t="inlineStr">
        <is>
          <t xml:space="preserve">cambio de deposito del radiador </t>
        </is>
      </c>
      <c r="F3466" s="32" t="inlineStr">
        <is>
          <t>Unidad</t>
        </is>
      </c>
      <c r="G3466" s="35" t="inlineStr">
        <is>
          <t>suministro</t>
        </is>
      </c>
      <c r="H3466" s="159" t="n">
        <v>273581</v>
      </c>
      <c r="I3466" s="37" t="n">
        <v>158.91</v>
      </c>
      <c r="J3466" s="37" t="n">
        <v>151.76</v>
      </c>
      <c r="K3466" s="160">
        <f>H3466*(I3466/J3466)</f>
        <v/>
      </c>
      <c r="L3466" s="159" t="n">
        <v>329959.4753</v>
      </c>
      <c r="M3466" s="159" t="n">
        <v>320349</v>
      </c>
      <c r="N3466" s="159" t="n">
        <v>345976.92</v>
      </c>
      <c r="O3466" s="162">
        <f>MIN(K3466,L3466,M3466,N3466)</f>
        <v/>
      </c>
      <c r="P3466" s="162">
        <f>MAX(K3466,L3466,M3466,N3466)</f>
        <v/>
      </c>
      <c r="Q3466" s="162">
        <f>MEDIAN(K3466,L3466,M3466,N3466)</f>
        <v/>
      </c>
      <c r="R3466" s="162">
        <f>AVERAGE(K3466,L3466,M3466,N3466)</f>
        <v/>
      </c>
      <c r="S3466" s="162">
        <f>AVERAGE(O3466,Q3466)</f>
        <v/>
      </c>
      <c r="T3466" s="162">
        <f>AVERAGE(P3466,Q3466)</f>
        <v/>
      </c>
      <c r="U3466" s="41">
        <f>STDEVA(K3466,L3466,M3466,N3466)</f>
        <v/>
      </c>
      <c r="V3466" s="42">
        <f>U3466/Q3466</f>
        <v/>
      </c>
      <c r="W3466" s="43">
        <f>IF(X3466=O3466,"MENOR",IF(X3466=S3466,"PROM[MEN-MED]","PROMEDIO"))</f>
        <v/>
      </c>
      <c r="X3466" s="163">
        <f>IF(V3466&lt;=300%,O3466,IF(AND(V3466&gt;100%,V3466&lt;=150%),S3466,R3466))</f>
        <v/>
      </c>
      <c r="Y3466" s="162">
        <f>ROUND(X3466,0)</f>
        <v/>
      </c>
    </row>
    <row r="3467" ht="15.75" customHeight="1">
      <c r="B3467" s="32" t="inlineStr">
        <is>
          <t>6.5</t>
        </is>
      </c>
      <c r="C3467" s="32" t="n">
        <v>8714199</v>
      </c>
      <c r="D3467" s="59" t="inlineStr">
        <is>
          <t>CAMBIO DE VENTILADOR CON ACOPLE HIDRAULICO</t>
        </is>
      </c>
      <c r="E3467" s="56" t="inlineStr">
        <is>
          <t>cambio de ventilador con acople hidraulico</t>
        </is>
      </c>
      <c r="F3467" s="32" t="inlineStr">
        <is>
          <t>Unidad</t>
        </is>
      </c>
      <c r="G3467" s="35" t="inlineStr">
        <is>
          <t>suministro</t>
        </is>
      </c>
      <c r="H3467" s="159" t="n">
        <v>273581</v>
      </c>
      <c r="I3467" s="37" t="n">
        <v>158.91</v>
      </c>
      <c r="J3467" s="37" t="n">
        <v>151.76</v>
      </c>
      <c r="K3467" s="160">
        <f>H3467*(I3467/J3467)</f>
        <v/>
      </c>
      <c r="L3467" s="159" t="n">
        <v>342773.7047</v>
      </c>
      <c r="M3467" s="159" t="n">
        <v>332790</v>
      </c>
      <c r="N3467" s="159" t="n">
        <v>359413.2</v>
      </c>
      <c r="O3467" s="162">
        <f>MIN(K3467,L3467,M3467,N3467)</f>
        <v/>
      </c>
      <c r="P3467" s="162">
        <f>MAX(K3467,L3467,M3467,N3467)</f>
        <v/>
      </c>
      <c r="Q3467" s="162">
        <f>MEDIAN(K3467,L3467,M3467,N3467)</f>
        <v/>
      </c>
      <c r="R3467" s="162">
        <f>AVERAGE(K3467,L3467,M3467,N3467)</f>
        <v/>
      </c>
      <c r="S3467" s="162">
        <f>AVERAGE(O3467,Q3467)</f>
        <v/>
      </c>
      <c r="T3467" s="162">
        <f>AVERAGE(P3467,Q3467)</f>
        <v/>
      </c>
      <c r="U3467" s="41">
        <f>STDEVA(K3467,L3467,M3467,N3467)</f>
        <v/>
      </c>
      <c r="V3467" s="42">
        <f>U3467/Q3467</f>
        <v/>
      </c>
      <c r="W3467" s="43">
        <f>IF(X3467=O3467,"MENOR",IF(X3467=S3467,"PROM[MEN-MED]","PROMEDIO"))</f>
        <v/>
      </c>
      <c r="X3467" s="163">
        <f>IF(V3467&lt;=300%,O3467,IF(AND(V3467&gt;100%,V3467&lt;=150%),S3467,R3467))</f>
        <v/>
      </c>
      <c r="Y3467" s="162">
        <f>ROUND(X3467,0)</f>
        <v/>
      </c>
    </row>
    <row r="3468" ht="15.75" customHeight="1">
      <c r="B3468" s="32" t="inlineStr">
        <is>
          <t>6.6</t>
        </is>
      </c>
      <c r="C3468" s="32" t="n">
        <v>8714199</v>
      </c>
      <c r="D3468" s="59" t="inlineStr">
        <is>
          <t>CAMBIO DE POLEA DEL VENTILADOR</t>
        </is>
      </c>
      <c r="E3468" s="56" t="inlineStr">
        <is>
          <t>cambio de polea del ventilador</t>
        </is>
      </c>
      <c r="F3468" s="32" t="inlineStr">
        <is>
          <t>Unidad</t>
        </is>
      </c>
      <c r="G3468" s="35" t="inlineStr">
        <is>
          <t>suministro</t>
        </is>
      </c>
      <c r="H3468" s="159" t="n">
        <v>410372</v>
      </c>
      <c r="I3468" s="37" t="n">
        <v>158.91</v>
      </c>
      <c r="J3468" s="37" t="n">
        <v>151.76</v>
      </c>
      <c r="K3468" s="160">
        <f>H3468*(I3468/J3468)</f>
        <v/>
      </c>
      <c r="L3468" s="159" t="n">
        <v>504549.6232</v>
      </c>
      <c r="M3468" s="159" t="n">
        <v>489854</v>
      </c>
      <c r="N3468" s="159" t="n">
        <v>529042.3199999999</v>
      </c>
      <c r="O3468" s="162">
        <f>MIN(K3468,L3468,M3468,N3468)</f>
        <v/>
      </c>
      <c r="P3468" s="162">
        <f>MAX(K3468,L3468,M3468,N3468)</f>
        <v/>
      </c>
      <c r="Q3468" s="162">
        <f>MEDIAN(K3468,L3468,M3468,N3468)</f>
        <v/>
      </c>
      <c r="R3468" s="162">
        <f>AVERAGE(K3468,L3468,M3468,N3468)</f>
        <v/>
      </c>
      <c r="S3468" s="162">
        <f>AVERAGE(O3468,Q3468)</f>
        <v/>
      </c>
      <c r="T3468" s="162">
        <f>AVERAGE(P3468,Q3468)</f>
        <v/>
      </c>
      <c r="U3468" s="41">
        <f>STDEVA(K3468,L3468,M3468,N3468)</f>
        <v/>
      </c>
      <c r="V3468" s="42">
        <f>U3468/Q3468</f>
        <v/>
      </c>
      <c r="W3468" s="43">
        <f>IF(X3468=O3468,"MENOR",IF(X3468=S3468,"PROM[MEN-MED]","PROMEDIO"))</f>
        <v/>
      </c>
      <c r="X3468" s="163">
        <f>IF(V3468&lt;=300%,O3468,IF(AND(V3468&gt;100%,V3468&lt;=150%),S3468,R3468))</f>
        <v/>
      </c>
      <c r="Y3468" s="162">
        <f>ROUND(X3468,0)</f>
        <v/>
      </c>
    </row>
    <row r="3469" ht="15.75" customHeight="1">
      <c r="B3469" s="32" t="inlineStr">
        <is>
          <t>6.7</t>
        </is>
      </c>
      <c r="C3469" s="32" t="n">
        <v>8714199</v>
      </c>
      <c r="D3469" s="59" t="inlineStr">
        <is>
          <t xml:space="preserve">CAMBIO DE CORREA TRAPESOIDAL  DEL VENTILADOR Y DEL GENERADOR </t>
        </is>
      </c>
      <c r="E3469" s="34" t="inlineStr">
        <is>
          <t xml:space="preserve">cambio de correa trapesoidal  del ventilador y del generador </t>
        </is>
      </c>
      <c r="F3469" s="32" t="inlineStr">
        <is>
          <t>Unidad</t>
        </is>
      </c>
      <c r="G3469" s="35" t="inlineStr">
        <is>
          <t>suministro</t>
        </is>
      </c>
      <c r="H3469" s="159" t="n">
        <v>951881</v>
      </c>
      <c r="I3469" s="37" t="n">
        <v>158.91</v>
      </c>
      <c r="J3469" s="37" t="n">
        <v>151.76</v>
      </c>
      <c r="K3469" s="160">
        <f>H3469*(I3469/J3469)</f>
        <v/>
      </c>
      <c r="L3469" s="159" t="n">
        <v>1188494.3406</v>
      </c>
      <c r="M3469" s="159" t="n">
        <v>1153878</v>
      </c>
      <c r="N3469" s="159" t="n">
        <v>1246188.24</v>
      </c>
      <c r="O3469" s="162">
        <f>MIN(K3469,L3469,M3469,N3469)</f>
        <v/>
      </c>
      <c r="P3469" s="162">
        <f>MAX(K3469,L3469,M3469,N3469)</f>
        <v/>
      </c>
      <c r="Q3469" s="162">
        <f>MEDIAN(K3469,L3469,M3469,N3469)</f>
        <v/>
      </c>
      <c r="R3469" s="162">
        <f>AVERAGE(K3469,L3469,M3469,N3469)</f>
        <v/>
      </c>
      <c r="S3469" s="162">
        <f>AVERAGE(O3469,Q3469)</f>
        <v/>
      </c>
      <c r="T3469" s="162">
        <f>AVERAGE(P3469,Q3469)</f>
        <v/>
      </c>
      <c r="U3469" s="41">
        <f>STDEVA(K3469,L3469,M3469,N3469)</f>
        <v/>
      </c>
      <c r="V3469" s="42">
        <f>U3469/Q3469</f>
        <v/>
      </c>
      <c r="W3469" s="43">
        <f>IF(X3469=O3469,"MENOR",IF(X3469=S3469,"PROM[MEN-MED]","PROMEDIO"))</f>
        <v/>
      </c>
      <c r="X3469" s="163">
        <f>IF(V3469&lt;=300%,O3469,IF(AND(V3469&gt;100%,V3469&lt;=150%),S3469,R3469))</f>
        <v/>
      </c>
      <c r="Y3469" s="162">
        <f>ROUND(X3469,0)</f>
        <v/>
      </c>
    </row>
    <row r="3470" ht="15.75" customHeight="1">
      <c r="B3470" s="32" t="inlineStr">
        <is>
          <t>6.8</t>
        </is>
      </c>
      <c r="C3470" s="32" t="n">
        <v>8714199</v>
      </c>
      <c r="D3470" s="59" t="inlineStr">
        <is>
          <t>CAMBIO DE TUBO DEL ENFRIADOR DE ACEITE</t>
        </is>
      </c>
      <c r="E3470" s="34" t="inlineStr">
        <is>
          <t>cambio de tubo del enfriador de aceite</t>
        </is>
      </c>
      <c r="F3470" s="32" t="inlineStr">
        <is>
          <t>Unidad</t>
        </is>
      </c>
      <c r="G3470" s="35" t="inlineStr">
        <is>
          <t>suministro</t>
        </is>
      </c>
      <c r="H3470" s="159" t="n">
        <v>408111</v>
      </c>
      <c r="I3470" s="37" t="n">
        <v>158.91</v>
      </c>
      <c r="J3470" s="37" t="n">
        <v>151.76</v>
      </c>
      <c r="K3470" s="160">
        <f>H3470*(I3470/J3470)</f>
        <v/>
      </c>
      <c r="L3470" s="159" t="n">
        <v>514160.5511</v>
      </c>
      <c r="M3470" s="159" t="n">
        <v>499185</v>
      </c>
      <c r="N3470" s="159" t="n">
        <v>539119.8</v>
      </c>
      <c r="O3470" s="162">
        <f>MIN(K3470,L3470,M3470,N3470)</f>
        <v/>
      </c>
      <c r="P3470" s="162">
        <f>MAX(K3470,L3470,M3470,N3470)</f>
        <v/>
      </c>
      <c r="Q3470" s="162">
        <f>MEDIAN(K3470,L3470,M3470,N3470)</f>
        <v/>
      </c>
      <c r="R3470" s="162">
        <f>AVERAGE(K3470,L3470,M3470,N3470)</f>
        <v/>
      </c>
      <c r="S3470" s="162">
        <f>AVERAGE(O3470,Q3470)</f>
        <v/>
      </c>
      <c r="T3470" s="162">
        <f>AVERAGE(P3470,Q3470)</f>
        <v/>
      </c>
      <c r="U3470" s="41">
        <f>STDEVA(K3470,L3470,M3470,N3470)</f>
        <v/>
      </c>
      <c r="V3470" s="42">
        <f>U3470/Q3470</f>
        <v/>
      </c>
      <c r="W3470" s="43">
        <f>IF(X3470=O3470,"MENOR",IF(X3470=S3470,"PROM[MEN-MED]","PROMEDIO"))</f>
        <v/>
      </c>
      <c r="X3470" s="163">
        <f>IF(V3470&lt;=300%,O3470,IF(AND(V3470&gt;100%,V3470&lt;=150%),S3470,R3470))</f>
        <v/>
      </c>
      <c r="Y3470" s="162">
        <f>ROUND(X3470,0)</f>
        <v/>
      </c>
    </row>
    <row r="3471" ht="15.75" customHeight="1">
      <c r="B3471" s="32" t="inlineStr">
        <is>
          <t>6.9</t>
        </is>
      </c>
      <c r="C3471" s="32" t="n">
        <v>8714199</v>
      </c>
      <c r="D3471" s="59" t="inlineStr">
        <is>
          <t>CAMBIO DE MANGUERA DE DERIVACION DE AGUA NO.1</t>
        </is>
      </c>
      <c r="E3471" s="34" t="inlineStr">
        <is>
          <t>cambio de manguera de derivacion de agua no.1</t>
        </is>
      </c>
      <c r="F3471" s="32" t="inlineStr">
        <is>
          <t>Unidad</t>
        </is>
      </c>
      <c r="G3471" s="35" t="inlineStr">
        <is>
          <t>suministro</t>
        </is>
      </c>
      <c r="H3471" s="159" t="n">
        <v>273581</v>
      </c>
      <c r="I3471" s="37" t="n">
        <v>158.91</v>
      </c>
      <c r="J3471" s="37" t="n">
        <v>151.76</v>
      </c>
      <c r="K3471" s="160">
        <f>H3471*(I3471/J3471)</f>
        <v/>
      </c>
      <c r="L3471" s="159" t="n">
        <v>329959.4753</v>
      </c>
      <c r="M3471" s="159" t="n">
        <v>320349</v>
      </c>
      <c r="N3471" s="159" t="n">
        <v>345976.92</v>
      </c>
      <c r="O3471" s="162">
        <f>MIN(K3471,L3471,M3471,N3471)</f>
        <v/>
      </c>
      <c r="P3471" s="162">
        <f>MAX(K3471,L3471,M3471,N3471)</f>
        <v/>
      </c>
      <c r="Q3471" s="162">
        <f>MEDIAN(K3471,L3471,M3471,N3471)</f>
        <v/>
      </c>
      <c r="R3471" s="162">
        <f>AVERAGE(K3471,L3471,M3471,N3471)</f>
        <v/>
      </c>
      <c r="S3471" s="162">
        <f>AVERAGE(O3471,Q3471)</f>
        <v/>
      </c>
      <c r="T3471" s="162">
        <f>AVERAGE(P3471,Q3471)</f>
        <v/>
      </c>
      <c r="U3471" s="41">
        <f>STDEVA(K3471,L3471,M3471,N3471)</f>
        <v/>
      </c>
      <c r="V3471" s="42">
        <f>U3471/Q3471</f>
        <v/>
      </c>
      <c r="W3471" s="43">
        <f>IF(X3471=O3471,"MENOR",IF(X3471=S3471,"PROM[MEN-MED]","PROMEDIO"))</f>
        <v/>
      </c>
      <c r="X3471" s="163">
        <f>IF(V3471&lt;=300%,O3471,IF(AND(V3471&gt;100%,V3471&lt;=150%),S3471,R3471))</f>
        <v/>
      </c>
      <c r="Y3471" s="162">
        <f>ROUND(X3471,0)</f>
        <v/>
      </c>
    </row>
    <row r="3472" ht="15.75" customHeight="1">
      <c r="B3472" s="32" t="inlineStr">
        <is>
          <t>6.10</t>
        </is>
      </c>
      <c r="C3472" s="32" t="n">
        <v>8714199</v>
      </c>
      <c r="D3472" s="59" t="inlineStr">
        <is>
          <t>CAMBIO DE MANGUERA DE DERIVACION DE AGUA NO.2</t>
        </is>
      </c>
      <c r="E3472" s="34" t="inlineStr">
        <is>
          <t>cambio de manguera de derivacion de agua no.2</t>
        </is>
      </c>
      <c r="F3472" s="32" t="inlineStr">
        <is>
          <t>Unidad</t>
        </is>
      </c>
      <c r="G3472" s="35" t="inlineStr">
        <is>
          <t>suministro</t>
        </is>
      </c>
      <c r="H3472" s="159" t="n">
        <v>273581</v>
      </c>
      <c r="I3472" s="37" t="n">
        <v>158.91</v>
      </c>
      <c r="J3472" s="37" t="n">
        <v>151.76</v>
      </c>
      <c r="K3472" s="160">
        <f>H3472*(I3472/J3472)</f>
        <v/>
      </c>
      <c r="L3472" s="159" t="n">
        <v>342773.7047</v>
      </c>
      <c r="M3472" s="159" t="n">
        <v>332790</v>
      </c>
      <c r="N3472" s="159" t="n">
        <v>359413.2</v>
      </c>
      <c r="O3472" s="162">
        <f>MIN(K3472,L3472,M3472,N3472)</f>
        <v/>
      </c>
      <c r="P3472" s="162">
        <f>MAX(K3472,L3472,M3472,N3472)</f>
        <v/>
      </c>
      <c r="Q3472" s="162">
        <f>MEDIAN(K3472,L3472,M3472,N3472)</f>
        <v/>
      </c>
      <c r="R3472" s="162">
        <f>AVERAGE(K3472,L3472,M3472,N3472)</f>
        <v/>
      </c>
      <c r="S3472" s="162">
        <f>AVERAGE(O3472,Q3472)</f>
        <v/>
      </c>
      <c r="T3472" s="162">
        <f>AVERAGE(P3472,Q3472)</f>
        <v/>
      </c>
      <c r="U3472" s="41">
        <f>STDEVA(K3472,L3472,M3472,N3472)</f>
        <v/>
      </c>
      <c r="V3472" s="42">
        <f>U3472/Q3472</f>
        <v/>
      </c>
      <c r="W3472" s="43">
        <f>IF(X3472=O3472,"MENOR",IF(X3472=S3472,"PROM[MEN-MED]","PROMEDIO"))</f>
        <v/>
      </c>
      <c r="X3472" s="163">
        <f>IF(V3472&lt;=300%,O3472,IF(AND(V3472&gt;100%,V3472&lt;=150%),S3472,R3472))</f>
        <v/>
      </c>
      <c r="Y3472" s="162">
        <f>ROUND(X3472,0)</f>
        <v/>
      </c>
    </row>
    <row r="3473" ht="15.75" customHeight="1">
      <c r="B3473" s="32" t="inlineStr">
        <is>
          <t>6.11</t>
        </is>
      </c>
      <c r="C3473" s="32" t="n">
        <v>8714199</v>
      </c>
      <c r="D3473" s="59" t="inlineStr">
        <is>
          <t>CAMBIO DE MANGUERA DE DERIVACION DE AGUA NO.3</t>
        </is>
      </c>
      <c r="E3473" s="34" t="inlineStr">
        <is>
          <t>cambio de manguera de derivacion de agua no.3</t>
        </is>
      </c>
      <c r="F3473" s="32" t="inlineStr">
        <is>
          <t>Unidad</t>
        </is>
      </c>
      <c r="G3473" s="35" t="inlineStr">
        <is>
          <t>suministro</t>
        </is>
      </c>
      <c r="H3473" s="159" t="n">
        <v>135660</v>
      </c>
      <c r="I3473" s="37" t="n">
        <v>158.91</v>
      </c>
      <c r="J3473" s="37" t="n">
        <v>151.76</v>
      </c>
      <c r="K3473" s="160">
        <f>H3473*(I3473/J3473)</f>
        <v/>
      </c>
      <c r="L3473" s="159" t="n">
        <v>164979.22</v>
      </c>
      <c r="M3473" s="159" t="n">
        <v>160174</v>
      </c>
      <c r="N3473" s="159" t="n">
        <v>172987.92</v>
      </c>
      <c r="O3473" s="162">
        <f>MIN(K3473,L3473,M3473,N3473)</f>
        <v/>
      </c>
      <c r="P3473" s="162">
        <f>MAX(K3473,L3473,M3473,N3473)</f>
        <v/>
      </c>
      <c r="Q3473" s="162">
        <f>MEDIAN(K3473,L3473,M3473,N3473)</f>
        <v/>
      </c>
      <c r="R3473" s="162">
        <f>AVERAGE(K3473,L3473,M3473,N3473)</f>
        <v/>
      </c>
      <c r="S3473" s="162">
        <f>AVERAGE(O3473,Q3473)</f>
        <v/>
      </c>
      <c r="T3473" s="162">
        <f>AVERAGE(P3473,Q3473)</f>
        <v/>
      </c>
      <c r="U3473" s="41">
        <f>STDEVA(K3473,L3473,M3473,N3473)</f>
        <v/>
      </c>
      <c r="V3473" s="42">
        <f>U3473/Q3473</f>
        <v/>
      </c>
      <c r="W3473" s="43">
        <f>IF(X3473=O3473,"MENOR",IF(X3473=S3473,"PROM[MEN-MED]","PROMEDIO"))</f>
        <v/>
      </c>
      <c r="X3473" s="163">
        <f>IF(V3473&lt;=300%,O3473,IF(AND(V3473&gt;100%,V3473&lt;=150%),S3473,R3473))</f>
        <v/>
      </c>
      <c r="Y3473" s="162">
        <f>ROUND(X3473,0)</f>
        <v/>
      </c>
    </row>
    <row r="3474" ht="15.75" customHeight="1">
      <c r="B3474" s="32" t="inlineStr">
        <is>
          <t>6.12</t>
        </is>
      </c>
      <c r="C3474" s="32" t="n">
        <v>8714199</v>
      </c>
      <c r="D3474" s="59" t="inlineStr">
        <is>
          <t>CAMBIO DE MANGUERA DE DERIVACION DE AGUA NO.4</t>
        </is>
      </c>
      <c r="E3474" s="34" t="inlineStr">
        <is>
          <t>cambio de manguera de derivacion de agua no.4</t>
        </is>
      </c>
      <c r="F3474" s="32" t="inlineStr">
        <is>
          <t>Unidad</t>
        </is>
      </c>
      <c r="G3474" s="35" t="inlineStr">
        <is>
          <t>suministro</t>
        </is>
      </c>
      <c r="H3474" s="159" t="n">
        <v>135660</v>
      </c>
      <c r="I3474" s="37" t="n">
        <v>158.91</v>
      </c>
      <c r="J3474" s="37" t="n">
        <v>151.76</v>
      </c>
      <c r="K3474" s="160">
        <f>H3474*(I3474/J3474)</f>
        <v/>
      </c>
      <c r="L3474" s="159" t="n">
        <v>169785.2016</v>
      </c>
      <c r="M3474" s="159" t="n">
        <v>164840</v>
      </c>
      <c r="N3474" s="159" t="n">
        <v>178027.2</v>
      </c>
      <c r="O3474" s="162">
        <f>MIN(K3474,L3474,M3474,N3474)</f>
        <v/>
      </c>
      <c r="P3474" s="162">
        <f>MAX(K3474,L3474,M3474,N3474)</f>
        <v/>
      </c>
      <c r="Q3474" s="162">
        <f>MEDIAN(K3474,L3474,M3474,N3474)</f>
        <v/>
      </c>
      <c r="R3474" s="162">
        <f>AVERAGE(K3474,L3474,M3474,N3474)</f>
        <v/>
      </c>
      <c r="S3474" s="162">
        <f>AVERAGE(O3474,Q3474)</f>
        <v/>
      </c>
      <c r="T3474" s="162">
        <f>AVERAGE(P3474,Q3474)</f>
        <v/>
      </c>
      <c r="U3474" s="41">
        <f>STDEVA(K3474,L3474,M3474,N3474)</f>
        <v/>
      </c>
      <c r="V3474" s="42">
        <f>U3474/Q3474</f>
        <v/>
      </c>
      <c r="W3474" s="43">
        <f>IF(X3474=O3474,"MENOR",IF(X3474=S3474,"PROM[MEN-MED]","PROMEDIO"))</f>
        <v/>
      </c>
      <c r="X3474" s="163">
        <f>IF(V3474&lt;=300%,O3474,IF(AND(V3474&gt;100%,V3474&lt;=150%),S3474,R3474))</f>
        <v/>
      </c>
      <c r="Y3474" s="162">
        <f>ROUND(X3474,0)</f>
        <v/>
      </c>
    </row>
    <row r="3475" ht="15.75" customHeight="1">
      <c r="B3475" s="32" t="inlineStr">
        <is>
          <t>6.13</t>
        </is>
      </c>
      <c r="C3475" s="32" t="n">
        <v>8714199</v>
      </c>
      <c r="D3475" s="59" t="inlineStr">
        <is>
          <t>CAMBIO DE MANGUERA DE DERIVACION DE AGUA NO.5</t>
        </is>
      </c>
      <c r="E3475" s="34" t="inlineStr">
        <is>
          <t>cambio de manguera de derivacion de agua no.5</t>
        </is>
      </c>
      <c r="F3475" s="32" t="inlineStr">
        <is>
          <t>Unidad</t>
        </is>
      </c>
      <c r="G3475" s="35" t="inlineStr">
        <is>
          <t>suministro</t>
        </is>
      </c>
      <c r="H3475" s="159" t="n">
        <v>135660</v>
      </c>
      <c r="I3475" s="37" t="n">
        <v>158.91</v>
      </c>
      <c r="J3475" s="37" t="n">
        <v>151.76</v>
      </c>
      <c r="K3475" s="160">
        <f>H3475*(I3475/J3475)</f>
        <v/>
      </c>
      <c r="L3475" s="159" t="n">
        <v>164979.22</v>
      </c>
      <c r="M3475" s="159" t="n">
        <v>160174</v>
      </c>
      <c r="N3475" s="159" t="n">
        <v>172987.92</v>
      </c>
      <c r="O3475" s="162">
        <f>MIN(K3475,L3475,M3475,N3475)</f>
        <v/>
      </c>
      <c r="P3475" s="162">
        <f>MAX(K3475,L3475,M3475,N3475)</f>
        <v/>
      </c>
      <c r="Q3475" s="162">
        <f>MEDIAN(K3475,L3475,M3475,N3475)</f>
        <v/>
      </c>
      <c r="R3475" s="162">
        <f>AVERAGE(K3475,L3475,M3475,N3475)</f>
        <v/>
      </c>
      <c r="S3475" s="162">
        <f>AVERAGE(O3475,Q3475)</f>
        <v/>
      </c>
      <c r="T3475" s="162">
        <f>AVERAGE(P3475,Q3475)</f>
        <v/>
      </c>
      <c r="U3475" s="41">
        <f>STDEVA(K3475,L3475,M3475,N3475)</f>
        <v/>
      </c>
      <c r="V3475" s="42">
        <f>U3475/Q3475</f>
        <v/>
      </c>
      <c r="W3475" s="43">
        <f>IF(X3475=O3475,"MENOR",IF(X3475=S3475,"PROM[MEN-MED]","PROMEDIO"))</f>
        <v/>
      </c>
      <c r="X3475" s="163">
        <f>IF(V3475&lt;=300%,O3475,IF(AND(V3475&gt;100%,V3475&lt;=150%),S3475,R3475))</f>
        <v/>
      </c>
      <c r="Y3475" s="162">
        <f>ROUND(X3475,0)</f>
        <v/>
      </c>
    </row>
    <row r="3476" ht="15.75" customHeight="1">
      <c r="B3476" s="32" t="inlineStr">
        <is>
          <t>6.14</t>
        </is>
      </c>
      <c r="C3476" s="32" t="n">
        <v>8714199</v>
      </c>
      <c r="D3476" s="59" t="inlineStr">
        <is>
          <t>CAMBIO DE MANGUERA DEL ENFRIADOR DE ACEITE</t>
        </is>
      </c>
      <c r="E3476" s="34" t="inlineStr">
        <is>
          <t>cambio de manguera del enfriador de aceite</t>
        </is>
      </c>
      <c r="F3476" s="32" t="inlineStr">
        <is>
          <t>Unidad</t>
        </is>
      </c>
      <c r="G3476" s="35" t="inlineStr">
        <is>
          <t>suministro</t>
        </is>
      </c>
      <c r="H3476" s="159" t="n">
        <v>273581</v>
      </c>
      <c r="I3476" s="37" t="n">
        <v>158.91</v>
      </c>
      <c r="J3476" s="37" t="n">
        <v>151.76</v>
      </c>
      <c r="K3476" s="160">
        <f>H3476*(I3476/J3476)</f>
        <v/>
      </c>
      <c r="L3476" s="159" t="n">
        <v>333162.7649</v>
      </c>
      <c r="M3476" s="159" t="n">
        <v>323459</v>
      </c>
      <c r="N3476" s="159" t="n">
        <v>349335.72</v>
      </c>
      <c r="O3476" s="162">
        <f>MIN(K3476,L3476,M3476,N3476)</f>
        <v/>
      </c>
      <c r="P3476" s="162">
        <f>MAX(K3476,L3476,M3476,N3476)</f>
        <v/>
      </c>
      <c r="Q3476" s="162">
        <f>MEDIAN(K3476,L3476,M3476,N3476)</f>
        <v/>
      </c>
      <c r="R3476" s="162">
        <f>AVERAGE(K3476,L3476,M3476,N3476)</f>
        <v/>
      </c>
      <c r="S3476" s="162">
        <f>AVERAGE(O3476,Q3476)</f>
        <v/>
      </c>
      <c r="T3476" s="162">
        <f>AVERAGE(P3476,Q3476)</f>
        <v/>
      </c>
      <c r="U3476" s="41">
        <f>STDEVA(K3476,L3476,M3476,N3476)</f>
        <v/>
      </c>
      <c r="V3476" s="42">
        <f>U3476/Q3476</f>
        <v/>
      </c>
      <c r="W3476" s="43">
        <f>IF(X3476=O3476,"MENOR",IF(X3476=S3476,"PROM[MEN-MED]","PROMEDIO"))</f>
        <v/>
      </c>
      <c r="X3476" s="163">
        <f>IF(V3476&lt;=300%,O3476,IF(AND(V3476&gt;100%,V3476&lt;=150%),S3476,R3476))</f>
        <v/>
      </c>
      <c r="Y3476" s="162">
        <f>ROUND(X3476,0)</f>
        <v/>
      </c>
    </row>
    <row r="3477" ht="15.75" customHeight="1">
      <c r="B3477" s="32" t="inlineStr">
        <is>
          <t>6.15</t>
        </is>
      </c>
      <c r="C3477" s="32" t="n">
        <v>8714199</v>
      </c>
      <c r="D3477" s="59" t="inlineStr">
        <is>
          <t>CAMBIO DE MANGUERA DEL ENFRIADOR DE ACEITE NO.2</t>
        </is>
      </c>
      <c r="E3477" s="34" t="inlineStr">
        <is>
          <t>cambio de manguera del enfriador de aceite no.2</t>
        </is>
      </c>
      <c r="F3477" s="32" t="inlineStr">
        <is>
          <t>Unidad</t>
        </is>
      </c>
      <c r="G3477" s="35" t="inlineStr">
        <is>
          <t>suministro</t>
        </is>
      </c>
      <c r="H3477" s="159" t="n">
        <v>135660</v>
      </c>
      <c r="I3477" s="37" t="n">
        <v>158.91</v>
      </c>
      <c r="J3477" s="37" t="n">
        <v>151.76</v>
      </c>
      <c r="K3477" s="160">
        <f>H3477*(I3477/J3477)</f>
        <v/>
      </c>
      <c r="L3477" s="159" t="n">
        <v>166581.9001</v>
      </c>
      <c r="M3477" s="159" t="n">
        <v>161730</v>
      </c>
      <c r="N3477" s="159" t="n">
        <v>174668.4</v>
      </c>
      <c r="O3477" s="162">
        <f>MIN(K3477,L3477,M3477,N3477)</f>
        <v/>
      </c>
      <c r="P3477" s="162">
        <f>MAX(K3477,L3477,M3477,N3477)</f>
        <v/>
      </c>
      <c r="Q3477" s="162">
        <f>MEDIAN(K3477,L3477,M3477,N3477)</f>
        <v/>
      </c>
      <c r="R3477" s="162">
        <f>AVERAGE(K3477,L3477,M3477,N3477)</f>
        <v/>
      </c>
      <c r="S3477" s="162">
        <f>AVERAGE(O3477,Q3477)</f>
        <v/>
      </c>
      <c r="T3477" s="162">
        <f>AVERAGE(P3477,Q3477)</f>
        <v/>
      </c>
      <c r="U3477" s="41">
        <f>STDEVA(K3477,L3477,M3477,N3477)</f>
        <v/>
      </c>
      <c r="V3477" s="42">
        <f>U3477/Q3477</f>
        <v/>
      </c>
      <c r="W3477" s="43">
        <f>IF(X3477=O3477,"MENOR",IF(X3477=S3477,"PROM[MEN-MED]","PROMEDIO"))</f>
        <v/>
      </c>
      <c r="X3477" s="163">
        <f>IF(V3477&lt;=300%,O3477,IF(AND(V3477&gt;100%,V3477&lt;=150%),S3477,R3477))</f>
        <v/>
      </c>
      <c r="Y3477" s="162">
        <f>ROUND(X3477,0)</f>
        <v/>
      </c>
    </row>
    <row r="3478" ht="15.75" customHeight="1">
      <c r="B3478" s="32" t="inlineStr">
        <is>
          <t>6.16</t>
        </is>
      </c>
      <c r="C3478" s="32" t="n">
        <v>8714199</v>
      </c>
      <c r="D3478" s="59" t="inlineStr">
        <is>
          <t xml:space="preserve">CAMBIO DE CONJUNTO DE LA BOMBA DE AGUA </t>
        </is>
      </c>
      <c r="E3478" s="34" t="inlineStr">
        <is>
          <t xml:space="preserve">cambio de conjunto de la bomba de agua </t>
        </is>
      </c>
      <c r="F3478" s="32" t="inlineStr">
        <is>
          <t>Unidad</t>
        </is>
      </c>
      <c r="G3478" s="35" t="inlineStr">
        <is>
          <t>suministro</t>
        </is>
      </c>
      <c r="H3478" s="159" t="n">
        <v>1090933</v>
      </c>
      <c r="I3478" s="37" t="n">
        <v>158.91</v>
      </c>
      <c r="J3478" s="37" t="n">
        <v>151.76</v>
      </c>
      <c r="K3478" s="160">
        <f>H3478*(I3478/J3478)</f>
        <v/>
      </c>
      <c r="L3478" s="159" t="n">
        <v>1358279.5422</v>
      </c>
      <c r="M3478" s="159" t="n">
        <v>1318718</v>
      </c>
      <c r="N3478" s="159" t="n">
        <v>1424215.44</v>
      </c>
      <c r="O3478" s="162">
        <f>MIN(K3478,L3478,M3478,N3478)</f>
        <v/>
      </c>
      <c r="P3478" s="162">
        <f>MAX(K3478,L3478,M3478,N3478)</f>
        <v/>
      </c>
      <c r="Q3478" s="162">
        <f>MEDIAN(K3478,L3478,M3478,N3478)</f>
        <v/>
      </c>
      <c r="R3478" s="162">
        <f>AVERAGE(K3478,L3478,M3478,N3478)</f>
        <v/>
      </c>
      <c r="S3478" s="162">
        <f>AVERAGE(O3478,Q3478)</f>
        <v/>
      </c>
      <c r="T3478" s="162">
        <f>AVERAGE(P3478,Q3478)</f>
        <v/>
      </c>
      <c r="U3478" s="41">
        <f>STDEVA(K3478,L3478,M3478,N3478)</f>
        <v/>
      </c>
      <c r="V3478" s="42">
        <f>U3478/Q3478</f>
        <v/>
      </c>
      <c r="W3478" s="43">
        <f>IF(X3478=O3478,"MENOR",IF(X3478=S3478,"PROM[MEN-MED]","PROMEDIO"))</f>
        <v/>
      </c>
      <c r="X3478" s="163">
        <f>IF(V3478&lt;=300%,O3478,IF(AND(V3478&gt;100%,V3478&lt;=150%),S3478,R3478))</f>
        <v/>
      </c>
      <c r="Y3478" s="162">
        <f>ROUND(X3478,0)</f>
        <v/>
      </c>
    </row>
    <row r="3479" ht="15.75" customHeight="1">
      <c r="B3479" s="32" t="inlineStr">
        <is>
          <t>6.17</t>
        </is>
      </c>
      <c r="C3479" s="32" t="n">
        <v>8714199</v>
      </c>
      <c r="D3479" s="59" t="inlineStr">
        <is>
          <t xml:space="preserve">CAMBIO DE JUNTA DE LA BOMBA DE AGUA </t>
        </is>
      </c>
      <c r="E3479" s="34" t="inlineStr">
        <is>
          <t xml:space="preserve">cambio de junta de la bomba de agua </t>
        </is>
      </c>
      <c r="F3479" s="32" t="inlineStr">
        <is>
          <t>Unidad</t>
        </is>
      </c>
      <c r="G3479" s="35" t="inlineStr">
        <is>
          <t>suministro</t>
        </is>
      </c>
      <c r="H3479" s="159" t="n">
        <v>1090933</v>
      </c>
      <c r="I3479" s="37" t="n">
        <v>158.91</v>
      </c>
      <c r="J3479" s="37" t="n">
        <v>151.76</v>
      </c>
      <c r="K3479" s="160">
        <f>H3479*(I3479/J3479)</f>
        <v/>
      </c>
      <c r="L3479" s="159" t="n">
        <v>1319837.8774</v>
      </c>
      <c r="M3479" s="159" t="n">
        <v>1281396</v>
      </c>
      <c r="N3479" s="159" t="n">
        <v>1383907.68</v>
      </c>
      <c r="O3479" s="162">
        <f>MIN(K3479,L3479,M3479,N3479)</f>
        <v/>
      </c>
      <c r="P3479" s="162">
        <f>MAX(K3479,L3479,M3479,N3479)</f>
        <v/>
      </c>
      <c r="Q3479" s="162">
        <f>MEDIAN(K3479,L3479,M3479,N3479)</f>
        <v/>
      </c>
      <c r="R3479" s="162">
        <f>AVERAGE(K3479,L3479,M3479,N3479)</f>
        <v/>
      </c>
      <c r="S3479" s="162">
        <f>AVERAGE(O3479,Q3479)</f>
        <v/>
      </c>
      <c r="T3479" s="162">
        <f>AVERAGE(P3479,Q3479)</f>
        <v/>
      </c>
      <c r="U3479" s="41">
        <f>STDEVA(K3479,L3479,M3479,N3479)</f>
        <v/>
      </c>
      <c r="V3479" s="42">
        <f>U3479/Q3479</f>
        <v/>
      </c>
      <c r="W3479" s="43">
        <f>IF(X3479=O3479,"MENOR",IF(X3479=S3479,"PROM[MEN-MED]","PROMEDIO"))</f>
        <v/>
      </c>
      <c r="X3479" s="163">
        <f>IF(V3479&lt;=300%,O3479,IF(AND(V3479&gt;100%,V3479&lt;=150%),S3479,R3479))</f>
        <v/>
      </c>
      <c r="Y3479" s="162">
        <f>ROUND(X3479,0)</f>
        <v/>
      </c>
    </row>
    <row r="3480" ht="15.75" customHeight="1">
      <c r="B3480" s="32" t="inlineStr">
        <is>
          <t>6.18</t>
        </is>
      </c>
      <c r="C3480" s="32" t="n">
        <v>8714199</v>
      </c>
      <c r="D3480" s="59" t="inlineStr">
        <is>
          <t>CAMBIO DE CONJUNTO DEL TENSOR DE LA CORREA TRAPEZOIDAL RANURADA</t>
        </is>
      </c>
      <c r="E3480" s="34" t="inlineStr">
        <is>
          <t>cambio de conjunto del tensor de la correa trapezoidal ranurada</t>
        </is>
      </c>
      <c r="F3480" s="32" t="inlineStr">
        <is>
          <t>Unidad</t>
        </is>
      </c>
      <c r="G3480" s="35" t="inlineStr">
        <is>
          <t>suministro</t>
        </is>
      </c>
      <c r="H3480" s="159" t="n">
        <v>273581</v>
      </c>
      <c r="I3480" s="37" t="n">
        <v>158.91</v>
      </c>
      <c r="J3480" s="37" t="n">
        <v>151.76</v>
      </c>
      <c r="K3480" s="160">
        <f>H3480*(I3480/J3480)</f>
        <v/>
      </c>
      <c r="L3480" s="159" t="n">
        <v>329959.4753</v>
      </c>
      <c r="M3480" s="159" t="n">
        <v>320349</v>
      </c>
      <c r="N3480" s="159" t="n">
        <v>345976.92</v>
      </c>
      <c r="O3480" s="162">
        <f>MIN(K3480,L3480,M3480,N3480)</f>
        <v/>
      </c>
      <c r="P3480" s="162">
        <f>MAX(K3480,L3480,M3480,N3480)</f>
        <v/>
      </c>
      <c r="Q3480" s="162">
        <f>MEDIAN(K3480,L3480,M3480,N3480)</f>
        <v/>
      </c>
      <c r="R3480" s="162">
        <f>AVERAGE(K3480,L3480,M3480,N3480)</f>
        <v/>
      </c>
      <c r="S3480" s="162">
        <f>AVERAGE(O3480,Q3480)</f>
        <v/>
      </c>
      <c r="T3480" s="162">
        <f>AVERAGE(P3480,Q3480)</f>
        <v/>
      </c>
      <c r="U3480" s="41">
        <f>STDEVA(K3480,L3480,M3480,N3480)</f>
        <v/>
      </c>
      <c r="V3480" s="42">
        <f>U3480/Q3480</f>
        <v/>
      </c>
      <c r="W3480" s="43">
        <f>IF(X3480=O3480,"MENOR",IF(X3480=S3480,"PROM[MEN-MED]","PROMEDIO"))</f>
        <v/>
      </c>
      <c r="X3480" s="163">
        <f>IF(V3480&lt;=300%,O3480,IF(AND(V3480&gt;100%,V3480&lt;=150%),S3480,R3480))</f>
        <v/>
      </c>
      <c r="Y3480" s="162">
        <f>ROUND(X3480,0)</f>
        <v/>
      </c>
    </row>
    <row r="3481" ht="15.75" customHeight="1">
      <c r="B3481" s="32" t="inlineStr">
        <is>
          <t>6.19</t>
        </is>
      </c>
      <c r="C3481" s="32" t="n">
        <v>8714199</v>
      </c>
      <c r="D3481" s="59" t="inlineStr">
        <is>
          <t>CAMBIO DE ENTRADA DE AGUA CON TERMOSTATO</t>
        </is>
      </c>
      <c r="E3481" s="34" t="inlineStr">
        <is>
          <t>cambio de entrada de agua con termostato</t>
        </is>
      </c>
      <c r="F3481" s="32" t="inlineStr">
        <is>
          <t>Unidad</t>
        </is>
      </c>
      <c r="G3481" s="35" t="inlineStr">
        <is>
          <t>suministro</t>
        </is>
      </c>
      <c r="H3481" s="159" t="n">
        <v>410372</v>
      </c>
      <c r="I3481" s="37" t="n">
        <v>158.91</v>
      </c>
      <c r="J3481" s="37" t="n">
        <v>151.76</v>
      </c>
      <c r="K3481" s="160">
        <f>H3481*(I3481/J3481)</f>
        <v/>
      </c>
      <c r="L3481" s="159" t="n">
        <v>509354.5695</v>
      </c>
      <c r="M3481" s="159" t="n">
        <v>494519</v>
      </c>
      <c r="N3481" s="159" t="n">
        <v>534080.52</v>
      </c>
      <c r="O3481" s="162">
        <f>MIN(K3481,L3481,M3481,N3481)</f>
        <v/>
      </c>
      <c r="P3481" s="162">
        <f>MAX(K3481,L3481,M3481,N3481)</f>
        <v/>
      </c>
      <c r="Q3481" s="162">
        <f>MEDIAN(K3481,L3481,M3481,N3481)</f>
        <v/>
      </c>
      <c r="R3481" s="162">
        <f>AVERAGE(K3481,L3481,M3481,N3481)</f>
        <v/>
      </c>
      <c r="S3481" s="162">
        <f>AVERAGE(O3481,Q3481)</f>
        <v/>
      </c>
      <c r="T3481" s="162">
        <f>AVERAGE(P3481,Q3481)</f>
        <v/>
      </c>
      <c r="U3481" s="41">
        <f>STDEVA(K3481,L3481,M3481,N3481)</f>
        <v/>
      </c>
      <c r="V3481" s="42">
        <f>U3481/Q3481</f>
        <v/>
      </c>
      <c r="W3481" s="43">
        <f>IF(X3481=O3481,"MENOR",IF(X3481=S3481,"PROM[MEN-MED]","PROMEDIO"))</f>
        <v/>
      </c>
      <c r="X3481" s="163">
        <f>IF(V3481&lt;=300%,O3481,IF(AND(V3481&gt;100%,V3481&lt;=150%),S3481,R3481))</f>
        <v/>
      </c>
      <c r="Y3481" s="162">
        <f>ROUND(X3481,0)</f>
        <v/>
      </c>
    </row>
    <row r="3482" ht="15.75" customHeight="1">
      <c r="B3482" s="32" t="inlineStr">
        <is>
          <t>6.20</t>
        </is>
      </c>
      <c r="C3482" s="32" t="n">
        <v>8714199</v>
      </c>
      <c r="D3482" s="59" t="inlineStr">
        <is>
          <t xml:space="preserve">CAMBIO DE CONJUNTO DEL RADIADOR </t>
        </is>
      </c>
      <c r="E3482" s="34" t="inlineStr">
        <is>
          <t xml:space="preserve">cambio de conjunto del radiador </t>
        </is>
      </c>
      <c r="F3482" s="32" t="inlineStr">
        <is>
          <t>Unidad</t>
        </is>
      </c>
      <c r="G3482" s="35" t="inlineStr">
        <is>
          <t>suministro</t>
        </is>
      </c>
      <c r="H3482" s="159" t="n">
        <v>544901</v>
      </c>
      <c r="I3482" s="37" t="n">
        <v>158.91</v>
      </c>
      <c r="J3482" s="37" t="n">
        <v>151.76</v>
      </c>
      <c r="K3482" s="160">
        <f>H3482*(I3482/J3482)</f>
        <v/>
      </c>
      <c r="L3482" s="159" t="n">
        <v>679139.7711</v>
      </c>
      <c r="M3482" s="159" t="n">
        <v>659359</v>
      </c>
      <c r="N3482" s="159" t="n">
        <v>712107.72</v>
      </c>
      <c r="O3482" s="162">
        <f>MIN(K3482,L3482,M3482,N3482)</f>
        <v/>
      </c>
      <c r="P3482" s="162">
        <f>MAX(K3482,L3482,M3482,N3482)</f>
        <v/>
      </c>
      <c r="Q3482" s="162">
        <f>MEDIAN(K3482,L3482,M3482,N3482)</f>
        <v/>
      </c>
      <c r="R3482" s="162">
        <f>AVERAGE(K3482,L3482,M3482,N3482)</f>
        <v/>
      </c>
      <c r="S3482" s="162">
        <f>AVERAGE(O3482,Q3482)</f>
        <v/>
      </c>
      <c r="T3482" s="162">
        <f>AVERAGE(P3482,Q3482)</f>
        <v/>
      </c>
      <c r="U3482" s="41">
        <f>STDEVA(K3482,L3482,M3482,N3482)</f>
        <v/>
      </c>
      <c r="V3482" s="42">
        <f>U3482/Q3482</f>
        <v/>
      </c>
      <c r="W3482" s="43">
        <f>IF(X3482=O3482,"MENOR",IF(X3482=S3482,"PROM[MEN-MED]","PROMEDIO"))</f>
        <v/>
      </c>
      <c r="X3482" s="163">
        <f>IF(V3482&lt;=300%,O3482,IF(AND(V3482&gt;100%,V3482&lt;=150%),S3482,R3482))</f>
        <v/>
      </c>
      <c r="Y3482" s="162">
        <f>ROUND(X3482,0)</f>
        <v/>
      </c>
    </row>
    <row r="3483" ht="15.75" customHeight="1">
      <c r="B3483" s="32" t="inlineStr">
        <is>
          <t>6.21</t>
        </is>
      </c>
      <c r="C3483" s="32" t="n">
        <v>8714199</v>
      </c>
      <c r="D3483" s="59" t="inlineStr">
        <is>
          <t>CAMBIO DE TAPON DE LA LLAVE DE PURGA DEL RADIADOR</t>
        </is>
      </c>
      <c r="E3483" s="34" t="inlineStr">
        <is>
          <t>cambio de tapon de la llave de purga del radiador</t>
        </is>
      </c>
      <c r="F3483" s="32" t="inlineStr">
        <is>
          <t>Unidad</t>
        </is>
      </c>
      <c r="G3483" s="35" t="inlineStr">
        <is>
          <t>suministro</t>
        </is>
      </c>
      <c r="H3483" s="159" t="n">
        <v>273581</v>
      </c>
      <c r="I3483" s="37" t="n">
        <v>158.91</v>
      </c>
      <c r="J3483" s="37" t="n">
        <v>151.76</v>
      </c>
      <c r="K3483" s="160">
        <f>H3483*(I3483/J3483)</f>
        <v/>
      </c>
      <c r="L3483" s="159" t="n">
        <v>339570.4032</v>
      </c>
      <c r="M3483" s="159" t="n">
        <v>329680</v>
      </c>
      <c r="N3483" s="159" t="n">
        <v>356054.4</v>
      </c>
      <c r="O3483" s="162">
        <f>MIN(K3483,L3483,M3483,N3483)</f>
        <v/>
      </c>
      <c r="P3483" s="162">
        <f>MAX(K3483,L3483,M3483,N3483)</f>
        <v/>
      </c>
      <c r="Q3483" s="162">
        <f>MEDIAN(K3483,L3483,M3483,N3483)</f>
        <v/>
      </c>
      <c r="R3483" s="162">
        <f>AVERAGE(K3483,L3483,M3483,N3483)</f>
        <v/>
      </c>
      <c r="S3483" s="162">
        <f>AVERAGE(O3483,Q3483)</f>
        <v/>
      </c>
      <c r="T3483" s="162">
        <f>AVERAGE(P3483,Q3483)</f>
        <v/>
      </c>
      <c r="U3483" s="41">
        <f>STDEVA(K3483,L3483,M3483,N3483)</f>
        <v/>
      </c>
      <c r="V3483" s="42">
        <f>U3483/Q3483</f>
        <v/>
      </c>
      <c r="W3483" s="43">
        <f>IF(X3483=O3483,"MENOR",IF(X3483=S3483,"PROM[MEN-MED]","PROMEDIO"))</f>
        <v/>
      </c>
      <c r="X3483" s="163">
        <f>IF(V3483&lt;=300%,O3483,IF(AND(V3483&gt;100%,V3483&lt;=150%),S3483,R3483))</f>
        <v/>
      </c>
      <c r="Y3483" s="162">
        <f>ROUND(X3483,0)</f>
        <v/>
      </c>
    </row>
    <row r="3484" ht="15.75" customHeight="1">
      <c r="B3484" s="32" t="inlineStr">
        <is>
          <t>6.22</t>
        </is>
      </c>
      <c r="C3484" s="32" t="n">
        <v>8714199</v>
      </c>
      <c r="D3484" s="59" t="inlineStr">
        <is>
          <t>CAMBIO DE CUBIERTA DEL VENTILADOR</t>
        </is>
      </c>
      <c r="E3484" s="34" t="inlineStr">
        <is>
          <t>cambio de cubierta del ventilador</t>
        </is>
      </c>
      <c r="F3484" s="32" t="inlineStr">
        <is>
          <t>Unidad</t>
        </is>
      </c>
      <c r="G3484" s="35" t="inlineStr">
        <is>
          <t>suministro</t>
        </is>
      </c>
      <c r="H3484" s="159" t="n">
        <v>683953</v>
      </c>
      <c r="I3484" s="37" t="n">
        <v>158.91</v>
      </c>
      <c r="J3484" s="37" t="n">
        <v>151.76</v>
      </c>
      <c r="K3484" s="160">
        <f>H3484*(I3484/J3484)</f>
        <v/>
      </c>
      <c r="L3484" s="159" t="n">
        <v>856933.2205000001</v>
      </c>
      <c r="M3484" s="159" t="n">
        <v>831974</v>
      </c>
      <c r="N3484" s="159" t="n">
        <v>898531.92</v>
      </c>
      <c r="O3484" s="162">
        <f>MIN(K3484,L3484,M3484,N3484)</f>
        <v/>
      </c>
      <c r="P3484" s="162">
        <f>MAX(K3484,L3484,M3484,N3484)</f>
        <v/>
      </c>
      <c r="Q3484" s="162">
        <f>MEDIAN(K3484,L3484,M3484,N3484)</f>
        <v/>
      </c>
      <c r="R3484" s="162">
        <f>AVERAGE(K3484,L3484,M3484,N3484)</f>
        <v/>
      </c>
      <c r="S3484" s="162">
        <f>AVERAGE(O3484,Q3484)</f>
        <v/>
      </c>
      <c r="T3484" s="162">
        <f>AVERAGE(P3484,Q3484)</f>
        <v/>
      </c>
      <c r="U3484" s="41">
        <f>STDEVA(K3484,L3484,M3484,N3484)</f>
        <v/>
      </c>
      <c r="V3484" s="42">
        <f>U3484/Q3484</f>
        <v/>
      </c>
      <c r="W3484" s="43">
        <f>IF(X3484=O3484,"MENOR",IF(X3484=S3484,"PROM[MEN-MED]","PROMEDIO"))</f>
        <v/>
      </c>
      <c r="X3484" s="163">
        <f>IF(V3484&lt;=300%,O3484,IF(AND(V3484&gt;100%,V3484&lt;=150%),S3484,R3484))</f>
        <v/>
      </c>
      <c r="Y3484" s="162">
        <f>ROUND(X3484,0)</f>
        <v/>
      </c>
    </row>
    <row r="3485" ht="15.75" customHeight="1">
      <c r="B3485" s="32" t="inlineStr">
        <is>
          <t>6.23</t>
        </is>
      </c>
      <c r="C3485" s="32" t="n">
        <v>8714199</v>
      </c>
      <c r="D3485" s="59" t="inlineStr">
        <is>
          <t>CAMBIO DE TAPON DEL RADIADOR</t>
        </is>
      </c>
      <c r="E3485" s="34" t="inlineStr">
        <is>
          <t>cambio de tapon del radiador</t>
        </is>
      </c>
      <c r="F3485" s="32" t="inlineStr">
        <is>
          <t>Unidad</t>
        </is>
      </c>
      <c r="G3485" s="35" t="inlineStr">
        <is>
          <t>suministro</t>
        </is>
      </c>
      <c r="H3485" s="159" t="n">
        <v>54716</v>
      </c>
      <c r="I3485" s="37" t="n">
        <v>158.91</v>
      </c>
      <c r="J3485" s="37" t="n">
        <v>151.76</v>
      </c>
      <c r="K3485" s="160">
        <f>H3485*(I3485/J3485)</f>
        <v/>
      </c>
      <c r="L3485" s="159" t="n">
        <v>66632.7648</v>
      </c>
      <c r="M3485" s="159" t="n">
        <v>64692</v>
      </c>
      <c r="N3485" s="159" t="n">
        <v>69867.36</v>
      </c>
      <c r="O3485" s="162">
        <f>MIN(K3485,L3485,M3485,N3485)</f>
        <v/>
      </c>
      <c r="P3485" s="162">
        <f>MAX(K3485,L3485,M3485,N3485)</f>
        <v/>
      </c>
      <c r="Q3485" s="162">
        <f>MEDIAN(K3485,L3485,M3485,N3485)</f>
        <v/>
      </c>
      <c r="R3485" s="162">
        <f>AVERAGE(K3485,L3485,M3485,N3485)</f>
        <v/>
      </c>
      <c r="S3485" s="162">
        <f>AVERAGE(O3485,Q3485)</f>
        <v/>
      </c>
      <c r="T3485" s="162">
        <f>AVERAGE(P3485,Q3485)</f>
        <v/>
      </c>
      <c r="U3485" s="41">
        <f>STDEVA(K3485,L3485,M3485,N3485)</f>
        <v/>
      </c>
      <c r="V3485" s="42">
        <f>U3485/Q3485</f>
        <v/>
      </c>
      <c r="W3485" s="43">
        <f>IF(X3485=O3485,"MENOR",IF(X3485=S3485,"PROM[MEN-MED]","PROMEDIO"))</f>
        <v/>
      </c>
      <c r="X3485" s="163">
        <f>IF(V3485&lt;=300%,O3485,IF(AND(V3485&gt;100%,V3485&lt;=150%),S3485,R3485))</f>
        <v/>
      </c>
      <c r="Y3485" s="162">
        <f>ROUND(X3485,0)</f>
        <v/>
      </c>
    </row>
    <row r="3486" ht="15.75" customHeight="1">
      <c r="B3486" s="32" t="inlineStr">
        <is>
          <t>6.24</t>
        </is>
      </c>
      <c r="C3486" s="32" t="n">
        <v>8714199</v>
      </c>
      <c r="D3486" s="59" t="inlineStr">
        <is>
          <t>CAMBIO DE SELLO DEL SOPORTE DEL RADIADOR NO.1</t>
        </is>
      </c>
      <c r="E3486" s="34" t="inlineStr">
        <is>
          <t>cambio de sello del soporte del radiador no.1</t>
        </is>
      </c>
      <c r="F3486" s="32" t="inlineStr">
        <is>
          <t>Unidad</t>
        </is>
      </c>
      <c r="G3486" s="35" t="inlineStr">
        <is>
          <t>suministro</t>
        </is>
      </c>
      <c r="H3486" s="159" t="n">
        <v>544901</v>
      </c>
      <c r="I3486" s="37" t="n">
        <v>158.91</v>
      </c>
      <c r="J3486" s="37" t="n">
        <v>151.76</v>
      </c>
      <c r="K3486" s="160">
        <f>H3486*(I3486/J3486)</f>
        <v/>
      </c>
      <c r="L3486" s="159" t="n">
        <v>679139.7711</v>
      </c>
      <c r="M3486" s="159" t="n">
        <v>659359</v>
      </c>
      <c r="N3486" s="159" t="n">
        <v>712107.72</v>
      </c>
      <c r="O3486" s="162">
        <f>MIN(K3486,L3486,M3486,N3486)</f>
        <v/>
      </c>
      <c r="P3486" s="162">
        <f>MAX(K3486,L3486,M3486,N3486)</f>
        <v/>
      </c>
      <c r="Q3486" s="162">
        <f>MEDIAN(K3486,L3486,M3486,N3486)</f>
        <v/>
      </c>
      <c r="R3486" s="162">
        <f>AVERAGE(K3486,L3486,M3486,N3486)</f>
        <v/>
      </c>
      <c r="S3486" s="162">
        <f>AVERAGE(O3486,Q3486)</f>
        <v/>
      </c>
      <c r="T3486" s="162">
        <f>AVERAGE(P3486,Q3486)</f>
        <v/>
      </c>
      <c r="U3486" s="41">
        <f>STDEVA(K3486,L3486,M3486,N3486)</f>
        <v/>
      </c>
      <c r="V3486" s="42">
        <f>U3486/Q3486</f>
        <v/>
      </c>
      <c r="W3486" s="43">
        <f>IF(X3486=O3486,"MENOR",IF(X3486=S3486,"PROM[MEN-MED]","PROMEDIO"))</f>
        <v/>
      </c>
      <c r="X3486" s="163">
        <f>IF(V3486&lt;=300%,O3486,IF(AND(V3486&gt;100%,V3486&lt;=150%),S3486,R3486))</f>
        <v/>
      </c>
      <c r="Y3486" s="162">
        <f>ROUND(X3486,0)</f>
        <v/>
      </c>
    </row>
    <row r="3487" ht="15.75" customHeight="1">
      <c r="B3487" s="32" t="inlineStr">
        <is>
          <t>6.25</t>
        </is>
      </c>
      <c r="C3487" s="32" t="n">
        <v>8714199</v>
      </c>
      <c r="D3487" s="59" t="inlineStr">
        <is>
          <t>CAMBIO DE SELLO DEL SOPORTE DEL RADIADOR NO.2</t>
        </is>
      </c>
      <c r="E3487" s="34" t="inlineStr">
        <is>
          <t>cambio de sello del soporte del radiador no.2</t>
        </is>
      </c>
      <c r="F3487" s="32" t="inlineStr">
        <is>
          <t>Unidad</t>
        </is>
      </c>
      <c r="G3487" s="35" t="inlineStr">
        <is>
          <t>suministro</t>
        </is>
      </c>
      <c r="H3487" s="159" t="n">
        <v>544901</v>
      </c>
      <c r="I3487" s="37" t="n">
        <v>158.91</v>
      </c>
      <c r="J3487" s="37" t="n">
        <v>151.76</v>
      </c>
      <c r="K3487" s="160">
        <f>H3487*(I3487/J3487)</f>
        <v/>
      </c>
      <c r="L3487" s="159" t="n">
        <v>685546.3741</v>
      </c>
      <c r="M3487" s="159" t="n">
        <v>665579</v>
      </c>
      <c r="N3487" s="159" t="n">
        <v>718825.3199999999</v>
      </c>
      <c r="O3487" s="162">
        <f>MIN(K3487,L3487,M3487,N3487)</f>
        <v/>
      </c>
      <c r="P3487" s="162">
        <f>MAX(K3487,L3487,M3487,N3487)</f>
        <v/>
      </c>
      <c r="Q3487" s="162">
        <f>MEDIAN(K3487,L3487,M3487,N3487)</f>
        <v/>
      </c>
      <c r="R3487" s="162">
        <f>AVERAGE(K3487,L3487,M3487,N3487)</f>
        <v/>
      </c>
      <c r="S3487" s="162">
        <f>AVERAGE(O3487,Q3487)</f>
        <v/>
      </c>
      <c r="T3487" s="162">
        <f>AVERAGE(P3487,Q3487)</f>
        <v/>
      </c>
      <c r="U3487" s="41">
        <f>STDEVA(K3487,L3487,M3487,N3487)</f>
        <v/>
      </c>
      <c r="V3487" s="42">
        <f>U3487/Q3487</f>
        <v/>
      </c>
      <c r="W3487" s="43">
        <f>IF(X3487=O3487,"MENOR",IF(X3487=S3487,"PROM[MEN-MED]","PROMEDIO"))</f>
        <v/>
      </c>
      <c r="X3487" s="163">
        <f>IF(V3487&lt;=300%,O3487,IF(AND(V3487&gt;100%,V3487&lt;=150%),S3487,R3487))</f>
        <v/>
      </c>
      <c r="Y3487" s="162">
        <f>ROUND(X3487,0)</f>
        <v/>
      </c>
    </row>
    <row r="3488" ht="15.75" customHeight="1">
      <c r="B3488" s="32" t="inlineStr">
        <is>
          <t>6.26</t>
        </is>
      </c>
      <c r="C3488" s="32" t="n">
        <v>8714199</v>
      </c>
      <c r="D3488" s="59" t="inlineStr">
        <is>
          <t xml:space="preserve">CAMBIO DE DEFLECTOR LATERAL DERECHO DEL RADIADOR </t>
        </is>
      </c>
      <c r="E3488" s="34" t="inlineStr">
        <is>
          <t xml:space="preserve">cambio de deflector lateral derecho del radiador </t>
        </is>
      </c>
      <c r="F3488" s="32" t="inlineStr">
        <is>
          <t>Unidad</t>
        </is>
      </c>
      <c r="G3488" s="35" t="inlineStr">
        <is>
          <t>suministro</t>
        </is>
      </c>
      <c r="H3488" s="159" t="n">
        <v>544901</v>
      </c>
      <c r="I3488" s="37" t="n">
        <v>158.91</v>
      </c>
      <c r="J3488" s="37" t="n">
        <v>151.76</v>
      </c>
      <c r="K3488" s="160">
        <f>H3488*(I3488/J3488)</f>
        <v/>
      </c>
      <c r="L3488" s="159" t="n">
        <v>666325.5416999999</v>
      </c>
      <c r="M3488" s="159" t="n">
        <v>646918</v>
      </c>
      <c r="N3488" s="159" t="n">
        <v>698671.4399999999</v>
      </c>
      <c r="O3488" s="162">
        <f>MIN(K3488,L3488,M3488,N3488)</f>
        <v/>
      </c>
      <c r="P3488" s="162">
        <f>MAX(K3488,L3488,M3488,N3488)</f>
        <v/>
      </c>
      <c r="Q3488" s="162">
        <f>MEDIAN(K3488,L3488,M3488,N3488)</f>
        <v/>
      </c>
      <c r="R3488" s="162">
        <f>AVERAGE(K3488,L3488,M3488,N3488)</f>
        <v/>
      </c>
      <c r="S3488" s="162">
        <f>AVERAGE(O3488,Q3488)</f>
        <v/>
      </c>
      <c r="T3488" s="162">
        <f>AVERAGE(P3488,Q3488)</f>
        <v/>
      </c>
      <c r="U3488" s="41">
        <f>STDEVA(K3488,L3488,M3488,N3488)</f>
        <v/>
      </c>
      <c r="V3488" s="42">
        <f>U3488/Q3488</f>
        <v/>
      </c>
      <c r="W3488" s="43">
        <f>IF(X3488=O3488,"MENOR",IF(X3488=S3488,"PROM[MEN-MED]","PROMEDIO"))</f>
        <v/>
      </c>
      <c r="X3488" s="163">
        <f>IF(V3488&lt;=300%,O3488,IF(AND(V3488&gt;100%,V3488&lt;=150%),S3488,R3488))</f>
        <v/>
      </c>
      <c r="Y3488" s="162">
        <f>ROUND(X3488,0)</f>
        <v/>
      </c>
    </row>
    <row r="3489" ht="15.75" customHeight="1">
      <c r="B3489" s="32" t="inlineStr">
        <is>
          <t>6.27</t>
        </is>
      </c>
      <c r="C3489" s="32" t="n">
        <v>8714199</v>
      </c>
      <c r="D3489" s="59" t="inlineStr">
        <is>
          <t xml:space="preserve">CAMBIO DE DEFLECTOR LATERAL IZQUIERDO DEL RADIADOR </t>
        </is>
      </c>
      <c r="E3489" s="34" t="inlineStr">
        <is>
          <t xml:space="preserve">cambio de deflector lateral izquierdo del radiador </t>
        </is>
      </c>
      <c r="F3489" s="32" t="inlineStr">
        <is>
          <t>Unidad</t>
        </is>
      </c>
      <c r="G3489" s="35" t="inlineStr">
        <is>
          <t>suministro</t>
        </is>
      </c>
      <c r="H3489" s="159" t="n">
        <v>544901</v>
      </c>
      <c r="I3489" s="37" t="n">
        <v>158.91</v>
      </c>
      <c r="J3489" s="37" t="n">
        <v>151.76</v>
      </c>
      <c r="K3489" s="160">
        <f>H3489*(I3489/J3489)</f>
        <v/>
      </c>
      <c r="L3489" s="159" t="n">
        <v>679139.7711</v>
      </c>
      <c r="M3489" s="159" t="n">
        <v>659359</v>
      </c>
      <c r="N3489" s="159" t="n">
        <v>712107.72</v>
      </c>
      <c r="O3489" s="162">
        <f>MIN(K3489,L3489,M3489,N3489)</f>
        <v/>
      </c>
      <c r="P3489" s="162">
        <f>MAX(K3489,L3489,M3489,N3489)</f>
        <v/>
      </c>
      <c r="Q3489" s="162">
        <f>MEDIAN(K3489,L3489,M3489,N3489)</f>
        <v/>
      </c>
      <c r="R3489" s="162">
        <f>AVERAGE(K3489,L3489,M3489,N3489)</f>
        <v/>
      </c>
      <c r="S3489" s="162">
        <f>AVERAGE(O3489,Q3489)</f>
        <v/>
      </c>
      <c r="T3489" s="162">
        <f>AVERAGE(P3489,Q3489)</f>
        <v/>
      </c>
      <c r="U3489" s="41">
        <f>STDEVA(K3489,L3489,M3489,N3489)</f>
        <v/>
      </c>
      <c r="V3489" s="42">
        <f>U3489/Q3489</f>
        <v/>
      </c>
      <c r="W3489" s="43">
        <f>IF(X3489=O3489,"MENOR",IF(X3489=S3489,"PROM[MEN-MED]","PROMEDIO"))</f>
        <v/>
      </c>
      <c r="X3489" s="163">
        <f>IF(V3489&lt;=300%,O3489,IF(AND(V3489&gt;100%,V3489&lt;=150%),S3489,R3489))</f>
        <v/>
      </c>
      <c r="Y3489" s="162">
        <f>ROUND(X3489,0)</f>
        <v/>
      </c>
    </row>
    <row r="3490" ht="15.75" customHeight="1">
      <c r="B3490" s="32" t="inlineStr">
        <is>
          <t>6.28</t>
        </is>
      </c>
      <c r="C3490" s="32" t="n">
        <v>8714199</v>
      </c>
      <c r="D3490" s="59" t="inlineStr">
        <is>
          <t>CAMBIO DE CONJUNTO ENFRIADOR DE ACEITE</t>
        </is>
      </c>
      <c r="E3490" s="34" t="inlineStr">
        <is>
          <t>cambio de conjunto enfriador de aceite</t>
        </is>
      </c>
      <c r="F3490" s="32" t="inlineStr">
        <is>
          <t>Unidad</t>
        </is>
      </c>
      <c r="G3490" s="35" t="inlineStr">
        <is>
          <t>suministro</t>
        </is>
      </c>
      <c r="H3490" s="159" t="n">
        <v>544901</v>
      </c>
      <c r="I3490" s="37" t="n">
        <v>158.91</v>
      </c>
      <c r="J3490" s="37" t="n">
        <v>151.76</v>
      </c>
      <c r="K3490" s="160">
        <f>H3490*(I3490/J3490)</f>
        <v/>
      </c>
      <c r="L3490" s="159" t="n">
        <v>679139.7711</v>
      </c>
      <c r="M3490" s="159" t="n">
        <v>659359</v>
      </c>
      <c r="N3490" s="159" t="n">
        <v>712107.72</v>
      </c>
      <c r="O3490" s="162">
        <f>MIN(K3490,L3490,M3490,N3490)</f>
        <v/>
      </c>
      <c r="P3490" s="162">
        <f>MAX(K3490,L3490,M3490,N3490)</f>
        <v/>
      </c>
      <c r="Q3490" s="162">
        <f>MEDIAN(K3490,L3490,M3490,N3490)</f>
        <v/>
      </c>
      <c r="R3490" s="162">
        <f>AVERAGE(K3490,L3490,M3490,N3490)</f>
        <v/>
      </c>
      <c r="S3490" s="162">
        <f>AVERAGE(O3490,Q3490)</f>
        <v/>
      </c>
      <c r="T3490" s="162">
        <f>AVERAGE(P3490,Q3490)</f>
        <v/>
      </c>
      <c r="U3490" s="41">
        <f>STDEVA(K3490,L3490,M3490,N3490)</f>
        <v/>
      </c>
      <c r="V3490" s="42">
        <f>U3490/Q3490</f>
        <v/>
      </c>
      <c r="W3490" s="43">
        <f>IF(X3490=O3490,"MENOR",IF(X3490=S3490,"PROM[MEN-MED]","PROMEDIO"))</f>
        <v/>
      </c>
      <c r="X3490" s="163">
        <f>IF(V3490&lt;=300%,O3490,IF(AND(V3490&gt;100%,V3490&lt;=150%),S3490,R3490))</f>
        <v/>
      </c>
      <c r="Y3490" s="162">
        <f>ROUND(X3490,0)</f>
        <v/>
      </c>
    </row>
    <row r="3491" ht="15.75" customHeight="1">
      <c r="B3491" s="32" t="inlineStr">
        <is>
          <t>6.29</t>
        </is>
      </c>
      <c r="C3491" s="32" t="n">
        <v>8714199</v>
      </c>
      <c r="D3491" s="59" t="inlineStr">
        <is>
          <t>CAMBIO DE TAPA Y MANGUERA DEL DEPURADOR DE AIRE</t>
        </is>
      </c>
      <c r="E3491" s="34" t="inlineStr">
        <is>
          <t>cambio de tapa y manguera del depurador de aire</t>
        </is>
      </c>
      <c r="F3491" s="32" t="inlineStr">
        <is>
          <t>Unidad</t>
        </is>
      </c>
      <c r="G3491" s="35" t="inlineStr">
        <is>
          <t>suministro</t>
        </is>
      </c>
      <c r="H3491" s="159" t="n">
        <v>273581</v>
      </c>
      <c r="I3491" s="37" t="n">
        <v>158.91</v>
      </c>
      <c r="J3491" s="37" t="n">
        <v>151.76</v>
      </c>
      <c r="K3491" s="160">
        <f>H3491*(I3491/J3491)</f>
        <v/>
      </c>
      <c r="L3491" s="159" t="n">
        <v>336366.0664</v>
      </c>
      <c r="M3491" s="159" t="n">
        <v>326569</v>
      </c>
      <c r="N3491" s="159" t="n">
        <v>352694.52</v>
      </c>
      <c r="O3491" s="162">
        <f>MIN(K3491,L3491,M3491,N3491)</f>
        <v/>
      </c>
      <c r="P3491" s="162">
        <f>MAX(K3491,L3491,M3491,N3491)</f>
        <v/>
      </c>
      <c r="Q3491" s="162">
        <f>MEDIAN(K3491,L3491,M3491,N3491)</f>
        <v/>
      </c>
      <c r="R3491" s="162">
        <f>AVERAGE(K3491,L3491,M3491,N3491)</f>
        <v/>
      </c>
      <c r="S3491" s="162">
        <f>AVERAGE(O3491,Q3491)</f>
        <v/>
      </c>
      <c r="T3491" s="162">
        <f>AVERAGE(P3491,Q3491)</f>
        <v/>
      </c>
      <c r="U3491" s="41">
        <f>STDEVA(K3491,L3491,M3491,N3491)</f>
        <v/>
      </c>
      <c r="V3491" s="42">
        <f>U3491/Q3491</f>
        <v/>
      </c>
      <c r="W3491" s="43">
        <f>IF(X3491=O3491,"MENOR",IF(X3491=S3491,"PROM[MEN-MED]","PROMEDIO"))</f>
        <v/>
      </c>
      <c r="X3491" s="163">
        <f>IF(V3491&lt;=300%,O3491,IF(AND(V3491&gt;100%,V3491&lt;=150%),S3491,R3491))</f>
        <v/>
      </c>
      <c r="Y3491" s="162">
        <f>ROUND(X3491,0)</f>
        <v/>
      </c>
    </row>
    <row r="3492" ht="15.75" customHeight="1">
      <c r="B3492" s="32" t="inlineStr">
        <is>
          <t>6.30</t>
        </is>
      </c>
      <c r="C3492" s="32" t="n">
        <v>8714199</v>
      </c>
      <c r="D3492" s="59" t="inlineStr">
        <is>
          <t>CAMBIO DE SUBCONJUNTO DE LA CAJA DEL DEPURADOR DE AIRE</t>
        </is>
      </c>
      <c r="E3492" s="34" t="inlineStr">
        <is>
          <t>cambio de subconjunto de la caja del depurador de aire</t>
        </is>
      </c>
      <c r="F3492" s="32" t="inlineStr">
        <is>
          <t>Unidad</t>
        </is>
      </c>
      <c r="G3492" s="35" t="inlineStr">
        <is>
          <t>suministro</t>
        </is>
      </c>
      <c r="H3492" s="159" t="n">
        <v>683953</v>
      </c>
      <c r="I3492" s="37" t="n">
        <v>158.91</v>
      </c>
      <c r="J3492" s="37" t="n">
        <v>151.76</v>
      </c>
      <c r="K3492" s="160">
        <f>H3492*(I3492/J3492)</f>
        <v/>
      </c>
      <c r="L3492" s="159" t="n">
        <v>832907.4418</v>
      </c>
      <c r="M3492" s="159" t="n">
        <v>808648</v>
      </c>
      <c r="N3492" s="159" t="n">
        <v>873339.84</v>
      </c>
      <c r="O3492" s="162">
        <f>MIN(K3492,L3492,M3492,N3492)</f>
        <v/>
      </c>
      <c r="P3492" s="162">
        <f>MAX(K3492,L3492,M3492,N3492)</f>
        <v/>
      </c>
      <c r="Q3492" s="162">
        <f>MEDIAN(K3492,L3492,M3492,N3492)</f>
        <v/>
      </c>
      <c r="R3492" s="162">
        <f>AVERAGE(K3492,L3492,M3492,N3492)</f>
        <v/>
      </c>
      <c r="S3492" s="162">
        <f>AVERAGE(O3492,Q3492)</f>
        <v/>
      </c>
      <c r="T3492" s="162">
        <f>AVERAGE(P3492,Q3492)</f>
        <v/>
      </c>
      <c r="U3492" s="41">
        <f>STDEVA(K3492,L3492,M3492,N3492)</f>
        <v/>
      </c>
      <c r="V3492" s="42">
        <f>U3492/Q3492</f>
        <v/>
      </c>
      <c r="W3492" s="43">
        <f>IF(X3492=O3492,"MENOR",IF(X3492=S3492,"PROM[MEN-MED]","PROMEDIO"))</f>
        <v/>
      </c>
      <c r="X3492" s="163">
        <f>IF(V3492&lt;=300%,O3492,IF(AND(V3492&gt;100%,V3492&lt;=150%),S3492,R3492))</f>
        <v/>
      </c>
      <c r="Y3492" s="162">
        <f>ROUND(X3492,0)</f>
        <v/>
      </c>
    </row>
    <row r="3493" ht="15.75" customHeight="1">
      <c r="B3493" s="32" t="inlineStr">
        <is>
          <t>6.31</t>
        </is>
      </c>
      <c r="C3493" s="32" t="n">
        <v>8714199</v>
      </c>
      <c r="D3493" s="59" t="inlineStr">
        <is>
          <t>CAMBIO DE FILTRO DEL DEPURADOR DE AIRE</t>
        </is>
      </c>
      <c r="E3493" s="34" t="inlineStr">
        <is>
          <t>cambio de filtro del depurador de aire</t>
        </is>
      </c>
      <c r="F3493" s="32" t="inlineStr">
        <is>
          <t>Unidad</t>
        </is>
      </c>
      <c r="G3493" s="35" t="inlineStr">
        <is>
          <t>suministro</t>
        </is>
      </c>
      <c r="H3493" s="159" t="n">
        <v>410372</v>
      </c>
      <c r="I3493" s="37" t="n">
        <v>158.91</v>
      </c>
      <c r="J3493" s="37" t="n">
        <v>151.76</v>
      </c>
      <c r="K3493" s="160">
        <f>H3493*(I3493/J3493)</f>
        <v/>
      </c>
      <c r="L3493" s="159" t="n">
        <v>499744.665</v>
      </c>
      <c r="M3493" s="159" t="n">
        <v>485189</v>
      </c>
      <c r="N3493" s="159" t="n">
        <v>524004.12</v>
      </c>
      <c r="O3493" s="162">
        <f>MIN(K3493,L3493,M3493,N3493)</f>
        <v/>
      </c>
      <c r="P3493" s="162">
        <f>MAX(K3493,L3493,M3493,N3493)</f>
        <v/>
      </c>
      <c r="Q3493" s="162">
        <f>MEDIAN(K3493,L3493,M3493,N3493)</f>
        <v/>
      </c>
      <c r="R3493" s="162">
        <f>AVERAGE(K3493,L3493,M3493,N3493)</f>
        <v/>
      </c>
      <c r="S3493" s="162">
        <f>AVERAGE(O3493,Q3493)</f>
        <v/>
      </c>
      <c r="T3493" s="162">
        <f>AVERAGE(P3493,Q3493)</f>
        <v/>
      </c>
      <c r="U3493" s="41">
        <f>STDEVA(K3493,L3493,M3493,N3493)</f>
        <v/>
      </c>
      <c r="V3493" s="42">
        <f>U3493/Q3493</f>
        <v/>
      </c>
      <c r="W3493" s="43">
        <f>IF(X3493=O3493,"MENOR",IF(X3493=S3493,"PROM[MEN-MED]","PROMEDIO"))</f>
        <v/>
      </c>
      <c r="X3493" s="163">
        <f>IF(V3493&lt;=300%,O3493,IF(AND(V3493&gt;100%,V3493&lt;=150%),S3493,R3493))</f>
        <v/>
      </c>
      <c r="Y3493" s="162">
        <f>ROUND(X3493,0)</f>
        <v/>
      </c>
    </row>
    <row r="3494" ht="15" customHeight="1">
      <c r="B3494" s="26" t="inlineStr">
        <is>
          <t>7.</t>
        </is>
      </c>
      <c r="C3494" s="142" t="inlineStr">
        <is>
          <t>MOTOR  Y SISTEMA DE ALIMENTACIÓN</t>
        </is>
      </c>
      <c r="H3494" s="157" t="n"/>
      <c r="I3494" s="29" t="n"/>
      <c r="J3494" s="29" t="n"/>
      <c r="K3494" s="157" t="n"/>
      <c r="L3494" s="157" t="n"/>
      <c r="M3494" s="157" t="n"/>
      <c r="N3494" s="157" t="n"/>
      <c r="O3494" s="29" t="n"/>
      <c r="P3494" s="29" t="n"/>
      <c r="Q3494" s="29" t="n"/>
      <c r="R3494" s="29" t="n"/>
      <c r="S3494" s="29" t="n"/>
      <c r="T3494" s="29" t="n"/>
      <c r="U3494" s="29" t="n"/>
      <c r="V3494" s="75" t="n"/>
      <c r="W3494" s="29" t="n"/>
      <c r="X3494" s="29" t="n"/>
      <c r="Y3494" s="29" t="n"/>
    </row>
    <row r="3495" ht="15.75" customHeight="1">
      <c r="B3495" s="57" t="inlineStr">
        <is>
          <t>7.1</t>
        </is>
      </c>
      <c r="C3495" s="32" t="n">
        <v>8714199</v>
      </c>
      <c r="D3495" s="59" t="inlineStr">
        <is>
          <t xml:space="preserve">CAMBIO DE  FILTRO DE ACEITE </t>
        </is>
      </c>
      <c r="E3495" s="34" t="inlineStr">
        <is>
          <t xml:space="preserve">cambio de  filtro de aceite </t>
        </is>
      </c>
      <c r="F3495" s="32" t="inlineStr">
        <is>
          <t>Unidad</t>
        </is>
      </c>
      <c r="G3495" s="35" t="inlineStr">
        <is>
          <t>suministro</t>
        </is>
      </c>
      <c r="H3495" s="159" t="n">
        <v>54716</v>
      </c>
      <c r="I3495" s="37" t="n">
        <v>158.91</v>
      </c>
      <c r="J3495" s="37" t="n">
        <v>151.76</v>
      </c>
      <c r="K3495" s="160">
        <f>H3495*(I3495/J3495)</f>
        <v/>
      </c>
      <c r="L3495" s="159" t="n">
        <v>68554.7457</v>
      </c>
      <c r="M3495" s="159" t="n">
        <v>66558</v>
      </c>
      <c r="N3495" s="159" t="n">
        <v>71882.64</v>
      </c>
      <c r="O3495" s="162">
        <f>MIN(K3495,L3495,M3495,N3495)</f>
        <v/>
      </c>
      <c r="P3495" s="162">
        <f>MAX(K3495,L3495,M3495,N3495)</f>
        <v/>
      </c>
      <c r="Q3495" s="162">
        <f>MEDIAN(K3495,L3495,M3495,N3495)</f>
        <v/>
      </c>
      <c r="R3495" s="162">
        <f>AVERAGE(K3495,L3495,M3495,N3495)</f>
        <v/>
      </c>
      <c r="S3495" s="162">
        <f>AVERAGE(O3495,Q3495)</f>
        <v/>
      </c>
      <c r="T3495" s="162">
        <f>AVERAGE(P3495,Q3495)</f>
        <v/>
      </c>
      <c r="U3495" s="41">
        <f>STDEVA(K3495,L3495,M3495,N3495)</f>
        <v/>
      </c>
      <c r="V3495" s="42">
        <f>U3495/Q3495</f>
        <v/>
      </c>
      <c r="W3495" s="43">
        <f>IF(X3495=O3495,"MENOR",IF(X3495=S3495,"PROM[MEN-MED]","PROMEDIO"))</f>
        <v/>
      </c>
      <c r="X3495" s="163">
        <f>IF(V3495&lt;=300%,O3495,IF(AND(V3495&gt;100%,V3495&lt;=150%),S3495,R3495))</f>
        <v/>
      </c>
      <c r="Y3495" s="162">
        <f>ROUND(X3495,0)</f>
        <v/>
      </c>
    </row>
    <row r="3496" ht="15.75" customHeight="1">
      <c r="B3496" s="57" t="inlineStr">
        <is>
          <t>7.2</t>
        </is>
      </c>
      <c r="C3496" s="32" t="n">
        <v>8714199</v>
      </c>
      <c r="D3496" s="59" t="inlineStr">
        <is>
          <t xml:space="preserve">CAMBIO DE JUNTA TAPON DE DRENAJE DEL CARTER DE ACEITE </t>
        </is>
      </c>
      <c r="E3496" s="34" t="inlineStr">
        <is>
          <t xml:space="preserve">cambio de junta tapon de drenaje del carter de aceite </t>
        </is>
      </c>
      <c r="F3496" s="32" t="inlineStr">
        <is>
          <t>Unidad</t>
        </is>
      </c>
      <c r="G3496" s="35" t="inlineStr">
        <is>
          <t>suministro</t>
        </is>
      </c>
      <c r="H3496" s="159" t="n">
        <v>54716</v>
      </c>
      <c r="I3496" s="37" t="n">
        <v>158.91</v>
      </c>
      <c r="J3496" s="37" t="n">
        <v>151.76</v>
      </c>
      <c r="K3496" s="160">
        <f>H3496*(I3496/J3496)</f>
        <v/>
      </c>
      <c r="L3496" s="159" t="n">
        <v>67273.42509999999</v>
      </c>
      <c r="M3496" s="159" t="n">
        <v>65314</v>
      </c>
      <c r="N3496" s="159" t="n">
        <v>70539.12</v>
      </c>
      <c r="O3496" s="162">
        <f>MIN(K3496,L3496,M3496,N3496)</f>
        <v/>
      </c>
      <c r="P3496" s="162">
        <f>MAX(K3496,L3496,M3496,N3496)</f>
        <v/>
      </c>
      <c r="Q3496" s="162">
        <f>MEDIAN(K3496,L3496,M3496,N3496)</f>
        <v/>
      </c>
      <c r="R3496" s="162">
        <f>AVERAGE(K3496,L3496,M3496,N3496)</f>
        <v/>
      </c>
      <c r="S3496" s="162">
        <f>AVERAGE(O3496,Q3496)</f>
        <v/>
      </c>
      <c r="T3496" s="162">
        <f>AVERAGE(P3496,Q3496)</f>
        <v/>
      </c>
      <c r="U3496" s="41">
        <f>STDEVA(K3496,L3496,M3496,N3496)</f>
        <v/>
      </c>
      <c r="V3496" s="42">
        <f>U3496/Q3496</f>
        <v/>
      </c>
      <c r="W3496" s="43">
        <f>IF(X3496=O3496,"MENOR",IF(X3496=S3496,"PROM[MEN-MED]","PROMEDIO"))</f>
        <v/>
      </c>
      <c r="X3496" s="163">
        <f>IF(V3496&lt;=300%,O3496,IF(AND(V3496&gt;100%,V3496&lt;=150%),S3496,R3496))</f>
        <v/>
      </c>
      <c r="Y3496" s="162">
        <f>ROUND(X3496,0)</f>
        <v/>
      </c>
    </row>
    <row r="3497" ht="15.75" customHeight="1">
      <c r="B3497" s="57" t="inlineStr">
        <is>
          <t>7.3</t>
        </is>
      </c>
      <c r="C3497" s="32" t="n">
        <v>8714199</v>
      </c>
      <c r="D3497" s="59" t="inlineStr">
        <is>
          <t xml:space="preserve">CAMBIO DE SOPORTE DEL FILTRO DE ACEITE </t>
        </is>
      </c>
      <c r="E3497" s="56" t="inlineStr">
        <is>
          <t xml:space="preserve">cambio de soporte del filtro de aceite </t>
        </is>
      </c>
      <c r="F3497" s="32" t="inlineStr">
        <is>
          <t>Unidad</t>
        </is>
      </c>
      <c r="G3497" s="35" t="inlineStr">
        <is>
          <t>suministro</t>
        </is>
      </c>
      <c r="H3497" s="159" t="n">
        <v>273581</v>
      </c>
      <c r="I3497" s="37" t="n">
        <v>158.91</v>
      </c>
      <c r="J3497" s="37" t="n">
        <v>151.76</v>
      </c>
      <c r="K3497" s="160">
        <f>H3497*(I3497/J3497)</f>
        <v/>
      </c>
      <c r="L3497" s="159" t="n">
        <v>333162.7649</v>
      </c>
      <c r="M3497" s="159" t="n">
        <v>323459</v>
      </c>
      <c r="N3497" s="159" t="n">
        <v>349335.72</v>
      </c>
      <c r="O3497" s="162">
        <f>MIN(K3497,L3497,M3497,N3497)</f>
        <v/>
      </c>
      <c r="P3497" s="162">
        <f>MAX(K3497,L3497,M3497,N3497)</f>
        <v/>
      </c>
      <c r="Q3497" s="162">
        <f>MEDIAN(K3497,L3497,M3497,N3497)</f>
        <v/>
      </c>
      <c r="R3497" s="162">
        <f>AVERAGE(K3497,L3497,M3497,N3497)</f>
        <v/>
      </c>
      <c r="S3497" s="162">
        <f>AVERAGE(O3497,Q3497)</f>
        <v/>
      </c>
      <c r="T3497" s="162">
        <f>AVERAGE(P3497,Q3497)</f>
        <v/>
      </c>
      <c r="U3497" s="41">
        <f>STDEVA(K3497,L3497,M3497,N3497)</f>
        <v/>
      </c>
      <c r="V3497" s="42">
        <f>U3497/Q3497</f>
        <v/>
      </c>
      <c r="W3497" s="43">
        <f>IF(X3497=O3497,"MENOR",IF(X3497=S3497,"PROM[MEN-MED]","PROMEDIO"))</f>
        <v/>
      </c>
      <c r="X3497" s="163">
        <f>IF(V3497&lt;=300%,O3497,IF(AND(V3497&gt;100%,V3497&lt;=150%),S3497,R3497))</f>
        <v/>
      </c>
      <c r="Y3497" s="162">
        <f>ROUND(X3497,0)</f>
        <v/>
      </c>
    </row>
    <row r="3498" ht="15.75" customHeight="1">
      <c r="B3498" s="57" t="inlineStr">
        <is>
          <t>7.4</t>
        </is>
      </c>
      <c r="C3498" s="32" t="n">
        <v>8714199</v>
      </c>
      <c r="D3498" s="59" t="inlineStr">
        <is>
          <t xml:space="preserve">CAMBIO DE TAPA DE LA BOMBA DE ACEITE </t>
        </is>
      </c>
      <c r="E3498" s="56" t="inlineStr">
        <is>
          <t xml:space="preserve">cambio de tapa de la bomba de aceite </t>
        </is>
      </c>
      <c r="F3498" s="32" t="inlineStr">
        <is>
          <t>Unidad</t>
        </is>
      </c>
      <c r="G3498" s="35" t="inlineStr">
        <is>
          <t>suministro</t>
        </is>
      </c>
      <c r="H3498" s="159" t="n">
        <v>683953</v>
      </c>
      <c r="I3498" s="37" t="n">
        <v>158.91</v>
      </c>
      <c r="J3498" s="37" t="n">
        <v>151.76</v>
      </c>
      <c r="K3498" s="160">
        <f>H3498*(I3498/J3498)</f>
        <v/>
      </c>
      <c r="L3498" s="159" t="n">
        <v>840915.6896</v>
      </c>
      <c r="M3498" s="159" t="n">
        <v>816423</v>
      </c>
      <c r="N3498" s="159" t="n">
        <v>881736.84</v>
      </c>
      <c r="O3498" s="162">
        <f>MIN(K3498,L3498,M3498,N3498)</f>
        <v/>
      </c>
      <c r="P3498" s="162">
        <f>MAX(K3498,L3498,M3498,N3498)</f>
        <v/>
      </c>
      <c r="Q3498" s="162">
        <f>MEDIAN(K3498,L3498,M3498,N3498)</f>
        <v/>
      </c>
      <c r="R3498" s="162">
        <f>AVERAGE(K3498,L3498,M3498,N3498)</f>
        <v/>
      </c>
      <c r="S3498" s="162">
        <f>AVERAGE(O3498,Q3498)</f>
        <v/>
      </c>
      <c r="T3498" s="162">
        <f>AVERAGE(P3498,Q3498)</f>
        <v/>
      </c>
      <c r="U3498" s="41">
        <f>STDEVA(K3498,L3498,M3498,N3498)</f>
        <v/>
      </c>
      <c r="V3498" s="42">
        <f>U3498/Q3498</f>
        <v/>
      </c>
      <c r="W3498" s="43">
        <f>IF(X3498=O3498,"MENOR",IF(X3498=S3498,"PROM[MEN-MED]","PROMEDIO"))</f>
        <v/>
      </c>
      <c r="X3498" s="163">
        <f>IF(V3498&lt;=300%,O3498,IF(AND(V3498&gt;100%,V3498&lt;=150%),S3498,R3498))</f>
        <v/>
      </c>
      <c r="Y3498" s="162">
        <f>ROUND(X3498,0)</f>
        <v/>
      </c>
    </row>
    <row r="3499" ht="15.75" customHeight="1">
      <c r="B3499" s="57" t="inlineStr">
        <is>
          <t>7.5</t>
        </is>
      </c>
      <c r="C3499" s="32" t="n">
        <v>8714199</v>
      </c>
      <c r="D3499" s="59" t="inlineStr">
        <is>
          <t>CAMBIO DE ROTOR IMPULSADO BOMBA DE ACEITE</t>
        </is>
      </c>
      <c r="E3499" s="56" t="inlineStr">
        <is>
          <t>cambio de rotor impulsado bomba de aceite</t>
        </is>
      </c>
      <c r="F3499" s="32" t="inlineStr">
        <is>
          <t>Unidad</t>
        </is>
      </c>
      <c r="G3499" s="35" t="inlineStr">
        <is>
          <t>suministro</t>
        </is>
      </c>
      <c r="H3499" s="159" t="n">
        <v>1089802</v>
      </c>
      <c r="I3499" s="37" t="n">
        <v>158.91</v>
      </c>
      <c r="J3499" s="37" t="n">
        <v>151.76</v>
      </c>
      <c r="K3499" s="160">
        <f>H3499*(I3499/J3499)</f>
        <v/>
      </c>
      <c r="L3499" s="159" t="n">
        <v>1332652.1068</v>
      </c>
      <c r="M3499" s="159" t="n">
        <v>1293837</v>
      </c>
      <c r="N3499" s="159" t="n">
        <v>1397343.96</v>
      </c>
      <c r="O3499" s="162">
        <f>MIN(K3499,L3499,M3499,N3499)</f>
        <v/>
      </c>
      <c r="P3499" s="162">
        <f>MAX(K3499,L3499,M3499,N3499)</f>
        <v/>
      </c>
      <c r="Q3499" s="162">
        <f>MEDIAN(K3499,L3499,M3499,N3499)</f>
        <v/>
      </c>
      <c r="R3499" s="162">
        <f>AVERAGE(K3499,L3499,M3499,N3499)</f>
        <v/>
      </c>
      <c r="S3499" s="162">
        <f>AVERAGE(O3499,Q3499)</f>
        <v/>
      </c>
      <c r="T3499" s="162">
        <f>AVERAGE(P3499,Q3499)</f>
        <v/>
      </c>
      <c r="U3499" s="41">
        <f>STDEVA(K3499,L3499,M3499,N3499)</f>
        <v/>
      </c>
      <c r="V3499" s="42">
        <f>U3499/Q3499</f>
        <v/>
      </c>
      <c r="W3499" s="43">
        <f>IF(X3499=O3499,"MENOR",IF(X3499=S3499,"PROM[MEN-MED]","PROMEDIO"))</f>
        <v/>
      </c>
      <c r="X3499" s="163">
        <f>IF(V3499&lt;=300%,O3499,IF(AND(V3499&gt;100%,V3499&lt;=150%),S3499,R3499))</f>
        <v/>
      </c>
      <c r="Y3499" s="162">
        <f>ROUND(X3499,0)</f>
        <v/>
      </c>
    </row>
    <row r="3500" ht="15.75" customHeight="1">
      <c r="B3500" s="57" t="inlineStr">
        <is>
          <t>7.6</t>
        </is>
      </c>
      <c r="C3500" s="32" t="n">
        <v>8714199</v>
      </c>
      <c r="D3500" s="59" t="inlineStr">
        <is>
          <t>CAMBIO DE ROTOR IMPULSOR BOMBA DE ACEITE</t>
        </is>
      </c>
      <c r="E3500" s="56" t="inlineStr">
        <is>
          <t>cambio de rotor impulsor bomba de aceite</t>
        </is>
      </c>
      <c r="F3500" s="32" t="inlineStr">
        <is>
          <t>Unidad</t>
        </is>
      </c>
      <c r="G3500" s="35" t="inlineStr">
        <is>
          <t>suministro</t>
        </is>
      </c>
      <c r="H3500" s="159" t="n">
        <v>1089802</v>
      </c>
      <c r="I3500" s="37" t="n">
        <v>158.91</v>
      </c>
      <c r="J3500" s="37" t="n">
        <v>151.76</v>
      </c>
      <c r="K3500" s="160">
        <f>H3500*(I3500/J3500)</f>
        <v/>
      </c>
      <c r="L3500" s="159" t="n">
        <v>1371093.7716</v>
      </c>
      <c r="M3500" s="159" t="n">
        <v>1331159</v>
      </c>
      <c r="N3500" s="159" t="n">
        <v>1437651.72</v>
      </c>
      <c r="O3500" s="162">
        <f>MIN(K3500,L3500,M3500,N3500)</f>
        <v/>
      </c>
      <c r="P3500" s="162">
        <f>MAX(K3500,L3500,M3500,N3500)</f>
        <v/>
      </c>
      <c r="Q3500" s="162">
        <f>MEDIAN(K3500,L3500,M3500,N3500)</f>
        <v/>
      </c>
      <c r="R3500" s="162">
        <f>AVERAGE(K3500,L3500,M3500,N3500)</f>
        <v/>
      </c>
      <c r="S3500" s="162">
        <f>AVERAGE(O3500,Q3500)</f>
        <v/>
      </c>
      <c r="T3500" s="162">
        <f>AVERAGE(P3500,Q3500)</f>
        <v/>
      </c>
      <c r="U3500" s="41">
        <f>STDEVA(K3500,L3500,M3500,N3500)</f>
        <v/>
      </c>
      <c r="V3500" s="42">
        <f>U3500/Q3500</f>
        <v/>
      </c>
      <c r="W3500" s="43">
        <f>IF(X3500=O3500,"MENOR",IF(X3500=S3500,"PROM[MEN-MED]","PROMEDIO"))</f>
        <v/>
      </c>
      <c r="X3500" s="163">
        <f>IF(V3500&lt;=300%,O3500,IF(AND(V3500&gt;100%,V3500&lt;=150%),S3500,R3500))</f>
        <v/>
      </c>
      <c r="Y3500" s="162">
        <f>ROUND(X3500,0)</f>
        <v/>
      </c>
    </row>
    <row r="3501" ht="15.75" customHeight="1">
      <c r="B3501" s="57" t="inlineStr">
        <is>
          <t>7.7</t>
        </is>
      </c>
      <c r="C3501" s="32" t="n">
        <v>8714199</v>
      </c>
      <c r="D3501" s="59" t="inlineStr">
        <is>
          <t>CAMBIO DE VALVULA DE DESCARGA DE LA BOMBA DE ACEITE</t>
        </is>
      </c>
      <c r="E3501" s="56" t="inlineStr">
        <is>
          <t>cambio de valvula de descarga de la bomba de aceite</t>
        </is>
      </c>
      <c r="F3501" s="32" t="inlineStr">
        <is>
          <t>Unidad</t>
        </is>
      </c>
      <c r="G3501" s="35" t="inlineStr">
        <is>
          <t>suministro</t>
        </is>
      </c>
      <c r="H3501" s="159" t="n">
        <v>1089802</v>
      </c>
      <c r="I3501" s="37" t="n">
        <v>158.91</v>
      </c>
      <c r="J3501" s="37" t="n">
        <v>151.76</v>
      </c>
      <c r="K3501" s="160">
        <f>H3501*(I3501/J3501)</f>
        <v/>
      </c>
      <c r="L3501" s="159" t="n">
        <v>1371093.7716</v>
      </c>
      <c r="M3501" s="159" t="n">
        <v>1331159</v>
      </c>
      <c r="N3501" s="159" t="n">
        <v>1437651.72</v>
      </c>
      <c r="O3501" s="162">
        <f>MIN(K3501,L3501,M3501,N3501)</f>
        <v/>
      </c>
      <c r="P3501" s="162">
        <f>MAX(K3501,L3501,M3501,N3501)</f>
        <v/>
      </c>
      <c r="Q3501" s="162">
        <f>MEDIAN(K3501,L3501,M3501,N3501)</f>
        <v/>
      </c>
      <c r="R3501" s="162">
        <f>AVERAGE(K3501,L3501,M3501,N3501)</f>
        <v/>
      </c>
      <c r="S3501" s="162">
        <f>AVERAGE(O3501,Q3501)</f>
        <v/>
      </c>
      <c r="T3501" s="162">
        <f>AVERAGE(P3501,Q3501)</f>
        <v/>
      </c>
      <c r="U3501" s="41">
        <f>STDEVA(K3501,L3501,M3501,N3501)</f>
        <v/>
      </c>
      <c r="V3501" s="42">
        <f>U3501/Q3501</f>
        <v/>
      </c>
      <c r="W3501" s="43">
        <f>IF(X3501=O3501,"MENOR",IF(X3501=S3501,"PROM[MEN-MED]","PROMEDIO"))</f>
        <v/>
      </c>
      <c r="X3501" s="163">
        <f>IF(V3501&lt;=300%,O3501,IF(AND(V3501&gt;100%,V3501&lt;=150%),S3501,R3501))</f>
        <v/>
      </c>
      <c r="Y3501" s="162">
        <f>ROUND(X3501,0)</f>
        <v/>
      </c>
    </row>
    <row r="3502" ht="15.75" customHeight="1">
      <c r="B3502" s="57" t="inlineStr">
        <is>
          <t>7.8</t>
        </is>
      </c>
      <c r="C3502" s="32" t="n">
        <v>8714199</v>
      </c>
      <c r="D3502" s="59" t="inlineStr">
        <is>
          <t xml:space="preserve">CAMBIO DE MUELLE DE LA VALVULA DE DESCARAGA DE LA BOMBA DE CEITE </t>
        </is>
      </c>
      <c r="E3502" s="56" t="inlineStr">
        <is>
          <t xml:space="preserve">cambio de muelle de la valvula de descaraga de la bomba de ceite </t>
        </is>
      </c>
      <c r="F3502" s="32" t="inlineStr">
        <is>
          <t>Unidad</t>
        </is>
      </c>
      <c r="G3502" s="35" t="inlineStr">
        <is>
          <t>suministro</t>
        </is>
      </c>
      <c r="H3502" s="159" t="n">
        <v>1089802</v>
      </c>
      <c r="I3502" s="37" t="n">
        <v>158.91</v>
      </c>
      <c r="J3502" s="37" t="n">
        <v>151.76</v>
      </c>
      <c r="K3502" s="160">
        <f>H3502*(I3502/J3502)</f>
        <v/>
      </c>
      <c r="L3502" s="159" t="n">
        <v>1345465.3128</v>
      </c>
      <c r="M3502" s="159" t="n">
        <v>1306277</v>
      </c>
      <c r="N3502" s="159" t="n">
        <v>1410779.16</v>
      </c>
      <c r="O3502" s="162">
        <f>MIN(K3502,L3502,M3502,N3502)</f>
        <v/>
      </c>
      <c r="P3502" s="162">
        <f>MAX(K3502,L3502,M3502,N3502)</f>
        <v/>
      </c>
      <c r="Q3502" s="162">
        <f>MEDIAN(K3502,L3502,M3502,N3502)</f>
        <v/>
      </c>
      <c r="R3502" s="162">
        <f>AVERAGE(K3502,L3502,M3502,N3502)</f>
        <v/>
      </c>
      <c r="S3502" s="162">
        <f>AVERAGE(O3502,Q3502)</f>
        <v/>
      </c>
      <c r="T3502" s="162">
        <f>AVERAGE(P3502,Q3502)</f>
        <v/>
      </c>
      <c r="U3502" s="41">
        <f>STDEVA(K3502,L3502,M3502,N3502)</f>
        <v/>
      </c>
      <c r="V3502" s="42">
        <f>U3502/Q3502</f>
        <v/>
      </c>
      <c r="W3502" s="43">
        <f>IF(X3502=O3502,"MENOR",IF(X3502=S3502,"PROM[MEN-MED]","PROMEDIO"))</f>
        <v/>
      </c>
      <c r="X3502" s="163">
        <f>IF(V3502&lt;=300%,O3502,IF(AND(V3502&gt;100%,V3502&lt;=150%),S3502,R3502))</f>
        <v/>
      </c>
      <c r="Y3502" s="162">
        <f>ROUND(X3502,0)</f>
        <v/>
      </c>
    </row>
    <row r="3503" ht="15.75" customHeight="1">
      <c r="B3503" s="57" t="inlineStr">
        <is>
          <t>7.9</t>
        </is>
      </c>
      <c r="C3503" s="32" t="n">
        <v>8714199</v>
      </c>
      <c r="D3503" s="59" t="inlineStr">
        <is>
          <t>CAMBIO DE TAPON DE LA VALVULA DE DESCARAGA DE LA BOMBA DE ACEITE</t>
        </is>
      </c>
      <c r="E3503" s="56" t="inlineStr">
        <is>
          <t>cambio de tapon de la valvula de descaraga de la bomba de aceite</t>
        </is>
      </c>
      <c r="F3503" s="32" t="inlineStr">
        <is>
          <t>Unidad</t>
        </is>
      </c>
      <c r="G3503" s="35" t="inlineStr">
        <is>
          <t>suministro</t>
        </is>
      </c>
      <c r="H3503" s="159" t="n">
        <v>1089802</v>
      </c>
      <c r="I3503" s="37" t="n">
        <v>158.91</v>
      </c>
      <c r="J3503" s="37" t="n">
        <v>151.76</v>
      </c>
      <c r="K3503" s="160">
        <f>H3503*(I3503/J3503)</f>
        <v/>
      </c>
      <c r="L3503" s="159" t="n">
        <v>1345465.3128</v>
      </c>
      <c r="M3503" s="159" t="n">
        <v>1306277</v>
      </c>
      <c r="N3503" s="159" t="n">
        <v>1410779.16</v>
      </c>
      <c r="O3503" s="162">
        <f>MIN(K3503,L3503,M3503,N3503)</f>
        <v/>
      </c>
      <c r="P3503" s="162">
        <f>MAX(K3503,L3503,M3503,N3503)</f>
        <v/>
      </c>
      <c r="Q3503" s="162">
        <f>MEDIAN(K3503,L3503,M3503,N3503)</f>
        <v/>
      </c>
      <c r="R3503" s="162">
        <f>AVERAGE(K3503,L3503,M3503,N3503)</f>
        <v/>
      </c>
      <c r="S3503" s="162">
        <f>AVERAGE(O3503,Q3503)</f>
        <v/>
      </c>
      <c r="T3503" s="162">
        <f>AVERAGE(P3503,Q3503)</f>
        <v/>
      </c>
      <c r="U3503" s="41">
        <f>STDEVA(K3503,L3503,M3503,N3503)</f>
        <v/>
      </c>
      <c r="V3503" s="42">
        <f>U3503/Q3503</f>
        <v/>
      </c>
      <c r="W3503" s="43">
        <f>IF(X3503=O3503,"MENOR",IF(X3503=S3503,"PROM[MEN-MED]","PROMEDIO"))</f>
        <v/>
      </c>
      <c r="X3503" s="163">
        <f>IF(V3503&lt;=300%,O3503,IF(AND(V3503&gt;100%,V3503&lt;=150%),S3503,R3503))</f>
        <v/>
      </c>
      <c r="Y3503" s="162">
        <f>ROUND(X3503,0)</f>
        <v/>
      </c>
    </row>
    <row r="3504" ht="15.75" customHeight="1">
      <c r="B3504" s="57" t="inlineStr">
        <is>
          <t>7.10</t>
        </is>
      </c>
      <c r="C3504" s="32" t="n">
        <v>8714199</v>
      </c>
      <c r="D3504" s="59" t="inlineStr">
        <is>
          <t>CAMBIO DE CONJUNTO DE LA VALVULA REGULADORA DE ACEITE DE DISTRIBUCION DEL ARBOL DE LEVAS (PARA EL BANCO NO.01  DEL LADO DE ADMISION)</t>
        </is>
      </c>
      <c r="E3504" s="56" t="inlineStr">
        <is>
          <t>cambio de conjunto de la valvula reguladora de aceite de distribucion del arbol de levas (para el banco no.01  del lado de admision)</t>
        </is>
      </c>
      <c r="F3504" s="32" t="inlineStr">
        <is>
          <t>Unidad</t>
        </is>
      </c>
      <c r="G3504" s="35" t="inlineStr">
        <is>
          <t>suministro</t>
        </is>
      </c>
      <c r="H3504" s="159" t="n">
        <v>3275059</v>
      </c>
      <c r="I3504" s="37" t="n">
        <v>158.91</v>
      </c>
      <c r="J3504" s="37" t="n">
        <v>151.76</v>
      </c>
      <c r="K3504" s="160">
        <f>H3504*(I3504/J3504)</f>
        <v/>
      </c>
      <c r="L3504" s="159" t="n">
        <v>4074838.6147</v>
      </c>
      <c r="M3504" s="159" t="n">
        <v>3956154</v>
      </c>
      <c r="N3504" s="159" t="n">
        <v>4272646.32</v>
      </c>
      <c r="O3504" s="162">
        <f>MIN(K3504,L3504,M3504,N3504)</f>
        <v/>
      </c>
      <c r="P3504" s="162">
        <f>MAX(K3504,L3504,M3504,N3504)</f>
        <v/>
      </c>
      <c r="Q3504" s="162">
        <f>MEDIAN(K3504,L3504,M3504,N3504)</f>
        <v/>
      </c>
      <c r="R3504" s="162">
        <f>AVERAGE(K3504,L3504,M3504,N3504)</f>
        <v/>
      </c>
      <c r="S3504" s="162">
        <f>AVERAGE(O3504,Q3504)</f>
        <v/>
      </c>
      <c r="T3504" s="162">
        <f>AVERAGE(P3504,Q3504)</f>
        <v/>
      </c>
      <c r="U3504" s="41">
        <f>STDEVA(K3504,L3504,M3504,N3504)</f>
        <v/>
      </c>
      <c r="V3504" s="42">
        <f>U3504/Q3504</f>
        <v/>
      </c>
      <c r="W3504" s="43">
        <f>IF(X3504=O3504,"MENOR",IF(X3504=S3504,"PROM[MEN-MED]","PROMEDIO"))</f>
        <v/>
      </c>
      <c r="X3504" s="163">
        <f>IF(V3504&lt;=300%,O3504,IF(AND(V3504&gt;100%,V3504&lt;=150%),S3504,R3504))</f>
        <v/>
      </c>
      <c r="Y3504" s="162">
        <f>ROUND(X3504,0)</f>
        <v/>
      </c>
    </row>
    <row r="3505" ht="15.75" customHeight="1">
      <c r="B3505" s="57" t="inlineStr">
        <is>
          <t>7.11</t>
        </is>
      </c>
      <c r="C3505" s="32" t="n">
        <v>8714199</v>
      </c>
      <c r="D3505" s="59" t="inlineStr">
        <is>
          <t>CAMBIO DE CONJUNTO DE LA VALVULA REGULADORA DE ACEITE DE DISTRIBUCION DEL ARBOL DE LEVAS (PARA EL BANCO NO.02  DEL LADO DE ADMISION)</t>
        </is>
      </c>
      <c r="E3505" s="56" t="inlineStr">
        <is>
          <t>cambio de conjunto de la valvula reguladora de aceite de distribucion del arbol de levas (para el banco no.02  del lado de admision)</t>
        </is>
      </c>
      <c r="F3505" s="32" t="inlineStr">
        <is>
          <t>Unidad</t>
        </is>
      </c>
      <c r="G3505" s="35" t="inlineStr">
        <is>
          <t>suministro</t>
        </is>
      </c>
      <c r="H3505" s="159" t="n">
        <v>3275059</v>
      </c>
      <c r="I3505" s="37" t="n">
        <v>158.91</v>
      </c>
      <c r="J3505" s="37" t="n">
        <v>151.76</v>
      </c>
      <c r="K3505" s="160">
        <f>H3505*(I3505/J3505)</f>
        <v/>
      </c>
      <c r="L3505" s="159" t="n">
        <v>4074838.6147</v>
      </c>
      <c r="M3505" s="159" t="n">
        <v>3956154</v>
      </c>
      <c r="N3505" s="159" t="n">
        <v>4272646.32</v>
      </c>
      <c r="O3505" s="162">
        <f>MIN(K3505,L3505,M3505,N3505)</f>
        <v/>
      </c>
      <c r="P3505" s="162">
        <f>MAX(K3505,L3505,M3505,N3505)</f>
        <v/>
      </c>
      <c r="Q3505" s="162">
        <f>MEDIAN(K3505,L3505,M3505,N3505)</f>
        <v/>
      </c>
      <c r="R3505" s="162">
        <f>AVERAGE(K3505,L3505,M3505,N3505)</f>
        <v/>
      </c>
      <c r="S3505" s="162">
        <f>AVERAGE(O3505,Q3505)</f>
        <v/>
      </c>
      <c r="T3505" s="162">
        <f>AVERAGE(P3505,Q3505)</f>
        <v/>
      </c>
      <c r="U3505" s="41">
        <f>STDEVA(K3505,L3505,M3505,N3505)</f>
        <v/>
      </c>
      <c r="V3505" s="42">
        <f>U3505/Q3505</f>
        <v/>
      </c>
      <c r="W3505" s="43">
        <f>IF(X3505=O3505,"MENOR",IF(X3505=S3505,"PROM[MEN-MED]","PROMEDIO"))</f>
        <v/>
      </c>
      <c r="X3505" s="163">
        <f>IF(V3505&lt;=300%,O3505,IF(AND(V3505&gt;100%,V3505&lt;=150%),S3505,R3505))</f>
        <v/>
      </c>
      <c r="Y3505" s="162">
        <f>ROUND(X3505,0)</f>
        <v/>
      </c>
    </row>
    <row r="3506" ht="15.75" customHeight="1">
      <c r="B3506" s="57" t="inlineStr">
        <is>
          <t>7.12</t>
        </is>
      </c>
      <c r="C3506" s="32" t="n">
        <v>8714199</v>
      </c>
      <c r="D3506" s="59" t="inlineStr">
        <is>
          <t>CAMBIO DE CONJUNTO DE LA VALVULA REGULADORA DE ACEITE DE DISTRIBUCION DEL ARBOL DE LEVAS (PARA EL BANCO NO.01  DEL LADO DE ESCAPE)</t>
        </is>
      </c>
      <c r="E3506" s="56" t="inlineStr">
        <is>
          <t>cambio de conjunto de la valvula reguladora de aceite de distribucion del arbol de levas (para el banco no.01  del lado de escape)</t>
        </is>
      </c>
      <c r="F3506" s="32" t="inlineStr">
        <is>
          <t>Unidad</t>
        </is>
      </c>
      <c r="G3506" s="35" t="inlineStr">
        <is>
          <t>suministro</t>
        </is>
      </c>
      <c r="H3506" s="159" t="n">
        <v>3275059</v>
      </c>
      <c r="I3506" s="37" t="n">
        <v>158.91</v>
      </c>
      <c r="J3506" s="37" t="n">
        <v>151.76</v>
      </c>
      <c r="K3506" s="160">
        <f>H3506*(I3506/J3506)</f>
        <v/>
      </c>
      <c r="L3506" s="159" t="n">
        <v>4074838.6147</v>
      </c>
      <c r="M3506" s="159" t="n">
        <v>3956154</v>
      </c>
      <c r="N3506" s="159" t="n">
        <v>4272646.32</v>
      </c>
      <c r="O3506" s="162">
        <f>MIN(K3506,L3506,M3506,N3506)</f>
        <v/>
      </c>
      <c r="P3506" s="162">
        <f>MAX(K3506,L3506,M3506,N3506)</f>
        <v/>
      </c>
      <c r="Q3506" s="162">
        <f>MEDIAN(K3506,L3506,M3506,N3506)</f>
        <v/>
      </c>
      <c r="R3506" s="162">
        <f>AVERAGE(K3506,L3506,M3506,N3506)</f>
        <v/>
      </c>
      <c r="S3506" s="162">
        <f>AVERAGE(O3506,Q3506)</f>
        <v/>
      </c>
      <c r="T3506" s="162">
        <f>AVERAGE(P3506,Q3506)</f>
        <v/>
      </c>
      <c r="U3506" s="41">
        <f>STDEVA(K3506,L3506,M3506,N3506)</f>
        <v/>
      </c>
      <c r="V3506" s="42">
        <f>U3506/Q3506</f>
        <v/>
      </c>
      <c r="W3506" s="43">
        <f>IF(X3506=O3506,"MENOR",IF(X3506=S3506,"PROM[MEN-MED]","PROMEDIO"))</f>
        <v/>
      </c>
      <c r="X3506" s="163">
        <f>IF(V3506&lt;=300%,O3506,IF(AND(V3506&gt;100%,V3506&lt;=150%),S3506,R3506))</f>
        <v/>
      </c>
      <c r="Y3506" s="162">
        <f>ROUND(X3506,0)</f>
        <v/>
      </c>
    </row>
    <row r="3507" ht="15.75" customHeight="1">
      <c r="B3507" s="57" t="inlineStr">
        <is>
          <t>7.13</t>
        </is>
      </c>
      <c r="C3507" s="32" t="n">
        <v>8714199</v>
      </c>
      <c r="D3507" s="59" t="inlineStr">
        <is>
          <t>CAMBIO DE CONJUNTO DE LA VALVULA REGULADORA DE ACEITE DE DISTRIBUCION DEL ARBOL DE LEVAS (PARA EL BANCO NO.02  DEL LADO DEESCAPE)</t>
        </is>
      </c>
      <c r="E3507" s="56" t="inlineStr">
        <is>
          <t>cambio de conjunto de la valvula reguladora de aceite de distribucion del arbol de levas (para el banco no.02  del lado deescape)</t>
        </is>
      </c>
      <c r="F3507" s="32" t="inlineStr">
        <is>
          <t>Unidad</t>
        </is>
      </c>
      <c r="G3507" s="35" t="inlineStr">
        <is>
          <t>suministro</t>
        </is>
      </c>
      <c r="H3507" s="159" t="n">
        <v>3275059</v>
      </c>
      <c r="I3507" s="37" t="n">
        <v>158.91</v>
      </c>
      <c r="J3507" s="37" t="n">
        <v>151.76</v>
      </c>
      <c r="K3507" s="160">
        <f>H3507*(I3507/J3507)</f>
        <v/>
      </c>
      <c r="L3507" s="159" t="n">
        <v>4036396.9618</v>
      </c>
      <c r="M3507" s="159" t="n">
        <v>3918832</v>
      </c>
      <c r="N3507" s="159" t="n">
        <v>4232338.56</v>
      </c>
      <c r="O3507" s="162">
        <f>MIN(K3507,L3507,M3507,N3507)</f>
        <v/>
      </c>
      <c r="P3507" s="162">
        <f>MAX(K3507,L3507,M3507,N3507)</f>
        <v/>
      </c>
      <c r="Q3507" s="162">
        <f>MEDIAN(K3507,L3507,M3507,N3507)</f>
        <v/>
      </c>
      <c r="R3507" s="162">
        <f>AVERAGE(K3507,L3507,M3507,N3507)</f>
        <v/>
      </c>
      <c r="S3507" s="162">
        <f>AVERAGE(O3507,Q3507)</f>
        <v/>
      </c>
      <c r="T3507" s="162">
        <f>AVERAGE(P3507,Q3507)</f>
        <v/>
      </c>
      <c r="U3507" s="41">
        <f>STDEVA(K3507,L3507,M3507,N3507)</f>
        <v/>
      </c>
      <c r="V3507" s="42">
        <f>U3507/Q3507</f>
        <v/>
      </c>
      <c r="W3507" s="43">
        <f>IF(X3507=O3507,"MENOR",IF(X3507=S3507,"PROM[MEN-MED]","PROMEDIO"))</f>
        <v/>
      </c>
      <c r="X3507" s="163">
        <f>IF(V3507&lt;=300%,O3507,IF(AND(V3507&gt;100%,V3507&lt;=150%),S3507,R3507))</f>
        <v/>
      </c>
      <c r="Y3507" s="162">
        <f>ROUND(X3507,0)</f>
        <v/>
      </c>
    </row>
    <row r="3508" ht="15.75" customHeight="1">
      <c r="B3508" s="57" t="inlineStr">
        <is>
          <t>7.14</t>
        </is>
      </c>
      <c r="C3508" s="32" t="n">
        <v>8714199</v>
      </c>
      <c r="D3508" s="59" t="inlineStr">
        <is>
          <t xml:space="preserve">CAMBIO DE CONJUNTO DEL CUERPO DE LA MARIPOSA  CON MOTOR </t>
        </is>
      </c>
      <c r="E3508" s="56" t="inlineStr">
        <is>
          <t xml:space="preserve">cambio de conjunto del cuerpo de la mariposa  con motor </t>
        </is>
      </c>
      <c r="F3508" s="32" t="inlineStr">
        <is>
          <t>Unidad</t>
        </is>
      </c>
      <c r="G3508" s="35" t="inlineStr">
        <is>
          <t>suministro</t>
        </is>
      </c>
      <c r="H3508" s="159" t="n">
        <v>820743</v>
      </c>
      <c r="I3508" s="37" t="n">
        <v>158.91</v>
      </c>
      <c r="J3508" s="37" t="n">
        <v>151.76</v>
      </c>
      <c r="K3508" s="160">
        <f>H3508*(I3508/J3508)</f>
        <v/>
      </c>
      <c r="L3508" s="159" t="n">
        <v>1009099.2345</v>
      </c>
      <c r="M3508" s="159" t="n">
        <v>979708</v>
      </c>
      <c r="N3508" s="159" t="n">
        <v>1058084.64</v>
      </c>
      <c r="O3508" s="162">
        <f>MIN(K3508,L3508,M3508,N3508)</f>
        <v/>
      </c>
      <c r="P3508" s="162">
        <f>MAX(K3508,L3508,M3508,N3508)</f>
        <v/>
      </c>
      <c r="Q3508" s="162">
        <f>MEDIAN(K3508,L3508,M3508,N3508)</f>
        <v/>
      </c>
      <c r="R3508" s="162">
        <f>AVERAGE(K3508,L3508,M3508,N3508)</f>
        <v/>
      </c>
      <c r="S3508" s="162">
        <f>AVERAGE(O3508,Q3508)</f>
        <v/>
      </c>
      <c r="T3508" s="162">
        <f>AVERAGE(P3508,Q3508)</f>
        <v/>
      </c>
      <c r="U3508" s="41">
        <f>STDEVA(K3508,L3508,M3508,N3508)</f>
        <v/>
      </c>
      <c r="V3508" s="42">
        <f>U3508/Q3508</f>
        <v/>
      </c>
      <c r="W3508" s="43">
        <f>IF(X3508=O3508,"MENOR",IF(X3508=S3508,"PROM[MEN-MED]","PROMEDIO"))</f>
        <v/>
      </c>
      <c r="X3508" s="163">
        <f>IF(V3508&lt;=300%,O3508,IF(AND(V3508&gt;100%,V3508&lt;=150%),S3508,R3508))</f>
        <v/>
      </c>
      <c r="Y3508" s="162">
        <f>ROUND(X3508,0)</f>
        <v/>
      </c>
    </row>
    <row r="3509" ht="15.75" customHeight="1">
      <c r="B3509" s="57" t="inlineStr">
        <is>
          <t>7.15</t>
        </is>
      </c>
      <c r="C3509" s="32" t="n">
        <v>8714199</v>
      </c>
      <c r="D3509" s="59" t="inlineStr">
        <is>
          <t>CAMBIO DE MEDIDOR DEL CAUDAL  DE MASA DE AIRE</t>
        </is>
      </c>
      <c r="E3509" s="56" t="inlineStr">
        <is>
          <t>cambio de medidor del caudal  de masa de aire</t>
        </is>
      </c>
      <c r="F3509" s="32" t="inlineStr">
        <is>
          <t>Unidad</t>
        </is>
      </c>
      <c r="G3509" s="35" t="inlineStr">
        <is>
          <t>suministro</t>
        </is>
      </c>
      <c r="H3509" s="159" t="n">
        <v>410372</v>
      </c>
      <c r="I3509" s="37" t="n">
        <v>158.91</v>
      </c>
      <c r="J3509" s="37" t="n">
        <v>151.76</v>
      </c>
      <c r="K3509" s="160">
        <f>H3509*(I3509/J3509)</f>
        <v/>
      </c>
      <c r="L3509" s="159" t="n">
        <v>499744.665</v>
      </c>
      <c r="M3509" s="159" t="n">
        <v>485189</v>
      </c>
      <c r="N3509" s="159" t="n">
        <v>524004.12</v>
      </c>
      <c r="O3509" s="162">
        <f>MIN(K3509,L3509,M3509,N3509)</f>
        <v/>
      </c>
      <c r="P3509" s="162">
        <f>MAX(K3509,L3509,M3509,N3509)</f>
        <v/>
      </c>
      <c r="Q3509" s="162">
        <f>MEDIAN(K3509,L3509,M3509,N3509)</f>
        <v/>
      </c>
      <c r="R3509" s="162">
        <f>AVERAGE(K3509,L3509,M3509,N3509)</f>
        <v/>
      </c>
      <c r="S3509" s="162">
        <f>AVERAGE(O3509,Q3509)</f>
        <v/>
      </c>
      <c r="T3509" s="162">
        <f>AVERAGE(P3509,Q3509)</f>
        <v/>
      </c>
      <c r="U3509" s="41">
        <f>STDEVA(K3509,L3509,M3509,N3509)</f>
        <v/>
      </c>
      <c r="V3509" s="42">
        <f>U3509/Q3509</f>
        <v/>
      </c>
      <c r="W3509" s="43">
        <f>IF(X3509=O3509,"MENOR",IF(X3509=S3509,"PROM[MEN-MED]","PROMEDIO"))</f>
        <v/>
      </c>
      <c r="X3509" s="163">
        <f>IF(V3509&lt;=300%,O3509,IF(AND(V3509&gt;100%,V3509&lt;=150%),S3509,R3509))</f>
        <v/>
      </c>
      <c r="Y3509" s="162">
        <f>ROUND(X3509,0)</f>
        <v/>
      </c>
    </row>
    <row r="3510" ht="15.75" customHeight="1">
      <c r="B3510" s="57" t="inlineStr">
        <is>
          <t>7.16</t>
        </is>
      </c>
      <c r="C3510" s="32" t="n">
        <v>8714199</v>
      </c>
      <c r="D3510" s="59" t="inlineStr">
        <is>
          <t>CAMBIO DE JUEGO DE VALVULAS PARA CONTROL DE EMISIONES NO.1</t>
        </is>
      </c>
      <c r="E3510" s="56" t="inlineStr">
        <is>
          <t>cambio de juego de valvulas para control de emisiones no.1</t>
        </is>
      </c>
      <c r="F3510" s="32" t="inlineStr">
        <is>
          <t>Unidad</t>
        </is>
      </c>
      <c r="G3510" s="35" t="inlineStr">
        <is>
          <t>suministro</t>
        </is>
      </c>
      <c r="H3510" s="159" t="n">
        <v>951881</v>
      </c>
      <c r="I3510" s="37" t="n">
        <v>158.91</v>
      </c>
      <c r="J3510" s="37" t="n">
        <v>151.76</v>
      </c>
      <c r="K3510" s="160">
        <f>H3510*(I3510/J3510)</f>
        <v/>
      </c>
      <c r="L3510" s="159" t="n">
        <v>1154857.634</v>
      </c>
      <c r="M3510" s="159" t="n">
        <v>1121221</v>
      </c>
      <c r="N3510" s="159" t="n">
        <v>1210918.68</v>
      </c>
      <c r="O3510" s="162">
        <f>MIN(K3510,L3510,M3510,N3510)</f>
        <v/>
      </c>
      <c r="P3510" s="162">
        <f>MAX(K3510,L3510,M3510,N3510)</f>
        <v/>
      </c>
      <c r="Q3510" s="162">
        <f>MEDIAN(K3510,L3510,M3510,N3510)</f>
        <v/>
      </c>
      <c r="R3510" s="162">
        <f>AVERAGE(K3510,L3510,M3510,N3510)</f>
        <v/>
      </c>
      <c r="S3510" s="162">
        <f>AVERAGE(O3510,Q3510)</f>
        <v/>
      </c>
      <c r="T3510" s="162">
        <f>AVERAGE(P3510,Q3510)</f>
        <v/>
      </c>
      <c r="U3510" s="41">
        <f>STDEVA(K3510,L3510,M3510,N3510)</f>
        <v/>
      </c>
      <c r="V3510" s="42">
        <f>U3510/Q3510</f>
        <v/>
      </c>
      <c r="W3510" s="43">
        <f>IF(X3510=O3510,"MENOR",IF(X3510=S3510,"PROM[MEN-MED]","PROMEDIO"))</f>
        <v/>
      </c>
      <c r="X3510" s="163">
        <f>IF(V3510&lt;=300%,O3510,IF(AND(V3510&gt;100%,V3510&lt;=150%),S3510,R3510))</f>
        <v/>
      </c>
      <c r="Y3510" s="162">
        <f>ROUND(X3510,0)</f>
        <v/>
      </c>
    </row>
    <row r="3511" ht="15.75" customHeight="1">
      <c r="B3511" s="57" t="inlineStr">
        <is>
          <t>7.17</t>
        </is>
      </c>
      <c r="C3511" s="32" t="n">
        <v>8714199</v>
      </c>
      <c r="D3511" s="59" t="inlineStr">
        <is>
          <t>CAMBIO DE JUEGO DE VALVULAS PARA CONTROL DE EMISIONES NO.2</t>
        </is>
      </c>
      <c r="E3511" s="56" t="inlineStr">
        <is>
          <t>cambio de juego de valvulas para control de emisiones no.2</t>
        </is>
      </c>
      <c r="F3511" s="32" t="inlineStr">
        <is>
          <t>Unidad</t>
        </is>
      </c>
      <c r="G3511" s="35" t="inlineStr">
        <is>
          <t>suministro</t>
        </is>
      </c>
      <c r="H3511" s="159" t="n">
        <v>683953</v>
      </c>
      <c r="I3511" s="37" t="n">
        <v>158.91</v>
      </c>
      <c r="J3511" s="37" t="n">
        <v>151.76</v>
      </c>
      <c r="K3511" s="160">
        <f>H3511*(I3511/J3511)</f>
        <v/>
      </c>
      <c r="L3511" s="159" t="n">
        <v>824898.1587</v>
      </c>
      <c r="M3511" s="159" t="n">
        <v>800872</v>
      </c>
      <c r="N3511" s="159" t="n">
        <v>864941.76</v>
      </c>
      <c r="O3511" s="162">
        <f>MIN(K3511,L3511,M3511,N3511)</f>
        <v/>
      </c>
      <c r="P3511" s="162">
        <f>MAX(K3511,L3511,M3511,N3511)</f>
        <v/>
      </c>
      <c r="Q3511" s="162">
        <f>MEDIAN(K3511,L3511,M3511,N3511)</f>
        <v/>
      </c>
      <c r="R3511" s="162">
        <f>AVERAGE(K3511,L3511,M3511,N3511)</f>
        <v/>
      </c>
      <c r="S3511" s="162">
        <f>AVERAGE(O3511,Q3511)</f>
        <v/>
      </c>
      <c r="T3511" s="162">
        <f>AVERAGE(P3511,Q3511)</f>
        <v/>
      </c>
      <c r="U3511" s="41">
        <f>STDEVA(K3511,L3511,M3511,N3511)</f>
        <v/>
      </c>
      <c r="V3511" s="42">
        <f>U3511/Q3511</f>
        <v/>
      </c>
      <c r="W3511" s="43">
        <f>IF(X3511=O3511,"MENOR",IF(X3511=S3511,"PROM[MEN-MED]","PROMEDIO"))</f>
        <v/>
      </c>
      <c r="X3511" s="163">
        <f>IF(V3511&lt;=300%,O3511,IF(AND(V3511&gt;100%,V3511&lt;=150%),S3511,R3511))</f>
        <v/>
      </c>
      <c r="Y3511" s="162">
        <f>ROUND(X3511,0)</f>
        <v/>
      </c>
    </row>
    <row r="3512" ht="15.75" customHeight="1">
      <c r="B3512" s="57" t="inlineStr">
        <is>
          <t>7.18</t>
        </is>
      </c>
      <c r="C3512" s="32" t="n">
        <v>8714199</v>
      </c>
      <c r="D3512" s="59" t="inlineStr">
        <is>
          <t xml:space="preserve">CAMBIO DE CAMARA DE COMPENSACION DEL AIRE DE ADMISION </t>
        </is>
      </c>
      <c r="E3512" s="56" t="inlineStr">
        <is>
          <t xml:space="preserve">cambio de camara de compensacion del aire de admision </t>
        </is>
      </c>
      <c r="F3512" s="32" t="inlineStr">
        <is>
          <t>Unidad</t>
        </is>
      </c>
      <c r="G3512" s="35" t="inlineStr">
        <is>
          <t>suministro</t>
        </is>
      </c>
      <c r="H3512" s="159" t="n">
        <v>951881</v>
      </c>
      <c r="I3512" s="37" t="n">
        <v>158.91</v>
      </c>
      <c r="J3512" s="37" t="n">
        <v>151.76</v>
      </c>
      <c r="K3512" s="160">
        <f>H3512*(I3512/J3512)</f>
        <v/>
      </c>
      <c r="L3512" s="159" t="n">
        <v>1177282.7913</v>
      </c>
      <c r="M3512" s="159" t="n">
        <v>1142993</v>
      </c>
      <c r="N3512" s="159" t="n">
        <v>1234432.44</v>
      </c>
      <c r="O3512" s="162">
        <f>MIN(K3512,L3512,M3512,N3512)</f>
        <v/>
      </c>
      <c r="P3512" s="162">
        <f>MAX(K3512,L3512,M3512,N3512)</f>
        <v/>
      </c>
      <c r="Q3512" s="162">
        <f>MEDIAN(K3512,L3512,M3512,N3512)</f>
        <v/>
      </c>
      <c r="R3512" s="162">
        <f>AVERAGE(K3512,L3512,M3512,N3512)</f>
        <v/>
      </c>
      <c r="S3512" s="162">
        <f>AVERAGE(O3512,Q3512)</f>
        <v/>
      </c>
      <c r="T3512" s="162">
        <f>AVERAGE(P3512,Q3512)</f>
        <v/>
      </c>
      <c r="U3512" s="41">
        <f>STDEVA(K3512,L3512,M3512,N3512)</f>
        <v/>
      </c>
      <c r="V3512" s="42">
        <f>U3512/Q3512</f>
        <v/>
      </c>
      <c r="W3512" s="43">
        <f>IF(X3512=O3512,"MENOR",IF(X3512=S3512,"PROM[MEN-MED]","PROMEDIO"))</f>
        <v/>
      </c>
      <c r="X3512" s="163">
        <f>IF(V3512&lt;=300%,O3512,IF(AND(V3512&gt;100%,V3512&lt;=150%),S3512,R3512))</f>
        <v/>
      </c>
      <c r="Y3512" s="162">
        <f>ROUND(X3512,0)</f>
        <v/>
      </c>
    </row>
    <row r="3513" ht="15.75" customHeight="1">
      <c r="B3513" s="57" t="inlineStr">
        <is>
          <t>7.19</t>
        </is>
      </c>
      <c r="C3513" s="32" t="n">
        <v>8714199</v>
      </c>
      <c r="D3513" s="59" t="inlineStr">
        <is>
          <t>CAMBIO DE JUNTA DE LA TAPA DE CULATAS</t>
        </is>
      </c>
      <c r="E3513" s="56" t="inlineStr">
        <is>
          <t>cambio de junta de la tapa de culatas</t>
        </is>
      </c>
      <c r="F3513" s="32" t="inlineStr">
        <is>
          <t>Unidad</t>
        </is>
      </c>
      <c r="G3513" s="35" t="inlineStr">
        <is>
          <t>suministro</t>
        </is>
      </c>
      <c r="H3513" s="159" t="n">
        <v>1231115</v>
      </c>
      <c r="I3513" s="37" t="n">
        <v>158.91</v>
      </c>
      <c r="J3513" s="37" t="n">
        <v>151.76</v>
      </c>
      <c r="K3513" s="160">
        <f>H3513*(I3513/J3513)</f>
        <v/>
      </c>
      <c r="L3513" s="159" t="n">
        <v>1499232.9835</v>
      </c>
      <c r="M3513" s="159" t="n">
        <v>1455566</v>
      </c>
      <c r="N3513" s="159" t="n">
        <v>1572011.28</v>
      </c>
      <c r="O3513" s="162">
        <f>MIN(K3513,L3513,M3513,N3513)</f>
        <v/>
      </c>
      <c r="P3513" s="162">
        <f>MAX(K3513,L3513,M3513,N3513)</f>
        <v/>
      </c>
      <c r="Q3513" s="162">
        <f>MEDIAN(K3513,L3513,M3513,N3513)</f>
        <v/>
      </c>
      <c r="R3513" s="162">
        <f>AVERAGE(K3513,L3513,M3513,N3513)</f>
        <v/>
      </c>
      <c r="S3513" s="162">
        <f>AVERAGE(O3513,Q3513)</f>
        <v/>
      </c>
      <c r="T3513" s="162">
        <f>AVERAGE(P3513,Q3513)</f>
        <v/>
      </c>
      <c r="U3513" s="41">
        <f>STDEVA(K3513,L3513,M3513,N3513)</f>
        <v/>
      </c>
      <c r="V3513" s="42">
        <f>U3513/Q3513</f>
        <v/>
      </c>
      <c r="W3513" s="43">
        <f>IF(X3513=O3513,"MENOR",IF(X3513=S3513,"PROM[MEN-MED]","PROMEDIO"))</f>
        <v/>
      </c>
      <c r="X3513" s="163">
        <f>IF(V3513&lt;=300%,O3513,IF(AND(V3513&gt;100%,V3513&lt;=150%),S3513,R3513))</f>
        <v/>
      </c>
      <c r="Y3513" s="162">
        <f>ROUND(X3513,0)</f>
        <v/>
      </c>
    </row>
    <row r="3514" ht="15.75" customHeight="1">
      <c r="B3514" s="57" t="inlineStr">
        <is>
          <t>7.20</t>
        </is>
      </c>
      <c r="C3514" s="32" t="n">
        <v>8714199</v>
      </c>
      <c r="D3514" s="59" t="inlineStr">
        <is>
          <t xml:space="preserve">CAMBIO DE SUBCONJUNTO DE LA CADENA </t>
        </is>
      </c>
      <c r="E3514" s="56" t="inlineStr">
        <is>
          <t xml:space="preserve">cambio de subconjunto de la cadena </t>
        </is>
      </c>
      <c r="F3514" s="32" t="inlineStr">
        <is>
          <t>Unidad</t>
        </is>
      </c>
      <c r="G3514" s="35" t="inlineStr">
        <is>
          <t>suministro</t>
        </is>
      </c>
      <c r="H3514" s="159" t="n">
        <v>2204475</v>
      </c>
      <c r="I3514" s="37" t="n">
        <v>158.91</v>
      </c>
      <c r="J3514" s="37" t="n">
        <v>151.76</v>
      </c>
      <c r="K3514" s="160">
        <f>H3514*(I3514/J3514)</f>
        <v/>
      </c>
      <c r="L3514" s="159" t="n">
        <v>2700622.9257</v>
      </c>
      <c r="M3514" s="159" t="n">
        <v>2621964</v>
      </c>
      <c r="N3514" s="159" t="n">
        <v>2831721.12</v>
      </c>
      <c r="O3514" s="162">
        <f>MIN(K3514,L3514,M3514,N3514)</f>
        <v/>
      </c>
      <c r="P3514" s="162">
        <f>MAX(K3514,L3514,M3514,N3514)</f>
        <v/>
      </c>
      <c r="Q3514" s="162">
        <f>MEDIAN(K3514,L3514,M3514,N3514)</f>
        <v/>
      </c>
      <c r="R3514" s="162">
        <f>AVERAGE(K3514,L3514,M3514,N3514)</f>
        <v/>
      </c>
      <c r="S3514" s="162">
        <f>AVERAGE(O3514,Q3514)</f>
        <v/>
      </c>
      <c r="T3514" s="162">
        <f>AVERAGE(P3514,Q3514)</f>
        <v/>
      </c>
      <c r="U3514" s="41">
        <f>STDEVA(K3514,L3514,M3514,N3514)</f>
        <v/>
      </c>
      <c r="V3514" s="42">
        <f>U3514/Q3514</f>
        <v/>
      </c>
      <c r="W3514" s="43">
        <f>IF(X3514=O3514,"MENOR",IF(X3514=S3514,"PROM[MEN-MED]","PROMEDIO"))</f>
        <v/>
      </c>
      <c r="X3514" s="163">
        <f>IF(V3514&lt;=300%,O3514,IF(AND(V3514&gt;100%,V3514&lt;=150%),S3514,R3514))</f>
        <v/>
      </c>
      <c r="Y3514" s="162">
        <f>ROUND(X3514,0)</f>
        <v/>
      </c>
    </row>
    <row r="3515" ht="15.75" customHeight="1">
      <c r="B3515" s="57" t="inlineStr">
        <is>
          <t>7.21</t>
        </is>
      </c>
      <c r="C3515" s="32" t="n">
        <v>8714199</v>
      </c>
      <c r="D3515" s="59" t="inlineStr">
        <is>
          <t xml:space="preserve">CAMBIO DE CONJUNTO DEL TENSOR DE LA CADENA </t>
        </is>
      </c>
      <c r="E3515" s="56" t="inlineStr">
        <is>
          <t xml:space="preserve">cambio de conjunto del tensor de la cadena </t>
        </is>
      </c>
      <c r="F3515" s="32" t="inlineStr">
        <is>
          <t>Unidad</t>
        </is>
      </c>
      <c r="G3515" s="35" t="inlineStr">
        <is>
          <t>suministro</t>
        </is>
      </c>
      <c r="H3515" s="159" t="n">
        <v>2034900</v>
      </c>
      <c r="I3515" s="37" t="n">
        <v>158.91</v>
      </c>
      <c r="J3515" s="37" t="n">
        <v>151.76</v>
      </c>
      <c r="K3515" s="160">
        <f>H3515*(I3515/J3515)</f>
        <v/>
      </c>
      <c r="L3515" s="159" t="n">
        <v>2539758.5472</v>
      </c>
      <c r="M3515" s="159" t="n">
        <v>2465785</v>
      </c>
      <c r="N3515" s="159" t="n">
        <v>2663047.8</v>
      </c>
      <c r="O3515" s="162">
        <f>MIN(K3515,L3515,M3515,N3515)</f>
        <v/>
      </c>
      <c r="P3515" s="162">
        <f>MAX(K3515,L3515,M3515,N3515)</f>
        <v/>
      </c>
      <c r="Q3515" s="162">
        <f>MEDIAN(K3515,L3515,M3515,N3515)</f>
        <v/>
      </c>
      <c r="R3515" s="162">
        <f>AVERAGE(K3515,L3515,M3515,N3515)</f>
        <v/>
      </c>
      <c r="S3515" s="162">
        <f>AVERAGE(O3515,Q3515)</f>
        <v/>
      </c>
      <c r="T3515" s="162">
        <f>AVERAGE(P3515,Q3515)</f>
        <v/>
      </c>
      <c r="U3515" s="41">
        <f>STDEVA(K3515,L3515,M3515,N3515)</f>
        <v/>
      </c>
      <c r="V3515" s="42">
        <f>U3515/Q3515</f>
        <v/>
      </c>
      <c r="W3515" s="43">
        <f>IF(X3515=O3515,"MENOR",IF(X3515=S3515,"PROM[MEN-MED]","PROMEDIO"))</f>
        <v/>
      </c>
      <c r="X3515" s="163">
        <f>IF(V3515&lt;=300%,O3515,IF(AND(V3515&gt;100%,V3515&lt;=150%),S3515,R3515))</f>
        <v/>
      </c>
      <c r="Y3515" s="162">
        <f>ROUND(X3515,0)</f>
        <v/>
      </c>
    </row>
    <row r="3516" ht="15.75" customHeight="1">
      <c r="B3516" s="57" t="inlineStr">
        <is>
          <t>7.22</t>
        </is>
      </c>
      <c r="C3516" s="32" t="n">
        <v>8714199</v>
      </c>
      <c r="D3516" s="59" t="inlineStr">
        <is>
          <t>CAMBIO DE PATIN DEL TENSOR DE LA CADENA</t>
        </is>
      </c>
      <c r="E3516" s="56" t="inlineStr">
        <is>
          <t>cambio de patin del tensor de la cadena</t>
        </is>
      </c>
      <c r="F3516" s="32" t="inlineStr">
        <is>
          <t>Unidad</t>
        </is>
      </c>
      <c r="G3516" s="35" t="inlineStr">
        <is>
          <t>suministro</t>
        </is>
      </c>
      <c r="H3516" s="159" t="n">
        <v>1978375</v>
      </c>
      <c r="I3516" s="37" t="n">
        <v>158.91</v>
      </c>
      <c r="J3516" s="37" t="n">
        <v>151.76</v>
      </c>
      <c r="K3516" s="160">
        <f>H3516*(I3516/J3516)</f>
        <v/>
      </c>
      <c r="L3516" s="159" t="n">
        <v>2409235.92</v>
      </c>
      <c r="M3516" s="159" t="n">
        <v>2339064</v>
      </c>
      <c r="N3516" s="159" t="n">
        <v>2526189.12</v>
      </c>
      <c r="O3516" s="162">
        <f>MIN(K3516,L3516,M3516,N3516)</f>
        <v/>
      </c>
      <c r="P3516" s="162">
        <f>MAX(K3516,L3516,M3516,N3516)</f>
        <v/>
      </c>
      <c r="Q3516" s="162">
        <f>MEDIAN(K3516,L3516,M3516,N3516)</f>
        <v/>
      </c>
      <c r="R3516" s="162">
        <f>AVERAGE(K3516,L3516,M3516,N3516)</f>
        <v/>
      </c>
      <c r="S3516" s="162">
        <f>AVERAGE(O3516,Q3516)</f>
        <v/>
      </c>
      <c r="T3516" s="162">
        <f>AVERAGE(P3516,Q3516)</f>
        <v/>
      </c>
      <c r="U3516" s="41">
        <f>STDEVA(K3516,L3516,M3516,N3516)</f>
        <v/>
      </c>
      <c r="V3516" s="42">
        <f>U3516/Q3516</f>
        <v/>
      </c>
      <c r="W3516" s="43">
        <f>IF(X3516=O3516,"MENOR",IF(X3516=S3516,"PROM[MEN-MED]","PROMEDIO"))</f>
        <v/>
      </c>
      <c r="X3516" s="163">
        <f>IF(V3516&lt;=300%,O3516,IF(AND(V3516&gt;100%,V3516&lt;=150%),S3516,R3516))</f>
        <v/>
      </c>
      <c r="Y3516" s="162">
        <f>ROUND(X3516,0)</f>
        <v/>
      </c>
    </row>
    <row r="3517" ht="15.75" customHeight="1">
      <c r="B3517" s="57" t="inlineStr">
        <is>
          <t>7.23</t>
        </is>
      </c>
      <c r="C3517" s="32" t="n">
        <v>8714199</v>
      </c>
      <c r="D3517" s="59" t="inlineStr">
        <is>
          <t>CAMBIO DE AMORTIGUADOR DE VIBRACIONES DE LA CADENA</t>
        </is>
      </c>
      <c r="E3517" s="56" t="inlineStr">
        <is>
          <t>cambio de amortiguador de vibraciones de la cadena</t>
        </is>
      </c>
      <c r="F3517" s="32" t="inlineStr">
        <is>
          <t>Unidad</t>
        </is>
      </c>
      <c r="G3517" s="35" t="inlineStr">
        <is>
          <t>suministro</t>
        </is>
      </c>
      <c r="H3517" s="159" t="n">
        <v>2046205</v>
      </c>
      <c r="I3517" s="37" t="n">
        <v>158.91</v>
      </c>
      <c r="J3517" s="37" t="n">
        <v>151.76</v>
      </c>
      <c r="K3517" s="160">
        <f>H3517*(I3517/J3517)</f>
        <v/>
      </c>
      <c r="L3517" s="159" t="n">
        <v>2576955.9718</v>
      </c>
      <c r="M3517" s="159" t="n">
        <v>2501899</v>
      </c>
      <c r="N3517" s="159" t="n">
        <v>2702050.92</v>
      </c>
      <c r="O3517" s="162">
        <f>MIN(K3517,L3517,M3517,N3517)</f>
        <v/>
      </c>
      <c r="P3517" s="162">
        <f>MAX(K3517,L3517,M3517,N3517)</f>
        <v/>
      </c>
      <c r="Q3517" s="162">
        <f>MEDIAN(K3517,L3517,M3517,N3517)</f>
        <v/>
      </c>
      <c r="R3517" s="162">
        <f>AVERAGE(K3517,L3517,M3517,N3517)</f>
        <v/>
      </c>
      <c r="S3517" s="162">
        <f>AVERAGE(O3517,Q3517)</f>
        <v/>
      </c>
      <c r="T3517" s="162">
        <f>AVERAGE(P3517,Q3517)</f>
        <v/>
      </c>
      <c r="U3517" s="41">
        <f>STDEVA(K3517,L3517,M3517,N3517)</f>
        <v/>
      </c>
      <c r="V3517" s="42">
        <f>U3517/Q3517</f>
        <v/>
      </c>
      <c r="W3517" s="43">
        <f>IF(X3517=O3517,"MENOR",IF(X3517=S3517,"PROM[MEN-MED]","PROMEDIO"))</f>
        <v/>
      </c>
      <c r="X3517" s="163">
        <f>IF(V3517&lt;=300%,O3517,IF(AND(V3517&gt;100%,V3517&lt;=150%),S3517,R3517))</f>
        <v/>
      </c>
      <c r="Y3517" s="162">
        <f>ROUND(X3517,0)</f>
        <v/>
      </c>
    </row>
    <row r="3518" ht="15.75" customHeight="1">
      <c r="B3518" s="57" t="inlineStr">
        <is>
          <t>7.24</t>
        </is>
      </c>
      <c r="C3518" s="32" t="n">
        <v>8714199</v>
      </c>
      <c r="D3518" s="59" t="inlineStr">
        <is>
          <t>CAMBIO DE CULATA DERECHA</t>
        </is>
      </c>
      <c r="E3518" s="56" t="inlineStr">
        <is>
          <t>cambio de culata derecha</t>
        </is>
      </c>
      <c r="F3518" s="32" t="inlineStr">
        <is>
          <t>Unidad</t>
        </is>
      </c>
      <c r="G3518" s="35" t="inlineStr">
        <is>
          <t>suministro</t>
        </is>
      </c>
      <c r="H3518" s="159" t="n">
        <v>2147950</v>
      </c>
      <c r="I3518" s="37" t="n">
        <v>158.91</v>
      </c>
      <c r="J3518" s="37" t="n">
        <v>151.76</v>
      </c>
      <c r="K3518" s="160">
        <f>H3518*(I3518/J3518)</f>
        <v/>
      </c>
      <c r="L3518" s="159" t="n">
        <v>2766265.8485</v>
      </c>
      <c r="M3518" s="159" t="n">
        <v>2685695</v>
      </c>
      <c r="N3518" s="159" t="n">
        <v>2900550.6</v>
      </c>
      <c r="O3518" s="162">
        <f>MIN(K3518,L3518,M3518,N3518)</f>
        <v/>
      </c>
      <c r="P3518" s="162">
        <f>MAX(K3518,L3518,M3518,N3518)</f>
        <v/>
      </c>
      <c r="Q3518" s="162">
        <f>MEDIAN(K3518,L3518,M3518,N3518)</f>
        <v/>
      </c>
      <c r="R3518" s="162">
        <f>AVERAGE(K3518,L3518,M3518,N3518)</f>
        <v/>
      </c>
      <c r="S3518" s="162">
        <f>AVERAGE(O3518,Q3518)</f>
        <v/>
      </c>
      <c r="T3518" s="162">
        <f>AVERAGE(P3518,Q3518)</f>
        <v/>
      </c>
      <c r="U3518" s="41">
        <f>STDEVA(K3518,L3518,M3518,N3518)</f>
        <v/>
      </c>
      <c r="V3518" s="42">
        <f>U3518/Q3518</f>
        <v/>
      </c>
      <c r="W3518" s="43">
        <f>IF(X3518=O3518,"MENOR",IF(X3518=S3518,"PROM[MEN-MED]","PROMEDIO"))</f>
        <v/>
      </c>
      <c r="X3518" s="163">
        <f>IF(V3518&lt;=300%,O3518,IF(AND(V3518&gt;100%,V3518&lt;=150%),S3518,R3518))</f>
        <v/>
      </c>
      <c r="Y3518" s="162">
        <f>ROUND(X3518,0)</f>
        <v/>
      </c>
    </row>
    <row r="3519" ht="15.75" customHeight="1">
      <c r="B3519" s="57" t="inlineStr">
        <is>
          <t>7.25</t>
        </is>
      </c>
      <c r="C3519" s="32" t="n">
        <v>8714199</v>
      </c>
      <c r="D3519" s="59" t="inlineStr">
        <is>
          <t xml:space="preserve">CAMBIO DE CULATA IZQUIERDA </t>
        </is>
      </c>
      <c r="E3519" s="56" t="inlineStr">
        <is>
          <t xml:space="preserve">cambio de culata izquierda </t>
        </is>
      </c>
      <c r="F3519" s="32" t="inlineStr">
        <is>
          <t>Unidad</t>
        </is>
      </c>
      <c r="G3519" s="35" t="inlineStr">
        <is>
          <t>suministro</t>
        </is>
      </c>
      <c r="H3519" s="159" t="n">
        <v>2147950</v>
      </c>
      <c r="I3519" s="37" t="n">
        <v>158.91</v>
      </c>
      <c r="J3519" s="37" t="n">
        <v>151.76</v>
      </c>
      <c r="K3519" s="160">
        <f>H3519*(I3519/J3519)</f>
        <v/>
      </c>
      <c r="L3519" s="159" t="n">
        <v>2903658.5837</v>
      </c>
      <c r="M3519" s="159" t="n">
        <v>2819086</v>
      </c>
      <c r="N3519" s="159" t="n">
        <v>3044612.88</v>
      </c>
      <c r="O3519" s="162">
        <f>MIN(K3519,L3519,M3519,N3519)</f>
        <v/>
      </c>
      <c r="P3519" s="162">
        <f>MAX(K3519,L3519,M3519,N3519)</f>
        <v/>
      </c>
      <c r="Q3519" s="162">
        <f>MEDIAN(K3519,L3519,M3519,N3519)</f>
        <v/>
      </c>
      <c r="R3519" s="162">
        <f>AVERAGE(K3519,L3519,M3519,N3519)</f>
        <v/>
      </c>
      <c r="S3519" s="162">
        <f>AVERAGE(O3519,Q3519)</f>
        <v/>
      </c>
      <c r="T3519" s="162">
        <f>AVERAGE(P3519,Q3519)</f>
        <v/>
      </c>
      <c r="U3519" s="41">
        <f>STDEVA(K3519,L3519,M3519,N3519)</f>
        <v/>
      </c>
      <c r="V3519" s="42">
        <f>U3519/Q3519</f>
        <v/>
      </c>
      <c r="W3519" s="43">
        <f>IF(X3519=O3519,"MENOR",IF(X3519=S3519,"PROM[MEN-MED]","PROMEDIO"))</f>
        <v/>
      </c>
      <c r="X3519" s="163">
        <f>IF(V3519&lt;=300%,O3519,IF(AND(V3519&gt;100%,V3519&lt;=150%),S3519,R3519))</f>
        <v/>
      </c>
      <c r="Y3519" s="162">
        <f>ROUND(X3519,0)</f>
        <v/>
      </c>
    </row>
    <row r="3520" ht="15.75" customHeight="1">
      <c r="B3520" s="57" t="inlineStr">
        <is>
          <t>7.26</t>
        </is>
      </c>
      <c r="C3520" s="32" t="n">
        <v>8714199</v>
      </c>
      <c r="D3520" s="59" t="inlineStr">
        <is>
          <t xml:space="preserve">CAMBIO DE JUNTA CULATA DERECHA </t>
        </is>
      </c>
      <c r="E3520" s="56" t="inlineStr">
        <is>
          <t xml:space="preserve">cambio de junta culata derecha </t>
        </is>
      </c>
      <c r="F3520" s="32" t="inlineStr">
        <is>
          <t>Unidad</t>
        </is>
      </c>
      <c r="G3520" s="35" t="inlineStr">
        <is>
          <t>suministro</t>
        </is>
      </c>
      <c r="H3520" s="159" t="n">
        <v>1469650</v>
      </c>
      <c r="I3520" s="37" t="n">
        <v>158.91</v>
      </c>
      <c r="J3520" s="37" t="n">
        <v>151.76</v>
      </c>
      <c r="K3520" s="160">
        <f>H3520*(I3520/J3520)</f>
        <v/>
      </c>
      <c r="L3520" s="159" t="n">
        <v>1858553.6263</v>
      </c>
      <c r="M3520" s="159" t="n">
        <v>1804421</v>
      </c>
      <c r="N3520" s="159" t="n">
        <v>1948774.68</v>
      </c>
      <c r="O3520" s="162">
        <f>MIN(K3520,L3520,M3520,N3520)</f>
        <v/>
      </c>
      <c r="P3520" s="162">
        <f>MAX(K3520,L3520,M3520,N3520)</f>
        <v/>
      </c>
      <c r="Q3520" s="162">
        <f>MEDIAN(K3520,L3520,M3520,N3520)</f>
        <v/>
      </c>
      <c r="R3520" s="162">
        <f>AVERAGE(K3520,L3520,M3520,N3520)</f>
        <v/>
      </c>
      <c r="S3520" s="162">
        <f>AVERAGE(O3520,Q3520)</f>
        <v/>
      </c>
      <c r="T3520" s="162">
        <f>AVERAGE(P3520,Q3520)</f>
        <v/>
      </c>
      <c r="U3520" s="41">
        <f>STDEVA(K3520,L3520,M3520,N3520)</f>
        <v/>
      </c>
      <c r="V3520" s="42">
        <f>U3520/Q3520</f>
        <v/>
      </c>
      <c r="W3520" s="43">
        <f>IF(X3520=O3520,"MENOR",IF(X3520=S3520,"PROM[MEN-MED]","PROMEDIO"))</f>
        <v/>
      </c>
      <c r="X3520" s="163">
        <f>IF(V3520&lt;=300%,O3520,IF(AND(V3520&gt;100%,V3520&lt;=150%),S3520,R3520))</f>
        <v/>
      </c>
      <c r="Y3520" s="162">
        <f>ROUND(X3520,0)</f>
        <v/>
      </c>
    </row>
    <row r="3521" ht="15.75" customHeight="1">
      <c r="B3521" s="57" t="inlineStr">
        <is>
          <t>7.27</t>
        </is>
      </c>
      <c r="C3521" s="32" t="n">
        <v>8714199</v>
      </c>
      <c r="D3521" s="59" t="inlineStr">
        <is>
          <t>CAMBIO DE JUNTA CULATA IZQUIERDA</t>
        </is>
      </c>
      <c r="E3521" s="56" t="inlineStr">
        <is>
          <t>cambio de junta culata izquierda</t>
        </is>
      </c>
      <c r="F3521" s="32" t="inlineStr">
        <is>
          <t>Unidad</t>
        </is>
      </c>
      <c r="G3521" s="35" t="inlineStr">
        <is>
          <t>suministro</t>
        </is>
      </c>
      <c r="H3521" s="159" t="n">
        <v>1469650</v>
      </c>
      <c r="I3521" s="37" t="n">
        <v>158.91</v>
      </c>
      <c r="J3521" s="37" t="n">
        <v>151.76</v>
      </c>
      <c r="K3521" s="160">
        <f>H3521*(I3521/J3521)</f>
        <v/>
      </c>
      <c r="L3521" s="159" t="n">
        <v>1912165.1255</v>
      </c>
      <c r="M3521" s="159" t="n">
        <v>1856471</v>
      </c>
      <c r="N3521" s="159" t="n">
        <v>2004988.68</v>
      </c>
      <c r="O3521" s="162">
        <f>MIN(K3521,L3521,M3521,N3521)</f>
        <v/>
      </c>
      <c r="P3521" s="162">
        <f>MAX(K3521,L3521,M3521,N3521)</f>
        <v/>
      </c>
      <c r="Q3521" s="162">
        <f>MEDIAN(K3521,L3521,M3521,N3521)</f>
        <v/>
      </c>
      <c r="R3521" s="162">
        <f>AVERAGE(K3521,L3521,M3521,N3521)</f>
        <v/>
      </c>
      <c r="S3521" s="162">
        <f>AVERAGE(O3521,Q3521)</f>
        <v/>
      </c>
      <c r="T3521" s="162">
        <f>AVERAGE(P3521,Q3521)</f>
        <v/>
      </c>
      <c r="U3521" s="41">
        <f>STDEVA(K3521,L3521,M3521,N3521)</f>
        <v/>
      </c>
      <c r="V3521" s="42">
        <f>U3521/Q3521</f>
        <v/>
      </c>
      <c r="W3521" s="43">
        <f>IF(X3521=O3521,"MENOR",IF(X3521=S3521,"PROM[MEN-MED]","PROMEDIO"))</f>
        <v/>
      </c>
      <c r="X3521" s="163">
        <f>IF(V3521&lt;=300%,O3521,IF(AND(V3521&gt;100%,V3521&lt;=150%),S3521,R3521))</f>
        <v/>
      </c>
      <c r="Y3521" s="162">
        <f>ROUND(X3521,0)</f>
        <v/>
      </c>
    </row>
    <row r="3522" ht="15.75" customHeight="1">
      <c r="B3522" s="57" t="inlineStr">
        <is>
          <t>7.28</t>
        </is>
      </c>
      <c r="C3522" s="32" t="n">
        <v>8714199</v>
      </c>
      <c r="D3522" s="59" t="inlineStr">
        <is>
          <t xml:space="preserve">CAMBIO DE AISLANTE DE MONTAJE DELANTERO DERECHO DEL MOTOR </t>
        </is>
      </c>
      <c r="E3522" s="56" t="inlineStr">
        <is>
          <t xml:space="preserve">cambio de aislante de montaje delantero derecho del motor </t>
        </is>
      </c>
      <c r="F3522" s="32" t="inlineStr">
        <is>
          <t>Unidad</t>
        </is>
      </c>
      <c r="G3522" s="35" t="inlineStr">
        <is>
          <t>suministro</t>
        </is>
      </c>
      <c r="H3522" s="159" t="n">
        <v>768740</v>
      </c>
      <c r="I3522" s="37" t="n">
        <v>158.91</v>
      </c>
      <c r="J3522" s="37" t="n">
        <v>151.76</v>
      </c>
      <c r="K3522" s="160">
        <f>H3522*(I3522/J3522)</f>
        <v/>
      </c>
      <c r="L3522" s="159" t="n">
        <v>1126131.9622</v>
      </c>
      <c r="M3522" s="159" t="n">
        <v>1093332</v>
      </c>
      <c r="N3522" s="159" t="n">
        <v>1180798.56</v>
      </c>
      <c r="O3522" s="162">
        <f>MIN(K3522,L3522,M3522,N3522)</f>
        <v/>
      </c>
      <c r="P3522" s="162">
        <f>MAX(K3522,L3522,M3522,N3522)</f>
        <v/>
      </c>
      <c r="Q3522" s="162">
        <f>MEDIAN(K3522,L3522,M3522,N3522)</f>
        <v/>
      </c>
      <c r="R3522" s="162">
        <f>AVERAGE(K3522,L3522,M3522,N3522)</f>
        <v/>
      </c>
      <c r="S3522" s="162">
        <f>AVERAGE(O3522,Q3522)</f>
        <v/>
      </c>
      <c r="T3522" s="162">
        <f>AVERAGE(P3522,Q3522)</f>
        <v/>
      </c>
      <c r="U3522" s="41">
        <f>STDEVA(K3522,L3522,M3522,N3522)</f>
        <v/>
      </c>
      <c r="V3522" s="42">
        <f>U3522/Q3522</f>
        <v/>
      </c>
      <c r="W3522" s="43">
        <f>IF(X3522=O3522,"MENOR",IF(X3522=S3522,"PROM[MEN-MED]","PROMEDIO"))</f>
        <v/>
      </c>
      <c r="X3522" s="163">
        <f>IF(V3522&lt;=300%,O3522,IF(AND(V3522&gt;100%,V3522&lt;=150%),S3522,R3522))</f>
        <v/>
      </c>
      <c r="Y3522" s="162">
        <f>ROUND(X3522,0)</f>
        <v/>
      </c>
    </row>
    <row r="3523" ht="15.75" customHeight="1">
      <c r="B3523" s="57" t="inlineStr">
        <is>
          <t>7.29</t>
        </is>
      </c>
      <c r="C3523" s="32" t="n">
        <v>8714199</v>
      </c>
      <c r="D3523" s="59" t="inlineStr">
        <is>
          <t xml:space="preserve">CAMBIO DE AISLANTE DE MONTAJE DELANTERO IZQUIERDO DEL MOTOR </t>
        </is>
      </c>
      <c r="E3523" s="56" t="inlineStr">
        <is>
          <t xml:space="preserve">cambio de aislante de montaje delantero izquierdo del motor </t>
        </is>
      </c>
      <c r="F3523" s="32" t="inlineStr">
        <is>
          <t>Unidad</t>
        </is>
      </c>
      <c r="G3523" s="35" t="inlineStr">
        <is>
          <t>suministro</t>
        </is>
      </c>
      <c r="H3523" s="159" t="n">
        <v>780045</v>
      </c>
      <c r="I3523" s="37" t="n">
        <v>158.91</v>
      </c>
      <c r="J3523" s="37" t="n">
        <v>151.76</v>
      </c>
      <c r="K3523" s="160">
        <f>H3523*(I3523/J3523)</f>
        <v/>
      </c>
      <c r="L3523" s="159" t="n">
        <v>1023419.3256</v>
      </c>
      <c r="M3523" s="159" t="n">
        <v>993611</v>
      </c>
      <c r="N3523" s="159" t="n">
        <v>1073099.88</v>
      </c>
      <c r="O3523" s="162">
        <f>MIN(K3523,L3523,M3523,N3523)</f>
        <v/>
      </c>
      <c r="P3523" s="162">
        <f>MAX(K3523,L3523,M3523,N3523)</f>
        <v/>
      </c>
      <c r="Q3523" s="162">
        <f>MEDIAN(K3523,L3523,M3523,N3523)</f>
        <v/>
      </c>
      <c r="R3523" s="162">
        <f>AVERAGE(K3523,L3523,M3523,N3523)</f>
        <v/>
      </c>
      <c r="S3523" s="162">
        <f>AVERAGE(O3523,Q3523)</f>
        <v/>
      </c>
      <c r="T3523" s="162">
        <f>AVERAGE(P3523,Q3523)</f>
        <v/>
      </c>
      <c r="U3523" s="41">
        <f>STDEVA(K3523,L3523,M3523,N3523)</f>
        <v/>
      </c>
      <c r="V3523" s="42">
        <f>U3523/Q3523</f>
        <v/>
      </c>
      <c r="W3523" s="43">
        <f>IF(X3523=O3523,"MENOR",IF(X3523=S3523,"PROM[MEN-MED]","PROMEDIO"))</f>
        <v/>
      </c>
      <c r="X3523" s="163">
        <f>IF(V3523&lt;=300%,O3523,IF(AND(V3523&gt;100%,V3523&lt;=150%),S3523,R3523))</f>
        <v/>
      </c>
      <c r="Y3523" s="162">
        <f>ROUND(X3523,0)</f>
        <v/>
      </c>
    </row>
    <row r="3524" ht="15.75" customHeight="1">
      <c r="B3524" s="57" t="inlineStr">
        <is>
          <t>7.30</t>
        </is>
      </c>
      <c r="C3524" s="32" t="n">
        <v>8714199</v>
      </c>
      <c r="D3524" s="59" t="inlineStr">
        <is>
          <t>CAMBIO DE SUBCONJUNTO DEL TUBO DE DESCARGA DE COMBUSTIBLE</t>
        </is>
      </c>
      <c r="E3524" s="56" t="inlineStr">
        <is>
          <t>cambio de subconjunto del tubo de descarga de combustible</t>
        </is>
      </c>
      <c r="F3524" s="32" t="inlineStr">
        <is>
          <t>Unidad</t>
        </is>
      </c>
      <c r="G3524" s="35" t="inlineStr">
        <is>
          <t>suministro</t>
        </is>
      </c>
      <c r="H3524" s="159" t="n">
        <v>339150</v>
      </c>
      <c r="I3524" s="37" t="n">
        <v>158.91</v>
      </c>
      <c r="J3524" s="37" t="n">
        <v>151.76</v>
      </c>
      <c r="K3524" s="160">
        <f>H3524*(I3524/J3524)</f>
        <v/>
      </c>
      <c r="L3524" s="159" t="n">
        <v>478032.2701</v>
      </c>
      <c r="M3524" s="159" t="n">
        <v>464109</v>
      </c>
      <c r="N3524" s="159" t="n">
        <v>501237.72</v>
      </c>
      <c r="O3524" s="162">
        <f>MIN(K3524,L3524,M3524,N3524)</f>
        <v/>
      </c>
      <c r="P3524" s="162">
        <f>MAX(K3524,L3524,M3524,N3524)</f>
        <v/>
      </c>
      <c r="Q3524" s="162">
        <f>MEDIAN(K3524,L3524,M3524,N3524)</f>
        <v/>
      </c>
      <c r="R3524" s="162">
        <f>AVERAGE(K3524,L3524,M3524,N3524)</f>
        <v/>
      </c>
      <c r="S3524" s="162">
        <f>AVERAGE(O3524,Q3524)</f>
        <v/>
      </c>
      <c r="T3524" s="162">
        <f>AVERAGE(P3524,Q3524)</f>
        <v/>
      </c>
      <c r="U3524" s="41">
        <f>STDEVA(K3524,L3524,M3524,N3524)</f>
        <v/>
      </c>
      <c r="V3524" s="42">
        <f>U3524/Q3524</f>
        <v/>
      </c>
      <c r="W3524" s="43">
        <f>IF(X3524=O3524,"MENOR",IF(X3524=S3524,"PROM[MEN-MED]","PROMEDIO"))</f>
        <v/>
      </c>
      <c r="X3524" s="163">
        <f>IF(V3524&lt;=300%,O3524,IF(AND(V3524&gt;100%,V3524&lt;=150%),S3524,R3524))</f>
        <v/>
      </c>
      <c r="Y3524" s="162">
        <f>ROUND(X3524,0)</f>
        <v/>
      </c>
    </row>
    <row r="3525" ht="15.75" customHeight="1">
      <c r="B3525" s="57" t="inlineStr">
        <is>
          <t>7.31</t>
        </is>
      </c>
      <c r="C3525" s="32" t="n">
        <v>8714199</v>
      </c>
      <c r="D3525" s="59" t="inlineStr">
        <is>
          <t>CAMBIO DE TUBO DE COMBUSTIBLE SUB- ASSEMBLY</t>
        </is>
      </c>
      <c r="E3525" s="56" t="inlineStr">
        <is>
          <t>cambio de tubo de combustible sub- assembly</t>
        </is>
      </c>
      <c r="F3525" s="32" t="inlineStr">
        <is>
          <t>Unidad</t>
        </is>
      </c>
      <c r="G3525" s="35" t="inlineStr">
        <is>
          <t>suministro</t>
        </is>
      </c>
      <c r="H3525" s="159" t="n">
        <v>544901</v>
      </c>
      <c r="I3525" s="37" t="n">
        <v>158.91</v>
      </c>
      <c r="J3525" s="37" t="n">
        <v>151.76</v>
      </c>
      <c r="K3525" s="160">
        <f>H3525*(I3525/J3525)</f>
        <v/>
      </c>
      <c r="L3525" s="159" t="n">
        <v>659918.9387000001</v>
      </c>
      <c r="M3525" s="159" t="n">
        <v>640698</v>
      </c>
      <c r="N3525" s="159" t="n">
        <v>691953.84</v>
      </c>
      <c r="O3525" s="162">
        <f>MIN(K3525,L3525,M3525,N3525)</f>
        <v/>
      </c>
      <c r="P3525" s="162">
        <f>MAX(K3525,L3525,M3525,N3525)</f>
        <v/>
      </c>
      <c r="Q3525" s="162">
        <f>MEDIAN(K3525,L3525,M3525,N3525)</f>
        <v/>
      </c>
      <c r="R3525" s="162">
        <f>AVERAGE(K3525,L3525,M3525,N3525)</f>
        <v/>
      </c>
      <c r="S3525" s="162">
        <f>AVERAGE(O3525,Q3525)</f>
        <v/>
      </c>
      <c r="T3525" s="162">
        <f>AVERAGE(P3525,Q3525)</f>
        <v/>
      </c>
      <c r="U3525" s="41">
        <f>STDEVA(K3525,L3525,M3525,N3525)</f>
        <v/>
      </c>
      <c r="V3525" s="42">
        <f>U3525/Q3525</f>
        <v/>
      </c>
      <c r="W3525" s="43">
        <f>IF(X3525=O3525,"MENOR",IF(X3525=S3525,"PROM[MEN-MED]","PROMEDIO"))</f>
        <v/>
      </c>
      <c r="X3525" s="163">
        <f>IF(V3525&lt;=300%,O3525,IF(AND(V3525&gt;100%,V3525&lt;=150%),S3525,R3525))</f>
        <v/>
      </c>
      <c r="Y3525" s="162">
        <f>ROUND(X3525,0)</f>
        <v/>
      </c>
    </row>
    <row r="3526" ht="15.75" customHeight="1">
      <c r="B3526" s="57" t="inlineStr">
        <is>
          <t>7.32</t>
        </is>
      </c>
      <c r="C3526" s="32" t="n">
        <v>8714199</v>
      </c>
      <c r="D3526" s="59" t="inlineStr">
        <is>
          <t>CAMBIO DE COLECTOR DE ADMISION</t>
        </is>
      </c>
      <c r="E3526" s="56" t="inlineStr">
        <is>
          <t>cambio de colector de admision</t>
        </is>
      </c>
      <c r="F3526" s="32" t="inlineStr">
        <is>
          <t>Unidad</t>
        </is>
      </c>
      <c r="G3526" s="35" t="inlineStr">
        <is>
          <t>suministro</t>
        </is>
      </c>
      <c r="H3526" s="159" t="n">
        <v>955273</v>
      </c>
      <c r="I3526" s="37" t="n">
        <v>158.91</v>
      </c>
      <c r="J3526" s="37" t="n">
        <v>151.76</v>
      </c>
      <c r="K3526" s="160">
        <f>H3526*(I3526/J3526)</f>
        <v/>
      </c>
      <c r="L3526" s="159" t="n">
        <v>1177282.7913</v>
      </c>
      <c r="M3526" s="159" t="n">
        <v>1142993</v>
      </c>
      <c r="N3526" s="159" t="n">
        <v>1234432.44</v>
      </c>
      <c r="O3526" s="162">
        <f>MIN(K3526,L3526,M3526,N3526)</f>
        <v/>
      </c>
      <c r="P3526" s="162">
        <f>MAX(K3526,L3526,M3526,N3526)</f>
        <v/>
      </c>
      <c r="Q3526" s="162">
        <f>MEDIAN(K3526,L3526,M3526,N3526)</f>
        <v/>
      </c>
      <c r="R3526" s="162">
        <f>AVERAGE(K3526,L3526,M3526,N3526)</f>
        <v/>
      </c>
      <c r="S3526" s="162">
        <f>AVERAGE(O3526,Q3526)</f>
        <v/>
      </c>
      <c r="T3526" s="162">
        <f>AVERAGE(P3526,Q3526)</f>
        <v/>
      </c>
      <c r="U3526" s="41">
        <f>STDEVA(K3526,L3526,M3526,N3526)</f>
        <v/>
      </c>
      <c r="V3526" s="42">
        <f>U3526/Q3526</f>
        <v/>
      </c>
      <c r="W3526" s="43">
        <f>IF(X3526=O3526,"MENOR",IF(X3526=S3526,"PROM[MEN-MED]","PROMEDIO"))</f>
        <v/>
      </c>
      <c r="X3526" s="163">
        <f>IF(V3526&lt;=300%,O3526,IF(AND(V3526&gt;100%,V3526&lt;=150%),S3526,R3526))</f>
        <v/>
      </c>
      <c r="Y3526" s="162">
        <f>ROUND(X3526,0)</f>
        <v/>
      </c>
    </row>
    <row r="3527" ht="15.75" customHeight="1">
      <c r="B3527" s="57" t="inlineStr">
        <is>
          <t>7.33</t>
        </is>
      </c>
      <c r="C3527" s="32" t="n">
        <v>8714199</v>
      </c>
      <c r="D3527" s="59" t="inlineStr">
        <is>
          <t>CAMBIO DE JUNTA COLECTOR DE ADMISION</t>
        </is>
      </c>
      <c r="E3527" s="56" t="inlineStr">
        <is>
          <t>cambio de junta colector de admision</t>
        </is>
      </c>
      <c r="F3527" s="32" t="inlineStr">
        <is>
          <t>Unidad</t>
        </is>
      </c>
      <c r="G3527" s="35" t="inlineStr">
        <is>
          <t>suministro</t>
        </is>
      </c>
      <c r="H3527" s="159" t="n">
        <v>955273</v>
      </c>
      <c r="I3527" s="37" t="n">
        <v>158.91</v>
      </c>
      <c r="J3527" s="37" t="n">
        <v>151.76</v>
      </c>
      <c r="K3527" s="160">
        <f>H3527*(I3527/J3527)</f>
        <v/>
      </c>
      <c r="L3527" s="159" t="n">
        <v>1166070.2067</v>
      </c>
      <c r="M3527" s="159" t="n">
        <v>1132107</v>
      </c>
      <c r="N3527" s="159" t="n">
        <v>1222675.56</v>
      </c>
      <c r="O3527" s="162">
        <f>MIN(K3527,L3527,M3527,N3527)</f>
        <v/>
      </c>
      <c r="P3527" s="162">
        <f>MAX(K3527,L3527,M3527,N3527)</f>
        <v/>
      </c>
      <c r="Q3527" s="162">
        <f>MEDIAN(K3527,L3527,M3527,N3527)</f>
        <v/>
      </c>
      <c r="R3527" s="162">
        <f>AVERAGE(K3527,L3527,M3527,N3527)</f>
        <v/>
      </c>
      <c r="S3527" s="162">
        <f>AVERAGE(O3527,Q3527)</f>
        <v/>
      </c>
      <c r="T3527" s="162">
        <f>AVERAGE(P3527,Q3527)</f>
        <v/>
      </c>
      <c r="U3527" s="41">
        <f>STDEVA(K3527,L3527,M3527,N3527)</f>
        <v/>
      </c>
      <c r="V3527" s="42">
        <f>U3527/Q3527</f>
        <v/>
      </c>
      <c r="W3527" s="43">
        <f>IF(X3527=O3527,"MENOR",IF(X3527=S3527,"PROM[MEN-MED]","PROMEDIO"))</f>
        <v/>
      </c>
      <c r="X3527" s="163">
        <f>IF(V3527&lt;=300%,O3527,IF(AND(V3527&gt;100%,V3527&lt;=150%),S3527,R3527))</f>
        <v/>
      </c>
      <c r="Y3527" s="162">
        <f>ROUND(X3527,0)</f>
        <v/>
      </c>
    </row>
    <row r="3528" ht="15.75" customHeight="1">
      <c r="B3528" s="57" t="inlineStr">
        <is>
          <t>7.34</t>
        </is>
      </c>
      <c r="C3528" s="32" t="n">
        <v>8714199</v>
      </c>
      <c r="D3528" s="59" t="inlineStr">
        <is>
          <t xml:space="preserve">CAMBIO DE SUBCONJUNTO DEL COLADOR DE ACEITE </t>
        </is>
      </c>
      <c r="E3528" s="56" t="inlineStr">
        <is>
          <t xml:space="preserve">cambio de subconjunto del colador de aceite </t>
        </is>
      </c>
      <c r="F3528" s="32" t="inlineStr">
        <is>
          <t>Unidad</t>
        </is>
      </c>
      <c r="G3528" s="35" t="inlineStr">
        <is>
          <t>suministro</t>
        </is>
      </c>
      <c r="H3528" s="159" t="n">
        <v>683953</v>
      </c>
      <c r="I3528" s="37" t="n">
        <v>158.91</v>
      </c>
      <c r="J3528" s="37" t="n">
        <v>151.76</v>
      </c>
      <c r="K3528" s="160">
        <f>H3528*(I3528/J3528)</f>
        <v/>
      </c>
      <c r="L3528" s="159" t="n">
        <v>832907.4418</v>
      </c>
      <c r="M3528" s="159" t="n">
        <v>808648</v>
      </c>
      <c r="N3528" s="159" t="n">
        <v>873339.84</v>
      </c>
      <c r="O3528" s="162">
        <f>MIN(K3528,L3528,M3528,N3528)</f>
        <v/>
      </c>
      <c r="P3528" s="162">
        <f>MAX(K3528,L3528,M3528,N3528)</f>
        <v/>
      </c>
      <c r="Q3528" s="162">
        <f>MEDIAN(K3528,L3528,M3528,N3528)</f>
        <v/>
      </c>
      <c r="R3528" s="162">
        <f>AVERAGE(K3528,L3528,M3528,N3528)</f>
        <v/>
      </c>
      <c r="S3528" s="162">
        <f>AVERAGE(O3528,Q3528)</f>
        <v/>
      </c>
      <c r="T3528" s="162">
        <f>AVERAGE(P3528,Q3528)</f>
        <v/>
      </c>
      <c r="U3528" s="41">
        <f>STDEVA(K3528,L3528,M3528,N3528)</f>
        <v/>
      </c>
      <c r="V3528" s="42">
        <f>U3528/Q3528</f>
        <v/>
      </c>
      <c r="W3528" s="43">
        <f>IF(X3528=O3528,"MENOR",IF(X3528=S3528,"PROM[MEN-MED]","PROMEDIO"))</f>
        <v/>
      </c>
      <c r="X3528" s="163">
        <f>IF(V3528&lt;=300%,O3528,IF(AND(V3528&gt;100%,V3528&lt;=150%),S3528,R3528))</f>
        <v/>
      </c>
      <c r="Y3528" s="162">
        <f>ROUND(X3528,0)</f>
        <v/>
      </c>
    </row>
    <row r="3529" ht="15.75" customHeight="1">
      <c r="B3529" s="57" t="inlineStr">
        <is>
          <t>7.35</t>
        </is>
      </c>
      <c r="C3529" s="32" t="n">
        <v>8714199</v>
      </c>
      <c r="D3529" s="59" t="inlineStr">
        <is>
          <t xml:space="preserve">CAMBIO DE SEPARAVDOR DE LA CAMISA DE AGUA DEL BLOQUE DE CILINDROS </t>
        </is>
      </c>
      <c r="E3529" s="56" t="inlineStr">
        <is>
          <t xml:space="preserve">cambio de separavdor de la camisa de agua del bloque de cilindros </t>
        </is>
      </c>
      <c r="F3529" s="32" t="inlineStr">
        <is>
          <t>Unidad</t>
        </is>
      </c>
      <c r="G3529" s="35" t="inlineStr">
        <is>
          <t>suministro</t>
        </is>
      </c>
      <c r="H3529" s="159" t="n">
        <v>1356600</v>
      </c>
      <c r="I3529" s="37" t="n">
        <v>158.91</v>
      </c>
      <c r="J3529" s="37" t="n">
        <v>151.76</v>
      </c>
      <c r="K3529" s="160">
        <f>H3529*(I3529/J3529)</f>
        <v/>
      </c>
      <c r="L3529" s="159" t="n">
        <v>1697849.9454</v>
      </c>
      <c r="M3529" s="159" t="n">
        <v>1648398</v>
      </c>
      <c r="N3529" s="159" t="n">
        <v>1780269.84</v>
      </c>
      <c r="O3529" s="162">
        <f>MIN(K3529,L3529,M3529,N3529)</f>
        <v/>
      </c>
      <c r="P3529" s="162">
        <f>MAX(K3529,L3529,M3529,N3529)</f>
        <v/>
      </c>
      <c r="Q3529" s="162">
        <f>MEDIAN(K3529,L3529,M3529,N3529)</f>
        <v/>
      </c>
      <c r="R3529" s="162">
        <f>AVERAGE(K3529,L3529,M3529,N3529)</f>
        <v/>
      </c>
      <c r="S3529" s="162">
        <f>AVERAGE(O3529,Q3529)</f>
        <v/>
      </c>
      <c r="T3529" s="162">
        <f>AVERAGE(P3529,Q3529)</f>
        <v/>
      </c>
      <c r="U3529" s="41">
        <f>STDEVA(K3529,L3529,M3529,N3529)</f>
        <v/>
      </c>
      <c r="V3529" s="42">
        <f>U3529/Q3529</f>
        <v/>
      </c>
      <c r="W3529" s="43">
        <f>IF(X3529=O3529,"MENOR",IF(X3529=S3529,"PROM[MEN-MED]","PROMEDIO"))</f>
        <v/>
      </c>
      <c r="X3529" s="163">
        <f>IF(V3529&lt;=300%,O3529,IF(AND(V3529&gt;100%,V3529&lt;=150%),S3529,R3529))</f>
        <v/>
      </c>
      <c r="Y3529" s="162">
        <f>ROUND(X3529,0)</f>
        <v/>
      </c>
    </row>
    <row r="3530" ht="15.75" customHeight="1">
      <c r="B3530" s="57" t="inlineStr">
        <is>
          <t>7.36</t>
        </is>
      </c>
      <c r="C3530" s="32" t="n">
        <v>8714199</v>
      </c>
      <c r="D3530" s="59" t="inlineStr">
        <is>
          <t xml:space="preserve">CAMBIO DE VALVULA DE ESCAPE </t>
        </is>
      </c>
      <c r="E3530" s="56" t="inlineStr">
        <is>
          <t xml:space="preserve">cambio de valvula de escape </t>
        </is>
      </c>
      <c r="F3530" s="32" t="inlineStr">
        <is>
          <t>Unidad</t>
        </is>
      </c>
      <c r="G3530" s="35" t="inlineStr">
        <is>
          <t>suministro</t>
        </is>
      </c>
      <c r="H3530" s="159" t="n">
        <v>544901</v>
      </c>
      <c r="I3530" s="37" t="n">
        <v>158.91</v>
      </c>
      <c r="J3530" s="37" t="n">
        <v>151.76</v>
      </c>
      <c r="K3530" s="160">
        <f>H3530*(I3530/J3530)</f>
        <v/>
      </c>
      <c r="L3530" s="159" t="n">
        <v>666325.5416999999</v>
      </c>
      <c r="M3530" s="159" t="n">
        <v>646918</v>
      </c>
      <c r="N3530" s="159" t="n">
        <v>698671.4399999999</v>
      </c>
      <c r="O3530" s="162">
        <f>MIN(K3530,L3530,M3530,N3530)</f>
        <v/>
      </c>
      <c r="P3530" s="162">
        <f>MAX(K3530,L3530,M3530,N3530)</f>
        <v/>
      </c>
      <c r="Q3530" s="162">
        <f>MEDIAN(K3530,L3530,M3530,N3530)</f>
        <v/>
      </c>
      <c r="R3530" s="162">
        <f>AVERAGE(K3530,L3530,M3530,N3530)</f>
        <v/>
      </c>
      <c r="S3530" s="162">
        <f>AVERAGE(O3530,Q3530)</f>
        <v/>
      </c>
      <c r="T3530" s="162">
        <f>AVERAGE(P3530,Q3530)</f>
        <v/>
      </c>
      <c r="U3530" s="41">
        <f>STDEVA(K3530,L3530,M3530,N3530)</f>
        <v/>
      </c>
      <c r="V3530" s="42">
        <f>U3530/Q3530</f>
        <v/>
      </c>
      <c r="W3530" s="43">
        <f>IF(X3530=O3530,"MENOR",IF(X3530=S3530,"PROM[MEN-MED]","PROMEDIO"))</f>
        <v/>
      </c>
      <c r="X3530" s="163">
        <f>IF(V3530&lt;=300%,O3530,IF(AND(V3530&gt;100%,V3530&lt;=150%),S3530,R3530))</f>
        <v/>
      </c>
      <c r="Y3530" s="162">
        <f>ROUND(X3530,0)</f>
        <v/>
      </c>
    </row>
    <row r="3531" ht="15.75" customHeight="1">
      <c r="B3531" s="57" t="inlineStr">
        <is>
          <t>7.37</t>
        </is>
      </c>
      <c r="C3531" s="32" t="n">
        <v>8714199</v>
      </c>
      <c r="D3531" s="59" t="inlineStr">
        <is>
          <t>CAMBIO DE VALVULA DE ADMISION</t>
        </is>
      </c>
      <c r="E3531" s="56" t="inlineStr">
        <is>
          <t>cambio de valvula de admision</t>
        </is>
      </c>
      <c r="F3531" s="32" t="inlineStr">
        <is>
          <t>Unidad</t>
        </is>
      </c>
      <c r="G3531" s="35" t="inlineStr">
        <is>
          <t>suministro</t>
        </is>
      </c>
      <c r="H3531" s="159" t="n">
        <v>544901</v>
      </c>
      <c r="I3531" s="37" t="n">
        <v>158.91</v>
      </c>
      <c r="J3531" s="37" t="n">
        <v>151.76</v>
      </c>
      <c r="K3531" s="160">
        <f>H3531*(I3531/J3531)</f>
        <v/>
      </c>
      <c r="L3531" s="159" t="n">
        <v>659918.9387000001</v>
      </c>
      <c r="M3531" s="159" t="n">
        <v>640698</v>
      </c>
      <c r="N3531" s="159" t="n">
        <v>691953.84</v>
      </c>
      <c r="O3531" s="162">
        <f>MIN(K3531,L3531,M3531,N3531)</f>
        <v/>
      </c>
      <c r="P3531" s="162">
        <f>MAX(K3531,L3531,M3531,N3531)</f>
        <v/>
      </c>
      <c r="Q3531" s="162">
        <f>MEDIAN(K3531,L3531,M3531,N3531)</f>
        <v/>
      </c>
      <c r="R3531" s="162">
        <f>AVERAGE(K3531,L3531,M3531,N3531)</f>
        <v/>
      </c>
      <c r="S3531" s="162">
        <f>AVERAGE(O3531,Q3531)</f>
        <v/>
      </c>
      <c r="T3531" s="162">
        <f>AVERAGE(P3531,Q3531)</f>
        <v/>
      </c>
      <c r="U3531" s="41">
        <f>STDEVA(K3531,L3531,M3531,N3531)</f>
        <v/>
      </c>
      <c r="V3531" s="42">
        <f>U3531/Q3531</f>
        <v/>
      </c>
      <c r="W3531" s="43">
        <f>IF(X3531=O3531,"MENOR",IF(X3531=S3531,"PROM[MEN-MED]","PROMEDIO"))</f>
        <v/>
      </c>
      <c r="X3531" s="163">
        <f>IF(V3531&lt;=300%,O3531,IF(AND(V3531&gt;100%,V3531&lt;=150%),S3531,R3531))</f>
        <v/>
      </c>
      <c r="Y3531" s="162">
        <f>ROUND(X3531,0)</f>
        <v/>
      </c>
    </row>
    <row r="3532" ht="15.75" customHeight="1">
      <c r="B3532" s="57" t="inlineStr">
        <is>
          <t>7.38</t>
        </is>
      </c>
      <c r="C3532" s="32" t="n">
        <v>8714199</v>
      </c>
      <c r="D3532" s="59" t="inlineStr">
        <is>
          <t>CAMBIO DE CASQUILLO DE LA GUIA DE LA VALVULA DE ESCAPE</t>
        </is>
      </c>
      <c r="E3532" s="56" t="inlineStr">
        <is>
          <t>cambio de casquillo de la guia de la valvula de escape</t>
        </is>
      </c>
      <c r="F3532" s="32" t="inlineStr">
        <is>
          <t>Unidad</t>
        </is>
      </c>
      <c r="G3532" s="35" t="inlineStr">
        <is>
          <t>suministro</t>
        </is>
      </c>
      <c r="H3532" s="159" t="n">
        <v>544901</v>
      </c>
      <c r="I3532" s="37" t="n">
        <v>158.91</v>
      </c>
      <c r="J3532" s="37" t="n">
        <v>151.76</v>
      </c>
      <c r="K3532" s="160">
        <f>H3532*(I3532/J3532)</f>
        <v/>
      </c>
      <c r="L3532" s="159" t="n">
        <v>679139.7711</v>
      </c>
      <c r="M3532" s="159" t="n">
        <v>659359</v>
      </c>
      <c r="N3532" s="159" t="n">
        <v>712107.72</v>
      </c>
      <c r="O3532" s="162">
        <f>MIN(K3532,L3532,M3532,N3532)</f>
        <v/>
      </c>
      <c r="P3532" s="162">
        <f>MAX(K3532,L3532,M3532,N3532)</f>
        <v/>
      </c>
      <c r="Q3532" s="162">
        <f>MEDIAN(K3532,L3532,M3532,N3532)</f>
        <v/>
      </c>
      <c r="R3532" s="162">
        <f>AVERAGE(K3532,L3532,M3532,N3532)</f>
        <v/>
      </c>
      <c r="S3532" s="162">
        <f>AVERAGE(O3532,Q3532)</f>
        <v/>
      </c>
      <c r="T3532" s="162">
        <f>AVERAGE(P3532,Q3532)</f>
        <v/>
      </c>
      <c r="U3532" s="41">
        <f>STDEVA(K3532,L3532,M3532,N3532)</f>
        <v/>
      </c>
      <c r="V3532" s="42">
        <f>U3532/Q3532</f>
        <v/>
      </c>
      <c r="W3532" s="43">
        <f>IF(X3532=O3532,"MENOR",IF(X3532=S3532,"PROM[MEN-MED]","PROMEDIO"))</f>
        <v/>
      </c>
      <c r="X3532" s="163">
        <f>IF(V3532&lt;=300%,O3532,IF(AND(V3532&gt;100%,V3532&lt;=150%),S3532,R3532))</f>
        <v/>
      </c>
      <c r="Y3532" s="162">
        <f>ROUND(X3532,0)</f>
        <v/>
      </c>
    </row>
    <row r="3533" ht="15.75" customHeight="1">
      <c r="B3533" s="57" t="inlineStr">
        <is>
          <t>7.39</t>
        </is>
      </c>
      <c r="C3533" s="32" t="n">
        <v>8714199</v>
      </c>
      <c r="D3533" s="59" t="inlineStr">
        <is>
          <t xml:space="preserve">CAMBIO DE ASIENTO DEL MUELLE DE LA VALVULA </t>
        </is>
      </c>
      <c r="E3533" s="56" t="inlineStr">
        <is>
          <t xml:space="preserve">cambio de asiento del muelle de la valvula </t>
        </is>
      </c>
      <c r="F3533" s="32" t="inlineStr">
        <is>
          <t>Unidad</t>
        </is>
      </c>
      <c r="G3533" s="35" t="inlineStr">
        <is>
          <t>suministro</t>
        </is>
      </c>
      <c r="H3533" s="159" t="n">
        <v>544901</v>
      </c>
      <c r="I3533" s="37" t="n">
        <v>158.91</v>
      </c>
      <c r="J3533" s="37" t="n">
        <v>151.76</v>
      </c>
      <c r="K3533" s="160">
        <f>H3533*(I3533/J3533)</f>
        <v/>
      </c>
      <c r="L3533" s="159" t="n">
        <v>679139.7711</v>
      </c>
      <c r="M3533" s="159" t="n">
        <v>659359</v>
      </c>
      <c r="N3533" s="159" t="n">
        <v>712107.72</v>
      </c>
      <c r="O3533" s="162">
        <f>MIN(K3533,L3533,M3533,N3533)</f>
        <v/>
      </c>
      <c r="P3533" s="162">
        <f>MAX(K3533,L3533,M3533,N3533)</f>
        <v/>
      </c>
      <c r="Q3533" s="162">
        <f>MEDIAN(K3533,L3533,M3533,N3533)</f>
        <v/>
      </c>
      <c r="R3533" s="162">
        <f>AVERAGE(K3533,L3533,M3533,N3533)</f>
        <v/>
      </c>
      <c r="S3533" s="162">
        <f>AVERAGE(O3533,Q3533)</f>
        <v/>
      </c>
      <c r="T3533" s="162">
        <f>AVERAGE(P3533,Q3533)</f>
        <v/>
      </c>
      <c r="U3533" s="41">
        <f>STDEVA(K3533,L3533,M3533,N3533)</f>
        <v/>
      </c>
      <c r="V3533" s="42">
        <f>U3533/Q3533</f>
        <v/>
      </c>
      <c r="W3533" s="43">
        <f>IF(X3533=O3533,"MENOR",IF(X3533=S3533,"PROM[MEN-MED]","PROMEDIO"))</f>
        <v/>
      </c>
      <c r="X3533" s="163">
        <f>IF(V3533&lt;=300%,O3533,IF(AND(V3533&gt;100%,V3533&lt;=150%),S3533,R3533))</f>
        <v/>
      </c>
      <c r="Y3533" s="162">
        <f>ROUND(X3533,0)</f>
        <v/>
      </c>
    </row>
    <row r="3534" ht="15.75" customHeight="1">
      <c r="B3534" s="57" t="inlineStr">
        <is>
          <t>7.40</t>
        </is>
      </c>
      <c r="C3534" s="32" t="n">
        <v>8714199</v>
      </c>
      <c r="D3534" s="59" t="inlineStr">
        <is>
          <t>CAMBIO DE SELLO DE ACEITE DEL VAASTAGO DE LA VALVULA</t>
        </is>
      </c>
      <c r="E3534" s="56" t="inlineStr">
        <is>
          <t>cambio de sello de aceite del vaastago de la valvula</t>
        </is>
      </c>
      <c r="F3534" s="32" t="inlineStr">
        <is>
          <t>Unidad</t>
        </is>
      </c>
      <c r="G3534" s="35" t="inlineStr">
        <is>
          <t>suministro</t>
        </is>
      </c>
      <c r="H3534" s="159" t="n">
        <v>820743</v>
      </c>
      <c r="I3534" s="37" t="n">
        <v>158.91</v>
      </c>
      <c r="J3534" s="37" t="n">
        <v>151.76</v>
      </c>
      <c r="K3534" s="160">
        <f>H3534*(I3534/J3534)</f>
        <v/>
      </c>
      <c r="L3534" s="159" t="n">
        <v>999488.3066</v>
      </c>
      <c r="M3534" s="159" t="n">
        <v>970377</v>
      </c>
      <c r="N3534" s="159" t="n">
        <v>1048007.16</v>
      </c>
      <c r="O3534" s="162">
        <f>MIN(K3534,L3534,M3534,N3534)</f>
        <v/>
      </c>
      <c r="P3534" s="162">
        <f>MAX(K3534,L3534,M3534,N3534)</f>
        <v/>
      </c>
      <c r="Q3534" s="162">
        <f>MEDIAN(K3534,L3534,M3534,N3534)</f>
        <v/>
      </c>
      <c r="R3534" s="162">
        <f>AVERAGE(K3534,L3534,M3534,N3534)</f>
        <v/>
      </c>
      <c r="S3534" s="162">
        <f>AVERAGE(O3534,Q3534)</f>
        <v/>
      </c>
      <c r="T3534" s="162">
        <f>AVERAGE(P3534,Q3534)</f>
        <v/>
      </c>
      <c r="U3534" s="41">
        <f>STDEVA(K3534,L3534,M3534,N3534)</f>
        <v/>
      </c>
      <c r="V3534" s="42">
        <f>U3534/Q3534</f>
        <v/>
      </c>
      <c r="W3534" s="43">
        <f>IF(X3534=O3534,"MENOR",IF(X3534=S3534,"PROM[MEN-MED]","PROMEDIO"))</f>
        <v/>
      </c>
      <c r="X3534" s="163">
        <f>IF(V3534&lt;=300%,O3534,IF(AND(V3534&gt;100%,V3534&lt;=150%),S3534,R3534))</f>
        <v/>
      </c>
      <c r="Y3534" s="162">
        <f>ROUND(X3534,0)</f>
        <v/>
      </c>
    </row>
    <row r="3535" ht="15.75" customHeight="1">
      <c r="B3535" s="57" t="inlineStr">
        <is>
          <t>7.41</t>
        </is>
      </c>
      <c r="C3535" s="32" t="n">
        <v>8714199</v>
      </c>
      <c r="D3535" s="59" t="inlineStr">
        <is>
          <t>CAMBIO DE MUELLE DE COMPRESION INTERNO</t>
        </is>
      </c>
      <c r="E3535" s="56" t="inlineStr">
        <is>
          <t>cambio de muelle de compresion interno</t>
        </is>
      </c>
      <c r="F3535" s="32" t="inlineStr">
        <is>
          <t>Unidad</t>
        </is>
      </c>
      <c r="G3535" s="35" t="inlineStr">
        <is>
          <t>suministro</t>
        </is>
      </c>
      <c r="H3535" s="159" t="n">
        <v>820743</v>
      </c>
      <c r="I3535" s="37" t="n">
        <v>158.91</v>
      </c>
      <c r="J3535" s="37" t="n">
        <v>151.76</v>
      </c>
      <c r="K3535" s="160">
        <f>H3535*(I3535/J3535)</f>
        <v/>
      </c>
      <c r="L3535" s="159" t="n">
        <v>1018710.1743</v>
      </c>
      <c r="M3535" s="159" t="n">
        <v>989039</v>
      </c>
      <c r="N3535" s="159" t="n">
        <v>1068162.12</v>
      </c>
      <c r="O3535" s="162">
        <f>MIN(K3535,L3535,M3535,N3535)</f>
        <v/>
      </c>
      <c r="P3535" s="162">
        <f>MAX(K3535,L3535,M3535,N3535)</f>
        <v/>
      </c>
      <c r="Q3535" s="162">
        <f>MEDIAN(K3535,L3535,M3535,N3535)</f>
        <v/>
      </c>
      <c r="R3535" s="162">
        <f>AVERAGE(K3535,L3535,M3535,N3535)</f>
        <v/>
      </c>
      <c r="S3535" s="162">
        <f>AVERAGE(O3535,Q3535)</f>
        <v/>
      </c>
      <c r="T3535" s="162">
        <f>AVERAGE(P3535,Q3535)</f>
        <v/>
      </c>
      <c r="U3535" s="41">
        <f>STDEVA(K3535,L3535,M3535,N3535)</f>
        <v/>
      </c>
      <c r="V3535" s="42">
        <f>U3535/Q3535</f>
        <v/>
      </c>
      <c r="W3535" s="43">
        <f>IF(X3535=O3535,"MENOR",IF(X3535=S3535,"PROM[MEN-MED]","PROMEDIO"))</f>
        <v/>
      </c>
      <c r="X3535" s="163">
        <f>IF(V3535&lt;=300%,O3535,IF(AND(V3535&gt;100%,V3535&lt;=150%),S3535,R3535))</f>
        <v/>
      </c>
      <c r="Y3535" s="162">
        <f>ROUND(X3535,0)</f>
        <v/>
      </c>
    </row>
    <row r="3536" ht="15.75" customHeight="1">
      <c r="B3536" s="57" t="inlineStr">
        <is>
          <t>7.42</t>
        </is>
      </c>
      <c r="C3536" s="32" t="n">
        <v>8714199</v>
      </c>
      <c r="D3536" s="59" t="inlineStr">
        <is>
          <t xml:space="preserve">CAMBIO DE RETEN DEL MUELLE DE LA VALVULA </t>
        </is>
      </c>
      <c r="E3536" s="56" t="inlineStr">
        <is>
          <t xml:space="preserve">cambio de reten del muelle de la valvula </t>
        </is>
      </c>
      <c r="F3536" s="32" t="inlineStr">
        <is>
          <t>Unidad</t>
        </is>
      </c>
      <c r="G3536" s="35" t="inlineStr">
        <is>
          <t>suministro</t>
        </is>
      </c>
      <c r="H3536" s="159" t="n">
        <v>820743</v>
      </c>
      <c r="I3536" s="37" t="n">
        <v>158.91</v>
      </c>
      <c r="J3536" s="37" t="n">
        <v>151.76</v>
      </c>
      <c r="K3536" s="160">
        <f>H3536*(I3536/J3536)</f>
        <v/>
      </c>
      <c r="L3536" s="159" t="n">
        <v>999488.3066</v>
      </c>
      <c r="M3536" s="159" t="n">
        <v>970377</v>
      </c>
      <c r="N3536" s="159" t="n">
        <v>1048007.16</v>
      </c>
      <c r="O3536" s="162">
        <f>MIN(K3536,L3536,M3536,N3536)</f>
        <v/>
      </c>
      <c r="P3536" s="162">
        <f>MAX(K3536,L3536,M3536,N3536)</f>
        <v/>
      </c>
      <c r="Q3536" s="162">
        <f>MEDIAN(K3536,L3536,M3536,N3536)</f>
        <v/>
      </c>
      <c r="R3536" s="162">
        <f>AVERAGE(K3536,L3536,M3536,N3536)</f>
        <v/>
      </c>
      <c r="S3536" s="162">
        <f>AVERAGE(O3536,Q3536)</f>
        <v/>
      </c>
      <c r="T3536" s="162">
        <f>AVERAGE(P3536,Q3536)</f>
        <v/>
      </c>
      <c r="U3536" s="41">
        <f>STDEVA(K3536,L3536,M3536,N3536)</f>
        <v/>
      </c>
      <c r="V3536" s="42">
        <f>U3536/Q3536</f>
        <v/>
      </c>
      <c r="W3536" s="43">
        <f>IF(X3536=O3536,"MENOR",IF(X3536=S3536,"PROM[MEN-MED]","PROMEDIO"))</f>
        <v/>
      </c>
      <c r="X3536" s="163">
        <f>IF(V3536&lt;=300%,O3536,IF(AND(V3536&gt;100%,V3536&lt;=150%),S3536,R3536))</f>
        <v/>
      </c>
      <c r="Y3536" s="162">
        <f>ROUND(X3536,0)</f>
        <v/>
      </c>
    </row>
    <row r="3537" ht="15.75" customHeight="1">
      <c r="B3537" s="57" t="inlineStr">
        <is>
          <t>7.43</t>
        </is>
      </c>
      <c r="C3537" s="32" t="n">
        <v>8714199</v>
      </c>
      <c r="D3537" s="59" t="inlineStr">
        <is>
          <t xml:space="preserve">CAMBIO DE BLOQUEO DEL RETEN DEL MUELLE DE LA VALVULA </t>
        </is>
      </c>
      <c r="E3537" s="56" t="inlineStr">
        <is>
          <t xml:space="preserve">cambio de bloqueo del reten del muelle de la valvula </t>
        </is>
      </c>
      <c r="F3537" s="32" t="inlineStr">
        <is>
          <t>Unidad</t>
        </is>
      </c>
      <c r="G3537" s="35" t="inlineStr">
        <is>
          <t>suministro</t>
        </is>
      </c>
      <c r="H3537" s="159" t="n">
        <v>953012</v>
      </c>
      <c r="I3537" s="37" t="n">
        <v>158.91</v>
      </c>
      <c r="J3537" s="37" t="n">
        <v>151.76</v>
      </c>
      <c r="K3537" s="160">
        <f>H3537*(I3537/J3537)</f>
        <v/>
      </c>
      <c r="L3537" s="159" t="n">
        <v>1199706.9252</v>
      </c>
      <c r="M3537" s="159" t="n">
        <v>1164764</v>
      </c>
      <c r="N3537" s="159" t="n">
        <v>1257945.12</v>
      </c>
      <c r="O3537" s="162">
        <f>MIN(K3537,L3537,M3537,N3537)</f>
        <v/>
      </c>
      <c r="P3537" s="162">
        <f>MAX(K3537,L3537,M3537,N3537)</f>
        <v/>
      </c>
      <c r="Q3537" s="162">
        <f>MEDIAN(K3537,L3537,M3537,N3537)</f>
        <v/>
      </c>
      <c r="R3537" s="162">
        <f>AVERAGE(K3537,L3537,M3537,N3537)</f>
        <v/>
      </c>
      <c r="S3537" s="162">
        <f>AVERAGE(O3537,Q3537)</f>
        <v/>
      </c>
      <c r="T3537" s="162">
        <f>AVERAGE(P3537,Q3537)</f>
        <v/>
      </c>
      <c r="U3537" s="41">
        <f>STDEVA(K3537,L3537,M3537,N3537)</f>
        <v/>
      </c>
      <c r="V3537" s="42">
        <f>U3537/Q3537</f>
        <v/>
      </c>
      <c r="W3537" s="43">
        <f>IF(X3537=O3537,"MENOR",IF(X3537=S3537,"PROM[MEN-MED]","PROMEDIO"))</f>
        <v/>
      </c>
      <c r="X3537" s="163">
        <f>IF(V3537&lt;=300%,O3537,IF(AND(V3537&gt;100%,V3537&lt;=150%),S3537,R3537))</f>
        <v/>
      </c>
      <c r="Y3537" s="162">
        <f>ROUND(X3537,0)</f>
        <v/>
      </c>
    </row>
    <row r="3538" ht="15.75" customHeight="1">
      <c r="B3538" s="57" t="inlineStr">
        <is>
          <t>7.44</t>
        </is>
      </c>
      <c r="C3538" s="32" t="n">
        <v>8714199</v>
      </c>
      <c r="D3538" s="59" t="inlineStr">
        <is>
          <t>CAMBIO DE ANILLO DE COMPRESION NO.1</t>
        </is>
      </c>
      <c r="E3538" s="56" t="inlineStr">
        <is>
          <t>cambio de anillo de compresion no.1</t>
        </is>
      </c>
      <c r="F3538" s="32" t="inlineStr">
        <is>
          <t>Unidad</t>
        </is>
      </c>
      <c r="G3538" s="35" t="inlineStr">
        <is>
          <t>suministro</t>
        </is>
      </c>
      <c r="H3538" s="159" t="n">
        <v>1458345</v>
      </c>
      <c r="I3538" s="37" t="n">
        <v>158.91</v>
      </c>
      <c r="J3538" s="37" t="n">
        <v>151.76</v>
      </c>
      <c r="K3538" s="160">
        <f>H3538*(I3538/J3538)</f>
        <v/>
      </c>
      <c r="L3538" s="159" t="n">
        <v>1841344.3937</v>
      </c>
      <c r="M3538" s="159" t="n">
        <v>1787713</v>
      </c>
      <c r="N3538" s="159" t="n">
        <v>1930730.04</v>
      </c>
      <c r="O3538" s="162">
        <f>MIN(K3538,L3538,M3538,N3538)</f>
        <v/>
      </c>
      <c r="P3538" s="162">
        <f>MAX(K3538,L3538,M3538,N3538)</f>
        <v/>
      </c>
      <c r="Q3538" s="162">
        <f>MEDIAN(K3538,L3538,M3538,N3538)</f>
        <v/>
      </c>
      <c r="R3538" s="162">
        <f>AVERAGE(K3538,L3538,M3538,N3538)</f>
        <v/>
      </c>
      <c r="S3538" s="162">
        <f>AVERAGE(O3538,Q3538)</f>
        <v/>
      </c>
      <c r="T3538" s="162">
        <f>AVERAGE(P3538,Q3538)</f>
        <v/>
      </c>
      <c r="U3538" s="41">
        <f>STDEVA(K3538,L3538,M3538,N3538)</f>
        <v/>
      </c>
      <c r="V3538" s="42">
        <f>U3538/Q3538</f>
        <v/>
      </c>
      <c r="W3538" s="43">
        <f>IF(X3538=O3538,"MENOR",IF(X3538=S3538,"PROM[MEN-MED]","PROMEDIO"))</f>
        <v/>
      </c>
      <c r="X3538" s="163">
        <f>IF(V3538&lt;=300%,O3538,IF(AND(V3538&gt;100%,V3538&lt;=150%),S3538,R3538))</f>
        <v/>
      </c>
      <c r="Y3538" s="162">
        <f>ROUND(X3538,0)</f>
        <v/>
      </c>
    </row>
    <row r="3539" ht="15.75" customHeight="1">
      <c r="B3539" s="57" t="inlineStr">
        <is>
          <t>7.45</t>
        </is>
      </c>
      <c r="C3539" s="32" t="n">
        <v>8714199</v>
      </c>
      <c r="D3539" s="59" t="inlineStr">
        <is>
          <t>CAMBIO DE ANILLO DE COMPRESION NO.2</t>
        </is>
      </c>
      <c r="E3539" s="56" t="inlineStr">
        <is>
          <t>cambio de anillo de compresion no.2</t>
        </is>
      </c>
      <c r="F3539" s="32" t="inlineStr">
        <is>
          <t>Unidad</t>
        </is>
      </c>
      <c r="G3539" s="35" t="inlineStr">
        <is>
          <t>suministro</t>
        </is>
      </c>
      <c r="H3539" s="159" t="n">
        <v>1458345</v>
      </c>
      <c r="I3539" s="37" t="n">
        <v>158.91</v>
      </c>
      <c r="J3539" s="37" t="n">
        <v>151.76</v>
      </c>
      <c r="K3539" s="160">
        <f>H3539*(I3539/J3539)</f>
        <v/>
      </c>
      <c r="L3539" s="159" t="n">
        <v>1789717.6955</v>
      </c>
      <c r="M3539" s="159" t="n">
        <v>1737590</v>
      </c>
      <c r="N3539" s="159" t="n">
        <v>1876597.2</v>
      </c>
      <c r="O3539" s="162">
        <f>MIN(K3539,L3539,M3539,N3539)</f>
        <v/>
      </c>
      <c r="P3539" s="162">
        <f>MAX(K3539,L3539,M3539,N3539)</f>
        <v/>
      </c>
      <c r="Q3539" s="162">
        <f>MEDIAN(K3539,L3539,M3539,N3539)</f>
        <v/>
      </c>
      <c r="R3539" s="162">
        <f>AVERAGE(K3539,L3539,M3539,N3539)</f>
        <v/>
      </c>
      <c r="S3539" s="162">
        <f>AVERAGE(O3539,Q3539)</f>
        <v/>
      </c>
      <c r="T3539" s="162">
        <f>AVERAGE(P3539,Q3539)</f>
        <v/>
      </c>
      <c r="U3539" s="41">
        <f>STDEVA(K3539,L3539,M3539,N3539)</f>
        <v/>
      </c>
      <c r="V3539" s="42">
        <f>U3539/Q3539</f>
        <v/>
      </c>
      <c r="W3539" s="43">
        <f>IF(X3539=O3539,"MENOR",IF(X3539=S3539,"PROM[MEN-MED]","PROMEDIO"))</f>
        <v/>
      </c>
      <c r="X3539" s="163">
        <f>IF(V3539&lt;=300%,O3539,IF(AND(V3539&gt;100%,V3539&lt;=150%),S3539,R3539))</f>
        <v/>
      </c>
      <c r="Y3539" s="162">
        <f>ROUND(X3539,0)</f>
        <v/>
      </c>
    </row>
    <row r="3540" ht="15.75" customHeight="1">
      <c r="B3540" s="57" t="inlineStr">
        <is>
          <t>7.46</t>
        </is>
      </c>
      <c r="C3540" s="32" t="n">
        <v>8714199</v>
      </c>
      <c r="D3540" s="59" t="inlineStr">
        <is>
          <t>CAMBIO DE ANILLO DE LUBRICACION RIEL LATERAL</t>
        </is>
      </c>
      <c r="E3540" s="56" t="inlineStr">
        <is>
          <t>cambio de anillo de lubricacion riel lateral</t>
        </is>
      </c>
      <c r="F3540" s="32" t="inlineStr">
        <is>
          <t>Unidad</t>
        </is>
      </c>
      <c r="G3540" s="35" t="inlineStr">
        <is>
          <t>suministro</t>
        </is>
      </c>
      <c r="H3540" s="159" t="n">
        <v>1006145</v>
      </c>
      <c r="I3540" s="37" t="n">
        <v>158.91</v>
      </c>
      <c r="J3540" s="37" t="n">
        <v>151.76</v>
      </c>
      <c r="K3540" s="160">
        <f>H3540*(I3540/J3540)</f>
        <v/>
      </c>
      <c r="L3540" s="159" t="n">
        <v>1349833.541</v>
      </c>
      <c r="M3540" s="159" t="n">
        <v>1310518</v>
      </c>
      <c r="N3540" s="159" t="n">
        <v>1415359.44</v>
      </c>
      <c r="O3540" s="162">
        <f>MIN(K3540,L3540,M3540,N3540)</f>
        <v/>
      </c>
      <c r="P3540" s="162">
        <f>MAX(K3540,L3540,M3540,N3540)</f>
        <v/>
      </c>
      <c r="Q3540" s="162">
        <f>MEDIAN(K3540,L3540,M3540,N3540)</f>
        <v/>
      </c>
      <c r="R3540" s="162">
        <f>AVERAGE(K3540,L3540,M3540,N3540)</f>
        <v/>
      </c>
      <c r="S3540" s="162">
        <f>AVERAGE(O3540,Q3540)</f>
        <v/>
      </c>
      <c r="T3540" s="162">
        <f>AVERAGE(P3540,Q3540)</f>
        <v/>
      </c>
      <c r="U3540" s="41">
        <f>STDEVA(K3540,L3540,M3540,N3540)</f>
        <v/>
      </c>
      <c r="V3540" s="42">
        <f>U3540/Q3540</f>
        <v/>
      </c>
      <c r="W3540" s="43">
        <f>IF(X3540=O3540,"MENOR",IF(X3540=S3540,"PROM[MEN-MED]","PROMEDIO"))</f>
        <v/>
      </c>
      <c r="X3540" s="163">
        <f>IF(V3540&lt;=300%,O3540,IF(AND(V3540&gt;100%,V3540&lt;=150%),S3540,R3540))</f>
        <v/>
      </c>
      <c r="Y3540" s="162">
        <f>ROUND(X3540,0)</f>
        <v/>
      </c>
    </row>
    <row r="3541" ht="15.75" customHeight="1">
      <c r="B3541" s="57" t="inlineStr">
        <is>
          <t>7.47</t>
        </is>
      </c>
      <c r="C3541" s="32" t="n">
        <v>8714199</v>
      </c>
      <c r="D3541" s="59" t="inlineStr">
        <is>
          <t xml:space="preserve">CAMBIO DE ANILLO DE LUBRICACION EXPANSOR </t>
        </is>
      </c>
      <c r="E3541" s="56" t="inlineStr">
        <is>
          <t xml:space="preserve">cambio de anillo de lubricacion expansor </t>
        </is>
      </c>
      <c r="F3541" s="32" t="inlineStr">
        <is>
          <t>Unidad</t>
        </is>
      </c>
      <c r="G3541" s="35" t="inlineStr">
        <is>
          <t>suministro</t>
        </is>
      </c>
      <c r="H3541" s="159" t="n">
        <v>1153449</v>
      </c>
      <c r="I3541" s="37" t="n">
        <v>158.91</v>
      </c>
      <c r="J3541" s="37" t="n">
        <v>151.76</v>
      </c>
      <c r="K3541" s="160">
        <f>H3541*(I3541/J3541)</f>
        <v/>
      </c>
      <c r="L3541" s="159" t="n">
        <v>1418159.6163</v>
      </c>
      <c r="M3541" s="159" t="n">
        <v>1376854</v>
      </c>
      <c r="N3541" s="159" t="n">
        <v>1487002.32</v>
      </c>
      <c r="O3541" s="162">
        <f>MIN(K3541,L3541,M3541,N3541)</f>
        <v/>
      </c>
      <c r="P3541" s="162">
        <f>MAX(K3541,L3541,M3541,N3541)</f>
        <v/>
      </c>
      <c r="Q3541" s="162">
        <f>MEDIAN(K3541,L3541,M3541,N3541)</f>
        <v/>
      </c>
      <c r="R3541" s="162">
        <f>AVERAGE(K3541,L3541,M3541,N3541)</f>
        <v/>
      </c>
      <c r="S3541" s="162">
        <f>AVERAGE(O3541,Q3541)</f>
        <v/>
      </c>
      <c r="T3541" s="162">
        <f>AVERAGE(P3541,Q3541)</f>
        <v/>
      </c>
      <c r="U3541" s="41">
        <f>STDEVA(K3541,L3541,M3541,N3541)</f>
        <v/>
      </c>
      <c r="V3541" s="42">
        <f>U3541/Q3541</f>
        <v/>
      </c>
      <c r="W3541" s="43">
        <f>IF(X3541=O3541,"MENOR",IF(X3541=S3541,"PROM[MEN-MED]","PROMEDIO"))</f>
        <v/>
      </c>
      <c r="X3541" s="163">
        <f>IF(V3541&lt;=300%,O3541,IF(AND(V3541&gt;100%,V3541&lt;=150%),S3541,R3541))</f>
        <v/>
      </c>
      <c r="Y3541" s="162">
        <f>ROUND(X3541,0)</f>
        <v/>
      </c>
    </row>
    <row r="3542" ht="15.75" customHeight="1">
      <c r="B3542" s="57" t="inlineStr">
        <is>
          <t>7.48</t>
        </is>
      </c>
      <c r="C3542" s="32" t="n">
        <v>8714199</v>
      </c>
      <c r="D3542" s="59" t="inlineStr">
        <is>
          <t xml:space="preserve">CAMBIO DE ANILLO DE RETENCION DEL ORIFICIO DEL PASADOR DEL PISTO </t>
        </is>
      </c>
      <c r="E3542" s="56" t="inlineStr">
        <is>
          <t xml:space="preserve">cambio de anillo de retencion del orificio del pasador del pisto </t>
        </is>
      </c>
      <c r="F3542" s="32" t="inlineStr">
        <is>
          <t>Unidad</t>
        </is>
      </c>
      <c r="G3542" s="35" t="inlineStr">
        <is>
          <t>suministro</t>
        </is>
      </c>
      <c r="H3542" s="159" t="n">
        <v>902704</v>
      </c>
      <c r="I3542" s="37" t="n">
        <v>158.91</v>
      </c>
      <c r="J3542" s="37" t="n">
        <v>151.76</v>
      </c>
      <c r="K3542" s="160">
        <f>H3542*(I3542/J3542)</f>
        <v/>
      </c>
      <c r="L3542" s="159" t="n">
        <v>1131010.0459</v>
      </c>
      <c r="M3542" s="159" t="n">
        <v>1098068</v>
      </c>
      <c r="N3542" s="159" t="n">
        <v>1185913.44</v>
      </c>
      <c r="O3542" s="162">
        <f>MIN(K3542,L3542,M3542,N3542)</f>
        <v/>
      </c>
      <c r="P3542" s="162">
        <f>MAX(K3542,L3542,M3542,N3542)</f>
        <v/>
      </c>
      <c r="Q3542" s="162">
        <f>MEDIAN(K3542,L3542,M3542,N3542)</f>
        <v/>
      </c>
      <c r="R3542" s="162">
        <f>AVERAGE(K3542,L3542,M3542,N3542)</f>
        <v/>
      </c>
      <c r="S3542" s="162">
        <f>AVERAGE(O3542,Q3542)</f>
        <v/>
      </c>
      <c r="T3542" s="162">
        <f>AVERAGE(P3542,Q3542)</f>
        <v/>
      </c>
      <c r="U3542" s="41">
        <f>STDEVA(K3542,L3542,M3542,N3542)</f>
        <v/>
      </c>
      <c r="V3542" s="42">
        <f>U3542/Q3542</f>
        <v/>
      </c>
      <c r="W3542" s="43">
        <f>IF(X3542=O3542,"MENOR",IF(X3542=S3542,"PROM[MEN-MED]","PROMEDIO"))</f>
        <v/>
      </c>
      <c r="X3542" s="163">
        <f>IF(V3542&lt;=300%,O3542,IF(AND(V3542&gt;100%,V3542&lt;=150%),S3542,R3542))</f>
        <v/>
      </c>
      <c r="Y3542" s="162">
        <f>ROUND(X3542,0)</f>
        <v/>
      </c>
    </row>
    <row r="3543" ht="15.75" customHeight="1">
      <c r="B3543" s="57" t="inlineStr">
        <is>
          <t>7.49</t>
        </is>
      </c>
      <c r="C3543" s="32" t="n">
        <v>8714199</v>
      </c>
      <c r="D3543" s="59" t="inlineStr">
        <is>
          <t>CAMBIO DE PISTON</t>
        </is>
      </c>
      <c r="E3543" s="56" t="inlineStr">
        <is>
          <t>cambio de piston</t>
        </is>
      </c>
      <c r="F3543" s="32" t="inlineStr">
        <is>
          <t>Unidad</t>
        </is>
      </c>
      <c r="G3543" s="35" t="inlineStr">
        <is>
          <t>suministro</t>
        </is>
      </c>
      <c r="H3543" s="159" t="n">
        <v>2147950</v>
      </c>
      <c r="I3543" s="37" t="n">
        <v>158.91</v>
      </c>
      <c r="J3543" s="37" t="n">
        <v>151.76</v>
      </c>
      <c r="K3543" s="160">
        <f>H3543*(I3543/J3543)</f>
        <v/>
      </c>
      <c r="L3543" s="159" t="n">
        <v>3045301.0945</v>
      </c>
      <c r="M3543" s="159" t="n">
        <v>2956603</v>
      </c>
      <c r="N3543" s="159" t="n">
        <v>3193131.24</v>
      </c>
      <c r="O3543" s="162">
        <f>MIN(K3543,L3543,M3543,N3543)</f>
        <v/>
      </c>
      <c r="P3543" s="162">
        <f>MAX(K3543,L3543,M3543,N3543)</f>
        <v/>
      </c>
      <c r="Q3543" s="162">
        <f>MEDIAN(K3543,L3543,M3543,N3543)</f>
        <v/>
      </c>
      <c r="R3543" s="162">
        <f>AVERAGE(K3543,L3543,M3543,N3543)</f>
        <v/>
      </c>
      <c r="S3543" s="162">
        <f>AVERAGE(O3543,Q3543)</f>
        <v/>
      </c>
      <c r="T3543" s="162">
        <f>AVERAGE(P3543,Q3543)</f>
        <v/>
      </c>
      <c r="U3543" s="41">
        <f>STDEVA(K3543,L3543,M3543,N3543)</f>
        <v/>
      </c>
      <c r="V3543" s="42">
        <f>U3543/Q3543</f>
        <v/>
      </c>
      <c r="W3543" s="43">
        <f>IF(X3543=O3543,"MENOR",IF(X3543=S3543,"PROM[MEN-MED]","PROMEDIO"))</f>
        <v/>
      </c>
      <c r="X3543" s="163">
        <f>IF(V3543&lt;=300%,O3543,IF(AND(V3543&gt;100%,V3543&lt;=150%),S3543,R3543))</f>
        <v/>
      </c>
      <c r="Y3543" s="162">
        <f>ROUND(X3543,0)</f>
        <v/>
      </c>
    </row>
    <row r="3544" ht="15.75" customHeight="1">
      <c r="B3544" s="57" t="inlineStr">
        <is>
          <t>7.50</t>
        </is>
      </c>
      <c r="C3544" s="32" t="n">
        <v>8714199</v>
      </c>
      <c r="D3544" s="59" t="inlineStr">
        <is>
          <t>CAMBIO DE PASADOR DEL PISTON</t>
        </is>
      </c>
      <c r="E3544" s="56" t="inlineStr">
        <is>
          <t>cambio de pasador del piston</t>
        </is>
      </c>
      <c r="F3544" s="32" t="inlineStr">
        <is>
          <t>Unidad</t>
        </is>
      </c>
      <c r="G3544" s="35" t="inlineStr">
        <is>
          <t>suministro</t>
        </is>
      </c>
      <c r="H3544" s="159" t="n">
        <v>1729665</v>
      </c>
      <c r="I3544" s="37" t="n">
        <v>158.91</v>
      </c>
      <c r="J3544" s="37" t="n">
        <v>151.76</v>
      </c>
      <c r="K3544" s="160">
        <f>H3544*(I3544/J3544)</f>
        <v/>
      </c>
      <c r="L3544" s="159" t="n">
        <v>2771704.2556</v>
      </c>
      <c r="M3544" s="159" t="n">
        <v>2690975</v>
      </c>
      <c r="N3544" s="159" t="n">
        <v>2906253</v>
      </c>
      <c r="O3544" s="162">
        <f>MIN(K3544,L3544,M3544,N3544)</f>
        <v/>
      </c>
      <c r="P3544" s="162">
        <f>MAX(K3544,L3544,M3544,N3544)</f>
        <v/>
      </c>
      <c r="Q3544" s="162">
        <f>MEDIAN(K3544,L3544,M3544,N3544)</f>
        <v/>
      </c>
      <c r="R3544" s="162">
        <f>AVERAGE(K3544,L3544,M3544,N3544)</f>
        <v/>
      </c>
      <c r="S3544" s="162">
        <f>AVERAGE(O3544,Q3544)</f>
        <v/>
      </c>
      <c r="T3544" s="162">
        <f>AVERAGE(P3544,Q3544)</f>
        <v/>
      </c>
      <c r="U3544" s="41">
        <f>STDEVA(K3544,L3544,M3544,N3544)</f>
        <v/>
      </c>
      <c r="V3544" s="42">
        <f>U3544/Q3544</f>
        <v/>
      </c>
      <c r="W3544" s="43">
        <f>IF(X3544=O3544,"MENOR",IF(X3544=S3544,"PROM[MEN-MED]","PROMEDIO"))</f>
        <v/>
      </c>
      <c r="X3544" s="163">
        <f>IF(V3544&lt;=300%,O3544,IF(AND(V3544&gt;100%,V3544&lt;=150%),S3544,R3544))</f>
        <v/>
      </c>
      <c r="Y3544" s="162">
        <f>ROUND(X3544,0)</f>
        <v/>
      </c>
    </row>
    <row r="3545" ht="15.75" customHeight="1">
      <c r="B3545" s="57" t="inlineStr">
        <is>
          <t>7.51</t>
        </is>
      </c>
      <c r="C3545" s="32" t="n">
        <v>8714199</v>
      </c>
      <c r="D3545" s="59" t="inlineStr">
        <is>
          <t>CAMBIO DE SUBCONJUNTO DE BIELA</t>
        </is>
      </c>
      <c r="E3545" s="56" t="inlineStr">
        <is>
          <t>cambio de subconjunto de biela</t>
        </is>
      </c>
      <c r="F3545" s="32" t="inlineStr">
        <is>
          <t>Unidad</t>
        </is>
      </c>
      <c r="G3545" s="35" t="inlineStr">
        <is>
          <t>suministro</t>
        </is>
      </c>
      <c r="H3545" s="159" t="n">
        <v>3221925</v>
      </c>
      <c r="I3545" s="37" t="n">
        <v>158.91</v>
      </c>
      <c r="J3545" s="37" t="n">
        <v>151.76</v>
      </c>
      <c r="K3545" s="160">
        <f>H3545*(I3545/J3545)</f>
        <v/>
      </c>
      <c r="L3545" s="159" t="n">
        <v>4957466.22</v>
      </c>
      <c r="M3545" s="159" t="n">
        <v>4813074</v>
      </c>
      <c r="N3545" s="159" t="n">
        <v>5198119.92</v>
      </c>
      <c r="O3545" s="162">
        <f>MIN(K3545,L3545,M3545,N3545)</f>
        <v/>
      </c>
      <c r="P3545" s="162">
        <f>MAX(K3545,L3545,M3545,N3545)</f>
        <v/>
      </c>
      <c r="Q3545" s="162">
        <f>MEDIAN(K3545,L3545,M3545,N3545)</f>
        <v/>
      </c>
      <c r="R3545" s="162">
        <f>AVERAGE(K3545,L3545,M3545,N3545)</f>
        <v/>
      </c>
      <c r="S3545" s="162">
        <f>AVERAGE(O3545,Q3545)</f>
        <v/>
      </c>
      <c r="T3545" s="162">
        <f>AVERAGE(P3545,Q3545)</f>
        <v/>
      </c>
      <c r="U3545" s="41">
        <f>STDEVA(K3545,L3545,M3545,N3545)</f>
        <v/>
      </c>
      <c r="V3545" s="42">
        <f>U3545/Q3545</f>
        <v/>
      </c>
      <c r="W3545" s="43">
        <f>IF(X3545=O3545,"MENOR",IF(X3545=S3545,"PROM[MEN-MED]","PROMEDIO"))</f>
        <v/>
      </c>
      <c r="X3545" s="163">
        <f>IF(V3545&lt;=300%,O3545,IF(AND(V3545&gt;100%,V3545&lt;=150%),S3545,R3545))</f>
        <v/>
      </c>
      <c r="Y3545" s="162">
        <f>ROUND(X3545,0)</f>
        <v/>
      </c>
    </row>
    <row r="3546" ht="15.75" customHeight="1">
      <c r="B3546" s="57" t="inlineStr">
        <is>
          <t>7.52</t>
        </is>
      </c>
      <c r="C3546" s="32" t="n">
        <v>8714199</v>
      </c>
      <c r="D3546" s="59" t="inlineStr">
        <is>
          <t xml:space="preserve">CAMBIO DE COJINTE DE BIELA </t>
        </is>
      </c>
      <c r="E3546" s="56" t="inlineStr">
        <is>
          <t xml:space="preserve">cambio de cojinte de biela </t>
        </is>
      </c>
      <c r="F3546" s="32" t="inlineStr">
        <is>
          <t>Unidad</t>
        </is>
      </c>
      <c r="G3546" s="35" t="inlineStr">
        <is>
          <t>suministro</t>
        </is>
      </c>
      <c r="H3546" s="159" t="n">
        <v>2995825</v>
      </c>
      <c r="I3546" s="37" t="n">
        <v>158.91</v>
      </c>
      <c r="J3546" s="37" t="n">
        <v>151.76</v>
      </c>
      <c r="K3546" s="160">
        <f>H3546*(I3546/J3546)</f>
        <v/>
      </c>
      <c r="L3546" s="159" t="n">
        <v>4102584.7618</v>
      </c>
      <c r="M3546" s="159" t="n">
        <v>3983092</v>
      </c>
      <c r="N3546" s="159" t="n">
        <v>4301739.36</v>
      </c>
      <c r="O3546" s="162">
        <f>MIN(K3546,L3546,M3546,N3546)</f>
        <v/>
      </c>
      <c r="P3546" s="162">
        <f>MAX(K3546,L3546,M3546,N3546)</f>
        <v/>
      </c>
      <c r="Q3546" s="162">
        <f>MEDIAN(K3546,L3546,M3546,N3546)</f>
        <v/>
      </c>
      <c r="R3546" s="162">
        <f>AVERAGE(K3546,L3546,M3546,N3546)</f>
        <v/>
      </c>
      <c r="S3546" s="162">
        <f>AVERAGE(O3546,Q3546)</f>
        <v/>
      </c>
      <c r="T3546" s="162">
        <f>AVERAGE(P3546,Q3546)</f>
        <v/>
      </c>
      <c r="U3546" s="41">
        <f>STDEVA(K3546,L3546,M3546,N3546)</f>
        <v/>
      </c>
      <c r="V3546" s="42">
        <f>U3546/Q3546</f>
        <v/>
      </c>
      <c r="W3546" s="43">
        <f>IF(X3546=O3546,"MENOR",IF(X3546=S3546,"PROM[MEN-MED]","PROMEDIO"))</f>
        <v/>
      </c>
      <c r="X3546" s="163">
        <f>IF(V3546&lt;=300%,O3546,IF(AND(V3546&gt;100%,V3546&lt;=150%),S3546,R3546))</f>
        <v/>
      </c>
      <c r="Y3546" s="162">
        <f>ROUND(X3546,0)</f>
        <v/>
      </c>
    </row>
    <row r="3547" ht="15.75" customHeight="1">
      <c r="B3547" s="57" t="inlineStr">
        <is>
          <t>7.53</t>
        </is>
      </c>
      <c r="C3547" s="32" t="n">
        <v>8714199</v>
      </c>
      <c r="D3547" s="59" t="inlineStr">
        <is>
          <t>CAMBIO DE SOMBRERETE DE LA BIELA</t>
        </is>
      </c>
      <c r="E3547" s="56" t="inlineStr">
        <is>
          <t>cambio de sombrerete de la biela</t>
        </is>
      </c>
      <c r="F3547" s="32" t="inlineStr">
        <is>
          <t>Unidad</t>
        </is>
      </c>
      <c r="G3547" s="35" t="inlineStr">
        <is>
          <t>suministro</t>
        </is>
      </c>
      <c r="H3547" s="159" t="n">
        <v>2995825</v>
      </c>
      <c r="I3547" s="37" t="n">
        <v>158.91</v>
      </c>
      <c r="J3547" s="37" t="n">
        <v>151.76</v>
      </c>
      <c r="K3547" s="160">
        <f>H3547*(I3547/J3547)</f>
        <v/>
      </c>
      <c r="L3547" s="159" t="n">
        <v>3954058.7555</v>
      </c>
      <c r="M3547" s="159" t="n">
        <v>3838892</v>
      </c>
      <c r="N3547" s="159" t="n">
        <v>4146003.36</v>
      </c>
      <c r="O3547" s="162">
        <f>MIN(K3547,L3547,M3547,N3547)</f>
        <v/>
      </c>
      <c r="P3547" s="162">
        <f>MAX(K3547,L3547,M3547,N3547)</f>
        <v/>
      </c>
      <c r="Q3547" s="162">
        <f>MEDIAN(K3547,L3547,M3547,N3547)</f>
        <v/>
      </c>
      <c r="R3547" s="162">
        <f>AVERAGE(K3547,L3547,M3547,N3547)</f>
        <v/>
      </c>
      <c r="S3547" s="162">
        <f>AVERAGE(O3547,Q3547)</f>
        <v/>
      </c>
      <c r="T3547" s="162">
        <f>AVERAGE(P3547,Q3547)</f>
        <v/>
      </c>
      <c r="U3547" s="41">
        <f>STDEVA(K3547,L3547,M3547,N3547)</f>
        <v/>
      </c>
      <c r="V3547" s="42">
        <f>U3547/Q3547</f>
        <v/>
      </c>
      <c r="W3547" s="43">
        <f>IF(X3547=O3547,"MENOR",IF(X3547=S3547,"PROM[MEN-MED]","PROMEDIO"))</f>
        <v/>
      </c>
      <c r="X3547" s="163">
        <f>IF(V3547&lt;=300%,O3547,IF(AND(V3547&gt;100%,V3547&lt;=150%),S3547,R3547))</f>
        <v/>
      </c>
      <c r="Y3547" s="162">
        <f>ROUND(X3547,0)</f>
        <v/>
      </c>
    </row>
    <row r="3548" ht="15.75" customHeight="1">
      <c r="B3548" s="57" t="inlineStr">
        <is>
          <t>7.54</t>
        </is>
      </c>
      <c r="C3548" s="32" t="n">
        <v>8714199</v>
      </c>
      <c r="D3548" s="59" t="inlineStr">
        <is>
          <t>CAMBIO DE COJINETE SUPERIOR DEL CIGUEÑAL</t>
        </is>
      </c>
      <c r="E3548" s="56" t="inlineStr">
        <is>
          <t>cambio de cojinete superior del cigueñal</t>
        </is>
      </c>
      <c r="F3548" s="32" t="inlineStr">
        <is>
          <t>Unidad</t>
        </is>
      </c>
      <c r="G3548" s="35" t="inlineStr">
        <is>
          <t>suministro</t>
        </is>
      </c>
      <c r="H3548" s="159" t="n">
        <v>3368890</v>
      </c>
      <c r="I3548" s="37" t="n">
        <v>158.91</v>
      </c>
      <c r="J3548" s="37" t="n">
        <v>151.76</v>
      </c>
      <c r="K3548" s="160">
        <f>H3548*(I3548/J3548)</f>
        <v/>
      </c>
      <c r="L3548" s="159" t="n">
        <v>4308825.78</v>
      </c>
      <c r="M3548" s="159" t="n">
        <v>4183326</v>
      </c>
      <c r="N3548" s="159" t="n">
        <v>4517992.08</v>
      </c>
      <c r="O3548" s="162">
        <f>MIN(K3548,L3548,M3548,N3548)</f>
        <v/>
      </c>
      <c r="P3548" s="162">
        <f>MAX(K3548,L3548,M3548,N3548)</f>
        <v/>
      </c>
      <c r="Q3548" s="162">
        <f>MEDIAN(K3548,L3548,M3548,N3548)</f>
        <v/>
      </c>
      <c r="R3548" s="162">
        <f>AVERAGE(K3548,L3548,M3548,N3548)</f>
        <v/>
      </c>
      <c r="S3548" s="162">
        <f>AVERAGE(O3548,Q3548)</f>
        <v/>
      </c>
      <c r="T3548" s="162">
        <f>AVERAGE(P3548,Q3548)</f>
        <v/>
      </c>
      <c r="U3548" s="41">
        <f>STDEVA(K3548,L3548,M3548,N3548)</f>
        <v/>
      </c>
      <c r="V3548" s="42">
        <f>U3548/Q3548</f>
        <v/>
      </c>
      <c r="W3548" s="43">
        <f>IF(X3548=O3548,"MENOR",IF(X3548=S3548,"PROM[MEN-MED]","PROMEDIO"))</f>
        <v/>
      </c>
      <c r="X3548" s="163">
        <f>IF(V3548&lt;=300%,O3548,IF(AND(V3548&gt;100%,V3548&lt;=150%),S3548,R3548))</f>
        <v/>
      </c>
      <c r="Y3548" s="162">
        <f>ROUND(X3548,0)</f>
        <v/>
      </c>
    </row>
    <row r="3549" ht="15.75" customHeight="1">
      <c r="B3549" s="57" t="inlineStr">
        <is>
          <t>7.55</t>
        </is>
      </c>
      <c r="C3549" s="32" t="n">
        <v>8714199</v>
      </c>
      <c r="D3549" s="59" t="inlineStr">
        <is>
          <t>CAMBIO DE COJINETE INFERIOR DEL CIGÜEÑAL</t>
        </is>
      </c>
      <c r="E3549" s="56" t="inlineStr">
        <is>
          <t>cambio de cojinete inferior del cigüeñal</t>
        </is>
      </c>
      <c r="F3549" s="32" t="inlineStr">
        <is>
          <t>Unidad</t>
        </is>
      </c>
      <c r="G3549" s="35" t="inlineStr">
        <is>
          <t>suministro</t>
        </is>
      </c>
      <c r="H3549" s="159" t="n">
        <v>3052350</v>
      </c>
      <c r="I3549" s="37" t="n">
        <v>158.91</v>
      </c>
      <c r="J3549" s="37" t="n">
        <v>151.76</v>
      </c>
      <c r="K3549" s="160">
        <f>H3549*(I3549/J3549)</f>
        <v/>
      </c>
      <c r="L3549" s="159" t="n">
        <v>3824331.2863</v>
      </c>
      <c r="M3549" s="159" t="n">
        <v>3712943</v>
      </c>
      <c r="N3549" s="159" t="n">
        <v>4009978.44</v>
      </c>
      <c r="O3549" s="162">
        <f>MIN(K3549,L3549,M3549,N3549)</f>
        <v/>
      </c>
      <c r="P3549" s="162">
        <f>MAX(K3549,L3549,M3549,N3549)</f>
        <v/>
      </c>
      <c r="Q3549" s="162">
        <f>MEDIAN(K3549,L3549,M3549,N3549)</f>
        <v/>
      </c>
      <c r="R3549" s="162">
        <f>AVERAGE(K3549,L3549,M3549,N3549)</f>
        <v/>
      </c>
      <c r="S3549" s="162">
        <f>AVERAGE(O3549,Q3549)</f>
        <v/>
      </c>
      <c r="T3549" s="162">
        <f>AVERAGE(P3549,Q3549)</f>
        <v/>
      </c>
      <c r="U3549" s="41">
        <f>STDEVA(K3549,L3549,M3549,N3549)</f>
        <v/>
      </c>
      <c r="V3549" s="42">
        <f>U3549/Q3549</f>
        <v/>
      </c>
      <c r="W3549" s="43">
        <f>IF(X3549=O3549,"MENOR",IF(X3549=S3549,"PROM[MEN-MED]","PROMEDIO"))</f>
        <v/>
      </c>
      <c r="X3549" s="163">
        <f>IF(V3549&lt;=300%,O3549,IF(AND(V3549&gt;100%,V3549&lt;=150%),S3549,R3549))</f>
        <v/>
      </c>
      <c r="Y3549" s="162">
        <f>ROUND(X3549,0)</f>
        <v/>
      </c>
    </row>
    <row r="3550" ht="15.75" customHeight="1">
      <c r="B3550" s="57" t="inlineStr">
        <is>
          <t>7.56</t>
        </is>
      </c>
      <c r="C3550" s="32" t="n">
        <v>8714199</v>
      </c>
      <c r="D3550" s="59" t="inlineStr">
        <is>
          <t>CAMBIO DE ARANDELA DE EMPUJE DEL CIGÜEÑAL SUPERIOR</t>
        </is>
      </c>
      <c r="E3550" s="56" t="inlineStr">
        <is>
          <t>cambio de arandela de empuje del cigüeñal superior</t>
        </is>
      </c>
      <c r="F3550" s="32" t="inlineStr">
        <is>
          <t>Unidad</t>
        </is>
      </c>
      <c r="G3550" s="35" t="inlineStr">
        <is>
          <t>suministro</t>
        </is>
      </c>
      <c r="H3550" s="159" t="n">
        <v>1808800</v>
      </c>
      <c r="I3550" s="37" t="n">
        <v>158.91</v>
      </c>
      <c r="J3550" s="37" t="n">
        <v>151.76</v>
      </c>
      <c r="K3550" s="160">
        <f>H3550*(I3550/J3550)</f>
        <v/>
      </c>
      <c r="L3550" s="159" t="n">
        <v>3753510.5545</v>
      </c>
      <c r="M3550" s="159" t="n">
        <v>3644185</v>
      </c>
      <c r="N3550" s="159" t="n">
        <v>3935719.8</v>
      </c>
      <c r="O3550" s="162">
        <f>MIN(K3550,L3550,M3550,N3550)</f>
        <v/>
      </c>
      <c r="P3550" s="162">
        <f>MAX(K3550,L3550,M3550,N3550)</f>
        <v/>
      </c>
      <c r="Q3550" s="162">
        <f>MEDIAN(K3550,L3550,M3550,N3550)</f>
        <v/>
      </c>
      <c r="R3550" s="162">
        <f>AVERAGE(K3550,L3550,M3550,N3550)</f>
        <v/>
      </c>
      <c r="S3550" s="162">
        <f>AVERAGE(O3550,Q3550)</f>
        <v/>
      </c>
      <c r="T3550" s="162">
        <f>AVERAGE(P3550,Q3550)</f>
        <v/>
      </c>
      <c r="U3550" s="41">
        <f>STDEVA(K3550,L3550,M3550,N3550)</f>
        <v/>
      </c>
      <c r="V3550" s="42">
        <f>U3550/Q3550</f>
        <v/>
      </c>
      <c r="W3550" s="43">
        <f>IF(X3550=O3550,"MENOR",IF(X3550=S3550,"PROM[MEN-MED]","PROMEDIO"))</f>
        <v/>
      </c>
      <c r="X3550" s="163">
        <f>IF(V3550&lt;=300%,O3550,IF(AND(V3550&gt;100%,V3550&lt;=150%),S3550,R3550))</f>
        <v/>
      </c>
      <c r="Y3550" s="162">
        <f>ROUND(X3550,0)</f>
        <v/>
      </c>
    </row>
    <row r="3551" ht="15.75" customHeight="1">
      <c r="B3551" s="57" t="inlineStr">
        <is>
          <t>7.57</t>
        </is>
      </c>
      <c r="C3551" s="32" t="n">
        <v>8714199</v>
      </c>
      <c r="D3551" s="59" t="inlineStr">
        <is>
          <t>CAMBIO DE ARANDELA DE EMPUJE DEL CIGÜEÑAL INFERIOR</t>
        </is>
      </c>
      <c r="E3551" s="56" t="inlineStr">
        <is>
          <t>cambio de arandela de empuje del cigüeñal inferior</t>
        </is>
      </c>
      <c r="F3551" s="32" t="inlineStr">
        <is>
          <t>Unidad</t>
        </is>
      </c>
      <c r="G3551" s="35" t="inlineStr">
        <is>
          <t>suministro</t>
        </is>
      </c>
      <c r="H3551" s="159" t="n">
        <v>1978375</v>
      </c>
      <c r="I3551" s="37" t="n">
        <v>158.91</v>
      </c>
      <c r="J3551" s="37" t="n">
        <v>151.76</v>
      </c>
      <c r="K3551" s="160">
        <f>H3551*(I3551/J3551)</f>
        <v/>
      </c>
      <c r="L3551" s="159" t="n">
        <v>3227317.5445</v>
      </c>
      <c r="M3551" s="159" t="n">
        <v>3133318</v>
      </c>
      <c r="N3551" s="159" t="n">
        <v>3383983.44</v>
      </c>
      <c r="O3551" s="162">
        <f>MIN(K3551,L3551,M3551,N3551)</f>
        <v/>
      </c>
      <c r="P3551" s="162">
        <f>MAX(K3551,L3551,M3551,N3551)</f>
        <v/>
      </c>
      <c r="Q3551" s="162">
        <f>MEDIAN(K3551,L3551,M3551,N3551)</f>
        <v/>
      </c>
      <c r="R3551" s="162">
        <f>AVERAGE(K3551,L3551,M3551,N3551)</f>
        <v/>
      </c>
      <c r="S3551" s="162">
        <f>AVERAGE(O3551,Q3551)</f>
        <v/>
      </c>
      <c r="T3551" s="162">
        <f>AVERAGE(P3551,Q3551)</f>
        <v/>
      </c>
      <c r="U3551" s="41">
        <f>STDEVA(K3551,L3551,M3551,N3551)</f>
        <v/>
      </c>
      <c r="V3551" s="42">
        <f>U3551/Q3551</f>
        <v/>
      </c>
      <c r="W3551" s="43">
        <f>IF(X3551=O3551,"MENOR",IF(X3551=S3551,"PROM[MEN-MED]","PROMEDIO"))</f>
        <v/>
      </c>
      <c r="X3551" s="163">
        <f>IF(V3551&lt;=300%,O3551,IF(AND(V3551&gt;100%,V3551&lt;=150%),S3551,R3551))</f>
        <v/>
      </c>
      <c r="Y3551" s="162">
        <f>ROUND(X3551,0)</f>
        <v/>
      </c>
    </row>
    <row r="3552" ht="15" customHeight="1">
      <c r="B3552" s="26" t="inlineStr">
        <is>
          <t>8.</t>
        </is>
      </c>
      <c r="C3552" s="142" t="inlineStr">
        <is>
          <t>CARROCERIA - CHASIS  Y ACCESORIOS</t>
        </is>
      </c>
      <c r="H3552" s="157" t="n"/>
      <c r="I3552" s="29" t="n"/>
      <c r="J3552" s="29" t="n"/>
      <c r="K3552" s="157" t="n"/>
      <c r="L3552" s="157" t="n"/>
      <c r="M3552" s="157" t="n"/>
      <c r="N3552" s="157" t="n"/>
      <c r="O3552" s="29" t="n"/>
      <c r="P3552" s="29" t="n"/>
      <c r="Q3552" s="29" t="n"/>
      <c r="R3552" s="29" t="n"/>
      <c r="S3552" s="29" t="n"/>
      <c r="T3552" s="29" t="n"/>
      <c r="U3552" s="29" t="n"/>
      <c r="V3552" s="75" t="n"/>
      <c r="W3552" s="29" t="n"/>
      <c r="X3552" s="29" t="n"/>
      <c r="Y3552" s="29" t="n"/>
    </row>
    <row r="3553" ht="15.75" customHeight="1">
      <c r="B3553" s="57" t="inlineStr">
        <is>
          <t>8.1</t>
        </is>
      </c>
      <c r="C3553" s="32" t="n">
        <v>8714199</v>
      </c>
      <c r="D3553" s="58" t="inlineStr">
        <is>
          <t>CAMBIO DE ALARMA</t>
        </is>
      </c>
      <c r="E3553" s="34" t="inlineStr">
        <is>
          <t>cambio de alarma</t>
        </is>
      </c>
      <c r="F3553" s="32" t="inlineStr">
        <is>
          <t>Unidad</t>
        </is>
      </c>
      <c r="G3553" s="35" t="inlineStr">
        <is>
          <t>suministro</t>
        </is>
      </c>
      <c r="H3553" s="159" t="n">
        <v>815091</v>
      </c>
      <c r="I3553" s="37" t="n">
        <v>158.91</v>
      </c>
      <c r="J3553" s="37" t="n">
        <v>151.76</v>
      </c>
      <c r="K3553" s="160">
        <f>H3553*(I3553/J3553)</f>
        <v/>
      </c>
      <c r="L3553" s="159" t="n">
        <v>999488.3066</v>
      </c>
      <c r="M3553" s="159" t="n">
        <v>970377</v>
      </c>
      <c r="N3553" s="159" t="n">
        <v>1048007.16</v>
      </c>
      <c r="O3553" s="162">
        <f>MIN(K3553,L3553,M3553,N3553)</f>
        <v/>
      </c>
      <c r="P3553" s="162">
        <f>MAX(K3553,L3553,M3553,N3553)</f>
        <v/>
      </c>
      <c r="Q3553" s="162">
        <f>MEDIAN(K3553,L3553,M3553,N3553)</f>
        <v/>
      </c>
      <c r="R3553" s="162">
        <f>AVERAGE(K3553,L3553,M3553,N3553)</f>
        <v/>
      </c>
      <c r="S3553" s="162">
        <f>AVERAGE(O3553,Q3553)</f>
        <v/>
      </c>
      <c r="T3553" s="162">
        <f>AVERAGE(P3553,Q3553)</f>
        <v/>
      </c>
      <c r="U3553" s="41">
        <f>STDEVA(K3553,L3553,M3553,N3553)</f>
        <v/>
      </c>
      <c r="V3553" s="42">
        <f>U3553/Q3553</f>
        <v/>
      </c>
      <c r="W3553" s="43">
        <f>IF(X3553=O3553,"MENOR",IF(X3553=S3553,"PROM[MEN-MED]","PROMEDIO"))</f>
        <v/>
      </c>
      <c r="X3553" s="163">
        <f>IF(V3553&lt;=300%,O3553,IF(AND(V3553&gt;100%,V3553&lt;=150%),S3553,R3553))</f>
        <v/>
      </c>
      <c r="Y3553" s="162">
        <f>ROUND(X3553,0)</f>
        <v/>
      </c>
    </row>
    <row r="3554" ht="15.75" customHeight="1">
      <c r="B3554" s="57" t="inlineStr">
        <is>
          <t>8.2</t>
        </is>
      </c>
      <c r="C3554" s="32" t="n">
        <v>8714199</v>
      </c>
      <c r="D3554" s="58" t="inlineStr">
        <is>
          <t>CAMBIO DE CHAPA DE LA PUERTA (CERRADURA)</t>
        </is>
      </c>
      <c r="E3554" s="56" t="inlineStr">
        <is>
          <t>cambio de chapa de la puerta (cerradura)</t>
        </is>
      </c>
      <c r="F3554" s="32" t="inlineStr">
        <is>
          <t>Unidad</t>
        </is>
      </c>
      <c r="G3554" s="35" t="inlineStr">
        <is>
          <t>suministro</t>
        </is>
      </c>
      <c r="H3554" s="159" t="n">
        <v>410372</v>
      </c>
      <c r="I3554" s="37" t="n">
        <v>158.91</v>
      </c>
      <c r="J3554" s="37" t="n">
        <v>151.76</v>
      </c>
      <c r="K3554" s="160">
        <f>H3554*(I3554/J3554)</f>
        <v/>
      </c>
      <c r="L3554" s="159" t="n">
        <v>514160.5511</v>
      </c>
      <c r="M3554" s="159" t="n">
        <v>499185</v>
      </c>
      <c r="N3554" s="159" t="n">
        <v>539119.8</v>
      </c>
      <c r="O3554" s="162">
        <f>MIN(K3554,L3554,M3554,N3554)</f>
        <v/>
      </c>
      <c r="P3554" s="162">
        <f>MAX(K3554,L3554,M3554,N3554)</f>
        <v/>
      </c>
      <c r="Q3554" s="162">
        <f>MEDIAN(K3554,L3554,M3554,N3554)</f>
        <v/>
      </c>
      <c r="R3554" s="162">
        <f>AVERAGE(K3554,L3554,M3554,N3554)</f>
        <v/>
      </c>
      <c r="S3554" s="162">
        <f>AVERAGE(O3554,Q3554)</f>
        <v/>
      </c>
      <c r="T3554" s="162">
        <f>AVERAGE(P3554,Q3554)</f>
        <v/>
      </c>
      <c r="U3554" s="41">
        <f>STDEVA(K3554,L3554,M3554,N3554)</f>
        <v/>
      </c>
      <c r="V3554" s="42">
        <f>U3554/Q3554</f>
        <v/>
      </c>
      <c r="W3554" s="43">
        <f>IF(X3554=O3554,"MENOR",IF(X3554=S3554,"PROM[MEN-MED]","PROMEDIO"))</f>
        <v/>
      </c>
      <c r="X3554" s="163">
        <f>IF(V3554&lt;=300%,O3554,IF(AND(V3554&gt;100%,V3554&lt;=150%),S3554,R3554))</f>
        <v/>
      </c>
      <c r="Y3554" s="162">
        <f>ROUND(X3554,0)</f>
        <v/>
      </c>
    </row>
    <row r="3555" ht="15.75" customHeight="1">
      <c r="B3555" s="57" t="inlineStr">
        <is>
          <t>8.3</t>
        </is>
      </c>
      <c r="C3555" s="32" t="n">
        <v>8714199</v>
      </c>
      <c r="D3555" s="58" t="inlineStr">
        <is>
          <t>CAMBIO DE EMPAQUES PUERTAS</t>
        </is>
      </c>
      <c r="E3555" s="56" t="inlineStr">
        <is>
          <t>cambio de empaques puertas</t>
        </is>
      </c>
      <c r="F3555" s="32" t="inlineStr">
        <is>
          <t>Unidad</t>
        </is>
      </c>
      <c r="G3555" s="35" t="inlineStr">
        <is>
          <t>suministro</t>
        </is>
      </c>
      <c r="H3555" s="159" t="n">
        <v>544901</v>
      </c>
      <c r="I3555" s="37" t="n">
        <v>158.91</v>
      </c>
      <c r="J3555" s="37" t="n">
        <v>151.76</v>
      </c>
      <c r="K3555" s="160">
        <f>H3555*(I3555/J3555)</f>
        <v/>
      </c>
      <c r="L3555" s="159" t="n">
        <v>672733.1681</v>
      </c>
      <c r="M3555" s="159" t="n">
        <v>653139</v>
      </c>
      <c r="N3555" s="159" t="n">
        <v>705390.12</v>
      </c>
      <c r="O3555" s="162">
        <f>MIN(K3555,L3555,M3555,N3555)</f>
        <v/>
      </c>
      <c r="P3555" s="162">
        <f>MAX(K3555,L3555,M3555,N3555)</f>
        <v/>
      </c>
      <c r="Q3555" s="162">
        <f>MEDIAN(K3555,L3555,M3555,N3555)</f>
        <v/>
      </c>
      <c r="R3555" s="162">
        <f>AVERAGE(K3555,L3555,M3555,N3555)</f>
        <v/>
      </c>
      <c r="S3555" s="162">
        <f>AVERAGE(O3555,Q3555)</f>
        <v/>
      </c>
      <c r="T3555" s="162">
        <f>AVERAGE(P3555,Q3555)</f>
        <v/>
      </c>
      <c r="U3555" s="41">
        <f>STDEVA(K3555,L3555,M3555,N3555)</f>
        <v/>
      </c>
      <c r="V3555" s="42">
        <f>U3555/Q3555</f>
        <v/>
      </c>
      <c r="W3555" s="43">
        <f>IF(X3555=O3555,"MENOR",IF(X3555=S3555,"PROM[MEN-MED]","PROMEDIO"))</f>
        <v/>
      </c>
      <c r="X3555" s="163">
        <f>IF(V3555&lt;=300%,O3555,IF(AND(V3555&gt;100%,V3555&lt;=150%),S3555,R3555))</f>
        <v/>
      </c>
      <c r="Y3555" s="162">
        <f>ROUND(X3555,0)</f>
        <v/>
      </c>
    </row>
    <row r="3556" ht="15.75" customHeight="1">
      <c r="B3556" s="57" t="inlineStr">
        <is>
          <t>8.4</t>
        </is>
      </c>
      <c r="C3556" s="32" t="n">
        <v>8714199</v>
      </c>
      <c r="D3556" s="58" t="inlineStr">
        <is>
          <t>CAMBIO DE ESPARRAGO</t>
        </is>
      </c>
      <c r="E3556" s="56" t="inlineStr">
        <is>
          <t>cambio de esparrago</t>
        </is>
      </c>
      <c r="F3556" s="32" t="inlineStr">
        <is>
          <t>Unidad</t>
        </is>
      </c>
      <c r="G3556" s="35" t="inlineStr">
        <is>
          <t>suministro</t>
        </is>
      </c>
      <c r="H3556" s="159" t="n">
        <v>136791</v>
      </c>
      <c r="I3556" s="37" t="n">
        <v>158.91</v>
      </c>
      <c r="J3556" s="37" t="n">
        <v>151.76</v>
      </c>
      <c r="K3556" s="160">
        <f>H3556*(I3556/J3556)</f>
        <v/>
      </c>
      <c r="L3556" s="159" t="n">
        <v>164979.22</v>
      </c>
      <c r="M3556" s="159" t="n">
        <v>160174</v>
      </c>
      <c r="N3556" s="159" t="n">
        <v>172987.92</v>
      </c>
      <c r="O3556" s="162">
        <f>MIN(K3556,L3556,M3556,N3556)</f>
        <v/>
      </c>
      <c r="P3556" s="162">
        <f>MAX(K3556,L3556,M3556,N3556)</f>
        <v/>
      </c>
      <c r="Q3556" s="162">
        <f>MEDIAN(K3556,L3556,M3556,N3556)</f>
        <v/>
      </c>
      <c r="R3556" s="162">
        <f>AVERAGE(K3556,L3556,M3556,N3556)</f>
        <v/>
      </c>
      <c r="S3556" s="162">
        <f>AVERAGE(O3556,Q3556)</f>
        <v/>
      </c>
      <c r="T3556" s="162">
        <f>AVERAGE(P3556,Q3556)</f>
        <v/>
      </c>
      <c r="U3556" s="41">
        <f>STDEVA(K3556,L3556,M3556,N3556)</f>
        <v/>
      </c>
      <c r="V3556" s="42">
        <f>U3556/Q3556</f>
        <v/>
      </c>
      <c r="W3556" s="43">
        <f>IF(X3556=O3556,"MENOR",IF(X3556=S3556,"PROM[MEN-MED]","PROMEDIO"))</f>
        <v/>
      </c>
      <c r="X3556" s="163">
        <f>IF(V3556&lt;=300%,O3556,IF(AND(V3556&gt;100%,V3556&lt;=150%),S3556,R3556))</f>
        <v/>
      </c>
      <c r="Y3556" s="162">
        <f>ROUND(X3556,0)</f>
        <v/>
      </c>
    </row>
    <row r="3557" ht="15.75" customHeight="1">
      <c r="B3557" s="57" t="inlineStr">
        <is>
          <t>8.5</t>
        </is>
      </c>
      <c r="C3557" s="32" t="n">
        <v>8714199</v>
      </c>
      <c r="D3557" s="58" t="inlineStr">
        <is>
          <t>CAMBIO DE ESPEJO RETROVISOR INTERIOR</t>
        </is>
      </c>
      <c r="E3557" s="56" t="inlineStr">
        <is>
          <t>cambio de espejo retrovisor interior</t>
        </is>
      </c>
      <c r="F3557" s="32" t="inlineStr">
        <is>
          <t>Unidad</t>
        </is>
      </c>
      <c r="G3557" s="35" t="inlineStr">
        <is>
          <t>suministro</t>
        </is>
      </c>
      <c r="H3557" s="159" t="n">
        <v>410372</v>
      </c>
      <c r="I3557" s="37" t="n">
        <v>158.91</v>
      </c>
      <c r="J3557" s="37" t="n">
        <v>151.76</v>
      </c>
      <c r="K3557" s="160">
        <f>H3557*(I3557/J3557)</f>
        <v/>
      </c>
      <c r="L3557" s="159" t="n">
        <v>514160.5511</v>
      </c>
      <c r="M3557" s="159" t="n">
        <v>499185</v>
      </c>
      <c r="N3557" s="159" t="n">
        <v>539119.8</v>
      </c>
      <c r="O3557" s="162">
        <f>MIN(K3557,L3557,M3557,N3557)</f>
        <v/>
      </c>
      <c r="P3557" s="162">
        <f>MAX(K3557,L3557,M3557,N3557)</f>
        <v/>
      </c>
      <c r="Q3557" s="162">
        <f>MEDIAN(K3557,L3557,M3557,N3557)</f>
        <v/>
      </c>
      <c r="R3557" s="162">
        <f>AVERAGE(K3557,L3557,M3557,N3557)</f>
        <v/>
      </c>
      <c r="S3557" s="162">
        <f>AVERAGE(O3557,Q3557)</f>
        <v/>
      </c>
      <c r="T3557" s="162">
        <f>AVERAGE(P3557,Q3557)</f>
        <v/>
      </c>
      <c r="U3557" s="41">
        <f>STDEVA(K3557,L3557,M3557,N3557)</f>
        <v/>
      </c>
      <c r="V3557" s="42">
        <f>U3557/Q3557</f>
        <v/>
      </c>
      <c r="W3557" s="43">
        <f>IF(X3557=O3557,"MENOR",IF(X3557=S3557,"PROM[MEN-MED]","PROMEDIO"))</f>
        <v/>
      </c>
      <c r="X3557" s="163">
        <f>IF(V3557&lt;=300%,O3557,IF(AND(V3557&gt;100%,V3557&lt;=150%),S3557,R3557))</f>
        <v/>
      </c>
      <c r="Y3557" s="162">
        <f>ROUND(X3557,0)</f>
        <v/>
      </c>
    </row>
    <row r="3558" ht="15.75" customHeight="1">
      <c r="B3558" s="57" t="inlineStr">
        <is>
          <t>8.6</t>
        </is>
      </c>
      <c r="C3558" s="32" t="n">
        <v>8714199</v>
      </c>
      <c r="D3558" s="58" t="inlineStr">
        <is>
          <t>CAMBIO DE UNIDAD SELLADA (FAROLA)</t>
        </is>
      </c>
      <c r="E3558" s="56" t="inlineStr">
        <is>
          <t>cambio de unidad sellada (farola)</t>
        </is>
      </c>
      <c r="F3558" s="32" t="inlineStr">
        <is>
          <t>Unidad</t>
        </is>
      </c>
      <c r="G3558" s="35" t="inlineStr">
        <is>
          <t>suministro</t>
        </is>
      </c>
      <c r="H3558" s="159" t="n">
        <v>542640</v>
      </c>
      <c r="I3558" s="37" t="n">
        <v>158.91</v>
      </c>
      <c r="J3558" s="37" t="n">
        <v>151.76</v>
      </c>
      <c r="K3558" s="160">
        <f>H3558*(I3558/J3558)</f>
        <v/>
      </c>
      <c r="L3558" s="159" t="n">
        <v>666325.5416999999</v>
      </c>
      <c r="M3558" s="159" t="n">
        <v>646918</v>
      </c>
      <c r="N3558" s="159" t="n">
        <v>698671.4399999999</v>
      </c>
      <c r="O3558" s="162">
        <f>MIN(K3558,L3558,M3558,N3558)</f>
        <v/>
      </c>
      <c r="P3558" s="162">
        <f>MAX(K3558,L3558,M3558,N3558)</f>
        <v/>
      </c>
      <c r="Q3558" s="162">
        <f>MEDIAN(K3558,L3558,M3558,N3558)</f>
        <v/>
      </c>
      <c r="R3558" s="162">
        <f>AVERAGE(K3558,L3558,M3558,N3558)</f>
        <v/>
      </c>
      <c r="S3558" s="162">
        <f>AVERAGE(O3558,Q3558)</f>
        <v/>
      </c>
      <c r="T3558" s="162">
        <f>AVERAGE(P3558,Q3558)</f>
        <v/>
      </c>
      <c r="U3558" s="41">
        <f>STDEVA(K3558,L3558,M3558,N3558)</f>
        <v/>
      </c>
      <c r="V3558" s="42">
        <f>U3558/Q3558</f>
        <v/>
      </c>
      <c r="W3558" s="43">
        <f>IF(X3558=O3558,"MENOR",IF(X3558=S3558,"PROM[MEN-MED]","PROMEDIO"))</f>
        <v/>
      </c>
      <c r="X3558" s="163">
        <f>IF(V3558&lt;=300%,O3558,IF(AND(V3558&gt;100%,V3558&lt;=150%),S3558,R3558))</f>
        <v/>
      </c>
      <c r="Y3558" s="162">
        <f>ROUND(X3558,0)</f>
        <v/>
      </c>
    </row>
    <row r="3559" ht="15.75" customHeight="1">
      <c r="B3559" s="57" t="inlineStr">
        <is>
          <t>8.7</t>
        </is>
      </c>
      <c r="C3559" s="32" t="n">
        <v>8714199</v>
      </c>
      <c r="D3559" s="58" t="inlineStr">
        <is>
          <t>CAMBIO DE CINTURON DE SEGURIDAD TRASERO</t>
        </is>
      </c>
      <c r="E3559" s="56" t="inlineStr">
        <is>
          <t>cambio de cinturon de seguridad trasero</t>
        </is>
      </c>
      <c r="F3559" s="32" t="inlineStr">
        <is>
          <t>Unidad</t>
        </is>
      </c>
      <c r="G3559" s="35" t="inlineStr">
        <is>
          <t>suministro</t>
        </is>
      </c>
      <c r="H3559" s="159" t="n">
        <v>410372</v>
      </c>
      <c r="I3559" s="37" t="n">
        <v>158.91</v>
      </c>
      <c r="J3559" s="37" t="n">
        <v>151.76</v>
      </c>
      <c r="K3559" s="160">
        <f>H3559*(I3559/J3559)</f>
        <v/>
      </c>
      <c r="L3559" s="159" t="n">
        <v>509354.5695</v>
      </c>
      <c r="M3559" s="159" t="n">
        <v>494519</v>
      </c>
      <c r="N3559" s="159" t="n">
        <v>534080.52</v>
      </c>
      <c r="O3559" s="162">
        <f>MIN(K3559,L3559,M3559,N3559)</f>
        <v/>
      </c>
      <c r="P3559" s="162">
        <f>MAX(K3559,L3559,M3559,N3559)</f>
        <v/>
      </c>
      <c r="Q3559" s="162">
        <f>MEDIAN(K3559,L3559,M3559,N3559)</f>
        <v/>
      </c>
      <c r="R3559" s="162">
        <f>AVERAGE(K3559,L3559,M3559,N3559)</f>
        <v/>
      </c>
      <c r="S3559" s="162">
        <f>AVERAGE(O3559,Q3559)</f>
        <v/>
      </c>
      <c r="T3559" s="162">
        <f>AVERAGE(P3559,Q3559)</f>
        <v/>
      </c>
      <c r="U3559" s="41">
        <f>STDEVA(K3559,L3559,M3559,N3559)</f>
        <v/>
      </c>
      <c r="V3559" s="42">
        <f>U3559/Q3559</f>
        <v/>
      </c>
      <c r="W3559" s="43">
        <f>IF(X3559=O3559,"MENOR",IF(X3559=S3559,"PROM[MEN-MED]","PROMEDIO"))</f>
        <v/>
      </c>
      <c r="X3559" s="163">
        <f>IF(V3559&lt;=300%,O3559,IF(AND(V3559&gt;100%,V3559&lt;=150%),S3559,R3559))</f>
        <v/>
      </c>
      <c r="Y3559" s="162">
        <f>ROUND(X3559,0)</f>
        <v/>
      </c>
    </row>
    <row r="3560" ht="15.75" customHeight="1">
      <c r="B3560" s="57" t="inlineStr">
        <is>
          <t>8.8</t>
        </is>
      </c>
      <c r="C3560" s="32" t="n">
        <v>8714199</v>
      </c>
      <c r="D3560" s="58" t="inlineStr">
        <is>
          <t>CAMBIO DE CINTURON DE SEGURIDAD DELANTERO</t>
        </is>
      </c>
      <c r="E3560" s="56" t="inlineStr">
        <is>
          <t>cambio de cinturon de seguridad delantero</t>
        </is>
      </c>
      <c r="F3560" s="32" t="inlineStr">
        <is>
          <t>Unidad</t>
        </is>
      </c>
      <c r="G3560" s="35" t="inlineStr">
        <is>
          <t>suministro</t>
        </is>
      </c>
      <c r="H3560" s="159" t="n">
        <v>410372</v>
      </c>
      <c r="I3560" s="37" t="n">
        <v>158.91</v>
      </c>
      <c r="J3560" s="37" t="n">
        <v>151.76</v>
      </c>
      <c r="K3560" s="160">
        <f>H3560*(I3560/J3560)</f>
        <v/>
      </c>
      <c r="L3560" s="159" t="n">
        <v>504549.6232</v>
      </c>
      <c r="M3560" s="159" t="n">
        <v>489854</v>
      </c>
      <c r="N3560" s="159" t="n">
        <v>529042.3199999999</v>
      </c>
      <c r="O3560" s="162">
        <f>MIN(K3560,L3560,M3560,N3560)</f>
        <v/>
      </c>
      <c r="P3560" s="162">
        <f>MAX(K3560,L3560,M3560,N3560)</f>
        <v/>
      </c>
      <c r="Q3560" s="162">
        <f>MEDIAN(K3560,L3560,M3560,N3560)</f>
        <v/>
      </c>
      <c r="R3560" s="162">
        <f>AVERAGE(K3560,L3560,M3560,N3560)</f>
        <v/>
      </c>
      <c r="S3560" s="162">
        <f>AVERAGE(O3560,Q3560)</f>
        <v/>
      </c>
      <c r="T3560" s="162">
        <f>AVERAGE(P3560,Q3560)</f>
        <v/>
      </c>
      <c r="U3560" s="41">
        <f>STDEVA(K3560,L3560,M3560,N3560)</f>
        <v/>
      </c>
      <c r="V3560" s="42">
        <f>U3560/Q3560</f>
        <v/>
      </c>
      <c r="W3560" s="43">
        <f>IF(X3560=O3560,"MENOR",IF(X3560=S3560,"PROM[MEN-MED]","PROMEDIO"))</f>
        <v/>
      </c>
      <c r="X3560" s="163">
        <f>IF(V3560&lt;=300%,O3560,IF(AND(V3560&gt;100%,V3560&lt;=150%),S3560,R3560))</f>
        <v/>
      </c>
      <c r="Y3560" s="162">
        <f>ROUND(X3560,0)</f>
        <v/>
      </c>
    </row>
    <row r="3561" ht="15.75" customHeight="1">
      <c r="B3561" s="57" t="inlineStr">
        <is>
          <t>8.9</t>
        </is>
      </c>
      <c r="C3561" s="32" t="n">
        <v>8714199</v>
      </c>
      <c r="D3561" s="58" t="inlineStr">
        <is>
          <t>CAMBIO DE MANIJAS EXTERNAS DE LA PUERTA</t>
        </is>
      </c>
      <c r="E3561" s="56" t="inlineStr">
        <is>
          <t>cambio de manijas externas de la puerta</t>
        </is>
      </c>
      <c r="F3561" s="32" t="inlineStr">
        <is>
          <t>Unidad</t>
        </is>
      </c>
      <c r="G3561" s="35" t="inlineStr">
        <is>
          <t>suministro</t>
        </is>
      </c>
      <c r="H3561" s="159" t="n">
        <v>543771</v>
      </c>
      <c r="I3561" s="37" t="n">
        <v>158.91</v>
      </c>
      <c r="J3561" s="37" t="n">
        <v>151.76</v>
      </c>
      <c r="K3561" s="160">
        <f>H3561*(I3561/J3561)</f>
        <v/>
      </c>
      <c r="L3561" s="159" t="n">
        <v>659918.9387000001</v>
      </c>
      <c r="M3561" s="159" t="n">
        <v>640698</v>
      </c>
      <c r="N3561" s="159" t="n">
        <v>691953.84</v>
      </c>
      <c r="O3561" s="162">
        <f>MIN(K3561,L3561,M3561,N3561)</f>
        <v/>
      </c>
      <c r="P3561" s="162">
        <f>MAX(K3561,L3561,M3561,N3561)</f>
        <v/>
      </c>
      <c r="Q3561" s="162">
        <f>MEDIAN(K3561,L3561,M3561,N3561)</f>
        <v/>
      </c>
      <c r="R3561" s="162">
        <f>AVERAGE(K3561,L3561,M3561,N3561)</f>
        <v/>
      </c>
      <c r="S3561" s="162">
        <f>AVERAGE(O3561,Q3561)</f>
        <v/>
      </c>
      <c r="T3561" s="162">
        <f>AVERAGE(P3561,Q3561)</f>
        <v/>
      </c>
      <c r="U3561" s="41">
        <f>STDEVA(K3561,L3561,M3561,N3561)</f>
        <v/>
      </c>
      <c r="V3561" s="42">
        <f>U3561/Q3561</f>
        <v/>
      </c>
      <c r="W3561" s="43">
        <f>IF(X3561=O3561,"MENOR",IF(X3561=S3561,"PROM[MEN-MED]","PROMEDIO"))</f>
        <v/>
      </c>
      <c r="X3561" s="163">
        <f>IF(V3561&lt;=300%,O3561,IF(AND(V3561&gt;100%,V3561&lt;=150%),S3561,R3561))</f>
        <v/>
      </c>
      <c r="Y3561" s="162">
        <f>ROUND(X3561,0)</f>
        <v/>
      </c>
    </row>
    <row r="3562" ht="15.75" customHeight="1">
      <c r="B3562" s="57" t="inlineStr">
        <is>
          <t>8.10</t>
        </is>
      </c>
      <c r="C3562" s="32" t="n">
        <v>8714199</v>
      </c>
      <c r="D3562" s="58" t="inlineStr">
        <is>
          <t>CAMBIO DE MANIJAS INTERNAS DE LA PUERTA</t>
        </is>
      </c>
      <c r="E3562" s="56" t="inlineStr">
        <is>
          <t>cambio de manijas internas de la puerta</t>
        </is>
      </c>
      <c r="F3562" s="32" t="inlineStr">
        <is>
          <t>Unidad</t>
        </is>
      </c>
      <c r="G3562" s="35" t="inlineStr">
        <is>
          <t>suministro</t>
        </is>
      </c>
      <c r="H3562" s="159" t="n">
        <v>543771</v>
      </c>
      <c r="I3562" s="37" t="n">
        <v>158.91</v>
      </c>
      <c r="J3562" s="37" t="n">
        <v>151.76</v>
      </c>
      <c r="K3562" s="160">
        <f>H3562*(I3562/J3562)</f>
        <v/>
      </c>
      <c r="L3562" s="159" t="n">
        <v>666325.5416999999</v>
      </c>
      <c r="M3562" s="159" t="n">
        <v>646918</v>
      </c>
      <c r="N3562" s="159" t="n">
        <v>698671.4399999999</v>
      </c>
      <c r="O3562" s="162">
        <f>MIN(K3562,L3562,M3562,N3562)</f>
        <v/>
      </c>
      <c r="P3562" s="162">
        <f>MAX(K3562,L3562,M3562,N3562)</f>
        <v/>
      </c>
      <c r="Q3562" s="162">
        <f>MEDIAN(K3562,L3562,M3562,N3562)</f>
        <v/>
      </c>
      <c r="R3562" s="162">
        <f>AVERAGE(K3562,L3562,M3562,N3562)</f>
        <v/>
      </c>
      <c r="S3562" s="162">
        <f>AVERAGE(O3562,Q3562)</f>
        <v/>
      </c>
      <c r="T3562" s="162">
        <f>AVERAGE(P3562,Q3562)</f>
        <v/>
      </c>
      <c r="U3562" s="41">
        <f>STDEVA(K3562,L3562,M3562,N3562)</f>
        <v/>
      </c>
      <c r="V3562" s="42">
        <f>U3562/Q3562</f>
        <v/>
      </c>
      <c r="W3562" s="43">
        <f>IF(X3562=O3562,"MENOR",IF(X3562=S3562,"PROM[MEN-MED]","PROMEDIO"))</f>
        <v/>
      </c>
      <c r="X3562" s="163">
        <f>IF(V3562&lt;=300%,O3562,IF(AND(V3562&gt;100%,V3562&lt;=150%),S3562,R3562))</f>
        <v/>
      </c>
      <c r="Y3562" s="162">
        <f>ROUND(X3562,0)</f>
        <v/>
      </c>
    </row>
    <row r="3563" ht="15.75" customHeight="1">
      <c r="B3563" s="57" t="inlineStr">
        <is>
          <t>8.11</t>
        </is>
      </c>
      <c r="C3563" s="32" t="n">
        <v>8714199</v>
      </c>
      <c r="D3563" s="58" t="inlineStr">
        <is>
          <t>CAMBIO DE PERNOS RUEDAS</t>
        </is>
      </c>
      <c r="E3563" s="56" t="inlineStr">
        <is>
          <t>cambio de pernos ruedas</t>
        </is>
      </c>
      <c r="F3563" s="32" t="inlineStr">
        <is>
          <t>Unidad</t>
        </is>
      </c>
      <c r="G3563" s="35" t="inlineStr">
        <is>
          <t>suministro</t>
        </is>
      </c>
      <c r="H3563" s="159" t="n">
        <v>273581</v>
      </c>
      <c r="I3563" s="37" t="n">
        <v>158.91</v>
      </c>
      <c r="J3563" s="37" t="n">
        <v>151.76</v>
      </c>
      <c r="K3563" s="160">
        <f>H3563*(I3563/J3563)</f>
        <v/>
      </c>
      <c r="L3563" s="159" t="n">
        <v>329959.4753</v>
      </c>
      <c r="M3563" s="159" t="n">
        <v>320349</v>
      </c>
      <c r="N3563" s="159" t="n">
        <v>345976.92</v>
      </c>
      <c r="O3563" s="162">
        <f>MIN(K3563,L3563,M3563,N3563)</f>
        <v/>
      </c>
      <c r="P3563" s="162">
        <f>MAX(K3563,L3563,M3563,N3563)</f>
        <v/>
      </c>
      <c r="Q3563" s="162">
        <f>MEDIAN(K3563,L3563,M3563,N3563)</f>
        <v/>
      </c>
      <c r="R3563" s="162">
        <f>AVERAGE(K3563,L3563,M3563,N3563)</f>
        <v/>
      </c>
      <c r="S3563" s="162">
        <f>AVERAGE(O3563,Q3563)</f>
        <v/>
      </c>
      <c r="T3563" s="162">
        <f>AVERAGE(P3563,Q3563)</f>
        <v/>
      </c>
      <c r="U3563" s="41">
        <f>STDEVA(K3563,L3563,M3563,N3563)</f>
        <v/>
      </c>
      <c r="V3563" s="42">
        <f>U3563/Q3563</f>
        <v/>
      </c>
      <c r="W3563" s="43">
        <f>IF(X3563=O3563,"MENOR",IF(X3563=S3563,"PROM[MEN-MED]","PROMEDIO"))</f>
        <v/>
      </c>
      <c r="X3563" s="163">
        <f>IF(V3563&lt;=300%,O3563,IF(AND(V3563&gt;100%,V3563&lt;=150%),S3563,R3563))</f>
        <v/>
      </c>
      <c r="Y3563" s="162">
        <f>ROUND(X3563,0)</f>
        <v/>
      </c>
    </row>
    <row r="3564" ht="15.75" customHeight="1">
      <c r="B3564" s="57" t="inlineStr">
        <is>
          <t>8.12</t>
        </is>
      </c>
      <c r="C3564" s="32" t="n">
        <v>8714199</v>
      </c>
      <c r="D3564" s="59" t="inlineStr">
        <is>
          <t>CAMBIO DE TUERCAS PERNOS RUEDAS</t>
        </is>
      </c>
      <c r="E3564" s="56" t="inlineStr">
        <is>
          <t>cambio de tuercas pernos ruedas</t>
        </is>
      </c>
      <c r="F3564" s="32" t="inlineStr">
        <is>
          <t>Unidad</t>
        </is>
      </c>
      <c r="G3564" s="35" t="inlineStr">
        <is>
          <t>suministro</t>
        </is>
      </c>
      <c r="H3564" s="159" t="n">
        <v>54716</v>
      </c>
      <c r="I3564" s="37" t="n">
        <v>158.91</v>
      </c>
      <c r="J3564" s="37" t="n">
        <v>151.76</v>
      </c>
      <c r="K3564" s="160">
        <f>H3564*(I3564/J3564)</f>
        <v/>
      </c>
      <c r="L3564" s="159" t="n">
        <v>67914.0854</v>
      </c>
      <c r="M3564" s="159" t="n">
        <v>65936</v>
      </c>
      <c r="N3564" s="159" t="n">
        <v>71210.88</v>
      </c>
      <c r="O3564" s="162">
        <f>MIN(K3564,L3564,M3564,N3564)</f>
        <v/>
      </c>
      <c r="P3564" s="162">
        <f>MAX(K3564,L3564,M3564,N3564)</f>
        <v/>
      </c>
      <c r="Q3564" s="162">
        <f>MEDIAN(K3564,L3564,M3564,N3564)</f>
        <v/>
      </c>
      <c r="R3564" s="162">
        <f>AVERAGE(K3564,L3564,M3564,N3564)</f>
        <v/>
      </c>
      <c r="S3564" s="162">
        <f>AVERAGE(O3564,Q3564)</f>
        <v/>
      </c>
      <c r="T3564" s="162">
        <f>AVERAGE(P3564,Q3564)</f>
        <v/>
      </c>
      <c r="U3564" s="41">
        <f>STDEVA(K3564,L3564,M3564,N3564)</f>
        <v/>
      </c>
      <c r="V3564" s="42">
        <f>U3564/Q3564</f>
        <v/>
      </c>
      <c r="W3564" s="43">
        <f>IF(X3564=O3564,"MENOR",IF(X3564=S3564,"PROM[MEN-MED]","PROMEDIO"))</f>
        <v/>
      </c>
      <c r="X3564" s="163">
        <f>IF(V3564&lt;=300%,O3564,IF(AND(V3564&gt;100%,V3564&lt;=150%),S3564,R3564))</f>
        <v/>
      </c>
      <c r="Y3564" s="162">
        <f>ROUND(X3564,0)</f>
        <v/>
      </c>
    </row>
    <row r="3565" ht="15.75" customHeight="1">
      <c r="B3565" s="57" t="inlineStr">
        <is>
          <t>8.13</t>
        </is>
      </c>
      <c r="C3565" s="32" t="n">
        <v>8714199</v>
      </c>
      <c r="D3565" s="58" t="inlineStr">
        <is>
          <t>CAMBIO DE PLUMILLAS</t>
        </is>
      </c>
      <c r="E3565" s="56" t="inlineStr">
        <is>
          <t>cambio de plumillas</t>
        </is>
      </c>
      <c r="F3565" s="32" t="inlineStr">
        <is>
          <t>Unidad</t>
        </is>
      </c>
      <c r="G3565" s="35" t="inlineStr">
        <is>
          <t>suministro</t>
        </is>
      </c>
      <c r="H3565" s="159" t="n">
        <v>54716</v>
      </c>
      <c r="I3565" s="37" t="n">
        <v>158.91</v>
      </c>
      <c r="J3565" s="37" t="n">
        <v>151.76</v>
      </c>
      <c r="K3565" s="160">
        <f>H3565*(I3565/J3565)</f>
        <v/>
      </c>
      <c r="L3565" s="159" t="n">
        <v>67273.42509999999</v>
      </c>
      <c r="M3565" s="159" t="n">
        <v>65314</v>
      </c>
      <c r="N3565" s="159" t="n">
        <v>70539.12</v>
      </c>
      <c r="O3565" s="162">
        <f>MIN(K3565,L3565,M3565,N3565)</f>
        <v/>
      </c>
      <c r="P3565" s="162">
        <f>MAX(K3565,L3565,M3565,N3565)</f>
        <v/>
      </c>
      <c r="Q3565" s="162">
        <f>MEDIAN(K3565,L3565,M3565,N3565)</f>
        <v/>
      </c>
      <c r="R3565" s="162">
        <f>AVERAGE(K3565,L3565,M3565,N3565)</f>
        <v/>
      </c>
      <c r="S3565" s="162">
        <f>AVERAGE(O3565,Q3565)</f>
        <v/>
      </c>
      <c r="T3565" s="162">
        <f>AVERAGE(P3565,Q3565)</f>
        <v/>
      </c>
      <c r="U3565" s="41">
        <f>STDEVA(K3565,L3565,M3565,N3565)</f>
        <v/>
      </c>
      <c r="V3565" s="42">
        <f>U3565/Q3565</f>
        <v/>
      </c>
      <c r="W3565" s="43">
        <f>IF(X3565=O3565,"MENOR",IF(X3565=S3565,"PROM[MEN-MED]","PROMEDIO"))</f>
        <v/>
      </c>
      <c r="X3565" s="163">
        <f>IF(V3565&lt;=300%,O3565,IF(AND(V3565&gt;100%,V3565&lt;=150%),S3565,R3565))</f>
        <v/>
      </c>
      <c r="Y3565" s="162">
        <f>ROUND(X3565,0)</f>
        <v/>
      </c>
    </row>
    <row r="3566" ht="15.75" customHeight="1">
      <c r="B3566" s="57" t="inlineStr">
        <is>
          <t>8.14</t>
        </is>
      </c>
      <c r="C3566" s="32" t="n">
        <v>8714199</v>
      </c>
      <c r="D3566" s="58" t="inlineStr">
        <is>
          <t>CAMBIO DE STOP TRASERO</t>
        </is>
      </c>
      <c r="E3566" s="56" t="inlineStr">
        <is>
          <t>cambio de stop trasero</t>
        </is>
      </c>
      <c r="F3566" s="32" t="inlineStr">
        <is>
          <t>Unidad</t>
        </is>
      </c>
      <c r="G3566" s="35" t="inlineStr">
        <is>
          <t>suministro</t>
        </is>
      </c>
      <c r="H3566" s="159" t="n">
        <v>135660</v>
      </c>
      <c r="I3566" s="37" t="n">
        <v>158.91</v>
      </c>
      <c r="J3566" s="37" t="n">
        <v>151.76</v>
      </c>
      <c r="K3566" s="160">
        <f>H3566*(I3566/J3566)</f>
        <v/>
      </c>
      <c r="L3566" s="159" t="n">
        <v>169785.2016</v>
      </c>
      <c r="M3566" s="159" t="n">
        <v>164840</v>
      </c>
      <c r="N3566" s="159" t="n">
        <v>178027.2</v>
      </c>
      <c r="O3566" s="162">
        <f>MIN(K3566,L3566,M3566,N3566)</f>
        <v/>
      </c>
      <c r="P3566" s="162">
        <f>MAX(K3566,L3566,M3566,N3566)</f>
        <v/>
      </c>
      <c r="Q3566" s="162">
        <f>MEDIAN(K3566,L3566,M3566,N3566)</f>
        <v/>
      </c>
      <c r="R3566" s="162">
        <f>AVERAGE(K3566,L3566,M3566,N3566)</f>
        <v/>
      </c>
      <c r="S3566" s="162">
        <f>AVERAGE(O3566,Q3566)</f>
        <v/>
      </c>
      <c r="T3566" s="162">
        <f>AVERAGE(P3566,Q3566)</f>
        <v/>
      </c>
      <c r="U3566" s="41">
        <f>STDEVA(K3566,L3566,M3566,N3566)</f>
        <v/>
      </c>
      <c r="V3566" s="42">
        <f>U3566/Q3566</f>
        <v/>
      </c>
      <c r="W3566" s="43">
        <f>IF(X3566=O3566,"MENOR",IF(X3566=S3566,"PROM[MEN-MED]","PROMEDIO"))</f>
        <v/>
      </c>
      <c r="X3566" s="163">
        <f>IF(V3566&lt;=300%,O3566,IF(AND(V3566&gt;100%,V3566&lt;=150%),S3566,R3566))</f>
        <v/>
      </c>
      <c r="Y3566" s="162">
        <f>ROUND(X3566,0)</f>
        <v/>
      </c>
    </row>
    <row r="3567" ht="15.75" customHeight="1">
      <c r="B3567" s="57" t="inlineStr">
        <is>
          <t>8.15</t>
        </is>
      </c>
      <c r="C3567" s="32" t="n">
        <v>8714199</v>
      </c>
      <c r="D3567" s="58" t="inlineStr">
        <is>
          <t xml:space="preserve">CAMBIO DE TAPA TANQUE DE COMBUSTIBLE </t>
        </is>
      </c>
      <c r="E3567" s="56" t="inlineStr">
        <is>
          <t xml:space="preserve">cambio de tapa tanque de combustible </t>
        </is>
      </c>
      <c r="F3567" s="32" t="inlineStr">
        <is>
          <t>Unidad</t>
        </is>
      </c>
      <c r="G3567" s="35" t="inlineStr">
        <is>
          <t>suministro</t>
        </is>
      </c>
      <c r="H3567" s="159" t="n">
        <v>812830</v>
      </c>
      <c r="I3567" s="37" t="n">
        <v>158.91</v>
      </c>
      <c r="J3567" s="37" t="n">
        <v>151.76</v>
      </c>
      <c r="K3567" s="160">
        <f>H3567*(I3567/J3567)</f>
        <v/>
      </c>
      <c r="L3567" s="159" t="n">
        <v>1028320.0669</v>
      </c>
      <c r="M3567" s="159" t="n">
        <v>998369</v>
      </c>
      <c r="N3567" s="159" t="n">
        <v>1078238.52</v>
      </c>
      <c r="O3567" s="162">
        <f>MIN(K3567,L3567,M3567,N3567)</f>
        <v/>
      </c>
      <c r="P3567" s="162">
        <f>MAX(K3567,L3567,M3567,N3567)</f>
        <v/>
      </c>
      <c r="Q3567" s="162">
        <f>MEDIAN(K3567,L3567,M3567,N3567)</f>
        <v/>
      </c>
      <c r="R3567" s="162">
        <f>AVERAGE(K3567,L3567,M3567,N3567)</f>
        <v/>
      </c>
      <c r="S3567" s="162">
        <f>AVERAGE(O3567,Q3567)</f>
        <v/>
      </c>
      <c r="T3567" s="162">
        <f>AVERAGE(P3567,Q3567)</f>
        <v/>
      </c>
      <c r="U3567" s="41">
        <f>STDEVA(K3567,L3567,M3567,N3567)</f>
        <v/>
      </c>
      <c r="V3567" s="42">
        <f>U3567/Q3567</f>
        <v/>
      </c>
      <c r="W3567" s="43">
        <f>IF(X3567=O3567,"MENOR",IF(X3567=S3567,"PROM[MEN-MED]","PROMEDIO"))</f>
        <v/>
      </c>
      <c r="X3567" s="163">
        <f>IF(V3567&lt;=300%,O3567,IF(AND(V3567&gt;100%,V3567&lt;=150%),S3567,R3567))</f>
        <v/>
      </c>
      <c r="Y3567" s="162">
        <f>ROUND(X3567,0)</f>
        <v/>
      </c>
    </row>
    <row r="3568" ht="15.75" customHeight="1">
      <c r="B3568" s="57" t="inlineStr">
        <is>
          <t>8.16</t>
        </is>
      </c>
      <c r="C3568" s="32" t="n">
        <v>8714199</v>
      </c>
      <c r="D3568" s="58" t="inlineStr">
        <is>
          <t>CAMBIO DE VIDRIO PANORÁMICO DELANTERO (BLINDADO)</t>
        </is>
      </c>
      <c r="E3568" s="56" t="inlineStr">
        <is>
          <t>cambio de vidrio panorámico delantero (blindado)</t>
        </is>
      </c>
      <c r="F3568" s="32" t="inlineStr">
        <is>
          <t>Unidad</t>
        </is>
      </c>
      <c r="G3568" s="35" t="inlineStr">
        <is>
          <t>suministro</t>
        </is>
      </c>
      <c r="H3568" s="159" t="n">
        <v>2169430</v>
      </c>
      <c r="I3568" s="37" t="n">
        <v>158.91</v>
      </c>
      <c r="J3568" s="37" t="n">
        <v>151.76</v>
      </c>
      <c r="K3568" s="160">
        <f>H3568*(I3568/J3568)</f>
        <v/>
      </c>
      <c r="L3568" s="159" t="n">
        <v>2639675.7548</v>
      </c>
      <c r="M3568" s="159" t="n">
        <v>2562792</v>
      </c>
      <c r="N3568" s="159" t="n">
        <v>2767815.36</v>
      </c>
      <c r="O3568" s="162">
        <f>MIN(K3568,L3568,M3568,N3568)</f>
        <v/>
      </c>
      <c r="P3568" s="162">
        <f>MAX(K3568,L3568,M3568,N3568)</f>
        <v/>
      </c>
      <c r="Q3568" s="162">
        <f>MEDIAN(K3568,L3568,M3568,N3568)</f>
        <v/>
      </c>
      <c r="R3568" s="162">
        <f>AVERAGE(K3568,L3568,M3568,N3568)</f>
        <v/>
      </c>
      <c r="S3568" s="162">
        <f>AVERAGE(O3568,Q3568)</f>
        <v/>
      </c>
      <c r="T3568" s="162">
        <f>AVERAGE(P3568,Q3568)</f>
        <v/>
      </c>
      <c r="U3568" s="41">
        <f>STDEVA(K3568,L3568,M3568,N3568)</f>
        <v/>
      </c>
      <c r="V3568" s="42">
        <f>U3568/Q3568</f>
        <v/>
      </c>
      <c r="W3568" s="43">
        <f>IF(X3568=O3568,"MENOR",IF(X3568=S3568,"PROM[MEN-MED]","PROMEDIO"))</f>
        <v/>
      </c>
      <c r="X3568" s="163">
        <f>IF(V3568&lt;=300%,O3568,IF(AND(V3568&gt;100%,V3568&lt;=150%),S3568,R3568))</f>
        <v/>
      </c>
      <c r="Y3568" s="162">
        <f>ROUND(X3568,0)</f>
        <v/>
      </c>
    </row>
    <row r="3569" ht="15.75" customHeight="1">
      <c r="B3569" s="57" t="inlineStr">
        <is>
          <t>8.17</t>
        </is>
      </c>
      <c r="C3569" s="32" t="n">
        <v>8714199</v>
      </c>
      <c r="D3569" s="58" t="inlineStr">
        <is>
          <t>CAMBIO DE VIDRIO PANORÁMICO DELANTERO</t>
        </is>
      </c>
      <c r="E3569" s="56" t="inlineStr">
        <is>
          <t>cambio de vidrio panorámico delantero</t>
        </is>
      </c>
      <c r="F3569" s="32" t="inlineStr">
        <is>
          <t>Unidad</t>
        </is>
      </c>
      <c r="G3569" s="35" t="inlineStr">
        <is>
          <t>suministro</t>
        </is>
      </c>
      <c r="H3569" s="159" t="n">
        <v>1633573</v>
      </c>
      <c r="I3569" s="37" t="n">
        <v>158.91</v>
      </c>
      <c r="J3569" s="37" t="n">
        <v>151.76</v>
      </c>
      <c r="K3569" s="160">
        <f>H3569*(I3569/J3569)</f>
        <v/>
      </c>
      <c r="L3569" s="159" t="n">
        <v>1979756.8161</v>
      </c>
      <c r="M3569" s="159" t="n">
        <v>1922094</v>
      </c>
      <c r="N3569" s="159" t="n">
        <v>2075861.52</v>
      </c>
      <c r="O3569" s="162">
        <f>MIN(K3569,L3569,M3569,N3569)</f>
        <v/>
      </c>
      <c r="P3569" s="162">
        <f>MAX(K3569,L3569,M3569,N3569)</f>
        <v/>
      </c>
      <c r="Q3569" s="162">
        <f>MEDIAN(K3569,L3569,M3569,N3569)</f>
        <v/>
      </c>
      <c r="R3569" s="162">
        <f>AVERAGE(K3569,L3569,M3569,N3569)</f>
        <v/>
      </c>
      <c r="S3569" s="162">
        <f>AVERAGE(O3569,Q3569)</f>
        <v/>
      </c>
      <c r="T3569" s="162">
        <f>AVERAGE(P3569,Q3569)</f>
        <v/>
      </c>
      <c r="U3569" s="41">
        <f>STDEVA(K3569,L3569,M3569,N3569)</f>
        <v/>
      </c>
      <c r="V3569" s="42">
        <f>U3569/Q3569</f>
        <v/>
      </c>
      <c r="W3569" s="43">
        <f>IF(X3569=O3569,"MENOR",IF(X3569=S3569,"PROM[MEN-MED]","PROMEDIO"))</f>
        <v/>
      </c>
      <c r="X3569" s="163">
        <f>IF(V3569&lt;=300%,O3569,IF(AND(V3569&gt;100%,V3569&lt;=150%),S3569,R3569))</f>
        <v/>
      </c>
      <c r="Y3569" s="162">
        <f>ROUND(X3569,0)</f>
        <v/>
      </c>
    </row>
    <row r="3570" ht="15.75" customHeight="1">
      <c r="B3570" s="57" t="inlineStr">
        <is>
          <t>8.18</t>
        </is>
      </c>
      <c r="C3570" s="32" t="n">
        <v>8714199</v>
      </c>
      <c r="D3570" s="58" t="inlineStr">
        <is>
          <t>CAMBIO DE VIDRIO PANORÁMICO TRASERO</t>
        </is>
      </c>
      <c r="E3570" s="56" t="inlineStr">
        <is>
          <t>cambio de vidrio panorámico trasero</t>
        </is>
      </c>
      <c r="F3570" s="32" t="inlineStr">
        <is>
          <t>Unidad</t>
        </is>
      </c>
      <c r="G3570" s="35" t="inlineStr">
        <is>
          <t>suministro</t>
        </is>
      </c>
      <c r="H3570" s="159" t="n">
        <v>1367905</v>
      </c>
      <c r="I3570" s="37" t="n">
        <v>158.91</v>
      </c>
      <c r="J3570" s="37" t="n">
        <v>151.76</v>
      </c>
      <c r="K3570" s="160">
        <f>H3570*(I3570/J3570)</f>
        <v/>
      </c>
      <c r="L3570" s="159" t="n">
        <v>1697849.9454</v>
      </c>
      <c r="M3570" s="159" t="n">
        <v>1648398</v>
      </c>
      <c r="N3570" s="159" t="n">
        <v>1780269.84</v>
      </c>
      <c r="O3570" s="162">
        <f>MIN(K3570,L3570,M3570,N3570)</f>
        <v/>
      </c>
      <c r="P3570" s="162">
        <f>MAX(K3570,L3570,M3570,N3570)</f>
        <v/>
      </c>
      <c r="Q3570" s="162">
        <f>MEDIAN(K3570,L3570,M3570,N3570)</f>
        <v/>
      </c>
      <c r="R3570" s="162">
        <f>AVERAGE(K3570,L3570,M3570,N3570)</f>
        <v/>
      </c>
      <c r="S3570" s="162">
        <f>AVERAGE(O3570,Q3570)</f>
        <v/>
      </c>
      <c r="T3570" s="162">
        <f>AVERAGE(P3570,Q3570)</f>
        <v/>
      </c>
      <c r="U3570" s="41">
        <f>STDEVA(K3570,L3570,M3570,N3570)</f>
        <v/>
      </c>
      <c r="V3570" s="42">
        <f>U3570/Q3570</f>
        <v/>
      </c>
      <c r="W3570" s="43">
        <f>IF(X3570=O3570,"MENOR",IF(X3570=S3570,"PROM[MEN-MED]","PROMEDIO"))</f>
        <v/>
      </c>
      <c r="X3570" s="163">
        <f>IF(V3570&lt;=300%,O3570,IF(AND(V3570&gt;100%,V3570&lt;=150%),S3570,R3570))</f>
        <v/>
      </c>
      <c r="Y3570" s="162">
        <f>ROUND(X3570,0)</f>
        <v/>
      </c>
    </row>
    <row r="3571" ht="15.75" customHeight="1">
      <c r="B3571" s="57" t="inlineStr">
        <is>
          <t>8.19</t>
        </is>
      </c>
      <c r="C3571" s="32" t="n">
        <v>8714199</v>
      </c>
      <c r="D3571" s="58" t="inlineStr">
        <is>
          <t xml:space="preserve">CAMBIO DE VIDRIOS PUERTAS LATERALES </t>
        </is>
      </c>
      <c r="E3571" s="56" t="inlineStr">
        <is>
          <t xml:space="preserve">cambio de vidrios puertas laterales </t>
        </is>
      </c>
      <c r="F3571" s="32" t="inlineStr">
        <is>
          <t>Unidad</t>
        </is>
      </c>
      <c r="G3571" s="35" t="inlineStr">
        <is>
          <t>suministro</t>
        </is>
      </c>
      <c r="H3571" s="159" t="n">
        <v>2182996</v>
      </c>
      <c r="I3571" s="37" t="n">
        <v>158.91</v>
      </c>
      <c r="J3571" s="37" t="n">
        <v>151.76</v>
      </c>
      <c r="K3571" s="160">
        <f>H3571*(I3571/J3571)</f>
        <v/>
      </c>
      <c r="L3571" s="159" t="n">
        <v>2742187.5432</v>
      </c>
      <c r="M3571" s="159" t="n">
        <v>2662318</v>
      </c>
      <c r="N3571" s="159" t="n">
        <v>2875303.44</v>
      </c>
      <c r="O3571" s="162">
        <f>MIN(K3571,L3571,M3571,N3571)</f>
        <v/>
      </c>
      <c r="P3571" s="162">
        <f>MAX(K3571,L3571,M3571,N3571)</f>
        <v/>
      </c>
      <c r="Q3571" s="162">
        <f>MEDIAN(K3571,L3571,M3571,N3571)</f>
        <v/>
      </c>
      <c r="R3571" s="162">
        <f>AVERAGE(K3571,L3571,M3571,N3571)</f>
        <v/>
      </c>
      <c r="S3571" s="162">
        <f>AVERAGE(O3571,Q3571)</f>
        <v/>
      </c>
      <c r="T3571" s="162">
        <f>AVERAGE(P3571,Q3571)</f>
        <v/>
      </c>
      <c r="U3571" s="41">
        <f>STDEVA(K3571,L3571,M3571,N3571)</f>
        <v/>
      </c>
      <c r="V3571" s="42">
        <f>U3571/Q3571</f>
        <v/>
      </c>
      <c r="W3571" s="43">
        <f>IF(X3571=O3571,"MENOR",IF(X3571=S3571,"PROM[MEN-MED]","PROMEDIO"))</f>
        <v/>
      </c>
      <c r="X3571" s="163">
        <f>IF(V3571&lt;=300%,O3571,IF(AND(V3571&gt;100%,V3571&lt;=150%),S3571,R3571))</f>
        <v/>
      </c>
      <c r="Y3571" s="162">
        <f>ROUND(X3571,0)</f>
        <v/>
      </c>
    </row>
    <row r="3572" ht="15.75" customHeight="1">
      <c r="B3572" s="57" t="inlineStr">
        <is>
          <t>8.20</t>
        </is>
      </c>
      <c r="C3572" s="32" t="n">
        <v>8714199</v>
      </c>
      <c r="D3572" s="58" t="inlineStr">
        <is>
          <t>CAMBIO DE VIDRIOS PUERTAS LATERALES (BLINDADO)</t>
        </is>
      </c>
      <c r="E3572" s="56" t="inlineStr">
        <is>
          <t>cambio de vidrios puertas laterales (blindado)</t>
        </is>
      </c>
      <c r="F3572" s="32" t="inlineStr">
        <is>
          <t>Unidad</t>
        </is>
      </c>
      <c r="G3572" s="35" t="inlineStr">
        <is>
          <t>suministro</t>
        </is>
      </c>
      <c r="H3572" s="159" t="n">
        <v>2727897</v>
      </c>
      <c r="I3572" s="37" t="n">
        <v>158.91</v>
      </c>
      <c r="J3572" s="37" t="n">
        <v>151.76</v>
      </c>
      <c r="K3572" s="160">
        <f>H3572*(I3572/J3572)</f>
        <v/>
      </c>
      <c r="L3572" s="159" t="n">
        <v>3331628.7319</v>
      </c>
      <c r="M3572" s="159" t="n">
        <v>3234591</v>
      </c>
      <c r="N3572" s="159" t="n">
        <v>3493358.28</v>
      </c>
      <c r="O3572" s="162">
        <f>MIN(K3572,L3572,M3572,N3572)</f>
        <v/>
      </c>
      <c r="P3572" s="162">
        <f>MAX(K3572,L3572,M3572,N3572)</f>
        <v/>
      </c>
      <c r="Q3572" s="162">
        <f>MEDIAN(K3572,L3572,M3572,N3572)</f>
        <v/>
      </c>
      <c r="R3572" s="162">
        <f>AVERAGE(K3572,L3572,M3572,N3572)</f>
        <v/>
      </c>
      <c r="S3572" s="162">
        <f>AVERAGE(O3572,Q3572)</f>
        <v/>
      </c>
      <c r="T3572" s="162">
        <f>AVERAGE(P3572,Q3572)</f>
        <v/>
      </c>
      <c r="U3572" s="41">
        <f>STDEVA(K3572,L3572,M3572,N3572)</f>
        <v/>
      </c>
      <c r="V3572" s="42">
        <f>U3572/Q3572</f>
        <v/>
      </c>
      <c r="W3572" s="43">
        <f>IF(X3572=O3572,"MENOR",IF(X3572=S3572,"PROM[MEN-MED]","PROMEDIO"))</f>
        <v/>
      </c>
      <c r="X3572" s="163">
        <f>IF(V3572&lt;=300%,O3572,IF(AND(V3572&gt;100%,V3572&lt;=150%),S3572,R3572))</f>
        <v/>
      </c>
      <c r="Y3572" s="162">
        <f>ROUND(X3572,0)</f>
        <v/>
      </c>
    </row>
    <row r="3573" ht="15.75" customHeight="1">
      <c r="B3573" s="57" t="inlineStr">
        <is>
          <t>8.21</t>
        </is>
      </c>
      <c r="C3573" s="32" t="n">
        <v>8714199</v>
      </c>
      <c r="D3573" s="58" t="inlineStr">
        <is>
          <t>CAMBIO DE JUEGO DE TAPETES</t>
        </is>
      </c>
      <c r="E3573" s="56" t="inlineStr">
        <is>
          <t>cambio de juego de tapetes</t>
        </is>
      </c>
      <c r="F3573" s="32" t="inlineStr">
        <is>
          <t>Unidad</t>
        </is>
      </c>
      <c r="G3573" s="35" t="inlineStr">
        <is>
          <t>suministro</t>
        </is>
      </c>
      <c r="H3573" s="159" t="n">
        <v>54716</v>
      </c>
      <c r="I3573" s="37" t="n">
        <v>158.91</v>
      </c>
      <c r="J3573" s="37" t="n">
        <v>151.76</v>
      </c>
      <c r="K3573" s="160">
        <f>H3573*(I3573/J3573)</f>
        <v/>
      </c>
      <c r="L3573" s="159" t="n">
        <v>65992.1045</v>
      </c>
      <c r="M3573" s="159" t="n">
        <v>64070</v>
      </c>
      <c r="N3573" s="159" t="n">
        <v>69195.60000000001</v>
      </c>
      <c r="O3573" s="162">
        <f>MIN(K3573,L3573,M3573,N3573)</f>
        <v/>
      </c>
      <c r="P3573" s="162">
        <f>MAX(K3573,L3573,M3573,N3573)</f>
        <v/>
      </c>
      <c r="Q3573" s="162">
        <f>MEDIAN(K3573,L3573,M3573,N3573)</f>
        <v/>
      </c>
      <c r="R3573" s="162">
        <f>AVERAGE(K3573,L3573,M3573,N3573)</f>
        <v/>
      </c>
      <c r="S3573" s="162">
        <f>AVERAGE(O3573,Q3573)</f>
        <v/>
      </c>
      <c r="T3573" s="162">
        <f>AVERAGE(P3573,Q3573)</f>
        <v/>
      </c>
      <c r="U3573" s="41">
        <f>STDEVA(K3573,L3573,M3573,N3573)</f>
        <v/>
      </c>
      <c r="V3573" s="42">
        <f>U3573/Q3573</f>
        <v/>
      </c>
      <c r="W3573" s="43">
        <f>IF(X3573=O3573,"MENOR",IF(X3573=S3573,"PROM[MEN-MED]","PROMEDIO"))</f>
        <v/>
      </c>
      <c r="X3573" s="163">
        <f>IF(V3573&lt;=300%,O3573,IF(AND(V3573&gt;100%,V3573&lt;=150%),S3573,R3573))</f>
        <v/>
      </c>
      <c r="Y3573" s="162">
        <f>ROUND(X3573,0)</f>
        <v/>
      </c>
    </row>
    <row r="3574" ht="15.75" customHeight="1">
      <c r="B3574" s="57" t="inlineStr">
        <is>
          <t>8.22</t>
        </is>
      </c>
      <c r="C3574" s="32" t="n">
        <v>8714199</v>
      </c>
      <c r="D3574" s="58" t="inlineStr">
        <is>
          <t>CAMBIO DE CONJUNTO MANGUERA DEL LAVAPARABRISAS</t>
        </is>
      </c>
      <c r="E3574" s="56" t="inlineStr">
        <is>
          <t>cambio de conjunto manguera del lavaparabrisas</t>
        </is>
      </c>
      <c r="F3574" s="32" t="inlineStr">
        <is>
          <t>Unidad</t>
        </is>
      </c>
      <c r="G3574" s="35" t="inlineStr">
        <is>
          <t>suministro</t>
        </is>
      </c>
      <c r="H3574" s="159" t="n">
        <v>54716</v>
      </c>
      <c r="I3574" s="37" t="n">
        <v>158.91</v>
      </c>
      <c r="J3574" s="37" t="n">
        <v>151.76</v>
      </c>
      <c r="K3574" s="160">
        <f>H3574*(I3574/J3574)</f>
        <v/>
      </c>
      <c r="L3574" s="159" t="n">
        <v>67914.0854</v>
      </c>
      <c r="M3574" s="159" t="n">
        <v>65936</v>
      </c>
      <c r="N3574" s="159" t="n">
        <v>71210.88</v>
      </c>
      <c r="O3574" s="162">
        <f>MIN(K3574,L3574,M3574,N3574)</f>
        <v/>
      </c>
      <c r="P3574" s="162">
        <f>MAX(K3574,L3574,M3574,N3574)</f>
        <v/>
      </c>
      <c r="Q3574" s="162">
        <f>MEDIAN(K3574,L3574,M3574,N3574)</f>
        <v/>
      </c>
      <c r="R3574" s="162">
        <f>AVERAGE(K3574,L3574,M3574,N3574)</f>
        <v/>
      </c>
      <c r="S3574" s="162">
        <f>AVERAGE(O3574,Q3574)</f>
        <v/>
      </c>
      <c r="T3574" s="162">
        <f>AVERAGE(P3574,Q3574)</f>
        <v/>
      </c>
      <c r="U3574" s="41">
        <f>STDEVA(K3574,L3574,M3574,N3574)</f>
        <v/>
      </c>
      <c r="V3574" s="42">
        <f>U3574/Q3574</f>
        <v/>
      </c>
      <c r="W3574" s="43">
        <f>IF(X3574=O3574,"MENOR",IF(X3574=S3574,"PROM[MEN-MED]","PROMEDIO"))</f>
        <v/>
      </c>
      <c r="X3574" s="163">
        <f>IF(V3574&lt;=300%,O3574,IF(AND(V3574&gt;100%,V3574&lt;=150%),S3574,R3574))</f>
        <v/>
      </c>
      <c r="Y3574" s="162">
        <f>ROUND(X3574,0)</f>
        <v/>
      </c>
    </row>
    <row r="3575" ht="15.75" customHeight="1">
      <c r="B3575" s="57" t="inlineStr">
        <is>
          <t>8.23</t>
        </is>
      </c>
      <c r="C3575" s="32" t="n">
        <v>8714199</v>
      </c>
      <c r="D3575" s="58" t="inlineStr">
        <is>
          <t xml:space="preserve">CAMBIO DE BOQUILLAS LAVAPARABRISAS </t>
        </is>
      </c>
      <c r="E3575" s="56" t="inlineStr">
        <is>
          <t xml:space="preserve">cambio de boquillas lavaparabrisas </t>
        </is>
      </c>
      <c r="F3575" s="32" t="inlineStr">
        <is>
          <t>Unidad</t>
        </is>
      </c>
      <c r="G3575" s="35" t="inlineStr">
        <is>
          <t>suministro</t>
        </is>
      </c>
      <c r="H3575" s="159" t="n">
        <v>273581</v>
      </c>
      <c r="I3575" s="37" t="n">
        <v>158.91</v>
      </c>
      <c r="J3575" s="37" t="n">
        <v>151.76</v>
      </c>
      <c r="K3575" s="160">
        <f>H3575*(I3575/J3575)</f>
        <v/>
      </c>
      <c r="L3575" s="159" t="n">
        <v>339570.4032</v>
      </c>
      <c r="M3575" s="159" t="n">
        <v>329680</v>
      </c>
      <c r="N3575" s="159" t="n">
        <v>356054.4</v>
      </c>
      <c r="O3575" s="162">
        <f>MIN(K3575,L3575,M3575,N3575)</f>
        <v/>
      </c>
      <c r="P3575" s="162">
        <f>MAX(K3575,L3575,M3575,N3575)</f>
        <v/>
      </c>
      <c r="Q3575" s="162">
        <f>MEDIAN(K3575,L3575,M3575,N3575)</f>
        <v/>
      </c>
      <c r="R3575" s="162">
        <f>AVERAGE(K3575,L3575,M3575,N3575)</f>
        <v/>
      </c>
      <c r="S3575" s="162">
        <f>AVERAGE(O3575,Q3575)</f>
        <v/>
      </c>
      <c r="T3575" s="162">
        <f>AVERAGE(P3575,Q3575)</f>
        <v/>
      </c>
      <c r="U3575" s="41">
        <f>STDEVA(K3575,L3575,M3575,N3575)</f>
        <v/>
      </c>
      <c r="V3575" s="42">
        <f>U3575/Q3575</f>
        <v/>
      </c>
      <c r="W3575" s="43">
        <f>IF(X3575=O3575,"MENOR",IF(X3575=S3575,"PROM[MEN-MED]","PROMEDIO"))</f>
        <v/>
      </c>
      <c r="X3575" s="163">
        <f>IF(V3575&lt;=300%,O3575,IF(AND(V3575&gt;100%,V3575&lt;=150%),S3575,R3575))</f>
        <v/>
      </c>
      <c r="Y3575" s="162">
        <f>ROUND(X3575,0)</f>
        <v/>
      </c>
    </row>
    <row r="3576" ht="15.75" customHeight="1">
      <c r="B3576" s="57" t="inlineStr">
        <is>
          <t>8.24</t>
        </is>
      </c>
      <c r="C3576" s="32" t="n">
        <v>8714199</v>
      </c>
      <c r="D3576" s="58" t="inlineStr">
        <is>
          <t xml:space="preserve">CAMBIO DE SOPORTE DEL CAPO DERECHO </t>
        </is>
      </c>
      <c r="E3576" s="56" t="inlineStr">
        <is>
          <t xml:space="preserve">cambio de soporte del capo derecho </t>
        </is>
      </c>
      <c r="F3576" s="32" t="inlineStr">
        <is>
          <t>Unidad</t>
        </is>
      </c>
      <c r="G3576" s="35" t="inlineStr">
        <is>
          <t>suministro</t>
        </is>
      </c>
      <c r="H3576" s="159" t="n">
        <v>273581</v>
      </c>
      <c r="I3576" s="37" t="n">
        <v>158.91</v>
      </c>
      <c r="J3576" s="37" t="n">
        <v>151.76</v>
      </c>
      <c r="K3576" s="160">
        <f>H3576*(I3576/J3576)</f>
        <v/>
      </c>
      <c r="L3576" s="159" t="n">
        <v>342773.7047</v>
      </c>
      <c r="M3576" s="159" t="n">
        <v>332790</v>
      </c>
      <c r="N3576" s="159" t="n">
        <v>359413.2</v>
      </c>
      <c r="O3576" s="162">
        <f>MIN(K3576,L3576,M3576,N3576)</f>
        <v/>
      </c>
      <c r="P3576" s="162">
        <f>MAX(K3576,L3576,M3576,N3576)</f>
        <v/>
      </c>
      <c r="Q3576" s="162">
        <f>MEDIAN(K3576,L3576,M3576,N3576)</f>
        <v/>
      </c>
      <c r="R3576" s="162">
        <f>AVERAGE(K3576,L3576,M3576,N3576)</f>
        <v/>
      </c>
      <c r="S3576" s="162">
        <f>AVERAGE(O3576,Q3576)</f>
        <v/>
      </c>
      <c r="T3576" s="162">
        <f>AVERAGE(P3576,Q3576)</f>
        <v/>
      </c>
      <c r="U3576" s="41">
        <f>STDEVA(K3576,L3576,M3576,N3576)</f>
        <v/>
      </c>
      <c r="V3576" s="42">
        <f>U3576/Q3576</f>
        <v/>
      </c>
      <c r="W3576" s="43">
        <f>IF(X3576=O3576,"MENOR",IF(X3576=S3576,"PROM[MEN-MED]","PROMEDIO"))</f>
        <v/>
      </c>
      <c r="X3576" s="163">
        <f>IF(V3576&lt;=300%,O3576,IF(AND(V3576&gt;100%,V3576&lt;=150%),S3576,R3576))</f>
        <v/>
      </c>
      <c r="Y3576" s="162">
        <f>ROUND(X3576,0)</f>
        <v/>
      </c>
    </row>
    <row r="3577" ht="15.75" customHeight="1">
      <c r="B3577" s="57" t="inlineStr">
        <is>
          <t>8.25</t>
        </is>
      </c>
      <c r="C3577" s="32" t="n">
        <v>8714199</v>
      </c>
      <c r="D3577" s="58" t="inlineStr">
        <is>
          <t>CAMBIO DE SOPORTE DEL CAPO IZQUIERDO</t>
        </is>
      </c>
      <c r="E3577" s="56" t="inlineStr">
        <is>
          <t>cambio de soporte del capo izquierdo</t>
        </is>
      </c>
      <c r="F3577" s="32" t="inlineStr">
        <is>
          <t>Unidad</t>
        </is>
      </c>
      <c r="G3577" s="35" t="inlineStr">
        <is>
          <t>suministro</t>
        </is>
      </c>
      <c r="H3577" s="159" t="n">
        <v>273581</v>
      </c>
      <c r="I3577" s="37" t="n">
        <v>158.91</v>
      </c>
      <c r="J3577" s="37" t="n">
        <v>151.76</v>
      </c>
      <c r="K3577" s="160">
        <f>H3577*(I3577/J3577)</f>
        <v/>
      </c>
      <c r="L3577" s="159" t="n">
        <v>336366.0664</v>
      </c>
      <c r="M3577" s="159" t="n">
        <v>326569</v>
      </c>
      <c r="N3577" s="159" t="n">
        <v>352694.52</v>
      </c>
      <c r="O3577" s="162">
        <f>MIN(K3577,L3577,M3577,N3577)</f>
        <v/>
      </c>
      <c r="P3577" s="162">
        <f>MAX(K3577,L3577,M3577,N3577)</f>
        <v/>
      </c>
      <c r="Q3577" s="162">
        <f>MEDIAN(K3577,L3577,M3577,N3577)</f>
        <v/>
      </c>
      <c r="R3577" s="162">
        <f>AVERAGE(K3577,L3577,M3577,N3577)</f>
        <v/>
      </c>
      <c r="S3577" s="162">
        <f>AVERAGE(O3577,Q3577)</f>
        <v/>
      </c>
      <c r="T3577" s="162">
        <f>AVERAGE(P3577,Q3577)</f>
        <v/>
      </c>
      <c r="U3577" s="41">
        <f>STDEVA(K3577,L3577,M3577,N3577)</f>
        <v/>
      </c>
      <c r="V3577" s="42">
        <f>U3577/Q3577</f>
        <v/>
      </c>
      <c r="W3577" s="43">
        <f>IF(X3577=O3577,"MENOR",IF(X3577=S3577,"PROM[MEN-MED]","PROMEDIO"))</f>
        <v/>
      </c>
      <c r="X3577" s="163">
        <f>IF(V3577&lt;=300%,O3577,IF(AND(V3577&gt;100%,V3577&lt;=150%),S3577,R3577))</f>
        <v/>
      </c>
      <c r="Y3577" s="162">
        <f>ROUND(X3577,0)</f>
        <v/>
      </c>
    </row>
    <row r="3578" ht="15.75" customHeight="1">
      <c r="B3578" s="57" t="inlineStr">
        <is>
          <t>8.26</t>
        </is>
      </c>
      <c r="C3578" s="32" t="n">
        <v>8714199</v>
      </c>
      <c r="D3578" s="58" t="inlineStr">
        <is>
          <t>CAMBIO DE CABLE DE CONTROL DE BLOQUEO DE CAPO</t>
        </is>
      </c>
      <c r="E3578" s="56" t="inlineStr">
        <is>
          <t>cambio de cable de control de bloqueo de capo</t>
        </is>
      </c>
      <c r="F3578" s="32" t="inlineStr">
        <is>
          <t>Unidad</t>
        </is>
      </c>
      <c r="G3578" s="35" t="inlineStr">
        <is>
          <t>suministro</t>
        </is>
      </c>
      <c r="H3578" s="159" t="n">
        <v>410372</v>
      </c>
      <c r="I3578" s="37" t="n">
        <v>158.91</v>
      </c>
      <c r="J3578" s="37" t="n">
        <v>151.76</v>
      </c>
      <c r="K3578" s="160">
        <f>H3578*(I3578/J3578)</f>
        <v/>
      </c>
      <c r="L3578" s="159" t="n">
        <v>514160.5511</v>
      </c>
      <c r="M3578" s="159" t="n">
        <v>499185</v>
      </c>
      <c r="N3578" s="159" t="n">
        <v>539119.8</v>
      </c>
      <c r="O3578" s="162">
        <f>MIN(K3578,L3578,M3578,N3578)</f>
        <v/>
      </c>
      <c r="P3578" s="162">
        <f>MAX(K3578,L3578,M3578,N3578)</f>
        <v/>
      </c>
      <c r="Q3578" s="162">
        <f>MEDIAN(K3578,L3578,M3578,N3578)</f>
        <v/>
      </c>
      <c r="R3578" s="162">
        <f>AVERAGE(K3578,L3578,M3578,N3578)</f>
        <v/>
      </c>
      <c r="S3578" s="162">
        <f>AVERAGE(O3578,Q3578)</f>
        <v/>
      </c>
      <c r="T3578" s="162">
        <f>AVERAGE(P3578,Q3578)</f>
        <v/>
      </c>
      <c r="U3578" s="41">
        <f>STDEVA(K3578,L3578,M3578,N3578)</f>
        <v/>
      </c>
      <c r="V3578" s="42">
        <f>U3578/Q3578</f>
        <v/>
      </c>
      <c r="W3578" s="43">
        <f>IF(X3578=O3578,"MENOR",IF(X3578=S3578,"PROM[MEN-MED]","PROMEDIO"))</f>
        <v/>
      </c>
      <c r="X3578" s="163">
        <f>IF(V3578&lt;=300%,O3578,IF(AND(V3578&gt;100%,V3578&lt;=150%),S3578,R3578))</f>
        <v/>
      </c>
      <c r="Y3578" s="162">
        <f>ROUND(X3578,0)</f>
        <v/>
      </c>
    </row>
    <row r="3579" ht="15.75" customHeight="1">
      <c r="B3579" s="57" t="inlineStr">
        <is>
          <t>8.27</t>
        </is>
      </c>
      <c r="C3579" s="32" t="n">
        <v>8714199</v>
      </c>
      <c r="D3579" s="58" t="inlineStr">
        <is>
          <t xml:space="preserve">CAMBIO DE CLAXON DE TONOS BAJOS </t>
        </is>
      </c>
      <c r="E3579" s="56" t="inlineStr">
        <is>
          <t xml:space="preserve">cambio de claxon de tonos bajos </t>
        </is>
      </c>
      <c r="F3579" s="32" t="inlineStr">
        <is>
          <t>Unidad</t>
        </is>
      </c>
      <c r="G3579" s="35" t="inlineStr">
        <is>
          <t>suministro</t>
        </is>
      </c>
      <c r="H3579" s="159" t="n">
        <v>135660</v>
      </c>
      <c r="I3579" s="37" t="n">
        <v>158.91</v>
      </c>
      <c r="J3579" s="37" t="n">
        <v>151.76</v>
      </c>
      <c r="K3579" s="160">
        <f>H3579*(I3579/J3579)</f>
        <v/>
      </c>
      <c r="L3579" s="159" t="n">
        <v>171386.8464</v>
      </c>
      <c r="M3579" s="159" t="n">
        <v>166395</v>
      </c>
      <c r="N3579" s="159" t="n">
        <v>179706.6</v>
      </c>
      <c r="O3579" s="162">
        <f>MIN(K3579,L3579,M3579,N3579)</f>
        <v/>
      </c>
      <c r="P3579" s="162">
        <f>MAX(K3579,L3579,M3579,N3579)</f>
        <v/>
      </c>
      <c r="Q3579" s="162">
        <f>MEDIAN(K3579,L3579,M3579,N3579)</f>
        <v/>
      </c>
      <c r="R3579" s="162">
        <f>AVERAGE(K3579,L3579,M3579,N3579)</f>
        <v/>
      </c>
      <c r="S3579" s="162">
        <f>AVERAGE(O3579,Q3579)</f>
        <v/>
      </c>
      <c r="T3579" s="162">
        <f>AVERAGE(P3579,Q3579)</f>
        <v/>
      </c>
      <c r="U3579" s="41">
        <f>STDEVA(K3579,L3579,M3579,N3579)</f>
        <v/>
      </c>
      <c r="V3579" s="42">
        <f>U3579/Q3579</f>
        <v/>
      </c>
      <c r="W3579" s="43">
        <f>IF(X3579=O3579,"MENOR",IF(X3579=S3579,"PROM[MEN-MED]","PROMEDIO"))</f>
        <v/>
      </c>
      <c r="X3579" s="163">
        <f>IF(V3579&lt;=300%,O3579,IF(AND(V3579&gt;100%,V3579&lt;=150%),S3579,R3579))</f>
        <v/>
      </c>
      <c r="Y3579" s="162">
        <f>ROUND(X3579,0)</f>
        <v/>
      </c>
    </row>
    <row r="3580" ht="15.75" customHeight="1">
      <c r="B3580" s="57" t="inlineStr">
        <is>
          <t>8.28</t>
        </is>
      </c>
      <c r="C3580" s="32" t="n">
        <v>8714199</v>
      </c>
      <c r="D3580" s="58" t="inlineStr">
        <is>
          <t>CAMBIO DE CLAXON DE TONOS AGUDOS</t>
        </is>
      </c>
      <c r="E3580" s="56" t="inlineStr">
        <is>
          <t>cambio de claxon de tonos agudos</t>
        </is>
      </c>
      <c r="F3580" s="32" t="inlineStr">
        <is>
          <t>Unidad</t>
        </is>
      </c>
      <c r="G3580" s="35" t="inlineStr">
        <is>
          <t>suministro</t>
        </is>
      </c>
      <c r="H3580" s="159" t="n">
        <v>135660</v>
      </c>
      <c r="I3580" s="37" t="n">
        <v>158.91</v>
      </c>
      <c r="J3580" s="37" t="n">
        <v>151.76</v>
      </c>
      <c r="K3580" s="160">
        <f>H3580*(I3580/J3580)</f>
        <v/>
      </c>
      <c r="L3580" s="159" t="n">
        <v>169785.2016</v>
      </c>
      <c r="M3580" s="159" t="n">
        <v>164840</v>
      </c>
      <c r="N3580" s="159" t="n">
        <v>178027.2</v>
      </c>
      <c r="O3580" s="162">
        <f>MIN(K3580,L3580,M3580,N3580)</f>
        <v/>
      </c>
      <c r="P3580" s="162">
        <f>MAX(K3580,L3580,M3580,N3580)</f>
        <v/>
      </c>
      <c r="Q3580" s="162">
        <f>MEDIAN(K3580,L3580,M3580,N3580)</f>
        <v/>
      </c>
      <c r="R3580" s="162">
        <f>AVERAGE(K3580,L3580,M3580,N3580)</f>
        <v/>
      </c>
      <c r="S3580" s="162">
        <f>AVERAGE(O3580,Q3580)</f>
        <v/>
      </c>
      <c r="T3580" s="162">
        <f>AVERAGE(P3580,Q3580)</f>
        <v/>
      </c>
      <c r="U3580" s="41">
        <f>STDEVA(K3580,L3580,M3580,N3580)</f>
        <v/>
      </c>
      <c r="V3580" s="42">
        <f>U3580/Q3580</f>
        <v/>
      </c>
      <c r="W3580" s="43">
        <f>IF(X3580=O3580,"MENOR",IF(X3580=S3580,"PROM[MEN-MED]","PROMEDIO"))</f>
        <v/>
      </c>
      <c r="X3580" s="163">
        <f>IF(V3580&lt;=300%,O3580,IF(AND(V3580&gt;100%,V3580&lt;=150%),S3580,R3580))</f>
        <v/>
      </c>
      <c r="Y3580" s="162">
        <f>ROUND(X3580,0)</f>
        <v/>
      </c>
    </row>
    <row r="3581" ht="15.75" customHeight="1">
      <c r="B3581" s="57" t="inlineStr">
        <is>
          <t>8.29</t>
        </is>
      </c>
      <c r="C3581" s="32" t="n">
        <v>8714199</v>
      </c>
      <c r="D3581" s="58" t="inlineStr">
        <is>
          <t>CAMBIO DE CONJUNTO DE BLOQUEO DE CAPO</t>
        </is>
      </c>
      <c r="E3581" s="56" t="inlineStr">
        <is>
          <t>cambio de conjunto de bloqueo de capo</t>
        </is>
      </c>
      <c r="F3581" s="32" t="inlineStr">
        <is>
          <t>Unidad</t>
        </is>
      </c>
      <c r="G3581" s="35" t="inlineStr">
        <is>
          <t>suministro</t>
        </is>
      </c>
      <c r="H3581" s="159" t="n">
        <v>410372</v>
      </c>
      <c r="I3581" s="37" t="n">
        <v>158.91</v>
      </c>
      <c r="J3581" s="37" t="n">
        <v>151.76</v>
      </c>
      <c r="K3581" s="160">
        <f>H3581*(I3581/J3581)</f>
        <v/>
      </c>
      <c r="L3581" s="159" t="n">
        <v>494938.6953</v>
      </c>
      <c r="M3581" s="159" t="n">
        <v>480523</v>
      </c>
      <c r="N3581" s="159" t="n">
        <v>518964.84</v>
      </c>
      <c r="O3581" s="162">
        <f>MIN(K3581,L3581,M3581,N3581)</f>
        <v/>
      </c>
      <c r="P3581" s="162">
        <f>MAX(K3581,L3581,M3581,N3581)</f>
        <v/>
      </c>
      <c r="Q3581" s="162">
        <f>MEDIAN(K3581,L3581,M3581,N3581)</f>
        <v/>
      </c>
      <c r="R3581" s="162">
        <f>AVERAGE(K3581,L3581,M3581,N3581)</f>
        <v/>
      </c>
      <c r="S3581" s="162">
        <f>AVERAGE(O3581,Q3581)</f>
        <v/>
      </c>
      <c r="T3581" s="162">
        <f>AVERAGE(P3581,Q3581)</f>
        <v/>
      </c>
      <c r="U3581" s="41">
        <f>STDEVA(K3581,L3581,M3581,N3581)</f>
        <v/>
      </c>
      <c r="V3581" s="42">
        <f>U3581/Q3581</f>
        <v/>
      </c>
      <c r="W3581" s="43">
        <f>IF(X3581=O3581,"MENOR",IF(X3581=S3581,"PROM[MEN-MED]","PROMEDIO"))</f>
        <v/>
      </c>
      <c r="X3581" s="163">
        <f>IF(V3581&lt;=300%,O3581,IF(AND(V3581&gt;100%,V3581&lt;=150%),S3581,R3581))</f>
        <v/>
      </c>
      <c r="Y3581" s="162">
        <f>ROUND(X3581,0)</f>
        <v/>
      </c>
    </row>
    <row r="3582" ht="15.75" customHeight="1">
      <c r="B3582" s="57" t="inlineStr">
        <is>
          <t>8.30</t>
        </is>
      </c>
      <c r="C3582" s="32" t="n">
        <v>8714199</v>
      </c>
      <c r="D3582" s="58" t="inlineStr">
        <is>
          <t>CAMBIO DE PALANCA DE CONTROL DE BLOQUEO DE CAPO</t>
        </is>
      </c>
      <c r="E3582" s="56" t="inlineStr">
        <is>
          <t>cambio de palanca de control de bloqueo de capo</t>
        </is>
      </c>
      <c r="F3582" s="32" t="inlineStr">
        <is>
          <t>Unidad</t>
        </is>
      </c>
      <c r="G3582" s="35" t="inlineStr">
        <is>
          <t>suministro</t>
        </is>
      </c>
      <c r="H3582" s="159" t="n">
        <v>410372</v>
      </c>
      <c r="I3582" s="37" t="n">
        <v>158.91</v>
      </c>
      <c r="J3582" s="37" t="n">
        <v>151.76</v>
      </c>
      <c r="K3582" s="160">
        <f>H3582*(I3582/J3582)</f>
        <v/>
      </c>
      <c r="L3582" s="159" t="n">
        <v>514160.5511</v>
      </c>
      <c r="M3582" s="159" t="n">
        <v>499185</v>
      </c>
      <c r="N3582" s="159" t="n">
        <v>539119.8</v>
      </c>
      <c r="O3582" s="162">
        <f>MIN(K3582,L3582,M3582,N3582)</f>
        <v/>
      </c>
      <c r="P3582" s="162">
        <f>MAX(K3582,L3582,M3582,N3582)</f>
        <v/>
      </c>
      <c r="Q3582" s="162">
        <f>MEDIAN(K3582,L3582,M3582,N3582)</f>
        <v/>
      </c>
      <c r="R3582" s="162">
        <f>AVERAGE(K3582,L3582,M3582,N3582)</f>
        <v/>
      </c>
      <c r="S3582" s="162">
        <f>AVERAGE(O3582,Q3582)</f>
        <v/>
      </c>
      <c r="T3582" s="162">
        <f>AVERAGE(P3582,Q3582)</f>
        <v/>
      </c>
      <c r="U3582" s="41">
        <f>STDEVA(K3582,L3582,M3582,N3582)</f>
        <v/>
      </c>
      <c r="V3582" s="42">
        <f>U3582/Q3582</f>
        <v/>
      </c>
      <c r="W3582" s="43">
        <f>IF(X3582=O3582,"MENOR",IF(X3582=S3582,"PROM[MEN-MED]","PROMEDIO"))</f>
        <v/>
      </c>
      <c r="X3582" s="163">
        <f>IF(V3582&lt;=300%,O3582,IF(AND(V3582&gt;100%,V3582&lt;=150%),S3582,R3582))</f>
        <v/>
      </c>
      <c r="Y3582" s="162">
        <f>ROUND(X3582,0)</f>
        <v/>
      </c>
    </row>
    <row r="3583" ht="15.75" customHeight="1">
      <c r="B3583" s="57" t="inlineStr">
        <is>
          <t>8.31</t>
        </is>
      </c>
      <c r="C3583" s="32" t="n">
        <v>8714199</v>
      </c>
      <c r="D3583" s="58" t="inlineStr">
        <is>
          <t>CAMBIO DE MOTOR Y SOPORTE LIMPIAVIDRIOS TRASERO</t>
        </is>
      </c>
      <c r="E3583" s="56" t="inlineStr">
        <is>
          <t>cambio de motor y soporte limpiavidrios trasero</t>
        </is>
      </c>
      <c r="F3583" s="32" t="inlineStr">
        <is>
          <t>Unidad</t>
        </is>
      </c>
      <c r="G3583" s="35" t="inlineStr">
        <is>
          <t>suministro</t>
        </is>
      </c>
      <c r="H3583" s="159" t="n">
        <v>410372</v>
      </c>
      <c r="I3583" s="37" t="n">
        <v>158.91</v>
      </c>
      <c r="J3583" s="37" t="n">
        <v>151.76</v>
      </c>
      <c r="K3583" s="160">
        <f>H3583*(I3583/J3583)</f>
        <v/>
      </c>
      <c r="L3583" s="159" t="n">
        <v>509354.5695</v>
      </c>
      <c r="M3583" s="159" t="n">
        <v>494519</v>
      </c>
      <c r="N3583" s="159" t="n">
        <v>534080.52</v>
      </c>
      <c r="O3583" s="162">
        <f>MIN(K3583,L3583,M3583,N3583)</f>
        <v/>
      </c>
      <c r="P3583" s="162">
        <f>MAX(K3583,L3583,M3583,N3583)</f>
        <v/>
      </c>
      <c r="Q3583" s="162">
        <f>MEDIAN(K3583,L3583,M3583,N3583)</f>
        <v/>
      </c>
      <c r="R3583" s="162">
        <f>AVERAGE(K3583,L3583,M3583,N3583)</f>
        <v/>
      </c>
      <c r="S3583" s="162">
        <f>AVERAGE(O3583,Q3583)</f>
        <v/>
      </c>
      <c r="T3583" s="162">
        <f>AVERAGE(P3583,Q3583)</f>
        <v/>
      </c>
      <c r="U3583" s="41">
        <f>STDEVA(K3583,L3583,M3583,N3583)</f>
        <v/>
      </c>
      <c r="V3583" s="42">
        <f>U3583/Q3583</f>
        <v/>
      </c>
      <c r="W3583" s="43">
        <f>IF(X3583=O3583,"MENOR",IF(X3583=S3583,"PROM[MEN-MED]","PROMEDIO"))</f>
        <v/>
      </c>
      <c r="X3583" s="163">
        <f>IF(V3583&lt;=300%,O3583,IF(AND(V3583&gt;100%,V3583&lt;=150%),S3583,R3583))</f>
        <v/>
      </c>
      <c r="Y3583" s="162">
        <f>ROUND(X3583,0)</f>
        <v/>
      </c>
    </row>
    <row r="3584" ht="15.75" customHeight="1">
      <c r="B3584" s="57" t="inlineStr">
        <is>
          <t>8.32</t>
        </is>
      </c>
      <c r="C3584" s="32" t="n">
        <v>8714199</v>
      </c>
      <c r="D3584" s="58" t="inlineStr">
        <is>
          <t>CAMBIO DE BRAZO DEL LIMPIABRISAS TRASERO</t>
        </is>
      </c>
      <c r="E3584" s="56" t="inlineStr">
        <is>
          <t>cambio de brazo del limpiabrisas trasero</t>
        </is>
      </c>
      <c r="F3584" s="32" t="inlineStr">
        <is>
          <t>Unidad</t>
        </is>
      </c>
      <c r="G3584" s="35" t="inlineStr">
        <is>
          <t>suministro</t>
        </is>
      </c>
      <c r="H3584" s="159" t="n">
        <v>543771</v>
      </c>
      <c r="I3584" s="37" t="n">
        <v>158.91</v>
      </c>
      <c r="J3584" s="37" t="n">
        <v>151.76</v>
      </c>
      <c r="K3584" s="160">
        <f>H3584*(I3584/J3584)</f>
        <v/>
      </c>
      <c r="L3584" s="159" t="n">
        <v>672733.1681</v>
      </c>
      <c r="M3584" s="159" t="n">
        <v>653139</v>
      </c>
      <c r="N3584" s="159" t="n">
        <v>705390.12</v>
      </c>
      <c r="O3584" s="162">
        <f>MIN(K3584,L3584,M3584,N3584)</f>
        <v/>
      </c>
      <c r="P3584" s="162">
        <f>MAX(K3584,L3584,M3584,N3584)</f>
        <v/>
      </c>
      <c r="Q3584" s="162">
        <f>MEDIAN(K3584,L3584,M3584,N3584)</f>
        <v/>
      </c>
      <c r="R3584" s="162">
        <f>AVERAGE(K3584,L3584,M3584,N3584)</f>
        <v/>
      </c>
      <c r="S3584" s="162">
        <f>AVERAGE(O3584,Q3584)</f>
        <v/>
      </c>
      <c r="T3584" s="162">
        <f>AVERAGE(P3584,Q3584)</f>
        <v/>
      </c>
      <c r="U3584" s="41">
        <f>STDEVA(K3584,L3584,M3584,N3584)</f>
        <v/>
      </c>
      <c r="V3584" s="42">
        <f>U3584/Q3584</f>
        <v/>
      </c>
      <c r="W3584" s="43">
        <f>IF(X3584=O3584,"MENOR",IF(X3584=S3584,"PROM[MEN-MED]","PROMEDIO"))</f>
        <v/>
      </c>
      <c r="X3584" s="163">
        <f>IF(V3584&lt;=300%,O3584,IF(AND(V3584&gt;100%,V3584&lt;=150%),S3584,R3584))</f>
        <v/>
      </c>
      <c r="Y3584" s="162">
        <f>ROUND(X3584,0)</f>
        <v/>
      </c>
    </row>
    <row r="3585" ht="15.75" customHeight="1">
      <c r="B3585" s="57" t="inlineStr">
        <is>
          <t>8.33</t>
        </is>
      </c>
      <c r="C3585" s="32" t="n">
        <v>8714199</v>
      </c>
      <c r="D3585" s="58" t="inlineStr">
        <is>
          <t>CAMBIO DE CERRADURA DE LA PUERTA DEL MALETERO</t>
        </is>
      </c>
      <c r="E3585" s="56" t="inlineStr">
        <is>
          <t>cambio de cerradura de la puerta del maletero</t>
        </is>
      </c>
      <c r="F3585" s="32" t="inlineStr">
        <is>
          <t>Unidad</t>
        </is>
      </c>
      <c r="G3585" s="35" t="inlineStr">
        <is>
          <t>suministro</t>
        </is>
      </c>
      <c r="H3585" s="159" t="n">
        <v>410372</v>
      </c>
      <c r="I3585" s="37" t="n">
        <v>158.91</v>
      </c>
      <c r="J3585" s="37" t="n">
        <v>151.76</v>
      </c>
      <c r="K3585" s="160">
        <f>H3585*(I3585/J3585)</f>
        <v/>
      </c>
      <c r="L3585" s="159" t="n">
        <v>499744.665</v>
      </c>
      <c r="M3585" s="159" t="n">
        <v>485189</v>
      </c>
      <c r="N3585" s="159" t="n">
        <v>524004.12</v>
      </c>
      <c r="O3585" s="162">
        <f>MIN(K3585,L3585,M3585,N3585)</f>
        <v/>
      </c>
      <c r="P3585" s="162">
        <f>MAX(K3585,L3585,M3585,N3585)</f>
        <v/>
      </c>
      <c r="Q3585" s="162">
        <f>MEDIAN(K3585,L3585,M3585,N3585)</f>
        <v/>
      </c>
      <c r="R3585" s="162">
        <f>AVERAGE(K3585,L3585,M3585,N3585)</f>
        <v/>
      </c>
      <c r="S3585" s="162">
        <f>AVERAGE(O3585,Q3585)</f>
        <v/>
      </c>
      <c r="T3585" s="162">
        <f>AVERAGE(P3585,Q3585)</f>
        <v/>
      </c>
      <c r="U3585" s="41">
        <f>STDEVA(K3585,L3585,M3585,N3585)</f>
        <v/>
      </c>
      <c r="V3585" s="42">
        <f>U3585/Q3585</f>
        <v/>
      </c>
      <c r="W3585" s="43">
        <f>IF(X3585=O3585,"MENOR",IF(X3585=S3585,"PROM[MEN-MED]","PROMEDIO"))</f>
        <v/>
      </c>
      <c r="X3585" s="163">
        <f>IF(V3585&lt;=300%,O3585,IF(AND(V3585&gt;100%,V3585&lt;=150%),S3585,R3585))</f>
        <v/>
      </c>
      <c r="Y3585" s="162">
        <f>ROUND(X3585,0)</f>
        <v/>
      </c>
    </row>
    <row r="3586" ht="15.75" customHeight="1">
      <c r="B3586" s="57" t="inlineStr">
        <is>
          <t>8.34</t>
        </is>
      </c>
      <c r="C3586" s="32" t="n">
        <v>8714199</v>
      </c>
      <c r="D3586" s="58" t="inlineStr">
        <is>
          <t>CAMBIO DE BANDA PROTECTORA DE LA PUERTA DEL MALETERO</t>
        </is>
      </c>
      <c r="E3586" s="56" t="inlineStr">
        <is>
          <t>cambio de banda protectora de la puerta del maletero</t>
        </is>
      </c>
      <c r="F3586" s="32" t="inlineStr">
        <is>
          <t>Unidad</t>
        </is>
      </c>
      <c r="G3586" s="35" t="inlineStr">
        <is>
          <t>suministro</t>
        </is>
      </c>
      <c r="H3586" s="159" t="n">
        <v>410372</v>
      </c>
      <c r="I3586" s="37" t="n">
        <v>158.91</v>
      </c>
      <c r="J3586" s="37" t="n">
        <v>151.76</v>
      </c>
      <c r="K3586" s="160">
        <f>H3586*(I3586/J3586)</f>
        <v/>
      </c>
      <c r="L3586" s="159" t="n">
        <v>499744.665</v>
      </c>
      <c r="M3586" s="159" t="n">
        <v>485189</v>
      </c>
      <c r="N3586" s="159" t="n">
        <v>524004.12</v>
      </c>
      <c r="O3586" s="162">
        <f>MIN(K3586,L3586,M3586,N3586)</f>
        <v/>
      </c>
      <c r="P3586" s="162">
        <f>MAX(K3586,L3586,M3586,N3586)</f>
        <v/>
      </c>
      <c r="Q3586" s="162">
        <f>MEDIAN(K3586,L3586,M3586,N3586)</f>
        <v/>
      </c>
      <c r="R3586" s="162">
        <f>AVERAGE(K3586,L3586,M3586,N3586)</f>
        <v/>
      </c>
      <c r="S3586" s="162">
        <f>AVERAGE(O3586,Q3586)</f>
        <v/>
      </c>
      <c r="T3586" s="162">
        <f>AVERAGE(P3586,Q3586)</f>
        <v/>
      </c>
      <c r="U3586" s="41">
        <f>STDEVA(K3586,L3586,M3586,N3586)</f>
        <v/>
      </c>
      <c r="V3586" s="42">
        <f>U3586/Q3586</f>
        <v/>
      </c>
      <c r="W3586" s="43">
        <f>IF(X3586=O3586,"MENOR",IF(X3586=S3586,"PROM[MEN-MED]","PROMEDIO"))</f>
        <v/>
      </c>
      <c r="X3586" s="163">
        <f>IF(V3586&lt;=300%,O3586,IF(AND(V3586&gt;100%,V3586&lt;=150%),S3586,R3586))</f>
        <v/>
      </c>
      <c r="Y3586" s="162">
        <f>ROUND(X3586,0)</f>
        <v/>
      </c>
    </row>
    <row r="3587" ht="15.75" customHeight="1">
      <c r="B3587" s="57" t="inlineStr">
        <is>
          <t>8.35</t>
        </is>
      </c>
      <c r="C3587" s="32" t="n">
        <v>8714199</v>
      </c>
      <c r="D3587" s="58" t="inlineStr">
        <is>
          <t xml:space="preserve">CAMBIO DE ESPEJO EXTERIOR IZQUIERDO </t>
        </is>
      </c>
      <c r="E3587" s="56" t="inlineStr">
        <is>
          <t xml:space="preserve">cambio de espejo exterior izquierdo </t>
        </is>
      </c>
      <c r="F3587" s="32" t="inlineStr">
        <is>
          <t>Unidad</t>
        </is>
      </c>
      <c r="G3587" s="35" t="inlineStr">
        <is>
          <t>suministro</t>
        </is>
      </c>
      <c r="H3587" s="159" t="n">
        <v>410372</v>
      </c>
      <c r="I3587" s="37" t="n">
        <v>158.91</v>
      </c>
      <c r="J3587" s="37" t="n">
        <v>151.76</v>
      </c>
      <c r="K3587" s="160">
        <f>H3587*(I3587/J3587)</f>
        <v/>
      </c>
      <c r="L3587" s="159" t="n">
        <v>504549.6232</v>
      </c>
      <c r="M3587" s="159" t="n">
        <v>489854</v>
      </c>
      <c r="N3587" s="159" t="n">
        <v>529042.3199999999</v>
      </c>
      <c r="O3587" s="162">
        <f>MIN(K3587,L3587,M3587,N3587)</f>
        <v/>
      </c>
      <c r="P3587" s="162">
        <f>MAX(K3587,L3587,M3587,N3587)</f>
        <v/>
      </c>
      <c r="Q3587" s="162">
        <f>MEDIAN(K3587,L3587,M3587,N3587)</f>
        <v/>
      </c>
      <c r="R3587" s="162">
        <f>AVERAGE(K3587,L3587,M3587,N3587)</f>
        <v/>
      </c>
      <c r="S3587" s="162">
        <f>AVERAGE(O3587,Q3587)</f>
        <v/>
      </c>
      <c r="T3587" s="162">
        <f>AVERAGE(P3587,Q3587)</f>
        <v/>
      </c>
      <c r="U3587" s="41">
        <f>STDEVA(K3587,L3587,M3587,N3587)</f>
        <v/>
      </c>
      <c r="V3587" s="42">
        <f>U3587/Q3587</f>
        <v/>
      </c>
      <c r="W3587" s="43">
        <f>IF(X3587=O3587,"MENOR",IF(X3587=S3587,"PROM[MEN-MED]","PROMEDIO"))</f>
        <v/>
      </c>
      <c r="X3587" s="163">
        <f>IF(V3587&lt;=300%,O3587,IF(AND(V3587&gt;100%,V3587&lt;=150%),S3587,R3587))</f>
        <v/>
      </c>
      <c r="Y3587" s="162">
        <f>ROUND(X3587,0)</f>
        <v/>
      </c>
    </row>
    <row r="3588" ht="15.75" customHeight="1">
      <c r="B3588" s="57" t="inlineStr">
        <is>
          <t>8.36</t>
        </is>
      </c>
      <c r="C3588" s="32" t="n">
        <v>8714199</v>
      </c>
      <c r="D3588" s="58" t="inlineStr">
        <is>
          <t>CAMBIO DE ESPEJO EXTERIOR DERECHO</t>
        </is>
      </c>
      <c r="E3588" s="56" t="inlineStr">
        <is>
          <t>cambio de espejo exterior derecho</t>
        </is>
      </c>
      <c r="F3588" s="32" t="inlineStr">
        <is>
          <t>Unidad</t>
        </is>
      </c>
      <c r="G3588" s="35" t="inlineStr">
        <is>
          <t>suministro</t>
        </is>
      </c>
      <c r="H3588" s="159" t="n">
        <v>410372</v>
      </c>
      <c r="I3588" s="37" t="n">
        <v>158.91</v>
      </c>
      <c r="J3588" s="37" t="n">
        <v>151.76</v>
      </c>
      <c r="K3588" s="160">
        <f>H3588*(I3588/J3588)</f>
        <v/>
      </c>
      <c r="L3588" s="159" t="n">
        <v>504549.6232</v>
      </c>
      <c r="M3588" s="159" t="n">
        <v>489854</v>
      </c>
      <c r="N3588" s="159" t="n">
        <v>529042.3199999999</v>
      </c>
      <c r="O3588" s="162">
        <f>MIN(K3588,L3588,M3588,N3588)</f>
        <v/>
      </c>
      <c r="P3588" s="162">
        <f>MAX(K3588,L3588,M3588,N3588)</f>
        <v/>
      </c>
      <c r="Q3588" s="162">
        <f>MEDIAN(K3588,L3588,M3588,N3588)</f>
        <v/>
      </c>
      <c r="R3588" s="162">
        <f>AVERAGE(K3588,L3588,M3588,N3588)</f>
        <v/>
      </c>
      <c r="S3588" s="162">
        <f>AVERAGE(O3588,Q3588)</f>
        <v/>
      </c>
      <c r="T3588" s="162">
        <f>AVERAGE(P3588,Q3588)</f>
        <v/>
      </c>
      <c r="U3588" s="41">
        <f>STDEVA(K3588,L3588,M3588,N3588)</f>
        <v/>
      </c>
      <c r="V3588" s="42">
        <f>U3588/Q3588</f>
        <v/>
      </c>
      <c r="W3588" s="43">
        <f>IF(X3588=O3588,"MENOR",IF(X3588=S3588,"PROM[MEN-MED]","PROMEDIO"))</f>
        <v/>
      </c>
      <c r="X3588" s="163">
        <f>IF(V3588&lt;=300%,O3588,IF(AND(V3588&gt;100%,V3588&lt;=150%),S3588,R3588))</f>
        <v/>
      </c>
      <c r="Y3588" s="162">
        <f>ROUND(X3588,0)</f>
        <v/>
      </c>
    </row>
    <row r="3589" ht="15.75" customHeight="1">
      <c r="B3589" s="57" t="inlineStr">
        <is>
          <t>8.37</t>
        </is>
      </c>
      <c r="C3589" s="32" t="n">
        <v>8714199</v>
      </c>
      <c r="D3589" s="58" t="inlineStr">
        <is>
          <t xml:space="preserve">CAMBIO DE MOTOR DEL LIMPIABRISAS </t>
        </is>
      </c>
      <c r="E3589" s="56" t="inlineStr">
        <is>
          <t xml:space="preserve">cambio de motor del limpiabrisas </t>
        </is>
      </c>
      <c r="F3589" s="32" t="inlineStr">
        <is>
          <t>Unidad</t>
        </is>
      </c>
      <c r="G3589" s="35" t="inlineStr">
        <is>
          <t>suministro</t>
        </is>
      </c>
      <c r="H3589" s="159" t="n">
        <v>533596</v>
      </c>
      <c r="I3589" s="37" t="n">
        <v>158.91</v>
      </c>
      <c r="J3589" s="37" t="n">
        <v>151.76</v>
      </c>
      <c r="K3589" s="160">
        <f>H3589*(I3589/J3589)</f>
        <v/>
      </c>
      <c r="L3589" s="159" t="n">
        <v>659918.9387000001</v>
      </c>
      <c r="M3589" s="159" t="n">
        <v>640698</v>
      </c>
      <c r="N3589" s="159" t="n">
        <v>691953.84</v>
      </c>
      <c r="O3589" s="162">
        <f>MIN(K3589,L3589,M3589,N3589)</f>
        <v/>
      </c>
      <c r="P3589" s="162">
        <f>MAX(K3589,L3589,M3589,N3589)</f>
        <v/>
      </c>
      <c r="Q3589" s="162">
        <f>MEDIAN(K3589,L3589,M3589,N3589)</f>
        <v/>
      </c>
      <c r="R3589" s="162">
        <f>AVERAGE(K3589,L3589,M3589,N3589)</f>
        <v/>
      </c>
      <c r="S3589" s="162">
        <f>AVERAGE(O3589,Q3589)</f>
        <v/>
      </c>
      <c r="T3589" s="162">
        <f>AVERAGE(P3589,Q3589)</f>
        <v/>
      </c>
      <c r="U3589" s="41">
        <f>STDEVA(K3589,L3589,M3589,N3589)</f>
        <v/>
      </c>
      <c r="V3589" s="42">
        <f>U3589/Q3589</f>
        <v/>
      </c>
      <c r="W3589" s="43">
        <f>IF(X3589=O3589,"MENOR",IF(X3589=S3589,"PROM[MEN-MED]","PROMEDIO"))</f>
        <v/>
      </c>
      <c r="X3589" s="163">
        <f>IF(V3589&lt;=300%,O3589,IF(AND(V3589&gt;100%,V3589&lt;=150%),S3589,R3589))</f>
        <v/>
      </c>
      <c r="Y3589" s="162">
        <f>ROUND(X3589,0)</f>
        <v/>
      </c>
    </row>
    <row r="3590" ht="15.75" customHeight="1">
      <c r="B3590" s="57" t="inlineStr">
        <is>
          <t>8.38</t>
        </is>
      </c>
      <c r="C3590" s="32" t="n">
        <v>8714199</v>
      </c>
      <c r="D3590" s="58" t="inlineStr">
        <is>
          <t xml:space="preserve">CAMBIO DE CONJUNTO ARTICULACION LIMPIABRISAS </t>
        </is>
      </c>
      <c r="E3590" s="56" t="inlineStr">
        <is>
          <t xml:space="preserve">cambio de conjunto articulacion limpiabrisas </t>
        </is>
      </c>
      <c r="F3590" s="32" t="inlineStr">
        <is>
          <t>Unidad</t>
        </is>
      </c>
      <c r="G3590" s="35" t="inlineStr">
        <is>
          <t>suministro</t>
        </is>
      </c>
      <c r="H3590" s="159" t="n">
        <v>410372</v>
      </c>
      <c r="I3590" s="37" t="n">
        <v>158.91</v>
      </c>
      <c r="J3590" s="37" t="n">
        <v>151.76</v>
      </c>
      <c r="K3590" s="160">
        <f>H3590*(I3590/J3590)</f>
        <v/>
      </c>
      <c r="L3590" s="159" t="n">
        <v>514160.5511</v>
      </c>
      <c r="M3590" s="159" t="n">
        <v>499185</v>
      </c>
      <c r="N3590" s="159" t="n">
        <v>539119.8</v>
      </c>
      <c r="O3590" s="162">
        <f>MIN(K3590,L3590,M3590,N3590)</f>
        <v/>
      </c>
      <c r="P3590" s="162">
        <f>MAX(K3590,L3590,M3590,N3590)</f>
        <v/>
      </c>
      <c r="Q3590" s="162">
        <f>MEDIAN(K3590,L3590,M3590,N3590)</f>
        <v/>
      </c>
      <c r="R3590" s="162">
        <f>AVERAGE(K3590,L3590,M3590,N3590)</f>
        <v/>
      </c>
      <c r="S3590" s="162">
        <f>AVERAGE(O3590,Q3590)</f>
        <v/>
      </c>
      <c r="T3590" s="162">
        <f>AVERAGE(P3590,Q3590)</f>
        <v/>
      </c>
      <c r="U3590" s="41">
        <f>STDEVA(K3590,L3590,M3590,N3590)</f>
        <v/>
      </c>
      <c r="V3590" s="42">
        <f>U3590/Q3590</f>
        <v/>
      </c>
      <c r="W3590" s="43">
        <f>IF(X3590=O3590,"MENOR",IF(X3590=S3590,"PROM[MEN-MED]","PROMEDIO"))</f>
        <v/>
      </c>
      <c r="X3590" s="163">
        <f>IF(V3590&lt;=300%,O3590,IF(AND(V3590&gt;100%,V3590&lt;=150%),S3590,R3590))</f>
        <v/>
      </c>
      <c r="Y3590" s="162">
        <f>ROUND(X3590,0)</f>
        <v/>
      </c>
    </row>
    <row r="3591" ht="15.75" customHeight="1">
      <c r="B3591" s="57" t="inlineStr">
        <is>
          <t>8.39</t>
        </is>
      </c>
      <c r="C3591" s="32" t="n">
        <v>8714199</v>
      </c>
      <c r="D3591" s="58" t="inlineStr">
        <is>
          <t>CAMBIO DE BRAZOS LIMPABRISAS</t>
        </is>
      </c>
      <c r="E3591" s="56" t="inlineStr">
        <is>
          <t>cambio de brazos limpabrisas</t>
        </is>
      </c>
      <c r="F3591" s="32" t="inlineStr">
        <is>
          <t>Unidad</t>
        </is>
      </c>
      <c r="G3591" s="35" t="inlineStr">
        <is>
          <t>suministro</t>
        </is>
      </c>
      <c r="H3591" s="159" t="n">
        <v>410372</v>
      </c>
      <c r="I3591" s="37" t="n">
        <v>158.91</v>
      </c>
      <c r="J3591" s="37" t="n">
        <v>151.76</v>
      </c>
      <c r="K3591" s="160">
        <f>H3591*(I3591/J3591)</f>
        <v/>
      </c>
      <c r="L3591" s="159" t="n">
        <v>499744.665</v>
      </c>
      <c r="M3591" s="159" t="n">
        <v>485189</v>
      </c>
      <c r="N3591" s="159" t="n">
        <v>524004.12</v>
      </c>
      <c r="O3591" s="162">
        <f>MIN(K3591,L3591,M3591,N3591)</f>
        <v/>
      </c>
      <c r="P3591" s="162">
        <f>MAX(K3591,L3591,M3591,N3591)</f>
        <v/>
      </c>
      <c r="Q3591" s="162">
        <f>MEDIAN(K3591,L3591,M3591,N3591)</f>
        <v/>
      </c>
      <c r="R3591" s="162">
        <f>AVERAGE(K3591,L3591,M3591,N3591)</f>
        <v/>
      </c>
      <c r="S3591" s="162">
        <f>AVERAGE(O3591,Q3591)</f>
        <v/>
      </c>
      <c r="T3591" s="162">
        <f>AVERAGE(P3591,Q3591)</f>
        <v/>
      </c>
      <c r="U3591" s="41">
        <f>STDEVA(K3591,L3591,M3591,N3591)</f>
        <v/>
      </c>
      <c r="V3591" s="42">
        <f>U3591/Q3591</f>
        <v/>
      </c>
      <c r="W3591" s="43">
        <f>IF(X3591=O3591,"MENOR",IF(X3591=S3591,"PROM[MEN-MED]","PROMEDIO"))</f>
        <v/>
      </c>
      <c r="X3591" s="163">
        <f>IF(V3591&lt;=300%,O3591,IF(AND(V3591&gt;100%,V3591&lt;=150%),S3591,R3591))</f>
        <v/>
      </c>
      <c r="Y3591" s="162">
        <f>ROUND(X3591,0)</f>
        <v/>
      </c>
    </row>
    <row r="3592" ht="15.75" customHeight="1">
      <c r="B3592" s="57" t="inlineStr">
        <is>
          <t>8.40</t>
        </is>
      </c>
      <c r="C3592" s="32" t="n">
        <v>8714199</v>
      </c>
      <c r="D3592" s="58" t="inlineStr">
        <is>
          <t>CAMBIO DE CONJUNTO DELANTERO TUBO DE ESCAPE</t>
        </is>
      </c>
      <c r="E3592" s="56" t="inlineStr">
        <is>
          <t>cambio de conjunto delantero tubo de escape</t>
        </is>
      </c>
      <c r="F3592" s="32" t="inlineStr">
        <is>
          <t>Unidad</t>
        </is>
      </c>
      <c r="G3592" s="35" t="inlineStr">
        <is>
          <t>suministro</t>
        </is>
      </c>
      <c r="H3592" s="159" t="n">
        <v>410372</v>
      </c>
      <c r="I3592" s="37" t="n">
        <v>158.91</v>
      </c>
      <c r="J3592" s="37" t="n">
        <v>151.76</v>
      </c>
      <c r="K3592" s="160">
        <f>H3592*(I3592/J3592)</f>
        <v/>
      </c>
      <c r="L3592" s="159" t="n">
        <v>509354.5695</v>
      </c>
      <c r="M3592" s="159" t="n">
        <v>494519</v>
      </c>
      <c r="N3592" s="159" t="n">
        <v>534080.52</v>
      </c>
      <c r="O3592" s="162">
        <f>MIN(K3592,L3592,M3592,N3592)</f>
        <v/>
      </c>
      <c r="P3592" s="162">
        <f>MAX(K3592,L3592,M3592,N3592)</f>
        <v/>
      </c>
      <c r="Q3592" s="162">
        <f>MEDIAN(K3592,L3592,M3592,N3592)</f>
        <v/>
      </c>
      <c r="R3592" s="162">
        <f>AVERAGE(K3592,L3592,M3592,N3592)</f>
        <v/>
      </c>
      <c r="S3592" s="162">
        <f>AVERAGE(O3592,Q3592)</f>
        <v/>
      </c>
      <c r="T3592" s="162">
        <f>AVERAGE(P3592,Q3592)</f>
        <v/>
      </c>
      <c r="U3592" s="41">
        <f>STDEVA(K3592,L3592,M3592,N3592)</f>
        <v/>
      </c>
      <c r="V3592" s="42">
        <f>U3592/Q3592</f>
        <v/>
      </c>
      <c r="W3592" s="43">
        <f>IF(X3592=O3592,"MENOR",IF(X3592=S3592,"PROM[MEN-MED]","PROMEDIO"))</f>
        <v/>
      </c>
      <c r="X3592" s="163">
        <f>IF(V3592&lt;=300%,O3592,IF(AND(V3592&gt;100%,V3592&lt;=150%),S3592,R3592))</f>
        <v/>
      </c>
      <c r="Y3592" s="162">
        <f>ROUND(X3592,0)</f>
        <v/>
      </c>
    </row>
    <row r="3593" ht="15.75" customHeight="1">
      <c r="B3593" s="57" t="inlineStr">
        <is>
          <t>8.41</t>
        </is>
      </c>
      <c r="C3593" s="32" t="n">
        <v>8714199</v>
      </c>
      <c r="D3593" s="58" t="inlineStr">
        <is>
          <t>CAMBIO DE CONJUNTO DELANTERO TUBO DE ESCAPE NO.2</t>
        </is>
      </c>
      <c r="E3593" s="56" t="inlineStr">
        <is>
          <t>cambio de conjunto delantero tubo de escape no.2</t>
        </is>
      </c>
      <c r="F3593" s="32" t="inlineStr">
        <is>
          <t>Unidad</t>
        </is>
      </c>
      <c r="G3593" s="35" t="inlineStr">
        <is>
          <t>suministro</t>
        </is>
      </c>
      <c r="H3593" s="159" t="n">
        <v>544901</v>
      </c>
      <c r="I3593" s="37" t="n">
        <v>158.91</v>
      </c>
      <c r="J3593" s="37" t="n">
        <v>151.76</v>
      </c>
      <c r="K3593" s="160">
        <f>H3593*(I3593/J3593)</f>
        <v/>
      </c>
      <c r="L3593" s="159" t="n">
        <v>685546.3741</v>
      </c>
      <c r="M3593" s="159" t="n">
        <v>665579</v>
      </c>
      <c r="N3593" s="159" t="n">
        <v>718825.3199999999</v>
      </c>
      <c r="O3593" s="162">
        <f>MIN(K3593,L3593,M3593,N3593)</f>
        <v/>
      </c>
      <c r="P3593" s="162">
        <f>MAX(K3593,L3593,M3593,N3593)</f>
        <v/>
      </c>
      <c r="Q3593" s="162">
        <f>MEDIAN(K3593,L3593,M3593,N3593)</f>
        <v/>
      </c>
      <c r="R3593" s="162">
        <f>AVERAGE(K3593,L3593,M3593,N3593)</f>
        <v/>
      </c>
      <c r="S3593" s="162">
        <f>AVERAGE(O3593,Q3593)</f>
        <v/>
      </c>
      <c r="T3593" s="162">
        <f>AVERAGE(P3593,Q3593)</f>
        <v/>
      </c>
      <c r="U3593" s="41">
        <f>STDEVA(K3593,L3593,M3593,N3593)</f>
        <v/>
      </c>
      <c r="V3593" s="42">
        <f>U3593/Q3593</f>
        <v/>
      </c>
      <c r="W3593" s="43">
        <f>IF(X3593=O3593,"MENOR",IF(X3593=S3593,"PROM[MEN-MED]","PROMEDIO"))</f>
        <v/>
      </c>
      <c r="X3593" s="163">
        <f>IF(V3593&lt;=300%,O3593,IF(AND(V3593&gt;100%,V3593&lt;=150%),S3593,R3593))</f>
        <v/>
      </c>
      <c r="Y3593" s="162">
        <f>ROUND(X3593,0)</f>
        <v/>
      </c>
    </row>
    <row r="3594" ht="15.75" customHeight="1">
      <c r="B3594" s="57" t="inlineStr">
        <is>
          <t>8.42</t>
        </is>
      </c>
      <c r="C3594" s="32" t="n">
        <v>8714199</v>
      </c>
      <c r="D3594" s="58" t="inlineStr">
        <is>
          <t>CAMBIO DE SUBCONJUNTO DEL COLECTOR DE ESCAPE DERECHO</t>
        </is>
      </c>
      <c r="E3594" s="56" t="inlineStr">
        <is>
          <t>cambio de subconjunto del colector de escape derecho</t>
        </is>
      </c>
      <c r="F3594" s="32" t="inlineStr">
        <is>
          <t>Unidad</t>
        </is>
      </c>
      <c r="G3594" s="35" t="inlineStr">
        <is>
          <t>suministro</t>
        </is>
      </c>
      <c r="H3594" s="159" t="n">
        <v>544901</v>
      </c>
      <c r="I3594" s="37" t="n">
        <v>158.91</v>
      </c>
      <c r="J3594" s="37" t="n">
        <v>151.76</v>
      </c>
      <c r="K3594" s="160">
        <f>H3594*(I3594/J3594)</f>
        <v/>
      </c>
      <c r="L3594" s="159" t="n">
        <v>672733.1681</v>
      </c>
      <c r="M3594" s="159" t="n">
        <v>653139</v>
      </c>
      <c r="N3594" s="159" t="n">
        <v>705390.12</v>
      </c>
      <c r="O3594" s="162">
        <f>MIN(K3594,L3594,M3594,N3594)</f>
        <v/>
      </c>
      <c r="P3594" s="162">
        <f>MAX(K3594,L3594,M3594,N3594)</f>
        <v/>
      </c>
      <c r="Q3594" s="162">
        <f>MEDIAN(K3594,L3594,M3594,N3594)</f>
        <v/>
      </c>
      <c r="R3594" s="162">
        <f>AVERAGE(K3594,L3594,M3594,N3594)</f>
        <v/>
      </c>
      <c r="S3594" s="162">
        <f>AVERAGE(O3594,Q3594)</f>
        <v/>
      </c>
      <c r="T3594" s="162">
        <f>AVERAGE(P3594,Q3594)</f>
        <v/>
      </c>
      <c r="U3594" s="41">
        <f>STDEVA(K3594,L3594,M3594,N3594)</f>
        <v/>
      </c>
      <c r="V3594" s="42">
        <f>U3594/Q3594</f>
        <v/>
      </c>
      <c r="W3594" s="43">
        <f>IF(X3594=O3594,"MENOR",IF(X3594=S3594,"PROM[MEN-MED]","PROMEDIO"))</f>
        <v/>
      </c>
      <c r="X3594" s="163">
        <f>IF(V3594&lt;=300%,O3594,IF(AND(V3594&gt;100%,V3594&lt;=150%),S3594,R3594))</f>
        <v/>
      </c>
      <c r="Y3594" s="162">
        <f>ROUND(X3594,0)</f>
        <v/>
      </c>
    </row>
    <row r="3595" ht="15.75" customHeight="1">
      <c r="B3595" s="57" t="inlineStr">
        <is>
          <t>8.43</t>
        </is>
      </c>
      <c r="C3595" s="32" t="n">
        <v>8714199</v>
      </c>
      <c r="D3595" s="58" t="inlineStr">
        <is>
          <t>CAMBIO DE SUBCONJUNTO DEL COLECTOR DE ESCAPE IZQUIERDO</t>
        </is>
      </c>
      <c r="E3595" s="56" t="inlineStr">
        <is>
          <t>cambio de subconjunto del colector de escape izquierdo</t>
        </is>
      </c>
      <c r="F3595" s="32" t="inlineStr">
        <is>
          <t>Unidad</t>
        </is>
      </c>
      <c r="G3595" s="35" t="inlineStr">
        <is>
          <t>suministro</t>
        </is>
      </c>
      <c r="H3595" s="159" t="n">
        <v>544901</v>
      </c>
      <c r="I3595" s="37" t="n">
        <v>158.91</v>
      </c>
      <c r="J3595" s="37" t="n">
        <v>151.76</v>
      </c>
      <c r="K3595" s="160">
        <f>H3595*(I3595/J3595)</f>
        <v/>
      </c>
      <c r="L3595" s="159" t="n">
        <v>672733.1681</v>
      </c>
      <c r="M3595" s="159" t="n">
        <v>653139</v>
      </c>
      <c r="N3595" s="159" t="n">
        <v>705390.12</v>
      </c>
      <c r="O3595" s="162">
        <f>MIN(K3595,L3595,M3595,N3595)</f>
        <v/>
      </c>
      <c r="P3595" s="162">
        <f>MAX(K3595,L3595,M3595,N3595)</f>
        <v/>
      </c>
      <c r="Q3595" s="162">
        <f>MEDIAN(K3595,L3595,M3595,N3595)</f>
        <v/>
      </c>
      <c r="R3595" s="162">
        <f>AVERAGE(K3595,L3595,M3595,N3595)</f>
        <v/>
      </c>
      <c r="S3595" s="162">
        <f>AVERAGE(O3595,Q3595)</f>
        <v/>
      </c>
      <c r="T3595" s="162">
        <f>AVERAGE(P3595,Q3595)</f>
        <v/>
      </c>
      <c r="U3595" s="41">
        <f>STDEVA(K3595,L3595,M3595,N3595)</f>
        <v/>
      </c>
      <c r="V3595" s="42">
        <f>U3595/Q3595</f>
        <v/>
      </c>
      <c r="W3595" s="43">
        <f>IF(X3595=O3595,"MENOR",IF(X3595=S3595,"PROM[MEN-MED]","PROMEDIO"))</f>
        <v/>
      </c>
      <c r="X3595" s="163">
        <f>IF(V3595&lt;=300%,O3595,IF(AND(V3595&gt;100%,V3595&lt;=150%),S3595,R3595))</f>
        <v/>
      </c>
      <c r="Y3595" s="162">
        <f>ROUND(X3595,0)</f>
        <v/>
      </c>
    </row>
    <row r="3596" ht="15.75" customHeight="1">
      <c r="B3596" s="57" t="inlineStr">
        <is>
          <t>8.44</t>
        </is>
      </c>
      <c r="C3596" s="32" t="n">
        <v>8714199</v>
      </c>
      <c r="D3596" s="58" t="inlineStr">
        <is>
          <t xml:space="preserve">CAMBIO DE JUNTA COLECTOR DE ESCAPE </t>
        </is>
      </c>
      <c r="E3596" s="56" t="inlineStr">
        <is>
          <t xml:space="preserve">cambio de junta colector de escape </t>
        </is>
      </c>
      <c r="F3596" s="32" t="inlineStr">
        <is>
          <t>Unidad</t>
        </is>
      </c>
      <c r="G3596" s="35" t="inlineStr">
        <is>
          <t>suministro</t>
        </is>
      </c>
      <c r="H3596" s="159" t="n">
        <v>544901</v>
      </c>
      <c r="I3596" s="37" t="n">
        <v>158.91</v>
      </c>
      <c r="J3596" s="37" t="n">
        <v>151.76</v>
      </c>
      <c r="K3596" s="160">
        <f>H3596*(I3596/J3596)</f>
        <v/>
      </c>
      <c r="L3596" s="159" t="n">
        <v>666325.5416999999</v>
      </c>
      <c r="M3596" s="159" t="n">
        <v>646918</v>
      </c>
      <c r="N3596" s="159" t="n">
        <v>698671.4399999999</v>
      </c>
      <c r="O3596" s="162">
        <f>MIN(K3596,L3596,M3596,N3596)</f>
        <v/>
      </c>
      <c r="P3596" s="162">
        <f>MAX(K3596,L3596,M3596,N3596)</f>
        <v/>
      </c>
      <c r="Q3596" s="162">
        <f>MEDIAN(K3596,L3596,M3596,N3596)</f>
        <v/>
      </c>
      <c r="R3596" s="162">
        <f>AVERAGE(K3596,L3596,M3596,N3596)</f>
        <v/>
      </c>
      <c r="S3596" s="162">
        <f>AVERAGE(O3596,Q3596)</f>
        <v/>
      </c>
      <c r="T3596" s="162">
        <f>AVERAGE(P3596,Q3596)</f>
        <v/>
      </c>
      <c r="U3596" s="41">
        <f>STDEVA(K3596,L3596,M3596,N3596)</f>
        <v/>
      </c>
      <c r="V3596" s="42">
        <f>U3596/Q3596</f>
        <v/>
      </c>
      <c r="W3596" s="43">
        <f>IF(X3596=O3596,"MENOR",IF(X3596=S3596,"PROM[MEN-MED]","PROMEDIO"))</f>
        <v/>
      </c>
      <c r="X3596" s="163">
        <f>IF(V3596&lt;=300%,O3596,IF(AND(V3596&gt;100%,V3596&lt;=150%),S3596,R3596))</f>
        <v/>
      </c>
      <c r="Y3596" s="162">
        <f>ROUND(X3596,0)</f>
        <v/>
      </c>
    </row>
    <row r="3597" ht="15.75" customHeight="1">
      <c r="B3597" s="57" t="inlineStr">
        <is>
          <t>8.45</t>
        </is>
      </c>
      <c r="C3597" s="32" t="n">
        <v>8714199</v>
      </c>
      <c r="D3597" s="58" t="inlineStr">
        <is>
          <t>CAMBIO DE CONJUNTO TUBO DE ESCAPE</t>
        </is>
      </c>
      <c r="E3597" s="56" t="inlineStr">
        <is>
          <t>cambio de conjunto tubo de escape</t>
        </is>
      </c>
      <c r="F3597" s="32" t="inlineStr">
        <is>
          <t>Unidad</t>
        </is>
      </c>
      <c r="G3597" s="35" t="inlineStr">
        <is>
          <t>suministro</t>
        </is>
      </c>
      <c r="H3597" s="159" t="n">
        <v>544901</v>
      </c>
      <c r="I3597" s="37" t="n">
        <v>158.91</v>
      </c>
      <c r="J3597" s="37" t="n">
        <v>151.76</v>
      </c>
      <c r="K3597" s="160">
        <f>H3597*(I3597/J3597)</f>
        <v/>
      </c>
      <c r="L3597" s="159" t="n">
        <v>685546.3741</v>
      </c>
      <c r="M3597" s="159" t="n">
        <v>665579</v>
      </c>
      <c r="N3597" s="159" t="n">
        <v>718825.3199999999</v>
      </c>
      <c r="O3597" s="162">
        <f>MIN(K3597,L3597,M3597,N3597)</f>
        <v/>
      </c>
      <c r="P3597" s="162">
        <f>MAX(K3597,L3597,M3597,N3597)</f>
        <v/>
      </c>
      <c r="Q3597" s="162">
        <f>MEDIAN(K3597,L3597,M3597,N3597)</f>
        <v/>
      </c>
      <c r="R3597" s="162">
        <f>AVERAGE(K3597,L3597,M3597,N3597)</f>
        <v/>
      </c>
      <c r="S3597" s="162">
        <f>AVERAGE(O3597,Q3597)</f>
        <v/>
      </c>
      <c r="T3597" s="162">
        <f>AVERAGE(P3597,Q3597)</f>
        <v/>
      </c>
      <c r="U3597" s="41">
        <f>STDEVA(K3597,L3597,M3597,N3597)</f>
        <v/>
      </c>
      <c r="V3597" s="42">
        <f>U3597/Q3597</f>
        <v/>
      </c>
      <c r="W3597" s="43">
        <f>IF(X3597=O3597,"MENOR",IF(X3597=S3597,"PROM[MEN-MED]","PROMEDIO"))</f>
        <v/>
      </c>
      <c r="X3597" s="163">
        <f>IF(V3597&lt;=300%,O3597,IF(AND(V3597&gt;100%,V3597&lt;=150%),S3597,R3597))</f>
        <v/>
      </c>
      <c r="Y3597" s="162">
        <f>ROUND(X3597,0)</f>
        <v/>
      </c>
    </row>
    <row r="3598" ht="15.75" customHeight="1">
      <c r="B3598" s="57" t="inlineStr">
        <is>
          <t>8.46</t>
        </is>
      </c>
      <c r="C3598" s="32" t="n">
        <v>8714199</v>
      </c>
      <c r="D3598" s="58" t="inlineStr">
        <is>
          <t>CAMBIO DE SOPORTE DE ESCAPE</t>
        </is>
      </c>
      <c r="E3598" s="56" t="inlineStr">
        <is>
          <t>cambio de soporte de escape</t>
        </is>
      </c>
      <c r="F3598" s="32" t="inlineStr">
        <is>
          <t>Unidad</t>
        </is>
      </c>
      <c r="G3598" s="35" t="inlineStr">
        <is>
          <t>suministro</t>
        </is>
      </c>
      <c r="H3598" s="159" t="n">
        <v>544901</v>
      </c>
      <c r="I3598" s="37" t="n">
        <v>158.91</v>
      </c>
      <c r="J3598" s="37" t="n">
        <v>151.76</v>
      </c>
      <c r="K3598" s="160">
        <f>H3598*(I3598/J3598)</f>
        <v/>
      </c>
      <c r="L3598" s="159" t="n">
        <v>659918.9387000001</v>
      </c>
      <c r="M3598" s="159" t="n">
        <v>640698</v>
      </c>
      <c r="N3598" s="159" t="n">
        <v>691953.84</v>
      </c>
      <c r="O3598" s="162">
        <f>MIN(K3598,L3598,M3598,N3598)</f>
        <v/>
      </c>
      <c r="P3598" s="162">
        <f>MAX(K3598,L3598,M3598,N3598)</f>
        <v/>
      </c>
      <c r="Q3598" s="162">
        <f>MEDIAN(K3598,L3598,M3598,N3598)</f>
        <v/>
      </c>
      <c r="R3598" s="162">
        <f>AVERAGE(K3598,L3598,M3598,N3598)</f>
        <v/>
      </c>
      <c r="S3598" s="162">
        <f>AVERAGE(O3598,Q3598)</f>
        <v/>
      </c>
      <c r="T3598" s="162">
        <f>AVERAGE(P3598,Q3598)</f>
        <v/>
      </c>
      <c r="U3598" s="41">
        <f>STDEVA(K3598,L3598,M3598,N3598)</f>
        <v/>
      </c>
      <c r="V3598" s="42">
        <f>U3598/Q3598</f>
        <v/>
      </c>
      <c r="W3598" s="43">
        <f>IF(X3598=O3598,"MENOR",IF(X3598=S3598,"PROM[MEN-MED]","PROMEDIO"))</f>
        <v/>
      </c>
      <c r="X3598" s="163">
        <f>IF(V3598&lt;=300%,O3598,IF(AND(V3598&gt;100%,V3598&lt;=150%),S3598,R3598))</f>
        <v/>
      </c>
      <c r="Y3598" s="162">
        <f>ROUND(X3598,0)</f>
        <v/>
      </c>
    </row>
    <row r="3599" ht="15.75" customHeight="1">
      <c r="B3599" s="57" t="inlineStr">
        <is>
          <t>8.47</t>
        </is>
      </c>
      <c r="C3599" s="32" t="n">
        <v>8714199</v>
      </c>
      <c r="D3599" s="58" t="inlineStr">
        <is>
          <t>CAMBIO DE JUNTA TUBO DE ESCAPE</t>
        </is>
      </c>
      <c r="E3599" s="56" t="inlineStr">
        <is>
          <t>cambio de junta tubo de escape</t>
        </is>
      </c>
      <c r="F3599" s="32" t="inlineStr">
        <is>
          <t>Unidad</t>
        </is>
      </c>
      <c r="G3599" s="35" t="inlineStr">
        <is>
          <t>suministro</t>
        </is>
      </c>
      <c r="H3599" s="159" t="n">
        <v>544901</v>
      </c>
      <c r="I3599" s="37" t="n">
        <v>158.91</v>
      </c>
      <c r="J3599" s="37" t="n">
        <v>151.76</v>
      </c>
      <c r="K3599" s="160">
        <f>H3599*(I3599/J3599)</f>
        <v/>
      </c>
      <c r="L3599" s="159" t="n">
        <v>685546.3741</v>
      </c>
      <c r="M3599" s="159" t="n">
        <v>665579</v>
      </c>
      <c r="N3599" s="159" t="n">
        <v>718825.3199999999</v>
      </c>
      <c r="O3599" s="162">
        <f>MIN(K3599,L3599,M3599,N3599)</f>
        <v/>
      </c>
      <c r="P3599" s="162">
        <f>MAX(K3599,L3599,M3599,N3599)</f>
        <v/>
      </c>
      <c r="Q3599" s="162">
        <f>MEDIAN(K3599,L3599,M3599,N3599)</f>
        <v/>
      </c>
      <c r="R3599" s="162">
        <f>AVERAGE(K3599,L3599,M3599,N3599)</f>
        <v/>
      </c>
      <c r="S3599" s="162">
        <f>AVERAGE(O3599,Q3599)</f>
        <v/>
      </c>
      <c r="T3599" s="162">
        <f>AVERAGE(P3599,Q3599)</f>
        <v/>
      </c>
      <c r="U3599" s="41">
        <f>STDEVA(K3599,L3599,M3599,N3599)</f>
        <v/>
      </c>
      <c r="V3599" s="42">
        <f>U3599/Q3599</f>
        <v/>
      </c>
      <c r="W3599" s="43">
        <f>IF(X3599=O3599,"MENOR",IF(X3599=S3599,"PROM[MEN-MED]","PROMEDIO"))</f>
        <v/>
      </c>
      <c r="X3599" s="163">
        <f>IF(V3599&lt;=300%,O3599,IF(AND(V3599&gt;100%,V3599&lt;=150%),S3599,R3599))</f>
        <v/>
      </c>
      <c r="Y3599" s="162">
        <f>ROUND(X3599,0)</f>
        <v/>
      </c>
    </row>
    <row r="3600">
      <c r="B3600" s="60" t="n"/>
      <c r="C3600" s="61" t="n"/>
      <c r="D3600" s="62" t="n"/>
      <c r="E3600" s="63" t="n"/>
      <c r="F3600" s="61" t="n"/>
      <c r="G3600" s="64" t="n"/>
      <c r="H3600" s="173" t="n"/>
      <c r="I3600" s="100" t="n"/>
    </row>
    <row r="3601">
      <c r="B3601" s="60" t="n"/>
      <c r="C3601" s="61" t="n"/>
      <c r="D3601" s="62" t="n"/>
      <c r="E3601" s="63" t="n"/>
      <c r="F3601" s="61" t="n"/>
      <c r="G3601" s="64" t="n"/>
      <c r="H3601" s="173" t="n"/>
      <c r="I3601" s="100" t="n"/>
    </row>
    <row r="3602" ht="15.75" customHeight="1">
      <c r="B3602" s="139" t="inlineStr">
        <is>
          <t xml:space="preserve">TOYOTA LAND CRUISER LC200 GASOLINA </t>
        </is>
      </c>
      <c r="C3602" s="149" t="n"/>
      <c r="D3602" s="149" t="n"/>
      <c r="E3602" s="149" t="n"/>
      <c r="F3602" s="149" t="n"/>
      <c r="G3602" s="150" t="n"/>
      <c r="H3602" s="154" t="inlineStr">
        <is>
          <t>INDEXACIÓN PRECIOS DEL CONTRATO 105-SAMC-APOYOLOGÍSTICO-2025 4 del 15 de octubre de 2025</t>
        </is>
      </c>
      <c r="I3602" s="149" t="n"/>
      <c r="J3602" s="149" t="n"/>
      <c r="K3602" s="150" t="n"/>
      <c r="L3602" s="155" t="inlineStr">
        <is>
          <t>COTIZACIONES 2026</t>
        </is>
      </c>
      <c r="M3602" s="149" t="n"/>
      <c r="N3602" s="150" t="n"/>
      <c r="O3602" s="19" t="n"/>
      <c r="P3602" s="19" t="n"/>
      <c r="Q3602" s="19" t="n"/>
      <c r="R3602" s="19" t="n"/>
      <c r="S3602" s="19" t="n"/>
      <c r="T3602" s="19" t="n"/>
      <c r="U3602" s="19" t="n"/>
      <c r="V3602" s="20" t="n"/>
      <c r="W3602" s="19" t="n"/>
      <c r="X3602" s="19" t="n"/>
      <c r="Y3602" s="19" t="n"/>
    </row>
    <row r="3603" ht="27" customHeight="1">
      <c r="B3603" s="68" t="inlineStr">
        <is>
          <t>ITEM</t>
        </is>
      </c>
      <c r="C3603" s="68" t="inlineStr">
        <is>
          <t>CÓDIGO CPC</t>
        </is>
      </c>
      <c r="D3603" s="69" t="inlineStr">
        <is>
          <t>NOMBRE DEL BIEN Y/O SERVICIO</t>
        </is>
      </c>
      <c r="E3603" s="68" t="inlineStr">
        <is>
          <t>DESCRIPCIÓN DEL BIEN Y/O SERVICIO</t>
        </is>
      </c>
      <c r="F3603" s="68" t="inlineStr">
        <is>
          <t>UNIDAD MEDIDA SEGÚN SECOP II</t>
        </is>
      </c>
      <c r="G3603" s="68" t="inlineStr">
        <is>
          <t>NECESIDAD TOTAL</t>
        </is>
      </c>
      <c r="H3603" s="154" t="inlineStr">
        <is>
          <t xml:space="preserve">PRECIO UNITARIO INCLUIDO IVA </t>
        </is>
      </c>
      <c r="I3603" s="154" t="inlineStr">
        <is>
          <t>IPC ACTUAL (MAYO 2026)</t>
        </is>
      </c>
      <c r="J3603" s="154" t="inlineStr">
        <is>
          <t>IPC INICIAL (OCTUBRE 2025)</t>
        </is>
      </c>
      <c r="K3603" s="154" t="inlineStr">
        <is>
          <t>PRECIO UNITARIO INCLUIDO IVA Y DEMÁS GRAVÁMENES (SI APLICA) - (INDEXADO )</t>
        </is>
      </c>
      <c r="L3603" s="156" t="inlineStr">
        <is>
          <t>DEINTEKOPCT</t>
        </is>
      </c>
      <c r="M3603" s="156" t="inlineStr">
        <is>
          <t>TECNIPROYECTO</t>
        </is>
      </c>
      <c r="N3603" s="156" t="inlineStr">
        <is>
          <t>SS7 Comunicaciones SAS</t>
        </is>
      </c>
      <c r="O3603" s="24" t="inlineStr">
        <is>
          <t>Menor</t>
        </is>
      </c>
      <c r="P3603" s="24" t="inlineStr">
        <is>
          <t>Mayor</t>
        </is>
      </c>
      <c r="Q3603" s="24" t="inlineStr">
        <is>
          <t>Mediana</t>
        </is>
      </c>
      <c r="R3603" s="24" t="inlineStr">
        <is>
          <t>Promedio</t>
        </is>
      </c>
      <c r="S3603" s="24" t="inlineStr">
        <is>
          <t>Promedio Menor-Mediana</t>
        </is>
      </c>
      <c r="T3603" s="24" t="inlineStr">
        <is>
          <t>Promedio Mayor-Mediana</t>
        </is>
      </c>
      <c r="U3603" s="24" t="inlineStr">
        <is>
          <t>Desviación Estándar</t>
        </is>
      </c>
      <c r="V3603" s="25" t="inlineStr">
        <is>
          <t>%disper</t>
        </is>
      </c>
      <c r="W3603" s="24" t="inlineStr">
        <is>
          <t>CRITERIO DE SELECCIÓN</t>
        </is>
      </c>
      <c r="X3603" s="24" t="inlineStr">
        <is>
          <t>PRECIO UNITARIO DE REFERENCIA (INCLUIDO IVA)</t>
        </is>
      </c>
      <c r="Y3603" s="24" t="inlineStr">
        <is>
          <t>PRECIO UNITARIO DE REFERENCIA (INCLUIDO IVA) REDONDEADO A 0 DECIMALES</t>
        </is>
      </c>
    </row>
    <row r="3604" ht="15" customHeight="1">
      <c r="B3604" s="26" t="inlineStr">
        <is>
          <t>1.</t>
        </is>
      </c>
      <c r="C3604" s="142" t="inlineStr">
        <is>
          <t>SISTEMA DE FRENOS</t>
        </is>
      </c>
      <c r="H3604" s="157" t="n"/>
      <c r="I3604" s="29" t="n"/>
      <c r="J3604" s="29" t="n"/>
      <c r="K3604" s="157" t="n"/>
      <c r="L3604" s="157" t="n"/>
      <c r="M3604" s="157" t="n"/>
      <c r="N3604" s="157" t="n"/>
      <c r="O3604" s="29" t="n"/>
      <c r="P3604" s="29" t="n"/>
      <c r="Q3604" s="29" t="n"/>
      <c r="R3604" s="29" t="n"/>
      <c r="S3604" s="29" t="n"/>
      <c r="T3604" s="29" t="n"/>
      <c r="U3604" s="29" t="n"/>
      <c r="V3604" s="75" t="n"/>
      <c r="W3604" s="29" t="n"/>
      <c r="X3604" s="29" t="n"/>
      <c r="Y3604" s="29" t="n"/>
    </row>
    <row r="3605" ht="15.75" customHeight="1">
      <c r="B3605" s="32" t="inlineStr">
        <is>
          <t>1.1</t>
        </is>
      </c>
      <c r="C3605" s="32" t="n">
        <v>8714199</v>
      </c>
      <c r="D3605" s="58" t="inlineStr">
        <is>
          <t>CAMBIO DE BOMBA DEL FRENO</t>
        </is>
      </c>
      <c r="E3605" s="34" t="inlineStr">
        <is>
          <t>cambio de bomba del freno</t>
        </is>
      </c>
      <c r="F3605" s="32" t="inlineStr">
        <is>
          <t>Unidad</t>
        </is>
      </c>
      <c r="G3605" s="35" t="inlineStr">
        <is>
          <t>suministro</t>
        </is>
      </c>
      <c r="H3605" s="159" t="n">
        <v>685591</v>
      </c>
      <c r="I3605" s="37" t="n">
        <v>158.91</v>
      </c>
      <c r="J3605" s="37" t="n">
        <v>151.76</v>
      </c>
      <c r="K3605" s="160">
        <f>H3605*(I3605/J3605)</f>
        <v/>
      </c>
      <c r="L3605" s="159" t="n">
        <v>1332652.1068</v>
      </c>
      <c r="M3605" s="159" t="n">
        <v>1293837</v>
      </c>
      <c r="N3605" s="159" t="n">
        <v>1397343.96</v>
      </c>
      <c r="O3605" s="162">
        <f>MIN(K3605,L3605,M3605,N3605)</f>
        <v/>
      </c>
      <c r="P3605" s="162">
        <f>MAX(K3605,L3605,M3605,N3605)</f>
        <v/>
      </c>
      <c r="Q3605" s="162">
        <f>MEDIAN(K3605,L3605,M3605,N3605)</f>
        <v/>
      </c>
      <c r="R3605" s="162">
        <f>AVERAGE(K3605,L3605,M3605,N3605)</f>
        <v/>
      </c>
      <c r="S3605" s="162">
        <f>AVERAGE(O3605,Q3605)</f>
        <v/>
      </c>
      <c r="T3605" s="162">
        <f>AVERAGE(P3605,Q3605)</f>
        <v/>
      </c>
      <c r="U3605" s="41">
        <f>STDEVA(K3605,L3605,M3605,N3605)</f>
        <v/>
      </c>
      <c r="V3605" s="42">
        <f>U3605/Q3605</f>
        <v/>
      </c>
      <c r="W3605" s="43">
        <f>IF(X3605=O3605,"MENOR",IF(X3605=S3605,"PROM[MEN-MED]","PROMEDIO"))</f>
        <v/>
      </c>
      <c r="X3605" s="163">
        <f>IF(V3605&lt;=300%,O3605,IF(AND(V3605&gt;100%,V3605&lt;=150%),S3605,R3605))</f>
        <v/>
      </c>
      <c r="Y3605" s="162">
        <f>ROUND(X3605,0)</f>
        <v/>
      </c>
    </row>
    <row r="3606" ht="15.75" customHeight="1">
      <c r="B3606" s="32" t="inlineStr">
        <is>
          <t>1.2</t>
        </is>
      </c>
      <c r="C3606" s="32" t="n">
        <v>8714199</v>
      </c>
      <c r="D3606" s="58" t="inlineStr">
        <is>
          <t>CAMBIO DE DISCOS DEL FRENO DELANTERO</t>
        </is>
      </c>
      <c r="E3606" s="34" t="inlineStr">
        <is>
          <t>cambio de discos del freno delantero</t>
        </is>
      </c>
      <c r="F3606" s="32" t="inlineStr">
        <is>
          <t>Unidad</t>
        </is>
      </c>
      <c r="G3606" s="35" t="inlineStr">
        <is>
          <t>suministro</t>
        </is>
      </c>
      <c r="H3606" s="159" t="n">
        <v>355355</v>
      </c>
      <c r="I3606" s="37" t="n">
        <v>158.91</v>
      </c>
      <c r="J3606" s="37" t="n">
        <v>151.76</v>
      </c>
      <c r="K3606" s="160">
        <f>H3606*(I3606/J3606)</f>
        <v/>
      </c>
      <c r="L3606" s="159" t="n">
        <v>659918.9387000001</v>
      </c>
      <c r="M3606" s="159" t="n">
        <v>640698</v>
      </c>
      <c r="N3606" s="159" t="n">
        <v>691953.84</v>
      </c>
      <c r="O3606" s="162">
        <f>MIN(K3606,L3606,M3606,N3606)</f>
        <v/>
      </c>
      <c r="P3606" s="162">
        <f>MAX(K3606,L3606,M3606,N3606)</f>
        <v/>
      </c>
      <c r="Q3606" s="162">
        <f>MEDIAN(K3606,L3606,M3606,N3606)</f>
        <v/>
      </c>
      <c r="R3606" s="162">
        <f>AVERAGE(K3606,L3606,M3606,N3606)</f>
        <v/>
      </c>
      <c r="S3606" s="162">
        <f>AVERAGE(O3606,Q3606)</f>
        <v/>
      </c>
      <c r="T3606" s="162">
        <f>AVERAGE(P3606,Q3606)</f>
        <v/>
      </c>
      <c r="U3606" s="41">
        <f>STDEVA(K3606,L3606,M3606,N3606)</f>
        <v/>
      </c>
      <c r="V3606" s="42">
        <f>U3606/Q3606</f>
        <v/>
      </c>
      <c r="W3606" s="43">
        <f>IF(X3606=O3606,"MENOR",IF(X3606=S3606,"PROM[MEN-MED]","PROMEDIO"))</f>
        <v/>
      </c>
      <c r="X3606" s="163">
        <f>IF(V3606&lt;=300%,O3606,IF(AND(V3606&gt;100%,V3606&lt;=150%),S3606,R3606))</f>
        <v/>
      </c>
      <c r="Y3606" s="162">
        <f>ROUND(X3606,0)</f>
        <v/>
      </c>
    </row>
    <row r="3607" ht="15.75" customHeight="1">
      <c r="B3607" s="32" t="inlineStr">
        <is>
          <t>1.3</t>
        </is>
      </c>
      <c r="C3607" s="32" t="n">
        <v>8714199</v>
      </c>
      <c r="D3607" s="58" t="inlineStr">
        <is>
          <t>CAMBIO DE DISCOS DEL FRENO TRASERO</t>
        </is>
      </c>
      <c r="E3607" s="34" t="inlineStr">
        <is>
          <t>cambio de discos del freno trasero</t>
        </is>
      </c>
      <c r="F3607" s="32" t="inlineStr">
        <is>
          <t>Unidad</t>
        </is>
      </c>
      <c r="G3607" s="35" t="inlineStr">
        <is>
          <t>suministro</t>
        </is>
      </c>
      <c r="H3607" s="159" t="n">
        <v>355378</v>
      </c>
      <c r="I3607" s="37" t="n">
        <v>158.91</v>
      </c>
      <c r="J3607" s="37" t="n">
        <v>151.76</v>
      </c>
      <c r="K3607" s="160">
        <f>H3607*(I3607/J3607)</f>
        <v/>
      </c>
      <c r="L3607" s="159" t="n">
        <v>685546.3741</v>
      </c>
      <c r="M3607" s="159" t="n">
        <v>665579</v>
      </c>
      <c r="N3607" s="159" t="n">
        <v>718825.3199999999</v>
      </c>
      <c r="O3607" s="162">
        <f>MIN(K3607,L3607,M3607,N3607)</f>
        <v/>
      </c>
      <c r="P3607" s="162">
        <f>MAX(K3607,L3607,M3607,N3607)</f>
        <v/>
      </c>
      <c r="Q3607" s="162">
        <f>MEDIAN(K3607,L3607,M3607,N3607)</f>
        <v/>
      </c>
      <c r="R3607" s="162">
        <f>AVERAGE(K3607,L3607,M3607,N3607)</f>
        <v/>
      </c>
      <c r="S3607" s="162">
        <f>AVERAGE(O3607,Q3607)</f>
        <v/>
      </c>
      <c r="T3607" s="162">
        <f>AVERAGE(P3607,Q3607)</f>
        <v/>
      </c>
      <c r="U3607" s="41">
        <f>STDEVA(K3607,L3607,M3607,N3607)</f>
        <v/>
      </c>
      <c r="V3607" s="42">
        <f>U3607/Q3607</f>
        <v/>
      </c>
      <c r="W3607" s="43">
        <f>IF(X3607=O3607,"MENOR",IF(X3607=S3607,"PROM[MEN-MED]","PROMEDIO"))</f>
        <v/>
      </c>
      <c r="X3607" s="163">
        <f>IF(V3607&lt;=300%,O3607,IF(AND(V3607&gt;100%,V3607&lt;=150%),S3607,R3607))</f>
        <v/>
      </c>
      <c r="Y3607" s="162">
        <f>ROUND(X3607,0)</f>
        <v/>
      </c>
    </row>
    <row r="3608" ht="15.75" customHeight="1">
      <c r="B3608" s="32" t="inlineStr">
        <is>
          <t>1.4</t>
        </is>
      </c>
      <c r="C3608" s="32" t="n">
        <v>8714199</v>
      </c>
      <c r="D3608" s="58" t="inlineStr">
        <is>
          <t>CAMBIO DE PURGADOR DE FRENOS</t>
        </is>
      </c>
      <c r="E3608" s="34" t="inlineStr">
        <is>
          <t>cambio de purgador de frenos</t>
        </is>
      </c>
      <c r="F3608" s="32" t="inlineStr">
        <is>
          <t>Unidad</t>
        </is>
      </c>
      <c r="G3608" s="35" t="inlineStr">
        <is>
          <t>suministro</t>
        </is>
      </c>
      <c r="H3608" s="159" t="n">
        <v>215192</v>
      </c>
      <c r="I3608" s="37" t="n">
        <v>158.91</v>
      </c>
      <c r="J3608" s="37" t="n">
        <v>151.76</v>
      </c>
      <c r="K3608" s="160">
        <f>H3608*(I3608/J3608)</f>
        <v/>
      </c>
      <c r="L3608" s="159" t="n">
        <v>342773.7047</v>
      </c>
      <c r="M3608" s="159" t="n">
        <v>332790</v>
      </c>
      <c r="N3608" s="159" t="n">
        <v>359413.2</v>
      </c>
      <c r="O3608" s="162">
        <f>MIN(K3608,L3608,M3608,N3608)</f>
        <v/>
      </c>
      <c r="P3608" s="162">
        <f>MAX(K3608,L3608,M3608,N3608)</f>
        <v/>
      </c>
      <c r="Q3608" s="162">
        <f>MEDIAN(K3608,L3608,M3608,N3608)</f>
        <v/>
      </c>
      <c r="R3608" s="162">
        <f>AVERAGE(K3608,L3608,M3608,N3608)</f>
        <v/>
      </c>
      <c r="S3608" s="162">
        <f>AVERAGE(O3608,Q3608)</f>
        <v/>
      </c>
      <c r="T3608" s="162">
        <f>AVERAGE(P3608,Q3608)</f>
        <v/>
      </c>
      <c r="U3608" s="41">
        <f>STDEVA(K3608,L3608,M3608,N3608)</f>
        <v/>
      </c>
      <c r="V3608" s="42">
        <f>U3608/Q3608</f>
        <v/>
      </c>
      <c r="W3608" s="43">
        <f>IF(X3608=O3608,"MENOR",IF(X3608=S3608,"PROM[MEN-MED]","PROMEDIO"))</f>
        <v/>
      </c>
      <c r="X3608" s="163">
        <f>IF(V3608&lt;=300%,O3608,IF(AND(V3608&gt;100%,V3608&lt;=150%),S3608,R3608))</f>
        <v/>
      </c>
      <c r="Y3608" s="162">
        <f>ROUND(X3608,0)</f>
        <v/>
      </c>
    </row>
    <row r="3609" ht="15.75" customHeight="1">
      <c r="B3609" s="32" t="inlineStr">
        <is>
          <t>1.5</t>
        </is>
      </c>
      <c r="C3609" s="32" t="n">
        <v>8714199</v>
      </c>
      <c r="D3609" s="58" t="inlineStr">
        <is>
          <t>CAMBIO DE JUEGO PASTILLAS DELANTERAS</t>
        </is>
      </c>
      <c r="E3609" s="56" t="inlineStr">
        <is>
          <t>cambio de juego pastillas delanteras</t>
        </is>
      </c>
      <c r="F3609" s="32" t="inlineStr">
        <is>
          <t>Juego</t>
        </is>
      </c>
      <c r="G3609" s="35" t="inlineStr">
        <is>
          <t>suministro</t>
        </is>
      </c>
      <c r="H3609" s="159" t="n">
        <v>257586</v>
      </c>
      <c r="I3609" s="37" t="n">
        <v>158.91</v>
      </c>
      <c r="J3609" s="37" t="n">
        <v>151.76</v>
      </c>
      <c r="K3609" s="160">
        <f>H3609*(I3609/J3609)</f>
        <v/>
      </c>
      <c r="L3609" s="159" t="n">
        <v>336366.0664</v>
      </c>
      <c r="M3609" s="159" t="n">
        <v>326569</v>
      </c>
      <c r="N3609" s="159" t="n">
        <v>352694.52</v>
      </c>
      <c r="O3609" s="162">
        <f>MIN(K3609,L3609,M3609,N3609)</f>
        <v/>
      </c>
      <c r="P3609" s="162">
        <f>MAX(K3609,L3609,M3609,N3609)</f>
        <v/>
      </c>
      <c r="Q3609" s="162">
        <f>MEDIAN(K3609,L3609,M3609,N3609)</f>
        <v/>
      </c>
      <c r="R3609" s="162">
        <f>AVERAGE(K3609,L3609,M3609,N3609)</f>
        <v/>
      </c>
      <c r="S3609" s="162">
        <f>AVERAGE(O3609,Q3609)</f>
        <v/>
      </c>
      <c r="T3609" s="162">
        <f>AVERAGE(P3609,Q3609)</f>
        <v/>
      </c>
      <c r="U3609" s="41">
        <f>STDEVA(K3609,L3609,M3609,N3609)</f>
        <v/>
      </c>
      <c r="V3609" s="42">
        <f>U3609/Q3609</f>
        <v/>
      </c>
      <c r="W3609" s="43">
        <f>IF(X3609=O3609,"MENOR",IF(X3609=S3609,"PROM[MEN-MED]","PROMEDIO"))</f>
        <v/>
      </c>
      <c r="X3609" s="163">
        <f>IF(V3609&lt;=300%,O3609,IF(AND(V3609&gt;100%,V3609&lt;=150%),S3609,R3609))</f>
        <v/>
      </c>
      <c r="Y3609" s="162">
        <f>ROUND(X3609,0)</f>
        <v/>
      </c>
    </row>
    <row r="3610" ht="15.75" customHeight="1">
      <c r="B3610" s="32" t="inlineStr">
        <is>
          <t>1.6</t>
        </is>
      </c>
      <c r="C3610" s="32" t="n">
        <v>8714199</v>
      </c>
      <c r="D3610" s="58" t="inlineStr">
        <is>
          <t>CAMBIO DE GUAYA FRENO DE PARQUEO</t>
        </is>
      </c>
      <c r="E3610" s="34" t="inlineStr">
        <is>
          <t>cambio de guaya freno de parqueo</t>
        </is>
      </c>
      <c r="F3610" s="32" t="inlineStr">
        <is>
          <t>Unidad</t>
        </is>
      </c>
      <c r="G3610" s="35" t="inlineStr">
        <is>
          <t>suministro</t>
        </is>
      </c>
      <c r="H3610" s="159" t="n">
        <v>242233</v>
      </c>
      <c r="I3610" s="37" t="n">
        <v>158.91</v>
      </c>
      <c r="J3610" s="37" t="n">
        <v>151.76</v>
      </c>
      <c r="K3610" s="160">
        <f>H3610*(I3610/J3610)</f>
        <v/>
      </c>
      <c r="L3610" s="159" t="n">
        <v>824898.1587</v>
      </c>
      <c r="M3610" s="159" t="n">
        <v>800872</v>
      </c>
      <c r="N3610" s="159" t="n">
        <v>864941.76</v>
      </c>
      <c r="O3610" s="162">
        <f>MIN(K3610,L3610,M3610,N3610)</f>
        <v/>
      </c>
      <c r="P3610" s="162">
        <f>MAX(K3610,L3610,M3610,N3610)</f>
        <v/>
      </c>
      <c r="Q3610" s="162">
        <f>MEDIAN(K3610,L3610,M3610,N3610)</f>
        <v/>
      </c>
      <c r="R3610" s="162">
        <f>AVERAGE(K3610,L3610,M3610,N3610)</f>
        <v/>
      </c>
      <c r="S3610" s="162">
        <f>AVERAGE(O3610,Q3610)</f>
        <v/>
      </c>
      <c r="T3610" s="162">
        <f>AVERAGE(P3610,Q3610)</f>
        <v/>
      </c>
      <c r="U3610" s="41">
        <f>STDEVA(K3610,L3610,M3610,N3610)</f>
        <v/>
      </c>
      <c r="V3610" s="42">
        <f>U3610/Q3610</f>
        <v/>
      </c>
      <c r="W3610" s="43">
        <f>IF(X3610=O3610,"MENOR",IF(X3610=S3610,"PROM[MEN-MED]","PROMEDIO"))</f>
        <v/>
      </c>
      <c r="X3610" s="163">
        <f>IF(V3610&lt;=300%,O3610,IF(AND(V3610&gt;100%,V3610&lt;=150%),S3610,R3610))</f>
        <v/>
      </c>
      <c r="Y3610" s="162">
        <f>ROUND(X3610,0)</f>
        <v/>
      </c>
    </row>
    <row r="3611" ht="15.75" customHeight="1">
      <c r="B3611" s="32" t="inlineStr">
        <is>
          <t>1.7</t>
        </is>
      </c>
      <c r="C3611" s="32" t="n">
        <v>8714199</v>
      </c>
      <c r="D3611" s="58" t="inlineStr">
        <is>
          <t>CAMBIO DE JUEGO BANDAS FRENO DE PARQUEO</t>
        </is>
      </c>
      <c r="E3611" s="56" t="inlineStr">
        <is>
          <t>cambio de juego bandas freno de parqueo</t>
        </is>
      </c>
      <c r="F3611" s="32" t="inlineStr">
        <is>
          <t>Juego</t>
        </is>
      </c>
      <c r="G3611" s="35" t="inlineStr">
        <is>
          <t>suministro</t>
        </is>
      </c>
      <c r="H3611" s="159" t="n">
        <v>300473</v>
      </c>
      <c r="I3611" s="37" t="n">
        <v>158.91</v>
      </c>
      <c r="J3611" s="37" t="n">
        <v>151.76</v>
      </c>
      <c r="K3611" s="160">
        <f>H3611*(I3611/J3611)</f>
        <v/>
      </c>
      <c r="L3611" s="159" t="n">
        <v>514160.5511</v>
      </c>
      <c r="M3611" s="159" t="n">
        <v>499185</v>
      </c>
      <c r="N3611" s="159" t="n">
        <v>539119.8</v>
      </c>
      <c r="O3611" s="162">
        <f>MIN(K3611,L3611,M3611,N3611)</f>
        <v/>
      </c>
      <c r="P3611" s="162">
        <f>MAX(K3611,L3611,M3611,N3611)</f>
        <v/>
      </c>
      <c r="Q3611" s="162">
        <f>MEDIAN(K3611,L3611,M3611,N3611)</f>
        <v/>
      </c>
      <c r="R3611" s="162">
        <f>AVERAGE(K3611,L3611,M3611,N3611)</f>
        <v/>
      </c>
      <c r="S3611" s="162">
        <f>AVERAGE(O3611,Q3611)</f>
        <v/>
      </c>
      <c r="T3611" s="162">
        <f>AVERAGE(P3611,Q3611)</f>
        <v/>
      </c>
      <c r="U3611" s="41">
        <f>STDEVA(K3611,L3611,M3611,N3611)</f>
        <v/>
      </c>
      <c r="V3611" s="42">
        <f>U3611/Q3611</f>
        <v/>
      </c>
      <c r="W3611" s="43">
        <f>IF(X3611=O3611,"MENOR",IF(X3611=S3611,"PROM[MEN-MED]","PROMEDIO"))</f>
        <v/>
      </c>
      <c r="X3611" s="163">
        <f>IF(V3611&lt;=300%,O3611,IF(AND(V3611&gt;100%,V3611&lt;=150%),S3611,R3611))</f>
        <v/>
      </c>
      <c r="Y3611" s="162">
        <f>ROUND(X3611,0)</f>
        <v/>
      </c>
    </row>
    <row r="3612" ht="15.75" customHeight="1">
      <c r="B3612" s="32" t="inlineStr">
        <is>
          <t>1.8</t>
        </is>
      </c>
      <c r="C3612" s="32" t="n">
        <v>8714199</v>
      </c>
      <c r="D3612" s="58" t="inlineStr">
        <is>
          <t>CAMBIO DE JUEGO PASTILLAS TRASERAS</t>
        </is>
      </c>
      <c r="E3612" s="56" t="inlineStr">
        <is>
          <t>cambio de juego pastillas traseras</t>
        </is>
      </c>
      <c r="F3612" s="32" t="inlineStr">
        <is>
          <t>Juego</t>
        </is>
      </c>
      <c r="G3612" s="35" t="inlineStr">
        <is>
          <t>suministro</t>
        </is>
      </c>
      <c r="H3612" s="159" t="n">
        <v>204091</v>
      </c>
      <c r="I3612" s="37" t="n">
        <v>158.91</v>
      </c>
      <c r="J3612" s="37" t="n">
        <v>151.76</v>
      </c>
      <c r="K3612" s="160">
        <f>H3612*(I3612/J3612)</f>
        <v/>
      </c>
      <c r="L3612" s="159" t="n">
        <v>336366.0664</v>
      </c>
      <c r="M3612" s="159" t="n">
        <v>326569</v>
      </c>
      <c r="N3612" s="159" t="n">
        <v>352694.52</v>
      </c>
      <c r="O3612" s="162">
        <f>MIN(K3612,L3612,M3612,N3612)</f>
        <v/>
      </c>
      <c r="P3612" s="162">
        <f>MAX(K3612,L3612,M3612,N3612)</f>
        <v/>
      </c>
      <c r="Q3612" s="162">
        <f>MEDIAN(K3612,L3612,M3612,N3612)</f>
        <v/>
      </c>
      <c r="R3612" s="162">
        <f>AVERAGE(K3612,L3612,M3612,N3612)</f>
        <v/>
      </c>
      <c r="S3612" s="162">
        <f>AVERAGE(O3612,Q3612)</f>
        <v/>
      </c>
      <c r="T3612" s="162">
        <f>AVERAGE(P3612,Q3612)</f>
        <v/>
      </c>
      <c r="U3612" s="41">
        <f>STDEVA(K3612,L3612,M3612,N3612)</f>
        <v/>
      </c>
      <c r="V3612" s="42">
        <f>U3612/Q3612</f>
        <v/>
      </c>
      <c r="W3612" s="43">
        <f>IF(X3612=O3612,"MENOR",IF(X3612=S3612,"PROM[MEN-MED]","PROMEDIO"))</f>
        <v/>
      </c>
      <c r="X3612" s="163">
        <f>IF(V3612&lt;=300%,O3612,IF(AND(V3612&gt;100%,V3612&lt;=150%),S3612,R3612))</f>
        <v/>
      </c>
      <c r="Y3612" s="162">
        <f>ROUND(X3612,0)</f>
        <v/>
      </c>
    </row>
    <row r="3613" ht="15.75" customHeight="1">
      <c r="B3613" s="32" t="inlineStr">
        <is>
          <t>1.9</t>
        </is>
      </c>
      <c r="C3613" s="32" t="n">
        <v>8714199</v>
      </c>
      <c r="D3613" s="58" t="inlineStr">
        <is>
          <t>CAMBIO DE MORDAZA FRENO DELANTERO</t>
        </is>
      </c>
      <c r="E3613" s="34" t="inlineStr">
        <is>
          <t>cambio de mordaza freno delantero</t>
        </is>
      </c>
      <c r="F3613" s="32" t="inlineStr">
        <is>
          <t>Unidad</t>
        </is>
      </c>
      <c r="G3613" s="35" t="inlineStr">
        <is>
          <t>suministro</t>
        </is>
      </c>
      <c r="H3613" s="159" t="n">
        <v>355407</v>
      </c>
      <c r="I3613" s="37" t="n">
        <v>158.91</v>
      </c>
      <c r="J3613" s="37" t="n">
        <v>151.76</v>
      </c>
      <c r="K3613" s="160">
        <f>H3613*(I3613/J3613)</f>
        <v/>
      </c>
      <c r="L3613" s="159" t="n">
        <v>672733.1681</v>
      </c>
      <c r="M3613" s="159" t="n">
        <v>653139</v>
      </c>
      <c r="N3613" s="159" t="n">
        <v>705390.12</v>
      </c>
      <c r="O3613" s="162">
        <f>MIN(K3613,L3613,M3613,N3613)</f>
        <v/>
      </c>
      <c r="P3613" s="162">
        <f>MAX(K3613,L3613,M3613,N3613)</f>
        <v/>
      </c>
      <c r="Q3613" s="162">
        <f>MEDIAN(K3613,L3613,M3613,N3613)</f>
        <v/>
      </c>
      <c r="R3613" s="162">
        <f>AVERAGE(K3613,L3613,M3613,N3613)</f>
        <v/>
      </c>
      <c r="S3613" s="162">
        <f>AVERAGE(O3613,Q3613)</f>
        <v/>
      </c>
      <c r="T3613" s="162">
        <f>AVERAGE(P3613,Q3613)</f>
        <v/>
      </c>
      <c r="U3613" s="41">
        <f>STDEVA(K3613,L3613,M3613,N3613)</f>
        <v/>
      </c>
      <c r="V3613" s="42">
        <f>U3613/Q3613</f>
        <v/>
      </c>
      <c r="W3613" s="43">
        <f>IF(X3613=O3613,"MENOR",IF(X3613=S3613,"PROM[MEN-MED]","PROMEDIO"))</f>
        <v/>
      </c>
      <c r="X3613" s="163">
        <f>IF(V3613&lt;=300%,O3613,IF(AND(V3613&gt;100%,V3613&lt;=150%),S3613,R3613))</f>
        <v/>
      </c>
      <c r="Y3613" s="162">
        <f>ROUND(X3613,0)</f>
        <v/>
      </c>
    </row>
    <row r="3614" ht="15.75" customHeight="1">
      <c r="B3614" s="32" t="inlineStr">
        <is>
          <t>1.10</t>
        </is>
      </c>
      <c r="C3614" s="32" t="n">
        <v>8714199</v>
      </c>
      <c r="D3614" s="58" t="inlineStr">
        <is>
          <t>CAMBIO DE MORDAZA FRENO TRASERO</t>
        </is>
      </c>
      <c r="E3614" s="34" t="inlineStr">
        <is>
          <t>cambio de mordaza freno trasero</t>
        </is>
      </c>
      <c r="F3614" s="32" t="inlineStr">
        <is>
          <t>Unidad</t>
        </is>
      </c>
      <c r="G3614" s="35" t="inlineStr">
        <is>
          <t>suministro</t>
        </is>
      </c>
      <c r="H3614" s="159" t="n">
        <v>348341</v>
      </c>
      <c r="I3614" s="37" t="n">
        <v>158.91</v>
      </c>
      <c r="J3614" s="37" t="n">
        <v>151.76</v>
      </c>
      <c r="K3614" s="160">
        <f>H3614*(I3614/J3614)</f>
        <v/>
      </c>
      <c r="L3614" s="159" t="n">
        <v>666325.5416999999</v>
      </c>
      <c r="M3614" s="159" t="n">
        <v>646918</v>
      </c>
      <c r="N3614" s="159" t="n">
        <v>698671.4399999999</v>
      </c>
      <c r="O3614" s="162">
        <f>MIN(K3614,L3614,M3614,N3614)</f>
        <v/>
      </c>
      <c r="P3614" s="162">
        <f>MAX(K3614,L3614,M3614,N3614)</f>
        <v/>
      </c>
      <c r="Q3614" s="162">
        <f>MEDIAN(K3614,L3614,M3614,N3614)</f>
        <v/>
      </c>
      <c r="R3614" s="162">
        <f>AVERAGE(K3614,L3614,M3614,N3614)</f>
        <v/>
      </c>
      <c r="S3614" s="162">
        <f>AVERAGE(O3614,Q3614)</f>
        <v/>
      </c>
      <c r="T3614" s="162">
        <f>AVERAGE(P3614,Q3614)</f>
        <v/>
      </c>
      <c r="U3614" s="41">
        <f>STDEVA(K3614,L3614,M3614,N3614)</f>
        <v/>
      </c>
      <c r="V3614" s="42">
        <f>U3614/Q3614</f>
        <v/>
      </c>
      <c r="W3614" s="43">
        <f>IF(X3614=O3614,"MENOR",IF(X3614=S3614,"PROM[MEN-MED]","PROMEDIO"))</f>
        <v/>
      </c>
      <c r="X3614" s="163">
        <f>IF(V3614&lt;=300%,O3614,IF(AND(V3614&gt;100%,V3614&lt;=150%),S3614,R3614))</f>
        <v/>
      </c>
      <c r="Y3614" s="162">
        <f>ROUND(X3614,0)</f>
        <v/>
      </c>
    </row>
    <row r="3615" ht="15.75" customHeight="1">
      <c r="B3615" s="32" t="inlineStr">
        <is>
          <t>1.11</t>
        </is>
      </c>
      <c r="C3615" s="32" t="n">
        <v>8714199</v>
      </c>
      <c r="D3615" s="58" t="inlineStr">
        <is>
          <t>CAMBIO DE DEPÓSITO DE LÍQUIDO DE FRENOS</t>
        </is>
      </c>
      <c r="E3615" s="34" t="inlineStr">
        <is>
          <t>cambio de depósito de líquido de frenos</t>
        </is>
      </c>
      <c r="F3615" s="32" t="inlineStr">
        <is>
          <t>Unidad</t>
        </is>
      </c>
      <c r="G3615" s="35" t="inlineStr">
        <is>
          <t>suministro</t>
        </is>
      </c>
      <c r="H3615" s="159" t="n">
        <v>543771</v>
      </c>
      <c r="I3615" s="37" t="n">
        <v>158.91</v>
      </c>
      <c r="J3615" s="37" t="n">
        <v>151.76</v>
      </c>
      <c r="K3615" s="160">
        <f>H3615*(I3615/J3615)</f>
        <v/>
      </c>
      <c r="L3615" s="159" t="n">
        <v>666325.5416999999</v>
      </c>
      <c r="M3615" s="159" t="n">
        <v>646918</v>
      </c>
      <c r="N3615" s="159" t="n">
        <v>698671.4399999999</v>
      </c>
      <c r="O3615" s="162">
        <f>MIN(K3615,L3615,M3615,N3615)</f>
        <v/>
      </c>
      <c r="P3615" s="162">
        <f>MAX(K3615,L3615,M3615,N3615)</f>
        <v/>
      </c>
      <c r="Q3615" s="162">
        <f>MEDIAN(K3615,L3615,M3615,N3615)</f>
        <v/>
      </c>
      <c r="R3615" s="162">
        <f>AVERAGE(K3615,L3615,M3615,N3615)</f>
        <v/>
      </c>
      <c r="S3615" s="162">
        <f>AVERAGE(O3615,Q3615)</f>
        <v/>
      </c>
      <c r="T3615" s="162">
        <f>AVERAGE(P3615,Q3615)</f>
        <v/>
      </c>
      <c r="U3615" s="41">
        <f>STDEVA(K3615,L3615,M3615,N3615)</f>
        <v/>
      </c>
      <c r="V3615" s="42">
        <f>U3615/Q3615</f>
        <v/>
      </c>
      <c r="W3615" s="43">
        <f>IF(X3615=O3615,"MENOR",IF(X3615=S3615,"PROM[MEN-MED]","PROMEDIO"))</f>
        <v/>
      </c>
      <c r="X3615" s="163">
        <f>IF(V3615&lt;=300%,O3615,IF(AND(V3615&gt;100%,V3615&lt;=150%),S3615,R3615))</f>
        <v/>
      </c>
      <c r="Y3615" s="162">
        <f>ROUND(X3615,0)</f>
        <v/>
      </c>
    </row>
    <row r="3616" ht="15.75" customHeight="1">
      <c r="B3616" s="32" t="inlineStr">
        <is>
          <t>1.12</t>
        </is>
      </c>
      <c r="C3616" s="32" t="n">
        <v>8714199</v>
      </c>
      <c r="D3616" s="58" t="inlineStr">
        <is>
          <t xml:space="preserve">CAMBIO DE MANGUERAS DE FRENO DELANTERAS </t>
        </is>
      </c>
      <c r="E3616" s="34" t="inlineStr">
        <is>
          <t xml:space="preserve">cambio de mangueras de freno delanteras </t>
        </is>
      </c>
      <c r="F3616" s="32" t="inlineStr">
        <is>
          <t>Unidad</t>
        </is>
      </c>
      <c r="G3616" s="35" t="inlineStr">
        <is>
          <t>suministro</t>
        </is>
      </c>
      <c r="H3616" s="159" t="n">
        <v>543771</v>
      </c>
      <c r="I3616" s="37" t="n">
        <v>158.91</v>
      </c>
      <c r="J3616" s="37" t="n">
        <v>151.76</v>
      </c>
      <c r="K3616" s="160">
        <f>H3616*(I3616/J3616)</f>
        <v/>
      </c>
      <c r="L3616" s="159" t="n">
        <v>659918.9387000001</v>
      </c>
      <c r="M3616" s="159" t="n">
        <v>640698</v>
      </c>
      <c r="N3616" s="159" t="n">
        <v>691953.84</v>
      </c>
      <c r="O3616" s="162">
        <f>MIN(K3616,L3616,M3616,N3616)</f>
        <v/>
      </c>
      <c r="P3616" s="162">
        <f>MAX(K3616,L3616,M3616,N3616)</f>
        <v/>
      </c>
      <c r="Q3616" s="162">
        <f>MEDIAN(K3616,L3616,M3616,N3616)</f>
        <v/>
      </c>
      <c r="R3616" s="162">
        <f>AVERAGE(K3616,L3616,M3616,N3616)</f>
        <v/>
      </c>
      <c r="S3616" s="162">
        <f>AVERAGE(O3616,Q3616)</f>
        <v/>
      </c>
      <c r="T3616" s="162">
        <f>AVERAGE(P3616,Q3616)</f>
        <v/>
      </c>
      <c r="U3616" s="41">
        <f>STDEVA(K3616,L3616,M3616,N3616)</f>
        <v/>
      </c>
      <c r="V3616" s="42">
        <f>U3616/Q3616</f>
        <v/>
      </c>
      <c r="W3616" s="43">
        <f>IF(X3616=O3616,"MENOR",IF(X3616=S3616,"PROM[MEN-MED]","PROMEDIO"))</f>
        <v/>
      </c>
      <c r="X3616" s="163">
        <f>IF(V3616&lt;=300%,O3616,IF(AND(V3616&gt;100%,V3616&lt;=150%),S3616,R3616))</f>
        <v/>
      </c>
      <c r="Y3616" s="162">
        <f>ROUND(X3616,0)</f>
        <v/>
      </c>
    </row>
    <row r="3617" ht="15.75" customHeight="1">
      <c r="B3617" s="32" t="inlineStr">
        <is>
          <t>1.13</t>
        </is>
      </c>
      <c r="C3617" s="32" t="n">
        <v>8714199</v>
      </c>
      <c r="D3617" s="58" t="inlineStr">
        <is>
          <t xml:space="preserve">CAMBIO DE MANGUERAS DE FRENO TRASERAS </t>
        </is>
      </c>
      <c r="E3617" s="34" t="inlineStr">
        <is>
          <t xml:space="preserve">cambio de mangueras de freno traseras </t>
        </is>
      </c>
      <c r="F3617" s="32" t="inlineStr">
        <is>
          <t>Unidad</t>
        </is>
      </c>
      <c r="G3617" s="35" t="inlineStr">
        <is>
          <t>suministro</t>
        </is>
      </c>
      <c r="H3617" s="159" t="n">
        <v>543771</v>
      </c>
      <c r="I3617" s="37" t="n">
        <v>158.91</v>
      </c>
      <c r="J3617" s="37" t="n">
        <v>151.76</v>
      </c>
      <c r="K3617" s="160">
        <f>H3617*(I3617/J3617)</f>
        <v/>
      </c>
      <c r="L3617" s="159" t="n">
        <v>685546.3741</v>
      </c>
      <c r="M3617" s="159" t="n">
        <v>665579</v>
      </c>
      <c r="N3617" s="159" t="n">
        <v>718825.3199999999</v>
      </c>
      <c r="O3617" s="162">
        <f>MIN(K3617,L3617,M3617,N3617)</f>
        <v/>
      </c>
      <c r="P3617" s="162">
        <f>MAX(K3617,L3617,M3617,N3617)</f>
        <v/>
      </c>
      <c r="Q3617" s="162">
        <f>MEDIAN(K3617,L3617,M3617,N3617)</f>
        <v/>
      </c>
      <c r="R3617" s="162">
        <f>AVERAGE(K3617,L3617,M3617,N3617)</f>
        <v/>
      </c>
      <c r="S3617" s="162">
        <f>AVERAGE(O3617,Q3617)</f>
        <v/>
      </c>
      <c r="T3617" s="162">
        <f>AVERAGE(P3617,Q3617)</f>
        <v/>
      </c>
      <c r="U3617" s="41">
        <f>STDEVA(K3617,L3617,M3617,N3617)</f>
        <v/>
      </c>
      <c r="V3617" s="42">
        <f>U3617/Q3617</f>
        <v/>
      </c>
      <c r="W3617" s="43">
        <f>IF(X3617=O3617,"MENOR",IF(X3617=S3617,"PROM[MEN-MED]","PROMEDIO"))</f>
        <v/>
      </c>
      <c r="X3617" s="163">
        <f>IF(V3617&lt;=300%,O3617,IF(AND(V3617&gt;100%,V3617&lt;=150%),S3617,R3617))</f>
        <v/>
      </c>
      <c r="Y3617" s="162">
        <f>ROUND(X3617,0)</f>
        <v/>
      </c>
    </row>
    <row r="3618" ht="15.75" customHeight="1">
      <c r="B3618" s="32" t="inlineStr">
        <is>
          <t>1.14</t>
        </is>
      </c>
      <c r="C3618" s="32" t="n">
        <v>8714199</v>
      </c>
      <c r="D3618" s="58" t="inlineStr">
        <is>
          <t>CAMBIO DE BOOSTER DE FRENO (SERVO FRENO)</t>
        </is>
      </c>
      <c r="E3618" s="34" t="inlineStr">
        <is>
          <t>cambio de booster de freno (servo freno)</t>
        </is>
      </c>
      <c r="F3618" s="32" t="inlineStr">
        <is>
          <t>Unidad</t>
        </is>
      </c>
      <c r="G3618" s="35" t="inlineStr">
        <is>
          <t>suministro</t>
        </is>
      </c>
      <c r="H3618" s="159" t="n">
        <v>1088672</v>
      </c>
      <c r="I3618" s="37" t="n">
        <v>158.91</v>
      </c>
      <c r="J3618" s="37" t="n">
        <v>151.76</v>
      </c>
      <c r="K3618" s="160">
        <f>H3618*(I3618/J3618)</f>
        <v/>
      </c>
      <c r="L3618" s="159" t="n">
        <v>1371093.7716</v>
      </c>
      <c r="M3618" s="159" t="n">
        <v>1331159</v>
      </c>
      <c r="N3618" s="159" t="n">
        <v>1437651.72</v>
      </c>
      <c r="O3618" s="162">
        <f>MIN(K3618,L3618,M3618,N3618)</f>
        <v/>
      </c>
      <c r="P3618" s="162">
        <f>MAX(K3618,L3618,M3618,N3618)</f>
        <v/>
      </c>
      <c r="Q3618" s="162">
        <f>MEDIAN(K3618,L3618,M3618,N3618)</f>
        <v/>
      </c>
      <c r="R3618" s="162">
        <f>AVERAGE(K3618,L3618,M3618,N3618)</f>
        <v/>
      </c>
      <c r="S3618" s="162">
        <f>AVERAGE(O3618,Q3618)</f>
        <v/>
      </c>
      <c r="T3618" s="162">
        <f>AVERAGE(P3618,Q3618)</f>
        <v/>
      </c>
      <c r="U3618" s="41">
        <f>STDEVA(K3618,L3618,M3618,N3618)</f>
        <v/>
      </c>
      <c r="V3618" s="42">
        <f>U3618/Q3618</f>
        <v/>
      </c>
      <c r="W3618" s="43">
        <f>IF(X3618=O3618,"MENOR",IF(X3618=S3618,"PROM[MEN-MED]","PROMEDIO"))</f>
        <v/>
      </c>
      <c r="X3618" s="163">
        <f>IF(V3618&lt;=300%,O3618,IF(AND(V3618&gt;100%,V3618&lt;=150%),S3618,R3618))</f>
        <v/>
      </c>
      <c r="Y3618" s="162">
        <f>ROUND(X3618,0)</f>
        <v/>
      </c>
    </row>
    <row r="3619" ht="15.75" customHeight="1">
      <c r="B3619" s="32" t="inlineStr">
        <is>
          <t>1.15</t>
        </is>
      </c>
      <c r="C3619" s="32" t="n">
        <v>8714199</v>
      </c>
      <c r="D3619" s="58" t="inlineStr">
        <is>
          <t>CAMBIO DE ABS (SISTEMA ANTIBLOQUEO DE FRENOS)</t>
        </is>
      </c>
      <c r="E3619" s="34" t="inlineStr">
        <is>
          <t>cambio de abs (sistema antibloqueo de frenos)</t>
        </is>
      </c>
      <c r="F3619" s="32" t="inlineStr">
        <is>
          <t>Unidad</t>
        </is>
      </c>
      <c r="G3619" s="35" t="inlineStr">
        <is>
          <t>suministro</t>
        </is>
      </c>
      <c r="H3619" s="159" t="n">
        <v>543771</v>
      </c>
      <c r="I3619" s="37" t="n">
        <v>158.91</v>
      </c>
      <c r="J3619" s="37" t="n">
        <v>151.76</v>
      </c>
      <c r="K3619" s="160">
        <f>H3619*(I3619/J3619)</f>
        <v/>
      </c>
      <c r="L3619" s="159" t="n">
        <v>659918.9387000001</v>
      </c>
      <c r="M3619" s="159" t="n">
        <v>640698</v>
      </c>
      <c r="N3619" s="159" t="n">
        <v>691953.84</v>
      </c>
      <c r="O3619" s="162">
        <f>MIN(K3619,L3619,M3619,N3619)</f>
        <v/>
      </c>
      <c r="P3619" s="162">
        <f>MAX(K3619,L3619,M3619,N3619)</f>
        <v/>
      </c>
      <c r="Q3619" s="162">
        <f>MEDIAN(K3619,L3619,M3619,N3619)</f>
        <v/>
      </c>
      <c r="R3619" s="162">
        <f>AVERAGE(K3619,L3619,M3619,N3619)</f>
        <v/>
      </c>
      <c r="S3619" s="162">
        <f>AVERAGE(O3619,Q3619)</f>
        <v/>
      </c>
      <c r="T3619" s="162">
        <f>AVERAGE(P3619,Q3619)</f>
        <v/>
      </c>
      <c r="U3619" s="41">
        <f>STDEVA(K3619,L3619,M3619,N3619)</f>
        <v/>
      </c>
      <c r="V3619" s="42">
        <f>U3619/Q3619</f>
        <v/>
      </c>
      <c r="W3619" s="43">
        <f>IF(X3619=O3619,"MENOR",IF(X3619=S3619,"PROM[MEN-MED]","PROMEDIO"))</f>
        <v/>
      </c>
      <c r="X3619" s="163">
        <f>IF(V3619&lt;=300%,O3619,IF(AND(V3619&gt;100%,V3619&lt;=150%),S3619,R3619))</f>
        <v/>
      </c>
      <c r="Y3619" s="162">
        <f>ROUND(X3619,0)</f>
        <v/>
      </c>
    </row>
    <row r="3620" ht="15.75" customHeight="1">
      <c r="B3620" s="32" t="inlineStr">
        <is>
          <t>1.16</t>
        </is>
      </c>
      <c r="C3620" s="32" t="n">
        <v>8714199</v>
      </c>
      <c r="D3620" s="58" t="inlineStr">
        <is>
          <t>CAMBIO DE EBD (DISTRIBUCIÓN ELECTRÓNICA DE FRENADO)</t>
        </is>
      </c>
      <c r="E3620" s="34" t="inlineStr">
        <is>
          <t>cambio de ebd (distribución electrónica de frenado)</t>
        </is>
      </c>
      <c r="F3620" s="32" t="inlineStr">
        <is>
          <t>Unidad</t>
        </is>
      </c>
      <c r="G3620" s="35" t="inlineStr">
        <is>
          <t>suministro</t>
        </is>
      </c>
      <c r="H3620" s="159" t="n">
        <v>817352</v>
      </c>
      <c r="I3620" s="37" t="n">
        <v>158.91</v>
      </c>
      <c r="J3620" s="37" t="n">
        <v>151.76</v>
      </c>
      <c r="K3620" s="160">
        <f>H3620*(I3620/J3620)</f>
        <v/>
      </c>
      <c r="L3620" s="159" t="n">
        <v>1018710.1743</v>
      </c>
      <c r="M3620" s="159" t="n">
        <v>989039</v>
      </c>
      <c r="N3620" s="159" t="n">
        <v>1068162.12</v>
      </c>
      <c r="O3620" s="162">
        <f>MIN(K3620,L3620,M3620,N3620)</f>
        <v/>
      </c>
      <c r="P3620" s="162">
        <f>MAX(K3620,L3620,M3620,N3620)</f>
        <v/>
      </c>
      <c r="Q3620" s="162">
        <f>MEDIAN(K3620,L3620,M3620,N3620)</f>
        <v/>
      </c>
      <c r="R3620" s="162">
        <f>AVERAGE(K3620,L3620,M3620,N3620)</f>
        <v/>
      </c>
      <c r="S3620" s="162">
        <f>AVERAGE(O3620,Q3620)</f>
        <v/>
      </c>
      <c r="T3620" s="162">
        <f>AVERAGE(P3620,Q3620)</f>
        <v/>
      </c>
      <c r="U3620" s="41">
        <f>STDEVA(K3620,L3620,M3620,N3620)</f>
        <v/>
      </c>
      <c r="V3620" s="42">
        <f>U3620/Q3620</f>
        <v/>
      </c>
      <c r="W3620" s="43">
        <f>IF(X3620=O3620,"MENOR",IF(X3620=S3620,"PROM[MEN-MED]","PROMEDIO"))</f>
        <v/>
      </c>
      <c r="X3620" s="163">
        <f>IF(V3620&lt;=300%,O3620,IF(AND(V3620&gt;100%,V3620&lt;=150%),S3620,R3620))</f>
        <v/>
      </c>
      <c r="Y3620" s="162">
        <f>ROUND(X3620,0)</f>
        <v/>
      </c>
    </row>
    <row r="3621" ht="15.75" customHeight="1">
      <c r="B3621" s="32" t="inlineStr">
        <is>
          <t>1.17</t>
        </is>
      </c>
      <c r="C3621" s="32" t="n">
        <v>8714199</v>
      </c>
      <c r="D3621" s="58" t="inlineStr">
        <is>
          <t xml:space="preserve">CAMBIO DE MUELLE DE RETORNO DEL PEDAL DE FRENO </t>
        </is>
      </c>
      <c r="E3621" s="34" t="inlineStr">
        <is>
          <t xml:space="preserve">cambio de muelle de retorno del pedal de freno </t>
        </is>
      </c>
      <c r="F3621" s="32" t="inlineStr">
        <is>
          <t>Unidad</t>
        </is>
      </c>
      <c r="G3621" s="35" t="inlineStr">
        <is>
          <t>suministro</t>
        </is>
      </c>
      <c r="H3621" s="159" t="n">
        <v>544901</v>
      </c>
      <c r="I3621" s="37" t="n">
        <v>158.91</v>
      </c>
      <c r="J3621" s="37" t="n">
        <v>151.76</v>
      </c>
      <c r="K3621" s="160">
        <f>H3621*(I3621/J3621)</f>
        <v/>
      </c>
      <c r="L3621" s="159" t="n">
        <v>679139.7711</v>
      </c>
      <c r="M3621" s="159" t="n">
        <v>659359</v>
      </c>
      <c r="N3621" s="159" t="n">
        <v>712107.72</v>
      </c>
      <c r="O3621" s="162">
        <f>MIN(K3621,L3621,M3621,N3621)</f>
        <v/>
      </c>
      <c r="P3621" s="162">
        <f>MAX(K3621,L3621,M3621,N3621)</f>
        <v/>
      </c>
      <c r="Q3621" s="162">
        <f>MEDIAN(K3621,L3621,M3621,N3621)</f>
        <v/>
      </c>
      <c r="R3621" s="162">
        <f>AVERAGE(K3621,L3621,M3621,N3621)</f>
        <v/>
      </c>
      <c r="S3621" s="162">
        <f>AVERAGE(O3621,Q3621)</f>
        <v/>
      </c>
      <c r="T3621" s="162">
        <f>AVERAGE(P3621,Q3621)</f>
        <v/>
      </c>
      <c r="U3621" s="41">
        <f>STDEVA(K3621,L3621,M3621,N3621)</f>
        <v/>
      </c>
      <c r="V3621" s="42">
        <f>U3621/Q3621</f>
        <v/>
      </c>
      <c r="W3621" s="43">
        <f>IF(X3621=O3621,"MENOR",IF(X3621=S3621,"PROM[MEN-MED]","PROMEDIO"))</f>
        <v/>
      </c>
      <c r="X3621" s="163">
        <f>IF(V3621&lt;=300%,O3621,IF(AND(V3621&gt;100%,V3621&lt;=150%),S3621,R3621))</f>
        <v/>
      </c>
      <c r="Y3621" s="162">
        <f>ROUND(X3621,0)</f>
        <v/>
      </c>
    </row>
    <row r="3622" ht="15.75" customHeight="1">
      <c r="B3622" s="32" t="inlineStr">
        <is>
          <t>1.18</t>
        </is>
      </c>
      <c r="C3622" s="32" t="n">
        <v>8714199</v>
      </c>
      <c r="D3622" s="58" t="inlineStr">
        <is>
          <t>CAMBIO DE CONJUNTO DEL INTERRUPTOR DE LAS LUCES DE FRENO</t>
        </is>
      </c>
      <c r="E3622" s="34" t="inlineStr">
        <is>
          <t>cambio de conjunto del interruptor de las luces de freno</t>
        </is>
      </c>
      <c r="F3622" s="32" t="inlineStr">
        <is>
          <t>Unidad</t>
        </is>
      </c>
      <c r="G3622" s="35" t="inlineStr">
        <is>
          <t>suministro</t>
        </is>
      </c>
      <c r="H3622" s="159" t="n">
        <v>273581</v>
      </c>
      <c r="I3622" s="37" t="n">
        <v>158.91</v>
      </c>
      <c r="J3622" s="37" t="n">
        <v>151.76</v>
      </c>
      <c r="K3622" s="160">
        <f>H3622*(I3622/J3622)</f>
        <v/>
      </c>
      <c r="L3622" s="159" t="n">
        <v>339570.4032</v>
      </c>
      <c r="M3622" s="159" t="n">
        <v>329680</v>
      </c>
      <c r="N3622" s="159" t="n">
        <v>356054.4</v>
      </c>
      <c r="O3622" s="162">
        <f>MIN(K3622,L3622,M3622,N3622)</f>
        <v/>
      </c>
      <c r="P3622" s="162">
        <f>MAX(K3622,L3622,M3622,N3622)</f>
        <v/>
      </c>
      <c r="Q3622" s="162">
        <f>MEDIAN(K3622,L3622,M3622,N3622)</f>
        <v/>
      </c>
      <c r="R3622" s="162">
        <f>AVERAGE(K3622,L3622,M3622,N3622)</f>
        <v/>
      </c>
      <c r="S3622" s="162">
        <f>AVERAGE(O3622,Q3622)</f>
        <v/>
      </c>
      <c r="T3622" s="162">
        <f>AVERAGE(P3622,Q3622)</f>
        <v/>
      </c>
      <c r="U3622" s="41">
        <f>STDEVA(K3622,L3622,M3622,N3622)</f>
        <v/>
      </c>
      <c r="V3622" s="42">
        <f>U3622/Q3622</f>
        <v/>
      </c>
      <c r="W3622" s="43">
        <f>IF(X3622=O3622,"MENOR",IF(X3622=S3622,"PROM[MEN-MED]","PROMEDIO"))</f>
        <v/>
      </c>
      <c r="X3622" s="163">
        <f>IF(V3622&lt;=300%,O3622,IF(AND(V3622&gt;100%,V3622&lt;=150%),S3622,R3622))</f>
        <v/>
      </c>
      <c r="Y3622" s="162">
        <f>ROUND(X3622,0)</f>
        <v/>
      </c>
    </row>
    <row r="3623" ht="15.75" customHeight="1">
      <c r="B3623" s="32" t="inlineStr">
        <is>
          <t>1.19</t>
        </is>
      </c>
      <c r="C3623" s="32" t="n">
        <v>8714199</v>
      </c>
      <c r="D3623" s="58" t="inlineStr">
        <is>
          <t>CAMBIO DE CONJUNTO SOPORTE DEL PEDAL DE FRENO</t>
        </is>
      </c>
      <c r="E3623" s="34" t="inlineStr">
        <is>
          <t>cambio de conjunto soporte del pedal de freno</t>
        </is>
      </c>
      <c r="F3623" s="32" t="inlineStr">
        <is>
          <t>Unidad</t>
        </is>
      </c>
      <c r="G3623" s="35" t="inlineStr">
        <is>
          <t>suministro</t>
        </is>
      </c>
      <c r="H3623" s="159" t="n">
        <v>544901</v>
      </c>
      <c r="I3623" s="37" t="n">
        <v>158.91</v>
      </c>
      <c r="J3623" s="37" t="n">
        <v>151.76</v>
      </c>
      <c r="K3623" s="160">
        <f>H3623*(I3623/J3623)</f>
        <v/>
      </c>
      <c r="L3623" s="159" t="n">
        <v>666325.5416999999</v>
      </c>
      <c r="M3623" s="159" t="n">
        <v>646918</v>
      </c>
      <c r="N3623" s="159" t="n">
        <v>698671.4399999999</v>
      </c>
      <c r="O3623" s="162">
        <f>MIN(K3623,L3623,M3623,N3623)</f>
        <v/>
      </c>
      <c r="P3623" s="162">
        <f>MAX(K3623,L3623,M3623,N3623)</f>
        <v/>
      </c>
      <c r="Q3623" s="162">
        <f>MEDIAN(K3623,L3623,M3623,N3623)</f>
        <v/>
      </c>
      <c r="R3623" s="162">
        <f>AVERAGE(K3623,L3623,M3623,N3623)</f>
        <v/>
      </c>
      <c r="S3623" s="162">
        <f>AVERAGE(O3623,Q3623)</f>
        <v/>
      </c>
      <c r="T3623" s="162">
        <f>AVERAGE(P3623,Q3623)</f>
        <v/>
      </c>
      <c r="U3623" s="41">
        <f>STDEVA(K3623,L3623,M3623,N3623)</f>
        <v/>
      </c>
      <c r="V3623" s="42">
        <f>U3623/Q3623</f>
        <v/>
      </c>
      <c r="W3623" s="43">
        <f>IF(X3623=O3623,"MENOR",IF(X3623=S3623,"PROM[MEN-MED]","PROMEDIO"))</f>
        <v/>
      </c>
      <c r="X3623" s="163">
        <f>IF(V3623&lt;=300%,O3623,IF(AND(V3623&gt;100%,V3623&lt;=150%),S3623,R3623))</f>
        <v/>
      </c>
      <c r="Y3623" s="162">
        <f>ROUND(X3623,0)</f>
        <v/>
      </c>
    </row>
    <row r="3624" ht="15.75" customHeight="1">
      <c r="B3624" s="32" t="inlineStr">
        <is>
          <t>1.20</t>
        </is>
      </c>
      <c r="C3624" s="32" t="n">
        <v>8714199</v>
      </c>
      <c r="D3624" s="58" t="inlineStr">
        <is>
          <t>CAMBIO DE JUNTA DEL SERVOFRENO</t>
        </is>
      </c>
      <c r="E3624" s="34" t="inlineStr">
        <is>
          <t>cambio de junta del servofreno</t>
        </is>
      </c>
      <c r="F3624" s="32" t="inlineStr">
        <is>
          <t>Unidad</t>
        </is>
      </c>
      <c r="G3624" s="35" t="inlineStr">
        <is>
          <t>suministro</t>
        </is>
      </c>
      <c r="H3624" s="159" t="n">
        <v>817352</v>
      </c>
      <c r="I3624" s="37" t="n">
        <v>158.91</v>
      </c>
      <c r="J3624" s="37" t="n">
        <v>151.76</v>
      </c>
      <c r="K3624" s="160">
        <f>H3624*(I3624/J3624)</f>
        <v/>
      </c>
      <c r="L3624" s="159" t="n">
        <v>1018710.1743</v>
      </c>
      <c r="M3624" s="159" t="n">
        <v>989039</v>
      </c>
      <c r="N3624" s="159" t="n">
        <v>1068162.12</v>
      </c>
      <c r="O3624" s="162">
        <f>MIN(K3624,L3624,M3624,N3624)</f>
        <v/>
      </c>
      <c r="P3624" s="162">
        <f>MAX(K3624,L3624,M3624,N3624)</f>
        <v/>
      </c>
      <c r="Q3624" s="162">
        <f>MEDIAN(K3624,L3624,M3624,N3624)</f>
        <v/>
      </c>
      <c r="R3624" s="162">
        <f>AVERAGE(K3624,L3624,M3624,N3624)</f>
        <v/>
      </c>
      <c r="S3624" s="162">
        <f>AVERAGE(O3624,Q3624)</f>
        <v/>
      </c>
      <c r="T3624" s="162">
        <f>AVERAGE(P3624,Q3624)</f>
        <v/>
      </c>
      <c r="U3624" s="41">
        <f>STDEVA(K3624,L3624,M3624,N3624)</f>
        <v/>
      </c>
      <c r="V3624" s="42">
        <f>U3624/Q3624</f>
        <v/>
      </c>
      <c r="W3624" s="43">
        <f>IF(X3624=O3624,"MENOR",IF(X3624=S3624,"PROM[MEN-MED]","PROMEDIO"))</f>
        <v/>
      </c>
      <c r="X3624" s="163">
        <f>IF(V3624&lt;=300%,O3624,IF(AND(V3624&gt;100%,V3624&lt;=150%),S3624,R3624))</f>
        <v/>
      </c>
      <c r="Y3624" s="162">
        <f>ROUND(X3624,0)</f>
        <v/>
      </c>
    </row>
    <row r="3625" ht="15.75" customHeight="1">
      <c r="B3625" s="32" t="inlineStr">
        <is>
          <t>1.21</t>
        </is>
      </c>
      <c r="C3625" s="32" t="n">
        <v>8714199</v>
      </c>
      <c r="D3625" s="58" t="inlineStr">
        <is>
          <t>CAMBIO DE CONJUNTO DEL SERVOFRENO HIDRAULICO</t>
        </is>
      </c>
      <c r="E3625" s="34" t="inlineStr">
        <is>
          <t>cambio de conjunto del servofreno hidraulico</t>
        </is>
      </c>
      <c r="F3625" s="32" t="inlineStr">
        <is>
          <t>Unidad</t>
        </is>
      </c>
      <c r="G3625" s="35" t="inlineStr">
        <is>
          <t>suministro</t>
        </is>
      </c>
      <c r="H3625" s="159" t="n">
        <v>1088672</v>
      </c>
      <c r="I3625" s="37" t="n">
        <v>158.91</v>
      </c>
      <c r="J3625" s="37" t="n">
        <v>151.76</v>
      </c>
      <c r="K3625" s="160">
        <f>H3625*(I3625/J3625)</f>
        <v/>
      </c>
      <c r="L3625" s="159" t="n">
        <v>1345465.3128</v>
      </c>
      <c r="M3625" s="159" t="n">
        <v>1306277</v>
      </c>
      <c r="N3625" s="159" t="n">
        <v>1410779.16</v>
      </c>
      <c r="O3625" s="162">
        <f>MIN(K3625,L3625,M3625,N3625)</f>
        <v/>
      </c>
      <c r="P3625" s="162">
        <f>MAX(K3625,L3625,M3625,N3625)</f>
        <v/>
      </c>
      <c r="Q3625" s="162">
        <f>MEDIAN(K3625,L3625,M3625,N3625)</f>
        <v/>
      </c>
      <c r="R3625" s="162">
        <f>AVERAGE(K3625,L3625,M3625,N3625)</f>
        <v/>
      </c>
      <c r="S3625" s="162">
        <f>AVERAGE(O3625,Q3625)</f>
        <v/>
      </c>
      <c r="T3625" s="162">
        <f>AVERAGE(P3625,Q3625)</f>
        <v/>
      </c>
      <c r="U3625" s="41">
        <f>STDEVA(K3625,L3625,M3625,N3625)</f>
        <v/>
      </c>
      <c r="V3625" s="42">
        <f>U3625/Q3625</f>
        <v/>
      </c>
      <c r="W3625" s="43">
        <f>IF(X3625=O3625,"MENOR",IF(X3625=S3625,"PROM[MEN-MED]","PROMEDIO"))</f>
        <v/>
      </c>
      <c r="X3625" s="163">
        <f>IF(V3625&lt;=300%,O3625,IF(AND(V3625&gt;100%,V3625&lt;=150%),S3625,R3625))</f>
        <v/>
      </c>
      <c r="Y3625" s="162">
        <f>ROUND(X3625,0)</f>
        <v/>
      </c>
    </row>
    <row r="3626" ht="15.75" customHeight="1">
      <c r="B3626" s="32" t="inlineStr">
        <is>
          <t>1.22</t>
        </is>
      </c>
      <c r="C3626" s="32" t="n">
        <v>8714199</v>
      </c>
      <c r="D3626" s="58" t="inlineStr">
        <is>
          <t>CAMBIO DE SOPORTE DEL ACTUADOR DEL FRENO NO.3</t>
        </is>
      </c>
      <c r="E3626" s="34" t="inlineStr">
        <is>
          <t>cambio de soporte del actuador del freno no.3</t>
        </is>
      </c>
      <c r="F3626" s="32" t="inlineStr">
        <is>
          <t>Unidad</t>
        </is>
      </c>
      <c r="G3626" s="35" t="inlineStr">
        <is>
          <t>suministro</t>
        </is>
      </c>
      <c r="H3626" s="159" t="n">
        <v>683953</v>
      </c>
      <c r="I3626" s="37" t="n">
        <v>158.91</v>
      </c>
      <c r="J3626" s="37" t="n">
        <v>151.76</v>
      </c>
      <c r="K3626" s="160">
        <f>H3626*(I3626/J3626)</f>
        <v/>
      </c>
      <c r="L3626" s="159" t="n">
        <v>824898.1587</v>
      </c>
      <c r="M3626" s="159" t="n">
        <v>800872</v>
      </c>
      <c r="N3626" s="159" t="n">
        <v>864941.76</v>
      </c>
      <c r="O3626" s="162">
        <f>MIN(K3626,L3626,M3626,N3626)</f>
        <v/>
      </c>
      <c r="P3626" s="162">
        <f>MAX(K3626,L3626,M3626,N3626)</f>
        <v/>
      </c>
      <c r="Q3626" s="162">
        <f>MEDIAN(K3626,L3626,M3626,N3626)</f>
        <v/>
      </c>
      <c r="R3626" s="162">
        <f>AVERAGE(K3626,L3626,M3626,N3626)</f>
        <v/>
      </c>
      <c r="S3626" s="162">
        <f>AVERAGE(O3626,Q3626)</f>
        <v/>
      </c>
      <c r="T3626" s="162">
        <f>AVERAGE(P3626,Q3626)</f>
        <v/>
      </c>
      <c r="U3626" s="41">
        <f>STDEVA(K3626,L3626,M3626,N3626)</f>
        <v/>
      </c>
      <c r="V3626" s="42">
        <f>U3626/Q3626</f>
        <v/>
      </c>
      <c r="W3626" s="43">
        <f>IF(X3626=O3626,"MENOR",IF(X3626=S3626,"PROM[MEN-MED]","PROMEDIO"))</f>
        <v/>
      </c>
      <c r="X3626" s="163">
        <f>IF(V3626&lt;=300%,O3626,IF(AND(V3626&gt;100%,V3626&lt;=150%),S3626,R3626))</f>
        <v/>
      </c>
      <c r="Y3626" s="162">
        <f>ROUND(X3626,0)</f>
        <v/>
      </c>
    </row>
    <row r="3627" ht="15.75" customHeight="1">
      <c r="B3627" s="32" t="inlineStr">
        <is>
          <t>1.23</t>
        </is>
      </c>
      <c r="C3627" s="32" t="n">
        <v>8714199</v>
      </c>
      <c r="D3627" s="58" t="inlineStr">
        <is>
          <t>CAMBIO DE SOPORTE DEL ACTUADOR DEL FRENO NO.1</t>
        </is>
      </c>
      <c r="E3627" s="34" t="inlineStr">
        <is>
          <t>cambio de soporte del actuador del freno no.1</t>
        </is>
      </c>
      <c r="F3627" s="32" t="inlineStr">
        <is>
          <t>Unidad</t>
        </is>
      </c>
      <c r="G3627" s="35" t="inlineStr">
        <is>
          <t>suministro</t>
        </is>
      </c>
      <c r="H3627" s="159" t="n">
        <v>683953</v>
      </c>
      <c r="I3627" s="37" t="n">
        <v>158.91</v>
      </c>
      <c r="J3627" s="37" t="n">
        <v>151.76</v>
      </c>
      <c r="K3627" s="160">
        <f>H3627*(I3627/J3627)</f>
        <v/>
      </c>
      <c r="L3627" s="159" t="n">
        <v>856933.2205000001</v>
      </c>
      <c r="M3627" s="159" t="n">
        <v>831974</v>
      </c>
      <c r="N3627" s="159" t="n">
        <v>898531.92</v>
      </c>
      <c r="O3627" s="162">
        <f>MIN(K3627,L3627,M3627,N3627)</f>
        <v/>
      </c>
      <c r="P3627" s="162">
        <f>MAX(K3627,L3627,M3627,N3627)</f>
        <v/>
      </c>
      <c r="Q3627" s="162">
        <f>MEDIAN(K3627,L3627,M3627,N3627)</f>
        <v/>
      </c>
      <c r="R3627" s="162">
        <f>AVERAGE(K3627,L3627,M3627,N3627)</f>
        <v/>
      </c>
      <c r="S3627" s="162">
        <f>AVERAGE(O3627,Q3627)</f>
        <v/>
      </c>
      <c r="T3627" s="162">
        <f>AVERAGE(P3627,Q3627)</f>
        <v/>
      </c>
      <c r="U3627" s="41">
        <f>STDEVA(K3627,L3627,M3627,N3627)</f>
        <v/>
      </c>
      <c r="V3627" s="42">
        <f>U3627/Q3627</f>
        <v/>
      </c>
      <c r="W3627" s="43">
        <f>IF(X3627=O3627,"MENOR",IF(X3627=S3627,"PROM[MEN-MED]","PROMEDIO"))</f>
        <v/>
      </c>
      <c r="X3627" s="163">
        <f>IF(V3627&lt;=300%,O3627,IF(AND(V3627&gt;100%,V3627&lt;=150%),S3627,R3627))</f>
        <v/>
      </c>
      <c r="Y3627" s="162">
        <f>ROUND(X3627,0)</f>
        <v/>
      </c>
    </row>
    <row r="3628" ht="15.75" customHeight="1">
      <c r="B3628" s="32" t="inlineStr">
        <is>
          <t>1.24</t>
        </is>
      </c>
      <c r="C3628" s="32" t="n">
        <v>8714199</v>
      </c>
      <c r="D3628" s="58" t="inlineStr">
        <is>
          <t>CAMBIO DE SELENOIDE CILINDRO MAESTRO</t>
        </is>
      </c>
      <c r="E3628" s="34" t="inlineStr">
        <is>
          <t>cambio de selenoide cilindro maestro</t>
        </is>
      </c>
      <c r="F3628" s="32" t="inlineStr">
        <is>
          <t>Unidad</t>
        </is>
      </c>
      <c r="G3628" s="35" t="inlineStr">
        <is>
          <t>suministro</t>
        </is>
      </c>
      <c r="H3628" s="159" t="n">
        <v>1088672</v>
      </c>
      <c r="I3628" s="37" t="n">
        <v>158.91</v>
      </c>
      <c r="J3628" s="37" t="n">
        <v>151.76</v>
      </c>
      <c r="K3628" s="160">
        <f>H3628*(I3628/J3628)</f>
        <v/>
      </c>
      <c r="L3628" s="159" t="n">
        <v>1345465.3128</v>
      </c>
      <c r="M3628" s="159" t="n">
        <v>1306277</v>
      </c>
      <c r="N3628" s="159" t="n">
        <v>1410779.16</v>
      </c>
      <c r="O3628" s="162">
        <f>MIN(K3628,L3628,M3628,N3628)</f>
        <v/>
      </c>
      <c r="P3628" s="162">
        <f>MAX(K3628,L3628,M3628,N3628)</f>
        <v/>
      </c>
      <c r="Q3628" s="162">
        <f>MEDIAN(K3628,L3628,M3628,N3628)</f>
        <v/>
      </c>
      <c r="R3628" s="162">
        <f>AVERAGE(K3628,L3628,M3628,N3628)</f>
        <v/>
      </c>
      <c r="S3628" s="162">
        <f>AVERAGE(O3628,Q3628)</f>
        <v/>
      </c>
      <c r="T3628" s="162">
        <f>AVERAGE(P3628,Q3628)</f>
        <v/>
      </c>
      <c r="U3628" s="41">
        <f>STDEVA(K3628,L3628,M3628,N3628)</f>
        <v/>
      </c>
      <c r="V3628" s="42">
        <f>U3628/Q3628</f>
        <v/>
      </c>
      <c r="W3628" s="43">
        <f>IF(X3628=O3628,"MENOR",IF(X3628=S3628,"PROM[MEN-MED]","PROMEDIO"))</f>
        <v/>
      </c>
      <c r="X3628" s="163">
        <f>IF(V3628&lt;=300%,O3628,IF(AND(V3628&gt;100%,V3628&lt;=150%),S3628,R3628))</f>
        <v/>
      </c>
      <c r="Y3628" s="162">
        <f>ROUND(X3628,0)</f>
        <v/>
      </c>
    </row>
    <row r="3629" ht="15.75" customHeight="1">
      <c r="B3629" s="32" t="inlineStr">
        <is>
          <t>1.25</t>
        </is>
      </c>
      <c r="C3629" s="32" t="n">
        <v>8714199</v>
      </c>
      <c r="D3629" s="58" t="inlineStr">
        <is>
          <t xml:space="preserve">CAMBIO DE JUNTA DE SELENOIDE </t>
        </is>
      </c>
      <c r="E3629" s="34" t="inlineStr">
        <is>
          <t xml:space="preserve">cambio de junta de selenoide </t>
        </is>
      </c>
      <c r="F3629" s="32" t="inlineStr">
        <is>
          <t>Unidad</t>
        </is>
      </c>
      <c r="G3629" s="35" t="inlineStr">
        <is>
          <t>suministro</t>
        </is>
      </c>
      <c r="H3629" s="159" t="n">
        <v>683953</v>
      </c>
      <c r="I3629" s="37" t="n">
        <v>158.91</v>
      </c>
      <c r="J3629" s="37" t="n">
        <v>151.76</v>
      </c>
      <c r="K3629" s="160">
        <f>H3629*(I3629/J3629)</f>
        <v/>
      </c>
      <c r="L3629" s="159" t="n">
        <v>840915.6896</v>
      </c>
      <c r="M3629" s="159" t="n">
        <v>816423</v>
      </c>
      <c r="N3629" s="159" t="n">
        <v>881736.84</v>
      </c>
      <c r="O3629" s="162">
        <f>MIN(K3629,L3629,M3629,N3629)</f>
        <v/>
      </c>
      <c r="P3629" s="162">
        <f>MAX(K3629,L3629,M3629,N3629)</f>
        <v/>
      </c>
      <c r="Q3629" s="162">
        <f>MEDIAN(K3629,L3629,M3629,N3629)</f>
        <v/>
      </c>
      <c r="R3629" s="162">
        <f>AVERAGE(K3629,L3629,M3629,N3629)</f>
        <v/>
      </c>
      <c r="S3629" s="162">
        <f>AVERAGE(O3629,Q3629)</f>
        <v/>
      </c>
      <c r="T3629" s="162">
        <f>AVERAGE(P3629,Q3629)</f>
        <v/>
      </c>
      <c r="U3629" s="41">
        <f>STDEVA(K3629,L3629,M3629,N3629)</f>
        <v/>
      </c>
      <c r="V3629" s="42">
        <f>U3629/Q3629</f>
        <v/>
      </c>
      <c r="W3629" s="43">
        <f>IF(X3629=O3629,"MENOR",IF(X3629=S3629,"PROM[MEN-MED]","PROMEDIO"))</f>
        <v/>
      </c>
      <c r="X3629" s="163">
        <f>IF(V3629&lt;=300%,O3629,IF(AND(V3629&gt;100%,V3629&lt;=150%),S3629,R3629))</f>
        <v/>
      </c>
      <c r="Y3629" s="162">
        <f>ROUND(X3629,0)</f>
        <v/>
      </c>
    </row>
    <row r="3630" ht="15.75" customHeight="1">
      <c r="B3630" s="32" t="inlineStr">
        <is>
          <t>1.26</t>
        </is>
      </c>
      <c r="C3630" s="32" t="n">
        <v>8714199</v>
      </c>
      <c r="D3630" s="58" t="inlineStr">
        <is>
          <t>CAMBIO DE CILINDRO MAESTRO</t>
        </is>
      </c>
      <c r="E3630" s="34" t="inlineStr">
        <is>
          <t>cambio de cilindro maestro</t>
        </is>
      </c>
      <c r="F3630" s="32" t="inlineStr">
        <is>
          <t>Unidad</t>
        </is>
      </c>
      <c r="G3630" s="35" t="inlineStr">
        <is>
          <t>suministro</t>
        </is>
      </c>
      <c r="H3630" s="159" t="n">
        <v>1088672</v>
      </c>
      <c r="I3630" s="37" t="n">
        <v>158.91</v>
      </c>
      <c r="J3630" s="37" t="n">
        <v>151.76</v>
      </c>
      <c r="K3630" s="160">
        <f>H3630*(I3630/J3630)</f>
        <v/>
      </c>
      <c r="L3630" s="159" t="n">
        <v>1332652.1068</v>
      </c>
      <c r="M3630" s="159" t="n">
        <v>1293837</v>
      </c>
      <c r="N3630" s="159" t="n">
        <v>1397343.96</v>
      </c>
      <c r="O3630" s="162">
        <f>MIN(K3630,L3630,M3630,N3630)</f>
        <v/>
      </c>
      <c r="P3630" s="162">
        <f>MAX(K3630,L3630,M3630,N3630)</f>
        <v/>
      </c>
      <c r="Q3630" s="162">
        <f>MEDIAN(K3630,L3630,M3630,N3630)</f>
        <v/>
      </c>
      <c r="R3630" s="162">
        <f>AVERAGE(K3630,L3630,M3630,N3630)</f>
        <v/>
      </c>
      <c r="S3630" s="162">
        <f>AVERAGE(O3630,Q3630)</f>
        <v/>
      </c>
      <c r="T3630" s="162">
        <f>AVERAGE(P3630,Q3630)</f>
        <v/>
      </c>
      <c r="U3630" s="41">
        <f>STDEVA(K3630,L3630,M3630,N3630)</f>
        <v/>
      </c>
      <c r="V3630" s="42">
        <f>U3630/Q3630</f>
        <v/>
      </c>
      <c r="W3630" s="43">
        <f>IF(X3630=O3630,"MENOR",IF(X3630=S3630,"PROM[MEN-MED]","PROMEDIO"))</f>
        <v/>
      </c>
      <c r="X3630" s="163">
        <f>IF(V3630&lt;=300%,O3630,IF(AND(V3630&gt;100%,V3630&lt;=150%),S3630,R3630))</f>
        <v/>
      </c>
      <c r="Y3630" s="162">
        <f>ROUND(X3630,0)</f>
        <v/>
      </c>
    </row>
    <row r="3631" ht="15.75" customHeight="1">
      <c r="B3631" s="32" t="inlineStr">
        <is>
          <t>1.27</t>
        </is>
      </c>
      <c r="C3631" s="32" t="n">
        <v>8714199</v>
      </c>
      <c r="D3631" s="58" t="inlineStr">
        <is>
          <t>CAMBIO DE SUBCONJUNTO DEL DEPOSITO DEL CILINDRO MAESTRO DEL FRENO</t>
        </is>
      </c>
      <c r="E3631" s="34" t="inlineStr">
        <is>
          <t>cambio de subconjunto del deposito del cilindro maestro del freno</t>
        </is>
      </c>
      <c r="F3631" s="32" t="inlineStr">
        <is>
          <t>Unidad</t>
        </is>
      </c>
      <c r="G3631" s="35" t="inlineStr">
        <is>
          <t>suministro</t>
        </is>
      </c>
      <c r="H3631" s="159" t="n">
        <v>1088672</v>
      </c>
      <c r="I3631" s="37" t="n">
        <v>158.91</v>
      </c>
      <c r="J3631" s="37" t="n">
        <v>151.76</v>
      </c>
      <c r="K3631" s="160">
        <f>H3631*(I3631/J3631)</f>
        <v/>
      </c>
      <c r="L3631" s="159" t="n">
        <v>1319837.8774</v>
      </c>
      <c r="M3631" s="159" t="n">
        <v>1281396</v>
      </c>
      <c r="N3631" s="159" t="n">
        <v>1383907.68</v>
      </c>
      <c r="O3631" s="162">
        <f>MIN(K3631,L3631,M3631,N3631)</f>
        <v/>
      </c>
      <c r="P3631" s="162">
        <f>MAX(K3631,L3631,M3631,N3631)</f>
        <v/>
      </c>
      <c r="Q3631" s="162">
        <f>MEDIAN(K3631,L3631,M3631,N3631)</f>
        <v/>
      </c>
      <c r="R3631" s="162">
        <f>AVERAGE(K3631,L3631,M3631,N3631)</f>
        <v/>
      </c>
      <c r="S3631" s="162">
        <f>AVERAGE(O3631,Q3631)</f>
        <v/>
      </c>
      <c r="T3631" s="162">
        <f>AVERAGE(P3631,Q3631)</f>
        <v/>
      </c>
      <c r="U3631" s="41">
        <f>STDEVA(K3631,L3631,M3631,N3631)</f>
        <v/>
      </c>
      <c r="V3631" s="42">
        <f>U3631/Q3631</f>
        <v/>
      </c>
      <c r="W3631" s="43">
        <f>IF(X3631=O3631,"MENOR",IF(X3631=S3631,"PROM[MEN-MED]","PROMEDIO"))</f>
        <v/>
      </c>
      <c r="X3631" s="163">
        <f>IF(V3631&lt;=300%,O3631,IF(AND(V3631&gt;100%,V3631&lt;=150%),S3631,R3631))</f>
        <v/>
      </c>
      <c r="Y3631" s="162">
        <f>ROUND(X3631,0)</f>
        <v/>
      </c>
    </row>
    <row r="3632" ht="15.75" customHeight="1">
      <c r="B3632" s="32" t="inlineStr">
        <is>
          <t>1.28</t>
        </is>
      </c>
      <c r="C3632" s="32" t="n">
        <v>8714199</v>
      </c>
      <c r="D3632" s="58" t="inlineStr">
        <is>
          <t xml:space="preserve">CAMBIO DE CONJUNTO DE LA BOMBA DEL SERVOFRENO CON ACUMULADOR </t>
        </is>
      </c>
      <c r="E3632" s="34" t="inlineStr">
        <is>
          <t xml:space="preserve">cambio de conjunto de la bomba del servofreno con acumulador </t>
        </is>
      </c>
      <c r="F3632" s="32" t="inlineStr">
        <is>
          <t>Unidad</t>
        </is>
      </c>
      <c r="G3632" s="35" t="inlineStr">
        <is>
          <t>suministro</t>
        </is>
      </c>
      <c r="H3632" s="159" t="n">
        <v>1088672</v>
      </c>
      <c r="I3632" s="37" t="n">
        <v>158.91</v>
      </c>
      <c r="J3632" s="37" t="n">
        <v>151.76</v>
      </c>
      <c r="K3632" s="160">
        <f>H3632*(I3632/J3632)</f>
        <v/>
      </c>
      <c r="L3632" s="159" t="n">
        <v>1332652.1068</v>
      </c>
      <c r="M3632" s="159" t="n">
        <v>1293837</v>
      </c>
      <c r="N3632" s="159" t="n">
        <v>1397343.96</v>
      </c>
      <c r="O3632" s="162">
        <f>MIN(K3632,L3632,M3632,N3632)</f>
        <v/>
      </c>
      <c r="P3632" s="162">
        <f>MAX(K3632,L3632,M3632,N3632)</f>
        <v/>
      </c>
      <c r="Q3632" s="162">
        <f>MEDIAN(K3632,L3632,M3632,N3632)</f>
        <v/>
      </c>
      <c r="R3632" s="162">
        <f>AVERAGE(K3632,L3632,M3632,N3632)</f>
        <v/>
      </c>
      <c r="S3632" s="162">
        <f>AVERAGE(O3632,Q3632)</f>
        <v/>
      </c>
      <c r="T3632" s="162">
        <f>AVERAGE(P3632,Q3632)</f>
        <v/>
      </c>
      <c r="U3632" s="41">
        <f>STDEVA(K3632,L3632,M3632,N3632)</f>
        <v/>
      </c>
      <c r="V3632" s="42">
        <f>U3632/Q3632</f>
        <v/>
      </c>
      <c r="W3632" s="43">
        <f>IF(X3632=O3632,"MENOR",IF(X3632=S3632,"PROM[MEN-MED]","PROMEDIO"))</f>
        <v/>
      </c>
      <c r="X3632" s="163">
        <f>IF(V3632&lt;=300%,O3632,IF(AND(V3632&gt;100%,V3632&lt;=150%),S3632,R3632))</f>
        <v/>
      </c>
      <c r="Y3632" s="162">
        <f>ROUND(X3632,0)</f>
        <v/>
      </c>
    </row>
    <row r="3633" ht="15.75" customHeight="1">
      <c r="B3633" s="32" t="inlineStr">
        <is>
          <t>1.29</t>
        </is>
      </c>
      <c r="C3633" s="32" t="n">
        <v>8714199</v>
      </c>
      <c r="D3633" s="58" t="inlineStr">
        <is>
          <t>CAMBIO DE TUBO DEL ACUMULADOR DEL FRENO NO.1</t>
        </is>
      </c>
      <c r="E3633" s="34" t="inlineStr">
        <is>
          <t>cambio de tubo del acumulador del freno no.1</t>
        </is>
      </c>
      <c r="F3633" s="32" t="inlineStr">
        <is>
          <t>Unidad</t>
        </is>
      </c>
      <c r="G3633" s="35" t="inlineStr">
        <is>
          <t>suministro</t>
        </is>
      </c>
      <c r="H3633" s="159" t="n">
        <v>1088672</v>
      </c>
      <c r="I3633" s="37" t="n">
        <v>158.91</v>
      </c>
      <c r="J3633" s="37" t="n">
        <v>151.76</v>
      </c>
      <c r="K3633" s="160">
        <f>H3633*(I3633/J3633)</f>
        <v/>
      </c>
      <c r="L3633" s="159" t="n">
        <v>1358279.5422</v>
      </c>
      <c r="M3633" s="159" t="n">
        <v>1318718</v>
      </c>
      <c r="N3633" s="159" t="n">
        <v>1424215.44</v>
      </c>
      <c r="O3633" s="162">
        <f>MIN(K3633,L3633,M3633,N3633)</f>
        <v/>
      </c>
      <c r="P3633" s="162">
        <f>MAX(K3633,L3633,M3633,N3633)</f>
        <v/>
      </c>
      <c r="Q3633" s="162">
        <f>MEDIAN(K3633,L3633,M3633,N3633)</f>
        <v/>
      </c>
      <c r="R3633" s="162">
        <f>AVERAGE(K3633,L3633,M3633,N3633)</f>
        <v/>
      </c>
      <c r="S3633" s="162">
        <f>AVERAGE(O3633,Q3633)</f>
        <v/>
      </c>
      <c r="T3633" s="162">
        <f>AVERAGE(P3633,Q3633)</f>
        <v/>
      </c>
      <c r="U3633" s="41">
        <f>STDEVA(K3633,L3633,M3633,N3633)</f>
        <v/>
      </c>
      <c r="V3633" s="42">
        <f>U3633/Q3633</f>
        <v/>
      </c>
      <c r="W3633" s="43">
        <f>IF(X3633=O3633,"MENOR",IF(X3633=S3633,"PROM[MEN-MED]","PROMEDIO"))</f>
        <v/>
      </c>
      <c r="X3633" s="163">
        <f>IF(V3633&lt;=300%,O3633,IF(AND(V3633&gt;100%,V3633&lt;=150%),S3633,R3633))</f>
        <v/>
      </c>
      <c r="Y3633" s="162">
        <f>ROUND(X3633,0)</f>
        <v/>
      </c>
    </row>
    <row r="3634" ht="15.75" customHeight="1">
      <c r="B3634" s="32" t="inlineStr">
        <is>
          <t>1.30</t>
        </is>
      </c>
      <c r="C3634" s="32" t="n">
        <v>8714199</v>
      </c>
      <c r="D3634" s="58" t="inlineStr">
        <is>
          <t>CAMBIO DE CONJUNTO DEL PEDAL DE CONTROL DEL FRENO DE ESTACIONAMIENTO</t>
        </is>
      </c>
      <c r="E3634" s="34" t="inlineStr">
        <is>
          <t>cambio de conjunto del pedal de control del freno de estacionamiento</t>
        </is>
      </c>
      <c r="F3634" s="32" t="inlineStr">
        <is>
          <t>Unidad</t>
        </is>
      </c>
      <c r="G3634" s="35" t="inlineStr">
        <is>
          <t>suministro</t>
        </is>
      </c>
      <c r="H3634" s="159" t="n">
        <v>683953</v>
      </c>
      <c r="I3634" s="37" t="n">
        <v>158.91</v>
      </c>
      <c r="J3634" s="37" t="n">
        <v>151.76</v>
      </c>
      <c r="K3634" s="160">
        <f>H3634*(I3634/J3634)</f>
        <v/>
      </c>
      <c r="L3634" s="159" t="n">
        <v>832907.4418</v>
      </c>
      <c r="M3634" s="159" t="n">
        <v>808648</v>
      </c>
      <c r="N3634" s="159" t="n">
        <v>873339.84</v>
      </c>
      <c r="O3634" s="162">
        <f>MIN(K3634,L3634,M3634,N3634)</f>
        <v/>
      </c>
      <c r="P3634" s="162">
        <f>MAX(K3634,L3634,M3634,N3634)</f>
        <v/>
      </c>
      <c r="Q3634" s="162">
        <f>MEDIAN(K3634,L3634,M3634,N3634)</f>
        <v/>
      </c>
      <c r="R3634" s="162">
        <f>AVERAGE(K3634,L3634,M3634,N3634)</f>
        <v/>
      </c>
      <c r="S3634" s="162">
        <f>AVERAGE(O3634,Q3634)</f>
        <v/>
      </c>
      <c r="T3634" s="162">
        <f>AVERAGE(P3634,Q3634)</f>
        <v/>
      </c>
      <c r="U3634" s="41">
        <f>STDEVA(K3634,L3634,M3634,N3634)</f>
        <v/>
      </c>
      <c r="V3634" s="42">
        <f>U3634/Q3634</f>
        <v/>
      </c>
      <c r="W3634" s="43">
        <f>IF(X3634=O3634,"MENOR",IF(X3634=S3634,"PROM[MEN-MED]","PROMEDIO"))</f>
        <v/>
      </c>
      <c r="X3634" s="163">
        <f>IF(V3634&lt;=300%,O3634,IF(AND(V3634&gt;100%,V3634&lt;=150%),S3634,R3634))</f>
        <v/>
      </c>
      <c r="Y3634" s="162">
        <f>ROUND(X3634,0)</f>
        <v/>
      </c>
    </row>
    <row r="3635" ht="15.75" customHeight="1">
      <c r="B3635" s="32" t="inlineStr">
        <is>
          <t>1.31</t>
        </is>
      </c>
      <c r="C3635" s="32" t="n">
        <v>8714199</v>
      </c>
      <c r="D3635" s="58" t="inlineStr">
        <is>
          <t>CAMBIO DE CONJUNTO DEL CABLE N° 1 DEL FRENO DE ESTACIONAMIENTO</t>
        </is>
      </c>
      <c r="E3635" s="34" t="inlineStr">
        <is>
          <t>cambio de conjunto del cable n° 1 del freno de estacionamiento</t>
        </is>
      </c>
      <c r="F3635" s="32" t="inlineStr">
        <is>
          <t>Unidad</t>
        </is>
      </c>
      <c r="G3635" s="35" t="inlineStr">
        <is>
          <t>suministro</t>
        </is>
      </c>
      <c r="H3635" s="159" t="n">
        <v>683953</v>
      </c>
      <c r="I3635" s="37" t="n">
        <v>158.91</v>
      </c>
      <c r="J3635" s="37" t="n">
        <v>151.76</v>
      </c>
      <c r="K3635" s="160">
        <f>H3635*(I3635/J3635)</f>
        <v/>
      </c>
      <c r="L3635" s="159" t="n">
        <v>824898.1587</v>
      </c>
      <c r="M3635" s="159" t="n">
        <v>800872</v>
      </c>
      <c r="N3635" s="159" t="n">
        <v>864941.76</v>
      </c>
      <c r="O3635" s="162">
        <f>MIN(K3635,L3635,M3635,N3635)</f>
        <v/>
      </c>
      <c r="P3635" s="162">
        <f>MAX(K3635,L3635,M3635,N3635)</f>
        <v/>
      </c>
      <c r="Q3635" s="162">
        <f>MEDIAN(K3635,L3635,M3635,N3635)</f>
        <v/>
      </c>
      <c r="R3635" s="162">
        <f>AVERAGE(K3635,L3635,M3635,N3635)</f>
        <v/>
      </c>
      <c r="S3635" s="162">
        <f>AVERAGE(O3635,Q3635)</f>
        <v/>
      </c>
      <c r="T3635" s="162">
        <f>AVERAGE(P3635,Q3635)</f>
        <v/>
      </c>
      <c r="U3635" s="41">
        <f>STDEVA(K3635,L3635,M3635,N3635)</f>
        <v/>
      </c>
      <c r="V3635" s="42">
        <f>U3635/Q3635</f>
        <v/>
      </c>
      <c r="W3635" s="43">
        <f>IF(X3635=O3635,"MENOR",IF(X3635=S3635,"PROM[MEN-MED]","PROMEDIO"))</f>
        <v/>
      </c>
      <c r="X3635" s="163">
        <f>IF(V3635&lt;=300%,O3635,IF(AND(V3635&gt;100%,V3635&lt;=150%),S3635,R3635))</f>
        <v/>
      </c>
      <c r="Y3635" s="162">
        <f>ROUND(X3635,0)</f>
        <v/>
      </c>
    </row>
    <row r="3636" ht="15.75" customHeight="1">
      <c r="B3636" s="32" t="inlineStr">
        <is>
          <t>1.32</t>
        </is>
      </c>
      <c r="C3636" s="32" t="n">
        <v>8714199</v>
      </c>
      <c r="D3636" s="58" t="inlineStr">
        <is>
          <t>CAMBIO DE SENSOR DE VELOCIDAD DE DERRAPE Y ACELERACIÓN</t>
        </is>
      </c>
      <c r="E3636" s="34" t="inlineStr">
        <is>
          <t>cambio de sensor de velocidad de derrape y aceleración</t>
        </is>
      </c>
      <c r="F3636" s="32" t="inlineStr">
        <is>
          <t>Unidad</t>
        </is>
      </c>
      <c r="G3636" s="35" t="inlineStr">
        <is>
          <t>suministro</t>
        </is>
      </c>
      <c r="H3636" s="159" t="n">
        <v>546032</v>
      </c>
      <c r="I3636" s="37" t="n">
        <v>158.91</v>
      </c>
      <c r="J3636" s="37" t="n">
        <v>151.76</v>
      </c>
      <c r="K3636" s="160">
        <f>H3636*(I3636/J3636)</f>
        <v/>
      </c>
      <c r="L3636" s="159" t="n">
        <v>659918.9387000001</v>
      </c>
      <c r="M3636" s="159" t="n">
        <v>640698</v>
      </c>
      <c r="N3636" s="159" t="n">
        <v>691953.84</v>
      </c>
      <c r="O3636" s="162">
        <f>MIN(K3636,L3636,M3636,N3636)</f>
        <v/>
      </c>
      <c r="P3636" s="162">
        <f>MAX(K3636,L3636,M3636,N3636)</f>
        <v/>
      </c>
      <c r="Q3636" s="162">
        <f>MEDIAN(K3636,L3636,M3636,N3636)</f>
        <v/>
      </c>
      <c r="R3636" s="162">
        <f>AVERAGE(K3636,L3636,M3636,N3636)</f>
        <v/>
      </c>
      <c r="S3636" s="162">
        <f>AVERAGE(O3636,Q3636)</f>
        <v/>
      </c>
      <c r="T3636" s="162">
        <f>AVERAGE(P3636,Q3636)</f>
        <v/>
      </c>
      <c r="U3636" s="41">
        <f>STDEVA(K3636,L3636,M3636,N3636)</f>
        <v/>
      </c>
      <c r="V3636" s="42">
        <f>U3636/Q3636</f>
        <v/>
      </c>
      <c r="W3636" s="43">
        <f>IF(X3636=O3636,"MENOR",IF(X3636=S3636,"PROM[MEN-MED]","PROMEDIO"))</f>
        <v/>
      </c>
      <c r="X3636" s="163">
        <f>IF(V3636&lt;=300%,O3636,IF(AND(V3636&gt;100%,V3636&lt;=150%),S3636,R3636))</f>
        <v/>
      </c>
      <c r="Y3636" s="162">
        <f>ROUND(X3636,0)</f>
        <v/>
      </c>
    </row>
    <row r="3637" ht="15.75" customHeight="1">
      <c r="B3637" s="32" t="inlineStr">
        <is>
          <t>1.33</t>
        </is>
      </c>
      <c r="C3637" s="32" t="n">
        <v>8714199</v>
      </c>
      <c r="D3637" s="58" t="inlineStr">
        <is>
          <t>CAMBIO DE COMPENSADOR DEL FRENO DE ESTACIONAMIENTO</t>
        </is>
      </c>
      <c r="E3637" s="34" t="inlineStr">
        <is>
          <t>cambio de compensador del freno de estacionamiento</t>
        </is>
      </c>
      <c r="F3637" s="32" t="inlineStr">
        <is>
          <t>Unidad</t>
        </is>
      </c>
      <c r="G3637" s="35" t="inlineStr">
        <is>
          <t>suministro</t>
        </is>
      </c>
      <c r="H3637" s="159" t="n">
        <v>546032</v>
      </c>
      <c r="I3637" s="37" t="n">
        <v>158.91</v>
      </c>
      <c r="J3637" s="37" t="n">
        <v>151.76</v>
      </c>
      <c r="K3637" s="160">
        <f>H3637*(I3637/J3637)</f>
        <v/>
      </c>
      <c r="L3637" s="159" t="n">
        <v>659918.9387000001</v>
      </c>
      <c r="M3637" s="159" t="n">
        <v>640698</v>
      </c>
      <c r="N3637" s="159" t="n">
        <v>691953.84</v>
      </c>
      <c r="O3637" s="162">
        <f>MIN(K3637,L3637,M3637,N3637)</f>
        <v/>
      </c>
      <c r="P3637" s="162">
        <f>MAX(K3637,L3637,M3637,N3637)</f>
        <v/>
      </c>
      <c r="Q3637" s="162">
        <f>MEDIAN(K3637,L3637,M3637,N3637)</f>
        <v/>
      </c>
      <c r="R3637" s="162">
        <f>AVERAGE(K3637,L3637,M3637,N3637)</f>
        <v/>
      </c>
      <c r="S3637" s="162">
        <f>AVERAGE(O3637,Q3637)</f>
        <v/>
      </c>
      <c r="T3637" s="162">
        <f>AVERAGE(P3637,Q3637)</f>
        <v/>
      </c>
      <c r="U3637" s="41">
        <f>STDEVA(K3637,L3637,M3637,N3637)</f>
        <v/>
      </c>
      <c r="V3637" s="42">
        <f>U3637/Q3637</f>
        <v/>
      </c>
      <c r="W3637" s="43">
        <f>IF(X3637=O3637,"MENOR",IF(X3637=S3637,"PROM[MEN-MED]","PROMEDIO"))</f>
        <v/>
      </c>
      <c r="X3637" s="163">
        <f>IF(V3637&lt;=300%,O3637,IF(AND(V3637&gt;100%,V3637&lt;=150%),S3637,R3637))</f>
        <v/>
      </c>
      <c r="Y3637" s="162">
        <f>ROUND(X3637,0)</f>
        <v/>
      </c>
    </row>
    <row r="3638" ht="15.75" customHeight="1">
      <c r="B3638" s="32" t="inlineStr">
        <is>
          <t>1.34</t>
        </is>
      </c>
      <c r="C3638" s="32" t="n">
        <v>8714199</v>
      </c>
      <c r="D3638" s="58" t="inlineStr">
        <is>
          <t>CAMBIO DE ABRAZADERA N° 3 DEL CABLE DEL FRENO DE ESTACIONAMIENTO N° 1</t>
        </is>
      </c>
      <c r="E3638" s="34" t="inlineStr">
        <is>
          <t>cambio de abrazadera n° 3 del cable del freno de estacionamiento n° 1</t>
        </is>
      </c>
      <c r="F3638" s="32" t="inlineStr">
        <is>
          <t>Unidad</t>
        </is>
      </c>
      <c r="G3638" s="35" t="inlineStr">
        <is>
          <t>suministro</t>
        </is>
      </c>
      <c r="H3638" s="159" t="n">
        <v>135660</v>
      </c>
      <c r="I3638" s="37" t="n">
        <v>158.91</v>
      </c>
      <c r="J3638" s="37" t="n">
        <v>151.76</v>
      </c>
      <c r="K3638" s="160">
        <f>H3638*(I3638/J3638)</f>
        <v/>
      </c>
      <c r="L3638" s="159" t="n">
        <v>168183.5449</v>
      </c>
      <c r="M3638" s="159" t="n">
        <v>163285</v>
      </c>
      <c r="N3638" s="159" t="n">
        <v>176347.8</v>
      </c>
      <c r="O3638" s="162">
        <f>MIN(K3638,L3638,M3638,N3638)</f>
        <v/>
      </c>
      <c r="P3638" s="162">
        <f>MAX(K3638,L3638,M3638,N3638)</f>
        <v/>
      </c>
      <c r="Q3638" s="162">
        <f>MEDIAN(K3638,L3638,M3638,N3638)</f>
        <v/>
      </c>
      <c r="R3638" s="162">
        <f>AVERAGE(K3638,L3638,M3638,N3638)</f>
        <v/>
      </c>
      <c r="S3638" s="162">
        <f>AVERAGE(O3638,Q3638)</f>
        <v/>
      </c>
      <c r="T3638" s="162">
        <f>AVERAGE(P3638,Q3638)</f>
        <v/>
      </c>
      <c r="U3638" s="41">
        <f>STDEVA(K3638,L3638,M3638,N3638)</f>
        <v/>
      </c>
      <c r="V3638" s="42">
        <f>U3638/Q3638</f>
        <v/>
      </c>
      <c r="W3638" s="43">
        <f>IF(X3638=O3638,"MENOR",IF(X3638=S3638,"PROM[MEN-MED]","PROMEDIO"))</f>
        <v/>
      </c>
      <c r="X3638" s="163">
        <f>IF(V3638&lt;=300%,O3638,IF(AND(V3638&gt;100%,V3638&lt;=150%),S3638,R3638))</f>
        <v/>
      </c>
      <c r="Y3638" s="162">
        <f>ROUND(X3638,0)</f>
        <v/>
      </c>
    </row>
    <row r="3639" ht="15.75" customHeight="1">
      <c r="B3639" s="32" t="inlineStr">
        <is>
          <t>1.35</t>
        </is>
      </c>
      <c r="C3639" s="32" t="n">
        <v>8714199</v>
      </c>
      <c r="D3639" s="58" t="inlineStr">
        <is>
          <t xml:space="preserve">CAMBIO DE PASADOR DEMUELLE DERETENCION DE LA ZAPATA DEL FRENO DE ESTACIONAMIENTO </t>
        </is>
      </c>
      <c r="E3639" s="34" t="inlineStr">
        <is>
          <t xml:space="preserve">cambio de pasador demuelle deretencion de la zapata del freno de estacionamiento </t>
        </is>
      </c>
      <c r="F3639" s="32" t="inlineStr">
        <is>
          <t>Unidad</t>
        </is>
      </c>
      <c r="G3639" s="35" t="inlineStr">
        <is>
          <t>suministro</t>
        </is>
      </c>
      <c r="H3639" s="159" t="n">
        <v>273581</v>
      </c>
      <c r="I3639" s="37" t="n">
        <v>158.91</v>
      </c>
      <c r="J3639" s="37" t="n">
        <v>151.76</v>
      </c>
      <c r="K3639" s="160">
        <f>H3639*(I3639/J3639)</f>
        <v/>
      </c>
      <c r="L3639" s="159" t="n">
        <v>336366.0664</v>
      </c>
      <c r="M3639" s="159" t="n">
        <v>326569</v>
      </c>
      <c r="N3639" s="159" t="n">
        <v>352694.52</v>
      </c>
      <c r="O3639" s="162">
        <f>MIN(K3639,L3639,M3639,N3639)</f>
        <v/>
      </c>
      <c r="P3639" s="162">
        <f>MAX(K3639,L3639,M3639,N3639)</f>
        <v/>
      </c>
      <c r="Q3639" s="162">
        <f>MEDIAN(K3639,L3639,M3639,N3639)</f>
        <v/>
      </c>
      <c r="R3639" s="162">
        <f>AVERAGE(K3639,L3639,M3639,N3639)</f>
        <v/>
      </c>
      <c r="S3639" s="162">
        <f>AVERAGE(O3639,Q3639)</f>
        <v/>
      </c>
      <c r="T3639" s="162">
        <f>AVERAGE(P3639,Q3639)</f>
        <v/>
      </c>
      <c r="U3639" s="41">
        <f>STDEVA(K3639,L3639,M3639,N3639)</f>
        <v/>
      </c>
      <c r="V3639" s="42">
        <f>U3639/Q3639</f>
        <v/>
      </c>
      <c r="W3639" s="43">
        <f>IF(X3639=O3639,"MENOR",IF(X3639=S3639,"PROM[MEN-MED]","PROMEDIO"))</f>
        <v/>
      </c>
      <c r="X3639" s="163">
        <f>IF(V3639&lt;=300%,O3639,IF(AND(V3639&gt;100%,V3639&lt;=150%),S3639,R3639))</f>
        <v/>
      </c>
      <c r="Y3639" s="162">
        <f>ROUND(X3639,0)</f>
        <v/>
      </c>
    </row>
    <row r="3640" ht="15.75" customHeight="1">
      <c r="B3640" s="32" t="inlineStr">
        <is>
          <t>1.36</t>
        </is>
      </c>
      <c r="C3640" s="32" t="n">
        <v>8714199</v>
      </c>
      <c r="D3640" s="58" t="inlineStr">
        <is>
          <t xml:space="preserve">CAMBIO DE MUELLE DE TENSION DE RETORNO DE LA ZAPATA DEL FRENO DE ESTACIONAMIENTO </t>
        </is>
      </c>
      <c r="E3640" s="34" t="inlineStr">
        <is>
          <t xml:space="preserve">cambio de muelle de tension de retorno de la zapata del freno de estacionamiento </t>
        </is>
      </c>
      <c r="F3640" s="32" t="inlineStr">
        <is>
          <t>Unidad</t>
        </is>
      </c>
      <c r="G3640" s="35" t="inlineStr">
        <is>
          <t>suministro</t>
        </is>
      </c>
      <c r="H3640" s="159" t="n">
        <v>410372</v>
      </c>
      <c r="I3640" s="37" t="n">
        <v>158.91</v>
      </c>
      <c r="J3640" s="37" t="n">
        <v>151.76</v>
      </c>
      <c r="K3640" s="160">
        <f>H3640*(I3640/J3640)</f>
        <v/>
      </c>
      <c r="L3640" s="159" t="n">
        <v>514160.5511</v>
      </c>
      <c r="M3640" s="159" t="n">
        <v>499185</v>
      </c>
      <c r="N3640" s="159" t="n">
        <v>539119.8</v>
      </c>
      <c r="O3640" s="162">
        <f>MIN(K3640,L3640,M3640,N3640)</f>
        <v/>
      </c>
      <c r="P3640" s="162">
        <f>MAX(K3640,L3640,M3640,N3640)</f>
        <v/>
      </c>
      <c r="Q3640" s="162">
        <f>MEDIAN(K3640,L3640,M3640,N3640)</f>
        <v/>
      </c>
      <c r="R3640" s="162">
        <f>AVERAGE(K3640,L3640,M3640,N3640)</f>
        <v/>
      </c>
      <c r="S3640" s="162">
        <f>AVERAGE(O3640,Q3640)</f>
        <v/>
      </c>
      <c r="T3640" s="162">
        <f>AVERAGE(P3640,Q3640)</f>
        <v/>
      </c>
      <c r="U3640" s="41">
        <f>STDEVA(K3640,L3640,M3640,N3640)</f>
        <v/>
      </c>
      <c r="V3640" s="42">
        <f>U3640/Q3640</f>
        <v/>
      </c>
      <c r="W3640" s="43">
        <f>IF(X3640=O3640,"MENOR",IF(X3640=S3640,"PROM[MEN-MED]","PROMEDIO"))</f>
        <v/>
      </c>
      <c r="X3640" s="163">
        <f>IF(V3640&lt;=300%,O3640,IF(AND(V3640&gt;100%,V3640&lt;=150%),S3640,R3640))</f>
        <v/>
      </c>
      <c r="Y3640" s="162">
        <f>ROUND(X3640,0)</f>
        <v/>
      </c>
    </row>
    <row r="3641" ht="15.75" customHeight="1">
      <c r="B3641" s="32" t="inlineStr">
        <is>
          <t>1.37</t>
        </is>
      </c>
      <c r="C3641" s="32" t="n">
        <v>8714199</v>
      </c>
      <c r="D3641" s="58" t="inlineStr">
        <is>
          <t xml:space="preserve">CAMBIO DE JUEGO DE TORNILLO DE AJUSTE DE LA ZAPATA DEL FRENO DE ESTACIONAMIENTO </t>
        </is>
      </c>
      <c r="E3641" s="34" t="inlineStr">
        <is>
          <t xml:space="preserve">cambio de juego de tornillo de ajuste de la zapata del freno de estacionamiento </t>
        </is>
      </c>
      <c r="F3641" s="32" t="inlineStr">
        <is>
          <t>Unidad</t>
        </is>
      </c>
      <c r="G3641" s="35" t="inlineStr">
        <is>
          <t>suministro</t>
        </is>
      </c>
      <c r="H3641" s="159" t="n">
        <v>410372</v>
      </c>
      <c r="I3641" s="37" t="n">
        <v>158.91</v>
      </c>
      <c r="J3641" s="37" t="n">
        <v>151.76</v>
      </c>
      <c r="K3641" s="160">
        <f>H3641*(I3641/J3641)</f>
        <v/>
      </c>
      <c r="L3641" s="159" t="n">
        <v>494938.6953</v>
      </c>
      <c r="M3641" s="159" t="n">
        <v>480523</v>
      </c>
      <c r="N3641" s="159" t="n">
        <v>518964.84</v>
      </c>
      <c r="O3641" s="162">
        <f>MIN(K3641,L3641,M3641,N3641)</f>
        <v/>
      </c>
      <c r="P3641" s="162">
        <f>MAX(K3641,L3641,M3641,N3641)</f>
        <v/>
      </c>
      <c r="Q3641" s="162">
        <f>MEDIAN(K3641,L3641,M3641,N3641)</f>
        <v/>
      </c>
      <c r="R3641" s="162">
        <f>AVERAGE(K3641,L3641,M3641,N3641)</f>
        <v/>
      </c>
      <c r="S3641" s="162">
        <f>AVERAGE(O3641,Q3641)</f>
        <v/>
      </c>
      <c r="T3641" s="162">
        <f>AVERAGE(P3641,Q3641)</f>
        <v/>
      </c>
      <c r="U3641" s="41">
        <f>STDEVA(K3641,L3641,M3641,N3641)</f>
        <v/>
      </c>
      <c r="V3641" s="42">
        <f>U3641/Q3641</f>
        <v/>
      </c>
      <c r="W3641" s="43">
        <f>IF(X3641=O3641,"MENOR",IF(X3641=S3641,"PROM[MEN-MED]","PROMEDIO"))</f>
        <v/>
      </c>
      <c r="X3641" s="163">
        <f>IF(V3641&lt;=300%,O3641,IF(AND(V3641&gt;100%,V3641&lt;=150%),S3641,R3641))</f>
        <v/>
      </c>
      <c r="Y3641" s="162">
        <f>ROUND(X3641,0)</f>
        <v/>
      </c>
    </row>
    <row r="3642" ht="15.75" customHeight="1">
      <c r="B3642" s="32" t="inlineStr">
        <is>
          <t>1.38</t>
        </is>
      </c>
      <c r="C3642" s="32" t="n">
        <v>8714199</v>
      </c>
      <c r="D3642" s="58" t="inlineStr">
        <is>
          <t xml:space="preserve">CAMBIO DE TIRANTE IZQUIERDO DE LA ZAPATA DEL FRENO DE EESTACIONAMIENTO </t>
        </is>
      </c>
      <c r="E3642" s="34" t="inlineStr">
        <is>
          <t xml:space="preserve">cambio de tirante izquierdo de la zapata del freno de eestacionamiento </t>
        </is>
      </c>
      <c r="F3642" s="32" t="inlineStr">
        <is>
          <t>Unidad</t>
        </is>
      </c>
      <c r="G3642" s="35" t="inlineStr">
        <is>
          <t>suministro</t>
        </is>
      </c>
      <c r="H3642" s="159" t="n">
        <v>410372</v>
      </c>
      <c r="I3642" s="37" t="n">
        <v>158.91</v>
      </c>
      <c r="J3642" s="37" t="n">
        <v>151.76</v>
      </c>
      <c r="K3642" s="160">
        <f>H3642*(I3642/J3642)</f>
        <v/>
      </c>
      <c r="L3642" s="159" t="n">
        <v>514160.5511</v>
      </c>
      <c r="M3642" s="159" t="n">
        <v>499185</v>
      </c>
      <c r="N3642" s="159" t="n">
        <v>539119.8</v>
      </c>
      <c r="O3642" s="162">
        <f>MIN(K3642,L3642,M3642,N3642)</f>
        <v/>
      </c>
      <c r="P3642" s="162">
        <f>MAX(K3642,L3642,M3642,N3642)</f>
        <v/>
      </c>
      <c r="Q3642" s="162">
        <f>MEDIAN(K3642,L3642,M3642,N3642)</f>
        <v/>
      </c>
      <c r="R3642" s="162">
        <f>AVERAGE(K3642,L3642,M3642,N3642)</f>
        <v/>
      </c>
      <c r="S3642" s="162">
        <f>AVERAGE(O3642,Q3642)</f>
        <v/>
      </c>
      <c r="T3642" s="162">
        <f>AVERAGE(P3642,Q3642)</f>
        <v/>
      </c>
      <c r="U3642" s="41">
        <f>STDEVA(K3642,L3642,M3642,N3642)</f>
        <v/>
      </c>
      <c r="V3642" s="42">
        <f>U3642/Q3642</f>
        <v/>
      </c>
      <c r="W3642" s="43">
        <f>IF(X3642=O3642,"MENOR",IF(X3642=S3642,"PROM[MEN-MED]","PROMEDIO"))</f>
        <v/>
      </c>
      <c r="X3642" s="163">
        <f>IF(V3642&lt;=300%,O3642,IF(AND(V3642&gt;100%,V3642&lt;=150%),S3642,R3642))</f>
        <v/>
      </c>
      <c r="Y3642" s="162">
        <f>ROUND(X3642,0)</f>
        <v/>
      </c>
    </row>
    <row r="3643" ht="15.75" customHeight="1">
      <c r="B3643" s="32" t="inlineStr">
        <is>
          <t>1.39</t>
        </is>
      </c>
      <c r="C3643" s="32" t="n">
        <v>8714199</v>
      </c>
      <c r="D3643" s="58" t="inlineStr">
        <is>
          <t xml:space="preserve">CAMBIO DE TIRANTE DERECHO DE LA ZAPATA DEL FRENO DE EESTACIONAMIENTO </t>
        </is>
      </c>
      <c r="E3643" s="34" t="inlineStr">
        <is>
          <t xml:space="preserve">cambio de tirante derecho de la zapata del freno de eestacionamiento </t>
        </is>
      </c>
      <c r="F3643" s="32" t="inlineStr">
        <is>
          <t>Unidad</t>
        </is>
      </c>
      <c r="G3643" s="35" t="inlineStr">
        <is>
          <t>suministro</t>
        </is>
      </c>
      <c r="H3643" s="159" t="n">
        <v>410372</v>
      </c>
      <c r="I3643" s="37" t="n">
        <v>158.91</v>
      </c>
      <c r="J3643" s="37" t="n">
        <v>151.76</v>
      </c>
      <c r="K3643" s="160">
        <f>H3643*(I3643/J3643)</f>
        <v/>
      </c>
      <c r="L3643" s="159" t="n">
        <v>514160.5511</v>
      </c>
      <c r="M3643" s="159" t="n">
        <v>499185</v>
      </c>
      <c r="N3643" s="159" t="n">
        <v>539119.8</v>
      </c>
      <c r="O3643" s="162">
        <f>MIN(K3643,L3643,M3643,N3643)</f>
        <v/>
      </c>
      <c r="P3643" s="162">
        <f>MAX(K3643,L3643,M3643,N3643)</f>
        <v/>
      </c>
      <c r="Q3643" s="162">
        <f>MEDIAN(K3643,L3643,M3643,N3643)</f>
        <v/>
      </c>
      <c r="R3643" s="162">
        <f>AVERAGE(K3643,L3643,M3643,N3643)</f>
        <v/>
      </c>
      <c r="S3643" s="162">
        <f>AVERAGE(O3643,Q3643)</f>
        <v/>
      </c>
      <c r="T3643" s="162">
        <f>AVERAGE(P3643,Q3643)</f>
        <v/>
      </c>
      <c r="U3643" s="41">
        <f>STDEVA(K3643,L3643,M3643,N3643)</f>
        <v/>
      </c>
      <c r="V3643" s="42">
        <f>U3643/Q3643</f>
        <v/>
      </c>
      <c r="W3643" s="43">
        <f>IF(X3643=O3643,"MENOR",IF(X3643=S3643,"PROM[MEN-MED]","PROMEDIO"))</f>
        <v/>
      </c>
      <c r="X3643" s="163">
        <f>IF(V3643&lt;=300%,O3643,IF(AND(V3643&gt;100%,V3643&lt;=150%),S3643,R3643))</f>
        <v/>
      </c>
      <c r="Y3643" s="162">
        <f>ROUND(X3643,0)</f>
        <v/>
      </c>
    </row>
    <row r="3644" ht="15" customHeight="1">
      <c r="B3644" s="26" t="inlineStr">
        <is>
          <t>2.</t>
        </is>
      </c>
      <c r="C3644" s="142" t="inlineStr">
        <is>
          <t>SISTEMA DE SUSPENSIÓN</t>
        </is>
      </c>
      <c r="H3644" s="157" t="n"/>
      <c r="I3644" s="29" t="n"/>
      <c r="J3644" s="29" t="n"/>
      <c r="K3644" s="157" t="n"/>
      <c r="L3644" s="157" t="n"/>
      <c r="M3644" s="157" t="n"/>
      <c r="N3644" s="157" t="n"/>
      <c r="O3644" s="29" t="n"/>
      <c r="P3644" s="29" t="n"/>
      <c r="Q3644" s="29" t="n"/>
      <c r="R3644" s="29" t="n"/>
      <c r="S3644" s="29" t="n"/>
      <c r="T3644" s="29" t="n"/>
      <c r="U3644" s="29" t="n"/>
      <c r="V3644" s="75" t="n"/>
      <c r="W3644" s="29" t="n"/>
      <c r="X3644" s="29" t="n"/>
      <c r="Y3644" s="29" t="n"/>
    </row>
    <row r="3645" ht="15.75" customHeight="1">
      <c r="B3645" s="32" t="inlineStr">
        <is>
          <t>2.1</t>
        </is>
      </c>
      <c r="C3645" s="32" t="n">
        <v>8714199</v>
      </c>
      <c r="D3645" s="59" t="inlineStr">
        <is>
          <t xml:space="preserve">CAMBIO DE JUEGO DE AMORTIGUADORES DELANTEROS </t>
        </is>
      </c>
      <c r="E3645" s="34" t="inlineStr">
        <is>
          <t xml:space="preserve">cambio de juego de amortiguadores delanteros </t>
        </is>
      </c>
      <c r="F3645" s="32" t="inlineStr">
        <is>
          <t>Unidad</t>
        </is>
      </c>
      <c r="G3645" s="35" t="inlineStr">
        <is>
          <t>suministro</t>
        </is>
      </c>
      <c r="H3645" s="159" t="n">
        <v>483597</v>
      </c>
      <c r="I3645" s="37" t="n">
        <v>158.91</v>
      </c>
      <c r="J3645" s="37" t="n">
        <v>151.76</v>
      </c>
      <c r="K3645" s="160">
        <f>H3645*(I3645/J3645)</f>
        <v/>
      </c>
      <c r="L3645" s="159" t="n">
        <v>1028320.0669</v>
      </c>
      <c r="M3645" s="159" t="n">
        <v>998369</v>
      </c>
      <c r="N3645" s="159" t="n">
        <v>1078238.52</v>
      </c>
      <c r="O3645" s="162">
        <f>MIN(K3645,L3645,M3645,N3645)</f>
        <v/>
      </c>
      <c r="P3645" s="162">
        <f>MAX(K3645,L3645,M3645,N3645)</f>
        <v/>
      </c>
      <c r="Q3645" s="162">
        <f>MEDIAN(K3645,L3645,M3645,N3645)</f>
        <v/>
      </c>
      <c r="R3645" s="162">
        <f>AVERAGE(K3645,L3645,M3645,N3645)</f>
        <v/>
      </c>
      <c r="S3645" s="162">
        <f>AVERAGE(O3645,Q3645)</f>
        <v/>
      </c>
      <c r="T3645" s="162">
        <f>AVERAGE(P3645,Q3645)</f>
        <v/>
      </c>
      <c r="U3645" s="41">
        <f>STDEVA(K3645,L3645,M3645,N3645)</f>
        <v/>
      </c>
      <c r="V3645" s="42">
        <f>U3645/Q3645</f>
        <v/>
      </c>
      <c r="W3645" s="43">
        <f>IF(X3645=O3645,"MENOR",IF(X3645=S3645,"PROM[MEN-MED]","PROMEDIO"))</f>
        <v/>
      </c>
      <c r="X3645" s="163">
        <f>IF(V3645&lt;=300%,O3645,IF(AND(V3645&gt;100%,V3645&lt;=150%),S3645,R3645))</f>
        <v/>
      </c>
      <c r="Y3645" s="162">
        <f>ROUND(X3645,0)</f>
        <v/>
      </c>
    </row>
    <row r="3646" ht="15.75" customHeight="1">
      <c r="B3646" s="32" t="inlineStr">
        <is>
          <t>2.2</t>
        </is>
      </c>
      <c r="C3646" s="32" t="n">
        <v>8714199</v>
      </c>
      <c r="D3646" s="59" t="inlineStr">
        <is>
          <t xml:space="preserve">CAMBIO DE MUELLE ESPIRARAL DELANTERO IZQUIEREDO </t>
        </is>
      </c>
      <c r="E3646" s="34" t="inlineStr">
        <is>
          <t xml:space="preserve">cambio de muelle espiraral delantero izquieredo </t>
        </is>
      </c>
      <c r="F3646" s="32" t="inlineStr">
        <is>
          <t>Unidad</t>
        </is>
      </c>
      <c r="G3646" s="35" t="inlineStr">
        <is>
          <t>suministro</t>
        </is>
      </c>
      <c r="H3646" s="159" t="n">
        <v>543771</v>
      </c>
      <c r="I3646" s="37" t="n">
        <v>158.91</v>
      </c>
      <c r="J3646" s="37" t="n">
        <v>151.76</v>
      </c>
      <c r="K3646" s="160">
        <f>H3646*(I3646/J3646)</f>
        <v/>
      </c>
      <c r="L3646" s="159" t="n">
        <v>666325.5416999999</v>
      </c>
      <c r="M3646" s="159" t="n">
        <v>646918</v>
      </c>
      <c r="N3646" s="159" t="n">
        <v>698671.4399999999</v>
      </c>
      <c r="O3646" s="162">
        <f>MIN(K3646,L3646,M3646,N3646)</f>
        <v/>
      </c>
      <c r="P3646" s="162">
        <f>MAX(K3646,L3646,M3646,N3646)</f>
        <v/>
      </c>
      <c r="Q3646" s="162">
        <f>MEDIAN(K3646,L3646,M3646,N3646)</f>
        <v/>
      </c>
      <c r="R3646" s="162">
        <f>AVERAGE(K3646,L3646,M3646,N3646)</f>
        <v/>
      </c>
      <c r="S3646" s="162">
        <f>AVERAGE(O3646,Q3646)</f>
        <v/>
      </c>
      <c r="T3646" s="162">
        <f>AVERAGE(P3646,Q3646)</f>
        <v/>
      </c>
      <c r="U3646" s="41">
        <f>STDEVA(K3646,L3646,M3646,N3646)</f>
        <v/>
      </c>
      <c r="V3646" s="42">
        <f>U3646/Q3646</f>
        <v/>
      </c>
      <c r="W3646" s="43">
        <f>IF(X3646=O3646,"MENOR",IF(X3646=S3646,"PROM[MEN-MED]","PROMEDIO"))</f>
        <v/>
      </c>
      <c r="X3646" s="163">
        <f>IF(V3646&lt;=300%,O3646,IF(AND(V3646&gt;100%,V3646&lt;=150%),S3646,R3646))</f>
        <v/>
      </c>
      <c r="Y3646" s="162">
        <f>ROUND(X3646,0)</f>
        <v/>
      </c>
    </row>
    <row r="3647" ht="15.75" customHeight="1">
      <c r="B3647" s="32" t="inlineStr">
        <is>
          <t>2.3</t>
        </is>
      </c>
      <c r="C3647" s="32" t="n">
        <v>8714199</v>
      </c>
      <c r="D3647" s="59" t="inlineStr">
        <is>
          <t>CAMBIO DE MUELLE ESPIRARAL DELANTERO DERECHO</t>
        </is>
      </c>
      <c r="E3647" s="34" t="inlineStr">
        <is>
          <t>cambio de muelle espiraral delantero derecho</t>
        </is>
      </c>
      <c r="F3647" s="32" t="inlineStr">
        <is>
          <t>Juego</t>
        </is>
      </c>
      <c r="G3647" s="35" t="inlineStr">
        <is>
          <t>suministro</t>
        </is>
      </c>
      <c r="H3647" s="159" t="n">
        <v>543771</v>
      </c>
      <c r="I3647" s="37" t="n">
        <v>158.91</v>
      </c>
      <c r="J3647" s="37" t="n">
        <v>151.76</v>
      </c>
      <c r="K3647" s="160">
        <f>H3647*(I3647/J3647)</f>
        <v/>
      </c>
      <c r="L3647" s="159" t="n">
        <v>685546.3741</v>
      </c>
      <c r="M3647" s="159" t="n">
        <v>665579</v>
      </c>
      <c r="N3647" s="159" t="n">
        <v>718825.3199999999</v>
      </c>
      <c r="O3647" s="162">
        <f>MIN(K3647,L3647,M3647,N3647)</f>
        <v/>
      </c>
      <c r="P3647" s="162">
        <f>MAX(K3647,L3647,M3647,N3647)</f>
        <v/>
      </c>
      <c r="Q3647" s="162">
        <f>MEDIAN(K3647,L3647,M3647,N3647)</f>
        <v/>
      </c>
      <c r="R3647" s="162">
        <f>AVERAGE(K3647,L3647,M3647,N3647)</f>
        <v/>
      </c>
      <c r="S3647" s="162">
        <f>AVERAGE(O3647,Q3647)</f>
        <v/>
      </c>
      <c r="T3647" s="162">
        <f>AVERAGE(P3647,Q3647)</f>
        <v/>
      </c>
      <c r="U3647" s="41">
        <f>STDEVA(K3647,L3647,M3647,N3647)</f>
        <v/>
      </c>
      <c r="V3647" s="42">
        <f>U3647/Q3647</f>
        <v/>
      </c>
      <c r="W3647" s="43">
        <f>IF(X3647=O3647,"MENOR",IF(X3647=S3647,"PROM[MEN-MED]","PROMEDIO"))</f>
        <v/>
      </c>
      <c r="X3647" s="163">
        <f>IF(V3647&lt;=300%,O3647,IF(AND(V3647&gt;100%,V3647&lt;=150%),S3647,R3647))</f>
        <v/>
      </c>
      <c r="Y3647" s="162">
        <f>ROUND(X3647,0)</f>
        <v/>
      </c>
    </row>
    <row r="3648" ht="15.75" customHeight="1">
      <c r="B3648" s="32" t="inlineStr">
        <is>
          <t>2.4</t>
        </is>
      </c>
      <c r="C3648" s="32" t="n">
        <v>8714199</v>
      </c>
      <c r="D3648" s="59" t="inlineStr">
        <is>
          <t xml:space="preserve">CAMBIO DE RETEN DEL ELEMENTO DE AMORTIGUACION DEL AMORTIGIADOR DELANTERO </t>
        </is>
      </c>
      <c r="E3648" s="34" t="inlineStr">
        <is>
          <t xml:space="preserve">cambio de reten del elemento de amortiguacion del amortigiador delantero </t>
        </is>
      </c>
      <c r="F3648" s="32" t="inlineStr">
        <is>
          <t>Juego</t>
        </is>
      </c>
      <c r="G3648" s="35" t="inlineStr">
        <is>
          <t>suministro</t>
        </is>
      </c>
      <c r="H3648" s="159" t="n">
        <v>543771</v>
      </c>
      <c r="I3648" s="37" t="n">
        <v>158.91</v>
      </c>
      <c r="J3648" s="37" t="n">
        <v>151.76</v>
      </c>
      <c r="K3648" s="160">
        <f>H3648*(I3648/J3648)</f>
        <v/>
      </c>
      <c r="L3648" s="159" t="n">
        <v>666325.5416999999</v>
      </c>
      <c r="M3648" s="159" t="n">
        <v>646918</v>
      </c>
      <c r="N3648" s="159" t="n">
        <v>698671.4399999999</v>
      </c>
      <c r="O3648" s="162">
        <f>MIN(K3648,L3648,M3648,N3648)</f>
        <v/>
      </c>
      <c r="P3648" s="162">
        <f>MAX(K3648,L3648,M3648,N3648)</f>
        <v/>
      </c>
      <c r="Q3648" s="162">
        <f>MEDIAN(K3648,L3648,M3648,N3648)</f>
        <v/>
      </c>
      <c r="R3648" s="162">
        <f>AVERAGE(K3648,L3648,M3648,N3648)</f>
        <v/>
      </c>
      <c r="S3648" s="162">
        <f>AVERAGE(O3648,Q3648)</f>
        <v/>
      </c>
      <c r="T3648" s="162">
        <f>AVERAGE(P3648,Q3648)</f>
        <v/>
      </c>
      <c r="U3648" s="41">
        <f>STDEVA(K3648,L3648,M3648,N3648)</f>
        <v/>
      </c>
      <c r="V3648" s="42">
        <f>U3648/Q3648</f>
        <v/>
      </c>
      <c r="W3648" s="43">
        <f>IF(X3648=O3648,"MENOR",IF(X3648=S3648,"PROM[MEN-MED]","PROMEDIO"))</f>
        <v/>
      </c>
      <c r="X3648" s="163">
        <f>IF(V3648&lt;=300%,O3648,IF(AND(V3648&gt;100%,V3648&lt;=150%),S3648,R3648))</f>
        <v/>
      </c>
      <c r="Y3648" s="162">
        <f>ROUND(X3648,0)</f>
        <v/>
      </c>
    </row>
    <row r="3649" ht="15.75" customHeight="1">
      <c r="B3649" s="32" t="inlineStr">
        <is>
          <t>2.5</t>
        </is>
      </c>
      <c r="C3649" s="32" t="n">
        <v>8714199</v>
      </c>
      <c r="D3649" s="59" t="inlineStr">
        <is>
          <t xml:space="preserve">CAMBIO DE SUBCONJUNTO DEL SOPORTE DE LA SUSPENSION DELANTERA IZQUIERDA </t>
        </is>
      </c>
      <c r="E3649" s="34" t="inlineStr">
        <is>
          <t xml:space="preserve">cambio de subconjunto del soporte de la suspension delantera izquierda </t>
        </is>
      </c>
      <c r="F3649" s="32" t="inlineStr">
        <is>
          <t>Juego</t>
        </is>
      </c>
      <c r="G3649" s="35" t="inlineStr">
        <is>
          <t>suministro</t>
        </is>
      </c>
      <c r="H3649" s="159" t="n">
        <v>410372</v>
      </c>
      <c r="I3649" s="37" t="n">
        <v>158.91</v>
      </c>
      <c r="J3649" s="37" t="n">
        <v>151.76</v>
      </c>
      <c r="K3649" s="160">
        <f>H3649*(I3649/J3649)</f>
        <v/>
      </c>
      <c r="L3649" s="159" t="n">
        <v>509354.5695</v>
      </c>
      <c r="M3649" s="159" t="n">
        <v>494519</v>
      </c>
      <c r="N3649" s="159" t="n">
        <v>534080.52</v>
      </c>
      <c r="O3649" s="162">
        <f>MIN(K3649,L3649,M3649,N3649)</f>
        <v/>
      </c>
      <c r="P3649" s="162">
        <f>MAX(K3649,L3649,M3649,N3649)</f>
        <v/>
      </c>
      <c r="Q3649" s="162">
        <f>MEDIAN(K3649,L3649,M3649,N3649)</f>
        <v/>
      </c>
      <c r="R3649" s="162">
        <f>AVERAGE(K3649,L3649,M3649,N3649)</f>
        <v/>
      </c>
      <c r="S3649" s="162">
        <f>AVERAGE(O3649,Q3649)</f>
        <v/>
      </c>
      <c r="T3649" s="162">
        <f>AVERAGE(P3649,Q3649)</f>
        <v/>
      </c>
      <c r="U3649" s="41">
        <f>STDEVA(K3649,L3649,M3649,N3649)</f>
        <v/>
      </c>
      <c r="V3649" s="42">
        <f>U3649/Q3649</f>
        <v/>
      </c>
      <c r="W3649" s="43">
        <f>IF(X3649=O3649,"MENOR",IF(X3649=S3649,"PROM[MEN-MED]","PROMEDIO"))</f>
        <v/>
      </c>
      <c r="X3649" s="163">
        <f>IF(V3649&lt;=300%,O3649,IF(AND(V3649&gt;100%,V3649&lt;=150%),S3649,R3649))</f>
        <v/>
      </c>
      <c r="Y3649" s="162">
        <f>ROUND(X3649,0)</f>
        <v/>
      </c>
    </row>
    <row r="3650" ht="15.75" customHeight="1">
      <c r="B3650" s="32" t="inlineStr">
        <is>
          <t>2.6</t>
        </is>
      </c>
      <c r="C3650" s="32" t="n">
        <v>8714199</v>
      </c>
      <c r="D3650" s="59" t="inlineStr">
        <is>
          <t>CAMBIO DE SUBCONJUNTO DEL SOPORTE DE LA SUSPENSION DELANTERA DERECHA</t>
        </is>
      </c>
      <c r="E3650" s="34" t="inlineStr">
        <is>
          <t>cambio de subconjunto del soporte de la suspension delantera derecha</t>
        </is>
      </c>
      <c r="F3650" s="32" t="inlineStr">
        <is>
          <t>Juego</t>
        </is>
      </c>
      <c r="G3650" s="35" t="inlineStr">
        <is>
          <t>suministro</t>
        </is>
      </c>
      <c r="H3650" s="159" t="n">
        <v>410372</v>
      </c>
      <c r="I3650" s="37" t="n">
        <v>158.91</v>
      </c>
      <c r="J3650" s="37" t="n">
        <v>151.76</v>
      </c>
      <c r="K3650" s="160">
        <f>H3650*(I3650/J3650)</f>
        <v/>
      </c>
      <c r="L3650" s="159" t="n">
        <v>494938.6953</v>
      </c>
      <c r="M3650" s="159" t="n">
        <v>480523</v>
      </c>
      <c r="N3650" s="159" t="n">
        <v>518964.84</v>
      </c>
      <c r="O3650" s="162">
        <f>MIN(K3650,L3650,M3650,N3650)</f>
        <v/>
      </c>
      <c r="P3650" s="162">
        <f>MAX(K3650,L3650,M3650,N3650)</f>
        <v/>
      </c>
      <c r="Q3650" s="162">
        <f>MEDIAN(K3650,L3650,M3650,N3650)</f>
        <v/>
      </c>
      <c r="R3650" s="162">
        <f>AVERAGE(K3650,L3650,M3650,N3650)</f>
        <v/>
      </c>
      <c r="S3650" s="162">
        <f>AVERAGE(O3650,Q3650)</f>
        <v/>
      </c>
      <c r="T3650" s="162">
        <f>AVERAGE(P3650,Q3650)</f>
        <v/>
      </c>
      <c r="U3650" s="41">
        <f>STDEVA(K3650,L3650,M3650,N3650)</f>
        <v/>
      </c>
      <c r="V3650" s="42">
        <f>U3650/Q3650</f>
        <v/>
      </c>
      <c r="W3650" s="43">
        <f>IF(X3650=O3650,"MENOR",IF(X3650=S3650,"PROM[MEN-MED]","PROMEDIO"))</f>
        <v/>
      </c>
      <c r="X3650" s="163">
        <f>IF(V3650&lt;=300%,O3650,IF(AND(V3650&gt;100%,V3650&lt;=150%),S3650,R3650))</f>
        <v/>
      </c>
      <c r="Y3650" s="162">
        <f>ROUND(X3650,0)</f>
        <v/>
      </c>
    </row>
    <row r="3651" ht="15.75" customHeight="1">
      <c r="B3651" s="32" t="inlineStr">
        <is>
          <t>2.7</t>
        </is>
      </c>
      <c r="C3651" s="32" t="n">
        <v>8714199</v>
      </c>
      <c r="D3651" s="59" t="inlineStr">
        <is>
          <t>CAMBIO DE ELEMENTO DE AMORTIGUACION DEL AMORTIGUADOR DELANTERO NO.1</t>
        </is>
      </c>
      <c r="E3651" s="34" t="inlineStr">
        <is>
          <t>cambio de elemento de amortiguacion del amortiguador delantero no.1</t>
        </is>
      </c>
      <c r="F3651" s="32" t="inlineStr">
        <is>
          <t>Juego</t>
        </is>
      </c>
      <c r="G3651" s="35" t="inlineStr">
        <is>
          <t>suministro</t>
        </is>
      </c>
      <c r="H3651" s="159" t="n">
        <v>410372</v>
      </c>
      <c r="I3651" s="37" t="n">
        <v>158.91</v>
      </c>
      <c r="J3651" s="37" t="n">
        <v>151.76</v>
      </c>
      <c r="K3651" s="160">
        <f>H3651*(I3651/J3651)</f>
        <v/>
      </c>
      <c r="L3651" s="159" t="n">
        <v>494938.6953</v>
      </c>
      <c r="M3651" s="159" t="n">
        <v>480523</v>
      </c>
      <c r="N3651" s="159" t="n">
        <v>518964.84</v>
      </c>
      <c r="O3651" s="162">
        <f>MIN(K3651,L3651,M3651,N3651)</f>
        <v/>
      </c>
      <c r="P3651" s="162">
        <f>MAX(K3651,L3651,M3651,N3651)</f>
        <v/>
      </c>
      <c r="Q3651" s="162">
        <f>MEDIAN(K3651,L3651,M3651,N3651)</f>
        <v/>
      </c>
      <c r="R3651" s="162">
        <f>AVERAGE(K3651,L3651,M3651,N3651)</f>
        <v/>
      </c>
      <c r="S3651" s="162">
        <f>AVERAGE(O3651,Q3651)</f>
        <v/>
      </c>
      <c r="T3651" s="162">
        <f>AVERAGE(P3651,Q3651)</f>
        <v/>
      </c>
      <c r="U3651" s="41">
        <f>STDEVA(K3651,L3651,M3651,N3651)</f>
        <v/>
      </c>
      <c r="V3651" s="42">
        <f>U3651/Q3651</f>
        <v/>
      </c>
      <c r="W3651" s="43">
        <f>IF(X3651=O3651,"MENOR",IF(X3651=S3651,"PROM[MEN-MED]","PROMEDIO"))</f>
        <v/>
      </c>
      <c r="X3651" s="163">
        <f>IF(V3651&lt;=300%,O3651,IF(AND(V3651&gt;100%,V3651&lt;=150%),S3651,R3651))</f>
        <v/>
      </c>
      <c r="Y3651" s="162">
        <f>ROUND(X3651,0)</f>
        <v/>
      </c>
    </row>
    <row r="3652" ht="15.75" customHeight="1">
      <c r="B3652" s="32" t="inlineStr">
        <is>
          <t>2.8</t>
        </is>
      </c>
      <c r="C3652" s="32" t="n">
        <v>8714199</v>
      </c>
      <c r="D3652" s="59" t="inlineStr">
        <is>
          <t xml:space="preserve">CAMBIO DE RETEN DEL ELEMENTO DE AMORTIGUACION DEL AMORTIGIADOR DELANTERO </t>
        </is>
      </c>
      <c r="E3652" s="34" t="inlineStr">
        <is>
          <t xml:space="preserve">cambio de reten del elemento de amortiguacion del amortigiador delantero </t>
        </is>
      </c>
      <c r="F3652" s="32" t="inlineStr">
        <is>
          <t>Juego</t>
        </is>
      </c>
      <c r="G3652" s="35" t="inlineStr">
        <is>
          <t>suministro</t>
        </is>
      </c>
      <c r="H3652" s="159" t="n">
        <v>410372</v>
      </c>
      <c r="I3652" s="37" t="n">
        <v>158.91</v>
      </c>
      <c r="J3652" s="37" t="n">
        <v>151.76</v>
      </c>
      <c r="K3652" s="160">
        <f>H3652*(I3652/J3652)</f>
        <v/>
      </c>
      <c r="L3652" s="159" t="n">
        <v>514160.5511</v>
      </c>
      <c r="M3652" s="159" t="n">
        <v>499185</v>
      </c>
      <c r="N3652" s="159" t="n">
        <v>539119.8</v>
      </c>
      <c r="O3652" s="162">
        <f>MIN(K3652,L3652,M3652,N3652)</f>
        <v/>
      </c>
      <c r="P3652" s="162">
        <f>MAX(K3652,L3652,M3652,N3652)</f>
        <v/>
      </c>
      <c r="Q3652" s="162">
        <f>MEDIAN(K3652,L3652,M3652,N3652)</f>
        <v/>
      </c>
      <c r="R3652" s="162">
        <f>AVERAGE(K3652,L3652,M3652,N3652)</f>
        <v/>
      </c>
      <c r="S3652" s="162">
        <f>AVERAGE(O3652,Q3652)</f>
        <v/>
      </c>
      <c r="T3652" s="162">
        <f>AVERAGE(P3652,Q3652)</f>
        <v/>
      </c>
      <c r="U3652" s="41">
        <f>STDEVA(K3652,L3652,M3652,N3652)</f>
        <v/>
      </c>
      <c r="V3652" s="42">
        <f>U3652/Q3652</f>
        <v/>
      </c>
      <c r="W3652" s="43">
        <f>IF(X3652=O3652,"MENOR",IF(X3652=S3652,"PROM[MEN-MED]","PROMEDIO"))</f>
        <v/>
      </c>
      <c r="X3652" s="163">
        <f>IF(V3652&lt;=300%,O3652,IF(AND(V3652&gt;100%,V3652&lt;=150%),S3652,R3652))</f>
        <v/>
      </c>
      <c r="Y3652" s="162">
        <f>ROUND(X3652,0)</f>
        <v/>
      </c>
    </row>
    <row r="3653" ht="15.75" customHeight="1">
      <c r="B3653" s="32" t="inlineStr">
        <is>
          <t>2.9</t>
        </is>
      </c>
      <c r="C3653" s="32" t="n">
        <v>8714199</v>
      </c>
      <c r="D3653" s="59" t="inlineStr">
        <is>
          <t xml:space="preserve">CAMBIO DE CASQUILLOS DEL AMORTIGUADOR DELANTERO </t>
        </is>
      </c>
      <c r="E3653" s="34" t="inlineStr">
        <is>
          <t xml:space="preserve">cambio de casquillos del amortiguador delantero </t>
        </is>
      </c>
      <c r="F3653" s="32" t="inlineStr">
        <is>
          <t>Juego</t>
        </is>
      </c>
      <c r="G3653" s="35" t="inlineStr">
        <is>
          <t>suministro</t>
        </is>
      </c>
      <c r="H3653" s="159" t="n">
        <v>410372</v>
      </c>
      <c r="I3653" s="37" t="n">
        <v>158.91</v>
      </c>
      <c r="J3653" s="37" t="n">
        <v>151.76</v>
      </c>
      <c r="K3653" s="160">
        <f>H3653*(I3653/J3653)</f>
        <v/>
      </c>
      <c r="L3653" s="159" t="n">
        <v>494938.6953</v>
      </c>
      <c r="M3653" s="159" t="n">
        <v>480523</v>
      </c>
      <c r="N3653" s="159" t="n">
        <v>518964.84</v>
      </c>
      <c r="O3653" s="162">
        <f>MIN(K3653,L3653,M3653,N3653)</f>
        <v/>
      </c>
      <c r="P3653" s="162">
        <f>MAX(K3653,L3653,M3653,N3653)</f>
        <v/>
      </c>
      <c r="Q3653" s="162">
        <f>MEDIAN(K3653,L3653,M3653,N3653)</f>
        <v/>
      </c>
      <c r="R3653" s="162">
        <f>AVERAGE(K3653,L3653,M3653,N3653)</f>
        <v/>
      </c>
      <c r="S3653" s="162">
        <f>AVERAGE(O3653,Q3653)</f>
        <v/>
      </c>
      <c r="T3653" s="162">
        <f>AVERAGE(P3653,Q3653)</f>
        <v/>
      </c>
      <c r="U3653" s="41">
        <f>STDEVA(K3653,L3653,M3653,N3653)</f>
        <v/>
      </c>
      <c r="V3653" s="42">
        <f>U3653/Q3653</f>
        <v/>
      </c>
      <c r="W3653" s="43">
        <f>IF(X3653=O3653,"MENOR",IF(X3653=S3653,"PROM[MEN-MED]","PROMEDIO"))</f>
        <v/>
      </c>
      <c r="X3653" s="163">
        <f>IF(V3653&lt;=300%,O3653,IF(AND(V3653&gt;100%,V3653&lt;=150%),S3653,R3653))</f>
        <v/>
      </c>
      <c r="Y3653" s="162">
        <f>ROUND(X3653,0)</f>
        <v/>
      </c>
    </row>
    <row r="3654" ht="15.75" customHeight="1">
      <c r="B3654" s="32" t="inlineStr">
        <is>
          <t>2.10</t>
        </is>
      </c>
      <c r="C3654" s="32" t="n">
        <v>8714199</v>
      </c>
      <c r="D3654" s="59" t="inlineStr">
        <is>
          <t xml:space="preserve">CAMBIO DE CASQUILLO DEL BRAZO SUPERIOR DE LA SUSPENSION DELANTERA IZQUIERDA </t>
        </is>
      </c>
      <c r="E3654" s="34" t="inlineStr">
        <is>
          <t xml:space="preserve">cambio de casquillo del brazo superior de la suspension delantera izquierda </t>
        </is>
      </c>
      <c r="F3654" s="32" t="inlineStr">
        <is>
          <t>Juego</t>
        </is>
      </c>
      <c r="G3654" s="35" t="inlineStr">
        <is>
          <t>suministro</t>
        </is>
      </c>
      <c r="H3654" s="159" t="n">
        <v>410372</v>
      </c>
      <c r="I3654" s="37" t="n">
        <v>158.91</v>
      </c>
      <c r="J3654" s="37" t="n">
        <v>151.76</v>
      </c>
      <c r="K3654" s="160">
        <f>H3654*(I3654/J3654)</f>
        <v/>
      </c>
      <c r="L3654" s="159" t="n">
        <v>509354.5695</v>
      </c>
      <c r="M3654" s="159" t="n">
        <v>494519</v>
      </c>
      <c r="N3654" s="159" t="n">
        <v>534080.52</v>
      </c>
      <c r="O3654" s="162">
        <f>MIN(K3654,L3654,M3654,N3654)</f>
        <v/>
      </c>
      <c r="P3654" s="162">
        <f>MAX(K3654,L3654,M3654,N3654)</f>
        <v/>
      </c>
      <c r="Q3654" s="162">
        <f>MEDIAN(K3654,L3654,M3654,N3654)</f>
        <v/>
      </c>
      <c r="R3654" s="162">
        <f>AVERAGE(K3654,L3654,M3654,N3654)</f>
        <v/>
      </c>
      <c r="S3654" s="162">
        <f>AVERAGE(O3654,Q3654)</f>
        <v/>
      </c>
      <c r="T3654" s="162">
        <f>AVERAGE(P3654,Q3654)</f>
        <v/>
      </c>
      <c r="U3654" s="41">
        <f>STDEVA(K3654,L3654,M3654,N3654)</f>
        <v/>
      </c>
      <c r="V3654" s="42">
        <f>U3654/Q3654</f>
        <v/>
      </c>
      <c r="W3654" s="43">
        <f>IF(X3654=O3654,"MENOR",IF(X3654=S3654,"PROM[MEN-MED]","PROMEDIO"))</f>
        <v/>
      </c>
      <c r="X3654" s="163">
        <f>IF(V3654&lt;=300%,O3654,IF(AND(V3654&gt;100%,V3654&lt;=150%),S3654,R3654))</f>
        <v/>
      </c>
      <c r="Y3654" s="162">
        <f>ROUND(X3654,0)</f>
        <v/>
      </c>
    </row>
    <row r="3655" ht="15.75" customHeight="1">
      <c r="B3655" s="32" t="inlineStr">
        <is>
          <t>2.11</t>
        </is>
      </c>
      <c r="C3655" s="32" t="n">
        <v>8714199</v>
      </c>
      <c r="D3655" s="59" t="inlineStr">
        <is>
          <t xml:space="preserve">CAMBIO DE CASQUILLO DEL BRAZO SUPERIOR DE LA SUSPENSION DELANTERA DERECHA </t>
        </is>
      </c>
      <c r="E3655" s="34" t="inlineStr">
        <is>
          <t xml:space="preserve">cambio de casquillo del brazo superior de la suspension delantera derecha </t>
        </is>
      </c>
      <c r="F3655" s="32" t="inlineStr">
        <is>
          <t>Unidad</t>
        </is>
      </c>
      <c r="G3655" s="35" t="inlineStr">
        <is>
          <t>suministro</t>
        </is>
      </c>
      <c r="H3655" s="159" t="n">
        <v>410372</v>
      </c>
      <c r="I3655" s="37" t="n">
        <v>158.91</v>
      </c>
      <c r="J3655" s="37" t="n">
        <v>151.76</v>
      </c>
      <c r="K3655" s="160">
        <f>H3655*(I3655/J3655)</f>
        <v/>
      </c>
      <c r="L3655" s="159" t="n">
        <v>504549.6232</v>
      </c>
      <c r="M3655" s="159" t="n">
        <v>489854</v>
      </c>
      <c r="N3655" s="159" t="n">
        <v>529042.3199999999</v>
      </c>
      <c r="O3655" s="162">
        <f>MIN(K3655,L3655,M3655,N3655)</f>
        <v/>
      </c>
      <c r="P3655" s="162">
        <f>MAX(K3655,L3655,M3655,N3655)</f>
        <v/>
      </c>
      <c r="Q3655" s="162">
        <f>MEDIAN(K3655,L3655,M3655,N3655)</f>
        <v/>
      </c>
      <c r="R3655" s="162">
        <f>AVERAGE(K3655,L3655,M3655,N3655)</f>
        <v/>
      </c>
      <c r="S3655" s="162">
        <f>AVERAGE(O3655,Q3655)</f>
        <v/>
      </c>
      <c r="T3655" s="162">
        <f>AVERAGE(P3655,Q3655)</f>
        <v/>
      </c>
      <c r="U3655" s="41">
        <f>STDEVA(K3655,L3655,M3655,N3655)</f>
        <v/>
      </c>
      <c r="V3655" s="42">
        <f>U3655/Q3655</f>
        <v/>
      </c>
      <c r="W3655" s="43">
        <f>IF(X3655=O3655,"MENOR",IF(X3655=S3655,"PROM[MEN-MED]","PROMEDIO"))</f>
        <v/>
      </c>
      <c r="X3655" s="163">
        <f>IF(V3655&lt;=300%,O3655,IF(AND(V3655&gt;100%,V3655&lt;=150%),S3655,R3655))</f>
        <v/>
      </c>
      <c r="Y3655" s="162">
        <f>ROUND(X3655,0)</f>
        <v/>
      </c>
    </row>
    <row r="3656" ht="15.75" customHeight="1">
      <c r="B3656" s="32" t="inlineStr">
        <is>
          <t>2.12</t>
        </is>
      </c>
      <c r="C3656" s="32" t="n">
        <v>8714199</v>
      </c>
      <c r="D3656" s="59" t="inlineStr">
        <is>
          <t xml:space="preserve">CAMBIO DE CONJUNTO DEL BRAZO SUPERIOR DE LA SUSPENSION DELANTERA IZQUIERDA </t>
        </is>
      </c>
      <c r="E3656" s="34" t="inlineStr">
        <is>
          <t xml:space="preserve">cambio de conjunto del brazo superior de la suspension delantera izquierda </t>
        </is>
      </c>
      <c r="F3656" s="32" t="inlineStr">
        <is>
          <t>Unidad</t>
        </is>
      </c>
      <c r="G3656" s="35" t="inlineStr">
        <is>
          <t>suministro</t>
        </is>
      </c>
      <c r="H3656" s="159" t="n">
        <v>816221</v>
      </c>
      <c r="I3656" s="37" t="n">
        <v>158.91</v>
      </c>
      <c r="J3656" s="37" t="n">
        <v>151.76</v>
      </c>
      <c r="K3656" s="160">
        <f>H3656*(I3656/J3656)</f>
        <v/>
      </c>
      <c r="L3656" s="159" t="n">
        <v>999488.3066</v>
      </c>
      <c r="M3656" s="159" t="n">
        <v>970377</v>
      </c>
      <c r="N3656" s="159" t="n">
        <v>1048007.16</v>
      </c>
      <c r="O3656" s="162">
        <f>MIN(K3656,L3656,M3656,N3656)</f>
        <v/>
      </c>
      <c r="P3656" s="162">
        <f>MAX(K3656,L3656,M3656,N3656)</f>
        <v/>
      </c>
      <c r="Q3656" s="162">
        <f>MEDIAN(K3656,L3656,M3656,N3656)</f>
        <v/>
      </c>
      <c r="R3656" s="162">
        <f>AVERAGE(K3656,L3656,M3656,N3656)</f>
        <v/>
      </c>
      <c r="S3656" s="162">
        <f>AVERAGE(O3656,Q3656)</f>
        <v/>
      </c>
      <c r="T3656" s="162">
        <f>AVERAGE(P3656,Q3656)</f>
        <v/>
      </c>
      <c r="U3656" s="41">
        <f>STDEVA(K3656,L3656,M3656,N3656)</f>
        <v/>
      </c>
      <c r="V3656" s="42">
        <f>U3656/Q3656</f>
        <v/>
      </c>
      <c r="W3656" s="43">
        <f>IF(X3656=O3656,"MENOR",IF(X3656=S3656,"PROM[MEN-MED]","PROMEDIO"))</f>
        <v/>
      </c>
      <c r="X3656" s="163">
        <f>IF(V3656&lt;=300%,O3656,IF(AND(V3656&gt;100%,V3656&lt;=150%),S3656,R3656))</f>
        <v/>
      </c>
      <c r="Y3656" s="162">
        <f>ROUND(X3656,0)</f>
        <v/>
      </c>
    </row>
    <row r="3657" ht="15.75" customHeight="1">
      <c r="B3657" s="32" t="inlineStr">
        <is>
          <t>2.13</t>
        </is>
      </c>
      <c r="C3657" s="32" t="n">
        <v>8714199</v>
      </c>
      <c r="D3657" s="59" t="inlineStr">
        <is>
          <t>CAMBIO DE CONJUNTO DEL BRAZO SUPERIOR DE LA SUSPENSION DELANTERA DERECHA</t>
        </is>
      </c>
      <c r="E3657" s="34" t="inlineStr">
        <is>
          <t>cambio de conjunto del brazo superior de la suspension delantera derecha</t>
        </is>
      </c>
      <c r="F3657" s="32" t="inlineStr">
        <is>
          <t>Unidad</t>
        </is>
      </c>
      <c r="G3657" s="35" t="inlineStr">
        <is>
          <t>suministro</t>
        </is>
      </c>
      <c r="H3657" s="159" t="n">
        <v>816221</v>
      </c>
      <c r="I3657" s="37" t="n">
        <v>158.91</v>
      </c>
      <c r="J3657" s="37" t="n">
        <v>151.76</v>
      </c>
      <c r="K3657" s="160">
        <f>H3657*(I3657/J3657)</f>
        <v/>
      </c>
      <c r="L3657" s="159" t="n">
        <v>1018710.1743</v>
      </c>
      <c r="M3657" s="159" t="n">
        <v>989039</v>
      </c>
      <c r="N3657" s="159" t="n">
        <v>1068162.12</v>
      </c>
      <c r="O3657" s="162">
        <f>MIN(K3657,L3657,M3657,N3657)</f>
        <v/>
      </c>
      <c r="P3657" s="162">
        <f>MAX(K3657,L3657,M3657,N3657)</f>
        <v/>
      </c>
      <c r="Q3657" s="162">
        <f>MEDIAN(K3657,L3657,M3657,N3657)</f>
        <v/>
      </c>
      <c r="R3657" s="162">
        <f>AVERAGE(K3657,L3657,M3657,N3657)</f>
        <v/>
      </c>
      <c r="S3657" s="162">
        <f>AVERAGE(O3657,Q3657)</f>
        <v/>
      </c>
      <c r="T3657" s="162">
        <f>AVERAGE(P3657,Q3657)</f>
        <v/>
      </c>
      <c r="U3657" s="41">
        <f>STDEVA(K3657,L3657,M3657,N3657)</f>
        <v/>
      </c>
      <c r="V3657" s="42">
        <f>U3657/Q3657</f>
        <v/>
      </c>
      <c r="W3657" s="43">
        <f>IF(X3657=O3657,"MENOR",IF(X3657=S3657,"PROM[MEN-MED]","PROMEDIO"))</f>
        <v/>
      </c>
      <c r="X3657" s="163">
        <f>IF(V3657&lt;=300%,O3657,IF(AND(V3657&gt;100%,V3657&lt;=150%),S3657,R3657))</f>
        <v/>
      </c>
      <c r="Y3657" s="162">
        <f>ROUND(X3657,0)</f>
        <v/>
      </c>
    </row>
    <row r="3658" ht="15.75" customHeight="1">
      <c r="B3658" s="32" t="inlineStr">
        <is>
          <t>2.14</t>
        </is>
      </c>
      <c r="C3658" s="32" t="n">
        <v>8714199</v>
      </c>
      <c r="D3658" s="59" t="inlineStr">
        <is>
          <t xml:space="preserve">CAMBIO DE ANILLO DE FIJACION DEL GUARDAPLVOS </t>
        </is>
      </c>
      <c r="E3658" s="34" t="inlineStr">
        <is>
          <t xml:space="preserve">cambio de anillo de fijacion del guardaplvos </t>
        </is>
      </c>
      <c r="F3658" s="32" t="inlineStr">
        <is>
          <t>Unidad</t>
        </is>
      </c>
      <c r="G3658" s="35" t="inlineStr">
        <is>
          <t>suministro</t>
        </is>
      </c>
      <c r="H3658" s="159" t="n">
        <v>683953</v>
      </c>
      <c r="I3658" s="37" t="n">
        <v>158.91</v>
      </c>
      <c r="J3658" s="37" t="n">
        <v>151.76</v>
      </c>
      <c r="K3658" s="160">
        <f>H3658*(I3658/J3658)</f>
        <v/>
      </c>
      <c r="L3658" s="159" t="n">
        <v>824898.1587</v>
      </c>
      <c r="M3658" s="159" t="n">
        <v>800872</v>
      </c>
      <c r="N3658" s="159" t="n">
        <v>864941.76</v>
      </c>
      <c r="O3658" s="162">
        <f>MIN(K3658,L3658,M3658,N3658)</f>
        <v/>
      </c>
      <c r="P3658" s="162">
        <f>MAX(K3658,L3658,M3658,N3658)</f>
        <v/>
      </c>
      <c r="Q3658" s="162">
        <f>MEDIAN(K3658,L3658,M3658,N3658)</f>
        <v/>
      </c>
      <c r="R3658" s="162">
        <f>AVERAGE(K3658,L3658,M3658,N3658)</f>
        <v/>
      </c>
      <c r="S3658" s="162">
        <f>AVERAGE(O3658,Q3658)</f>
        <v/>
      </c>
      <c r="T3658" s="162">
        <f>AVERAGE(P3658,Q3658)</f>
        <v/>
      </c>
      <c r="U3658" s="41">
        <f>STDEVA(K3658,L3658,M3658,N3658)</f>
        <v/>
      </c>
      <c r="V3658" s="42">
        <f>U3658/Q3658</f>
        <v/>
      </c>
      <c r="W3658" s="43">
        <f>IF(X3658=O3658,"MENOR",IF(X3658=S3658,"PROM[MEN-MED]","PROMEDIO"))</f>
        <v/>
      </c>
      <c r="X3658" s="163">
        <f>IF(V3658&lt;=300%,O3658,IF(AND(V3658&gt;100%,V3658&lt;=150%),S3658,R3658))</f>
        <v/>
      </c>
      <c r="Y3658" s="162">
        <f>ROUND(X3658,0)</f>
        <v/>
      </c>
    </row>
    <row r="3659" ht="15.75" customHeight="1">
      <c r="B3659" s="32" t="inlineStr">
        <is>
          <t>2.15</t>
        </is>
      </c>
      <c r="C3659" s="32" t="n">
        <v>8714199</v>
      </c>
      <c r="D3659" s="59" t="inlineStr">
        <is>
          <t xml:space="preserve">CAMBIO DE CUBIERTA ANTIPOLVO DE LA JUNTA ESFERICA SUPERIOR DELANTERA IZQUIERDA </t>
        </is>
      </c>
      <c r="E3659" s="34" t="inlineStr">
        <is>
          <t xml:space="preserve">cambio de cubierta antipolvo de la junta esferica superior delantera izquierda </t>
        </is>
      </c>
      <c r="F3659" s="32" t="inlineStr">
        <is>
          <t>Unidad</t>
        </is>
      </c>
      <c r="G3659" s="35" t="inlineStr">
        <is>
          <t>suministro</t>
        </is>
      </c>
      <c r="H3659" s="159" t="n">
        <v>683953</v>
      </c>
      <c r="I3659" s="37" t="n">
        <v>158.91</v>
      </c>
      <c r="J3659" s="37" t="n">
        <v>151.76</v>
      </c>
      <c r="K3659" s="160">
        <f>H3659*(I3659/J3659)</f>
        <v/>
      </c>
      <c r="L3659" s="159" t="n">
        <v>832907.4418</v>
      </c>
      <c r="M3659" s="159" t="n">
        <v>808648</v>
      </c>
      <c r="N3659" s="159" t="n">
        <v>873339.84</v>
      </c>
      <c r="O3659" s="162">
        <f>MIN(K3659,L3659,M3659,N3659)</f>
        <v/>
      </c>
      <c r="P3659" s="162">
        <f>MAX(K3659,L3659,M3659,N3659)</f>
        <v/>
      </c>
      <c r="Q3659" s="162">
        <f>MEDIAN(K3659,L3659,M3659,N3659)</f>
        <v/>
      </c>
      <c r="R3659" s="162">
        <f>AVERAGE(K3659,L3659,M3659,N3659)</f>
        <v/>
      </c>
      <c r="S3659" s="162">
        <f>AVERAGE(O3659,Q3659)</f>
        <v/>
      </c>
      <c r="T3659" s="162">
        <f>AVERAGE(P3659,Q3659)</f>
        <v/>
      </c>
      <c r="U3659" s="41">
        <f>STDEVA(K3659,L3659,M3659,N3659)</f>
        <v/>
      </c>
      <c r="V3659" s="42">
        <f>U3659/Q3659</f>
        <v/>
      </c>
      <c r="W3659" s="43">
        <f>IF(X3659=O3659,"MENOR",IF(X3659=S3659,"PROM[MEN-MED]","PROMEDIO"))</f>
        <v/>
      </c>
      <c r="X3659" s="163">
        <f>IF(V3659&lt;=300%,O3659,IF(AND(V3659&gt;100%,V3659&lt;=150%),S3659,R3659))</f>
        <v/>
      </c>
      <c r="Y3659" s="162">
        <f>ROUND(X3659,0)</f>
        <v/>
      </c>
    </row>
    <row r="3660" ht="15.75" customHeight="1">
      <c r="B3660" s="32" t="inlineStr">
        <is>
          <t>2.16</t>
        </is>
      </c>
      <c r="C3660" s="32" t="n">
        <v>8714199</v>
      </c>
      <c r="D3660" s="59" t="inlineStr">
        <is>
          <t xml:space="preserve">CAMBIO DE CUBIERTA ANTIPOLVO DE LA JUNTA ESFERICA SUPERIOR DELANTERA DERECHA </t>
        </is>
      </c>
      <c r="E3660" s="34" t="inlineStr">
        <is>
          <t xml:space="preserve">cambio de cubierta antipolvo de la junta esferica superior delantera derecha </t>
        </is>
      </c>
      <c r="F3660" s="32" t="inlineStr">
        <is>
          <t>Unidad</t>
        </is>
      </c>
      <c r="G3660" s="35" t="inlineStr">
        <is>
          <t>suministro</t>
        </is>
      </c>
      <c r="H3660" s="159" t="n">
        <v>683953</v>
      </c>
      <c r="I3660" s="37" t="n">
        <v>158.91</v>
      </c>
      <c r="J3660" s="37" t="n">
        <v>151.76</v>
      </c>
      <c r="K3660" s="160">
        <f>H3660*(I3660/J3660)</f>
        <v/>
      </c>
      <c r="L3660" s="159" t="n">
        <v>856933.2205000001</v>
      </c>
      <c r="M3660" s="159" t="n">
        <v>831974</v>
      </c>
      <c r="N3660" s="159" t="n">
        <v>898531.92</v>
      </c>
      <c r="O3660" s="162">
        <f>MIN(K3660,L3660,M3660,N3660)</f>
        <v/>
      </c>
      <c r="P3660" s="162">
        <f>MAX(K3660,L3660,M3660,N3660)</f>
        <v/>
      </c>
      <c r="Q3660" s="162">
        <f>MEDIAN(K3660,L3660,M3660,N3660)</f>
        <v/>
      </c>
      <c r="R3660" s="162">
        <f>AVERAGE(K3660,L3660,M3660,N3660)</f>
        <v/>
      </c>
      <c r="S3660" s="162">
        <f>AVERAGE(O3660,Q3660)</f>
        <v/>
      </c>
      <c r="T3660" s="162">
        <f>AVERAGE(P3660,Q3660)</f>
        <v/>
      </c>
      <c r="U3660" s="41">
        <f>STDEVA(K3660,L3660,M3660,N3660)</f>
        <v/>
      </c>
      <c r="V3660" s="42">
        <f>U3660/Q3660</f>
        <v/>
      </c>
      <c r="W3660" s="43">
        <f>IF(X3660=O3660,"MENOR",IF(X3660=S3660,"PROM[MEN-MED]","PROMEDIO"))</f>
        <v/>
      </c>
      <c r="X3660" s="163">
        <f>IF(V3660&lt;=300%,O3660,IF(AND(V3660&gt;100%,V3660&lt;=150%),S3660,R3660))</f>
        <v/>
      </c>
      <c r="Y3660" s="162">
        <f>ROUND(X3660,0)</f>
        <v/>
      </c>
    </row>
    <row r="3661" ht="15.75" customHeight="1">
      <c r="B3661" s="32" t="inlineStr">
        <is>
          <t>2.17</t>
        </is>
      </c>
      <c r="C3661" s="32" t="n">
        <v>8714199</v>
      </c>
      <c r="D3661" s="59" t="inlineStr">
        <is>
          <t xml:space="preserve">CAMBIO DE CABLE DEL SENSOR DE CONTROL DE DERRAPE </t>
        </is>
      </c>
      <c r="E3661" s="34" t="inlineStr">
        <is>
          <t xml:space="preserve">cambio de cable del sensor de control de derrape </t>
        </is>
      </c>
      <c r="F3661" s="32" t="inlineStr">
        <is>
          <t>Unidad</t>
        </is>
      </c>
      <c r="G3661" s="35" t="inlineStr">
        <is>
          <t>suministro</t>
        </is>
      </c>
      <c r="H3661" s="159" t="n">
        <v>410372</v>
      </c>
      <c r="I3661" s="37" t="n">
        <v>158.91</v>
      </c>
      <c r="J3661" s="37" t="n">
        <v>151.76</v>
      </c>
      <c r="K3661" s="160">
        <f>H3661*(I3661/J3661)</f>
        <v/>
      </c>
      <c r="L3661" s="159" t="n">
        <v>499744.665</v>
      </c>
      <c r="M3661" s="159" t="n">
        <v>485189</v>
      </c>
      <c r="N3661" s="159" t="n">
        <v>524004.12</v>
      </c>
      <c r="O3661" s="162">
        <f>MIN(K3661,L3661,M3661,N3661)</f>
        <v/>
      </c>
      <c r="P3661" s="162">
        <f>MAX(K3661,L3661,M3661,N3661)</f>
        <v/>
      </c>
      <c r="Q3661" s="162">
        <f>MEDIAN(K3661,L3661,M3661,N3661)</f>
        <v/>
      </c>
      <c r="R3661" s="162">
        <f>AVERAGE(K3661,L3661,M3661,N3661)</f>
        <v/>
      </c>
      <c r="S3661" s="162">
        <f>AVERAGE(O3661,Q3661)</f>
        <v/>
      </c>
      <c r="T3661" s="162">
        <f>AVERAGE(P3661,Q3661)</f>
        <v/>
      </c>
      <c r="U3661" s="41">
        <f>STDEVA(K3661,L3661,M3661,N3661)</f>
        <v/>
      </c>
      <c r="V3661" s="42">
        <f>U3661/Q3661</f>
        <v/>
      </c>
      <c r="W3661" s="43">
        <f>IF(X3661=O3661,"MENOR",IF(X3661=S3661,"PROM[MEN-MED]","PROMEDIO"))</f>
        <v/>
      </c>
      <c r="X3661" s="163">
        <f>IF(V3661&lt;=300%,O3661,IF(AND(V3661&gt;100%,V3661&lt;=150%),S3661,R3661))</f>
        <v/>
      </c>
      <c r="Y3661" s="162">
        <f>ROUND(X3661,0)</f>
        <v/>
      </c>
    </row>
    <row r="3662" ht="15.75" customHeight="1">
      <c r="B3662" s="32" t="inlineStr">
        <is>
          <t>2.18</t>
        </is>
      </c>
      <c r="C3662" s="32" t="n">
        <v>8714199</v>
      </c>
      <c r="D3662" s="59" t="inlineStr">
        <is>
          <t xml:space="preserve">CAMBIO DE SUBCONJUNTO IZQUIERDO DEL BRAZO INFERIOR NO.1 DE LA SUSPENSION DELANTERA </t>
        </is>
      </c>
      <c r="E3662" s="34" t="inlineStr">
        <is>
          <t xml:space="preserve">cambio de subconjunto izquierdo del brazo inferior no.1 de la suspension delantera </t>
        </is>
      </c>
      <c r="F3662" s="32" t="inlineStr">
        <is>
          <t>Unidad</t>
        </is>
      </c>
      <c r="G3662" s="35" t="inlineStr">
        <is>
          <t>suministro</t>
        </is>
      </c>
      <c r="H3662" s="159" t="n">
        <v>818482</v>
      </c>
      <c r="I3662" s="37" t="n">
        <v>158.91</v>
      </c>
      <c r="J3662" s="37" t="n">
        <v>151.76</v>
      </c>
      <c r="K3662" s="160">
        <f>H3662*(I3662/J3662)</f>
        <v/>
      </c>
      <c r="L3662" s="159" t="n">
        <v>999488.3066</v>
      </c>
      <c r="M3662" s="159" t="n">
        <v>970377</v>
      </c>
      <c r="N3662" s="159" t="n">
        <v>1048007.16</v>
      </c>
      <c r="O3662" s="162">
        <f>MIN(K3662,L3662,M3662,N3662)</f>
        <v/>
      </c>
      <c r="P3662" s="162">
        <f>MAX(K3662,L3662,M3662,N3662)</f>
        <v/>
      </c>
      <c r="Q3662" s="162">
        <f>MEDIAN(K3662,L3662,M3662,N3662)</f>
        <v/>
      </c>
      <c r="R3662" s="162">
        <f>AVERAGE(K3662,L3662,M3662,N3662)</f>
        <v/>
      </c>
      <c r="S3662" s="162">
        <f>AVERAGE(O3662,Q3662)</f>
        <v/>
      </c>
      <c r="T3662" s="162">
        <f>AVERAGE(P3662,Q3662)</f>
        <v/>
      </c>
      <c r="U3662" s="41">
        <f>STDEVA(K3662,L3662,M3662,N3662)</f>
        <v/>
      </c>
      <c r="V3662" s="42">
        <f>U3662/Q3662</f>
        <v/>
      </c>
      <c r="W3662" s="43">
        <f>IF(X3662=O3662,"MENOR",IF(X3662=S3662,"PROM[MEN-MED]","PROMEDIO"))</f>
        <v/>
      </c>
      <c r="X3662" s="163">
        <f>IF(V3662&lt;=300%,O3662,IF(AND(V3662&gt;100%,V3662&lt;=150%),S3662,R3662))</f>
        <v/>
      </c>
      <c r="Y3662" s="162">
        <f>ROUND(X3662,0)</f>
        <v/>
      </c>
    </row>
    <row r="3663" ht="15.75" customHeight="1">
      <c r="B3663" s="32" t="inlineStr">
        <is>
          <t>2.19</t>
        </is>
      </c>
      <c r="C3663" s="32" t="n">
        <v>8714199</v>
      </c>
      <c r="D3663" s="59" t="inlineStr">
        <is>
          <t xml:space="preserve">CAMBIO DE SUBCONJUNTODERECHO DEL BRAZO INFERIOR NO.1 DE LA SUSPENSION DELANTERA </t>
        </is>
      </c>
      <c r="E3663" s="34" t="inlineStr">
        <is>
          <t xml:space="preserve">cambio de subconjuntoderecho del brazo inferior no.1 de la suspension delantera </t>
        </is>
      </c>
      <c r="F3663" s="32" t="inlineStr">
        <is>
          <t>Unidad</t>
        </is>
      </c>
      <c r="G3663" s="35" t="inlineStr">
        <is>
          <t>suministro</t>
        </is>
      </c>
      <c r="H3663" s="159" t="n">
        <v>818482</v>
      </c>
      <c r="I3663" s="37" t="n">
        <v>158.91</v>
      </c>
      <c r="J3663" s="37" t="n">
        <v>151.76</v>
      </c>
      <c r="K3663" s="160">
        <f>H3663*(I3663/J3663)</f>
        <v/>
      </c>
      <c r="L3663" s="159" t="n">
        <v>1018710.1743</v>
      </c>
      <c r="M3663" s="159" t="n">
        <v>989039</v>
      </c>
      <c r="N3663" s="159" t="n">
        <v>1068162.12</v>
      </c>
      <c r="O3663" s="162">
        <f>MIN(K3663,L3663,M3663,N3663)</f>
        <v/>
      </c>
      <c r="P3663" s="162">
        <f>MAX(K3663,L3663,M3663,N3663)</f>
        <v/>
      </c>
      <c r="Q3663" s="162">
        <f>MEDIAN(K3663,L3663,M3663,N3663)</f>
        <v/>
      </c>
      <c r="R3663" s="162">
        <f>AVERAGE(K3663,L3663,M3663,N3663)</f>
        <v/>
      </c>
      <c r="S3663" s="162">
        <f>AVERAGE(O3663,Q3663)</f>
        <v/>
      </c>
      <c r="T3663" s="162">
        <f>AVERAGE(P3663,Q3663)</f>
        <v/>
      </c>
      <c r="U3663" s="41">
        <f>STDEVA(K3663,L3663,M3663,N3663)</f>
        <v/>
      </c>
      <c r="V3663" s="42">
        <f>U3663/Q3663</f>
        <v/>
      </c>
      <c r="W3663" s="43">
        <f>IF(X3663=O3663,"MENOR",IF(X3663=S3663,"PROM[MEN-MED]","PROMEDIO"))</f>
        <v/>
      </c>
      <c r="X3663" s="163">
        <f>IF(V3663&lt;=300%,O3663,IF(AND(V3663&gt;100%,V3663&lt;=150%),S3663,R3663))</f>
        <v/>
      </c>
      <c r="Y3663" s="162">
        <f>ROUND(X3663,0)</f>
        <v/>
      </c>
    </row>
    <row r="3664" ht="15.75" customHeight="1">
      <c r="B3664" s="32" t="inlineStr">
        <is>
          <t>2.20</t>
        </is>
      </c>
      <c r="C3664" s="32" t="n">
        <v>8714199</v>
      </c>
      <c r="D3664" s="59" t="inlineStr">
        <is>
          <t xml:space="preserve">CAMBIO DE CONJUNTO DE LEVA DE AJUSTE DE CONVERGENCIA </t>
        </is>
      </c>
      <c r="E3664" s="34" t="inlineStr">
        <is>
          <t xml:space="preserve">cambio de conjunto de leva de ajuste de convergencia </t>
        </is>
      </c>
      <c r="F3664" s="32" t="inlineStr">
        <is>
          <t>Unidad</t>
        </is>
      </c>
      <c r="G3664" s="35" t="inlineStr">
        <is>
          <t>suministro</t>
        </is>
      </c>
      <c r="H3664" s="159" t="n">
        <v>683953</v>
      </c>
      <c r="I3664" s="37" t="n">
        <v>158.91</v>
      </c>
      <c r="J3664" s="37" t="n">
        <v>151.76</v>
      </c>
      <c r="K3664" s="160">
        <f>H3664*(I3664/J3664)</f>
        <v/>
      </c>
      <c r="L3664" s="159" t="n">
        <v>824898.1587</v>
      </c>
      <c r="M3664" s="159" t="n">
        <v>800872</v>
      </c>
      <c r="N3664" s="159" t="n">
        <v>864941.76</v>
      </c>
      <c r="O3664" s="162">
        <f>MIN(K3664,L3664,M3664,N3664)</f>
        <v/>
      </c>
      <c r="P3664" s="162">
        <f>MAX(K3664,L3664,M3664,N3664)</f>
        <v/>
      </c>
      <c r="Q3664" s="162">
        <f>MEDIAN(K3664,L3664,M3664,N3664)</f>
        <v/>
      </c>
      <c r="R3664" s="162">
        <f>AVERAGE(K3664,L3664,M3664,N3664)</f>
        <v/>
      </c>
      <c r="S3664" s="162">
        <f>AVERAGE(O3664,Q3664)</f>
        <v/>
      </c>
      <c r="T3664" s="162">
        <f>AVERAGE(P3664,Q3664)</f>
        <v/>
      </c>
      <c r="U3664" s="41">
        <f>STDEVA(K3664,L3664,M3664,N3664)</f>
        <v/>
      </c>
      <c r="V3664" s="42">
        <f>U3664/Q3664</f>
        <v/>
      </c>
      <c r="W3664" s="43">
        <f>IF(X3664=O3664,"MENOR",IF(X3664=S3664,"PROM[MEN-MED]","PROMEDIO"))</f>
        <v/>
      </c>
      <c r="X3664" s="163">
        <f>IF(V3664&lt;=300%,O3664,IF(AND(V3664&gt;100%,V3664&lt;=150%),S3664,R3664))</f>
        <v/>
      </c>
      <c r="Y3664" s="162">
        <f>ROUND(X3664,0)</f>
        <v/>
      </c>
    </row>
    <row r="3665" ht="15.75" customHeight="1">
      <c r="B3665" s="32" t="inlineStr">
        <is>
          <t>2.21</t>
        </is>
      </c>
      <c r="C3665" s="32" t="n">
        <v>8714199</v>
      </c>
      <c r="D3665" s="59" t="inlineStr">
        <is>
          <t xml:space="preserve">CAMBIO DE CASQUILLO IZQUIERDO DEL BRAZO INFERIOR DELANTERO </t>
        </is>
      </c>
      <c r="E3665" s="34" t="inlineStr">
        <is>
          <t xml:space="preserve">cambio de casquillo izquierdo del brazo inferior delantero </t>
        </is>
      </c>
      <c r="F3665" s="32" t="inlineStr">
        <is>
          <t>Unidad</t>
        </is>
      </c>
      <c r="G3665" s="35" t="inlineStr">
        <is>
          <t>suministro</t>
        </is>
      </c>
      <c r="H3665" s="159" t="n">
        <v>410372</v>
      </c>
      <c r="I3665" s="37" t="n">
        <v>158.91</v>
      </c>
      <c r="J3665" s="37" t="n">
        <v>151.76</v>
      </c>
      <c r="K3665" s="160">
        <f>H3665*(I3665/J3665)</f>
        <v/>
      </c>
      <c r="L3665" s="159" t="n">
        <v>499744.665</v>
      </c>
      <c r="M3665" s="159" t="n">
        <v>485189</v>
      </c>
      <c r="N3665" s="159" t="n">
        <v>524004.12</v>
      </c>
      <c r="O3665" s="162">
        <f>MIN(K3665,L3665,M3665,N3665)</f>
        <v/>
      </c>
      <c r="P3665" s="162">
        <f>MAX(K3665,L3665,M3665,N3665)</f>
        <v/>
      </c>
      <c r="Q3665" s="162">
        <f>MEDIAN(K3665,L3665,M3665,N3665)</f>
        <v/>
      </c>
      <c r="R3665" s="162">
        <f>AVERAGE(K3665,L3665,M3665,N3665)</f>
        <v/>
      </c>
      <c r="S3665" s="162">
        <f>AVERAGE(O3665,Q3665)</f>
        <v/>
      </c>
      <c r="T3665" s="162">
        <f>AVERAGE(P3665,Q3665)</f>
        <v/>
      </c>
      <c r="U3665" s="41">
        <f>STDEVA(K3665,L3665,M3665,N3665)</f>
        <v/>
      </c>
      <c r="V3665" s="42">
        <f>U3665/Q3665</f>
        <v/>
      </c>
      <c r="W3665" s="43">
        <f>IF(X3665=O3665,"MENOR",IF(X3665=S3665,"PROM[MEN-MED]","PROMEDIO"))</f>
        <v/>
      </c>
      <c r="X3665" s="163">
        <f>IF(V3665&lt;=300%,O3665,IF(AND(V3665&gt;100%,V3665&lt;=150%),S3665,R3665))</f>
        <v/>
      </c>
      <c r="Y3665" s="162">
        <f>ROUND(X3665,0)</f>
        <v/>
      </c>
    </row>
    <row r="3666" ht="15.75" customHeight="1">
      <c r="B3666" s="32" t="inlineStr">
        <is>
          <t>2.22</t>
        </is>
      </c>
      <c r="C3666" s="32" t="n">
        <v>8714199</v>
      </c>
      <c r="D3666" s="59" t="inlineStr">
        <is>
          <t xml:space="preserve">CAMBIO DE CASQUILLODERECHO  DEL BRAZO INFERIOR DELANTERO </t>
        </is>
      </c>
      <c r="E3666" s="34" t="inlineStr">
        <is>
          <t xml:space="preserve">cambio de casquilloderecho  del brazo inferior delantero </t>
        </is>
      </c>
      <c r="F3666" s="32" t="inlineStr">
        <is>
          <t>Unidad</t>
        </is>
      </c>
      <c r="G3666" s="35" t="inlineStr">
        <is>
          <t>suministro</t>
        </is>
      </c>
      <c r="H3666" s="159" t="n">
        <v>410372</v>
      </c>
      <c r="I3666" s="37" t="n">
        <v>158.91</v>
      </c>
      <c r="J3666" s="37" t="n">
        <v>151.76</v>
      </c>
      <c r="K3666" s="160">
        <f>H3666*(I3666/J3666)</f>
        <v/>
      </c>
      <c r="L3666" s="159" t="n">
        <v>514160.5511</v>
      </c>
      <c r="M3666" s="159" t="n">
        <v>499185</v>
      </c>
      <c r="N3666" s="159" t="n">
        <v>539119.8</v>
      </c>
      <c r="O3666" s="162">
        <f>MIN(K3666,L3666,M3666,N3666)</f>
        <v/>
      </c>
      <c r="P3666" s="162">
        <f>MAX(K3666,L3666,M3666,N3666)</f>
        <v/>
      </c>
      <c r="Q3666" s="162">
        <f>MEDIAN(K3666,L3666,M3666,N3666)</f>
        <v/>
      </c>
      <c r="R3666" s="162">
        <f>AVERAGE(K3666,L3666,M3666,N3666)</f>
        <v/>
      </c>
      <c r="S3666" s="162">
        <f>AVERAGE(O3666,Q3666)</f>
        <v/>
      </c>
      <c r="T3666" s="162">
        <f>AVERAGE(P3666,Q3666)</f>
        <v/>
      </c>
      <c r="U3666" s="41">
        <f>STDEVA(K3666,L3666,M3666,N3666)</f>
        <v/>
      </c>
      <c r="V3666" s="42">
        <f>U3666/Q3666</f>
        <v/>
      </c>
      <c r="W3666" s="43">
        <f>IF(X3666=O3666,"MENOR",IF(X3666=S3666,"PROM[MEN-MED]","PROMEDIO"))</f>
        <v/>
      </c>
      <c r="X3666" s="163">
        <f>IF(V3666&lt;=300%,O3666,IF(AND(V3666&gt;100%,V3666&lt;=150%),S3666,R3666))</f>
        <v/>
      </c>
      <c r="Y3666" s="162">
        <f>ROUND(X3666,0)</f>
        <v/>
      </c>
    </row>
    <row r="3667" ht="15.75" customHeight="1">
      <c r="B3667" s="32" t="inlineStr">
        <is>
          <t>2.23</t>
        </is>
      </c>
      <c r="C3667" s="32" t="n">
        <v>8714199</v>
      </c>
      <c r="D3667" s="59" t="inlineStr">
        <is>
          <t xml:space="preserve">CAMBIO DE CUBIERTA ANTIPOLVO IZQUIERDA DE LA JUNTA ESFERICA INFERIOR </t>
        </is>
      </c>
      <c r="E3667" s="34" t="inlineStr">
        <is>
          <t xml:space="preserve">cambio de cubierta antipolvo izquierda de la junta esferica inferior </t>
        </is>
      </c>
      <c r="F3667" s="32" t="inlineStr">
        <is>
          <t>Unidad</t>
        </is>
      </c>
      <c r="G3667" s="35" t="inlineStr">
        <is>
          <t>suministro</t>
        </is>
      </c>
      <c r="H3667" s="159" t="n">
        <v>683953</v>
      </c>
      <c r="I3667" s="37" t="n">
        <v>158.91</v>
      </c>
      <c r="J3667" s="37" t="n">
        <v>151.76</v>
      </c>
      <c r="K3667" s="160">
        <f>H3667*(I3667/J3667)</f>
        <v/>
      </c>
      <c r="L3667" s="159" t="n">
        <v>824898.1587</v>
      </c>
      <c r="M3667" s="159" t="n">
        <v>800872</v>
      </c>
      <c r="N3667" s="159" t="n">
        <v>864941.76</v>
      </c>
      <c r="O3667" s="162">
        <f>MIN(K3667,L3667,M3667,N3667)</f>
        <v/>
      </c>
      <c r="P3667" s="162">
        <f>MAX(K3667,L3667,M3667,N3667)</f>
        <v/>
      </c>
      <c r="Q3667" s="162">
        <f>MEDIAN(K3667,L3667,M3667,N3667)</f>
        <v/>
      </c>
      <c r="R3667" s="162">
        <f>AVERAGE(K3667,L3667,M3667,N3667)</f>
        <v/>
      </c>
      <c r="S3667" s="162">
        <f>AVERAGE(O3667,Q3667)</f>
        <v/>
      </c>
      <c r="T3667" s="162">
        <f>AVERAGE(P3667,Q3667)</f>
        <v/>
      </c>
      <c r="U3667" s="41">
        <f>STDEVA(K3667,L3667,M3667,N3667)</f>
        <v/>
      </c>
      <c r="V3667" s="42">
        <f>U3667/Q3667</f>
        <v/>
      </c>
      <c r="W3667" s="43">
        <f>IF(X3667=O3667,"MENOR",IF(X3667=S3667,"PROM[MEN-MED]","PROMEDIO"))</f>
        <v/>
      </c>
      <c r="X3667" s="163">
        <f>IF(V3667&lt;=300%,O3667,IF(AND(V3667&gt;100%,V3667&lt;=150%),S3667,R3667))</f>
        <v/>
      </c>
      <c r="Y3667" s="162">
        <f>ROUND(X3667,0)</f>
        <v/>
      </c>
    </row>
    <row r="3668" ht="15.75" customHeight="1">
      <c r="B3668" s="32" t="inlineStr">
        <is>
          <t>2.24</t>
        </is>
      </c>
      <c r="C3668" s="32" t="n">
        <v>8714199</v>
      </c>
      <c r="D3668" s="59" t="inlineStr">
        <is>
          <t xml:space="preserve">CAMBIO DE CUBIERTA ANTIPOLVODERECHA  DE LA JUNTA ESFERICA INFERIOR </t>
        </is>
      </c>
      <c r="E3668" s="34" t="inlineStr">
        <is>
          <t xml:space="preserve">cambio de cubierta antipolvoderecha  de la junta esferica inferior </t>
        </is>
      </c>
      <c r="F3668" s="32" t="inlineStr">
        <is>
          <t>Unidad</t>
        </is>
      </c>
      <c r="G3668" s="35" t="inlineStr">
        <is>
          <t>suministro</t>
        </is>
      </c>
      <c r="H3668" s="159" t="n">
        <v>683953</v>
      </c>
      <c r="I3668" s="37" t="n">
        <v>158.91</v>
      </c>
      <c r="J3668" s="37" t="n">
        <v>151.76</v>
      </c>
      <c r="K3668" s="160">
        <f>H3668*(I3668/J3668)</f>
        <v/>
      </c>
      <c r="L3668" s="159" t="n">
        <v>824898.1587</v>
      </c>
      <c r="M3668" s="159" t="n">
        <v>800872</v>
      </c>
      <c r="N3668" s="159" t="n">
        <v>864941.76</v>
      </c>
      <c r="O3668" s="162">
        <f>MIN(K3668,L3668,M3668,N3668)</f>
        <v/>
      </c>
      <c r="P3668" s="162">
        <f>MAX(K3668,L3668,M3668,N3668)</f>
        <v/>
      </c>
      <c r="Q3668" s="162">
        <f>MEDIAN(K3668,L3668,M3668,N3668)</f>
        <v/>
      </c>
      <c r="R3668" s="162">
        <f>AVERAGE(K3668,L3668,M3668,N3668)</f>
        <v/>
      </c>
      <c r="S3668" s="162">
        <f>AVERAGE(O3668,Q3668)</f>
        <v/>
      </c>
      <c r="T3668" s="162">
        <f>AVERAGE(P3668,Q3668)</f>
        <v/>
      </c>
      <c r="U3668" s="41">
        <f>STDEVA(K3668,L3668,M3668,N3668)</f>
        <v/>
      </c>
      <c r="V3668" s="42">
        <f>U3668/Q3668</f>
        <v/>
      </c>
      <c r="W3668" s="43">
        <f>IF(X3668=O3668,"MENOR",IF(X3668=S3668,"PROM[MEN-MED]","PROMEDIO"))</f>
        <v/>
      </c>
      <c r="X3668" s="163">
        <f>IF(V3668&lt;=300%,O3668,IF(AND(V3668&gt;100%,V3668&lt;=150%),S3668,R3668))</f>
        <v/>
      </c>
      <c r="Y3668" s="162">
        <f>ROUND(X3668,0)</f>
        <v/>
      </c>
    </row>
    <row r="3669" ht="15.75" customHeight="1">
      <c r="B3669" s="32" t="inlineStr">
        <is>
          <t>2.25</t>
        </is>
      </c>
      <c r="C3669" s="32" t="n">
        <v>8714199</v>
      </c>
      <c r="D3669" s="59" t="inlineStr">
        <is>
          <t xml:space="preserve">CAMBIO DE FIJACION DE LA JUNTA ESFERICA INFERIOR DELANTERA IZQUIERDA </t>
        </is>
      </c>
      <c r="E3669" s="34" t="inlineStr">
        <is>
          <t xml:space="preserve">cambio de fijacion de la junta esferica inferior delantera izquierda </t>
        </is>
      </c>
      <c r="F3669" s="32" t="inlineStr">
        <is>
          <t>Unidad</t>
        </is>
      </c>
      <c r="G3669" s="35" t="inlineStr">
        <is>
          <t>suministro</t>
        </is>
      </c>
      <c r="H3669" s="159" t="n">
        <v>683953</v>
      </c>
      <c r="I3669" s="37" t="n">
        <v>158.91</v>
      </c>
      <c r="J3669" s="37" t="n">
        <v>151.76</v>
      </c>
      <c r="K3669" s="160">
        <f>H3669*(I3669/J3669)</f>
        <v/>
      </c>
      <c r="L3669" s="159" t="n">
        <v>832907.4418</v>
      </c>
      <c r="M3669" s="159" t="n">
        <v>808648</v>
      </c>
      <c r="N3669" s="159" t="n">
        <v>873339.84</v>
      </c>
      <c r="O3669" s="162">
        <f>MIN(K3669,L3669,M3669,N3669)</f>
        <v/>
      </c>
      <c r="P3669" s="162">
        <f>MAX(K3669,L3669,M3669,N3669)</f>
        <v/>
      </c>
      <c r="Q3669" s="162">
        <f>MEDIAN(K3669,L3669,M3669,N3669)</f>
        <v/>
      </c>
      <c r="R3669" s="162">
        <f>AVERAGE(K3669,L3669,M3669,N3669)</f>
        <v/>
      </c>
      <c r="S3669" s="162">
        <f>AVERAGE(O3669,Q3669)</f>
        <v/>
      </c>
      <c r="T3669" s="162">
        <f>AVERAGE(P3669,Q3669)</f>
        <v/>
      </c>
      <c r="U3669" s="41">
        <f>STDEVA(K3669,L3669,M3669,N3669)</f>
        <v/>
      </c>
      <c r="V3669" s="42">
        <f>U3669/Q3669</f>
        <v/>
      </c>
      <c r="W3669" s="43">
        <f>IF(X3669=O3669,"MENOR",IF(X3669=S3669,"PROM[MEN-MED]","PROMEDIO"))</f>
        <v/>
      </c>
      <c r="X3669" s="163">
        <f>IF(V3669&lt;=300%,O3669,IF(AND(V3669&gt;100%,V3669&lt;=150%),S3669,R3669))</f>
        <v/>
      </c>
      <c r="Y3669" s="162">
        <f>ROUND(X3669,0)</f>
        <v/>
      </c>
    </row>
    <row r="3670" ht="15.75" customHeight="1">
      <c r="B3670" s="32" t="inlineStr">
        <is>
          <t>2.26</t>
        </is>
      </c>
      <c r="C3670" s="32" t="n">
        <v>8714199</v>
      </c>
      <c r="D3670" s="59" t="inlineStr">
        <is>
          <t xml:space="preserve">CAMBIO DE FIJACION DE LA JUNTA ESFERICA INFERIOR DELANTERA DERECHA </t>
        </is>
      </c>
      <c r="E3670" s="34" t="inlineStr">
        <is>
          <t xml:space="preserve">cambio de fijacion de la junta esferica inferior delantera derecha </t>
        </is>
      </c>
      <c r="F3670" s="32" t="inlineStr">
        <is>
          <t>Unidad</t>
        </is>
      </c>
      <c r="G3670" s="35" t="inlineStr">
        <is>
          <t>suministro</t>
        </is>
      </c>
      <c r="H3670" s="159" t="n">
        <v>683953</v>
      </c>
      <c r="I3670" s="37" t="n">
        <v>158.91</v>
      </c>
      <c r="J3670" s="37" t="n">
        <v>151.76</v>
      </c>
      <c r="K3670" s="160">
        <f>H3670*(I3670/J3670)</f>
        <v/>
      </c>
      <c r="L3670" s="159" t="n">
        <v>840915.6896</v>
      </c>
      <c r="M3670" s="159" t="n">
        <v>816423</v>
      </c>
      <c r="N3670" s="159" t="n">
        <v>881736.84</v>
      </c>
      <c r="O3670" s="162">
        <f>MIN(K3670,L3670,M3670,N3670)</f>
        <v/>
      </c>
      <c r="P3670" s="162">
        <f>MAX(K3670,L3670,M3670,N3670)</f>
        <v/>
      </c>
      <c r="Q3670" s="162">
        <f>MEDIAN(K3670,L3670,M3670,N3670)</f>
        <v/>
      </c>
      <c r="R3670" s="162">
        <f>AVERAGE(K3670,L3670,M3670,N3670)</f>
        <v/>
      </c>
      <c r="S3670" s="162">
        <f>AVERAGE(O3670,Q3670)</f>
        <v/>
      </c>
      <c r="T3670" s="162">
        <f>AVERAGE(P3670,Q3670)</f>
        <v/>
      </c>
      <c r="U3670" s="41">
        <f>STDEVA(K3670,L3670,M3670,N3670)</f>
        <v/>
      </c>
      <c r="V3670" s="42">
        <f>U3670/Q3670</f>
        <v/>
      </c>
      <c r="W3670" s="43">
        <f>IF(X3670=O3670,"MENOR",IF(X3670=S3670,"PROM[MEN-MED]","PROMEDIO"))</f>
        <v/>
      </c>
      <c r="X3670" s="163">
        <f>IF(V3670&lt;=300%,O3670,IF(AND(V3670&gt;100%,V3670&lt;=150%),S3670,R3670))</f>
        <v/>
      </c>
      <c r="Y3670" s="162">
        <f>ROUND(X3670,0)</f>
        <v/>
      </c>
    </row>
    <row r="3671" ht="15.75" customHeight="1">
      <c r="B3671" s="32" t="inlineStr">
        <is>
          <t>2.27</t>
        </is>
      </c>
      <c r="C3671" s="32" t="n">
        <v>8714199</v>
      </c>
      <c r="D3671" s="83" t="inlineStr">
        <is>
          <t>CAMBIO DE CASQUILLO DE LA BARRA ESTABILIZADORA DELANTERA N° 1</t>
        </is>
      </c>
      <c r="E3671" s="34" t="inlineStr">
        <is>
          <t>cambio de casquillo de la barra estabilizadora delantera n° 1</t>
        </is>
      </c>
      <c r="F3671" s="32" t="inlineStr">
        <is>
          <t>Unidad</t>
        </is>
      </c>
      <c r="G3671" s="35" t="inlineStr">
        <is>
          <t>suministro</t>
        </is>
      </c>
      <c r="H3671" s="159" t="n">
        <v>410372</v>
      </c>
      <c r="I3671" s="37" t="n">
        <v>158.91</v>
      </c>
      <c r="J3671" s="37" t="n">
        <v>151.76</v>
      </c>
      <c r="K3671" s="160">
        <f>H3671*(I3671/J3671)</f>
        <v/>
      </c>
      <c r="L3671" s="159" t="n">
        <v>514160.5511</v>
      </c>
      <c r="M3671" s="159" t="n">
        <v>499185</v>
      </c>
      <c r="N3671" s="159" t="n">
        <v>539119.8</v>
      </c>
      <c r="O3671" s="162">
        <f>MIN(K3671,L3671,M3671,N3671)</f>
        <v/>
      </c>
      <c r="P3671" s="162">
        <f>MAX(K3671,L3671,M3671,N3671)</f>
        <v/>
      </c>
      <c r="Q3671" s="162">
        <f>MEDIAN(K3671,L3671,M3671,N3671)</f>
        <v/>
      </c>
      <c r="R3671" s="162">
        <f>AVERAGE(K3671,L3671,M3671,N3671)</f>
        <v/>
      </c>
      <c r="S3671" s="162">
        <f>AVERAGE(O3671,Q3671)</f>
        <v/>
      </c>
      <c r="T3671" s="162">
        <f>AVERAGE(P3671,Q3671)</f>
        <v/>
      </c>
      <c r="U3671" s="41">
        <f>STDEVA(K3671,L3671,M3671,N3671)</f>
        <v/>
      </c>
      <c r="V3671" s="42">
        <f>U3671/Q3671</f>
        <v/>
      </c>
      <c r="W3671" s="43">
        <f>IF(X3671=O3671,"MENOR",IF(X3671=S3671,"PROM[MEN-MED]","PROMEDIO"))</f>
        <v/>
      </c>
      <c r="X3671" s="163">
        <f>IF(V3671&lt;=300%,O3671,IF(AND(V3671&gt;100%,V3671&lt;=150%),S3671,R3671))</f>
        <v/>
      </c>
      <c r="Y3671" s="162">
        <f>ROUND(X3671,0)</f>
        <v/>
      </c>
    </row>
    <row r="3672" ht="15.75" customHeight="1">
      <c r="B3672" s="32" t="inlineStr">
        <is>
          <t>2.28</t>
        </is>
      </c>
      <c r="C3672" s="32" t="n">
        <v>8714199</v>
      </c>
      <c r="D3672" s="83" t="inlineStr">
        <is>
          <t>CAMBIO DE CONJUNTO DERECHO DEL ESTABILIZADOR DELANTERO</t>
        </is>
      </c>
      <c r="E3672" s="34" t="inlineStr">
        <is>
          <t>cambio de conjunto derecho del estabilizador delantero</t>
        </is>
      </c>
      <c r="F3672" s="32" t="inlineStr">
        <is>
          <t>Unidad</t>
        </is>
      </c>
      <c r="G3672" s="35" t="inlineStr">
        <is>
          <t>suministro</t>
        </is>
      </c>
      <c r="H3672" s="159" t="n">
        <v>410372</v>
      </c>
      <c r="I3672" s="37" t="n">
        <v>158.91</v>
      </c>
      <c r="J3672" s="37" t="n">
        <v>151.76</v>
      </c>
      <c r="K3672" s="160">
        <f>H3672*(I3672/J3672)</f>
        <v/>
      </c>
      <c r="L3672" s="159" t="n">
        <v>499744.665</v>
      </c>
      <c r="M3672" s="159" t="n">
        <v>485189</v>
      </c>
      <c r="N3672" s="159" t="n">
        <v>524004.12</v>
      </c>
      <c r="O3672" s="162">
        <f>MIN(K3672,L3672,M3672,N3672)</f>
        <v/>
      </c>
      <c r="P3672" s="162">
        <f>MAX(K3672,L3672,M3672,N3672)</f>
        <v/>
      </c>
      <c r="Q3672" s="162">
        <f>MEDIAN(K3672,L3672,M3672,N3672)</f>
        <v/>
      </c>
      <c r="R3672" s="162">
        <f>AVERAGE(K3672,L3672,M3672,N3672)</f>
        <v/>
      </c>
      <c r="S3672" s="162">
        <f>AVERAGE(O3672,Q3672)</f>
        <v/>
      </c>
      <c r="T3672" s="162">
        <f>AVERAGE(P3672,Q3672)</f>
        <v/>
      </c>
      <c r="U3672" s="41">
        <f>STDEVA(K3672,L3672,M3672,N3672)</f>
        <v/>
      </c>
      <c r="V3672" s="42">
        <f>U3672/Q3672</f>
        <v/>
      </c>
      <c r="W3672" s="43">
        <f>IF(X3672=O3672,"MENOR",IF(X3672=S3672,"PROM[MEN-MED]","PROMEDIO"))</f>
        <v/>
      </c>
      <c r="X3672" s="163">
        <f>IF(V3672&lt;=300%,O3672,IF(AND(V3672&gt;100%,V3672&lt;=150%),S3672,R3672))</f>
        <v/>
      </c>
      <c r="Y3672" s="162">
        <f>ROUND(X3672,0)</f>
        <v/>
      </c>
    </row>
    <row r="3673" ht="15.75" customHeight="1">
      <c r="B3673" s="32" t="inlineStr">
        <is>
          <t>2.29</t>
        </is>
      </c>
      <c r="C3673" s="32" t="n">
        <v>8714199</v>
      </c>
      <c r="D3673" s="83" t="inlineStr">
        <is>
          <t>CAMBIO DE BARRA ESTABILIZADORA DELANTERA</t>
        </is>
      </c>
      <c r="E3673" s="34" t="inlineStr">
        <is>
          <t>cambio de barra estabilizadora delantera</t>
        </is>
      </c>
      <c r="F3673" s="32" t="inlineStr">
        <is>
          <t>Unidad</t>
        </is>
      </c>
      <c r="G3673" s="35" t="inlineStr">
        <is>
          <t>suministro</t>
        </is>
      </c>
      <c r="H3673" s="159" t="n">
        <v>262894</v>
      </c>
      <c r="I3673" s="37" t="n">
        <v>158.91</v>
      </c>
      <c r="J3673" s="37" t="n">
        <v>151.76</v>
      </c>
      <c r="K3673" s="160">
        <f>H3673*(I3673/J3673)</f>
        <v/>
      </c>
      <c r="L3673" s="159" t="n">
        <v>659918.9387000001</v>
      </c>
      <c r="M3673" s="159" t="n">
        <v>640698</v>
      </c>
      <c r="N3673" s="159" t="n">
        <v>691953.84</v>
      </c>
      <c r="O3673" s="162">
        <f>MIN(K3673,L3673,M3673,N3673)</f>
        <v/>
      </c>
      <c r="P3673" s="162">
        <f>MAX(K3673,L3673,M3673,N3673)</f>
        <v/>
      </c>
      <c r="Q3673" s="162">
        <f>MEDIAN(K3673,L3673,M3673,N3673)</f>
        <v/>
      </c>
      <c r="R3673" s="162">
        <f>AVERAGE(K3673,L3673,M3673,N3673)</f>
        <v/>
      </c>
      <c r="S3673" s="162">
        <f>AVERAGE(O3673,Q3673)</f>
        <v/>
      </c>
      <c r="T3673" s="162">
        <f>AVERAGE(P3673,Q3673)</f>
        <v/>
      </c>
      <c r="U3673" s="41">
        <f>STDEVA(K3673,L3673,M3673,N3673)</f>
        <v/>
      </c>
      <c r="V3673" s="42">
        <f>U3673/Q3673</f>
        <v/>
      </c>
      <c r="W3673" s="43">
        <f>IF(X3673=O3673,"MENOR",IF(X3673=S3673,"PROM[MEN-MED]","PROMEDIO"))</f>
        <v/>
      </c>
      <c r="X3673" s="163">
        <f>IF(V3673&lt;=300%,O3673,IF(AND(V3673&gt;100%,V3673&lt;=150%),S3673,R3673))</f>
        <v/>
      </c>
      <c r="Y3673" s="162">
        <f>ROUND(X3673,0)</f>
        <v/>
      </c>
    </row>
    <row r="3674" ht="15.75" customHeight="1">
      <c r="B3674" s="32" t="inlineStr">
        <is>
          <t>2.30</t>
        </is>
      </c>
      <c r="C3674" s="32" t="n">
        <v>8714199</v>
      </c>
      <c r="D3674" s="84" t="inlineStr">
        <is>
          <t>CAMBIO DE CONJUNTO IZQUIERDO DEL ESTABILIZADOR DELANTERO</t>
        </is>
      </c>
      <c r="E3674" s="34" t="inlineStr">
        <is>
          <t>cambio de conjunto izquierdo del estabilizador delantero</t>
        </is>
      </c>
      <c r="F3674" s="32" t="inlineStr">
        <is>
          <t>Unidad</t>
        </is>
      </c>
      <c r="G3674" s="35" t="inlineStr">
        <is>
          <t>suministro</t>
        </is>
      </c>
      <c r="H3674" s="159" t="n">
        <v>410372</v>
      </c>
      <c r="I3674" s="37" t="n">
        <v>158.91</v>
      </c>
      <c r="J3674" s="37" t="n">
        <v>151.76</v>
      </c>
      <c r="K3674" s="160">
        <f>H3674*(I3674/J3674)</f>
        <v/>
      </c>
      <c r="L3674" s="159" t="n">
        <v>509354.5695</v>
      </c>
      <c r="M3674" s="159" t="n">
        <v>494519</v>
      </c>
      <c r="N3674" s="159" t="n">
        <v>534080.52</v>
      </c>
      <c r="O3674" s="162">
        <f>MIN(K3674,L3674,M3674,N3674)</f>
        <v/>
      </c>
      <c r="P3674" s="162">
        <f>MAX(K3674,L3674,M3674,N3674)</f>
        <v/>
      </c>
      <c r="Q3674" s="162">
        <f>MEDIAN(K3674,L3674,M3674,N3674)</f>
        <v/>
      </c>
      <c r="R3674" s="162">
        <f>AVERAGE(K3674,L3674,M3674,N3674)</f>
        <v/>
      </c>
      <c r="S3674" s="162">
        <f>AVERAGE(O3674,Q3674)</f>
        <v/>
      </c>
      <c r="T3674" s="162">
        <f>AVERAGE(P3674,Q3674)</f>
        <v/>
      </c>
      <c r="U3674" s="41">
        <f>STDEVA(K3674,L3674,M3674,N3674)</f>
        <v/>
      </c>
      <c r="V3674" s="42">
        <f>U3674/Q3674</f>
        <v/>
      </c>
      <c r="W3674" s="43">
        <f>IF(X3674=O3674,"MENOR",IF(X3674=S3674,"PROM[MEN-MED]","PROMEDIO"))</f>
        <v/>
      </c>
      <c r="X3674" s="163">
        <f>IF(V3674&lt;=300%,O3674,IF(AND(V3674&gt;100%,V3674&lt;=150%),S3674,R3674))</f>
        <v/>
      </c>
      <c r="Y3674" s="162">
        <f>ROUND(X3674,0)</f>
        <v/>
      </c>
    </row>
    <row r="3675" ht="15.75" customHeight="1">
      <c r="B3675" s="32" t="inlineStr">
        <is>
          <t>2.31</t>
        </is>
      </c>
      <c r="C3675" s="32" t="n">
        <v>8714199</v>
      </c>
      <c r="D3675" s="84" t="inlineStr">
        <is>
          <t>CAMBIO DE SOPORTE DERECHO DEL ESTABILIZADOR DELANTERO N° 1</t>
        </is>
      </c>
      <c r="E3675" s="34" t="inlineStr">
        <is>
          <t>cambio de soporte derecho del estabilizador delantero n° 1</t>
        </is>
      </c>
      <c r="F3675" s="32" t="inlineStr">
        <is>
          <t>Unidad</t>
        </is>
      </c>
      <c r="G3675" s="35" t="inlineStr">
        <is>
          <t>suministro</t>
        </is>
      </c>
      <c r="H3675" s="159" t="n">
        <v>410372</v>
      </c>
      <c r="I3675" s="37" t="n">
        <v>158.91</v>
      </c>
      <c r="J3675" s="37" t="n">
        <v>151.76</v>
      </c>
      <c r="K3675" s="160">
        <f>H3675*(I3675/J3675)</f>
        <v/>
      </c>
      <c r="L3675" s="159" t="n">
        <v>514160.5511</v>
      </c>
      <c r="M3675" s="159" t="n">
        <v>499185</v>
      </c>
      <c r="N3675" s="159" t="n">
        <v>539119.8</v>
      </c>
      <c r="O3675" s="162">
        <f>MIN(K3675,L3675,M3675,N3675)</f>
        <v/>
      </c>
      <c r="P3675" s="162">
        <f>MAX(K3675,L3675,M3675,N3675)</f>
        <v/>
      </c>
      <c r="Q3675" s="162">
        <f>MEDIAN(K3675,L3675,M3675,N3675)</f>
        <v/>
      </c>
      <c r="R3675" s="162">
        <f>AVERAGE(K3675,L3675,M3675,N3675)</f>
        <v/>
      </c>
      <c r="S3675" s="162">
        <f>AVERAGE(O3675,Q3675)</f>
        <v/>
      </c>
      <c r="T3675" s="162">
        <f>AVERAGE(P3675,Q3675)</f>
        <v/>
      </c>
      <c r="U3675" s="41">
        <f>STDEVA(K3675,L3675,M3675,N3675)</f>
        <v/>
      </c>
      <c r="V3675" s="42">
        <f>U3675/Q3675</f>
        <v/>
      </c>
      <c r="W3675" s="43">
        <f>IF(X3675=O3675,"MENOR",IF(X3675=S3675,"PROM[MEN-MED]","PROMEDIO"))</f>
        <v/>
      </c>
      <c r="X3675" s="163">
        <f>IF(V3675&lt;=300%,O3675,IF(AND(V3675&gt;100%,V3675&lt;=150%),S3675,R3675))</f>
        <v/>
      </c>
      <c r="Y3675" s="162">
        <f>ROUND(X3675,0)</f>
        <v/>
      </c>
    </row>
    <row r="3676" ht="15.75" customHeight="1">
      <c r="B3676" s="32" t="inlineStr">
        <is>
          <t>2.32</t>
        </is>
      </c>
      <c r="C3676" s="32" t="n">
        <v>8714199</v>
      </c>
      <c r="D3676" s="83" t="inlineStr">
        <is>
          <t>CAMBIO DE SOPORTE IZQUIERDO DEL ESTABILIZADOR DELANTERO N° 1</t>
        </is>
      </c>
      <c r="E3676" s="34" t="inlineStr">
        <is>
          <t>cambio de soporte izquierdo del estabilizador delantero n° 1</t>
        </is>
      </c>
      <c r="F3676" s="32" t="inlineStr">
        <is>
          <t>Unidad</t>
        </is>
      </c>
      <c r="G3676" s="35" t="inlineStr">
        <is>
          <t>suministro</t>
        </is>
      </c>
      <c r="H3676" s="159" t="n">
        <v>410372</v>
      </c>
      <c r="I3676" s="37" t="n">
        <v>158.91</v>
      </c>
      <c r="J3676" s="37" t="n">
        <v>151.76</v>
      </c>
      <c r="K3676" s="160">
        <f>H3676*(I3676/J3676)</f>
        <v/>
      </c>
      <c r="L3676" s="159" t="n">
        <v>509354.5695</v>
      </c>
      <c r="M3676" s="159" t="n">
        <v>494519</v>
      </c>
      <c r="N3676" s="159" t="n">
        <v>534080.52</v>
      </c>
      <c r="O3676" s="162">
        <f>MIN(K3676,L3676,M3676,N3676)</f>
        <v/>
      </c>
      <c r="P3676" s="162">
        <f>MAX(K3676,L3676,M3676,N3676)</f>
        <v/>
      </c>
      <c r="Q3676" s="162">
        <f>MEDIAN(K3676,L3676,M3676,N3676)</f>
        <v/>
      </c>
      <c r="R3676" s="162">
        <f>AVERAGE(K3676,L3676,M3676,N3676)</f>
        <v/>
      </c>
      <c r="S3676" s="162">
        <f>AVERAGE(O3676,Q3676)</f>
        <v/>
      </c>
      <c r="T3676" s="162">
        <f>AVERAGE(P3676,Q3676)</f>
        <v/>
      </c>
      <c r="U3676" s="41">
        <f>STDEVA(K3676,L3676,M3676,N3676)</f>
        <v/>
      </c>
      <c r="V3676" s="42">
        <f>U3676/Q3676</f>
        <v/>
      </c>
      <c r="W3676" s="43">
        <f>IF(X3676=O3676,"MENOR",IF(X3676=S3676,"PROM[MEN-MED]","PROMEDIO"))</f>
        <v/>
      </c>
      <c r="X3676" s="163">
        <f>IF(V3676&lt;=300%,O3676,IF(AND(V3676&gt;100%,V3676&lt;=150%),S3676,R3676))</f>
        <v/>
      </c>
      <c r="Y3676" s="162">
        <f>ROUND(X3676,0)</f>
        <v/>
      </c>
    </row>
    <row r="3677" ht="15.75" customHeight="1">
      <c r="B3677" s="32" t="inlineStr">
        <is>
          <t>2.33</t>
        </is>
      </c>
      <c r="C3677" s="32" t="n">
        <v>8714199</v>
      </c>
      <c r="D3677" s="83" t="inlineStr">
        <is>
          <t>CAMBIO DE SUBCONJUNTO DE REFUERZO DEL ELEMENTO DE SUSPENSIÓN DELANTERO DERECHO</t>
        </is>
      </c>
      <c r="E3677" s="34" t="inlineStr">
        <is>
          <t>cambio de subconjunto de refuerzo del elemento de suspensión delantero derecho</t>
        </is>
      </c>
      <c r="F3677" s="32" t="inlineStr">
        <is>
          <t>Unidad</t>
        </is>
      </c>
      <c r="G3677" s="35" t="inlineStr">
        <is>
          <t>suministro</t>
        </is>
      </c>
      <c r="H3677" s="159" t="n">
        <v>813960</v>
      </c>
      <c r="I3677" s="37" t="n">
        <v>158.91</v>
      </c>
      <c r="J3677" s="37" t="n">
        <v>151.76</v>
      </c>
      <c r="K3677" s="160">
        <f>H3677*(I3677/J3677)</f>
        <v/>
      </c>
      <c r="L3677" s="159" t="n">
        <v>999488.3066</v>
      </c>
      <c r="M3677" s="159" t="n">
        <v>970377</v>
      </c>
      <c r="N3677" s="159" t="n">
        <v>1048007.16</v>
      </c>
      <c r="O3677" s="162">
        <f>MIN(K3677,L3677,M3677,N3677)</f>
        <v/>
      </c>
      <c r="P3677" s="162">
        <f>MAX(K3677,L3677,M3677,N3677)</f>
        <v/>
      </c>
      <c r="Q3677" s="162">
        <f>MEDIAN(K3677,L3677,M3677,N3677)</f>
        <v/>
      </c>
      <c r="R3677" s="162">
        <f>AVERAGE(K3677,L3677,M3677,N3677)</f>
        <v/>
      </c>
      <c r="S3677" s="162">
        <f>AVERAGE(O3677,Q3677)</f>
        <v/>
      </c>
      <c r="T3677" s="162">
        <f>AVERAGE(P3677,Q3677)</f>
        <v/>
      </c>
      <c r="U3677" s="41">
        <f>STDEVA(K3677,L3677,M3677,N3677)</f>
        <v/>
      </c>
      <c r="V3677" s="42">
        <f>U3677/Q3677</f>
        <v/>
      </c>
      <c r="W3677" s="43">
        <f>IF(X3677=O3677,"MENOR",IF(X3677=S3677,"PROM[MEN-MED]","PROMEDIO"))</f>
        <v/>
      </c>
      <c r="X3677" s="163">
        <f>IF(V3677&lt;=300%,O3677,IF(AND(V3677&gt;100%,V3677&lt;=150%),S3677,R3677))</f>
        <v/>
      </c>
      <c r="Y3677" s="162">
        <f>ROUND(X3677,0)</f>
        <v/>
      </c>
    </row>
    <row r="3678" ht="15.75" customHeight="1">
      <c r="B3678" s="32" t="inlineStr">
        <is>
          <t>2.34</t>
        </is>
      </c>
      <c r="C3678" s="32" t="n">
        <v>8714199</v>
      </c>
      <c r="D3678" s="59" t="inlineStr">
        <is>
          <t>CAMBIO DE SUBCONJUNTO DEL REFUERZO DEL ELEMENTO DE SUSPENSIÓN DELANTERO IZQUIERDO</t>
        </is>
      </c>
      <c r="E3678" s="34" t="inlineStr">
        <is>
          <t>cambio de subconjunto del refuerzo del elemento de suspensión delantero izquierdo</t>
        </is>
      </c>
      <c r="F3678" s="32" t="inlineStr">
        <is>
          <t>Unidad</t>
        </is>
      </c>
      <c r="G3678" s="35" t="inlineStr">
        <is>
          <t>suministro</t>
        </is>
      </c>
      <c r="H3678" s="159" t="n">
        <v>813960</v>
      </c>
      <c r="I3678" s="37" t="n">
        <v>158.91</v>
      </c>
      <c r="J3678" s="37" t="n">
        <v>151.76</v>
      </c>
      <c r="K3678" s="160">
        <f>H3678*(I3678/J3678)</f>
        <v/>
      </c>
      <c r="L3678" s="159" t="n">
        <v>989878.414</v>
      </c>
      <c r="M3678" s="159" t="n">
        <v>961047</v>
      </c>
      <c r="N3678" s="159" t="n">
        <v>1037930.76</v>
      </c>
      <c r="O3678" s="162">
        <f>MIN(K3678,L3678,M3678,N3678)</f>
        <v/>
      </c>
      <c r="P3678" s="162">
        <f>MAX(K3678,L3678,M3678,N3678)</f>
        <v/>
      </c>
      <c r="Q3678" s="162">
        <f>MEDIAN(K3678,L3678,M3678,N3678)</f>
        <v/>
      </c>
      <c r="R3678" s="162">
        <f>AVERAGE(K3678,L3678,M3678,N3678)</f>
        <v/>
      </c>
      <c r="S3678" s="162">
        <f>AVERAGE(O3678,Q3678)</f>
        <v/>
      </c>
      <c r="T3678" s="162">
        <f>AVERAGE(P3678,Q3678)</f>
        <v/>
      </c>
      <c r="U3678" s="41">
        <f>STDEVA(K3678,L3678,M3678,N3678)</f>
        <v/>
      </c>
      <c r="V3678" s="42">
        <f>U3678/Q3678</f>
        <v/>
      </c>
      <c r="W3678" s="43">
        <f>IF(X3678=O3678,"MENOR",IF(X3678=S3678,"PROM[MEN-MED]","PROMEDIO"))</f>
        <v/>
      </c>
      <c r="X3678" s="163">
        <f>IF(V3678&lt;=300%,O3678,IF(AND(V3678&gt;100%,V3678&lt;=150%),S3678,R3678))</f>
        <v/>
      </c>
      <c r="Y3678" s="162">
        <f>ROUND(X3678,0)</f>
        <v/>
      </c>
    </row>
    <row r="3679" ht="15.75" customHeight="1">
      <c r="B3679" s="32" t="inlineStr">
        <is>
          <t>2.35</t>
        </is>
      </c>
      <c r="C3679" s="32" t="n">
        <v>8714199</v>
      </c>
      <c r="D3679" s="59" t="inlineStr">
        <is>
          <t xml:space="preserve">CAMBIO DE JUEGO DE AMORTIGUADORES TRASEROS </t>
        </is>
      </c>
      <c r="E3679" s="34" t="inlineStr">
        <is>
          <t xml:space="preserve">cambio de juego de amortiguadores traseros </t>
        </is>
      </c>
      <c r="F3679" s="32" t="inlineStr">
        <is>
          <t>Unidad</t>
        </is>
      </c>
      <c r="G3679" s="35" t="inlineStr">
        <is>
          <t>suministro</t>
        </is>
      </c>
      <c r="H3679" s="159" t="n">
        <v>433610</v>
      </c>
      <c r="I3679" s="37" t="n">
        <v>158.91</v>
      </c>
      <c r="J3679" s="37" t="n">
        <v>151.76</v>
      </c>
      <c r="K3679" s="160">
        <f>H3679*(I3679/J3679)</f>
        <v/>
      </c>
      <c r="L3679" s="159" t="n">
        <v>659918.9387000001</v>
      </c>
      <c r="M3679" s="159" t="n">
        <v>640698</v>
      </c>
      <c r="N3679" s="159" t="n">
        <v>691953.84</v>
      </c>
      <c r="O3679" s="162">
        <f>MIN(K3679,L3679,M3679,N3679)</f>
        <v/>
      </c>
      <c r="P3679" s="162">
        <f>MAX(K3679,L3679,M3679,N3679)</f>
        <v/>
      </c>
      <c r="Q3679" s="162">
        <f>MEDIAN(K3679,L3679,M3679,N3679)</f>
        <v/>
      </c>
      <c r="R3679" s="162">
        <f>AVERAGE(K3679,L3679,M3679,N3679)</f>
        <v/>
      </c>
      <c r="S3679" s="162">
        <f>AVERAGE(O3679,Q3679)</f>
        <v/>
      </c>
      <c r="T3679" s="162">
        <f>AVERAGE(P3679,Q3679)</f>
        <v/>
      </c>
      <c r="U3679" s="41">
        <f>STDEVA(K3679,L3679,M3679,N3679)</f>
        <v/>
      </c>
      <c r="V3679" s="42">
        <f>U3679/Q3679</f>
        <v/>
      </c>
      <c r="W3679" s="43">
        <f>IF(X3679=O3679,"MENOR",IF(X3679=S3679,"PROM[MEN-MED]","PROMEDIO"))</f>
        <v/>
      </c>
      <c r="X3679" s="163">
        <f>IF(V3679&lt;=300%,O3679,IF(AND(V3679&gt;100%,V3679&lt;=150%),S3679,R3679))</f>
        <v/>
      </c>
      <c r="Y3679" s="162">
        <f>ROUND(X3679,0)</f>
        <v/>
      </c>
    </row>
    <row r="3680" ht="15.75" customHeight="1">
      <c r="B3680" s="32" t="inlineStr">
        <is>
          <t>2.36</t>
        </is>
      </c>
      <c r="C3680" s="32" t="n">
        <v>8714199</v>
      </c>
      <c r="D3680" s="59" t="inlineStr">
        <is>
          <t>CAMBIO DE ELEMENTO AMORTIGUADOR DEL AMORTIGUADOR TRASERO NO.1</t>
        </is>
      </c>
      <c r="E3680" s="34" t="inlineStr">
        <is>
          <t>cambio de elemento amortiguador del amortiguador trasero no.1</t>
        </is>
      </c>
      <c r="F3680" s="32" t="inlineStr">
        <is>
          <t>Unidad</t>
        </is>
      </c>
      <c r="G3680" s="35" t="inlineStr">
        <is>
          <t>suministro</t>
        </is>
      </c>
      <c r="H3680" s="159" t="n">
        <v>544901</v>
      </c>
      <c r="I3680" s="37" t="n">
        <v>158.91</v>
      </c>
      <c r="J3680" s="37" t="n">
        <v>151.76</v>
      </c>
      <c r="K3680" s="160">
        <f>H3680*(I3680/J3680)</f>
        <v/>
      </c>
      <c r="L3680" s="159" t="n">
        <v>666325.5416999999</v>
      </c>
      <c r="M3680" s="159" t="n">
        <v>646918</v>
      </c>
      <c r="N3680" s="159" t="n">
        <v>698671.4399999999</v>
      </c>
      <c r="O3680" s="162">
        <f>MIN(K3680,L3680,M3680,N3680)</f>
        <v/>
      </c>
      <c r="P3680" s="162">
        <f>MAX(K3680,L3680,M3680,N3680)</f>
        <v/>
      </c>
      <c r="Q3680" s="162">
        <f>MEDIAN(K3680,L3680,M3680,N3680)</f>
        <v/>
      </c>
      <c r="R3680" s="162">
        <f>AVERAGE(K3680,L3680,M3680,N3680)</f>
        <v/>
      </c>
      <c r="S3680" s="162">
        <f>AVERAGE(O3680,Q3680)</f>
        <v/>
      </c>
      <c r="T3680" s="162">
        <f>AVERAGE(P3680,Q3680)</f>
        <v/>
      </c>
      <c r="U3680" s="41">
        <f>STDEVA(K3680,L3680,M3680,N3680)</f>
        <v/>
      </c>
      <c r="V3680" s="42">
        <f>U3680/Q3680</f>
        <v/>
      </c>
      <c r="W3680" s="43">
        <f>IF(X3680=O3680,"MENOR",IF(X3680=S3680,"PROM[MEN-MED]","PROMEDIO"))</f>
        <v/>
      </c>
      <c r="X3680" s="163">
        <f>IF(V3680&lt;=300%,O3680,IF(AND(V3680&gt;100%,V3680&lt;=150%),S3680,R3680))</f>
        <v/>
      </c>
      <c r="Y3680" s="162">
        <f>ROUND(X3680,0)</f>
        <v/>
      </c>
    </row>
    <row r="3681" ht="15.75" customHeight="1">
      <c r="B3681" s="32" t="inlineStr">
        <is>
          <t>2.37</t>
        </is>
      </c>
      <c r="C3681" s="32" t="n">
        <v>8714199</v>
      </c>
      <c r="D3681" s="59" t="inlineStr">
        <is>
          <t>CAMBIO DE ELEMENTO AMORTIGUADOR DEL AMORTIGUADOR TRASERO NO.2</t>
        </is>
      </c>
      <c r="E3681" s="34" t="inlineStr">
        <is>
          <t>cambio de elemento amortiguador del amortiguador trasero no.2</t>
        </is>
      </c>
      <c r="F3681" s="32" t="inlineStr">
        <is>
          <t>Unidad</t>
        </is>
      </c>
      <c r="G3681" s="35" t="inlineStr">
        <is>
          <t>suministro</t>
        </is>
      </c>
      <c r="H3681" s="159" t="n">
        <v>544901</v>
      </c>
      <c r="I3681" s="37" t="n">
        <v>158.91</v>
      </c>
      <c r="J3681" s="37" t="n">
        <v>151.76</v>
      </c>
      <c r="K3681" s="160">
        <f>H3681*(I3681/J3681)</f>
        <v/>
      </c>
      <c r="L3681" s="159" t="n">
        <v>672733.1681</v>
      </c>
      <c r="M3681" s="159" t="n">
        <v>653139</v>
      </c>
      <c r="N3681" s="159" t="n">
        <v>705390.12</v>
      </c>
      <c r="O3681" s="162">
        <f>MIN(K3681,L3681,M3681,N3681)</f>
        <v/>
      </c>
      <c r="P3681" s="162">
        <f>MAX(K3681,L3681,M3681,N3681)</f>
        <v/>
      </c>
      <c r="Q3681" s="162">
        <f>MEDIAN(K3681,L3681,M3681,N3681)</f>
        <v/>
      </c>
      <c r="R3681" s="162">
        <f>AVERAGE(K3681,L3681,M3681,N3681)</f>
        <v/>
      </c>
      <c r="S3681" s="162">
        <f>AVERAGE(O3681,Q3681)</f>
        <v/>
      </c>
      <c r="T3681" s="162">
        <f>AVERAGE(P3681,Q3681)</f>
        <v/>
      </c>
      <c r="U3681" s="41">
        <f>STDEVA(K3681,L3681,M3681,N3681)</f>
        <v/>
      </c>
      <c r="V3681" s="42">
        <f>U3681/Q3681</f>
        <v/>
      </c>
      <c r="W3681" s="43">
        <f>IF(X3681=O3681,"MENOR",IF(X3681=S3681,"PROM[MEN-MED]","PROMEDIO"))</f>
        <v/>
      </c>
      <c r="X3681" s="163">
        <f>IF(V3681&lt;=300%,O3681,IF(AND(V3681&gt;100%,V3681&lt;=150%),S3681,R3681))</f>
        <v/>
      </c>
      <c r="Y3681" s="162">
        <f>ROUND(X3681,0)</f>
        <v/>
      </c>
    </row>
    <row r="3682" ht="15.75" customHeight="1">
      <c r="B3682" s="32" t="inlineStr">
        <is>
          <t>2.38</t>
        </is>
      </c>
      <c r="C3682" s="32" t="n">
        <v>8714199</v>
      </c>
      <c r="D3682" s="59" t="inlineStr">
        <is>
          <t xml:space="preserve">CAMBIO DE SUBCONJUNTO DEL MUELLE HUECO </t>
        </is>
      </c>
      <c r="E3682" s="34" t="inlineStr">
        <is>
          <t xml:space="preserve">cambio de subconjunto del muelle hueco </t>
        </is>
      </c>
      <c r="F3682" s="32" t="inlineStr">
        <is>
          <t>Unidad</t>
        </is>
      </c>
      <c r="G3682" s="35" t="inlineStr">
        <is>
          <t>suministro</t>
        </is>
      </c>
      <c r="H3682" s="159" t="n">
        <v>544901</v>
      </c>
      <c r="I3682" s="37" t="n">
        <v>158.91</v>
      </c>
      <c r="J3682" s="37" t="n">
        <v>151.76</v>
      </c>
      <c r="K3682" s="160">
        <f>H3682*(I3682/J3682)</f>
        <v/>
      </c>
      <c r="L3682" s="159" t="n">
        <v>685546.3741</v>
      </c>
      <c r="M3682" s="159" t="n">
        <v>665579</v>
      </c>
      <c r="N3682" s="159" t="n">
        <v>718825.3199999999</v>
      </c>
      <c r="O3682" s="162">
        <f>MIN(K3682,L3682,M3682,N3682)</f>
        <v/>
      </c>
      <c r="P3682" s="162">
        <f>MAX(K3682,L3682,M3682,N3682)</f>
        <v/>
      </c>
      <c r="Q3682" s="162">
        <f>MEDIAN(K3682,L3682,M3682,N3682)</f>
        <v/>
      </c>
      <c r="R3682" s="162">
        <f>AVERAGE(K3682,L3682,M3682,N3682)</f>
        <v/>
      </c>
      <c r="S3682" s="162">
        <f>AVERAGE(O3682,Q3682)</f>
        <v/>
      </c>
      <c r="T3682" s="162">
        <f>AVERAGE(P3682,Q3682)</f>
        <v/>
      </c>
      <c r="U3682" s="41">
        <f>STDEVA(K3682,L3682,M3682,N3682)</f>
        <v/>
      </c>
      <c r="V3682" s="42">
        <f>U3682/Q3682</f>
        <v/>
      </c>
      <c r="W3682" s="43">
        <f>IF(X3682=O3682,"MENOR",IF(X3682=S3682,"PROM[MEN-MED]","PROMEDIO"))</f>
        <v/>
      </c>
      <c r="X3682" s="163">
        <f>IF(V3682&lt;=300%,O3682,IF(AND(V3682&gt;100%,V3682&lt;=150%),S3682,R3682))</f>
        <v/>
      </c>
      <c r="Y3682" s="162">
        <f>ROUND(X3682,0)</f>
        <v/>
      </c>
    </row>
    <row r="3683" ht="15.75" customHeight="1">
      <c r="B3683" s="32" t="inlineStr">
        <is>
          <t>2.39</t>
        </is>
      </c>
      <c r="C3683" s="32" t="n">
        <v>8714199</v>
      </c>
      <c r="D3683" s="59" t="inlineStr">
        <is>
          <t xml:space="preserve">CAMBIO DE MUELLE ESPIRAL TRASERO IZQUIERDO </t>
        </is>
      </c>
      <c r="E3683" s="34" t="inlineStr">
        <is>
          <t xml:space="preserve">cambio de muelle espiral trasero izquierdo </t>
        </is>
      </c>
      <c r="F3683" s="32" t="inlineStr">
        <is>
          <t>Unidad</t>
        </is>
      </c>
      <c r="G3683" s="35" t="inlineStr">
        <is>
          <t>suministro</t>
        </is>
      </c>
      <c r="H3683" s="159" t="n">
        <v>410372</v>
      </c>
      <c r="I3683" s="37" t="n">
        <v>158.91</v>
      </c>
      <c r="J3683" s="37" t="n">
        <v>151.76</v>
      </c>
      <c r="K3683" s="160">
        <f>H3683*(I3683/J3683)</f>
        <v/>
      </c>
      <c r="L3683" s="159" t="n">
        <v>499744.665</v>
      </c>
      <c r="M3683" s="159" t="n">
        <v>485189</v>
      </c>
      <c r="N3683" s="159" t="n">
        <v>524004.12</v>
      </c>
      <c r="O3683" s="162">
        <f>MIN(K3683,L3683,M3683,N3683)</f>
        <v/>
      </c>
      <c r="P3683" s="162">
        <f>MAX(K3683,L3683,M3683,N3683)</f>
        <v/>
      </c>
      <c r="Q3683" s="162">
        <f>MEDIAN(K3683,L3683,M3683,N3683)</f>
        <v/>
      </c>
      <c r="R3683" s="162">
        <f>AVERAGE(K3683,L3683,M3683,N3683)</f>
        <v/>
      </c>
      <c r="S3683" s="162">
        <f>AVERAGE(O3683,Q3683)</f>
        <v/>
      </c>
      <c r="T3683" s="162">
        <f>AVERAGE(P3683,Q3683)</f>
        <v/>
      </c>
      <c r="U3683" s="41">
        <f>STDEVA(K3683,L3683,M3683,N3683)</f>
        <v/>
      </c>
      <c r="V3683" s="42">
        <f>U3683/Q3683</f>
        <v/>
      </c>
      <c r="W3683" s="43">
        <f>IF(X3683=O3683,"MENOR",IF(X3683=S3683,"PROM[MEN-MED]","PROMEDIO"))</f>
        <v/>
      </c>
      <c r="X3683" s="163">
        <f>IF(V3683&lt;=300%,O3683,IF(AND(V3683&gt;100%,V3683&lt;=150%),S3683,R3683))</f>
        <v/>
      </c>
      <c r="Y3683" s="162">
        <f>ROUND(X3683,0)</f>
        <v/>
      </c>
    </row>
    <row r="3684" ht="15.75" customHeight="1">
      <c r="B3684" s="32" t="inlineStr">
        <is>
          <t>2.40</t>
        </is>
      </c>
      <c r="C3684" s="32" t="n">
        <v>8714199</v>
      </c>
      <c r="D3684" s="59" t="inlineStr">
        <is>
          <t xml:space="preserve">CAMBIO DE MUELLE ESPIRAL TRASERO DERECHO </t>
        </is>
      </c>
      <c r="E3684" s="34" t="inlineStr">
        <is>
          <t xml:space="preserve">cambio de muelle espiral trasero derecho </t>
        </is>
      </c>
      <c r="F3684" s="32" t="inlineStr">
        <is>
          <t>Unidad</t>
        </is>
      </c>
      <c r="G3684" s="35" t="inlineStr">
        <is>
          <t>suministro</t>
        </is>
      </c>
      <c r="H3684" s="159" t="n">
        <v>410372</v>
      </c>
      <c r="I3684" s="37" t="n">
        <v>158.91</v>
      </c>
      <c r="J3684" s="37" t="n">
        <v>151.76</v>
      </c>
      <c r="K3684" s="160">
        <f>H3684*(I3684/J3684)</f>
        <v/>
      </c>
      <c r="L3684" s="159" t="n">
        <v>514160.5511</v>
      </c>
      <c r="M3684" s="159" t="n">
        <v>499185</v>
      </c>
      <c r="N3684" s="159" t="n">
        <v>539119.8</v>
      </c>
      <c r="O3684" s="162">
        <f>MIN(K3684,L3684,M3684,N3684)</f>
        <v/>
      </c>
      <c r="P3684" s="162">
        <f>MAX(K3684,L3684,M3684,N3684)</f>
        <v/>
      </c>
      <c r="Q3684" s="162">
        <f>MEDIAN(K3684,L3684,M3684,N3684)</f>
        <v/>
      </c>
      <c r="R3684" s="162">
        <f>AVERAGE(K3684,L3684,M3684,N3684)</f>
        <v/>
      </c>
      <c r="S3684" s="162">
        <f>AVERAGE(O3684,Q3684)</f>
        <v/>
      </c>
      <c r="T3684" s="162">
        <f>AVERAGE(P3684,Q3684)</f>
        <v/>
      </c>
      <c r="U3684" s="41">
        <f>STDEVA(K3684,L3684,M3684,N3684)</f>
        <v/>
      </c>
      <c r="V3684" s="42">
        <f>U3684/Q3684</f>
        <v/>
      </c>
      <c r="W3684" s="43">
        <f>IF(X3684=O3684,"MENOR",IF(X3684=S3684,"PROM[MEN-MED]","PROMEDIO"))</f>
        <v/>
      </c>
      <c r="X3684" s="163">
        <f>IF(V3684&lt;=300%,O3684,IF(AND(V3684&gt;100%,V3684&lt;=150%),S3684,R3684))</f>
        <v/>
      </c>
      <c r="Y3684" s="162">
        <f>ROUND(X3684,0)</f>
        <v/>
      </c>
    </row>
    <row r="3685" ht="15.75" customHeight="1">
      <c r="B3685" s="32" t="inlineStr">
        <is>
          <t>2.41</t>
        </is>
      </c>
      <c r="C3685" s="32" t="n">
        <v>8714199</v>
      </c>
      <c r="D3685" s="59" t="inlineStr">
        <is>
          <t xml:space="preserve">CAMBIO DE CONJUNTO DEL BRAZO DE CONTROL SUPERIOR TRASERO </t>
        </is>
      </c>
      <c r="E3685" s="34" t="inlineStr">
        <is>
          <t xml:space="preserve">cambio de conjunto del brazo de control superior trasero </t>
        </is>
      </c>
      <c r="F3685" s="32" t="inlineStr">
        <is>
          <t>Unidad</t>
        </is>
      </c>
      <c r="G3685" s="35" t="inlineStr">
        <is>
          <t>suministro</t>
        </is>
      </c>
      <c r="H3685" s="159" t="n">
        <v>410372</v>
      </c>
      <c r="I3685" s="37" t="n">
        <v>158.91</v>
      </c>
      <c r="J3685" s="37" t="n">
        <v>151.76</v>
      </c>
      <c r="K3685" s="160">
        <f>H3685*(I3685/J3685)</f>
        <v/>
      </c>
      <c r="L3685" s="159" t="n">
        <v>499744.665</v>
      </c>
      <c r="M3685" s="159" t="n">
        <v>485189</v>
      </c>
      <c r="N3685" s="159" t="n">
        <v>524004.12</v>
      </c>
      <c r="O3685" s="162">
        <f>MIN(K3685,L3685,M3685,N3685)</f>
        <v/>
      </c>
      <c r="P3685" s="162">
        <f>MAX(K3685,L3685,M3685,N3685)</f>
        <v/>
      </c>
      <c r="Q3685" s="162">
        <f>MEDIAN(K3685,L3685,M3685,N3685)</f>
        <v/>
      </c>
      <c r="R3685" s="162">
        <f>AVERAGE(K3685,L3685,M3685,N3685)</f>
        <v/>
      </c>
      <c r="S3685" s="162">
        <f>AVERAGE(O3685,Q3685)</f>
        <v/>
      </c>
      <c r="T3685" s="162">
        <f>AVERAGE(P3685,Q3685)</f>
        <v/>
      </c>
      <c r="U3685" s="41">
        <f>STDEVA(K3685,L3685,M3685,N3685)</f>
        <v/>
      </c>
      <c r="V3685" s="42">
        <f>U3685/Q3685</f>
        <v/>
      </c>
      <c r="W3685" s="43">
        <f>IF(X3685=O3685,"MENOR",IF(X3685=S3685,"PROM[MEN-MED]","PROMEDIO"))</f>
        <v/>
      </c>
      <c r="X3685" s="163">
        <f>IF(V3685&lt;=300%,O3685,IF(AND(V3685&gt;100%,V3685&lt;=150%),S3685,R3685))</f>
        <v/>
      </c>
      <c r="Y3685" s="162">
        <f>ROUND(X3685,0)</f>
        <v/>
      </c>
    </row>
    <row r="3686" ht="15.75" customHeight="1">
      <c r="B3686" s="32" t="inlineStr">
        <is>
          <t>2.42</t>
        </is>
      </c>
      <c r="C3686" s="32" t="n">
        <v>8714199</v>
      </c>
      <c r="D3686" s="59" t="inlineStr">
        <is>
          <t xml:space="preserve">CAMBIO DE CONJUNTO DEL BRAZO DE CONTROL INFERIOR  TRASERO </t>
        </is>
      </c>
      <c r="E3686" s="34" t="inlineStr">
        <is>
          <t xml:space="preserve">cambio de conjunto del brazo de control inferior  trasero </t>
        </is>
      </c>
      <c r="F3686" s="32" t="inlineStr">
        <is>
          <t>Unidad</t>
        </is>
      </c>
      <c r="G3686" s="35" t="inlineStr">
        <is>
          <t>suministro</t>
        </is>
      </c>
      <c r="H3686" s="159" t="n">
        <v>410372</v>
      </c>
      <c r="I3686" s="37" t="n">
        <v>158.91</v>
      </c>
      <c r="J3686" s="37" t="n">
        <v>151.76</v>
      </c>
      <c r="K3686" s="160">
        <f>H3686*(I3686/J3686)</f>
        <v/>
      </c>
      <c r="L3686" s="159" t="n">
        <v>494938.6953</v>
      </c>
      <c r="M3686" s="159" t="n">
        <v>480523</v>
      </c>
      <c r="N3686" s="159" t="n">
        <v>518964.84</v>
      </c>
      <c r="O3686" s="162">
        <f>MIN(K3686,L3686,M3686,N3686)</f>
        <v/>
      </c>
      <c r="P3686" s="162">
        <f>MAX(K3686,L3686,M3686,N3686)</f>
        <v/>
      </c>
      <c r="Q3686" s="162">
        <f>MEDIAN(K3686,L3686,M3686,N3686)</f>
        <v/>
      </c>
      <c r="R3686" s="162">
        <f>AVERAGE(K3686,L3686,M3686,N3686)</f>
        <v/>
      </c>
      <c r="S3686" s="162">
        <f>AVERAGE(O3686,Q3686)</f>
        <v/>
      </c>
      <c r="T3686" s="162">
        <f>AVERAGE(P3686,Q3686)</f>
        <v/>
      </c>
      <c r="U3686" s="41">
        <f>STDEVA(K3686,L3686,M3686,N3686)</f>
        <v/>
      </c>
      <c r="V3686" s="42">
        <f>U3686/Q3686</f>
        <v/>
      </c>
      <c r="W3686" s="43">
        <f>IF(X3686=O3686,"MENOR",IF(X3686=S3686,"PROM[MEN-MED]","PROMEDIO"))</f>
        <v/>
      </c>
      <c r="X3686" s="163">
        <f>IF(V3686&lt;=300%,O3686,IF(AND(V3686&gt;100%,V3686&lt;=150%),S3686,R3686))</f>
        <v/>
      </c>
      <c r="Y3686" s="162">
        <f>ROUND(X3686,0)</f>
        <v/>
      </c>
    </row>
    <row r="3687" ht="15.75" customHeight="1">
      <c r="B3687" s="32" t="inlineStr">
        <is>
          <t>2.43</t>
        </is>
      </c>
      <c r="C3687" s="32" t="n">
        <v>8714199</v>
      </c>
      <c r="D3687" s="59" t="inlineStr">
        <is>
          <t xml:space="preserve">CAMBIO DE CONJUNTO DEL  VASTAGO DE CONTROL LATERAL TRASERO </t>
        </is>
      </c>
      <c r="E3687" s="34" t="inlineStr">
        <is>
          <t xml:space="preserve">cambio de conjunto del  vastago de control lateral trasero </t>
        </is>
      </c>
      <c r="F3687" s="32" t="inlineStr">
        <is>
          <t>Unidad</t>
        </is>
      </c>
      <c r="G3687" s="35" t="inlineStr">
        <is>
          <t>suministro</t>
        </is>
      </c>
      <c r="H3687" s="159" t="n">
        <v>410372</v>
      </c>
      <c r="I3687" s="37" t="n">
        <v>158.91</v>
      </c>
      <c r="J3687" s="37" t="n">
        <v>151.76</v>
      </c>
      <c r="K3687" s="160">
        <f>H3687*(I3687/J3687)</f>
        <v/>
      </c>
      <c r="L3687" s="159" t="n">
        <v>504549.6232</v>
      </c>
      <c r="M3687" s="159" t="n">
        <v>489854</v>
      </c>
      <c r="N3687" s="159" t="n">
        <v>529042.3199999999</v>
      </c>
      <c r="O3687" s="162">
        <f>MIN(K3687,L3687,M3687,N3687)</f>
        <v/>
      </c>
      <c r="P3687" s="162">
        <f>MAX(K3687,L3687,M3687,N3687)</f>
        <v/>
      </c>
      <c r="Q3687" s="162">
        <f>MEDIAN(K3687,L3687,M3687,N3687)</f>
        <v/>
      </c>
      <c r="R3687" s="162">
        <f>AVERAGE(K3687,L3687,M3687,N3687)</f>
        <v/>
      </c>
      <c r="S3687" s="162">
        <f>AVERAGE(O3687,Q3687)</f>
        <v/>
      </c>
      <c r="T3687" s="162">
        <f>AVERAGE(P3687,Q3687)</f>
        <v/>
      </c>
      <c r="U3687" s="41">
        <f>STDEVA(K3687,L3687,M3687,N3687)</f>
        <v/>
      </c>
      <c r="V3687" s="42">
        <f>U3687/Q3687</f>
        <v/>
      </c>
      <c r="W3687" s="43">
        <f>IF(X3687=O3687,"MENOR",IF(X3687=S3687,"PROM[MEN-MED]","PROMEDIO"))</f>
        <v/>
      </c>
      <c r="X3687" s="163">
        <f>IF(V3687&lt;=300%,O3687,IF(AND(V3687&gt;100%,V3687&lt;=150%),S3687,R3687))</f>
        <v/>
      </c>
      <c r="Y3687" s="162">
        <f>ROUND(X3687,0)</f>
        <v/>
      </c>
    </row>
    <row r="3688" ht="15.75" customHeight="1">
      <c r="B3688" s="32" t="inlineStr">
        <is>
          <t>2.44</t>
        </is>
      </c>
      <c r="C3688" s="32" t="n">
        <v>8714199</v>
      </c>
      <c r="D3688" s="59" t="inlineStr">
        <is>
          <t xml:space="preserve">CAMBIO DE BARRA ESTABILIZADORA TRASERA </t>
        </is>
      </c>
      <c r="E3688" s="34" t="inlineStr">
        <is>
          <t xml:space="preserve">cambio de barra estabilizadora trasera </t>
        </is>
      </c>
      <c r="F3688" s="32" t="inlineStr">
        <is>
          <t>Unidad</t>
        </is>
      </c>
      <c r="G3688" s="35" t="inlineStr">
        <is>
          <t>suministro</t>
        </is>
      </c>
      <c r="H3688" s="159" t="n">
        <v>262904</v>
      </c>
      <c r="I3688" s="37" t="n">
        <v>158.91</v>
      </c>
      <c r="J3688" s="37" t="n">
        <v>151.76</v>
      </c>
      <c r="K3688" s="160">
        <f>H3688*(I3688/J3688)</f>
        <v/>
      </c>
      <c r="L3688" s="159" t="n">
        <v>989878.414</v>
      </c>
      <c r="M3688" s="159" t="n">
        <v>961047</v>
      </c>
      <c r="N3688" s="159" t="n">
        <v>1037930.76</v>
      </c>
      <c r="O3688" s="162">
        <f>MIN(K3688,L3688,M3688,N3688)</f>
        <v/>
      </c>
      <c r="P3688" s="162">
        <f>MAX(K3688,L3688,M3688,N3688)</f>
        <v/>
      </c>
      <c r="Q3688" s="162">
        <f>MEDIAN(K3688,L3688,M3688,N3688)</f>
        <v/>
      </c>
      <c r="R3688" s="162">
        <f>AVERAGE(K3688,L3688,M3688,N3688)</f>
        <v/>
      </c>
      <c r="S3688" s="162">
        <f>AVERAGE(O3688,Q3688)</f>
        <v/>
      </c>
      <c r="T3688" s="162">
        <f>AVERAGE(P3688,Q3688)</f>
        <v/>
      </c>
      <c r="U3688" s="41">
        <f>STDEVA(K3688,L3688,M3688,N3688)</f>
        <v/>
      </c>
      <c r="V3688" s="42">
        <f>U3688/Q3688</f>
        <v/>
      </c>
      <c r="W3688" s="43">
        <f>IF(X3688=O3688,"MENOR",IF(X3688=S3688,"PROM[MEN-MED]","PROMEDIO"))</f>
        <v/>
      </c>
      <c r="X3688" s="163">
        <f>IF(V3688&lt;=300%,O3688,IF(AND(V3688&gt;100%,V3688&lt;=150%),S3688,R3688))</f>
        <v/>
      </c>
      <c r="Y3688" s="162">
        <f>ROUND(X3688,0)</f>
        <v/>
      </c>
    </row>
    <row r="3689" ht="15.75" customHeight="1">
      <c r="B3689" s="32" t="inlineStr">
        <is>
          <t>2.45</t>
        </is>
      </c>
      <c r="C3689" s="32" t="n">
        <v>8714199</v>
      </c>
      <c r="D3689" s="59" t="inlineStr">
        <is>
          <t xml:space="preserve">CAMBIO DE CONJUNTO DEL ESTABILIZADOR TRASERO DERECHO </t>
        </is>
      </c>
      <c r="E3689" s="34" t="inlineStr">
        <is>
          <t xml:space="preserve">cambio de conjunto del estabilizador trasero derecho </t>
        </is>
      </c>
      <c r="F3689" s="32" t="inlineStr">
        <is>
          <t>Unidad</t>
        </is>
      </c>
      <c r="G3689" s="35" t="inlineStr">
        <is>
          <t>suministro</t>
        </is>
      </c>
      <c r="H3689" s="159" t="n">
        <v>410372</v>
      </c>
      <c r="I3689" s="37" t="n">
        <v>158.91</v>
      </c>
      <c r="J3689" s="37" t="n">
        <v>151.76</v>
      </c>
      <c r="K3689" s="160">
        <f>H3689*(I3689/J3689)</f>
        <v/>
      </c>
      <c r="L3689" s="159" t="n">
        <v>509354.5695</v>
      </c>
      <c r="M3689" s="159" t="n">
        <v>494519</v>
      </c>
      <c r="N3689" s="159" t="n">
        <v>534080.52</v>
      </c>
      <c r="O3689" s="162">
        <f>MIN(K3689,L3689,M3689,N3689)</f>
        <v/>
      </c>
      <c r="P3689" s="162">
        <f>MAX(K3689,L3689,M3689,N3689)</f>
        <v/>
      </c>
      <c r="Q3689" s="162">
        <f>MEDIAN(K3689,L3689,M3689,N3689)</f>
        <v/>
      </c>
      <c r="R3689" s="162">
        <f>AVERAGE(K3689,L3689,M3689,N3689)</f>
        <v/>
      </c>
      <c r="S3689" s="162">
        <f>AVERAGE(O3689,Q3689)</f>
        <v/>
      </c>
      <c r="T3689" s="162">
        <f>AVERAGE(P3689,Q3689)</f>
        <v/>
      </c>
      <c r="U3689" s="41">
        <f>STDEVA(K3689,L3689,M3689,N3689)</f>
        <v/>
      </c>
      <c r="V3689" s="42">
        <f>U3689/Q3689</f>
        <v/>
      </c>
      <c r="W3689" s="43">
        <f>IF(X3689=O3689,"MENOR",IF(X3689=S3689,"PROM[MEN-MED]","PROMEDIO"))</f>
        <v/>
      </c>
      <c r="X3689" s="163">
        <f>IF(V3689&lt;=300%,O3689,IF(AND(V3689&gt;100%,V3689&lt;=150%),S3689,R3689))</f>
        <v/>
      </c>
      <c r="Y3689" s="162">
        <f>ROUND(X3689,0)</f>
        <v/>
      </c>
    </row>
    <row r="3690" ht="15.75" customHeight="1">
      <c r="B3690" s="32" t="inlineStr">
        <is>
          <t>2.46</t>
        </is>
      </c>
      <c r="C3690" s="32" t="n">
        <v>8714199</v>
      </c>
      <c r="D3690" s="59" t="inlineStr">
        <is>
          <t xml:space="preserve">CAMBIO DE CONJUNTO DEL ESTABILIZADOR TRASERO IZQUIERDO </t>
        </is>
      </c>
      <c r="E3690" s="34" t="inlineStr">
        <is>
          <t xml:space="preserve">cambio de conjunto del estabilizador trasero izquierdo </t>
        </is>
      </c>
      <c r="F3690" s="32" t="inlineStr">
        <is>
          <t>Unidad</t>
        </is>
      </c>
      <c r="G3690" s="35" t="inlineStr">
        <is>
          <t>suministro</t>
        </is>
      </c>
      <c r="H3690" s="159" t="n">
        <v>410372</v>
      </c>
      <c r="I3690" s="37" t="n">
        <v>158.91</v>
      </c>
      <c r="J3690" s="37" t="n">
        <v>151.76</v>
      </c>
      <c r="K3690" s="160">
        <f>H3690*(I3690/J3690)</f>
        <v/>
      </c>
      <c r="L3690" s="159" t="n">
        <v>499744.665</v>
      </c>
      <c r="M3690" s="159" t="n">
        <v>485189</v>
      </c>
      <c r="N3690" s="159" t="n">
        <v>524004.12</v>
      </c>
      <c r="O3690" s="162">
        <f>MIN(K3690,L3690,M3690,N3690)</f>
        <v/>
      </c>
      <c r="P3690" s="162">
        <f>MAX(K3690,L3690,M3690,N3690)</f>
        <v/>
      </c>
      <c r="Q3690" s="162">
        <f>MEDIAN(K3690,L3690,M3690,N3690)</f>
        <v/>
      </c>
      <c r="R3690" s="162">
        <f>AVERAGE(K3690,L3690,M3690,N3690)</f>
        <v/>
      </c>
      <c r="S3690" s="162">
        <f>AVERAGE(O3690,Q3690)</f>
        <v/>
      </c>
      <c r="T3690" s="162">
        <f>AVERAGE(P3690,Q3690)</f>
        <v/>
      </c>
      <c r="U3690" s="41">
        <f>STDEVA(K3690,L3690,M3690,N3690)</f>
        <v/>
      </c>
      <c r="V3690" s="42">
        <f>U3690/Q3690</f>
        <v/>
      </c>
      <c r="W3690" s="43">
        <f>IF(X3690=O3690,"MENOR",IF(X3690=S3690,"PROM[MEN-MED]","PROMEDIO"))</f>
        <v/>
      </c>
      <c r="X3690" s="163">
        <f>IF(V3690&lt;=300%,O3690,IF(AND(V3690&gt;100%,V3690&lt;=150%),S3690,R3690))</f>
        <v/>
      </c>
      <c r="Y3690" s="162">
        <f>ROUND(X3690,0)</f>
        <v/>
      </c>
    </row>
    <row r="3691" ht="15.75" customHeight="1">
      <c r="B3691" s="32" t="inlineStr">
        <is>
          <t>2.47</t>
        </is>
      </c>
      <c r="C3691" s="32" t="n">
        <v>8714199</v>
      </c>
      <c r="D3691" s="59" t="inlineStr">
        <is>
          <t xml:space="preserve">CAMBIO DE CASQUILLOS DEL ESTABILIZADOR TRASERO </t>
        </is>
      </c>
      <c r="E3691" s="34" t="inlineStr">
        <is>
          <t xml:space="preserve">cambio de casquillos del estabilizador trasero </t>
        </is>
      </c>
      <c r="F3691" s="32" t="inlineStr">
        <is>
          <t>Unidad</t>
        </is>
      </c>
      <c r="G3691" s="35" t="inlineStr">
        <is>
          <t>suministro</t>
        </is>
      </c>
      <c r="H3691" s="159" t="n">
        <v>410372</v>
      </c>
      <c r="I3691" s="37" t="n">
        <v>158.91</v>
      </c>
      <c r="J3691" s="37" t="n">
        <v>151.76</v>
      </c>
      <c r="K3691" s="160">
        <f>H3691*(I3691/J3691)</f>
        <v/>
      </c>
      <c r="L3691" s="159" t="n">
        <v>514160.5511</v>
      </c>
      <c r="M3691" s="159" t="n">
        <v>499185</v>
      </c>
      <c r="N3691" s="159" t="n">
        <v>539119.8</v>
      </c>
      <c r="O3691" s="162">
        <f>MIN(K3691,L3691,M3691,N3691)</f>
        <v/>
      </c>
      <c r="P3691" s="162">
        <f>MAX(K3691,L3691,M3691,N3691)</f>
        <v/>
      </c>
      <c r="Q3691" s="162">
        <f>MEDIAN(K3691,L3691,M3691,N3691)</f>
        <v/>
      </c>
      <c r="R3691" s="162">
        <f>AVERAGE(K3691,L3691,M3691,N3691)</f>
        <v/>
      </c>
      <c r="S3691" s="162">
        <f>AVERAGE(O3691,Q3691)</f>
        <v/>
      </c>
      <c r="T3691" s="162">
        <f>AVERAGE(P3691,Q3691)</f>
        <v/>
      </c>
      <c r="U3691" s="41">
        <f>STDEVA(K3691,L3691,M3691,N3691)</f>
        <v/>
      </c>
      <c r="V3691" s="42">
        <f>U3691/Q3691</f>
        <v/>
      </c>
      <c r="W3691" s="43">
        <f>IF(X3691=O3691,"MENOR",IF(X3691=S3691,"PROM[MEN-MED]","PROMEDIO"))</f>
        <v/>
      </c>
      <c r="X3691" s="163">
        <f>IF(V3691&lt;=300%,O3691,IF(AND(V3691&gt;100%,V3691&lt;=150%),S3691,R3691))</f>
        <v/>
      </c>
      <c r="Y3691" s="162">
        <f>ROUND(X3691,0)</f>
        <v/>
      </c>
    </row>
    <row r="3692" ht="15.75" customHeight="1">
      <c r="B3692" s="32" t="inlineStr">
        <is>
          <t>2.48</t>
        </is>
      </c>
      <c r="C3692" s="32" t="n">
        <v>8714199</v>
      </c>
      <c r="D3692" s="59" t="inlineStr">
        <is>
          <t xml:space="preserve">CAMBIO DE SOPORTE DEL ESTABILIZADOR TRASERO </t>
        </is>
      </c>
      <c r="E3692" s="34" t="inlineStr">
        <is>
          <t xml:space="preserve">cambio de soporte del estabilizador trasero </t>
        </is>
      </c>
      <c r="F3692" s="32" t="inlineStr">
        <is>
          <t>Unidad</t>
        </is>
      </c>
      <c r="G3692" s="35" t="inlineStr">
        <is>
          <t>suministro</t>
        </is>
      </c>
      <c r="H3692" s="159" t="n">
        <v>410372</v>
      </c>
      <c r="I3692" s="37" t="n">
        <v>158.91</v>
      </c>
      <c r="J3692" s="37" t="n">
        <v>151.76</v>
      </c>
      <c r="K3692" s="160">
        <f>H3692*(I3692/J3692)</f>
        <v/>
      </c>
      <c r="L3692" s="159" t="n">
        <v>514160.5511</v>
      </c>
      <c r="M3692" s="159" t="n">
        <v>499185</v>
      </c>
      <c r="N3692" s="159" t="n">
        <v>539119.8</v>
      </c>
      <c r="O3692" s="162">
        <f>MIN(K3692,L3692,M3692,N3692)</f>
        <v/>
      </c>
      <c r="P3692" s="162">
        <f>MAX(K3692,L3692,M3692,N3692)</f>
        <v/>
      </c>
      <c r="Q3692" s="162">
        <f>MEDIAN(K3692,L3692,M3692,N3692)</f>
        <v/>
      </c>
      <c r="R3692" s="162">
        <f>AVERAGE(K3692,L3692,M3692,N3692)</f>
        <v/>
      </c>
      <c r="S3692" s="162">
        <f>AVERAGE(O3692,Q3692)</f>
        <v/>
      </c>
      <c r="T3692" s="162">
        <f>AVERAGE(P3692,Q3692)</f>
        <v/>
      </c>
      <c r="U3692" s="41">
        <f>STDEVA(K3692,L3692,M3692,N3692)</f>
        <v/>
      </c>
      <c r="V3692" s="42">
        <f>U3692/Q3692</f>
        <v/>
      </c>
      <c r="W3692" s="43">
        <f>IF(X3692=O3692,"MENOR",IF(X3692=S3692,"PROM[MEN-MED]","PROMEDIO"))</f>
        <v/>
      </c>
      <c r="X3692" s="163">
        <f>IF(V3692&lt;=300%,O3692,IF(AND(V3692&gt;100%,V3692&lt;=150%),S3692,R3692))</f>
        <v/>
      </c>
      <c r="Y3692" s="162">
        <f>ROUND(X3692,0)</f>
        <v/>
      </c>
    </row>
    <row r="3693" ht="15" customHeight="1">
      <c r="B3693" s="26" t="inlineStr">
        <is>
          <t>3.</t>
        </is>
      </c>
      <c r="C3693" s="142" t="inlineStr">
        <is>
          <t>SISTEMA DE DIRECCIÓN</t>
        </is>
      </c>
      <c r="H3693" s="157" t="n"/>
      <c r="I3693" s="29" t="n"/>
      <c r="J3693" s="29" t="n"/>
      <c r="K3693" s="157" t="n"/>
      <c r="L3693" s="157" t="n"/>
      <c r="M3693" s="157" t="n"/>
      <c r="N3693" s="157" t="n"/>
      <c r="O3693" s="29" t="n"/>
      <c r="P3693" s="29" t="n"/>
      <c r="Q3693" s="29" t="n"/>
      <c r="R3693" s="29" t="n"/>
      <c r="S3693" s="29" t="n"/>
      <c r="T3693" s="29" t="n"/>
      <c r="U3693" s="29" t="n"/>
      <c r="V3693" s="75" t="n"/>
      <c r="W3693" s="29" t="n"/>
      <c r="X3693" s="29" t="n"/>
      <c r="Y3693" s="29" t="n"/>
    </row>
    <row r="3694" ht="15.75" customHeight="1">
      <c r="B3694" s="32" t="inlineStr">
        <is>
          <t>3.1</t>
        </is>
      </c>
      <c r="C3694" s="32" t="n">
        <v>8714199</v>
      </c>
      <c r="D3694" s="58" t="inlineStr">
        <is>
          <t xml:space="preserve">CAMBIO DE CONJUNTO DE LA BOMBA DE PALETAS </t>
        </is>
      </c>
      <c r="E3694" s="56" t="inlineStr">
        <is>
          <t xml:space="preserve">cambio de conjunto de la bomba de paletas </t>
        </is>
      </c>
      <c r="F3694" s="32" t="inlineStr">
        <is>
          <t>Unidad</t>
        </is>
      </c>
      <c r="G3694" s="35" t="inlineStr">
        <is>
          <t>suministro</t>
        </is>
      </c>
      <c r="H3694" s="159" t="n">
        <v>1094324</v>
      </c>
      <c r="I3694" s="37" t="n">
        <v>158.91</v>
      </c>
      <c r="J3694" s="37" t="n">
        <v>151.76</v>
      </c>
      <c r="K3694" s="160">
        <f>H3694*(I3694/J3694)</f>
        <v/>
      </c>
      <c r="L3694" s="159" t="n">
        <v>1371093.7716</v>
      </c>
      <c r="M3694" s="159" t="n">
        <v>1331159</v>
      </c>
      <c r="N3694" s="159" t="n">
        <v>1437651.72</v>
      </c>
      <c r="O3694" s="162">
        <f>MIN(K3694,L3694,M3694,N3694)</f>
        <v/>
      </c>
      <c r="P3694" s="162">
        <f>MAX(K3694,L3694,M3694,N3694)</f>
        <v/>
      </c>
      <c r="Q3694" s="162">
        <f>MEDIAN(K3694,L3694,M3694,N3694)</f>
        <v/>
      </c>
      <c r="R3694" s="162">
        <f>AVERAGE(K3694,L3694,M3694,N3694)</f>
        <v/>
      </c>
      <c r="S3694" s="162">
        <f>AVERAGE(O3694,Q3694)</f>
        <v/>
      </c>
      <c r="T3694" s="162">
        <f>AVERAGE(P3694,Q3694)</f>
        <v/>
      </c>
      <c r="U3694" s="41">
        <f>STDEVA(K3694,L3694,M3694,N3694)</f>
        <v/>
      </c>
      <c r="V3694" s="42">
        <f>U3694/Q3694</f>
        <v/>
      </c>
      <c r="W3694" s="43">
        <f>IF(X3694=O3694,"MENOR",IF(X3694=S3694,"PROM[MEN-MED]","PROMEDIO"))</f>
        <v/>
      </c>
      <c r="X3694" s="163">
        <f>IF(V3694&lt;=300%,O3694,IF(AND(V3694&gt;100%,V3694&lt;=150%),S3694,R3694))</f>
        <v/>
      </c>
      <c r="Y3694" s="162">
        <f>ROUND(X3694,0)</f>
        <v/>
      </c>
    </row>
    <row r="3695" ht="15.75" customHeight="1">
      <c r="B3695" s="32" t="inlineStr">
        <is>
          <t>3.2</t>
        </is>
      </c>
      <c r="C3695" s="32" t="n">
        <v>8714199</v>
      </c>
      <c r="D3695" s="59" t="inlineStr">
        <is>
          <t xml:space="preserve">CAMBIO DE TUBO DE ALIMENTACION DE PRESION DE LA BOMBA </t>
        </is>
      </c>
      <c r="E3695" s="34" t="inlineStr">
        <is>
          <t xml:space="preserve">cambio de tubo de alimentacion de presion de la bomba </t>
        </is>
      </c>
      <c r="F3695" s="32" t="inlineStr">
        <is>
          <t>Juego</t>
        </is>
      </c>
      <c r="G3695" s="35" t="inlineStr">
        <is>
          <t>suministro</t>
        </is>
      </c>
      <c r="H3695" s="159" t="n">
        <v>683953</v>
      </c>
      <c r="I3695" s="37" t="n">
        <v>158.91</v>
      </c>
      <c r="J3695" s="37" t="n">
        <v>151.76</v>
      </c>
      <c r="K3695" s="160">
        <f>H3695*(I3695/J3695)</f>
        <v/>
      </c>
      <c r="L3695" s="159" t="n">
        <v>832907.4418</v>
      </c>
      <c r="M3695" s="159" t="n">
        <v>808648</v>
      </c>
      <c r="N3695" s="159" t="n">
        <v>873339.84</v>
      </c>
      <c r="O3695" s="162">
        <f>MIN(K3695,L3695,M3695,N3695)</f>
        <v/>
      </c>
      <c r="P3695" s="162">
        <f>MAX(K3695,L3695,M3695,N3695)</f>
        <v/>
      </c>
      <c r="Q3695" s="162">
        <f>MEDIAN(K3695,L3695,M3695,N3695)</f>
        <v/>
      </c>
      <c r="R3695" s="162">
        <f>AVERAGE(K3695,L3695,M3695,N3695)</f>
        <v/>
      </c>
      <c r="S3695" s="162">
        <f>AVERAGE(O3695,Q3695)</f>
        <v/>
      </c>
      <c r="T3695" s="162">
        <f>AVERAGE(P3695,Q3695)</f>
        <v/>
      </c>
      <c r="U3695" s="41">
        <f>STDEVA(K3695,L3695,M3695,N3695)</f>
        <v/>
      </c>
      <c r="V3695" s="42">
        <f>U3695/Q3695</f>
        <v/>
      </c>
      <c r="W3695" s="43">
        <f>IF(X3695=O3695,"MENOR",IF(X3695=S3695,"PROM[MEN-MED]","PROMEDIO"))</f>
        <v/>
      </c>
      <c r="X3695" s="163">
        <f>IF(V3695&lt;=300%,O3695,IF(AND(V3695&gt;100%,V3695&lt;=150%),S3695,R3695))</f>
        <v/>
      </c>
      <c r="Y3695" s="162">
        <f>ROUND(X3695,0)</f>
        <v/>
      </c>
    </row>
    <row r="3696" ht="15.75" customHeight="1">
      <c r="B3696" s="32" t="inlineStr">
        <is>
          <t>3.3</t>
        </is>
      </c>
      <c r="C3696" s="32" t="n">
        <v>8714199</v>
      </c>
      <c r="D3696" s="58" t="inlineStr">
        <is>
          <t xml:space="preserve">CAMBIO DE MANGUERA DEL DEPOSITO DE ACEITE A LA BOMBA </t>
        </is>
      </c>
      <c r="E3696" s="56" t="inlineStr">
        <is>
          <t xml:space="preserve">cambio de manguera del deposito de aceite a la bomba </t>
        </is>
      </c>
      <c r="F3696" s="32" t="inlineStr">
        <is>
          <t>Unidad</t>
        </is>
      </c>
      <c r="G3696" s="35" t="inlineStr">
        <is>
          <t>suministro</t>
        </is>
      </c>
      <c r="H3696" s="159" t="n">
        <v>273581</v>
      </c>
      <c r="I3696" s="37" t="n">
        <v>158.91</v>
      </c>
      <c r="J3696" s="37" t="n">
        <v>151.76</v>
      </c>
      <c r="K3696" s="160">
        <f>H3696*(I3696/J3696)</f>
        <v/>
      </c>
      <c r="L3696" s="159" t="n">
        <v>342773.7047</v>
      </c>
      <c r="M3696" s="159" t="n">
        <v>332790</v>
      </c>
      <c r="N3696" s="159" t="n">
        <v>359413.2</v>
      </c>
      <c r="O3696" s="162">
        <f>MIN(K3696,L3696,M3696,N3696)</f>
        <v/>
      </c>
      <c r="P3696" s="162">
        <f>MAX(K3696,L3696,M3696,N3696)</f>
        <v/>
      </c>
      <c r="Q3696" s="162">
        <f>MEDIAN(K3696,L3696,M3696,N3696)</f>
        <v/>
      </c>
      <c r="R3696" s="162">
        <f>AVERAGE(K3696,L3696,M3696,N3696)</f>
        <v/>
      </c>
      <c r="S3696" s="162">
        <f>AVERAGE(O3696,Q3696)</f>
        <v/>
      </c>
      <c r="T3696" s="162">
        <f>AVERAGE(P3696,Q3696)</f>
        <v/>
      </c>
      <c r="U3696" s="41">
        <f>STDEVA(K3696,L3696,M3696,N3696)</f>
        <v/>
      </c>
      <c r="V3696" s="42">
        <f>U3696/Q3696</f>
        <v/>
      </c>
      <c r="W3696" s="43">
        <f>IF(X3696=O3696,"MENOR",IF(X3696=S3696,"PROM[MEN-MED]","PROMEDIO"))</f>
        <v/>
      </c>
      <c r="X3696" s="163">
        <f>IF(V3696&lt;=300%,O3696,IF(AND(V3696&gt;100%,V3696&lt;=150%),S3696,R3696))</f>
        <v/>
      </c>
      <c r="Y3696" s="162">
        <f>ROUND(X3696,0)</f>
        <v/>
      </c>
    </row>
    <row r="3697" ht="15.75" customHeight="1">
      <c r="B3697" s="32" t="inlineStr">
        <is>
          <t>3.4</t>
        </is>
      </c>
      <c r="C3697" s="32" t="n">
        <v>8714199</v>
      </c>
      <c r="D3697" s="59" t="inlineStr">
        <is>
          <t xml:space="preserve">CAMBIO DE CONJUNTO DE LA COLUMNA DE DIRECCION </t>
        </is>
      </c>
      <c r="E3697" s="34" t="inlineStr">
        <is>
          <t xml:space="preserve">cambio de conjunto de la columna de direccion </t>
        </is>
      </c>
      <c r="F3697" s="32" t="inlineStr">
        <is>
          <t>Unidad</t>
        </is>
      </c>
      <c r="G3697" s="35" t="inlineStr">
        <is>
          <t>suministro</t>
        </is>
      </c>
      <c r="H3697" s="159" t="n">
        <v>957534</v>
      </c>
      <c r="I3697" s="37" t="n">
        <v>158.91</v>
      </c>
      <c r="J3697" s="37" t="n">
        <v>151.76</v>
      </c>
      <c r="K3697" s="160">
        <f>H3697*(I3697/J3697)</f>
        <v/>
      </c>
      <c r="L3697" s="159" t="n">
        <v>1199706.9252</v>
      </c>
      <c r="M3697" s="159" t="n">
        <v>1164764</v>
      </c>
      <c r="N3697" s="159" t="n">
        <v>1257945.12</v>
      </c>
      <c r="O3697" s="162">
        <f>MIN(K3697,L3697,M3697,N3697)</f>
        <v/>
      </c>
      <c r="P3697" s="162">
        <f>MAX(K3697,L3697,M3697,N3697)</f>
        <v/>
      </c>
      <c r="Q3697" s="162">
        <f>MEDIAN(K3697,L3697,M3697,N3697)</f>
        <v/>
      </c>
      <c r="R3697" s="162">
        <f>AVERAGE(K3697,L3697,M3697,N3697)</f>
        <v/>
      </c>
      <c r="S3697" s="162">
        <f>AVERAGE(O3697,Q3697)</f>
        <v/>
      </c>
      <c r="T3697" s="162">
        <f>AVERAGE(P3697,Q3697)</f>
        <v/>
      </c>
      <c r="U3697" s="41">
        <f>STDEVA(K3697,L3697,M3697,N3697)</f>
        <v/>
      </c>
      <c r="V3697" s="42">
        <f>U3697/Q3697</f>
        <v/>
      </c>
      <c r="W3697" s="43">
        <f>IF(X3697=O3697,"MENOR",IF(X3697=S3697,"PROM[MEN-MED]","PROMEDIO"))</f>
        <v/>
      </c>
      <c r="X3697" s="163">
        <f>IF(V3697&lt;=300%,O3697,IF(AND(V3697&gt;100%,V3697&lt;=150%),S3697,R3697))</f>
        <v/>
      </c>
      <c r="Y3697" s="162">
        <f>ROUND(X3697,0)</f>
        <v/>
      </c>
    </row>
    <row r="3698" ht="15.75" customHeight="1">
      <c r="B3698" s="32" t="inlineStr">
        <is>
          <t>3.5</t>
        </is>
      </c>
      <c r="C3698" s="32" t="n">
        <v>8714199</v>
      </c>
      <c r="D3698" s="59" t="inlineStr">
        <is>
          <t>CAMBIO DE CONJUNTO DEL JUEGO DE INTERRUPTORES CON SUBCONJUNTO DEL CABLE ESPIRAL</t>
        </is>
      </c>
      <c r="E3698" s="56" t="inlineStr">
        <is>
          <t>cambio de conjunto del juego de interruptores con subconjunto del cable espiral</t>
        </is>
      </c>
      <c r="F3698" s="32" t="inlineStr">
        <is>
          <t>Juego</t>
        </is>
      </c>
      <c r="G3698" s="35" t="inlineStr">
        <is>
          <t>suministro</t>
        </is>
      </c>
      <c r="H3698" s="159" t="n">
        <v>273581</v>
      </c>
      <c r="I3698" s="37" t="n">
        <v>158.91</v>
      </c>
      <c r="J3698" s="37" t="n">
        <v>151.76</v>
      </c>
      <c r="K3698" s="160">
        <f>H3698*(I3698/J3698)</f>
        <v/>
      </c>
      <c r="L3698" s="159" t="n">
        <v>342773.7047</v>
      </c>
      <c r="M3698" s="159" t="n">
        <v>332790</v>
      </c>
      <c r="N3698" s="159" t="n">
        <v>359413.2</v>
      </c>
      <c r="O3698" s="162">
        <f>MIN(K3698,L3698,M3698,N3698)</f>
        <v/>
      </c>
      <c r="P3698" s="162">
        <f>MAX(K3698,L3698,M3698,N3698)</f>
        <v/>
      </c>
      <c r="Q3698" s="162">
        <f>MEDIAN(K3698,L3698,M3698,N3698)</f>
        <v/>
      </c>
      <c r="R3698" s="162">
        <f>AVERAGE(K3698,L3698,M3698,N3698)</f>
        <v/>
      </c>
      <c r="S3698" s="162">
        <f>AVERAGE(O3698,Q3698)</f>
        <v/>
      </c>
      <c r="T3698" s="162">
        <f>AVERAGE(P3698,Q3698)</f>
        <v/>
      </c>
      <c r="U3698" s="41">
        <f>STDEVA(K3698,L3698,M3698,N3698)</f>
        <v/>
      </c>
      <c r="V3698" s="42">
        <f>U3698/Q3698</f>
        <v/>
      </c>
      <c r="W3698" s="43">
        <f>IF(X3698=O3698,"MENOR",IF(X3698=S3698,"PROM[MEN-MED]","PROMEDIO"))</f>
        <v/>
      </c>
      <c r="X3698" s="163">
        <f>IF(V3698&lt;=300%,O3698,IF(AND(V3698&gt;100%,V3698&lt;=150%),S3698,R3698))</f>
        <v/>
      </c>
      <c r="Y3698" s="162">
        <f>ROUND(X3698,0)</f>
        <v/>
      </c>
    </row>
    <row r="3699" ht="15.75" customHeight="1">
      <c r="B3699" s="32" t="inlineStr">
        <is>
          <t>3.6</t>
        </is>
      </c>
      <c r="C3699" s="32" t="n">
        <v>8714199</v>
      </c>
      <c r="D3699" s="59" t="inlineStr">
        <is>
          <t xml:space="preserve">CAMBIO DE CONJUNTO DEL EJE INTERMEDIO DE DIRECCION </t>
        </is>
      </c>
      <c r="E3699" s="56" t="inlineStr">
        <is>
          <t xml:space="preserve">cambio de conjunto del eje intermedio de direccion </t>
        </is>
      </c>
      <c r="F3699" s="32" t="inlineStr">
        <is>
          <t>Unidad</t>
        </is>
      </c>
      <c r="G3699" s="35" t="inlineStr">
        <is>
          <t>suministro</t>
        </is>
      </c>
      <c r="H3699" s="159" t="n">
        <v>957534</v>
      </c>
      <c r="I3699" s="37" t="n">
        <v>158.91</v>
      </c>
      <c r="J3699" s="37" t="n">
        <v>151.76</v>
      </c>
      <c r="K3699" s="160">
        <f>H3699*(I3699/J3699)</f>
        <v/>
      </c>
      <c r="L3699" s="159" t="n">
        <v>1199706.9252</v>
      </c>
      <c r="M3699" s="159" t="n">
        <v>1164764</v>
      </c>
      <c r="N3699" s="159" t="n">
        <v>1257945.12</v>
      </c>
      <c r="O3699" s="162">
        <f>MIN(K3699,L3699,M3699,N3699)</f>
        <v/>
      </c>
      <c r="P3699" s="162">
        <f>MAX(K3699,L3699,M3699,N3699)</f>
        <v/>
      </c>
      <c r="Q3699" s="162">
        <f>MEDIAN(K3699,L3699,M3699,N3699)</f>
        <v/>
      </c>
      <c r="R3699" s="162">
        <f>AVERAGE(K3699,L3699,M3699,N3699)</f>
        <v/>
      </c>
      <c r="S3699" s="162">
        <f>AVERAGE(O3699,Q3699)</f>
        <v/>
      </c>
      <c r="T3699" s="162">
        <f>AVERAGE(P3699,Q3699)</f>
        <v/>
      </c>
      <c r="U3699" s="41">
        <f>STDEVA(K3699,L3699,M3699,N3699)</f>
        <v/>
      </c>
      <c r="V3699" s="42">
        <f>U3699/Q3699</f>
        <v/>
      </c>
      <c r="W3699" s="43">
        <f>IF(X3699=O3699,"MENOR",IF(X3699=S3699,"PROM[MEN-MED]","PROMEDIO"))</f>
        <v/>
      </c>
      <c r="X3699" s="163">
        <f>IF(V3699&lt;=300%,O3699,IF(AND(V3699&gt;100%,V3699&lt;=150%),S3699,R3699))</f>
        <v/>
      </c>
      <c r="Y3699" s="162">
        <f>ROUND(X3699,0)</f>
        <v/>
      </c>
    </row>
    <row r="3700" ht="15.75" customHeight="1">
      <c r="B3700" s="32" t="inlineStr">
        <is>
          <t>3.7</t>
        </is>
      </c>
      <c r="C3700" s="32" t="n">
        <v>8714199</v>
      </c>
      <c r="D3700" s="59" t="inlineStr">
        <is>
          <t xml:space="preserve">CAMBIO DE SUBCONJUNTO DE LA CUBIERTA DEL ORIFICIO DE LA COLUMNA DE DIRECCION </t>
        </is>
      </c>
      <c r="E3700" s="34" t="inlineStr">
        <is>
          <t xml:space="preserve">cambio de subconjunto de la cubierta del orificio de la columna de direccion </t>
        </is>
      </c>
      <c r="F3700" s="32" t="inlineStr">
        <is>
          <t>Unidad</t>
        </is>
      </c>
      <c r="G3700" s="35" t="inlineStr">
        <is>
          <t>suministro</t>
        </is>
      </c>
      <c r="H3700" s="159" t="n">
        <v>957534</v>
      </c>
      <c r="I3700" s="37" t="n">
        <v>158.91</v>
      </c>
      <c r="J3700" s="37" t="n">
        <v>151.76</v>
      </c>
      <c r="K3700" s="160">
        <f>H3700*(I3700/J3700)</f>
        <v/>
      </c>
      <c r="L3700" s="159" t="n">
        <v>1166070.2067</v>
      </c>
      <c r="M3700" s="159" t="n">
        <v>1132107</v>
      </c>
      <c r="N3700" s="159" t="n">
        <v>1222675.56</v>
      </c>
      <c r="O3700" s="162">
        <f>MIN(K3700,L3700,M3700,N3700)</f>
        <v/>
      </c>
      <c r="P3700" s="162">
        <f>MAX(K3700,L3700,M3700,N3700)</f>
        <v/>
      </c>
      <c r="Q3700" s="162">
        <f>MEDIAN(K3700,L3700,M3700,N3700)</f>
        <v/>
      </c>
      <c r="R3700" s="162">
        <f>AVERAGE(K3700,L3700,M3700,N3700)</f>
        <v/>
      </c>
      <c r="S3700" s="162">
        <f>AVERAGE(O3700,Q3700)</f>
        <v/>
      </c>
      <c r="T3700" s="162">
        <f>AVERAGE(P3700,Q3700)</f>
        <v/>
      </c>
      <c r="U3700" s="41">
        <f>STDEVA(K3700,L3700,M3700,N3700)</f>
        <v/>
      </c>
      <c r="V3700" s="42">
        <f>U3700/Q3700</f>
        <v/>
      </c>
      <c r="W3700" s="43">
        <f>IF(X3700=O3700,"MENOR",IF(X3700=S3700,"PROM[MEN-MED]","PROMEDIO"))</f>
        <v/>
      </c>
      <c r="X3700" s="163">
        <f>IF(V3700&lt;=300%,O3700,IF(AND(V3700&gt;100%,V3700&lt;=150%),S3700,R3700))</f>
        <v/>
      </c>
      <c r="Y3700" s="162">
        <f>ROUND(X3700,0)</f>
        <v/>
      </c>
    </row>
    <row r="3701" ht="15.75" customHeight="1">
      <c r="B3701" s="32" t="inlineStr">
        <is>
          <t>3.8</t>
        </is>
      </c>
      <c r="C3701" s="32" t="n">
        <v>8714199</v>
      </c>
      <c r="D3701" s="59" t="inlineStr">
        <is>
          <t>CAMBIO DE SUBCONJUNTO DEL EJE INTERMEDIO DE DIRECCION NO.2</t>
        </is>
      </c>
      <c r="E3701" s="34" t="inlineStr">
        <is>
          <t>cambio de subconjunto del eje intermedio de direccion no.2</t>
        </is>
      </c>
      <c r="F3701" s="32" t="inlineStr">
        <is>
          <t>Unidad</t>
        </is>
      </c>
      <c r="G3701" s="35" t="inlineStr">
        <is>
          <t>suministro</t>
        </is>
      </c>
      <c r="H3701" s="159" t="n">
        <v>957534</v>
      </c>
      <c r="I3701" s="37" t="n">
        <v>158.91</v>
      </c>
      <c r="J3701" s="37" t="n">
        <v>151.76</v>
      </c>
      <c r="K3701" s="160">
        <f>H3701*(I3701/J3701)</f>
        <v/>
      </c>
      <c r="L3701" s="159" t="n">
        <v>1166070.2067</v>
      </c>
      <c r="M3701" s="159" t="n">
        <v>1132107</v>
      </c>
      <c r="N3701" s="159" t="n">
        <v>1222675.56</v>
      </c>
      <c r="O3701" s="162">
        <f>MIN(K3701,L3701,M3701,N3701)</f>
        <v/>
      </c>
      <c r="P3701" s="162">
        <f>MAX(K3701,L3701,M3701,N3701)</f>
        <v/>
      </c>
      <c r="Q3701" s="162">
        <f>MEDIAN(K3701,L3701,M3701,N3701)</f>
        <v/>
      </c>
      <c r="R3701" s="162">
        <f>AVERAGE(K3701,L3701,M3701,N3701)</f>
        <v/>
      </c>
      <c r="S3701" s="162">
        <f>AVERAGE(O3701,Q3701)</f>
        <v/>
      </c>
      <c r="T3701" s="162">
        <f>AVERAGE(P3701,Q3701)</f>
        <v/>
      </c>
      <c r="U3701" s="41">
        <f>STDEVA(K3701,L3701,M3701,N3701)</f>
        <v/>
      </c>
      <c r="V3701" s="42">
        <f>U3701/Q3701</f>
        <v/>
      </c>
      <c r="W3701" s="43">
        <f>IF(X3701=O3701,"MENOR",IF(X3701=S3701,"PROM[MEN-MED]","PROMEDIO"))</f>
        <v/>
      </c>
      <c r="X3701" s="163">
        <f>IF(V3701&lt;=300%,O3701,IF(AND(V3701&gt;100%,V3701&lt;=150%),S3701,R3701))</f>
        <v/>
      </c>
      <c r="Y3701" s="162">
        <f>ROUND(X3701,0)</f>
        <v/>
      </c>
    </row>
    <row r="3702" ht="15.75" customHeight="1">
      <c r="B3702" s="32" t="inlineStr">
        <is>
          <t>3.9</t>
        </is>
      </c>
      <c r="C3702" s="32" t="n">
        <v>8714199</v>
      </c>
      <c r="D3702" s="59" t="inlineStr">
        <is>
          <t>CAMBIO DE SELENOIDE DE INTERBLOQUEO DE LA LLAVE</t>
        </is>
      </c>
      <c r="E3702" s="34" t="inlineStr">
        <is>
          <t>cambio de selenoide de interbloqueo de la llave</t>
        </is>
      </c>
      <c r="F3702" s="32" t="inlineStr">
        <is>
          <t>Unidad</t>
        </is>
      </c>
      <c r="G3702" s="35" t="inlineStr">
        <is>
          <t>suministro</t>
        </is>
      </c>
      <c r="H3702" s="159" t="n">
        <v>683953</v>
      </c>
      <c r="I3702" s="37" t="n">
        <v>158.91</v>
      </c>
      <c r="J3702" s="37" t="n">
        <v>151.76</v>
      </c>
      <c r="K3702" s="160">
        <f>H3702*(I3702/J3702)</f>
        <v/>
      </c>
      <c r="L3702" s="159" t="n">
        <v>832907.4418</v>
      </c>
      <c r="M3702" s="159" t="n">
        <v>808648</v>
      </c>
      <c r="N3702" s="159" t="n">
        <v>873339.84</v>
      </c>
      <c r="O3702" s="162">
        <f>MIN(K3702,L3702,M3702,N3702)</f>
        <v/>
      </c>
      <c r="P3702" s="162">
        <f>MAX(K3702,L3702,M3702,N3702)</f>
        <v/>
      </c>
      <c r="Q3702" s="162">
        <f>MEDIAN(K3702,L3702,M3702,N3702)</f>
        <v/>
      </c>
      <c r="R3702" s="162">
        <f>AVERAGE(K3702,L3702,M3702,N3702)</f>
        <v/>
      </c>
      <c r="S3702" s="162">
        <f>AVERAGE(O3702,Q3702)</f>
        <v/>
      </c>
      <c r="T3702" s="162">
        <f>AVERAGE(P3702,Q3702)</f>
        <v/>
      </c>
      <c r="U3702" s="41">
        <f>STDEVA(K3702,L3702,M3702,N3702)</f>
        <v/>
      </c>
      <c r="V3702" s="42">
        <f>U3702/Q3702</f>
        <v/>
      </c>
      <c r="W3702" s="43">
        <f>IF(X3702=O3702,"MENOR",IF(X3702=S3702,"PROM[MEN-MED]","PROMEDIO"))</f>
        <v/>
      </c>
      <c r="X3702" s="163">
        <f>IF(V3702&lt;=300%,O3702,IF(AND(V3702&gt;100%,V3702&lt;=150%),S3702,R3702))</f>
        <v/>
      </c>
      <c r="Y3702" s="162">
        <f>ROUND(X3702,0)</f>
        <v/>
      </c>
    </row>
    <row r="3703" ht="15.75" customHeight="1">
      <c r="B3703" s="32" t="inlineStr">
        <is>
          <t>3.10</t>
        </is>
      </c>
      <c r="C3703" s="32" t="n">
        <v>8714199</v>
      </c>
      <c r="D3703" s="59" t="inlineStr">
        <is>
          <t xml:space="preserve">CAMBIO DE CABLE DEL SELENOIDE DE INTERBLOQUEO DE LA LLAVE </t>
        </is>
      </c>
      <c r="E3703" s="34" t="inlineStr">
        <is>
          <t xml:space="preserve">cambio de cable del selenoide de interbloqueo de la llave </t>
        </is>
      </c>
      <c r="F3703" s="32" t="inlineStr">
        <is>
          <t>Unidad</t>
        </is>
      </c>
      <c r="G3703" s="35" t="inlineStr">
        <is>
          <t>suministro</t>
        </is>
      </c>
      <c r="H3703" s="159" t="n">
        <v>683953</v>
      </c>
      <c r="I3703" s="37" t="n">
        <v>158.91</v>
      </c>
      <c r="J3703" s="37" t="n">
        <v>151.76</v>
      </c>
      <c r="K3703" s="160">
        <f>H3703*(I3703/J3703)</f>
        <v/>
      </c>
      <c r="L3703" s="159" t="n">
        <v>832907.4418</v>
      </c>
      <c r="M3703" s="159" t="n">
        <v>808648</v>
      </c>
      <c r="N3703" s="159" t="n">
        <v>873339.84</v>
      </c>
      <c r="O3703" s="162">
        <f>MIN(K3703,L3703,M3703,N3703)</f>
        <v/>
      </c>
      <c r="P3703" s="162">
        <f>MAX(K3703,L3703,M3703,N3703)</f>
        <v/>
      </c>
      <c r="Q3703" s="162">
        <f>MEDIAN(K3703,L3703,M3703,N3703)</f>
        <v/>
      </c>
      <c r="R3703" s="162">
        <f>AVERAGE(K3703,L3703,M3703,N3703)</f>
        <v/>
      </c>
      <c r="S3703" s="162">
        <f>AVERAGE(O3703,Q3703)</f>
        <v/>
      </c>
      <c r="T3703" s="162">
        <f>AVERAGE(P3703,Q3703)</f>
        <v/>
      </c>
      <c r="U3703" s="41">
        <f>STDEVA(K3703,L3703,M3703,N3703)</f>
        <v/>
      </c>
      <c r="V3703" s="42">
        <f>U3703/Q3703</f>
        <v/>
      </c>
      <c r="W3703" s="43">
        <f>IF(X3703=O3703,"MENOR",IF(X3703=S3703,"PROM[MEN-MED]","PROMEDIO"))</f>
        <v/>
      </c>
      <c r="X3703" s="163">
        <f>IF(V3703&lt;=300%,O3703,IF(AND(V3703&gt;100%,V3703&lt;=150%),S3703,R3703))</f>
        <v/>
      </c>
      <c r="Y3703" s="162">
        <f>ROUND(X3703,0)</f>
        <v/>
      </c>
    </row>
    <row r="3704" ht="15.75" customHeight="1">
      <c r="B3704" s="32" t="inlineStr">
        <is>
          <t>3.11</t>
        </is>
      </c>
      <c r="C3704" s="32" t="n">
        <v>8714199</v>
      </c>
      <c r="D3704" s="59" t="inlineStr">
        <is>
          <t xml:space="preserve">CAMBIO DE CONJUNTO DL INTERRUPTOR DE ENCENDIDO </t>
        </is>
      </c>
      <c r="E3704" s="34" t="inlineStr">
        <is>
          <t xml:space="preserve">cambio de conjunto dl interruptor de encendido </t>
        </is>
      </c>
      <c r="F3704" s="32" t="inlineStr">
        <is>
          <t>Unidad</t>
        </is>
      </c>
      <c r="G3704" s="35" t="inlineStr">
        <is>
          <t>suministro</t>
        </is>
      </c>
      <c r="H3704" s="159" t="n">
        <v>683953</v>
      </c>
      <c r="I3704" s="37" t="n">
        <v>158.91</v>
      </c>
      <c r="J3704" s="37" t="n">
        <v>151.76</v>
      </c>
      <c r="K3704" s="160">
        <f>H3704*(I3704/J3704)</f>
        <v/>
      </c>
      <c r="L3704" s="159" t="n">
        <v>856933.2205000001</v>
      </c>
      <c r="M3704" s="159" t="n">
        <v>831974</v>
      </c>
      <c r="N3704" s="159" t="n">
        <v>898531.92</v>
      </c>
      <c r="O3704" s="162">
        <f>MIN(K3704,L3704,M3704,N3704)</f>
        <v/>
      </c>
      <c r="P3704" s="162">
        <f>MAX(K3704,L3704,M3704,N3704)</f>
        <v/>
      </c>
      <c r="Q3704" s="162">
        <f>MEDIAN(K3704,L3704,M3704,N3704)</f>
        <v/>
      </c>
      <c r="R3704" s="162">
        <f>AVERAGE(K3704,L3704,M3704,N3704)</f>
        <v/>
      </c>
      <c r="S3704" s="162">
        <f>AVERAGE(O3704,Q3704)</f>
        <v/>
      </c>
      <c r="T3704" s="162">
        <f>AVERAGE(P3704,Q3704)</f>
        <v/>
      </c>
      <c r="U3704" s="41">
        <f>STDEVA(K3704,L3704,M3704,N3704)</f>
        <v/>
      </c>
      <c r="V3704" s="42">
        <f>U3704/Q3704</f>
        <v/>
      </c>
      <c r="W3704" s="43">
        <f>IF(X3704=O3704,"MENOR",IF(X3704=S3704,"PROM[MEN-MED]","PROMEDIO"))</f>
        <v/>
      </c>
      <c r="X3704" s="163">
        <f>IF(V3704&lt;=300%,O3704,IF(AND(V3704&gt;100%,V3704&lt;=150%),S3704,R3704))</f>
        <v/>
      </c>
      <c r="Y3704" s="162">
        <f>ROUND(X3704,0)</f>
        <v/>
      </c>
    </row>
    <row r="3705" ht="15.75" customHeight="1">
      <c r="B3705" s="32" t="inlineStr">
        <is>
          <t>3.12</t>
        </is>
      </c>
      <c r="C3705" s="32" t="n">
        <v>8714199</v>
      </c>
      <c r="D3705" s="59" t="inlineStr">
        <is>
          <t xml:space="preserve">CAMBIO DE CONJUNTO DEL INTERRUPTOR DE ADVERTENCIA DE DESBLOQUEO </t>
        </is>
      </c>
      <c r="E3705" s="34" t="inlineStr">
        <is>
          <t xml:space="preserve">cambio de conjunto del interruptor de advertencia de desbloqueo </t>
        </is>
      </c>
      <c r="F3705" s="32" t="inlineStr">
        <is>
          <t>Unidad</t>
        </is>
      </c>
      <c r="G3705" s="35" t="inlineStr">
        <is>
          <t>suministro</t>
        </is>
      </c>
      <c r="H3705" s="159" t="n">
        <v>542640</v>
      </c>
      <c r="I3705" s="37" t="n">
        <v>158.91</v>
      </c>
      <c r="J3705" s="37" t="n">
        <v>151.76</v>
      </c>
      <c r="K3705" s="160">
        <f>H3705*(I3705/J3705)</f>
        <v/>
      </c>
      <c r="L3705" s="159" t="n">
        <v>685546.3741</v>
      </c>
      <c r="M3705" s="159" t="n">
        <v>665579</v>
      </c>
      <c r="N3705" s="159" t="n">
        <v>718825.3199999999</v>
      </c>
      <c r="O3705" s="162">
        <f>MIN(K3705,L3705,M3705,N3705)</f>
        <v/>
      </c>
      <c r="P3705" s="162">
        <f>MAX(K3705,L3705,M3705,N3705)</f>
        <v/>
      </c>
      <c r="Q3705" s="162">
        <f>MEDIAN(K3705,L3705,M3705,N3705)</f>
        <v/>
      </c>
      <c r="R3705" s="162">
        <f>AVERAGE(K3705,L3705,M3705,N3705)</f>
        <v/>
      </c>
      <c r="S3705" s="162">
        <f>AVERAGE(O3705,Q3705)</f>
        <v/>
      </c>
      <c r="T3705" s="162">
        <f>AVERAGE(P3705,Q3705)</f>
        <v/>
      </c>
      <c r="U3705" s="41">
        <f>STDEVA(K3705,L3705,M3705,N3705)</f>
        <v/>
      </c>
      <c r="V3705" s="42">
        <f>U3705/Q3705</f>
        <v/>
      </c>
      <c r="W3705" s="43">
        <f>IF(X3705=O3705,"MENOR",IF(X3705=S3705,"PROM[MEN-MED]","PROMEDIO"))</f>
        <v/>
      </c>
      <c r="X3705" s="163">
        <f>IF(V3705&lt;=300%,O3705,IF(AND(V3705&gt;100%,V3705&lt;=150%),S3705,R3705))</f>
        <v/>
      </c>
      <c r="Y3705" s="162">
        <f>ROUND(X3705,0)</f>
        <v/>
      </c>
    </row>
    <row r="3706" ht="15.75" customHeight="1">
      <c r="B3706" s="32" t="inlineStr">
        <is>
          <t>3.13</t>
        </is>
      </c>
      <c r="C3706" s="32" t="n">
        <v>8714199</v>
      </c>
      <c r="D3706" s="59" t="inlineStr">
        <is>
          <t xml:space="preserve">CAMBIO DE CONJUNTO DEL SOPORTE SUPERIOR DE LA COLUMNA DE DIRECCION </t>
        </is>
      </c>
      <c r="E3706" s="34" t="inlineStr">
        <is>
          <t xml:space="preserve">cambio de conjunto del soporte superior de la columna de direccion </t>
        </is>
      </c>
      <c r="F3706" s="32" t="inlineStr">
        <is>
          <t>Unidad</t>
        </is>
      </c>
      <c r="G3706" s="35" t="inlineStr">
        <is>
          <t>suministro</t>
        </is>
      </c>
      <c r="H3706" s="159" t="n">
        <v>957534</v>
      </c>
      <c r="I3706" s="37" t="n">
        <v>158.91</v>
      </c>
      <c r="J3706" s="37" t="n">
        <v>151.76</v>
      </c>
      <c r="K3706" s="160">
        <f>H3706*(I3706/J3706)</f>
        <v/>
      </c>
      <c r="L3706" s="159" t="n">
        <v>1188494.3406</v>
      </c>
      <c r="M3706" s="159" t="n">
        <v>1153878</v>
      </c>
      <c r="N3706" s="159" t="n">
        <v>1246188.24</v>
      </c>
      <c r="O3706" s="162">
        <f>MIN(K3706,L3706,M3706,N3706)</f>
        <v/>
      </c>
      <c r="P3706" s="162">
        <f>MAX(K3706,L3706,M3706,N3706)</f>
        <v/>
      </c>
      <c r="Q3706" s="162">
        <f>MEDIAN(K3706,L3706,M3706,N3706)</f>
        <v/>
      </c>
      <c r="R3706" s="162">
        <f>AVERAGE(K3706,L3706,M3706,N3706)</f>
        <v/>
      </c>
      <c r="S3706" s="162">
        <f>AVERAGE(O3706,Q3706)</f>
        <v/>
      </c>
      <c r="T3706" s="162">
        <f>AVERAGE(P3706,Q3706)</f>
        <v/>
      </c>
      <c r="U3706" s="41">
        <f>STDEVA(K3706,L3706,M3706,N3706)</f>
        <v/>
      </c>
      <c r="V3706" s="42">
        <f>U3706/Q3706</f>
        <v/>
      </c>
      <c r="W3706" s="43">
        <f>IF(X3706=O3706,"MENOR",IF(X3706=S3706,"PROM[MEN-MED]","PROMEDIO"))</f>
        <v/>
      </c>
      <c r="X3706" s="163">
        <f>IF(V3706&lt;=300%,O3706,IF(AND(V3706&gt;100%,V3706&lt;=150%),S3706,R3706))</f>
        <v/>
      </c>
      <c r="Y3706" s="162">
        <f>ROUND(X3706,0)</f>
        <v/>
      </c>
    </row>
    <row r="3707" ht="15.75" customHeight="1">
      <c r="B3707" s="32" t="inlineStr">
        <is>
          <t>3.14</t>
        </is>
      </c>
      <c r="C3707" s="32" t="n">
        <v>8714199</v>
      </c>
      <c r="D3707" s="59" t="inlineStr">
        <is>
          <t>CAMBIO DE CONJUNTO DEL CILINDRO DE LA CERRADURA DEL INTERRUPTOR DE ENCENDIDO</t>
        </is>
      </c>
      <c r="E3707" s="34" t="inlineStr">
        <is>
          <t>cambio de conjunto del cilindro de la cerradura del interruptor de encendido</t>
        </is>
      </c>
      <c r="F3707" s="32" t="inlineStr">
        <is>
          <t>Unidad</t>
        </is>
      </c>
      <c r="G3707" s="35" t="inlineStr">
        <is>
          <t>suministro</t>
        </is>
      </c>
      <c r="H3707" s="159" t="n">
        <v>410372</v>
      </c>
      <c r="I3707" s="37" t="n">
        <v>158.91</v>
      </c>
      <c r="J3707" s="37" t="n">
        <v>151.76</v>
      </c>
      <c r="K3707" s="160">
        <f>H3707*(I3707/J3707)</f>
        <v/>
      </c>
      <c r="L3707" s="159" t="n">
        <v>509354.5695</v>
      </c>
      <c r="M3707" s="159" t="n">
        <v>494519</v>
      </c>
      <c r="N3707" s="159" t="n">
        <v>534080.52</v>
      </c>
      <c r="O3707" s="162">
        <f>MIN(K3707,L3707,M3707,N3707)</f>
        <v/>
      </c>
      <c r="P3707" s="162">
        <f>MAX(K3707,L3707,M3707,N3707)</f>
        <v/>
      </c>
      <c r="Q3707" s="162">
        <f>MEDIAN(K3707,L3707,M3707,N3707)</f>
        <v/>
      </c>
      <c r="R3707" s="162">
        <f>AVERAGE(K3707,L3707,M3707,N3707)</f>
        <v/>
      </c>
      <c r="S3707" s="162">
        <f>AVERAGE(O3707,Q3707)</f>
        <v/>
      </c>
      <c r="T3707" s="162">
        <f>AVERAGE(P3707,Q3707)</f>
        <v/>
      </c>
      <c r="U3707" s="41">
        <f>STDEVA(K3707,L3707,M3707,N3707)</f>
        <v/>
      </c>
      <c r="V3707" s="42">
        <f>U3707/Q3707</f>
        <v/>
      </c>
      <c r="W3707" s="43">
        <f>IF(X3707=O3707,"MENOR",IF(X3707=S3707,"PROM[MEN-MED]","PROMEDIO"))</f>
        <v/>
      </c>
      <c r="X3707" s="163">
        <f>IF(V3707&lt;=300%,O3707,IF(AND(V3707&gt;100%,V3707&lt;=150%),S3707,R3707))</f>
        <v/>
      </c>
      <c r="Y3707" s="162">
        <f>ROUND(X3707,0)</f>
        <v/>
      </c>
    </row>
    <row r="3708" ht="15.75" customHeight="1">
      <c r="B3708" s="32" t="inlineStr">
        <is>
          <t>3.15</t>
        </is>
      </c>
      <c r="C3708" s="32" t="n">
        <v>8714199</v>
      </c>
      <c r="D3708" s="59" t="inlineStr">
        <is>
          <t xml:space="preserve">CAMBIO DE CONJUNTO DEL VOLANTE </t>
        </is>
      </c>
      <c r="E3708" s="34" t="inlineStr">
        <is>
          <t xml:space="preserve">cambio de conjunto del volante </t>
        </is>
      </c>
      <c r="F3708" s="32" t="inlineStr">
        <is>
          <t>Unidad</t>
        </is>
      </c>
      <c r="G3708" s="35" t="inlineStr">
        <is>
          <t>suministro</t>
        </is>
      </c>
      <c r="H3708" s="159" t="n">
        <v>410372</v>
      </c>
      <c r="I3708" s="37" t="n">
        <v>158.91</v>
      </c>
      <c r="J3708" s="37" t="n">
        <v>151.76</v>
      </c>
      <c r="K3708" s="160">
        <f>H3708*(I3708/J3708)</f>
        <v/>
      </c>
      <c r="L3708" s="159" t="n">
        <v>514160.5511</v>
      </c>
      <c r="M3708" s="159" t="n">
        <v>499185</v>
      </c>
      <c r="N3708" s="159" t="n">
        <v>539119.8</v>
      </c>
      <c r="O3708" s="162">
        <f>MIN(K3708,L3708,M3708,N3708)</f>
        <v/>
      </c>
      <c r="P3708" s="162">
        <f>MAX(K3708,L3708,M3708,N3708)</f>
        <v/>
      </c>
      <c r="Q3708" s="162">
        <f>MEDIAN(K3708,L3708,M3708,N3708)</f>
        <v/>
      </c>
      <c r="R3708" s="162">
        <f>AVERAGE(K3708,L3708,M3708,N3708)</f>
        <v/>
      </c>
      <c r="S3708" s="162">
        <f>AVERAGE(O3708,Q3708)</f>
        <v/>
      </c>
      <c r="T3708" s="162">
        <f>AVERAGE(P3708,Q3708)</f>
        <v/>
      </c>
      <c r="U3708" s="41">
        <f>STDEVA(K3708,L3708,M3708,N3708)</f>
        <v/>
      </c>
      <c r="V3708" s="42">
        <f>U3708/Q3708</f>
        <v/>
      </c>
      <c r="W3708" s="43">
        <f>IF(X3708=O3708,"MENOR",IF(X3708=S3708,"PROM[MEN-MED]","PROMEDIO"))</f>
        <v/>
      </c>
      <c r="X3708" s="163">
        <f>IF(V3708&lt;=300%,O3708,IF(AND(V3708&gt;100%,V3708&lt;=150%),S3708,R3708))</f>
        <v/>
      </c>
      <c r="Y3708" s="162">
        <f>ROUND(X3708,0)</f>
        <v/>
      </c>
    </row>
    <row r="3709" ht="15.75" customHeight="1">
      <c r="B3709" s="32" t="inlineStr">
        <is>
          <t>3.16</t>
        </is>
      </c>
      <c r="C3709" s="32" t="n">
        <v>8714199</v>
      </c>
      <c r="D3709" s="59" t="inlineStr">
        <is>
          <t xml:space="preserve">CAMBIO DE INTERRUPTOR PRINCIPAL DE CONTROL DE LA VELOCIDAD DE CRUCERO </t>
        </is>
      </c>
      <c r="E3709" s="34" t="inlineStr">
        <is>
          <t xml:space="preserve">cambio de interruptor principal de control de la velocidad de crucero </t>
        </is>
      </c>
      <c r="F3709" s="32" t="inlineStr">
        <is>
          <t>Unidad</t>
        </is>
      </c>
      <c r="G3709" s="35" t="inlineStr">
        <is>
          <t>suministro</t>
        </is>
      </c>
      <c r="H3709" s="159" t="n">
        <v>543771</v>
      </c>
      <c r="I3709" s="37" t="n">
        <v>158.91</v>
      </c>
      <c r="J3709" s="37" t="n">
        <v>151.76</v>
      </c>
      <c r="K3709" s="160">
        <f>H3709*(I3709/J3709)</f>
        <v/>
      </c>
      <c r="L3709" s="159" t="n">
        <v>666325.5416999999</v>
      </c>
      <c r="M3709" s="159" t="n">
        <v>646918</v>
      </c>
      <c r="N3709" s="159" t="n">
        <v>698671.4399999999</v>
      </c>
      <c r="O3709" s="162">
        <f>MIN(K3709,L3709,M3709,N3709)</f>
        <v/>
      </c>
      <c r="P3709" s="162">
        <f>MAX(K3709,L3709,M3709,N3709)</f>
        <v/>
      </c>
      <c r="Q3709" s="162">
        <f>MEDIAN(K3709,L3709,M3709,N3709)</f>
        <v/>
      </c>
      <c r="R3709" s="162">
        <f>AVERAGE(K3709,L3709,M3709,N3709)</f>
        <v/>
      </c>
      <c r="S3709" s="162">
        <f>AVERAGE(O3709,Q3709)</f>
        <v/>
      </c>
      <c r="T3709" s="162">
        <f>AVERAGE(P3709,Q3709)</f>
        <v/>
      </c>
      <c r="U3709" s="41">
        <f>STDEVA(K3709,L3709,M3709,N3709)</f>
        <v/>
      </c>
      <c r="V3709" s="42">
        <f>U3709/Q3709</f>
        <v/>
      </c>
      <c r="W3709" s="43">
        <f>IF(X3709=O3709,"MENOR",IF(X3709=S3709,"PROM[MEN-MED]","PROMEDIO"))</f>
        <v/>
      </c>
      <c r="X3709" s="163">
        <f>IF(V3709&lt;=300%,O3709,IF(AND(V3709&gt;100%,V3709&lt;=150%),S3709,R3709))</f>
        <v/>
      </c>
      <c r="Y3709" s="162">
        <f>ROUND(X3709,0)</f>
        <v/>
      </c>
    </row>
    <row r="3710" ht="15.75" customHeight="1">
      <c r="B3710" s="32" t="inlineStr">
        <is>
          <t>3.17</t>
        </is>
      </c>
      <c r="C3710" s="32" t="n">
        <v>8714199</v>
      </c>
      <c r="D3710" s="59" t="inlineStr">
        <is>
          <t xml:space="preserve">CAMBIO DE CONJUNTO DEL TUBO DE ALIMENTACION DE PRESION DE LA DIRECCION </t>
        </is>
      </c>
      <c r="E3710" s="34" t="inlineStr">
        <is>
          <t xml:space="preserve">cambio de conjunto del tubo de alimentacion de presion de la direccion </t>
        </is>
      </c>
      <c r="F3710" s="32" t="inlineStr">
        <is>
          <t>Unidad</t>
        </is>
      </c>
      <c r="G3710" s="35" t="inlineStr">
        <is>
          <t>suministro</t>
        </is>
      </c>
      <c r="H3710" s="159" t="n">
        <v>683953</v>
      </c>
      <c r="I3710" s="37" t="n">
        <v>158.91</v>
      </c>
      <c r="J3710" s="37" t="n">
        <v>151.76</v>
      </c>
      <c r="K3710" s="160">
        <f>H3710*(I3710/J3710)</f>
        <v/>
      </c>
      <c r="L3710" s="159" t="n">
        <v>832907.4418</v>
      </c>
      <c r="M3710" s="159" t="n">
        <v>808648</v>
      </c>
      <c r="N3710" s="159" t="n">
        <v>873339.84</v>
      </c>
      <c r="O3710" s="162">
        <f>MIN(K3710,L3710,M3710,N3710)</f>
        <v/>
      </c>
      <c r="P3710" s="162">
        <f>MAX(K3710,L3710,M3710,N3710)</f>
        <v/>
      </c>
      <c r="Q3710" s="162">
        <f>MEDIAN(K3710,L3710,M3710,N3710)</f>
        <v/>
      </c>
      <c r="R3710" s="162">
        <f>AVERAGE(K3710,L3710,M3710,N3710)</f>
        <v/>
      </c>
      <c r="S3710" s="162">
        <f>AVERAGE(O3710,Q3710)</f>
        <v/>
      </c>
      <c r="T3710" s="162">
        <f>AVERAGE(P3710,Q3710)</f>
        <v/>
      </c>
      <c r="U3710" s="41">
        <f>STDEVA(K3710,L3710,M3710,N3710)</f>
        <v/>
      </c>
      <c r="V3710" s="42">
        <f>U3710/Q3710</f>
        <v/>
      </c>
      <c r="W3710" s="43">
        <f>IF(X3710=O3710,"MENOR",IF(X3710=S3710,"PROM[MEN-MED]","PROMEDIO"))</f>
        <v/>
      </c>
      <c r="X3710" s="163">
        <f>IF(V3710&lt;=300%,O3710,IF(AND(V3710&gt;100%,V3710&lt;=150%),S3710,R3710))</f>
        <v/>
      </c>
      <c r="Y3710" s="162">
        <f>ROUND(X3710,0)</f>
        <v/>
      </c>
    </row>
    <row r="3711" ht="15.75" customHeight="1">
      <c r="B3711" s="32" t="inlineStr">
        <is>
          <t>3.18</t>
        </is>
      </c>
      <c r="C3711" s="32" t="n">
        <v>8714199</v>
      </c>
      <c r="D3711" s="59" t="inlineStr">
        <is>
          <t>CAMBIO DE EJE INTERMEDIO DE LA DIRECCION NO.2</t>
        </is>
      </c>
      <c r="E3711" s="34" t="inlineStr">
        <is>
          <t>cambio de eje intermedio de la direccion no.2</t>
        </is>
      </c>
      <c r="F3711" s="32" t="inlineStr">
        <is>
          <t>Unidad</t>
        </is>
      </c>
      <c r="G3711" s="35" t="inlineStr">
        <is>
          <t>suministro</t>
        </is>
      </c>
      <c r="H3711" s="159" t="n">
        <v>683953</v>
      </c>
      <c r="I3711" s="37" t="n">
        <v>158.91</v>
      </c>
      <c r="J3711" s="37" t="n">
        <v>151.76</v>
      </c>
      <c r="K3711" s="160">
        <f>H3711*(I3711/J3711)</f>
        <v/>
      </c>
      <c r="L3711" s="159" t="n">
        <v>832907.4418</v>
      </c>
      <c r="M3711" s="159" t="n">
        <v>808648</v>
      </c>
      <c r="N3711" s="159" t="n">
        <v>873339.84</v>
      </c>
      <c r="O3711" s="162">
        <f>MIN(K3711,L3711,M3711,N3711)</f>
        <v/>
      </c>
      <c r="P3711" s="162">
        <f>MAX(K3711,L3711,M3711,N3711)</f>
        <v/>
      </c>
      <c r="Q3711" s="162">
        <f>MEDIAN(K3711,L3711,M3711,N3711)</f>
        <v/>
      </c>
      <c r="R3711" s="162">
        <f>AVERAGE(K3711,L3711,M3711,N3711)</f>
        <v/>
      </c>
      <c r="S3711" s="162">
        <f>AVERAGE(O3711,Q3711)</f>
        <v/>
      </c>
      <c r="T3711" s="162">
        <f>AVERAGE(P3711,Q3711)</f>
        <v/>
      </c>
      <c r="U3711" s="41">
        <f>STDEVA(K3711,L3711,M3711,N3711)</f>
        <v/>
      </c>
      <c r="V3711" s="42">
        <f>U3711/Q3711</f>
        <v/>
      </c>
      <c r="W3711" s="43">
        <f>IF(X3711=O3711,"MENOR",IF(X3711=S3711,"PROM[MEN-MED]","PROMEDIO"))</f>
        <v/>
      </c>
      <c r="X3711" s="163">
        <f>IF(V3711&lt;=300%,O3711,IF(AND(V3711&gt;100%,V3711&lt;=150%),S3711,R3711))</f>
        <v/>
      </c>
      <c r="Y3711" s="162">
        <f>ROUND(X3711,0)</f>
        <v/>
      </c>
    </row>
    <row r="3712" ht="15.75" customHeight="1">
      <c r="B3712" s="32" t="inlineStr">
        <is>
          <t>3.19</t>
        </is>
      </c>
      <c r="C3712" s="32" t="n">
        <v>8714199</v>
      </c>
      <c r="D3712" s="59" t="inlineStr">
        <is>
          <t xml:space="preserve">CAMBIO DE CONJUNTO DEL ENGRANAJE DE LA SERVODIRECCION DE CREMALLERA Y PIÑON </t>
        </is>
      </c>
      <c r="E3712" s="34" t="inlineStr">
        <is>
          <t xml:space="preserve">cambio de conjunto del engranaje de la servodireccion de cremallera y piñon </t>
        </is>
      </c>
      <c r="F3712" s="32" t="inlineStr">
        <is>
          <t>Unidad</t>
        </is>
      </c>
      <c r="G3712" s="35" t="inlineStr">
        <is>
          <t>suministro</t>
        </is>
      </c>
      <c r="H3712" s="159" t="n">
        <v>2462229</v>
      </c>
      <c r="I3712" s="37" t="n">
        <v>158.91</v>
      </c>
      <c r="J3712" s="37" t="n">
        <v>151.76</v>
      </c>
      <c r="K3712" s="160">
        <f>H3712*(I3712/J3712)</f>
        <v/>
      </c>
      <c r="L3712" s="159" t="n">
        <v>2998465.9551</v>
      </c>
      <c r="M3712" s="159" t="n">
        <v>2911132</v>
      </c>
      <c r="N3712" s="159" t="n">
        <v>3144022.56</v>
      </c>
      <c r="O3712" s="162">
        <f>MIN(K3712,L3712,M3712,N3712)</f>
        <v/>
      </c>
      <c r="P3712" s="162">
        <f>MAX(K3712,L3712,M3712,N3712)</f>
        <v/>
      </c>
      <c r="Q3712" s="162">
        <f>MEDIAN(K3712,L3712,M3712,N3712)</f>
        <v/>
      </c>
      <c r="R3712" s="162">
        <f>AVERAGE(K3712,L3712,M3712,N3712)</f>
        <v/>
      </c>
      <c r="S3712" s="162">
        <f>AVERAGE(O3712,Q3712)</f>
        <v/>
      </c>
      <c r="T3712" s="162">
        <f>AVERAGE(P3712,Q3712)</f>
        <v/>
      </c>
      <c r="U3712" s="41">
        <f>STDEVA(K3712,L3712,M3712,N3712)</f>
        <v/>
      </c>
      <c r="V3712" s="42">
        <f>U3712/Q3712</f>
        <v/>
      </c>
      <c r="W3712" s="43">
        <f>IF(X3712=O3712,"MENOR",IF(X3712=S3712,"PROM[MEN-MED]","PROMEDIO"))</f>
        <v/>
      </c>
      <c r="X3712" s="163">
        <f>IF(V3712&lt;=300%,O3712,IF(AND(V3712&gt;100%,V3712&lt;=150%),S3712,R3712))</f>
        <v/>
      </c>
      <c r="Y3712" s="162">
        <f>ROUND(X3712,0)</f>
        <v/>
      </c>
    </row>
    <row r="3713" ht="15.75" customHeight="1">
      <c r="B3713" s="32" t="inlineStr">
        <is>
          <t>3.20</t>
        </is>
      </c>
      <c r="C3713" s="32" t="n">
        <v>8714199</v>
      </c>
      <c r="D3713" s="59" t="inlineStr">
        <is>
          <t xml:space="preserve">CAMBIO DE SUBCONJUNTO DEL EXTREMO DERECHO DE LA BARRA DE ACOPLAMIENTO </t>
        </is>
      </c>
      <c r="E3713" s="34" t="inlineStr">
        <is>
          <t xml:space="preserve">cambio de subconjunto del extremo derecho de la barra de acoplamiento </t>
        </is>
      </c>
      <c r="F3713" s="32" t="inlineStr">
        <is>
          <t>Unidad</t>
        </is>
      </c>
      <c r="G3713" s="35" t="inlineStr">
        <is>
          <t>suministro</t>
        </is>
      </c>
      <c r="H3713" s="159" t="n">
        <v>820743</v>
      </c>
      <c r="I3713" s="37" t="n">
        <v>158.91</v>
      </c>
      <c r="J3713" s="37" t="n">
        <v>151.76</v>
      </c>
      <c r="K3713" s="160">
        <f>H3713*(I3713/J3713)</f>
        <v/>
      </c>
      <c r="L3713" s="159" t="n">
        <v>999488.3066</v>
      </c>
      <c r="M3713" s="159" t="n">
        <v>970377</v>
      </c>
      <c r="N3713" s="159" t="n">
        <v>1048007.16</v>
      </c>
      <c r="O3713" s="162">
        <f>MIN(K3713,L3713,M3713,N3713)</f>
        <v/>
      </c>
      <c r="P3713" s="162">
        <f>MAX(K3713,L3713,M3713,N3713)</f>
        <v/>
      </c>
      <c r="Q3713" s="162">
        <f>MEDIAN(K3713,L3713,M3713,N3713)</f>
        <v/>
      </c>
      <c r="R3713" s="162">
        <f>AVERAGE(K3713,L3713,M3713,N3713)</f>
        <v/>
      </c>
      <c r="S3713" s="162">
        <f>AVERAGE(O3713,Q3713)</f>
        <v/>
      </c>
      <c r="T3713" s="162">
        <f>AVERAGE(P3713,Q3713)</f>
        <v/>
      </c>
      <c r="U3713" s="41">
        <f>STDEVA(K3713,L3713,M3713,N3713)</f>
        <v/>
      </c>
      <c r="V3713" s="42">
        <f>U3713/Q3713</f>
        <v/>
      </c>
      <c r="W3713" s="43">
        <f>IF(X3713=O3713,"MENOR",IF(X3713=S3713,"PROM[MEN-MED]","PROMEDIO"))</f>
        <v/>
      </c>
      <c r="X3713" s="163">
        <f>IF(V3713&lt;=300%,O3713,IF(AND(V3713&gt;100%,V3713&lt;=150%),S3713,R3713))</f>
        <v/>
      </c>
      <c r="Y3713" s="162">
        <f>ROUND(X3713,0)</f>
        <v/>
      </c>
    </row>
    <row r="3714" ht="15.75" customHeight="1">
      <c r="B3714" s="32" t="inlineStr">
        <is>
          <t>3.21</t>
        </is>
      </c>
      <c r="C3714" s="32" t="n">
        <v>8714199</v>
      </c>
      <c r="D3714" s="59" t="inlineStr">
        <is>
          <t xml:space="preserve">CAMBIO DE SUBCONJUNTO DEL EXTREMO IZQUIERDO DE LA BARRA DE ACOPLAMIENTO </t>
        </is>
      </c>
      <c r="E3714" s="34" t="inlineStr">
        <is>
          <t xml:space="preserve">cambio de subconjunto del extremo izquierdo de la barra de acoplamiento </t>
        </is>
      </c>
      <c r="F3714" s="32" t="inlineStr">
        <is>
          <t>Unidad</t>
        </is>
      </c>
      <c r="G3714" s="35" t="inlineStr">
        <is>
          <t>suministro</t>
        </is>
      </c>
      <c r="H3714" s="159" t="n">
        <v>820743</v>
      </c>
      <c r="I3714" s="37" t="n">
        <v>158.91</v>
      </c>
      <c r="J3714" s="37" t="n">
        <v>151.76</v>
      </c>
      <c r="K3714" s="160">
        <f>H3714*(I3714/J3714)</f>
        <v/>
      </c>
      <c r="L3714" s="159" t="n">
        <v>999488.3066</v>
      </c>
      <c r="M3714" s="159" t="n">
        <v>970377</v>
      </c>
      <c r="N3714" s="159" t="n">
        <v>1048007.16</v>
      </c>
      <c r="O3714" s="162">
        <f>MIN(K3714,L3714,M3714,N3714)</f>
        <v/>
      </c>
      <c r="P3714" s="162">
        <f>MAX(K3714,L3714,M3714,N3714)</f>
        <v/>
      </c>
      <c r="Q3714" s="162">
        <f>MEDIAN(K3714,L3714,M3714,N3714)</f>
        <v/>
      </c>
      <c r="R3714" s="162">
        <f>AVERAGE(K3714,L3714,M3714,N3714)</f>
        <v/>
      </c>
      <c r="S3714" s="162">
        <f>AVERAGE(O3714,Q3714)</f>
        <v/>
      </c>
      <c r="T3714" s="162">
        <f>AVERAGE(P3714,Q3714)</f>
        <v/>
      </c>
      <c r="U3714" s="41">
        <f>STDEVA(K3714,L3714,M3714,N3714)</f>
        <v/>
      </c>
      <c r="V3714" s="42">
        <f>U3714/Q3714</f>
        <v/>
      </c>
      <c r="W3714" s="43">
        <f>IF(X3714=O3714,"MENOR",IF(X3714=S3714,"PROM[MEN-MED]","PROMEDIO"))</f>
        <v/>
      </c>
      <c r="X3714" s="163">
        <f>IF(V3714&lt;=300%,O3714,IF(AND(V3714&gt;100%,V3714&lt;=150%),S3714,R3714))</f>
        <v/>
      </c>
      <c r="Y3714" s="162">
        <f>ROUND(X3714,0)</f>
        <v/>
      </c>
    </row>
    <row r="3715" ht="15.75" customHeight="1">
      <c r="B3715" s="32" t="inlineStr">
        <is>
          <t>3.22</t>
        </is>
      </c>
      <c r="C3715" s="32" t="n">
        <v>8714199</v>
      </c>
      <c r="D3715" s="59" t="inlineStr">
        <is>
          <t xml:space="preserve">CAMBIO DE FUNDA DE LA CREMALLERA DE LA DIRECCION </t>
        </is>
      </c>
      <c r="E3715" s="34" t="inlineStr">
        <is>
          <t xml:space="preserve">cambio de funda de la cremallera de la direccion </t>
        </is>
      </c>
      <c r="F3715" s="32" t="inlineStr">
        <is>
          <t>Unidad</t>
        </is>
      </c>
      <c r="G3715" s="35" t="inlineStr">
        <is>
          <t>suministro</t>
        </is>
      </c>
      <c r="H3715" s="159" t="n">
        <v>2462229</v>
      </c>
      <c r="I3715" s="37" t="n">
        <v>158.91</v>
      </c>
      <c r="J3715" s="37" t="n">
        <v>151.76</v>
      </c>
      <c r="K3715" s="160">
        <f>H3715*(I3715/J3715)</f>
        <v/>
      </c>
      <c r="L3715" s="159" t="n">
        <v>3027297.7154</v>
      </c>
      <c r="M3715" s="159" t="n">
        <v>2939124</v>
      </c>
      <c r="N3715" s="159" t="n">
        <v>3174253.92</v>
      </c>
      <c r="O3715" s="162">
        <f>MIN(K3715,L3715,M3715,N3715)</f>
        <v/>
      </c>
      <c r="P3715" s="162">
        <f>MAX(K3715,L3715,M3715,N3715)</f>
        <v/>
      </c>
      <c r="Q3715" s="162">
        <f>MEDIAN(K3715,L3715,M3715,N3715)</f>
        <v/>
      </c>
      <c r="R3715" s="162">
        <f>AVERAGE(K3715,L3715,M3715,N3715)</f>
        <v/>
      </c>
      <c r="S3715" s="162">
        <f>AVERAGE(O3715,Q3715)</f>
        <v/>
      </c>
      <c r="T3715" s="162">
        <f>AVERAGE(P3715,Q3715)</f>
        <v/>
      </c>
      <c r="U3715" s="41">
        <f>STDEVA(K3715,L3715,M3715,N3715)</f>
        <v/>
      </c>
      <c r="V3715" s="42">
        <f>U3715/Q3715</f>
        <v/>
      </c>
      <c r="W3715" s="43">
        <f>IF(X3715=O3715,"MENOR",IF(X3715=S3715,"PROM[MEN-MED]","PROMEDIO"))</f>
        <v/>
      </c>
      <c r="X3715" s="163">
        <f>IF(V3715&lt;=300%,O3715,IF(AND(V3715&gt;100%,V3715&lt;=150%),S3715,R3715))</f>
        <v/>
      </c>
      <c r="Y3715" s="162">
        <f>ROUND(X3715,0)</f>
        <v/>
      </c>
    </row>
    <row r="3716" ht="15.75" customHeight="1">
      <c r="B3716" s="32" t="inlineStr">
        <is>
          <t>3.23</t>
        </is>
      </c>
      <c r="C3716" s="32" t="n">
        <v>8714199</v>
      </c>
      <c r="D3716" s="59" t="inlineStr">
        <is>
          <t xml:space="preserve">CAMBIO DE SUBCONJUNTO DEL EXTREMO DE LA CREMALLERA DE DIRECCION </t>
        </is>
      </c>
      <c r="E3716" s="34" t="inlineStr">
        <is>
          <t xml:space="preserve">cambio de subconjunto del extremo de la cremallera de direccion </t>
        </is>
      </c>
      <c r="F3716" s="32" t="inlineStr">
        <is>
          <t>Unidad</t>
        </is>
      </c>
      <c r="G3716" s="35" t="inlineStr">
        <is>
          <t>suministro</t>
        </is>
      </c>
      <c r="H3716" s="159" t="n">
        <v>2462229</v>
      </c>
      <c r="I3716" s="37" t="n">
        <v>158.91</v>
      </c>
      <c r="J3716" s="37" t="n">
        <v>151.76</v>
      </c>
      <c r="K3716" s="160">
        <f>H3716*(I3716/J3716)</f>
        <v/>
      </c>
      <c r="L3716" s="159" t="n">
        <v>2998465.9551</v>
      </c>
      <c r="M3716" s="159" t="n">
        <v>2911132</v>
      </c>
      <c r="N3716" s="159" t="n">
        <v>3144022.56</v>
      </c>
      <c r="O3716" s="162">
        <f>MIN(K3716,L3716,M3716,N3716)</f>
        <v/>
      </c>
      <c r="P3716" s="162">
        <f>MAX(K3716,L3716,M3716,N3716)</f>
        <v/>
      </c>
      <c r="Q3716" s="162">
        <f>MEDIAN(K3716,L3716,M3716,N3716)</f>
        <v/>
      </c>
      <c r="R3716" s="162">
        <f>AVERAGE(K3716,L3716,M3716,N3716)</f>
        <v/>
      </c>
      <c r="S3716" s="162">
        <f>AVERAGE(O3716,Q3716)</f>
        <v/>
      </c>
      <c r="T3716" s="162">
        <f>AVERAGE(P3716,Q3716)</f>
        <v/>
      </c>
      <c r="U3716" s="41">
        <f>STDEVA(K3716,L3716,M3716,N3716)</f>
        <v/>
      </c>
      <c r="V3716" s="42">
        <f>U3716/Q3716</f>
        <v/>
      </c>
      <c r="W3716" s="43">
        <f>IF(X3716=O3716,"MENOR",IF(X3716=S3716,"PROM[MEN-MED]","PROMEDIO"))</f>
        <v/>
      </c>
      <c r="X3716" s="163">
        <f>IF(V3716&lt;=300%,O3716,IF(AND(V3716&gt;100%,V3716&lt;=150%),S3716,R3716))</f>
        <v/>
      </c>
      <c r="Y3716" s="162">
        <f>ROUND(X3716,0)</f>
        <v/>
      </c>
    </row>
    <row r="3717" ht="15.75" customHeight="1">
      <c r="B3717" s="32" t="inlineStr">
        <is>
          <t>3.24</t>
        </is>
      </c>
      <c r="C3717" s="32" t="n">
        <v>8714199</v>
      </c>
      <c r="D3717" s="59" t="inlineStr">
        <is>
          <t xml:space="preserve">CAMBIO DE CONJUNTO DE ALOJAMIENTO DE LA CREMALLERA DE LA DIRECCION </t>
        </is>
      </c>
      <c r="E3717" s="34" t="inlineStr">
        <is>
          <t xml:space="preserve">cambio de conjunto de alojamiento de la cremallera de la direccion </t>
        </is>
      </c>
      <c r="F3717" s="32" t="inlineStr">
        <is>
          <t>Unidad</t>
        </is>
      </c>
      <c r="G3717" s="35" t="inlineStr">
        <is>
          <t>suministro</t>
        </is>
      </c>
      <c r="H3717" s="159" t="n">
        <v>2462229</v>
      </c>
      <c r="I3717" s="37" t="n">
        <v>158.91</v>
      </c>
      <c r="J3717" s="37" t="n">
        <v>151.76</v>
      </c>
      <c r="K3717" s="160">
        <f>H3717*(I3717/J3717)</f>
        <v/>
      </c>
      <c r="L3717" s="159" t="n">
        <v>2969635.2301</v>
      </c>
      <c r="M3717" s="159" t="n">
        <v>2883141</v>
      </c>
      <c r="N3717" s="159" t="n">
        <v>3113792.28</v>
      </c>
      <c r="O3717" s="162">
        <f>MIN(K3717,L3717,M3717,N3717)</f>
        <v/>
      </c>
      <c r="P3717" s="162">
        <f>MAX(K3717,L3717,M3717,N3717)</f>
        <v/>
      </c>
      <c r="Q3717" s="162">
        <f>MEDIAN(K3717,L3717,M3717,N3717)</f>
        <v/>
      </c>
      <c r="R3717" s="162">
        <f>AVERAGE(K3717,L3717,M3717,N3717)</f>
        <v/>
      </c>
      <c r="S3717" s="162">
        <f>AVERAGE(O3717,Q3717)</f>
        <v/>
      </c>
      <c r="T3717" s="162">
        <f>AVERAGE(P3717,Q3717)</f>
        <v/>
      </c>
      <c r="U3717" s="41">
        <f>STDEVA(K3717,L3717,M3717,N3717)</f>
        <v/>
      </c>
      <c r="V3717" s="42">
        <f>U3717/Q3717</f>
        <v/>
      </c>
      <c r="W3717" s="43">
        <f>IF(X3717=O3717,"MENOR",IF(X3717=S3717,"PROM[MEN-MED]","PROMEDIO"))</f>
        <v/>
      </c>
      <c r="X3717" s="163">
        <f>IF(V3717&lt;=300%,O3717,IF(AND(V3717&gt;100%,V3717&lt;=150%),S3717,R3717))</f>
        <v/>
      </c>
      <c r="Y3717" s="162">
        <f>ROUND(X3717,0)</f>
        <v/>
      </c>
    </row>
    <row r="3718" ht="15" customHeight="1">
      <c r="B3718" s="26" t="inlineStr">
        <is>
          <t>4.</t>
        </is>
      </c>
      <c r="C3718" s="142" t="inlineStr">
        <is>
          <t>SISTEMA DE TRANSMISIÓN</t>
        </is>
      </c>
      <c r="H3718" s="157" t="n"/>
      <c r="I3718" s="29" t="n"/>
      <c r="J3718" s="29" t="n"/>
      <c r="K3718" s="157" t="n"/>
      <c r="L3718" s="157" t="n"/>
      <c r="M3718" s="157" t="n"/>
      <c r="N3718" s="157" t="n"/>
      <c r="O3718" s="29" t="n"/>
      <c r="P3718" s="29" t="n"/>
      <c r="Q3718" s="29" t="n"/>
      <c r="R3718" s="29" t="n"/>
      <c r="S3718" s="29" t="n"/>
      <c r="T3718" s="29" t="n"/>
      <c r="U3718" s="29" t="n"/>
      <c r="V3718" s="75" t="n"/>
      <c r="W3718" s="29" t="n"/>
      <c r="X3718" s="29" t="n"/>
      <c r="Y3718" s="29" t="n"/>
    </row>
    <row r="3719" ht="15.75" customHeight="1">
      <c r="B3719" s="32" t="inlineStr">
        <is>
          <t>4.1</t>
        </is>
      </c>
      <c r="C3719" s="32" t="n">
        <v>8714199</v>
      </c>
      <c r="D3719" s="71" t="inlineStr">
        <is>
          <t>CAMBIO DE CONJUNTO IZQUIERDO DEL EJE PROPULSOR DELANTERO</t>
        </is>
      </c>
      <c r="E3719" s="56" t="inlineStr">
        <is>
          <t>cambio de conjunto izquierdo del eje propulsor delantero</t>
        </is>
      </c>
      <c r="F3719" s="32" t="inlineStr">
        <is>
          <t>Unidad</t>
        </is>
      </c>
      <c r="G3719" s="35" t="inlineStr">
        <is>
          <t>suministro</t>
        </is>
      </c>
      <c r="H3719" s="159" t="n">
        <v>820743</v>
      </c>
      <c r="I3719" s="37" t="n">
        <v>158.91</v>
      </c>
      <c r="J3719" s="37" t="n">
        <v>151.76</v>
      </c>
      <c r="K3719" s="160">
        <f>H3719*(I3719/J3719)</f>
        <v/>
      </c>
      <c r="L3719" s="159" t="n">
        <v>1028320.0669</v>
      </c>
      <c r="M3719" s="159" t="n">
        <v>998369</v>
      </c>
      <c r="N3719" s="159" t="n">
        <v>1078238.52</v>
      </c>
      <c r="O3719" s="162">
        <f>MIN(K3719,L3719,M3719,N3719)</f>
        <v/>
      </c>
      <c r="P3719" s="162">
        <f>MAX(K3719,L3719,M3719,N3719)</f>
        <v/>
      </c>
      <c r="Q3719" s="162">
        <f>MEDIAN(K3719,L3719,M3719,N3719)</f>
        <v/>
      </c>
      <c r="R3719" s="162">
        <f>AVERAGE(K3719,L3719,M3719,N3719)</f>
        <v/>
      </c>
      <c r="S3719" s="162">
        <f>AVERAGE(O3719,Q3719)</f>
        <v/>
      </c>
      <c r="T3719" s="162">
        <f>AVERAGE(P3719,Q3719)</f>
        <v/>
      </c>
      <c r="U3719" s="41">
        <f>STDEVA(K3719,L3719,M3719,N3719)</f>
        <v/>
      </c>
      <c r="V3719" s="42">
        <f>U3719/Q3719</f>
        <v/>
      </c>
      <c r="W3719" s="43">
        <f>IF(X3719=O3719,"MENOR",IF(X3719=S3719,"PROM[MEN-MED]","PROMEDIO"))</f>
        <v/>
      </c>
      <c r="X3719" s="163">
        <f>IF(V3719&lt;=300%,O3719,IF(AND(V3719&gt;100%,V3719&lt;=150%),S3719,R3719))</f>
        <v/>
      </c>
      <c r="Y3719" s="162">
        <f>ROUND(X3719,0)</f>
        <v/>
      </c>
    </row>
    <row r="3720" ht="15.75" customHeight="1">
      <c r="B3720" s="32" t="inlineStr">
        <is>
          <t>4.2</t>
        </is>
      </c>
      <c r="C3720" s="32" t="n">
        <v>8714199</v>
      </c>
      <c r="D3720" s="71" t="inlineStr">
        <is>
          <t>CAMBIO DE CONJUNTO DERECHO DEL EJE PROPULSOR DELANTERO</t>
        </is>
      </c>
      <c r="E3720" s="56" t="inlineStr">
        <is>
          <t>cambio de conjunto derecho del eje propulsor delantero</t>
        </is>
      </c>
      <c r="F3720" s="32" t="inlineStr">
        <is>
          <t>Unidad</t>
        </is>
      </c>
      <c r="G3720" s="35" t="inlineStr">
        <is>
          <t>suministro</t>
        </is>
      </c>
      <c r="H3720" s="159" t="n">
        <v>820743</v>
      </c>
      <c r="I3720" s="37" t="n">
        <v>158.91</v>
      </c>
      <c r="J3720" s="37" t="n">
        <v>151.76</v>
      </c>
      <c r="K3720" s="160">
        <f>H3720*(I3720/J3720)</f>
        <v/>
      </c>
      <c r="L3720" s="159" t="n">
        <v>1028320.0669</v>
      </c>
      <c r="M3720" s="159" t="n">
        <v>998369</v>
      </c>
      <c r="N3720" s="159" t="n">
        <v>1078238.52</v>
      </c>
      <c r="O3720" s="162">
        <f>MIN(K3720,L3720,M3720,N3720)</f>
        <v/>
      </c>
      <c r="P3720" s="162">
        <f>MAX(K3720,L3720,M3720,N3720)</f>
        <v/>
      </c>
      <c r="Q3720" s="162">
        <f>MEDIAN(K3720,L3720,M3720,N3720)</f>
        <v/>
      </c>
      <c r="R3720" s="162">
        <f>AVERAGE(K3720,L3720,M3720,N3720)</f>
        <v/>
      </c>
      <c r="S3720" s="162">
        <f>AVERAGE(O3720,Q3720)</f>
        <v/>
      </c>
      <c r="T3720" s="162">
        <f>AVERAGE(P3720,Q3720)</f>
        <v/>
      </c>
      <c r="U3720" s="41">
        <f>STDEVA(K3720,L3720,M3720,N3720)</f>
        <v/>
      </c>
      <c r="V3720" s="42">
        <f>U3720/Q3720</f>
        <v/>
      </c>
      <c r="W3720" s="43">
        <f>IF(X3720=O3720,"MENOR",IF(X3720=S3720,"PROM[MEN-MED]","PROMEDIO"))</f>
        <v/>
      </c>
      <c r="X3720" s="163">
        <f>IF(V3720&lt;=300%,O3720,IF(AND(V3720&gt;100%,V3720&lt;=150%),S3720,R3720))</f>
        <v/>
      </c>
      <c r="Y3720" s="162">
        <f>ROUND(X3720,0)</f>
        <v/>
      </c>
    </row>
    <row r="3721" ht="15.75" customHeight="1">
      <c r="B3721" s="32" t="inlineStr">
        <is>
          <t>4.3</t>
        </is>
      </c>
      <c r="C3721" s="32" t="n">
        <v>8714199</v>
      </c>
      <c r="D3721" s="71" t="inlineStr">
        <is>
          <t>CAMBIO DE CONJUNTO DE LA JUNTA INTERIOR DEL EJE DELANTERO</t>
        </is>
      </c>
      <c r="E3721" s="56" t="inlineStr">
        <is>
          <t>cambio de conjunto de la junta interior del eje delantero</t>
        </is>
      </c>
      <c r="F3721" s="32" t="inlineStr">
        <is>
          <t>Unidad</t>
        </is>
      </c>
      <c r="G3721" s="35" t="inlineStr">
        <is>
          <t>suministro</t>
        </is>
      </c>
      <c r="H3721" s="159" t="n">
        <v>820743</v>
      </c>
      <c r="I3721" s="37" t="n">
        <v>158.91</v>
      </c>
      <c r="J3721" s="37" t="n">
        <v>151.76</v>
      </c>
      <c r="K3721" s="160">
        <f>H3721*(I3721/J3721)</f>
        <v/>
      </c>
      <c r="L3721" s="159" t="n">
        <v>1018710.1743</v>
      </c>
      <c r="M3721" s="159" t="n">
        <v>989039</v>
      </c>
      <c r="N3721" s="159" t="n">
        <v>1068162.12</v>
      </c>
      <c r="O3721" s="162">
        <f>MIN(K3721,L3721,M3721,N3721)</f>
        <v/>
      </c>
      <c r="P3721" s="162">
        <f>MAX(K3721,L3721,M3721,N3721)</f>
        <v/>
      </c>
      <c r="Q3721" s="162">
        <f>MEDIAN(K3721,L3721,M3721,N3721)</f>
        <v/>
      </c>
      <c r="R3721" s="162">
        <f>AVERAGE(K3721,L3721,M3721,N3721)</f>
        <v/>
      </c>
      <c r="S3721" s="162">
        <f>AVERAGE(O3721,Q3721)</f>
        <v/>
      </c>
      <c r="T3721" s="162">
        <f>AVERAGE(P3721,Q3721)</f>
        <v/>
      </c>
      <c r="U3721" s="41">
        <f>STDEVA(K3721,L3721,M3721,N3721)</f>
        <v/>
      </c>
      <c r="V3721" s="42">
        <f>U3721/Q3721</f>
        <v/>
      </c>
      <c r="W3721" s="43">
        <f>IF(X3721=O3721,"MENOR",IF(X3721=S3721,"PROM[MEN-MED]","PROMEDIO"))</f>
        <v/>
      </c>
      <c r="X3721" s="163">
        <f>IF(V3721&lt;=300%,O3721,IF(AND(V3721&gt;100%,V3721&lt;=150%),S3721,R3721))</f>
        <v/>
      </c>
      <c r="Y3721" s="162">
        <f>ROUND(X3721,0)</f>
        <v/>
      </c>
    </row>
    <row r="3722" ht="15.75" customHeight="1">
      <c r="B3722" s="32" t="inlineStr">
        <is>
          <t>4.4</t>
        </is>
      </c>
      <c r="C3722" s="32" t="n">
        <v>8714199</v>
      </c>
      <c r="D3722" s="71" t="inlineStr">
        <is>
          <t>CAMBIO DE CONJUNTO DE LA JUNTAEXTERIOR DEL EJE DELANTERO</t>
        </is>
      </c>
      <c r="E3722" s="56" t="inlineStr">
        <is>
          <t>cambio de conjunto de la juntaexterior del eje delantero</t>
        </is>
      </c>
      <c r="F3722" s="32" t="inlineStr">
        <is>
          <t>Unidad</t>
        </is>
      </c>
      <c r="G3722" s="35" t="inlineStr">
        <is>
          <t>suministro</t>
        </is>
      </c>
      <c r="H3722" s="159" t="n">
        <v>683953</v>
      </c>
      <c r="I3722" s="37" t="n">
        <v>158.91</v>
      </c>
      <c r="J3722" s="37" t="n">
        <v>151.76</v>
      </c>
      <c r="K3722" s="160">
        <f>H3722*(I3722/J3722)</f>
        <v/>
      </c>
      <c r="L3722" s="159" t="n">
        <v>840915.6896</v>
      </c>
      <c r="M3722" s="159" t="n">
        <v>816423</v>
      </c>
      <c r="N3722" s="159" t="n">
        <v>881736.84</v>
      </c>
      <c r="O3722" s="162">
        <f>MIN(K3722,L3722,M3722,N3722)</f>
        <v/>
      </c>
      <c r="P3722" s="162">
        <f>MAX(K3722,L3722,M3722,N3722)</f>
        <v/>
      </c>
      <c r="Q3722" s="162">
        <f>MEDIAN(K3722,L3722,M3722,N3722)</f>
        <v/>
      </c>
      <c r="R3722" s="162">
        <f>AVERAGE(K3722,L3722,M3722,N3722)</f>
        <v/>
      </c>
      <c r="S3722" s="162">
        <f>AVERAGE(O3722,Q3722)</f>
        <v/>
      </c>
      <c r="T3722" s="162">
        <f>AVERAGE(P3722,Q3722)</f>
        <v/>
      </c>
      <c r="U3722" s="41">
        <f>STDEVA(K3722,L3722,M3722,N3722)</f>
        <v/>
      </c>
      <c r="V3722" s="42">
        <f>U3722/Q3722</f>
        <v/>
      </c>
      <c r="W3722" s="43">
        <f>IF(X3722=O3722,"MENOR",IF(X3722=S3722,"PROM[MEN-MED]","PROMEDIO"))</f>
        <v/>
      </c>
      <c r="X3722" s="163">
        <f>IF(V3722&lt;=300%,O3722,IF(AND(V3722&gt;100%,V3722&lt;=150%),S3722,R3722))</f>
        <v/>
      </c>
      <c r="Y3722" s="162">
        <f>ROUND(X3722,0)</f>
        <v/>
      </c>
    </row>
    <row r="3723" ht="15.75" customHeight="1">
      <c r="B3723" s="32" t="inlineStr">
        <is>
          <t>4.5</t>
        </is>
      </c>
      <c r="C3723" s="32" t="n">
        <v>8714199</v>
      </c>
      <c r="D3723" s="72" t="inlineStr">
        <is>
          <t>CAMBIO DE FUNDA DE LA JUNTA EXTERIOR</t>
        </is>
      </c>
      <c r="E3723" s="56" t="inlineStr">
        <is>
          <t>cambio de funda de la junta exterior</t>
        </is>
      </c>
      <c r="F3723" s="32" t="inlineStr">
        <is>
          <t>Unidad</t>
        </is>
      </c>
      <c r="G3723" s="35" t="inlineStr">
        <is>
          <t>suministro</t>
        </is>
      </c>
      <c r="H3723" s="159" t="n">
        <v>683953</v>
      </c>
      <c r="I3723" s="37" t="n">
        <v>158.91</v>
      </c>
      <c r="J3723" s="37" t="n">
        <v>151.76</v>
      </c>
      <c r="K3723" s="160">
        <f>H3723*(I3723/J3723)</f>
        <v/>
      </c>
      <c r="L3723" s="159" t="n">
        <v>832907.4418</v>
      </c>
      <c r="M3723" s="159" t="n">
        <v>808648</v>
      </c>
      <c r="N3723" s="159" t="n">
        <v>873339.84</v>
      </c>
      <c r="O3723" s="162">
        <f>MIN(K3723,L3723,M3723,N3723)</f>
        <v/>
      </c>
      <c r="P3723" s="162">
        <f>MAX(K3723,L3723,M3723,N3723)</f>
        <v/>
      </c>
      <c r="Q3723" s="162">
        <f>MEDIAN(K3723,L3723,M3723,N3723)</f>
        <v/>
      </c>
      <c r="R3723" s="162">
        <f>AVERAGE(K3723,L3723,M3723,N3723)</f>
        <v/>
      </c>
      <c r="S3723" s="162">
        <f>AVERAGE(O3723,Q3723)</f>
        <v/>
      </c>
      <c r="T3723" s="162">
        <f>AVERAGE(P3723,Q3723)</f>
        <v/>
      </c>
      <c r="U3723" s="41">
        <f>STDEVA(K3723,L3723,M3723,N3723)</f>
        <v/>
      </c>
      <c r="V3723" s="42">
        <f>U3723/Q3723</f>
        <v/>
      </c>
      <c r="W3723" s="43">
        <f>IF(X3723=O3723,"MENOR",IF(X3723=S3723,"PROM[MEN-MED]","PROMEDIO"))</f>
        <v/>
      </c>
      <c r="X3723" s="163">
        <f>IF(V3723&lt;=300%,O3723,IF(AND(V3723&gt;100%,V3723&lt;=150%),S3723,R3723))</f>
        <v/>
      </c>
      <c r="Y3723" s="162">
        <f>ROUND(X3723,0)</f>
        <v/>
      </c>
    </row>
    <row r="3724" ht="15.75" customHeight="1">
      <c r="B3724" s="32" t="inlineStr">
        <is>
          <t>4.6</t>
        </is>
      </c>
      <c r="C3724" s="32" t="n">
        <v>8714199</v>
      </c>
      <c r="D3724" s="72" t="inlineStr">
        <is>
          <t>CAMBIO DE FUNDA DE LA JUNTA INTERIOR</t>
        </is>
      </c>
      <c r="E3724" s="56" t="inlineStr">
        <is>
          <t>cambio de funda de la junta interior</t>
        </is>
      </c>
      <c r="F3724" s="32" t="inlineStr">
        <is>
          <t>Juego</t>
        </is>
      </c>
      <c r="G3724" s="35" t="inlineStr">
        <is>
          <t>suministro</t>
        </is>
      </c>
      <c r="H3724" s="159" t="n">
        <v>683953</v>
      </c>
      <c r="I3724" s="37" t="n">
        <v>158.91</v>
      </c>
      <c r="J3724" s="37" t="n">
        <v>151.76</v>
      </c>
      <c r="K3724" s="160">
        <f>H3724*(I3724/J3724)</f>
        <v/>
      </c>
      <c r="L3724" s="159" t="n">
        <v>848924.9727</v>
      </c>
      <c r="M3724" s="159" t="n">
        <v>824199</v>
      </c>
      <c r="N3724" s="159" t="n">
        <v>890134.92</v>
      </c>
      <c r="O3724" s="162">
        <f>MIN(K3724,L3724,M3724,N3724)</f>
        <v/>
      </c>
      <c r="P3724" s="162">
        <f>MAX(K3724,L3724,M3724,N3724)</f>
        <v/>
      </c>
      <c r="Q3724" s="162">
        <f>MEDIAN(K3724,L3724,M3724,N3724)</f>
        <v/>
      </c>
      <c r="R3724" s="162">
        <f>AVERAGE(K3724,L3724,M3724,N3724)</f>
        <v/>
      </c>
      <c r="S3724" s="162">
        <f>AVERAGE(O3724,Q3724)</f>
        <v/>
      </c>
      <c r="T3724" s="162">
        <f>AVERAGE(P3724,Q3724)</f>
        <v/>
      </c>
      <c r="U3724" s="41">
        <f>STDEVA(K3724,L3724,M3724,N3724)</f>
        <v/>
      </c>
      <c r="V3724" s="42">
        <f>U3724/Q3724</f>
        <v/>
      </c>
      <c r="W3724" s="43">
        <f>IF(X3724=O3724,"MENOR",IF(X3724=S3724,"PROM[MEN-MED]","PROMEDIO"))</f>
        <v/>
      </c>
      <c r="X3724" s="163">
        <f>IF(V3724&lt;=300%,O3724,IF(AND(V3724&gt;100%,V3724&lt;=150%),S3724,R3724))</f>
        <v/>
      </c>
      <c r="Y3724" s="162">
        <f>ROUND(X3724,0)</f>
        <v/>
      </c>
    </row>
    <row r="3725" ht="15.75" customHeight="1">
      <c r="B3725" s="32" t="inlineStr">
        <is>
          <t>4.7</t>
        </is>
      </c>
      <c r="C3725" s="32" t="n">
        <v>8714199</v>
      </c>
      <c r="D3725" s="72" t="inlineStr">
        <is>
          <t>CAMBIO DE HORQUILLA DE BRIDA DE LA JUNTA UNIVERSAL</t>
        </is>
      </c>
      <c r="E3725" s="56" t="inlineStr">
        <is>
          <t>cambio de horquilla de brida de la junta universal</t>
        </is>
      </c>
      <c r="F3725" s="32" t="inlineStr">
        <is>
          <t>Unidad</t>
        </is>
      </c>
      <c r="G3725" s="35" t="inlineStr">
        <is>
          <t>suministro</t>
        </is>
      </c>
      <c r="H3725" s="159" t="n">
        <v>820743</v>
      </c>
      <c r="I3725" s="37" t="n">
        <v>158.91</v>
      </c>
      <c r="J3725" s="37" t="n">
        <v>151.76</v>
      </c>
      <c r="K3725" s="160">
        <f>H3725*(I3725/J3725)</f>
        <v/>
      </c>
      <c r="L3725" s="159" t="n">
        <v>1009099.2345</v>
      </c>
      <c r="M3725" s="159" t="n">
        <v>979708</v>
      </c>
      <c r="N3725" s="159" t="n">
        <v>1058084.64</v>
      </c>
      <c r="O3725" s="162">
        <f>MIN(K3725,L3725,M3725,N3725)</f>
        <v/>
      </c>
      <c r="P3725" s="162">
        <f>MAX(K3725,L3725,M3725,N3725)</f>
        <v/>
      </c>
      <c r="Q3725" s="162">
        <f>MEDIAN(K3725,L3725,M3725,N3725)</f>
        <v/>
      </c>
      <c r="R3725" s="162">
        <f>AVERAGE(K3725,L3725,M3725,N3725)</f>
        <v/>
      </c>
      <c r="S3725" s="162">
        <f>AVERAGE(O3725,Q3725)</f>
        <v/>
      </c>
      <c r="T3725" s="162">
        <f>AVERAGE(P3725,Q3725)</f>
        <v/>
      </c>
      <c r="U3725" s="41">
        <f>STDEVA(K3725,L3725,M3725,N3725)</f>
        <v/>
      </c>
      <c r="V3725" s="42">
        <f>U3725/Q3725</f>
        <v/>
      </c>
      <c r="W3725" s="43">
        <f>IF(X3725=O3725,"MENOR",IF(X3725=S3725,"PROM[MEN-MED]","PROMEDIO"))</f>
        <v/>
      </c>
      <c r="X3725" s="163">
        <f>IF(V3725&lt;=300%,O3725,IF(AND(V3725&gt;100%,V3725&lt;=150%),S3725,R3725))</f>
        <v/>
      </c>
      <c r="Y3725" s="162">
        <f>ROUND(X3725,0)</f>
        <v/>
      </c>
    </row>
    <row r="3726" ht="15.75" customHeight="1">
      <c r="B3726" s="32" t="inlineStr">
        <is>
          <t>4.8</t>
        </is>
      </c>
      <c r="C3726" s="32" t="n">
        <v>8714199</v>
      </c>
      <c r="D3726" s="72" t="inlineStr">
        <is>
          <t>CAMBIO DE CRUCETA DE LA JUNTA UNIVERSAL</t>
        </is>
      </c>
      <c r="E3726" s="34" t="inlineStr">
        <is>
          <t>cambio de cruceta de la junta universal</t>
        </is>
      </c>
      <c r="F3726" s="32" t="inlineStr">
        <is>
          <t>Unidad</t>
        </is>
      </c>
      <c r="G3726" s="35" t="inlineStr">
        <is>
          <t>suministro</t>
        </is>
      </c>
      <c r="H3726" s="159" t="n">
        <v>544901</v>
      </c>
      <c r="I3726" s="37" t="n">
        <v>158.91</v>
      </c>
      <c r="J3726" s="37" t="n">
        <v>151.76</v>
      </c>
      <c r="K3726" s="160">
        <f>H3726*(I3726/J3726)</f>
        <v/>
      </c>
      <c r="L3726" s="159" t="n">
        <v>659918.9387000001</v>
      </c>
      <c r="M3726" s="159" t="n">
        <v>640698</v>
      </c>
      <c r="N3726" s="159" t="n">
        <v>691953.84</v>
      </c>
      <c r="O3726" s="162">
        <f>MIN(K3726,L3726,M3726,N3726)</f>
        <v/>
      </c>
      <c r="P3726" s="162">
        <f>MAX(K3726,L3726,M3726,N3726)</f>
        <v/>
      </c>
      <c r="Q3726" s="162">
        <f>MEDIAN(K3726,L3726,M3726,N3726)</f>
        <v/>
      </c>
      <c r="R3726" s="162">
        <f>AVERAGE(K3726,L3726,M3726,N3726)</f>
        <v/>
      </c>
      <c r="S3726" s="162">
        <f>AVERAGE(O3726,Q3726)</f>
        <v/>
      </c>
      <c r="T3726" s="162">
        <f>AVERAGE(P3726,Q3726)</f>
        <v/>
      </c>
      <c r="U3726" s="41">
        <f>STDEVA(K3726,L3726,M3726,N3726)</f>
        <v/>
      </c>
      <c r="V3726" s="42">
        <f>U3726/Q3726</f>
        <v/>
      </c>
      <c r="W3726" s="43">
        <f>IF(X3726=O3726,"MENOR",IF(X3726=S3726,"PROM[MEN-MED]","PROMEDIO"))</f>
        <v/>
      </c>
      <c r="X3726" s="163">
        <f>IF(V3726&lt;=300%,O3726,IF(AND(V3726&gt;100%,V3726&lt;=150%),S3726,R3726))</f>
        <v/>
      </c>
      <c r="Y3726" s="162">
        <f>ROUND(X3726,0)</f>
        <v/>
      </c>
    </row>
    <row r="3727" ht="15.75" customHeight="1">
      <c r="B3727" s="32" t="inlineStr">
        <is>
          <t>4.9</t>
        </is>
      </c>
      <c r="C3727" s="32" t="n">
        <v>8714199</v>
      </c>
      <c r="D3727" s="72" t="inlineStr">
        <is>
          <t xml:space="preserve">CAMBIO DE CONJUNTO DEL ARBOL DE TRANSMISION DELANTERO </t>
        </is>
      </c>
      <c r="E3727" s="56" t="inlineStr">
        <is>
          <t xml:space="preserve">cambio de conjunto del arbol de transmision delantero </t>
        </is>
      </c>
      <c r="F3727" s="32" t="inlineStr">
        <is>
          <t>Unidad</t>
        </is>
      </c>
      <c r="G3727" s="35" t="inlineStr">
        <is>
          <t>suministro</t>
        </is>
      </c>
      <c r="H3727" s="159" t="n">
        <v>820743</v>
      </c>
      <c r="I3727" s="37" t="n">
        <v>158.91</v>
      </c>
      <c r="J3727" s="37" t="n">
        <v>151.76</v>
      </c>
      <c r="K3727" s="160">
        <f>H3727*(I3727/J3727)</f>
        <v/>
      </c>
      <c r="L3727" s="159" t="n">
        <v>1028320.0669</v>
      </c>
      <c r="M3727" s="159" t="n">
        <v>998369</v>
      </c>
      <c r="N3727" s="159" t="n">
        <v>1078238.52</v>
      </c>
      <c r="O3727" s="162">
        <f>MIN(K3727,L3727,M3727,N3727)</f>
        <v/>
      </c>
      <c r="P3727" s="162">
        <f>MAX(K3727,L3727,M3727,N3727)</f>
        <v/>
      </c>
      <c r="Q3727" s="162">
        <f>MEDIAN(K3727,L3727,M3727,N3727)</f>
        <v/>
      </c>
      <c r="R3727" s="162">
        <f>AVERAGE(K3727,L3727,M3727,N3727)</f>
        <v/>
      </c>
      <c r="S3727" s="162">
        <f>AVERAGE(O3727,Q3727)</f>
        <v/>
      </c>
      <c r="T3727" s="162">
        <f>AVERAGE(P3727,Q3727)</f>
        <v/>
      </c>
      <c r="U3727" s="41">
        <f>STDEVA(K3727,L3727,M3727,N3727)</f>
        <v/>
      </c>
      <c r="V3727" s="42">
        <f>U3727/Q3727</f>
        <v/>
      </c>
      <c r="W3727" s="43">
        <f>IF(X3727=O3727,"MENOR",IF(X3727=S3727,"PROM[MEN-MED]","PROMEDIO"))</f>
        <v/>
      </c>
      <c r="X3727" s="163">
        <f>IF(V3727&lt;=300%,O3727,IF(AND(V3727&gt;100%,V3727&lt;=150%),S3727,R3727))</f>
        <v/>
      </c>
      <c r="Y3727" s="162">
        <f>ROUND(X3727,0)</f>
        <v/>
      </c>
    </row>
    <row r="3728" ht="15.75" customHeight="1">
      <c r="B3728" s="32" t="inlineStr">
        <is>
          <t>4.10</t>
        </is>
      </c>
      <c r="C3728" s="32" t="n">
        <v>8714199</v>
      </c>
      <c r="D3728" s="72" t="inlineStr">
        <is>
          <t>CAMBIO DE CONJUNTO DEL COJINETE DEL ROTOR DEL ABS IZQUIERDO</t>
        </is>
      </c>
      <c r="E3728" s="56" t="inlineStr">
        <is>
          <t>cambio de conjunto del cojinete del rotor del abs izquierdo</t>
        </is>
      </c>
      <c r="F3728" s="32" t="inlineStr">
        <is>
          <t>Unidad</t>
        </is>
      </c>
      <c r="G3728" s="35" t="inlineStr">
        <is>
          <t>suministro</t>
        </is>
      </c>
      <c r="H3728" s="159" t="n">
        <v>683953</v>
      </c>
      <c r="I3728" s="37" t="n">
        <v>158.91</v>
      </c>
      <c r="J3728" s="37" t="n">
        <v>151.76</v>
      </c>
      <c r="K3728" s="160">
        <f>H3728*(I3728/J3728)</f>
        <v/>
      </c>
      <c r="L3728" s="159" t="n">
        <v>848924.9727</v>
      </c>
      <c r="M3728" s="159" t="n">
        <v>824199</v>
      </c>
      <c r="N3728" s="159" t="n">
        <v>890134.92</v>
      </c>
      <c r="O3728" s="162">
        <f>MIN(K3728,L3728,M3728,N3728)</f>
        <v/>
      </c>
      <c r="P3728" s="162">
        <f>MAX(K3728,L3728,M3728,N3728)</f>
        <v/>
      </c>
      <c r="Q3728" s="162">
        <f>MEDIAN(K3728,L3728,M3728,N3728)</f>
        <v/>
      </c>
      <c r="R3728" s="162">
        <f>AVERAGE(K3728,L3728,M3728,N3728)</f>
        <v/>
      </c>
      <c r="S3728" s="162">
        <f>AVERAGE(O3728,Q3728)</f>
        <v/>
      </c>
      <c r="T3728" s="162">
        <f>AVERAGE(P3728,Q3728)</f>
        <v/>
      </c>
      <c r="U3728" s="41">
        <f>STDEVA(K3728,L3728,M3728,N3728)</f>
        <v/>
      </c>
      <c r="V3728" s="42">
        <f>U3728/Q3728</f>
        <v/>
      </c>
      <c r="W3728" s="43">
        <f>IF(X3728=O3728,"MENOR",IF(X3728=S3728,"PROM[MEN-MED]","PROMEDIO"))</f>
        <v/>
      </c>
      <c r="X3728" s="163">
        <f>IF(V3728&lt;=300%,O3728,IF(AND(V3728&gt;100%,V3728&lt;=150%),S3728,R3728))</f>
        <v/>
      </c>
      <c r="Y3728" s="162">
        <f>ROUND(X3728,0)</f>
        <v/>
      </c>
    </row>
    <row r="3729" ht="15.75" customHeight="1">
      <c r="B3729" s="32" t="inlineStr">
        <is>
          <t>4.11</t>
        </is>
      </c>
      <c r="C3729" s="32" t="n">
        <v>8714199</v>
      </c>
      <c r="D3729" s="72" t="inlineStr">
        <is>
          <t>CAMBIO DE CONJUNTO DEL COJINETE DEL ROTOR DEL ABS DERECHO</t>
        </is>
      </c>
      <c r="E3729" s="56" t="inlineStr">
        <is>
          <t>cambio de conjunto del cojinete del rotor del abs derecho</t>
        </is>
      </c>
      <c r="F3729" s="32" t="inlineStr">
        <is>
          <t>Unidad</t>
        </is>
      </c>
      <c r="G3729" s="35" t="inlineStr">
        <is>
          <t>suministro</t>
        </is>
      </c>
      <c r="H3729" s="159" t="n">
        <v>683953</v>
      </c>
      <c r="I3729" s="37" t="n">
        <v>158.91</v>
      </c>
      <c r="J3729" s="37" t="n">
        <v>151.76</v>
      </c>
      <c r="K3729" s="160">
        <f>H3729*(I3729/J3729)</f>
        <v/>
      </c>
      <c r="L3729" s="159" t="n">
        <v>824898.1587</v>
      </c>
      <c r="M3729" s="159" t="n">
        <v>800872</v>
      </c>
      <c r="N3729" s="159" t="n">
        <v>864941.76</v>
      </c>
      <c r="O3729" s="162">
        <f>MIN(K3729,L3729,M3729,N3729)</f>
        <v/>
      </c>
      <c r="P3729" s="162">
        <f>MAX(K3729,L3729,M3729,N3729)</f>
        <v/>
      </c>
      <c r="Q3729" s="162">
        <f>MEDIAN(K3729,L3729,M3729,N3729)</f>
        <v/>
      </c>
      <c r="R3729" s="162">
        <f>AVERAGE(K3729,L3729,M3729,N3729)</f>
        <v/>
      </c>
      <c r="S3729" s="162">
        <f>AVERAGE(O3729,Q3729)</f>
        <v/>
      </c>
      <c r="T3729" s="162">
        <f>AVERAGE(P3729,Q3729)</f>
        <v/>
      </c>
      <c r="U3729" s="41">
        <f>STDEVA(K3729,L3729,M3729,N3729)</f>
        <v/>
      </c>
      <c r="V3729" s="42">
        <f>U3729/Q3729</f>
        <v/>
      </c>
      <c r="W3729" s="43">
        <f>IF(X3729=O3729,"MENOR",IF(X3729=S3729,"PROM[MEN-MED]","PROMEDIO"))</f>
        <v/>
      </c>
      <c r="X3729" s="163">
        <f>IF(V3729&lt;=300%,O3729,IF(AND(V3729&gt;100%,V3729&lt;=150%),S3729,R3729))</f>
        <v/>
      </c>
      <c r="Y3729" s="162">
        <f>ROUND(X3729,0)</f>
        <v/>
      </c>
    </row>
    <row r="3730" ht="15.75" customHeight="1">
      <c r="B3730" s="32" t="inlineStr">
        <is>
          <t>4.12</t>
        </is>
      </c>
      <c r="C3730" s="32" t="n">
        <v>8714199</v>
      </c>
      <c r="D3730" s="72" t="inlineStr">
        <is>
          <t xml:space="preserve">CAMBIO DE SUBCONJUNTO IZQUIERDO DEL CUBO DEL EJE DELANTERO </t>
        </is>
      </c>
      <c r="E3730" s="56" t="inlineStr">
        <is>
          <t xml:space="preserve">cambio de subconjunto izquierdo del cubo del eje delantero </t>
        </is>
      </c>
      <c r="F3730" s="32" t="inlineStr">
        <is>
          <t>Unidad</t>
        </is>
      </c>
      <c r="G3730" s="35" t="inlineStr">
        <is>
          <t>suministro</t>
        </is>
      </c>
      <c r="H3730" s="159" t="n">
        <v>957534</v>
      </c>
      <c r="I3730" s="37" t="n">
        <v>158.91</v>
      </c>
      <c r="J3730" s="37" t="n">
        <v>151.76</v>
      </c>
      <c r="K3730" s="160">
        <f>H3730*(I3730/J3730)</f>
        <v/>
      </c>
      <c r="L3730" s="159" t="n">
        <v>1166070.2067</v>
      </c>
      <c r="M3730" s="159" t="n">
        <v>1132107</v>
      </c>
      <c r="N3730" s="159" t="n">
        <v>1222675.56</v>
      </c>
      <c r="O3730" s="162">
        <f>MIN(K3730,L3730,M3730,N3730)</f>
        <v/>
      </c>
      <c r="P3730" s="162">
        <f>MAX(K3730,L3730,M3730,N3730)</f>
        <v/>
      </c>
      <c r="Q3730" s="162">
        <f>MEDIAN(K3730,L3730,M3730,N3730)</f>
        <v/>
      </c>
      <c r="R3730" s="162">
        <f>AVERAGE(K3730,L3730,M3730,N3730)</f>
        <v/>
      </c>
      <c r="S3730" s="162">
        <f>AVERAGE(O3730,Q3730)</f>
        <v/>
      </c>
      <c r="T3730" s="162">
        <f>AVERAGE(P3730,Q3730)</f>
        <v/>
      </c>
      <c r="U3730" s="41">
        <f>STDEVA(K3730,L3730,M3730,N3730)</f>
        <v/>
      </c>
      <c r="V3730" s="42">
        <f>U3730/Q3730</f>
        <v/>
      </c>
      <c r="W3730" s="43">
        <f>IF(X3730=O3730,"MENOR",IF(X3730=S3730,"PROM[MEN-MED]","PROMEDIO"))</f>
        <v/>
      </c>
      <c r="X3730" s="163">
        <f>IF(V3730&lt;=300%,O3730,IF(AND(V3730&gt;100%,V3730&lt;=150%),S3730,R3730))</f>
        <v/>
      </c>
      <c r="Y3730" s="162">
        <f>ROUND(X3730,0)</f>
        <v/>
      </c>
    </row>
    <row r="3731" ht="15.75" customHeight="1">
      <c r="B3731" s="32" t="inlineStr">
        <is>
          <t>4.13</t>
        </is>
      </c>
      <c r="C3731" s="32" t="n">
        <v>8714199</v>
      </c>
      <c r="D3731" s="72" t="inlineStr">
        <is>
          <t xml:space="preserve">CAMBIO DE SUBCONJUNTO DERECHO DEL CUBO DEL EJE DELANTERO </t>
        </is>
      </c>
      <c r="E3731" s="56" t="inlineStr">
        <is>
          <t xml:space="preserve">cambio de subconjunto derecho del cubo del eje delantero </t>
        </is>
      </c>
      <c r="F3731" s="32" t="inlineStr">
        <is>
          <t>Unidad</t>
        </is>
      </c>
      <c r="G3731" s="35" t="inlineStr">
        <is>
          <t>suministro</t>
        </is>
      </c>
      <c r="H3731" s="159" t="n">
        <v>957534</v>
      </c>
      <c r="I3731" s="37" t="n">
        <v>158.91</v>
      </c>
      <c r="J3731" s="37" t="n">
        <v>151.76</v>
      </c>
      <c r="K3731" s="160">
        <f>H3731*(I3731/J3731)</f>
        <v/>
      </c>
      <c r="L3731" s="159" t="n">
        <v>1166070.2067</v>
      </c>
      <c r="M3731" s="159" t="n">
        <v>1132107</v>
      </c>
      <c r="N3731" s="159" t="n">
        <v>1222675.56</v>
      </c>
      <c r="O3731" s="162">
        <f>MIN(K3731,L3731,M3731,N3731)</f>
        <v/>
      </c>
      <c r="P3731" s="162">
        <f>MAX(K3731,L3731,M3731,N3731)</f>
        <v/>
      </c>
      <c r="Q3731" s="162">
        <f>MEDIAN(K3731,L3731,M3731,N3731)</f>
        <v/>
      </c>
      <c r="R3731" s="162">
        <f>AVERAGE(K3731,L3731,M3731,N3731)</f>
        <v/>
      </c>
      <c r="S3731" s="162">
        <f>AVERAGE(O3731,Q3731)</f>
        <v/>
      </c>
      <c r="T3731" s="162">
        <f>AVERAGE(P3731,Q3731)</f>
        <v/>
      </c>
      <c r="U3731" s="41">
        <f>STDEVA(K3731,L3731,M3731,N3731)</f>
        <v/>
      </c>
      <c r="V3731" s="42">
        <f>U3731/Q3731</f>
        <v/>
      </c>
      <c r="W3731" s="43">
        <f>IF(X3731=O3731,"MENOR",IF(X3731=S3731,"PROM[MEN-MED]","PROMEDIO"))</f>
        <v/>
      </c>
      <c r="X3731" s="163">
        <f>IF(V3731&lt;=300%,O3731,IF(AND(V3731&gt;100%,V3731&lt;=150%),S3731,R3731))</f>
        <v/>
      </c>
      <c r="Y3731" s="162">
        <f>ROUND(X3731,0)</f>
        <v/>
      </c>
    </row>
    <row r="3732" ht="15.75" customHeight="1">
      <c r="B3732" s="32" t="inlineStr">
        <is>
          <t>4.14</t>
        </is>
      </c>
      <c r="C3732" s="32" t="n">
        <v>8714199</v>
      </c>
      <c r="D3732" s="72" t="inlineStr">
        <is>
          <t>CAMBIO DE EJE AXIAL TRASERO IZQUIERDO</t>
        </is>
      </c>
      <c r="E3732" s="56" t="inlineStr">
        <is>
          <t>cambio de eje axial trasero izquierdo</t>
        </is>
      </c>
      <c r="F3732" s="32" t="inlineStr">
        <is>
          <t>Unidad</t>
        </is>
      </c>
      <c r="G3732" s="35" t="inlineStr">
        <is>
          <t>suministro</t>
        </is>
      </c>
      <c r="H3732" s="159" t="n">
        <v>273581</v>
      </c>
      <c r="I3732" s="37" t="n">
        <v>158.91</v>
      </c>
      <c r="J3732" s="37" t="n">
        <v>151.76</v>
      </c>
      <c r="K3732" s="160">
        <f>H3732*(I3732/J3732)</f>
        <v/>
      </c>
      <c r="L3732" s="159" t="n">
        <v>336366.0664</v>
      </c>
      <c r="M3732" s="159" t="n">
        <v>326569</v>
      </c>
      <c r="N3732" s="159" t="n">
        <v>352694.52</v>
      </c>
      <c r="O3732" s="162">
        <f>MIN(K3732,L3732,M3732,N3732)</f>
        <v/>
      </c>
      <c r="P3732" s="162">
        <f>MAX(K3732,L3732,M3732,N3732)</f>
        <v/>
      </c>
      <c r="Q3732" s="162">
        <f>MEDIAN(K3732,L3732,M3732,N3732)</f>
        <v/>
      </c>
      <c r="R3732" s="162">
        <f>AVERAGE(K3732,L3732,M3732,N3732)</f>
        <v/>
      </c>
      <c r="S3732" s="162">
        <f>AVERAGE(O3732,Q3732)</f>
        <v/>
      </c>
      <c r="T3732" s="162">
        <f>AVERAGE(P3732,Q3732)</f>
        <v/>
      </c>
      <c r="U3732" s="41">
        <f>STDEVA(K3732,L3732,M3732,N3732)</f>
        <v/>
      </c>
      <c r="V3732" s="42">
        <f>U3732/Q3732</f>
        <v/>
      </c>
      <c r="W3732" s="43">
        <f>IF(X3732=O3732,"MENOR",IF(X3732=S3732,"PROM[MEN-MED]","PROMEDIO"))</f>
        <v/>
      </c>
      <c r="X3732" s="163">
        <f>IF(V3732&lt;=300%,O3732,IF(AND(V3732&gt;100%,V3732&lt;=150%),S3732,R3732))</f>
        <v/>
      </c>
      <c r="Y3732" s="162">
        <f>ROUND(X3732,0)</f>
        <v/>
      </c>
    </row>
    <row r="3733" ht="15.75" customHeight="1">
      <c r="B3733" s="32" t="inlineStr">
        <is>
          <t>4.15</t>
        </is>
      </c>
      <c r="C3733" s="32" t="n">
        <v>8714199</v>
      </c>
      <c r="D3733" s="72" t="inlineStr">
        <is>
          <t>CAMBIO DE EJE AXIAL TRASERO DERECHO</t>
        </is>
      </c>
      <c r="E3733" s="56" t="inlineStr">
        <is>
          <t>cambio de eje axial trasero derecho</t>
        </is>
      </c>
      <c r="F3733" s="32" t="inlineStr">
        <is>
          <t>Unidad</t>
        </is>
      </c>
      <c r="G3733" s="35" t="inlineStr">
        <is>
          <t>suministro</t>
        </is>
      </c>
      <c r="H3733" s="159" t="n">
        <v>273581</v>
      </c>
      <c r="I3733" s="37" t="n">
        <v>158.91</v>
      </c>
      <c r="J3733" s="37" t="n">
        <v>151.76</v>
      </c>
      <c r="K3733" s="160">
        <f>H3733*(I3733/J3733)</f>
        <v/>
      </c>
      <c r="L3733" s="159" t="n">
        <v>339570.4032</v>
      </c>
      <c r="M3733" s="159" t="n">
        <v>329680</v>
      </c>
      <c r="N3733" s="159" t="n">
        <v>356054.4</v>
      </c>
      <c r="O3733" s="162">
        <f>MIN(K3733,L3733,M3733,N3733)</f>
        <v/>
      </c>
      <c r="P3733" s="162">
        <f>MAX(K3733,L3733,M3733,N3733)</f>
        <v/>
      </c>
      <c r="Q3733" s="162">
        <f>MEDIAN(K3733,L3733,M3733,N3733)</f>
        <v/>
      </c>
      <c r="R3733" s="162">
        <f>AVERAGE(K3733,L3733,M3733,N3733)</f>
        <v/>
      </c>
      <c r="S3733" s="162">
        <f>AVERAGE(O3733,Q3733)</f>
        <v/>
      </c>
      <c r="T3733" s="162">
        <f>AVERAGE(P3733,Q3733)</f>
        <v/>
      </c>
      <c r="U3733" s="41">
        <f>STDEVA(K3733,L3733,M3733,N3733)</f>
        <v/>
      </c>
      <c r="V3733" s="42">
        <f>U3733/Q3733</f>
        <v/>
      </c>
      <c r="W3733" s="43">
        <f>IF(X3733=O3733,"MENOR",IF(X3733=S3733,"PROM[MEN-MED]","PROMEDIO"))</f>
        <v/>
      </c>
      <c r="X3733" s="163">
        <f>IF(V3733&lt;=300%,O3733,IF(AND(V3733&gt;100%,V3733&lt;=150%),S3733,R3733))</f>
        <v/>
      </c>
      <c r="Y3733" s="162">
        <f>ROUND(X3733,0)</f>
        <v/>
      </c>
    </row>
    <row r="3734" ht="15.75" customHeight="1">
      <c r="B3734" s="32" t="inlineStr">
        <is>
          <t>4.16</t>
        </is>
      </c>
      <c r="C3734" s="32" t="n">
        <v>8714199</v>
      </c>
      <c r="D3734" s="72" t="inlineStr">
        <is>
          <t>CAMBIO DE JUNTA DEL DEFLECTOR DE ACEITE DEL TAMBOR DEL FRENO IZQUIERDO</t>
        </is>
      </c>
      <c r="E3734" s="56" t="inlineStr">
        <is>
          <t>cambio de junta del deflector de aceite del tambor del freno izquierdo</t>
        </is>
      </c>
      <c r="F3734" s="32" t="inlineStr">
        <is>
          <t>Unidad</t>
        </is>
      </c>
      <c r="G3734" s="35" t="inlineStr">
        <is>
          <t>suministro</t>
        </is>
      </c>
      <c r="H3734" s="159" t="n">
        <v>683953</v>
      </c>
      <c r="I3734" s="37" t="n">
        <v>158.91</v>
      </c>
      <c r="J3734" s="37" t="n">
        <v>151.76</v>
      </c>
      <c r="K3734" s="160">
        <f>H3734*(I3734/J3734)</f>
        <v/>
      </c>
      <c r="L3734" s="159" t="n">
        <v>824898.1587</v>
      </c>
      <c r="M3734" s="159" t="n">
        <v>800872</v>
      </c>
      <c r="N3734" s="159" t="n">
        <v>864941.76</v>
      </c>
      <c r="O3734" s="162">
        <f>MIN(K3734,L3734,M3734,N3734)</f>
        <v/>
      </c>
      <c r="P3734" s="162">
        <f>MAX(K3734,L3734,M3734,N3734)</f>
        <v/>
      </c>
      <c r="Q3734" s="162">
        <f>MEDIAN(K3734,L3734,M3734,N3734)</f>
        <v/>
      </c>
      <c r="R3734" s="162">
        <f>AVERAGE(K3734,L3734,M3734,N3734)</f>
        <v/>
      </c>
      <c r="S3734" s="162">
        <f>AVERAGE(O3734,Q3734)</f>
        <v/>
      </c>
      <c r="T3734" s="162">
        <f>AVERAGE(P3734,Q3734)</f>
        <v/>
      </c>
      <c r="U3734" s="41">
        <f>STDEVA(K3734,L3734,M3734,N3734)</f>
        <v/>
      </c>
      <c r="V3734" s="42">
        <f>U3734/Q3734</f>
        <v/>
      </c>
      <c r="W3734" s="43">
        <f>IF(X3734=O3734,"MENOR",IF(X3734=S3734,"PROM[MEN-MED]","PROMEDIO"))</f>
        <v/>
      </c>
      <c r="X3734" s="163">
        <f>IF(V3734&lt;=300%,O3734,IF(AND(V3734&gt;100%,V3734&lt;=150%),S3734,R3734))</f>
        <v/>
      </c>
      <c r="Y3734" s="162">
        <f>ROUND(X3734,0)</f>
        <v/>
      </c>
    </row>
    <row r="3735" ht="15.75" customHeight="1">
      <c r="B3735" s="32" t="inlineStr">
        <is>
          <t>4.17</t>
        </is>
      </c>
      <c r="C3735" s="32" t="n">
        <v>8714199</v>
      </c>
      <c r="D3735" s="72" t="inlineStr">
        <is>
          <t>CAMBIO DE JUNTA DEL DEFLECTOR DE ACEITE DEL TAMBOR DEL FRENO DERECHO</t>
        </is>
      </c>
      <c r="E3735" s="56" t="inlineStr">
        <is>
          <t>cambio de junta del deflector de aceite del tambor del freno derecho</t>
        </is>
      </c>
      <c r="F3735" s="32" t="inlineStr">
        <is>
          <t>Unidad</t>
        </is>
      </c>
      <c r="G3735" s="35" t="inlineStr">
        <is>
          <t>suministro</t>
        </is>
      </c>
      <c r="H3735" s="159" t="n">
        <v>683953</v>
      </c>
      <c r="I3735" s="37" t="n">
        <v>158.91</v>
      </c>
      <c r="J3735" s="37" t="n">
        <v>151.76</v>
      </c>
      <c r="K3735" s="160">
        <f>H3735*(I3735/J3735)</f>
        <v/>
      </c>
      <c r="L3735" s="159" t="n">
        <v>856933.2205000001</v>
      </c>
      <c r="M3735" s="159" t="n">
        <v>831974</v>
      </c>
      <c r="N3735" s="159" t="n">
        <v>898531.92</v>
      </c>
      <c r="O3735" s="162">
        <f>MIN(K3735,L3735,M3735,N3735)</f>
        <v/>
      </c>
      <c r="P3735" s="162">
        <f>MAX(K3735,L3735,M3735,N3735)</f>
        <v/>
      </c>
      <c r="Q3735" s="162">
        <f>MEDIAN(K3735,L3735,M3735,N3735)</f>
        <v/>
      </c>
      <c r="R3735" s="162">
        <f>AVERAGE(K3735,L3735,M3735,N3735)</f>
        <v/>
      </c>
      <c r="S3735" s="162">
        <f>AVERAGE(O3735,Q3735)</f>
        <v/>
      </c>
      <c r="T3735" s="162">
        <f>AVERAGE(P3735,Q3735)</f>
        <v/>
      </c>
      <c r="U3735" s="41">
        <f>STDEVA(K3735,L3735,M3735,N3735)</f>
        <v/>
      </c>
      <c r="V3735" s="42">
        <f>U3735/Q3735</f>
        <v/>
      </c>
      <c r="W3735" s="43">
        <f>IF(X3735=O3735,"MENOR",IF(X3735=S3735,"PROM[MEN-MED]","PROMEDIO"))</f>
        <v/>
      </c>
      <c r="X3735" s="163">
        <f>IF(V3735&lt;=300%,O3735,IF(AND(V3735&gt;100%,V3735&lt;=150%),S3735,R3735))</f>
        <v/>
      </c>
      <c r="Y3735" s="162">
        <f>ROUND(X3735,0)</f>
        <v/>
      </c>
    </row>
    <row r="3736" ht="15.75" customHeight="1">
      <c r="B3736" s="32" t="inlineStr">
        <is>
          <t>4.18</t>
        </is>
      </c>
      <c r="C3736" s="32" t="n">
        <v>8714199</v>
      </c>
      <c r="D3736" s="72" t="inlineStr">
        <is>
          <t>CAMBIO DE SUBCONJUNTO IZQUIERDO DEL CUBO DEL EJE TRASERO</t>
        </is>
      </c>
      <c r="E3736" s="56" t="inlineStr">
        <is>
          <t>cambio de subconjunto izquierdo del cubo del eje trasero</t>
        </is>
      </c>
      <c r="F3736" s="32" t="inlineStr">
        <is>
          <t>Unidad</t>
        </is>
      </c>
      <c r="G3736" s="35" t="inlineStr">
        <is>
          <t>suministro</t>
        </is>
      </c>
      <c r="H3736" s="159" t="n">
        <v>683953</v>
      </c>
      <c r="I3736" s="37" t="n">
        <v>158.91</v>
      </c>
      <c r="J3736" s="37" t="n">
        <v>151.76</v>
      </c>
      <c r="K3736" s="160">
        <f>H3736*(I3736/J3736)</f>
        <v/>
      </c>
      <c r="L3736" s="159" t="n">
        <v>832907.4418</v>
      </c>
      <c r="M3736" s="159" t="n">
        <v>808648</v>
      </c>
      <c r="N3736" s="159" t="n">
        <v>873339.84</v>
      </c>
      <c r="O3736" s="162">
        <f>MIN(K3736,L3736,M3736,N3736)</f>
        <v/>
      </c>
      <c r="P3736" s="162">
        <f>MAX(K3736,L3736,M3736,N3736)</f>
        <v/>
      </c>
      <c r="Q3736" s="162">
        <f>MEDIAN(K3736,L3736,M3736,N3736)</f>
        <v/>
      </c>
      <c r="R3736" s="162">
        <f>AVERAGE(K3736,L3736,M3736,N3736)</f>
        <v/>
      </c>
      <c r="S3736" s="162">
        <f>AVERAGE(O3736,Q3736)</f>
        <v/>
      </c>
      <c r="T3736" s="162">
        <f>AVERAGE(P3736,Q3736)</f>
        <v/>
      </c>
      <c r="U3736" s="41">
        <f>STDEVA(K3736,L3736,M3736,N3736)</f>
        <v/>
      </c>
      <c r="V3736" s="42">
        <f>U3736/Q3736</f>
        <v/>
      </c>
      <c r="W3736" s="43">
        <f>IF(X3736=O3736,"MENOR",IF(X3736=S3736,"PROM[MEN-MED]","PROMEDIO"))</f>
        <v/>
      </c>
      <c r="X3736" s="163">
        <f>IF(V3736&lt;=300%,O3736,IF(AND(V3736&gt;100%,V3736&lt;=150%),S3736,R3736))</f>
        <v/>
      </c>
      <c r="Y3736" s="162">
        <f>ROUND(X3736,0)</f>
        <v/>
      </c>
    </row>
    <row r="3737" ht="15.75" customHeight="1">
      <c r="B3737" s="32" t="inlineStr">
        <is>
          <t>4.19</t>
        </is>
      </c>
      <c r="C3737" s="32" t="n">
        <v>8714199</v>
      </c>
      <c r="D3737" s="72" t="inlineStr">
        <is>
          <t>CAMBIO DE SUBCONJUNTO DERECHO DEL CUBO DEL EJE TRASERO</t>
        </is>
      </c>
      <c r="E3737" s="56" t="inlineStr">
        <is>
          <t>cambio de subconjunto derecho del cubo del eje trasero</t>
        </is>
      </c>
      <c r="F3737" s="32" t="inlineStr">
        <is>
          <t>Unidad</t>
        </is>
      </c>
      <c r="G3737" s="35" t="inlineStr">
        <is>
          <t>suministro</t>
        </is>
      </c>
      <c r="H3737" s="159" t="n">
        <v>683953</v>
      </c>
      <c r="I3737" s="37" t="n">
        <v>158.91</v>
      </c>
      <c r="J3737" s="37" t="n">
        <v>151.76</v>
      </c>
      <c r="K3737" s="160">
        <f>H3737*(I3737/J3737)</f>
        <v/>
      </c>
      <c r="L3737" s="159" t="n">
        <v>824898.1587</v>
      </c>
      <c r="M3737" s="159" t="n">
        <v>800872</v>
      </c>
      <c r="N3737" s="159" t="n">
        <v>864941.76</v>
      </c>
      <c r="O3737" s="162">
        <f>MIN(K3737,L3737,M3737,N3737)</f>
        <v/>
      </c>
      <c r="P3737" s="162">
        <f>MAX(K3737,L3737,M3737,N3737)</f>
        <v/>
      </c>
      <c r="Q3737" s="162">
        <f>MEDIAN(K3737,L3737,M3737,N3737)</f>
        <v/>
      </c>
      <c r="R3737" s="162">
        <f>AVERAGE(K3737,L3737,M3737,N3737)</f>
        <v/>
      </c>
      <c r="S3737" s="162">
        <f>AVERAGE(O3737,Q3737)</f>
        <v/>
      </c>
      <c r="T3737" s="162">
        <f>AVERAGE(P3737,Q3737)</f>
        <v/>
      </c>
      <c r="U3737" s="41">
        <f>STDEVA(K3737,L3737,M3737,N3737)</f>
        <v/>
      </c>
      <c r="V3737" s="42">
        <f>U3737/Q3737</f>
        <v/>
      </c>
      <c r="W3737" s="43">
        <f>IF(X3737=O3737,"MENOR",IF(X3737=S3737,"PROM[MEN-MED]","PROMEDIO"))</f>
        <v/>
      </c>
      <c r="X3737" s="163">
        <f>IF(V3737&lt;=300%,O3737,IF(AND(V3737&gt;100%,V3737&lt;=150%),S3737,R3737))</f>
        <v/>
      </c>
      <c r="Y3737" s="162">
        <f>ROUND(X3737,0)</f>
        <v/>
      </c>
    </row>
    <row r="3738" ht="15.75" customHeight="1">
      <c r="B3738" s="32" t="inlineStr">
        <is>
          <t>4.20</t>
        </is>
      </c>
      <c r="C3738" s="32" t="n">
        <v>8714199</v>
      </c>
      <c r="D3738" s="72" t="inlineStr">
        <is>
          <t>CAMBIO DE CONJUNTO DEL PORTADOR DEL DIFERENCIAL DELANTERO</t>
        </is>
      </c>
      <c r="E3738" s="56" t="inlineStr">
        <is>
          <t>cambio de conjunto del portador del diferencial delantero</t>
        </is>
      </c>
      <c r="F3738" s="32" t="inlineStr">
        <is>
          <t>Unidad</t>
        </is>
      </c>
      <c r="G3738" s="35" t="inlineStr">
        <is>
          <t>suministro</t>
        </is>
      </c>
      <c r="H3738" s="159" t="n">
        <v>1915067</v>
      </c>
      <c r="I3738" s="37" t="n">
        <v>158.91</v>
      </c>
      <c r="J3738" s="37" t="n">
        <v>151.76</v>
      </c>
      <c r="K3738" s="160">
        <f>H3738*(I3738/J3738)</f>
        <v/>
      </c>
      <c r="L3738" s="159" t="n">
        <v>2332140.4253</v>
      </c>
      <c r="M3738" s="159" t="n">
        <v>2264214</v>
      </c>
      <c r="N3738" s="159" t="n">
        <v>2445351.12</v>
      </c>
      <c r="O3738" s="162">
        <f>MIN(K3738,L3738,M3738,N3738)</f>
        <v/>
      </c>
      <c r="P3738" s="162">
        <f>MAX(K3738,L3738,M3738,N3738)</f>
        <v/>
      </c>
      <c r="Q3738" s="162">
        <f>MEDIAN(K3738,L3738,M3738,N3738)</f>
        <v/>
      </c>
      <c r="R3738" s="162">
        <f>AVERAGE(K3738,L3738,M3738,N3738)</f>
        <v/>
      </c>
      <c r="S3738" s="162">
        <f>AVERAGE(O3738,Q3738)</f>
        <v/>
      </c>
      <c r="T3738" s="162">
        <f>AVERAGE(P3738,Q3738)</f>
        <v/>
      </c>
      <c r="U3738" s="41">
        <f>STDEVA(K3738,L3738,M3738,N3738)</f>
        <v/>
      </c>
      <c r="V3738" s="42">
        <f>U3738/Q3738</f>
        <v/>
      </c>
      <c r="W3738" s="43">
        <f>IF(X3738=O3738,"MENOR",IF(X3738=S3738,"PROM[MEN-MED]","PROMEDIO"))</f>
        <v/>
      </c>
      <c r="X3738" s="163">
        <f>IF(V3738&lt;=300%,O3738,IF(AND(V3738&gt;100%,V3738&lt;=150%),S3738,R3738))</f>
        <v/>
      </c>
      <c r="Y3738" s="162">
        <f>ROUND(X3738,0)</f>
        <v/>
      </c>
    </row>
    <row r="3739" ht="15.75" customHeight="1">
      <c r="B3739" s="32" t="inlineStr">
        <is>
          <t>4.21</t>
        </is>
      </c>
      <c r="C3739" s="32" t="n">
        <v>8714199</v>
      </c>
      <c r="D3739" s="72" t="inlineStr">
        <is>
          <t>CAMBIO DE TUBO DE VENTILACION DIFERENCIAL DELANTERO</t>
        </is>
      </c>
      <c r="E3739" s="56" t="inlineStr">
        <is>
          <t>cambio de tubo de ventilacion diferencial delantero</t>
        </is>
      </c>
      <c r="F3739" s="32" t="inlineStr">
        <is>
          <t>Unidad</t>
        </is>
      </c>
      <c r="G3739" s="35" t="inlineStr">
        <is>
          <t>suministro</t>
        </is>
      </c>
      <c r="H3739" s="159" t="n">
        <v>410372</v>
      </c>
      <c r="I3739" s="37" t="n">
        <v>158.91</v>
      </c>
      <c r="J3739" s="37" t="n">
        <v>151.76</v>
      </c>
      <c r="K3739" s="160">
        <f>H3739*(I3739/J3739)</f>
        <v/>
      </c>
      <c r="L3739" s="159" t="n">
        <v>514160.5511</v>
      </c>
      <c r="M3739" s="159" t="n">
        <v>499185</v>
      </c>
      <c r="N3739" s="159" t="n">
        <v>539119.8</v>
      </c>
      <c r="O3739" s="162">
        <f>MIN(K3739,L3739,M3739,N3739)</f>
        <v/>
      </c>
      <c r="P3739" s="162">
        <f>MAX(K3739,L3739,M3739,N3739)</f>
        <v/>
      </c>
      <c r="Q3739" s="162">
        <f>MEDIAN(K3739,L3739,M3739,N3739)</f>
        <v/>
      </c>
      <c r="R3739" s="162">
        <f>AVERAGE(K3739,L3739,M3739,N3739)</f>
        <v/>
      </c>
      <c r="S3739" s="162">
        <f>AVERAGE(O3739,Q3739)</f>
        <v/>
      </c>
      <c r="T3739" s="162">
        <f>AVERAGE(P3739,Q3739)</f>
        <v/>
      </c>
      <c r="U3739" s="41">
        <f>STDEVA(K3739,L3739,M3739,N3739)</f>
        <v/>
      </c>
      <c r="V3739" s="42">
        <f>U3739/Q3739</f>
        <v/>
      </c>
      <c r="W3739" s="43">
        <f>IF(X3739=O3739,"MENOR",IF(X3739=S3739,"PROM[MEN-MED]","PROMEDIO"))</f>
        <v/>
      </c>
      <c r="X3739" s="163">
        <f>IF(V3739&lt;=300%,O3739,IF(AND(V3739&gt;100%,V3739&lt;=150%),S3739,R3739))</f>
        <v/>
      </c>
      <c r="Y3739" s="162">
        <f>ROUND(X3739,0)</f>
        <v/>
      </c>
    </row>
    <row r="3740" ht="15.75" customHeight="1">
      <c r="B3740" s="32" t="inlineStr">
        <is>
          <t>4.22</t>
        </is>
      </c>
      <c r="C3740" s="32" t="n">
        <v>8714199</v>
      </c>
      <c r="D3740" s="72" t="inlineStr">
        <is>
          <t>CAMBIO DE SOPORTE DE DIFERENCIAL DELANTERO NO.1</t>
        </is>
      </c>
      <c r="E3740" s="56" t="inlineStr">
        <is>
          <t>cambio de soporte de diferencial delantero no.1</t>
        </is>
      </c>
      <c r="F3740" s="32" t="inlineStr">
        <is>
          <t>Unidad</t>
        </is>
      </c>
      <c r="G3740" s="35" t="inlineStr">
        <is>
          <t>suministro</t>
        </is>
      </c>
      <c r="H3740" s="159" t="n">
        <v>818482</v>
      </c>
      <c r="I3740" s="37" t="n">
        <v>158.91</v>
      </c>
      <c r="J3740" s="37" t="n">
        <v>151.76</v>
      </c>
      <c r="K3740" s="160">
        <f>H3740*(I3740/J3740)</f>
        <v/>
      </c>
      <c r="L3740" s="159" t="n">
        <v>1009099.2345</v>
      </c>
      <c r="M3740" s="159" t="n">
        <v>979708</v>
      </c>
      <c r="N3740" s="159" t="n">
        <v>1058084.64</v>
      </c>
      <c r="O3740" s="162">
        <f>MIN(K3740,L3740,M3740,N3740)</f>
        <v/>
      </c>
      <c r="P3740" s="162">
        <f>MAX(K3740,L3740,M3740,N3740)</f>
        <v/>
      </c>
      <c r="Q3740" s="162">
        <f>MEDIAN(K3740,L3740,M3740,N3740)</f>
        <v/>
      </c>
      <c r="R3740" s="162">
        <f>AVERAGE(K3740,L3740,M3740,N3740)</f>
        <v/>
      </c>
      <c r="S3740" s="162">
        <f>AVERAGE(O3740,Q3740)</f>
        <v/>
      </c>
      <c r="T3740" s="162">
        <f>AVERAGE(P3740,Q3740)</f>
        <v/>
      </c>
      <c r="U3740" s="41">
        <f>STDEVA(K3740,L3740,M3740,N3740)</f>
        <v/>
      </c>
      <c r="V3740" s="42">
        <f>U3740/Q3740</f>
        <v/>
      </c>
      <c r="W3740" s="43">
        <f>IF(X3740=O3740,"MENOR",IF(X3740=S3740,"PROM[MEN-MED]","PROMEDIO"))</f>
        <v/>
      </c>
      <c r="X3740" s="163">
        <f>IF(V3740&lt;=300%,O3740,IF(AND(V3740&gt;100%,V3740&lt;=150%),S3740,R3740))</f>
        <v/>
      </c>
      <c r="Y3740" s="162">
        <f>ROUND(X3740,0)</f>
        <v/>
      </c>
    </row>
    <row r="3741" ht="15.75" customHeight="1">
      <c r="B3741" s="32" t="inlineStr">
        <is>
          <t>4.23</t>
        </is>
      </c>
      <c r="C3741" s="32" t="n">
        <v>8714199</v>
      </c>
      <c r="D3741" s="72" t="inlineStr">
        <is>
          <t>CAMBIO DE SOPORTE DE DIFERENCIAL DELANTERO NO.2</t>
        </is>
      </c>
      <c r="E3741" s="56" t="inlineStr">
        <is>
          <t>cambio de soporte de diferencial delantero no.2</t>
        </is>
      </c>
      <c r="F3741" s="32" t="inlineStr">
        <is>
          <t>Unidad</t>
        </is>
      </c>
      <c r="G3741" s="35" t="inlineStr">
        <is>
          <t>suministro</t>
        </is>
      </c>
      <c r="H3741" s="159" t="n">
        <v>818482</v>
      </c>
      <c r="I3741" s="37" t="n">
        <v>158.91</v>
      </c>
      <c r="J3741" s="37" t="n">
        <v>151.76</v>
      </c>
      <c r="K3741" s="160">
        <f>H3741*(I3741/J3741)</f>
        <v/>
      </c>
      <c r="L3741" s="159" t="n">
        <v>999488.3066</v>
      </c>
      <c r="M3741" s="159" t="n">
        <v>970377</v>
      </c>
      <c r="N3741" s="159" t="n">
        <v>1048007.16</v>
      </c>
      <c r="O3741" s="162">
        <f>MIN(K3741,L3741,M3741,N3741)</f>
        <v/>
      </c>
      <c r="P3741" s="162">
        <f>MAX(K3741,L3741,M3741,N3741)</f>
        <v/>
      </c>
      <c r="Q3741" s="162">
        <f>MEDIAN(K3741,L3741,M3741,N3741)</f>
        <v/>
      </c>
      <c r="R3741" s="162">
        <f>AVERAGE(K3741,L3741,M3741,N3741)</f>
        <v/>
      </c>
      <c r="S3741" s="162">
        <f>AVERAGE(O3741,Q3741)</f>
        <v/>
      </c>
      <c r="T3741" s="162">
        <f>AVERAGE(P3741,Q3741)</f>
        <v/>
      </c>
      <c r="U3741" s="41">
        <f>STDEVA(K3741,L3741,M3741,N3741)</f>
        <v/>
      </c>
      <c r="V3741" s="42">
        <f>U3741/Q3741</f>
        <v/>
      </c>
      <c r="W3741" s="43">
        <f>IF(X3741=O3741,"MENOR",IF(X3741=S3741,"PROM[MEN-MED]","PROMEDIO"))</f>
        <v/>
      </c>
      <c r="X3741" s="163">
        <f>IF(V3741&lt;=300%,O3741,IF(AND(V3741&gt;100%,V3741&lt;=150%),S3741,R3741))</f>
        <v/>
      </c>
      <c r="Y3741" s="162">
        <f>ROUND(X3741,0)</f>
        <v/>
      </c>
    </row>
    <row r="3742" ht="15.75" customHeight="1">
      <c r="B3742" s="32" t="inlineStr">
        <is>
          <t>4.24</t>
        </is>
      </c>
      <c r="C3742" s="32" t="n">
        <v>8714199</v>
      </c>
      <c r="D3742" s="72" t="inlineStr">
        <is>
          <t>CAMBIO DE SOPORTE DE DIFERENCIAL DELANTERO NO.3</t>
        </is>
      </c>
      <c r="E3742" s="56" t="inlineStr">
        <is>
          <t>cambio de soporte de diferencial delantero no.3</t>
        </is>
      </c>
      <c r="F3742" s="32" t="inlineStr">
        <is>
          <t>Unidad</t>
        </is>
      </c>
      <c r="G3742" s="35" t="inlineStr">
        <is>
          <t>suministro</t>
        </is>
      </c>
      <c r="H3742" s="159" t="n">
        <v>818482</v>
      </c>
      <c r="I3742" s="37" t="n">
        <v>158.91</v>
      </c>
      <c r="J3742" s="37" t="n">
        <v>151.76</v>
      </c>
      <c r="K3742" s="160">
        <f>H3742*(I3742/J3742)</f>
        <v/>
      </c>
      <c r="L3742" s="159" t="n">
        <v>1018710.1743</v>
      </c>
      <c r="M3742" s="159" t="n">
        <v>989039</v>
      </c>
      <c r="N3742" s="159" t="n">
        <v>1068162.12</v>
      </c>
      <c r="O3742" s="162">
        <f>MIN(K3742,L3742,M3742,N3742)</f>
        <v/>
      </c>
      <c r="P3742" s="162">
        <f>MAX(K3742,L3742,M3742,N3742)</f>
        <v/>
      </c>
      <c r="Q3742" s="162">
        <f>MEDIAN(K3742,L3742,M3742,N3742)</f>
        <v/>
      </c>
      <c r="R3742" s="162">
        <f>AVERAGE(K3742,L3742,M3742,N3742)</f>
        <v/>
      </c>
      <c r="S3742" s="162">
        <f>AVERAGE(O3742,Q3742)</f>
        <v/>
      </c>
      <c r="T3742" s="162">
        <f>AVERAGE(P3742,Q3742)</f>
        <v/>
      </c>
      <c r="U3742" s="41">
        <f>STDEVA(K3742,L3742,M3742,N3742)</f>
        <v/>
      </c>
      <c r="V3742" s="42">
        <f>U3742/Q3742</f>
        <v/>
      </c>
      <c r="W3742" s="43">
        <f>IF(X3742=O3742,"MENOR",IF(X3742=S3742,"PROM[MEN-MED]","PROMEDIO"))</f>
        <v/>
      </c>
      <c r="X3742" s="163">
        <f>IF(V3742&lt;=300%,O3742,IF(AND(V3742&gt;100%,V3742&lt;=150%),S3742,R3742))</f>
        <v/>
      </c>
      <c r="Y3742" s="162">
        <f>ROUND(X3742,0)</f>
        <v/>
      </c>
    </row>
    <row r="3743" ht="15.75" customHeight="1">
      <c r="B3743" s="32" t="inlineStr">
        <is>
          <t>4.25</t>
        </is>
      </c>
      <c r="C3743" s="32" t="n">
        <v>8714199</v>
      </c>
      <c r="D3743" s="72" t="inlineStr">
        <is>
          <t>CAMBIO DE CONJUNTO DE LA CAJA DEL DIFERENCIAL</t>
        </is>
      </c>
      <c r="E3743" s="56" t="inlineStr">
        <is>
          <t xml:space="preserve">cambio de conjunto de la ca ja del diferencial </t>
        </is>
      </c>
      <c r="F3743" s="32" t="inlineStr">
        <is>
          <t>Unidad</t>
        </is>
      </c>
      <c r="G3743" s="35" t="inlineStr">
        <is>
          <t>suministro</t>
        </is>
      </c>
      <c r="H3743" s="159" t="n">
        <v>1915067</v>
      </c>
      <c r="I3743" s="37" t="n">
        <v>158.91</v>
      </c>
      <c r="J3743" s="37" t="n">
        <v>151.76</v>
      </c>
      <c r="K3743" s="160">
        <f>H3743*(I3743/J3743)</f>
        <v/>
      </c>
      <c r="L3743" s="159" t="n">
        <v>2354564.5473</v>
      </c>
      <c r="M3743" s="159" t="n">
        <v>2285985</v>
      </c>
      <c r="N3743" s="159" t="n">
        <v>2468863.8</v>
      </c>
      <c r="O3743" s="162">
        <f>MIN(K3743,L3743,M3743,N3743)</f>
        <v/>
      </c>
      <c r="P3743" s="162">
        <f>MAX(K3743,L3743,M3743,N3743)</f>
        <v/>
      </c>
      <c r="Q3743" s="162">
        <f>MEDIAN(K3743,L3743,M3743,N3743)</f>
        <v/>
      </c>
      <c r="R3743" s="162">
        <f>AVERAGE(K3743,L3743,M3743,N3743)</f>
        <v/>
      </c>
      <c r="S3743" s="162">
        <f>AVERAGE(O3743,Q3743)</f>
        <v/>
      </c>
      <c r="T3743" s="162">
        <f>AVERAGE(P3743,Q3743)</f>
        <v/>
      </c>
      <c r="U3743" s="41">
        <f>STDEVA(K3743,L3743,M3743,N3743)</f>
        <v/>
      </c>
      <c r="V3743" s="42">
        <f>U3743/Q3743</f>
        <v/>
      </c>
      <c r="W3743" s="43">
        <f>IF(X3743=O3743,"MENOR",IF(X3743=S3743,"PROM[MEN-MED]","PROMEDIO"))</f>
        <v/>
      </c>
      <c r="X3743" s="163">
        <f>IF(V3743&lt;=300%,O3743,IF(AND(V3743&gt;100%,V3743&lt;=150%),S3743,R3743))</f>
        <v/>
      </c>
      <c r="Y3743" s="162">
        <f>ROUND(X3743,0)</f>
        <v/>
      </c>
    </row>
    <row r="3744" ht="15.75" customHeight="1">
      <c r="B3744" s="32" t="inlineStr">
        <is>
          <t>4.26</t>
        </is>
      </c>
      <c r="C3744" s="32" t="n">
        <v>8714199</v>
      </c>
      <c r="D3744" s="72" t="inlineStr">
        <is>
          <t xml:space="preserve">CAMBIO DE RETEN DEL COJINETE LATERAL DEL DIFERENCIAL </t>
        </is>
      </c>
      <c r="E3744" s="56" t="inlineStr">
        <is>
          <t xml:space="preserve">cambio de reten del cojinete lateral del diferencial </t>
        </is>
      </c>
      <c r="F3744" s="32" t="inlineStr">
        <is>
          <t>Unidad</t>
        </is>
      </c>
      <c r="G3744" s="35" t="inlineStr">
        <is>
          <t>suministro</t>
        </is>
      </c>
      <c r="H3744" s="159" t="n">
        <v>820743</v>
      </c>
      <c r="I3744" s="37" t="n">
        <v>158.91</v>
      </c>
      <c r="J3744" s="37" t="n">
        <v>151.76</v>
      </c>
      <c r="K3744" s="160">
        <f>H3744*(I3744/J3744)</f>
        <v/>
      </c>
      <c r="L3744" s="159" t="n">
        <v>999488.3066</v>
      </c>
      <c r="M3744" s="159" t="n">
        <v>970377</v>
      </c>
      <c r="N3744" s="159" t="n">
        <v>1048007.16</v>
      </c>
      <c r="O3744" s="162">
        <f>MIN(K3744,L3744,M3744,N3744)</f>
        <v/>
      </c>
      <c r="P3744" s="162">
        <f>MAX(K3744,L3744,M3744,N3744)</f>
        <v/>
      </c>
      <c r="Q3744" s="162">
        <f>MEDIAN(K3744,L3744,M3744,N3744)</f>
        <v/>
      </c>
      <c r="R3744" s="162">
        <f>AVERAGE(K3744,L3744,M3744,N3744)</f>
        <v/>
      </c>
      <c r="S3744" s="162">
        <f>AVERAGE(O3744,Q3744)</f>
        <v/>
      </c>
      <c r="T3744" s="162">
        <f>AVERAGE(P3744,Q3744)</f>
        <v/>
      </c>
      <c r="U3744" s="41">
        <f>STDEVA(K3744,L3744,M3744,N3744)</f>
        <v/>
      </c>
      <c r="V3744" s="42">
        <f>U3744/Q3744</f>
        <v/>
      </c>
      <c r="W3744" s="43">
        <f>IF(X3744=O3744,"MENOR",IF(X3744=S3744,"PROM[MEN-MED]","PROMEDIO"))</f>
        <v/>
      </c>
      <c r="X3744" s="163">
        <f>IF(V3744&lt;=300%,O3744,IF(AND(V3744&gt;100%,V3744&lt;=150%),S3744,R3744))</f>
        <v/>
      </c>
      <c r="Y3744" s="162">
        <f>ROUND(X3744,0)</f>
        <v/>
      </c>
    </row>
    <row r="3745" ht="15.75" customHeight="1">
      <c r="B3745" s="32" t="inlineStr">
        <is>
          <t>4.27</t>
        </is>
      </c>
      <c r="C3745" s="32" t="n">
        <v>8714199</v>
      </c>
      <c r="D3745" s="72" t="inlineStr">
        <is>
          <t>CAMBIO DE TAPON DE LLENADO DEL ALOJAMIENTO DEL EJE TRASERO</t>
        </is>
      </c>
      <c r="E3745" s="56" t="inlineStr">
        <is>
          <t>cambio de tapon de llenado del alojamiento del eje trasero</t>
        </is>
      </c>
      <c r="F3745" s="32" t="inlineStr">
        <is>
          <t>Unidad</t>
        </is>
      </c>
      <c r="G3745" s="35" t="inlineStr">
        <is>
          <t>suministro</t>
        </is>
      </c>
      <c r="H3745" s="159" t="n">
        <v>134530</v>
      </c>
      <c r="I3745" s="37" t="n">
        <v>158.91</v>
      </c>
      <c r="J3745" s="37" t="n">
        <v>151.76</v>
      </c>
      <c r="K3745" s="160">
        <f>H3745*(I3745/J3745)</f>
        <v/>
      </c>
      <c r="L3745" s="159" t="n">
        <v>171386.8464</v>
      </c>
      <c r="M3745" s="159" t="n">
        <v>166395</v>
      </c>
      <c r="N3745" s="159" t="n">
        <v>179706.6</v>
      </c>
      <c r="O3745" s="162">
        <f>MIN(K3745,L3745,M3745,N3745)</f>
        <v/>
      </c>
      <c r="P3745" s="162">
        <f>MAX(K3745,L3745,M3745,N3745)</f>
        <v/>
      </c>
      <c r="Q3745" s="162">
        <f>MEDIAN(K3745,L3745,M3745,N3745)</f>
        <v/>
      </c>
      <c r="R3745" s="162">
        <f>AVERAGE(K3745,L3745,M3745,N3745)</f>
        <v/>
      </c>
      <c r="S3745" s="162">
        <f>AVERAGE(O3745,Q3745)</f>
        <v/>
      </c>
      <c r="T3745" s="162">
        <f>AVERAGE(P3745,Q3745)</f>
        <v/>
      </c>
      <c r="U3745" s="41">
        <f>STDEVA(K3745,L3745,M3745,N3745)</f>
        <v/>
      </c>
      <c r="V3745" s="42">
        <f>U3745/Q3745</f>
        <v/>
      </c>
      <c r="W3745" s="43">
        <f>IF(X3745=O3745,"MENOR",IF(X3745=S3745,"PROM[MEN-MED]","PROMEDIO"))</f>
        <v/>
      </c>
      <c r="X3745" s="163">
        <f>IF(V3745&lt;=300%,O3745,IF(AND(V3745&gt;100%,V3745&lt;=150%),S3745,R3745))</f>
        <v/>
      </c>
      <c r="Y3745" s="162">
        <f>ROUND(X3745,0)</f>
        <v/>
      </c>
    </row>
    <row r="3746" ht="15.75" customHeight="1">
      <c r="B3746" s="32" t="inlineStr">
        <is>
          <t>4.28</t>
        </is>
      </c>
      <c r="C3746" s="32" t="n">
        <v>8714199</v>
      </c>
      <c r="D3746" s="72" t="inlineStr">
        <is>
          <t>CAMBIO DE TAPON DE DRENAJE DEL ALOJAMIENTO DEL EJE TRASERO</t>
        </is>
      </c>
      <c r="E3746" s="56" t="inlineStr">
        <is>
          <t>cambio de tapon de drenaje del alojamiento del eje trasero</t>
        </is>
      </c>
      <c r="F3746" s="32" t="inlineStr">
        <is>
          <t>Unidad</t>
        </is>
      </c>
      <c r="G3746" s="35" t="inlineStr">
        <is>
          <t>suministro</t>
        </is>
      </c>
      <c r="H3746" s="159" t="n">
        <v>134530</v>
      </c>
      <c r="I3746" s="37" t="n">
        <v>158.91</v>
      </c>
      <c r="J3746" s="37" t="n">
        <v>151.76</v>
      </c>
      <c r="K3746" s="160">
        <f>H3746*(I3746/J3746)</f>
        <v/>
      </c>
      <c r="L3746" s="159" t="n">
        <v>164979.22</v>
      </c>
      <c r="M3746" s="159" t="n">
        <v>160174</v>
      </c>
      <c r="N3746" s="159" t="n">
        <v>172987.92</v>
      </c>
      <c r="O3746" s="162">
        <f>MIN(K3746,L3746,M3746,N3746)</f>
        <v/>
      </c>
      <c r="P3746" s="162">
        <f>MAX(K3746,L3746,M3746,N3746)</f>
        <v/>
      </c>
      <c r="Q3746" s="162">
        <f>MEDIAN(K3746,L3746,M3746,N3746)</f>
        <v/>
      </c>
      <c r="R3746" s="162">
        <f>AVERAGE(K3746,L3746,M3746,N3746)</f>
        <v/>
      </c>
      <c r="S3746" s="162">
        <f>AVERAGE(O3746,Q3746)</f>
        <v/>
      </c>
      <c r="T3746" s="162">
        <f>AVERAGE(P3746,Q3746)</f>
        <v/>
      </c>
      <c r="U3746" s="41">
        <f>STDEVA(K3746,L3746,M3746,N3746)</f>
        <v/>
      </c>
      <c r="V3746" s="42">
        <f>U3746/Q3746</f>
        <v/>
      </c>
      <c r="W3746" s="43">
        <f>IF(X3746=O3746,"MENOR",IF(X3746=S3746,"PROM[MEN-MED]","PROMEDIO"))</f>
        <v/>
      </c>
      <c r="X3746" s="163">
        <f>IF(V3746&lt;=300%,O3746,IF(AND(V3746&gt;100%,V3746&lt;=150%),S3746,R3746))</f>
        <v/>
      </c>
      <c r="Y3746" s="162">
        <f>ROUND(X3746,0)</f>
        <v/>
      </c>
    </row>
    <row r="3747" ht="15.75" customHeight="1">
      <c r="B3747" s="32" t="inlineStr">
        <is>
          <t>4.29</t>
        </is>
      </c>
      <c r="C3747" s="32" t="n">
        <v>8714199</v>
      </c>
      <c r="D3747" s="72" t="inlineStr">
        <is>
          <t>CAMBIO DE JUNTA DEL PORTADOR DEL DIFERENCIAL TRASERO</t>
        </is>
      </c>
      <c r="E3747" s="56" t="inlineStr">
        <is>
          <t>cambio de junta del portador del diferencial trasero</t>
        </is>
      </c>
      <c r="F3747" s="32" t="inlineStr">
        <is>
          <t>Unidad</t>
        </is>
      </c>
      <c r="G3747" s="35" t="inlineStr">
        <is>
          <t>suministro</t>
        </is>
      </c>
      <c r="H3747" s="159" t="n">
        <v>1915067</v>
      </c>
      <c r="I3747" s="37" t="n">
        <v>158.91</v>
      </c>
      <c r="J3747" s="37" t="n">
        <v>151.76</v>
      </c>
      <c r="K3747" s="160">
        <f>H3747*(I3747/J3747)</f>
        <v/>
      </c>
      <c r="L3747" s="159" t="n">
        <v>2399413.8385</v>
      </c>
      <c r="M3747" s="159" t="n">
        <v>2329528</v>
      </c>
      <c r="N3747" s="159" t="n">
        <v>2515890.24</v>
      </c>
      <c r="O3747" s="162">
        <f>MIN(K3747,L3747,M3747,N3747)</f>
        <v/>
      </c>
      <c r="P3747" s="162">
        <f>MAX(K3747,L3747,M3747,N3747)</f>
        <v/>
      </c>
      <c r="Q3747" s="162">
        <f>MEDIAN(K3747,L3747,M3747,N3747)</f>
        <v/>
      </c>
      <c r="R3747" s="162">
        <f>AVERAGE(K3747,L3747,M3747,N3747)</f>
        <v/>
      </c>
      <c r="S3747" s="162">
        <f>AVERAGE(O3747,Q3747)</f>
        <v/>
      </c>
      <c r="T3747" s="162">
        <f>AVERAGE(P3747,Q3747)</f>
        <v/>
      </c>
      <c r="U3747" s="41">
        <f>STDEVA(K3747,L3747,M3747,N3747)</f>
        <v/>
      </c>
      <c r="V3747" s="42">
        <f>U3747/Q3747</f>
        <v/>
      </c>
      <c r="W3747" s="43">
        <f>IF(X3747=O3747,"MENOR",IF(X3747=S3747,"PROM[MEN-MED]","PROMEDIO"))</f>
        <v/>
      </c>
      <c r="X3747" s="163">
        <f>IF(V3747&lt;=300%,O3747,IF(AND(V3747&gt;100%,V3747&lt;=150%),S3747,R3747))</f>
        <v/>
      </c>
      <c r="Y3747" s="162">
        <f>ROUND(X3747,0)</f>
        <v/>
      </c>
    </row>
    <row r="3748" ht="15.75" customHeight="1">
      <c r="B3748" s="32" t="inlineStr">
        <is>
          <t>4.30</t>
        </is>
      </c>
      <c r="C3748" s="32" t="n">
        <v>8714199</v>
      </c>
      <c r="D3748" s="72" t="inlineStr">
        <is>
          <t>CAMBIO DE CONJUNTO SOPORTE DEL DIFERENCIAL TRASERO</t>
        </is>
      </c>
      <c r="E3748" s="56" t="inlineStr">
        <is>
          <t>cambio de conjunto soporte del diferencial trasero</t>
        </is>
      </c>
      <c r="F3748" s="32" t="inlineStr">
        <is>
          <t>Unidad</t>
        </is>
      </c>
      <c r="G3748" s="35" t="inlineStr">
        <is>
          <t>suministro</t>
        </is>
      </c>
      <c r="H3748" s="159" t="n">
        <v>820743</v>
      </c>
      <c r="I3748" s="37" t="n">
        <v>158.91</v>
      </c>
      <c r="J3748" s="37" t="n">
        <v>151.76</v>
      </c>
      <c r="K3748" s="160">
        <f>H3748*(I3748/J3748)</f>
        <v/>
      </c>
      <c r="L3748" s="159" t="n">
        <v>1028320.0669</v>
      </c>
      <c r="M3748" s="159" t="n">
        <v>998369</v>
      </c>
      <c r="N3748" s="159" t="n">
        <v>1078238.52</v>
      </c>
      <c r="O3748" s="162">
        <f>MIN(K3748,L3748,M3748,N3748)</f>
        <v/>
      </c>
      <c r="P3748" s="162">
        <f>MAX(K3748,L3748,M3748,N3748)</f>
        <v/>
      </c>
      <c r="Q3748" s="162">
        <f>MEDIAN(K3748,L3748,M3748,N3748)</f>
        <v/>
      </c>
      <c r="R3748" s="162">
        <f>AVERAGE(K3748,L3748,M3748,N3748)</f>
        <v/>
      </c>
      <c r="S3748" s="162">
        <f>AVERAGE(O3748,Q3748)</f>
        <v/>
      </c>
      <c r="T3748" s="162">
        <f>AVERAGE(P3748,Q3748)</f>
        <v/>
      </c>
      <c r="U3748" s="41">
        <f>STDEVA(K3748,L3748,M3748,N3748)</f>
        <v/>
      </c>
      <c r="V3748" s="42">
        <f>U3748/Q3748</f>
        <v/>
      </c>
      <c r="W3748" s="43">
        <f>IF(X3748=O3748,"MENOR",IF(X3748=S3748,"PROM[MEN-MED]","PROMEDIO"))</f>
        <v/>
      </c>
      <c r="X3748" s="163">
        <f>IF(V3748&lt;=300%,O3748,IF(AND(V3748&gt;100%,V3748&lt;=150%),S3748,R3748))</f>
        <v/>
      </c>
      <c r="Y3748" s="162">
        <f>ROUND(X3748,0)</f>
        <v/>
      </c>
    </row>
    <row r="3749" ht="15.75" customHeight="1">
      <c r="B3749" s="32" t="inlineStr">
        <is>
          <t>4.31</t>
        </is>
      </c>
      <c r="C3749" s="32" t="n">
        <v>8714199</v>
      </c>
      <c r="D3749" s="72" t="inlineStr">
        <is>
          <t>CAMBIO DE SUBCONJUNTO DE LA BRIDA GEMELA DEL ENGRANAJE IMPULSOR TRASERO</t>
        </is>
      </c>
      <c r="E3749" s="56" t="inlineStr">
        <is>
          <t>cambio de subconjunto de la brida gemela del engranaje impulsor trasero</t>
        </is>
      </c>
      <c r="F3749" s="32" t="inlineStr">
        <is>
          <t>Unidad</t>
        </is>
      </c>
      <c r="G3749" s="35" t="inlineStr">
        <is>
          <t>suministro</t>
        </is>
      </c>
      <c r="H3749" s="159" t="n">
        <v>1094324</v>
      </c>
      <c r="I3749" s="37" t="n">
        <v>158.91</v>
      </c>
      <c r="J3749" s="37" t="n">
        <v>151.76</v>
      </c>
      <c r="K3749" s="160">
        <f>H3749*(I3749/J3749)</f>
        <v/>
      </c>
      <c r="L3749" s="159" t="n">
        <v>1371093.7716</v>
      </c>
      <c r="M3749" s="159" t="n">
        <v>1331159</v>
      </c>
      <c r="N3749" s="159" t="n">
        <v>1437651.72</v>
      </c>
      <c r="O3749" s="162">
        <f>MIN(K3749,L3749,M3749,N3749)</f>
        <v/>
      </c>
      <c r="P3749" s="162">
        <f>MAX(K3749,L3749,M3749,N3749)</f>
        <v/>
      </c>
      <c r="Q3749" s="162">
        <f>MEDIAN(K3749,L3749,M3749,N3749)</f>
        <v/>
      </c>
      <c r="R3749" s="162">
        <f>AVERAGE(K3749,L3749,M3749,N3749)</f>
        <v/>
      </c>
      <c r="S3749" s="162">
        <f>AVERAGE(O3749,Q3749)</f>
        <v/>
      </c>
      <c r="T3749" s="162">
        <f>AVERAGE(P3749,Q3749)</f>
        <v/>
      </c>
      <c r="U3749" s="41">
        <f>STDEVA(K3749,L3749,M3749,N3749)</f>
        <v/>
      </c>
      <c r="V3749" s="42">
        <f>U3749/Q3749</f>
        <v/>
      </c>
      <c r="W3749" s="43">
        <f>IF(X3749=O3749,"MENOR",IF(X3749=S3749,"PROM[MEN-MED]","PROMEDIO"))</f>
        <v/>
      </c>
      <c r="X3749" s="163">
        <f>IF(V3749&lt;=300%,O3749,IF(AND(V3749&gt;100%,V3749&lt;=150%),S3749,R3749))</f>
        <v/>
      </c>
      <c r="Y3749" s="162">
        <f>ROUND(X3749,0)</f>
        <v/>
      </c>
    </row>
    <row r="3750" ht="15.75" customHeight="1">
      <c r="B3750" s="32" t="inlineStr">
        <is>
          <t>4.32</t>
        </is>
      </c>
      <c r="C3750" s="32" t="n">
        <v>8714199</v>
      </c>
      <c r="D3750" s="72" t="inlineStr">
        <is>
          <t>CAMBIO DE COJINETE INTERFIOR DE LA CAJA DEL DIFERENCIAL TRASERO</t>
        </is>
      </c>
      <c r="E3750" s="56" t="inlineStr">
        <is>
          <t>cambio de cojinete interfior de la caja del diferencial trasero</t>
        </is>
      </c>
      <c r="F3750" s="32" t="inlineStr">
        <is>
          <t>Unidad</t>
        </is>
      </c>
      <c r="G3750" s="35" t="inlineStr">
        <is>
          <t>suministro</t>
        </is>
      </c>
      <c r="H3750" s="159" t="n">
        <v>1915067</v>
      </c>
      <c r="I3750" s="37" t="n">
        <v>158.91</v>
      </c>
      <c r="J3750" s="37" t="n">
        <v>151.76</v>
      </c>
      <c r="K3750" s="160">
        <f>H3750*(I3750/J3750)</f>
        <v/>
      </c>
      <c r="L3750" s="159" t="n">
        <v>2354564.5473</v>
      </c>
      <c r="M3750" s="159" t="n">
        <v>2285985</v>
      </c>
      <c r="N3750" s="159" t="n">
        <v>2468863.8</v>
      </c>
      <c r="O3750" s="162">
        <f>MIN(K3750,L3750,M3750,N3750)</f>
        <v/>
      </c>
      <c r="P3750" s="162">
        <f>MAX(K3750,L3750,M3750,N3750)</f>
        <v/>
      </c>
      <c r="Q3750" s="162">
        <f>MEDIAN(K3750,L3750,M3750,N3750)</f>
        <v/>
      </c>
      <c r="R3750" s="162">
        <f>AVERAGE(K3750,L3750,M3750,N3750)</f>
        <v/>
      </c>
      <c r="S3750" s="162">
        <f>AVERAGE(O3750,Q3750)</f>
        <v/>
      </c>
      <c r="T3750" s="162">
        <f>AVERAGE(P3750,Q3750)</f>
        <v/>
      </c>
      <c r="U3750" s="41">
        <f>STDEVA(K3750,L3750,M3750,N3750)</f>
        <v/>
      </c>
      <c r="V3750" s="42">
        <f>U3750/Q3750</f>
        <v/>
      </c>
      <c r="W3750" s="43">
        <f>IF(X3750=O3750,"MENOR",IF(X3750=S3750,"PROM[MEN-MED]","PROMEDIO"))</f>
        <v/>
      </c>
      <c r="X3750" s="163">
        <f>IF(V3750&lt;=300%,O3750,IF(AND(V3750&gt;100%,V3750&lt;=150%),S3750,R3750))</f>
        <v/>
      </c>
      <c r="Y3750" s="162">
        <f>ROUND(X3750,0)</f>
        <v/>
      </c>
    </row>
    <row r="3751" ht="15.75" customHeight="1">
      <c r="B3751" s="32" t="inlineStr">
        <is>
          <t>4.33</t>
        </is>
      </c>
      <c r="C3751" s="32" t="n">
        <v>8714199</v>
      </c>
      <c r="D3751" s="72" t="inlineStr">
        <is>
          <t>CAMBIO DE ENGRANAJE IMPULSOR DEL DIFERENCIAL TRASERO</t>
        </is>
      </c>
      <c r="E3751" s="56" t="inlineStr">
        <is>
          <t>cambio de engranaje impulsor del diferencial trasero</t>
        </is>
      </c>
      <c r="F3751" s="32" t="inlineStr">
        <is>
          <t>Unidad</t>
        </is>
      </c>
      <c r="G3751" s="35" t="inlineStr">
        <is>
          <t>suministro</t>
        </is>
      </c>
      <c r="H3751" s="159" t="n">
        <v>1915067</v>
      </c>
      <c r="I3751" s="37" t="n">
        <v>158.91</v>
      </c>
      <c r="J3751" s="37" t="n">
        <v>151.76</v>
      </c>
      <c r="K3751" s="160">
        <f>H3751*(I3751/J3751)</f>
        <v/>
      </c>
      <c r="L3751" s="159" t="n">
        <v>2376989.7046</v>
      </c>
      <c r="M3751" s="159" t="n">
        <v>2307757</v>
      </c>
      <c r="N3751" s="159" t="n">
        <v>2492377.56</v>
      </c>
      <c r="O3751" s="162">
        <f>MIN(K3751,L3751,M3751,N3751)</f>
        <v/>
      </c>
      <c r="P3751" s="162">
        <f>MAX(K3751,L3751,M3751,N3751)</f>
        <v/>
      </c>
      <c r="Q3751" s="162">
        <f>MEDIAN(K3751,L3751,M3751,N3751)</f>
        <v/>
      </c>
      <c r="R3751" s="162">
        <f>AVERAGE(K3751,L3751,M3751,N3751)</f>
        <v/>
      </c>
      <c r="S3751" s="162">
        <f>AVERAGE(O3751,Q3751)</f>
        <v/>
      </c>
      <c r="T3751" s="162">
        <f>AVERAGE(P3751,Q3751)</f>
        <v/>
      </c>
      <c r="U3751" s="41">
        <f>STDEVA(K3751,L3751,M3751,N3751)</f>
        <v/>
      </c>
      <c r="V3751" s="42">
        <f>U3751/Q3751</f>
        <v/>
      </c>
      <c r="W3751" s="43">
        <f>IF(X3751=O3751,"MENOR",IF(X3751=S3751,"PROM[MEN-MED]","PROMEDIO"))</f>
        <v/>
      </c>
      <c r="X3751" s="163">
        <f>IF(V3751&lt;=300%,O3751,IF(AND(V3751&gt;100%,V3751&lt;=150%),S3751,R3751))</f>
        <v/>
      </c>
      <c r="Y3751" s="162">
        <f>ROUND(X3751,0)</f>
        <v/>
      </c>
    </row>
    <row r="3752" ht="15.75" customHeight="1">
      <c r="B3752" s="32" t="inlineStr">
        <is>
          <t>4.34</t>
        </is>
      </c>
      <c r="C3752" s="32" t="n">
        <v>8714199</v>
      </c>
      <c r="D3752" s="72" t="inlineStr">
        <is>
          <t>CAMBIO DE CORONA DENTADA DEL DIFERENCIAL TRASERO</t>
        </is>
      </c>
      <c r="E3752" s="56" t="inlineStr">
        <is>
          <t>cambio de corona dentada del diferencial trasero</t>
        </is>
      </c>
      <c r="F3752" s="32" t="inlineStr">
        <is>
          <t>Unidad</t>
        </is>
      </c>
      <c r="G3752" s="35" t="inlineStr">
        <is>
          <t>suministro</t>
        </is>
      </c>
      <c r="H3752" s="159" t="n">
        <v>1915067</v>
      </c>
      <c r="I3752" s="37" t="n">
        <v>158.91</v>
      </c>
      <c r="J3752" s="37" t="n">
        <v>151.76</v>
      </c>
      <c r="K3752" s="160">
        <f>H3752*(I3752/J3752)</f>
        <v/>
      </c>
      <c r="L3752" s="159" t="n">
        <v>2332140.4253</v>
      </c>
      <c r="M3752" s="159" t="n">
        <v>2264214</v>
      </c>
      <c r="N3752" s="159" t="n">
        <v>2445351.12</v>
      </c>
      <c r="O3752" s="162">
        <f>MIN(K3752,L3752,M3752,N3752)</f>
        <v/>
      </c>
      <c r="P3752" s="162">
        <f>MAX(K3752,L3752,M3752,N3752)</f>
        <v/>
      </c>
      <c r="Q3752" s="162">
        <f>MEDIAN(K3752,L3752,M3752,N3752)</f>
        <v/>
      </c>
      <c r="R3752" s="162">
        <f>AVERAGE(K3752,L3752,M3752,N3752)</f>
        <v/>
      </c>
      <c r="S3752" s="162">
        <f>AVERAGE(O3752,Q3752)</f>
        <v/>
      </c>
      <c r="T3752" s="162">
        <f>AVERAGE(P3752,Q3752)</f>
        <v/>
      </c>
      <c r="U3752" s="41">
        <f>STDEVA(K3752,L3752,M3752,N3752)</f>
        <v/>
      </c>
      <c r="V3752" s="42">
        <f>U3752/Q3752</f>
        <v/>
      </c>
      <c r="W3752" s="43">
        <f>IF(X3752=O3752,"MENOR",IF(X3752=S3752,"PROM[MEN-MED]","PROMEDIO"))</f>
        <v/>
      </c>
      <c r="X3752" s="163">
        <f>IF(V3752&lt;=300%,O3752,IF(AND(V3752&gt;100%,V3752&lt;=150%),S3752,R3752))</f>
        <v/>
      </c>
      <c r="Y3752" s="162">
        <f>ROUND(X3752,0)</f>
        <v/>
      </c>
    </row>
    <row r="3753" ht="15.75" customHeight="1">
      <c r="B3753" s="32" t="inlineStr">
        <is>
          <t>4.35</t>
        </is>
      </c>
      <c r="C3753" s="32" t="n">
        <v>8714199</v>
      </c>
      <c r="D3753" s="72" t="inlineStr">
        <is>
          <t>CAMBIO DE CAJA DERECHA DEL DIFERENCIAL TRASERO</t>
        </is>
      </c>
      <c r="E3753" s="56" t="inlineStr">
        <is>
          <t>cambio de caja derecha del diferencial trasero</t>
        </is>
      </c>
      <c r="F3753" s="32" t="inlineStr">
        <is>
          <t>Unidad</t>
        </is>
      </c>
      <c r="G3753" s="35" t="inlineStr">
        <is>
          <t>suministro</t>
        </is>
      </c>
      <c r="H3753" s="159" t="n">
        <v>1915067</v>
      </c>
      <c r="I3753" s="37" t="n">
        <v>158.91</v>
      </c>
      <c r="J3753" s="37" t="n">
        <v>151.76</v>
      </c>
      <c r="K3753" s="160">
        <f>H3753*(I3753/J3753)</f>
        <v/>
      </c>
      <c r="L3753" s="159" t="n">
        <v>2399413.8385</v>
      </c>
      <c r="M3753" s="159" t="n">
        <v>2329528</v>
      </c>
      <c r="N3753" s="159" t="n">
        <v>2515890.24</v>
      </c>
      <c r="O3753" s="162">
        <f>MIN(K3753,L3753,M3753,N3753)</f>
        <v/>
      </c>
      <c r="P3753" s="162">
        <f>MAX(K3753,L3753,M3753,N3753)</f>
        <v/>
      </c>
      <c r="Q3753" s="162">
        <f>MEDIAN(K3753,L3753,M3753,N3753)</f>
        <v/>
      </c>
      <c r="R3753" s="162">
        <f>AVERAGE(K3753,L3753,M3753,N3753)</f>
        <v/>
      </c>
      <c r="S3753" s="162">
        <f>AVERAGE(O3753,Q3753)</f>
        <v/>
      </c>
      <c r="T3753" s="162">
        <f>AVERAGE(P3753,Q3753)</f>
        <v/>
      </c>
      <c r="U3753" s="41">
        <f>STDEVA(K3753,L3753,M3753,N3753)</f>
        <v/>
      </c>
      <c r="V3753" s="42">
        <f>U3753/Q3753</f>
        <v/>
      </c>
      <c r="W3753" s="43">
        <f>IF(X3753=O3753,"MENOR",IF(X3753=S3753,"PROM[MEN-MED]","PROMEDIO"))</f>
        <v/>
      </c>
      <c r="X3753" s="163">
        <f>IF(V3753&lt;=300%,O3753,IF(AND(V3753&gt;100%,V3753&lt;=150%),S3753,R3753))</f>
        <v/>
      </c>
      <c r="Y3753" s="162">
        <f>ROUND(X3753,0)</f>
        <v/>
      </c>
    </row>
    <row r="3754" ht="15.75" customHeight="1">
      <c r="B3754" s="32" t="inlineStr">
        <is>
          <t>4.36</t>
        </is>
      </c>
      <c r="C3754" s="32" t="n">
        <v>8714199</v>
      </c>
      <c r="D3754" s="72" t="inlineStr">
        <is>
          <t>CAMBIO DE CAJA IZQUIERDA DEL DIFERENCIAL TRASERO</t>
        </is>
      </c>
      <c r="E3754" s="56" t="inlineStr">
        <is>
          <t>cambio de caja izquierda del diferencial trasero</t>
        </is>
      </c>
      <c r="F3754" s="32" t="inlineStr">
        <is>
          <t>Unidad</t>
        </is>
      </c>
      <c r="G3754" s="35" t="inlineStr">
        <is>
          <t>suministro</t>
        </is>
      </c>
      <c r="H3754" s="159" t="n">
        <v>1915067</v>
      </c>
      <c r="I3754" s="37" t="n">
        <v>158.91</v>
      </c>
      <c r="J3754" s="37" t="n">
        <v>151.76</v>
      </c>
      <c r="K3754" s="160">
        <f>H3754*(I3754/J3754)</f>
        <v/>
      </c>
      <c r="L3754" s="159" t="n">
        <v>2399413.8385</v>
      </c>
      <c r="M3754" s="159" t="n">
        <v>2329528</v>
      </c>
      <c r="N3754" s="159" t="n">
        <v>2515890.24</v>
      </c>
      <c r="O3754" s="162">
        <f>MIN(K3754,L3754,M3754,N3754)</f>
        <v/>
      </c>
      <c r="P3754" s="162">
        <f>MAX(K3754,L3754,M3754,N3754)</f>
        <v/>
      </c>
      <c r="Q3754" s="162">
        <f>MEDIAN(K3754,L3754,M3754,N3754)</f>
        <v/>
      </c>
      <c r="R3754" s="162">
        <f>AVERAGE(K3754,L3754,M3754,N3754)</f>
        <v/>
      </c>
      <c r="S3754" s="162">
        <f>AVERAGE(O3754,Q3754)</f>
        <v/>
      </c>
      <c r="T3754" s="162">
        <f>AVERAGE(P3754,Q3754)</f>
        <v/>
      </c>
      <c r="U3754" s="41">
        <f>STDEVA(K3754,L3754,M3754,N3754)</f>
        <v/>
      </c>
      <c r="V3754" s="42">
        <f>U3754/Q3754</f>
        <v/>
      </c>
      <c r="W3754" s="43">
        <f>IF(X3754=O3754,"MENOR",IF(X3754=S3754,"PROM[MEN-MED]","PROMEDIO"))</f>
        <v/>
      </c>
      <c r="X3754" s="163">
        <f>IF(V3754&lt;=300%,O3754,IF(AND(V3754&gt;100%,V3754&lt;=150%),S3754,R3754))</f>
        <v/>
      </c>
      <c r="Y3754" s="162">
        <f>ROUND(X3754,0)</f>
        <v/>
      </c>
    </row>
    <row r="3755" ht="15" customHeight="1">
      <c r="B3755" s="26" t="inlineStr">
        <is>
          <t>5.</t>
        </is>
      </c>
      <c r="C3755" s="142" t="inlineStr">
        <is>
          <t>SISTEMA ELÉCTRICO</t>
        </is>
      </c>
      <c r="H3755" s="157" t="n"/>
      <c r="I3755" s="29" t="n"/>
      <c r="J3755" s="29" t="n"/>
      <c r="K3755" s="157" t="n"/>
      <c r="L3755" s="157" t="n"/>
      <c r="M3755" s="157" t="n"/>
      <c r="N3755" s="157" t="n"/>
      <c r="O3755" s="29" t="n"/>
      <c r="P3755" s="29" t="n"/>
      <c r="Q3755" s="29" t="n"/>
      <c r="R3755" s="29" t="n"/>
      <c r="S3755" s="29" t="n"/>
      <c r="T3755" s="29" t="n"/>
      <c r="U3755" s="29" t="n"/>
      <c r="V3755" s="75" t="n"/>
      <c r="W3755" s="29" t="n"/>
      <c r="X3755" s="29" t="n"/>
      <c r="Y3755" s="29" t="n"/>
    </row>
    <row r="3756" ht="15.75" customHeight="1">
      <c r="B3756" s="32" t="inlineStr">
        <is>
          <t>5.1</t>
        </is>
      </c>
      <c r="C3756" s="32" t="n">
        <v>8714199</v>
      </c>
      <c r="D3756" s="59" t="inlineStr">
        <is>
          <t>CAMBIO DE ALTERNADOR</t>
        </is>
      </c>
      <c r="E3756" s="56" t="inlineStr">
        <is>
          <t>cambio de alternador</t>
        </is>
      </c>
      <c r="F3756" s="32" t="inlineStr">
        <is>
          <t>Unidad</t>
        </is>
      </c>
      <c r="G3756" s="35" t="inlineStr">
        <is>
          <t>suministro</t>
        </is>
      </c>
      <c r="H3756" s="159" t="n">
        <v>388597</v>
      </c>
      <c r="I3756" s="37" t="n">
        <v>158.91</v>
      </c>
      <c r="J3756" s="37" t="n">
        <v>151.76</v>
      </c>
      <c r="K3756" s="160">
        <f>H3756*(I3756/J3756)</f>
        <v/>
      </c>
      <c r="L3756" s="159" t="n">
        <v>832907.4418</v>
      </c>
      <c r="M3756" s="159" t="n">
        <v>808648</v>
      </c>
      <c r="N3756" s="159" t="n">
        <v>873339.84</v>
      </c>
      <c r="O3756" s="162">
        <f>MIN(K3756,L3756,M3756,N3756)</f>
        <v/>
      </c>
      <c r="P3756" s="162">
        <f>MAX(K3756,L3756,M3756,N3756)</f>
        <v/>
      </c>
      <c r="Q3756" s="162">
        <f>MEDIAN(K3756,L3756,M3756,N3756)</f>
        <v/>
      </c>
      <c r="R3756" s="162">
        <f>AVERAGE(K3756,L3756,M3756,N3756)</f>
        <v/>
      </c>
      <c r="S3756" s="162">
        <f>AVERAGE(O3756,Q3756)</f>
        <v/>
      </c>
      <c r="T3756" s="162">
        <f>AVERAGE(P3756,Q3756)</f>
        <v/>
      </c>
      <c r="U3756" s="41">
        <f>STDEVA(K3756,L3756,M3756,N3756)</f>
        <v/>
      </c>
      <c r="V3756" s="42">
        <f>U3756/Q3756</f>
        <v/>
      </c>
      <c r="W3756" s="43">
        <f>IF(X3756=O3756,"MENOR",IF(X3756=S3756,"PROM[MEN-MED]","PROMEDIO"))</f>
        <v/>
      </c>
      <c r="X3756" s="163">
        <f>IF(V3756&lt;=300%,O3756,IF(AND(V3756&gt;100%,V3756&lt;=150%),S3756,R3756))</f>
        <v/>
      </c>
      <c r="Y3756" s="162">
        <f>ROUND(X3756,0)</f>
        <v/>
      </c>
    </row>
    <row r="3757" ht="15.75" customHeight="1">
      <c r="B3757" s="32" t="inlineStr">
        <is>
          <t>5.2</t>
        </is>
      </c>
      <c r="C3757" s="32" t="n">
        <v>8714199</v>
      </c>
      <c r="D3757" s="59" t="inlineStr">
        <is>
          <t>CAMBIO DE AUTOMÁTICO MOTOR DE ARRANQUE (SOLENOIDE)</t>
        </is>
      </c>
      <c r="E3757" s="34" t="inlineStr">
        <is>
          <t>cambio de automático motor de arranque (solenoide)</t>
        </is>
      </c>
      <c r="F3757" s="32" t="inlineStr">
        <is>
          <t>Unidad</t>
        </is>
      </c>
      <c r="G3757" s="35" t="inlineStr">
        <is>
          <t>suministro</t>
        </is>
      </c>
      <c r="H3757" s="159" t="n">
        <v>429201</v>
      </c>
      <c r="I3757" s="37" t="n">
        <v>158.91</v>
      </c>
      <c r="J3757" s="37" t="n">
        <v>151.76</v>
      </c>
      <c r="K3757" s="160">
        <f>H3757*(I3757/J3757)</f>
        <v/>
      </c>
      <c r="L3757" s="159" t="n">
        <v>856933.2205000001</v>
      </c>
      <c r="M3757" s="159" t="n">
        <v>831974</v>
      </c>
      <c r="N3757" s="159" t="n">
        <v>898531.92</v>
      </c>
      <c r="O3757" s="162">
        <f>MIN(K3757,L3757,M3757,N3757)</f>
        <v/>
      </c>
      <c r="P3757" s="162">
        <f>MAX(K3757,L3757,M3757,N3757)</f>
        <v/>
      </c>
      <c r="Q3757" s="162">
        <f>MEDIAN(K3757,L3757,M3757,N3757)</f>
        <v/>
      </c>
      <c r="R3757" s="162">
        <f>AVERAGE(K3757,L3757,M3757,N3757)</f>
        <v/>
      </c>
      <c r="S3757" s="162">
        <f>AVERAGE(O3757,Q3757)</f>
        <v/>
      </c>
      <c r="T3757" s="162">
        <f>AVERAGE(P3757,Q3757)</f>
        <v/>
      </c>
      <c r="U3757" s="41">
        <f>STDEVA(K3757,L3757,M3757,N3757)</f>
        <v/>
      </c>
      <c r="V3757" s="42">
        <f>U3757/Q3757</f>
        <v/>
      </c>
      <c r="W3757" s="43">
        <f>IF(X3757=O3757,"MENOR",IF(X3757=S3757,"PROM[MEN-MED]","PROMEDIO"))</f>
        <v/>
      </c>
      <c r="X3757" s="163">
        <f>IF(V3757&lt;=300%,O3757,IF(AND(V3757&gt;100%,V3757&lt;=150%),S3757,R3757))</f>
        <v/>
      </c>
      <c r="Y3757" s="162">
        <f>ROUND(X3757,0)</f>
        <v/>
      </c>
    </row>
    <row r="3758" ht="15.75" customHeight="1">
      <c r="B3758" s="32" t="inlineStr">
        <is>
          <t>5.3</t>
        </is>
      </c>
      <c r="C3758" s="32" t="n">
        <v>8714199</v>
      </c>
      <c r="D3758" s="59" t="inlineStr">
        <is>
          <t>CAMBIO DE BALINERA DEL ALTERNADOR</t>
        </is>
      </c>
      <c r="E3758" s="56" t="inlineStr">
        <is>
          <t>cambio de balinera del alternador</t>
        </is>
      </c>
      <c r="F3758" s="32" t="inlineStr">
        <is>
          <t>Unidad</t>
        </is>
      </c>
      <c r="G3758" s="35" t="inlineStr">
        <is>
          <t>suministro</t>
        </is>
      </c>
      <c r="H3758" s="159" t="n">
        <v>415940</v>
      </c>
      <c r="I3758" s="37" t="n">
        <v>158.91</v>
      </c>
      <c r="J3758" s="37" t="n">
        <v>151.76</v>
      </c>
      <c r="K3758" s="160">
        <f>H3758*(I3758/J3758)</f>
        <v/>
      </c>
      <c r="L3758" s="159" t="n">
        <v>856933.2205000001</v>
      </c>
      <c r="M3758" s="159" t="n">
        <v>831974</v>
      </c>
      <c r="N3758" s="159" t="n">
        <v>898531.92</v>
      </c>
      <c r="O3758" s="162">
        <f>MIN(K3758,L3758,M3758,N3758)</f>
        <v/>
      </c>
      <c r="P3758" s="162">
        <f>MAX(K3758,L3758,M3758,N3758)</f>
        <v/>
      </c>
      <c r="Q3758" s="162">
        <f>MEDIAN(K3758,L3758,M3758,N3758)</f>
        <v/>
      </c>
      <c r="R3758" s="162">
        <f>AVERAGE(K3758,L3758,M3758,N3758)</f>
        <v/>
      </c>
      <c r="S3758" s="162">
        <f>AVERAGE(O3758,Q3758)</f>
        <v/>
      </c>
      <c r="T3758" s="162">
        <f>AVERAGE(P3758,Q3758)</f>
        <v/>
      </c>
      <c r="U3758" s="41">
        <f>STDEVA(K3758,L3758,M3758,N3758)</f>
        <v/>
      </c>
      <c r="V3758" s="42">
        <f>U3758/Q3758</f>
        <v/>
      </c>
      <c r="W3758" s="43">
        <f>IF(X3758=O3758,"MENOR",IF(X3758=S3758,"PROM[MEN-MED]","PROMEDIO"))</f>
        <v/>
      </c>
      <c r="X3758" s="163">
        <f>IF(V3758&lt;=300%,O3758,IF(AND(V3758&gt;100%,V3758&lt;=150%),S3758,R3758))</f>
        <v/>
      </c>
      <c r="Y3758" s="162">
        <f>ROUND(X3758,0)</f>
        <v/>
      </c>
    </row>
    <row r="3759" ht="15.75" customHeight="1">
      <c r="B3759" s="32" t="inlineStr">
        <is>
          <t>5.4</t>
        </is>
      </c>
      <c r="C3759" s="32" t="n">
        <v>8714199</v>
      </c>
      <c r="D3759" s="59" t="inlineStr">
        <is>
          <t>CAMBIO DE BOBINA DE ENCENDIDO</t>
        </is>
      </c>
      <c r="E3759" s="56" t="inlineStr">
        <is>
          <t>cambio de bobina de encendido</t>
        </is>
      </c>
      <c r="F3759" s="32" t="inlineStr">
        <is>
          <t>Unidad</t>
        </is>
      </c>
      <c r="G3759" s="35" t="inlineStr">
        <is>
          <t>suministro</t>
        </is>
      </c>
      <c r="H3759" s="159" t="n">
        <v>410372</v>
      </c>
      <c r="I3759" s="37" t="n">
        <v>158.91</v>
      </c>
      <c r="J3759" s="37" t="n">
        <v>151.76</v>
      </c>
      <c r="K3759" s="160">
        <f>H3759*(I3759/J3759)</f>
        <v/>
      </c>
      <c r="L3759" s="159" t="n">
        <v>504549.6232</v>
      </c>
      <c r="M3759" s="159" t="n">
        <v>489854</v>
      </c>
      <c r="N3759" s="159" t="n">
        <v>529042.3199999999</v>
      </c>
      <c r="O3759" s="162">
        <f>MIN(K3759,L3759,M3759,N3759)</f>
        <v/>
      </c>
      <c r="P3759" s="162">
        <f>MAX(K3759,L3759,M3759,N3759)</f>
        <v/>
      </c>
      <c r="Q3759" s="162">
        <f>MEDIAN(K3759,L3759,M3759,N3759)</f>
        <v/>
      </c>
      <c r="R3759" s="162">
        <f>AVERAGE(K3759,L3759,M3759,N3759)</f>
        <v/>
      </c>
      <c r="S3759" s="162">
        <f>AVERAGE(O3759,Q3759)</f>
        <v/>
      </c>
      <c r="T3759" s="162">
        <f>AVERAGE(P3759,Q3759)</f>
        <v/>
      </c>
      <c r="U3759" s="41">
        <f>STDEVA(K3759,L3759,M3759,N3759)</f>
        <v/>
      </c>
      <c r="V3759" s="42">
        <f>U3759/Q3759</f>
        <v/>
      </c>
      <c r="W3759" s="43">
        <f>IF(X3759=O3759,"MENOR",IF(X3759=S3759,"PROM[MEN-MED]","PROMEDIO"))</f>
        <v/>
      </c>
      <c r="X3759" s="163">
        <f>IF(V3759&lt;=300%,O3759,IF(AND(V3759&gt;100%,V3759&lt;=150%),S3759,R3759))</f>
        <v/>
      </c>
      <c r="Y3759" s="162">
        <f>ROUND(X3759,0)</f>
        <v/>
      </c>
    </row>
    <row r="3760" ht="15.75" customHeight="1">
      <c r="B3760" s="32" t="inlineStr">
        <is>
          <t>5.5</t>
        </is>
      </c>
      <c r="C3760" s="32" t="n">
        <v>8714199</v>
      </c>
      <c r="D3760" s="59" t="inlineStr">
        <is>
          <t>CAMBIO DE BOMBA DE GASOLINA (PILA)</t>
        </is>
      </c>
      <c r="E3760" s="56" t="inlineStr">
        <is>
          <t>cambio de bomba de gasolina (pila)</t>
        </is>
      </c>
      <c r="F3760" s="32" t="inlineStr">
        <is>
          <t>Unidad</t>
        </is>
      </c>
      <c r="G3760" s="35" t="inlineStr">
        <is>
          <t>suministro</t>
        </is>
      </c>
      <c r="H3760" s="159" t="n">
        <v>820743</v>
      </c>
      <c r="I3760" s="37" t="n">
        <v>158.91</v>
      </c>
      <c r="J3760" s="37" t="n">
        <v>151.76</v>
      </c>
      <c r="K3760" s="160">
        <f>H3760*(I3760/J3760)</f>
        <v/>
      </c>
      <c r="L3760" s="159" t="n">
        <v>1018710.1743</v>
      </c>
      <c r="M3760" s="159" t="n">
        <v>989039</v>
      </c>
      <c r="N3760" s="159" t="n">
        <v>1068162.12</v>
      </c>
      <c r="O3760" s="162">
        <f>MIN(K3760,L3760,M3760,N3760)</f>
        <v/>
      </c>
      <c r="P3760" s="162">
        <f>MAX(K3760,L3760,M3760,N3760)</f>
        <v/>
      </c>
      <c r="Q3760" s="162">
        <f>MEDIAN(K3760,L3760,M3760,N3760)</f>
        <v/>
      </c>
      <c r="R3760" s="162">
        <f>AVERAGE(K3760,L3760,M3760,N3760)</f>
        <v/>
      </c>
      <c r="S3760" s="162">
        <f>AVERAGE(O3760,Q3760)</f>
        <v/>
      </c>
      <c r="T3760" s="162">
        <f>AVERAGE(P3760,Q3760)</f>
        <v/>
      </c>
      <c r="U3760" s="41">
        <f>STDEVA(K3760,L3760,M3760,N3760)</f>
        <v/>
      </c>
      <c r="V3760" s="42">
        <f>U3760/Q3760</f>
        <v/>
      </c>
      <c r="W3760" s="43">
        <f>IF(X3760=O3760,"MENOR",IF(X3760=S3760,"PROM[MEN-MED]","PROMEDIO"))</f>
        <v/>
      </c>
      <c r="X3760" s="163">
        <f>IF(V3760&lt;=300%,O3760,IF(AND(V3760&gt;100%,V3760&lt;=150%),S3760,R3760))</f>
        <v/>
      </c>
      <c r="Y3760" s="162">
        <f>ROUND(X3760,0)</f>
        <v/>
      </c>
    </row>
    <row r="3761" ht="15.75" customHeight="1">
      <c r="B3761" s="32" t="inlineStr">
        <is>
          <t>5.6</t>
        </is>
      </c>
      <c r="C3761" s="32" t="n">
        <v>8714199</v>
      </c>
      <c r="D3761" s="59" t="inlineStr">
        <is>
          <t xml:space="preserve">CAMBIO DE BOMBILLOS DE DOBLE FILAMENTO </t>
        </is>
      </c>
      <c r="E3761" s="34" t="inlineStr">
        <is>
          <t xml:space="preserve">cambio de bombillos de doble filamento </t>
        </is>
      </c>
      <c r="F3761" s="32" t="inlineStr">
        <is>
          <t>Unidad</t>
        </is>
      </c>
      <c r="G3761" s="35" t="inlineStr">
        <is>
          <t>suministro</t>
        </is>
      </c>
      <c r="H3761" s="159" t="n">
        <v>54716</v>
      </c>
      <c r="I3761" s="37" t="n">
        <v>158.91</v>
      </c>
      <c r="J3761" s="37" t="n">
        <v>151.76</v>
      </c>
      <c r="K3761" s="160">
        <f>H3761*(I3761/J3761)</f>
        <v/>
      </c>
      <c r="L3761" s="159" t="n">
        <v>67273.42509999999</v>
      </c>
      <c r="M3761" s="159" t="n">
        <v>65314</v>
      </c>
      <c r="N3761" s="159" t="n">
        <v>70539.12</v>
      </c>
      <c r="O3761" s="162">
        <f>MIN(K3761,L3761,M3761,N3761)</f>
        <v/>
      </c>
      <c r="P3761" s="162">
        <f>MAX(K3761,L3761,M3761,N3761)</f>
        <v/>
      </c>
      <c r="Q3761" s="162">
        <f>MEDIAN(K3761,L3761,M3761,N3761)</f>
        <v/>
      </c>
      <c r="R3761" s="162">
        <f>AVERAGE(K3761,L3761,M3761,N3761)</f>
        <v/>
      </c>
      <c r="S3761" s="162">
        <f>AVERAGE(O3761,Q3761)</f>
        <v/>
      </c>
      <c r="T3761" s="162">
        <f>AVERAGE(P3761,Q3761)</f>
        <v/>
      </c>
      <c r="U3761" s="41">
        <f>STDEVA(K3761,L3761,M3761,N3761)</f>
        <v/>
      </c>
      <c r="V3761" s="42">
        <f>U3761/Q3761</f>
        <v/>
      </c>
      <c r="W3761" s="43">
        <f>IF(X3761=O3761,"MENOR",IF(X3761=S3761,"PROM[MEN-MED]","PROMEDIO"))</f>
        <v/>
      </c>
      <c r="X3761" s="163">
        <f>IF(V3761&lt;=300%,O3761,IF(AND(V3761&gt;100%,V3761&lt;=150%),S3761,R3761))</f>
        <v/>
      </c>
      <c r="Y3761" s="162">
        <f>ROUND(X3761,0)</f>
        <v/>
      </c>
    </row>
    <row r="3762" ht="15.75" customHeight="1">
      <c r="B3762" s="32" t="inlineStr">
        <is>
          <t>5.7</t>
        </is>
      </c>
      <c r="C3762" s="32" t="n">
        <v>8714199</v>
      </c>
      <c r="D3762" s="59" t="inlineStr">
        <is>
          <t xml:space="preserve">CAMBIO DE BOMBILLOS HALÓGENO </t>
        </is>
      </c>
      <c r="E3762" s="56" t="inlineStr">
        <is>
          <t xml:space="preserve">cambio de bombillos halógeno </t>
        </is>
      </c>
      <c r="F3762" s="32" t="inlineStr">
        <is>
          <t>Unidad</t>
        </is>
      </c>
      <c r="G3762" s="35" t="inlineStr">
        <is>
          <t>suministro</t>
        </is>
      </c>
      <c r="H3762" s="159" t="n">
        <v>54716</v>
      </c>
      <c r="I3762" s="37" t="n">
        <v>158.91</v>
      </c>
      <c r="J3762" s="37" t="n">
        <v>151.76</v>
      </c>
      <c r="K3762" s="160">
        <f>H3762*(I3762/J3762)</f>
        <v/>
      </c>
      <c r="L3762" s="159" t="n">
        <v>68554.7457</v>
      </c>
      <c r="M3762" s="159" t="n">
        <v>66558</v>
      </c>
      <c r="N3762" s="159" t="n">
        <v>71882.64</v>
      </c>
      <c r="O3762" s="162">
        <f>MIN(K3762,L3762,M3762,N3762)</f>
        <v/>
      </c>
      <c r="P3762" s="162">
        <f>MAX(K3762,L3762,M3762,N3762)</f>
        <v/>
      </c>
      <c r="Q3762" s="162">
        <f>MEDIAN(K3762,L3762,M3762,N3762)</f>
        <v/>
      </c>
      <c r="R3762" s="162">
        <f>AVERAGE(K3762,L3762,M3762,N3762)</f>
        <v/>
      </c>
      <c r="S3762" s="162">
        <f>AVERAGE(O3762,Q3762)</f>
        <v/>
      </c>
      <c r="T3762" s="162">
        <f>AVERAGE(P3762,Q3762)</f>
        <v/>
      </c>
      <c r="U3762" s="41">
        <f>STDEVA(K3762,L3762,M3762,N3762)</f>
        <v/>
      </c>
      <c r="V3762" s="42">
        <f>U3762/Q3762</f>
        <v/>
      </c>
      <c r="W3762" s="43">
        <f>IF(X3762=O3762,"MENOR",IF(X3762=S3762,"PROM[MEN-MED]","PROMEDIO"))</f>
        <v/>
      </c>
      <c r="X3762" s="163">
        <f>IF(V3762&lt;=300%,O3762,IF(AND(V3762&gt;100%,V3762&lt;=150%),S3762,R3762))</f>
        <v/>
      </c>
      <c r="Y3762" s="162">
        <f>ROUND(X3762,0)</f>
        <v/>
      </c>
    </row>
    <row r="3763" ht="15.75" customHeight="1">
      <c r="B3763" s="32" t="inlineStr">
        <is>
          <t>5.8</t>
        </is>
      </c>
      <c r="C3763" s="32" t="n">
        <v>8714199</v>
      </c>
      <c r="D3763" s="58" t="inlineStr">
        <is>
          <t>CAMBIO DE SENSOR FRENO (PERA)</t>
        </is>
      </c>
      <c r="E3763" s="34" t="inlineStr">
        <is>
          <t>cambio de sensor freno (pera)</t>
        </is>
      </c>
      <c r="F3763" s="32" t="inlineStr">
        <is>
          <t>Unidad</t>
        </is>
      </c>
      <c r="G3763" s="35" t="inlineStr">
        <is>
          <t>suministro</t>
        </is>
      </c>
      <c r="H3763" s="159" t="n">
        <v>182031</v>
      </c>
      <c r="I3763" s="37" t="n">
        <v>158.91</v>
      </c>
      <c r="J3763" s="37" t="n">
        <v>151.76</v>
      </c>
      <c r="K3763" s="160">
        <f>H3763*(I3763/J3763)</f>
        <v/>
      </c>
      <c r="L3763" s="159" t="n">
        <v>329959.4753</v>
      </c>
      <c r="M3763" s="159" t="n">
        <v>320349</v>
      </c>
      <c r="N3763" s="159" t="n">
        <v>345976.92</v>
      </c>
      <c r="O3763" s="162">
        <f>MIN(K3763,L3763,M3763,N3763)</f>
        <v/>
      </c>
      <c r="P3763" s="162">
        <f>MAX(K3763,L3763,M3763,N3763)</f>
        <v/>
      </c>
      <c r="Q3763" s="162">
        <f>MEDIAN(K3763,L3763,M3763,N3763)</f>
        <v/>
      </c>
      <c r="R3763" s="162">
        <f>AVERAGE(K3763,L3763,M3763,N3763)</f>
        <v/>
      </c>
      <c r="S3763" s="162">
        <f>AVERAGE(O3763,Q3763)</f>
        <v/>
      </c>
      <c r="T3763" s="162">
        <f>AVERAGE(P3763,Q3763)</f>
        <v/>
      </c>
      <c r="U3763" s="41">
        <f>STDEVA(K3763,L3763,M3763,N3763)</f>
        <v/>
      </c>
      <c r="V3763" s="42">
        <f>U3763/Q3763</f>
        <v/>
      </c>
      <c r="W3763" s="43">
        <f>IF(X3763=O3763,"MENOR",IF(X3763=S3763,"PROM[MEN-MED]","PROMEDIO"))</f>
        <v/>
      </c>
      <c r="X3763" s="163">
        <f>IF(V3763&lt;=300%,O3763,IF(AND(V3763&gt;100%,V3763&lt;=150%),S3763,R3763))</f>
        <v/>
      </c>
      <c r="Y3763" s="162">
        <f>ROUND(X3763,0)</f>
        <v/>
      </c>
    </row>
    <row r="3764" ht="15.75" customHeight="1">
      <c r="B3764" s="32" t="inlineStr">
        <is>
          <t>5.9</t>
        </is>
      </c>
      <c r="C3764" s="32" t="n">
        <v>8714199</v>
      </c>
      <c r="D3764" s="59" t="inlineStr">
        <is>
          <t>CAMBIO DE BOMBILLO LUZ DE CORTESIA (LUZ TECHO)</t>
        </is>
      </c>
      <c r="E3764" s="34" t="inlineStr">
        <is>
          <t>cambio de bombillo luz de cortesia (luz techo)</t>
        </is>
      </c>
      <c r="F3764" s="32" t="inlineStr">
        <is>
          <t>Unidad</t>
        </is>
      </c>
      <c r="G3764" s="35" t="inlineStr">
        <is>
          <t>suministro</t>
        </is>
      </c>
      <c r="H3764" s="159" t="n">
        <v>54716</v>
      </c>
      <c r="I3764" s="37" t="n">
        <v>158.91</v>
      </c>
      <c r="J3764" s="37" t="n">
        <v>151.76</v>
      </c>
      <c r="K3764" s="160">
        <f>H3764*(I3764/J3764)</f>
        <v/>
      </c>
      <c r="L3764" s="159" t="n">
        <v>68554.7457</v>
      </c>
      <c r="M3764" s="159" t="n">
        <v>66558</v>
      </c>
      <c r="N3764" s="159" t="n">
        <v>71882.64</v>
      </c>
      <c r="O3764" s="162">
        <f>MIN(K3764,L3764,M3764,N3764)</f>
        <v/>
      </c>
      <c r="P3764" s="162">
        <f>MAX(K3764,L3764,M3764,N3764)</f>
        <v/>
      </c>
      <c r="Q3764" s="162">
        <f>MEDIAN(K3764,L3764,M3764,N3764)</f>
        <v/>
      </c>
      <c r="R3764" s="162">
        <f>AVERAGE(K3764,L3764,M3764,N3764)</f>
        <v/>
      </c>
      <c r="S3764" s="162">
        <f>AVERAGE(O3764,Q3764)</f>
        <v/>
      </c>
      <c r="T3764" s="162">
        <f>AVERAGE(P3764,Q3764)</f>
        <v/>
      </c>
      <c r="U3764" s="41">
        <f>STDEVA(K3764,L3764,M3764,N3764)</f>
        <v/>
      </c>
      <c r="V3764" s="42">
        <f>U3764/Q3764</f>
        <v/>
      </c>
      <c r="W3764" s="43">
        <f>IF(X3764=O3764,"MENOR",IF(X3764=S3764,"PROM[MEN-MED]","PROMEDIO"))</f>
        <v/>
      </c>
      <c r="X3764" s="163">
        <f>IF(V3764&lt;=300%,O3764,IF(AND(V3764&gt;100%,V3764&lt;=150%),S3764,R3764))</f>
        <v/>
      </c>
      <c r="Y3764" s="162">
        <f>ROUND(X3764,0)</f>
        <v/>
      </c>
    </row>
    <row r="3765" ht="15.75" customHeight="1">
      <c r="B3765" s="32" t="inlineStr">
        <is>
          <t>5.10</t>
        </is>
      </c>
      <c r="C3765" s="32" t="n">
        <v>8714199</v>
      </c>
      <c r="D3765" s="59" t="inlineStr">
        <is>
          <t>CAMBIO DE BOMBILLOS DIRECCIONALES</t>
        </is>
      </c>
      <c r="E3765" s="34" t="inlineStr">
        <is>
          <t>cambio de bombillos direccionales</t>
        </is>
      </c>
      <c r="F3765" s="32" t="inlineStr">
        <is>
          <t>Unidad</t>
        </is>
      </c>
      <c r="G3765" s="35" t="inlineStr">
        <is>
          <t>suministro</t>
        </is>
      </c>
      <c r="H3765" s="159" t="n">
        <v>134530</v>
      </c>
      <c r="I3765" s="37" t="n">
        <v>158.91</v>
      </c>
      <c r="J3765" s="37" t="n">
        <v>151.76</v>
      </c>
      <c r="K3765" s="160">
        <f>H3765*(I3765/J3765)</f>
        <v/>
      </c>
      <c r="L3765" s="159" t="n">
        <v>169785.2016</v>
      </c>
      <c r="M3765" s="159" t="n">
        <v>164840</v>
      </c>
      <c r="N3765" s="159" t="n">
        <v>178027.2</v>
      </c>
      <c r="O3765" s="162">
        <f>MIN(K3765,L3765,M3765,N3765)</f>
        <v/>
      </c>
      <c r="P3765" s="162">
        <f>MAX(K3765,L3765,M3765,N3765)</f>
        <v/>
      </c>
      <c r="Q3765" s="162">
        <f>MEDIAN(K3765,L3765,M3765,N3765)</f>
        <v/>
      </c>
      <c r="R3765" s="162">
        <f>AVERAGE(K3765,L3765,M3765,N3765)</f>
        <v/>
      </c>
      <c r="S3765" s="162">
        <f>AVERAGE(O3765,Q3765)</f>
        <v/>
      </c>
      <c r="T3765" s="162">
        <f>AVERAGE(P3765,Q3765)</f>
        <v/>
      </c>
      <c r="U3765" s="41">
        <f>STDEVA(K3765,L3765,M3765,N3765)</f>
        <v/>
      </c>
      <c r="V3765" s="42">
        <f>U3765/Q3765</f>
        <v/>
      </c>
      <c r="W3765" s="43">
        <f>IF(X3765=O3765,"MENOR",IF(X3765=S3765,"PROM[MEN-MED]","PROMEDIO"))</f>
        <v/>
      </c>
      <c r="X3765" s="163">
        <f>IF(V3765&lt;=300%,O3765,IF(AND(V3765&gt;100%,V3765&lt;=150%),S3765,R3765))</f>
        <v/>
      </c>
      <c r="Y3765" s="162">
        <f>ROUND(X3765,0)</f>
        <v/>
      </c>
    </row>
    <row r="3766" ht="15.75" customHeight="1">
      <c r="B3766" s="32" t="inlineStr">
        <is>
          <t>5.11</t>
        </is>
      </c>
      <c r="C3766" s="32" t="n">
        <v>8714199</v>
      </c>
      <c r="D3766" s="59" t="inlineStr">
        <is>
          <t>CAMBIO DE BORNE DE BATERÍA POSITIVO Y/O NEGATIVO</t>
        </is>
      </c>
      <c r="E3766" s="34" t="inlineStr">
        <is>
          <t>cambio de borne de batería positivo y/o negativo</t>
        </is>
      </c>
      <c r="F3766" s="32" t="inlineStr">
        <is>
          <t>Unidad</t>
        </is>
      </c>
      <c r="G3766" s="35" t="inlineStr">
        <is>
          <t>suministro</t>
        </is>
      </c>
      <c r="H3766" s="159" t="n">
        <v>134530</v>
      </c>
      <c r="I3766" s="37" t="n">
        <v>158.91</v>
      </c>
      <c r="J3766" s="37" t="n">
        <v>151.76</v>
      </c>
      <c r="K3766" s="160">
        <f>H3766*(I3766/J3766)</f>
        <v/>
      </c>
      <c r="L3766" s="159" t="n">
        <v>164979.22</v>
      </c>
      <c r="M3766" s="159" t="n">
        <v>160174</v>
      </c>
      <c r="N3766" s="159" t="n">
        <v>172987.92</v>
      </c>
      <c r="O3766" s="162">
        <f>MIN(K3766,L3766,M3766,N3766)</f>
        <v/>
      </c>
      <c r="P3766" s="162">
        <f>MAX(K3766,L3766,M3766,N3766)</f>
        <v/>
      </c>
      <c r="Q3766" s="162">
        <f>MEDIAN(K3766,L3766,M3766,N3766)</f>
        <v/>
      </c>
      <c r="R3766" s="162">
        <f>AVERAGE(K3766,L3766,M3766,N3766)</f>
        <v/>
      </c>
      <c r="S3766" s="162">
        <f>AVERAGE(O3766,Q3766)</f>
        <v/>
      </c>
      <c r="T3766" s="162">
        <f>AVERAGE(P3766,Q3766)</f>
        <v/>
      </c>
      <c r="U3766" s="41">
        <f>STDEVA(K3766,L3766,M3766,N3766)</f>
        <v/>
      </c>
      <c r="V3766" s="42">
        <f>U3766/Q3766</f>
        <v/>
      </c>
      <c r="W3766" s="43">
        <f>IF(X3766=O3766,"MENOR",IF(X3766=S3766,"PROM[MEN-MED]","PROMEDIO"))</f>
        <v/>
      </c>
      <c r="X3766" s="163">
        <f>IF(V3766&lt;=300%,O3766,IF(AND(V3766&gt;100%,V3766&lt;=150%),S3766,R3766))</f>
        <v/>
      </c>
      <c r="Y3766" s="162">
        <f>ROUND(X3766,0)</f>
        <v/>
      </c>
    </row>
    <row r="3767" ht="15.75" customHeight="1">
      <c r="B3767" s="32" t="inlineStr">
        <is>
          <t>5.12</t>
        </is>
      </c>
      <c r="C3767" s="32" t="n">
        <v>8714199</v>
      </c>
      <c r="D3767" s="59" t="inlineStr">
        <is>
          <t>CAMBIO DE BUJÍAS DE ENCENDIDO (MOTOR GASOLINA)</t>
        </is>
      </c>
      <c r="E3767" s="34" t="inlineStr">
        <is>
          <t>cambio de bujías de encendido (motor gasolina)</t>
        </is>
      </c>
      <c r="F3767" s="32" t="inlineStr">
        <is>
          <t>Unidad</t>
        </is>
      </c>
      <c r="G3767" s="35" t="inlineStr">
        <is>
          <t>suministro</t>
        </is>
      </c>
      <c r="H3767" s="159" t="n">
        <v>410372</v>
      </c>
      <c r="I3767" s="37" t="n">
        <v>158.91</v>
      </c>
      <c r="J3767" s="37" t="n">
        <v>151.76</v>
      </c>
      <c r="K3767" s="160">
        <f>H3767*(I3767/J3767)</f>
        <v/>
      </c>
      <c r="L3767" s="159" t="n">
        <v>509354.5695</v>
      </c>
      <c r="M3767" s="159" t="n">
        <v>494519</v>
      </c>
      <c r="N3767" s="159" t="n">
        <v>534080.52</v>
      </c>
      <c r="O3767" s="162">
        <f>MIN(K3767,L3767,M3767,N3767)</f>
        <v/>
      </c>
      <c r="P3767" s="162">
        <f>MAX(K3767,L3767,M3767,N3767)</f>
        <v/>
      </c>
      <c r="Q3767" s="162">
        <f>MEDIAN(K3767,L3767,M3767,N3767)</f>
        <v/>
      </c>
      <c r="R3767" s="162">
        <f>AVERAGE(K3767,L3767,M3767,N3767)</f>
        <v/>
      </c>
      <c r="S3767" s="162">
        <f>AVERAGE(O3767,Q3767)</f>
        <v/>
      </c>
      <c r="T3767" s="162">
        <f>AVERAGE(P3767,Q3767)</f>
        <v/>
      </c>
      <c r="U3767" s="41">
        <f>STDEVA(K3767,L3767,M3767,N3767)</f>
        <v/>
      </c>
      <c r="V3767" s="42">
        <f>U3767/Q3767</f>
        <v/>
      </c>
      <c r="W3767" s="43">
        <f>IF(X3767=O3767,"MENOR",IF(X3767=S3767,"PROM[MEN-MED]","PROMEDIO"))</f>
        <v/>
      </c>
      <c r="X3767" s="163">
        <f>IF(V3767&lt;=300%,O3767,IF(AND(V3767&gt;100%,V3767&lt;=150%),S3767,R3767))</f>
        <v/>
      </c>
      <c r="Y3767" s="162">
        <f>ROUND(X3767,0)</f>
        <v/>
      </c>
    </row>
    <row r="3768" ht="15.75" customHeight="1">
      <c r="B3768" s="32" t="inlineStr">
        <is>
          <t>5.13</t>
        </is>
      </c>
      <c r="C3768" s="32" t="n">
        <v>8714199</v>
      </c>
      <c r="D3768" s="59" t="inlineStr">
        <is>
          <t>CAMBIO DE CLAXON (PITO)</t>
        </is>
      </c>
      <c r="E3768" s="56" t="inlineStr">
        <is>
          <t>cambio de claxon (pito)</t>
        </is>
      </c>
      <c r="F3768" s="32" t="inlineStr">
        <is>
          <t>Unidad</t>
        </is>
      </c>
      <c r="G3768" s="35" t="inlineStr">
        <is>
          <t>suministro</t>
        </is>
      </c>
      <c r="H3768" s="159" t="n">
        <v>273581</v>
      </c>
      <c r="I3768" s="37" t="n">
        <v>158.91</v>
      </c>
      <c r="J3768" s="37" t="n">
        <v>151.76</v>
      </c>
      <c r="K3768" s="160">
        <f>H3768*(I3768/J3768)</f>
        <v/>
      </c>
      <c r="L3768" s="159" t="n">
        <v>339570.4032</v>
      </c>
      <c r="M3768" s="159" t="n">
        <v>329680</v>
      </c>
      <c r="N3768" s="159" t="n">
        <v>356054.4</v>
      </c>
      <c r="O3768" s="162">
        <f>MIN(K3768,L3768,M3768,N3768)</f>
        <v/>
      </c>
      <c r="P3768" s="162">
        <f>MAX(K3768,L3768,M3768,N3768)</f>
        <v/>
      </c>
      <c r="Q3768" s="162">
        <f>MEDIAN(K3768,L3768,M3768,N3768)</f>
        <v/>
      </c>
      <c r="R3768" s="162">
        <f>AVERAGE(K3768,L3768,M3768,N3768)</f>
        <v/>
      </c>
      <c r="S3768" s="162">
        <f>AVERAGE(O3768,Q3768)</f>
        <v/>
      </c>
      <c r="T3768" s="162">
        <f>AVERAGE(P3768,Q3768)</f>
        <v/>
      </c>
      <c r="U3768" s="41">
        <f>STDEVA(K3768,L3768,M3768,N3768)</f>
        <v/>
      </c>
      <c r="V3768" s="42">
        <f>U3768/Q3768</f>
        <v/>
      </c>
      <c r="W3768" s="43">
        <f>IF(X3768=O3768,"MENOR",IF(X3768=S3768,"PROM[MEN-MED]","PROMEDIO"))</f>
        <v/>
      </c>
      <c r="X3768" s="163">
        <f>IF(V3768&lt;=300%,O3768,IF(AND(V3768&gt;100%,V3768&lt;=150%),S3768,R3768))</f>
        <v/>
      </c>
      <c r="Y3768" s="162">
        <f>ROUND(X3768,0)</f>
        <v/>
      </c>
    </row>
    <row r="3769" ht="15.75" customHeight="1">
      <c r="B3769" s="32" t="inlineStr">
        <is>
          <t>5.14</t>
        </is>
      </c>
      <c r="C3769" s="32" t="n">
        <v>8714199</v>
      </c>
      <c r="D3769" s="59" t="inlineStr">
        <is>
          <t>CAMBIO DE SENSOR DETONADOR AIRBAG</t>
        </is>
      </c>
      <c r="E3769" s="56" t="inlineStr">
        <is>
          <t>cambio de sensor detonador airbag</t>
        </is>
      </c>
      <c r="F3769" s="32" t="inlineStr">
        <is>
          <t>Unidad</t>
        </is>
      </c>
      <c r="G3769" s="35" t="inlineStr">
        <is>
          <t>suministro</t>
        </is>
      </c>
      <c r="H3769" s="159" t="n">
        <v>257586</v>
      </c>
      <c r="I3769" s="37" t="n">
        <v>158.91</v>
      </c>
      <c r="J3769" s="37" t="n">
        <v>151.76</v>
      </c>
      <c r="K3769" s="160">
        <f>H3769*(I3769/J3769)</f>
        <v/>
      </c>
      <c r="L3769" s="159" t="n">
        <v>329959.4753</v>
      </c>
      <c r="M3769" s="159" t="n">
        <v>320349</v>
      </c>
      <c r="N3769" s="159" t="n">
        <v>345976.92</v>
      </c>
      <c r="O3769" s="162">
        <f>MIN(K3769,L3769,M3769,N3769)</f>
        <v/>
      </c>
      <c r="P3769" s="162">
        <f>MAX(K3769,L3769,M3769,N3769)</f>
        <v/>
      </c>
      <c r="Q3769" s="162">
        <f>MEDIAN(K3769,L3769,M3769,N3769)</f>
        <v/>
      </c>
      <c r="R3769" s="162">
        <f>AVERAGE(K3769,L3769,M3769,N3769)</f>
        <v/>
      </c>
      <c r="S3769" s="162">
        <f>AVERAGE(O3769,Q3769)</f>
        <v/>
      </c>
      <c r="T3769" s="162">
        <f>AVERAGE(P3769,Q3769)</f>
        <v/>
      </c>
      <c r="U3769" s="41">
        <f>STDEVA(K3769,L3769,M3769,N3769)</f>
        <v/>
      </c>
      <c r="V3769" s="42">
        <f>U3769/Q3769</f>
        <v/>
      </c>
      <c r="W3769" s="43">
        <f>IF(X3769=O3769,"MENOR",IF(X3769=S3769,"PROM[MEN-MED]","PROMEDIO"))</f>
        <v/>
      </c>
      <c r="X3769" s="163">
        <f>IF(V3769&lt;=300%,O3769,IF(AND(V3769&gt;100%,V3769&lt;=150%),S3769,R3769))</f>
        <v/>
      </c>
      <c r="Y3769" s="162">
        <f>ROUND(X3769,0)</f>
        <v/>
      </c>
    </row>
    <row r="3770" ht="15.75" customHeight="1">
      <c r="B3770" s="32" t="inlineStr">
        <is>
          <t>5.15</t>
        </is>
      </c>
      <c r="C3770" s="32" t="n">
        <v>8714199</v>
      </c>
      <c r="D3770" s="59" t="inlineStr">
        <is>
          <t>CAMBIO DE PORTA ESCOBILLAS DEL MOTOR DE ARRANQUE</t>
        </is>
      </c>
      <c r="E3770" s="56" t="inlineStr">
        <is>
          <t>cambio de porta escobillas del motor de arranque</t>
        </is>
      </c>
      <c r="F3770" s="32" t="inlineStr">
        <is>
          <t>Unidad</t>
        </is>
      </c>
      <c r="G3770" s="35" t="inlineStr">
        <is>
          <t>suministro</t>
        </is>
      </c>
      <c r="H3770" s="159" t="n">
        <v>373044</v>
      </c>
      <c r="I3770" s="37" t="n">
        <v>158.91</v>
      </c>
      <c r="J3770" s="37" t="n">
        <v>151.76</v>
      </c>
      <c r="K3770" s="160">
        <f>H3770*(I3770/J3770)</f>
        <v/>
      </c>
      <c r="L3770" s="159" t="n">
        <v>856933.2205000001</v>
      </c>
      <c r="M3770" s="159" t="n">
        <v>831974</v>
      </c>
      <c r="N3770" s="159" t="n">
        <v>898531.92</v>
      </c>
      <c r="O3770" s="162">
        <f>MIN(K3770,L3770,M3770,N3770)</f>
        <v/>
      </c>
      <c r="P3770" s="162">
        <f>MAX(K3770,L3770,M3770,N3770)</f>
        <v/>
      </c>
      <c r="Q3770" s="162">
        <f>MEDIAN(K3770,L3770,M3770,N3770)</f>
        <v/>
      </c>
      <c r="R3770" s="162">
        <f>AVERAGE(K3770,L3770,M3770,N3770)</f>
        <v/>
      </c>
      <c r="S3770" s="162">
        <f>AVERAGE(O3770,Q3770)</f>
        <v/>
      </c>
      <c r="T3770" s="162">
        <f>AVERAGE(P3770,Q3770)</f>
        <v/>
      </c>
      <c r="U3770" s="41">
        <f>STDEVA(K3770,L3770,M3770,N3770)</f>
        <v/>
      </c>
      <c r="V3770" s="42">
        <f>U3770/Q3770</f>
        <v/>
      </c>
      <c r="W3770" s="43">
        <f>IF(X3770=O3770,"MENOR",IF(X3770=S3770,"PROM[MEN-MED]","PROMEDIO"))</f>
        <v/>
      </c>
      <c r="X3770" s="163">
        <f>IF(V3770&lt;=300%,O3770,IF(AND(V3770&gt;100%,V3770&lt;=150%),S3770,R3770))</f>
        <v/>
      </c>
      <c r="Y3770" s="162">
        <f>ROUND(X3770,0)</f>
        <v/>
      </c>
    </row>
    <row r="3771" ht="15.75" customHeight="1">
      <c r="B3771" s="32" t="inlineStr">
        <is>
          <t>5.16</t>
        </is>
      </c>
      <c r="C3771" s="32" t="n">
        <v>8714199</v>
      </c>
      <c r="D3771" s="59" t="inlineStr">
        <is>
          <t>CAMBIO DE FUSIBLES 10-15-20-25-30 AMP</t>
        </is>
      </c>
      <c r="E3771" s="34" t="inlineStr">
        <is>
          <t>cambio de fusibles 10-15-20-25-30 amp</t>
        </is>
      </c>
      <c r="F3771" s="32" t="inlineStr">
        <is>
          <t>Unidad</t>
        </is>
      </c>
      <c r="G3771" s="35" t="inlineStr">
        <is>
          <t>suministro</t>
        </is>
      </c>
      <c r="H3771" s="159" t="n">
        <v>134530</v>
      </c>
      <c r="I3771" s="37" t="n">
        <v>158.91</v>
      </c>
      <c r="J3771" s="37" t="n">
        <v>151.76</v>
      </c>
      <c r="K3771" s="160">
        <f>H3771*(I3771/J3771)</f>
        <v/>
      </c>
      <c r="L3771" s="159" t="n">
        <v>169785.2016</v>
      </c>
      <c r="M3771" s="159" t="n">
        <v>164840</v>
      </c>
      <c r="N3771" s="159" t="n">
        <v>178027.2</v>
      </c>
      <c r="O3771" s="162">
        <f>MIN(K3771,L3771,M3771,N3771)</f>
        <v/>
      </c>
      <c r="P3771" s="162">
        <f>MAX(K3771,L3771,M3771,N3771)</f>
        <v/>
      </c>
      <c r="Q3771" s="162">
        <f>MEDIAN(K3771,L3771,M3771,N3771)</f>
        <v/>
      </c>
      <c r="R3771" s="162">
        <f>AVERAGE(K3771,L3771,M3771,N3771)</f>
        <v/>
      </c>
      <c r="S3771" s="162">
        <f>AVERAGE(O3771,Q3771)</f>
        <v/>
      </c>
      <c r="T3771" s="162">
        <f>AVERAGE(P3771,Q3771)</f>
        <v/>
      </c>
      <c r="U3771" s="41">
        <f>STDEVA(K3771,L3771,M3771,N3771)</f>
        <v/>
      </c>
      <c r="V3771" s="42">
        <f>U3771/Q3771</f>
        <v/>
      </c>
      <c r="W3771" s="43">
        <f>IF(X3771=O3771,"MENOR",IF(X3771=S3771,"PROM[MEN-MED]","PROMEDIO"))</f>
        <v/>
      </c>
      <c r="X3771" s="163">
        <f>IF(V3771&lt;=300%,O3771,IF(AND(V3771&gt;100%,V3771&lt;=150%),S3771,R3771))</f>
        <v/>
      </c>
      <c r="Y3771" s="162">
        <f>ROUND(X3771,0)</f>
        <v/>
      </c>
    </row>
    <row r="3772" ht="15.75" customHeight="1">
      <c r="B3772" s="32" t="inlineStr">
        <is>
          <t>5.17</t>
        </is>
      </c>
      <c r="C3772" s="32" t="n">
        <v>8714199</v>
      </c>
      <c r="D3772" s="59" t="inlineStr">
        <is>
          <t>CAMBIO DE FUSIBLES 60-80-100 AMP</t>
        </is>
      </c>
      <c r="E3772" s="34" t="inlineStr">
        <is>
          <t>cambio de fusibles 60-80-100 amp</t>
        </is>
      </c>
      <c r="F3772" s="32" t="inlineStr">
        <is>
          <t>Unidad</t>
        </is>
      </c>
      <c r="G3772" s="35" t="inlineStr">
        <is>
          <t>suministro</t>
        </is>
      </c>
      <c r="H3772" s="159" t="n">
        <v>134530</v>
      </c>
      <c r="I3772" s="37" t="n">
        <v>158.91</v>
      </c>
      <c r="J3772" s="37" t="n">
        <v>151.76</v>
      </c>
      <c r="K3772" s="160">
        <f>H3772*(I3772/J3772)</f>
        <v/>
      </c>
      <c r="L3772" s="159" t="n">
        <v>171386.8464</v>
      </c>
      <c r="M3772" s="159" t="n">
        <v>166395</v>
      </c>
      <c r="N3772" s="159" t="n">
        <v>179706.6</v>
      </c>
      <c r="O3772" s="162">
        <f>MIN(K3772,L3772,M3772,N3772)</f>
        <v/>
      </c>
      <c r="P3772" s="162">
        <f>MAX(K3772,L3772,M3772,N3772)</f>
        <v/>
      </c>
      <c r="Q3772" s="162">
        <f>MEDIAN(K3772,L3772,M3772,N3772)</f>
        <v/>
      </c>
      <c r="R3772" s="162">
        <f>AVERAGE(K3772,L3772,M3772,N3772)</f>
        <v/>
      </c>
      <c r="S3772" s="162">
        <f>AVERAGE(O3772,Q3772)</f>
        <v/>
      </c>
      <c r="T3772" s="162">
        <f>AVERAGE(P3772,Q3772)</f>
        <v/>
      </c>
      <c r="U3772" s="41">
        <f>STDEVA(K3772,L3772,M3772,N3772)</f>
        <v/>
      </c>
      <c r="V3772" s="42">
        <f>U3772/Q3772</f>
        <v/>
      </c>
      <c r="W3772" s="43">
        <f>IF(X3772=O3772,"MENOR",IF(X3772=S3772,"PROM[MEN-MED]","PROMEDIO"))</f>
        <v/>
      </c>
      <c r="X3772" s="163">
        <f>IF(V3772&lt;=300%,O3772,IF(AND(V3772&gt;100%,V3772&lt;=150%),S3772,R3772))</f>
        <v/>
      </c>
      <c r="Y3772" s="162">
        <f>ROUND(X3772,0)</f>
        <v/>
      </c>
    </row>
    <row r="3773" ht="15.75" customHeight="1">
      <c r="B3773" s="32" t="inlineStr">
        <is>
          <t>5.18</t>
        </is>
      </c>
      <c r="C3773" s="32" t="n">
        <v>8714199</v>
      </c>
      <c r="D3773" s="59" t="inlineStr">
        <is>
          <t>CAMBIO DE INYECTORES (MOTOR DIÉSEL Y GASOLINA)</t>
        </is>
      </c>
      <c r="E3773" s="34" t="inlineStr">
        <is>
          <t>cambio de inyectores (motor diésel y gasolina)</t>
        </is>
      </c>
      <c r="F3773" s="32" t="inlineStr">
        <is>
          <t>Unidad</t>
        </is>
      </c>
      <c r="G3773" s="35" t="inlineStr">
        <is>
          <t>suministro</t>
        </is>
      </c>
      <c r="H3773" s="159" t="n">
        <v>410372</v>
      </c>
      <c r="I3773" s="37" t="n">
        <v>158.91</v>
      </c>
      <c r="J3773" s="37" t="n">
        <v>151.76</v>
      </c>
      <c r="K3773" s="160">
        <f>H3773*(I3773/J3773)</f>
        <v/>
      </c>
      <c r="L3773" s="159" t="n">
        <v>504549.6232</v>
      </c>
      <c r="M3773" s="159" t="n">
        <v>489854</v>
      </c>
      <c r="N3773" s="159" t="n">
        <v>529042.3199999999</v>
      </c>
      <c r="O3773" s="162">
        <f>MIN(K3773,L3773,M3773,N3773)</f>
        <v/>
      </c>
      <c r="P3773" s="162">
        <f>MAX(K3773,L3773,M3773,N3773)</f>
        <v/>
      </c>
      <c r="Q3773" s="162">
        <f>MEDIAN(K3773,L3773,M3773,N3773)</f>
        <v/>
      </c>
      <c r="R3773" s="162">
        <f>AVERAGE(K3773,L3773,M3773,N3773)</f>
        <v/>
      </c>
      <c r="S3773" s="162">
        <f>AVERAGE(O3773,Q3773)</f>
        <v/>
      </c>
      <c r="T3773" s="162">
        <f>AVERAGE(P3773,Q3773)</f>
        <v/>
      </c>
      <c r="U3773" s="41">
        <f>STDEVA(K3773,L3773,M3773,N3773)</f>
        <v/>
      </c>
      <c r="V3773" s="42">
        <f>U3773/Q3773</f>
        <v/>
      </c>
      <c r="W3773" s="43">
        <f>IF(X3773=O3773,"MENOR",IF(X3773=S3773,"PROM[MEN-MED]","PROMEDIO"))</f>
        <v/>
      </c>
      <c r="X3773" s="163">
        <f>IF(V3773&lt;=300%,O3773,IF(AND(V3773&gt;100%,V3773&lt;=150%),S3773,R3773))</f>
        <v/>
      </c>
      <c r="Y3773" s="162">
        <f>ROUND(X3773,0)</f>
        <v/>
      </c>
    </row>
    <row r="3774" ht="15.75" customHeight="1">
      <c r="B3774" s="32" t="inlineStr">
        <is>
          <t>5.19</t>
        </is>
      </c>
      <c r="C3774" s="32" t="n">
        <v>8714199</v>
      </c>
      <c r="D3774" s="59" t="inlineStr">
        <is>
          <t>CAMBIO DE MOTOR DE LIMPIABRISAS</t>
        </is>
      </c>
      <c r="E3774" s="34" t="inlineStr">
        <is>
          <t>cambio de motor de limpiabrisas</t>
        </is>
      </c>
      <c r="F3774" s="32" t="inlineStr">
        <is>
          <t xml:space="preserve">Unidad </t>
        </is>
      </c>
      <c r="G3774" s="35" t="inlineStr">
        <is>
          <t>suministro</t>
        </is>
      </c>
      <c r="H3774" s="159" t="n">
        <v>299565</v>
      </c>
      <c r="I3774" s="37" t="n">
        <v>158.91</v>
      </c>
      <c r="J3774" s="37" t="n">
        <v>151.76</v>
      </c>
      <c r="K3774" s="160">
        <f>H3774*(I3774/J3774)</f>
        <v/>
      </c>
      <c r="L3774" s="159" t="n">
        <v>832907.4418</v>
      </c>
      <c r="M3774" s="159" t="n">
        <v>808648</v>
      </c>
      <c r="N3774" s="159" t="n">
        <v>873339.84</v>
      </c>
      <c r="O3774" s="162">
        <f>MIN(K3774,L3774,M3774,N3774)</f>
        <v/>
      </c>
      <c r="P3774" s="162">
        <f>MAX(K3774,L3774,M3774,N3774)</f>
        <v/>
      </c>
      <c r="Q3774" s="162">
        <f>MEDIAN(K3774,L3774,M3774,N3774)</f>
        <v/>
      </c>
      <c r="R3774" s="162">
        <f>AVERAGE(K3774,L3774,M3774,N3774)</f>
        <v/>
      </c>
      <c r="S3774" s="162">
        <f>AVERAGE(O3774,Q3774)</f>
        <v/>
      </c>
      <c r="T3774" s="162">
        <f>AVERAGE(P3774,Q3774)</f>
        <v/>
      </c>
      <c r="U3774" s="41">
        <f>STDEVA(K3774,L3774,M3774,N3774)</f>
        <v/>
      </c>
      <c r="V3774" s="42">
        <f>U3774/Q3774</f>
        <v/>
      </c>
      <c r="W3774" s="43">
        <f>IF(X3774=O3774,"MENOR",IF(X3774=S3774,"PROM[MEN-MED]","PROMEDIO"))</f>
        <v/>
      </c>
      <c r="X3774" s="163">
        <f>IF(V3774&lt;=300%,O3774,IF(AND(V3774&gt;100%,V3774&lt;=150%),S3774,R3774))</f>
        <v/>
      </c>
      <c r="Y3774" s="162">
        <f>ROUND(X3774,0)</f>
        <v/>
      </c>
    </row>
    <row r="3775" ht="15.75" customHeight="1">
      <c r="B3775" s="32" t="inlineStr">
        <is>
          <t>5.20</t>
        </is>
      </c>
      <c r="C3775" s="32" t="n">
        <v>8714199</v>
      </c>
      <c r="D3775" s="59" t="inlineStr">
        <is>
          <t>CAMBIO DE PORTAFUSIBLES</t>
        </is>
      </c>
      <c r="E3775" s="56" t="inlineStr">
        <is>
          <t>cambio de portafusibles</t>
        </is>
      </c>
      <c r="F3775" s="32" t="inlineStr">
        <is>
          <t>Unidad</t>
        </is>
      </c>
      <c r="G3775" s="35" t="inlineStr">
        <is>
          <t>suministro</t>
        </is>
      </c>
      <c r="H3775" s="159" t="n">
        <v>499832</v>
      </c>
      <c r="I3775" s="37" t="n">
        <v>158.91</v>
      </c>
      <c r="J3775" s="37" t="n">
        <v>151.76</v>
      </c>
      <c r="K3775" s="160">
        <f>H3775*(I3775/J3775)</f>
        <v/>
      </c>
      <c r="L3775" s="159" t="n">
        <v>1177282.7913</v>
      </c>
      <c r="M3775" s="159" t="n">
        <v>1142993</v>
      </c>
      <c r="N3775" s="159" t="n">
        <v>1234432.44</v>
      </c>
      <c r="O3775" s="162">
        <f>MIN(K3775,L3775,M3775,N3775)</f>
        <v/>
      </c>
      <c r="P3775" s="162">
        <f>MAX(K3775,L3775,M3775,N3775)</f>
        <v/>
      </c>
      <c r="Q3775" s="162">
        <f>MEDIAN(K3775,L3775,M3775,N3775)</f>
        <v/>
      </c>
      <c r="R3775" s="162">
        <f>AVERAGE(K3775,L3775,M3775,N3775)</f>
        <v/>
      </c>
      <c r="S3775" s="162">
        <f>AVERAGE(O3775,Q3775)</f>
        <v/>
      </c>
      <c r="T3775" s="162">
        <f>AVERAGE(P3775,Q3775)</f>
        <v/>
      </c>
      <c r="U3775" s="41">
        <f>STDEVA(K3775,L3775,M3775,N3775)</f>
        <v/>
      </c>
      <c r="V3775" s="42">
        <f>U3775/Q3775</f>
        <v/>
      </c>
      <c r="W3775" s="43">
        <f>IF(X3775=O3775,"MENOR",IF(X3775=S3775,"PROM[MEN-MED]","PROMEDIO"))</f>
        <v/>
      </c>
      <c r="X3775" s="163">
        <f>IF(V3775&lt;=300%,O3775,IF(AND(V3775&gt;100%,V3775&lt;=150%),S3775,R3775))</f>
        <v/>
      </c>
      <c r="Y3775" s="162">
        <f>ROUND(X3775,0)</f>
        <v/>
      </c>
    </row>
    <row r="3776" ht="15.75" customHeight="1">
      <c r="B3776" s="32" t="inlineStr">
        <is>
          <t>5.21</t>
        </is>
      </c>
      <c r="C3776" s="32" t="n">
        <v>8714199</v>
      </c>
      <c r="D3776" s="59" t="inlineStr">
        <is>
          <t xml:space="preserve">CAMBIO DE REGULADOR ALTERNADOR </t>
        </is>
      </c>
      <c r="E3776" s="56" t="inlineStr">
        <is>
          <t xml:space="preserve">cambio de regulador alternador </t>
        </is>
      </c>
      <c r="F3776" s="32" t="inlineStr">
        <is>
          <t>Unidad</t>
        </is>
      </c>
      <c r="G3776" s="35" t="inlineStr">
        <is>
          <t>suministro</t>
        </is>
      </c>
      <c r="H3776" s="159" t="n">
        <v>306805</v>
      </c>
      <c r="I3776" s="37" t="n">
        <v>158.91</v>
      </c>
      <c r="J3776" s="37" t="n">
        <v>151.76</v>
      </c>
      <c r="K3776" s="160">
        <f>H3776*(I3776/J3776)</f>
        <v/>
      </c>
      <c r="L3776" s="159" t="n">
        <v>848924.9727</v>
      </c>
      <c r="M3776" s="159" t="n">
        <v>824199</v>
      </c>
      <c r="N3776" s="159" t="n">
        <v>890134.92</v>
      </c>
      <c r="O3776" s="162">
        <f>MIN(K3776,L3776,M3776,N3776)</f>
        <v/>
      </c>
      <c r="P3776" s="162">
        <f>MAX(K3776,L3776,M3776,N3776)</f>
        <v/>
      </c>
      <c r="Q3776" s="162">
        <f>MEDIAN(K3776,L3776,M3776,N3776)</f>
        <v/>
      </c>
      <c r="R3776" s="162">
        <f>AVERAGE(K3776,L3776,M3776,N3776)</f>
        <v/>
      </c>
      <c r="S3776" s="162">
        <f>AVERAGE(O3776,Q3776)</f>
        <v/>
      </c>
      <c r="T3776" s="162">
        <f>AVERAGE(P3776,Q3776)</f>
        <v/>
      </c>
      <c r="U3776" s="41">
        <f>STDEVA(K3776,L3776,M3776,N3776)</f>
        <v/>
      </c>
      <c r="V3776" s="42">
        <f>U3776/Q3776</f>
        <v/>
      </c>
      <c r="W3776" s="43">
        <f>IF(X3776=O3776,"MENOR",IF(X3776=S3776,"PROM[MEN-MED]","PROMEDIO"))</f>
        <v/>
      </c>
      <c r="X3776" s="163">
        <f>IF(V3776&lt;=300%,O3776,IF(AND(V3776&gt;100%,V3776&lt;=150%),S3776,R3776))</f>
        <v/>
      </c>
      <c r="Y3776" s="162">
        <f>ROUND(X3776,0)</f>
        <v/>
      </c>
    </row>
    <row r="3777" ht="15.75" customHeight="1">
      <c r="B3777" s="32" t="inlineStr">
        <is>
          <t>5.22</t>
        </is>
      </c>
      <c r="C3777" s="32" t="n">
        <v>8714199</v>
      </c>
      <c r="D3777" s="59" t="inlineStr">
        <is>
          <t>CAMBIO DE RELÉ (ELEVADOR DE CORRIENTE)</t>
        </is>
      </c>
      <c r="E3777" s="34" t="inlineStr">
        <is>
          <t>cambio de relé (elevador de corriente)</t>
        </is>
      </c>
      <c r="F3777" s="32" t="inlineStr">
        <is>
          <t>Unidad</t>
        </is>
      </c>
      <c r="G3777" s="35" t="inlineStr">
        <is>
          <t>suministro</t>
        </is>
      </c>
      <c r="H3777" s="159" t="n">
        <v>273581</v>
      </c>
      <c r="I3777" s="37" t="n">
        <v>158.91</v>
      </c>
      <c r="J3777" s="37" t="n">
        <v>151.76</v>
      </c>
      <c r="K3777" s="160">
        <f>H3777*(I3777/J3777)</f>
        <v/>
      </c>
      <c r="L3777" s="159" t="n">
        <v>336366.0664</v>
      </c>
      <c r="M3777" s="159" t="n">
        <v>326569</v>
      </c>
      <c r="N3777" s="159" t="n">
        <v>352694.52</v>
      </c>
      <c r="O3777" s="162">
        <f>MIN(K3777,L3777,M3777,N3777)</f>
        <v/>
      </c>
      <c r="P3777" s="162">
        <f>MAX(K3777,L3777,M3777,N3777)</f>
        <v/>
      </c>
      <c r="Q3777" s="162">
        <f>MEDIAN(K3777,L3777,M3777,N3777)</f>
        <v/>
      </c>
      <c r="R3777" s="162">
        <f>AVERAGE(K3777,L3777,M3777,N3777)</f>
        <v/>
      </c>
      <c r="S3777" s="162">
        <f>AVERAGE(O3777,Q3777)</f>
        <v/>
      </c>
      <c r="T3777" s="162">
        <f>AVERAGE(P3777,Q3777)</f>
        <v/>
      </c>
      <c r="U3777" s="41">
        <f>STDEVA(K3777,L3777,M3777,N3777)</f>
        <v/>
      </c>
      <c r="V3777" s="42">
        <f>U3777/Q3777</f>
        <v/>
      </c>
      <c r="W3777" s="43">
        <f>IF(X3777=O3777,"MENOR",IF(X3777=S3777,"PROM[MEN-MED]","PROMEDIO"))</f>
        <v/>
      </c>
      <c r="X3777" s="163">
        <f>IF(V3777&lt;=300%,O3777,IF(AND(V3777&gt;100%,V3777&lt;=150%),S3777,R3777))</f>
        <v/>
      </c>
      <c r="Y3777" s="162">
        <f>ROUND(X3777,0)</f>
        <v/>
      </c>
    </row>
    <row r="3778" ht="15.75" customHeight="1">
      <c r="B3778" s="32" t="inlineStr">
        <is>
          <t>5.23</t>
        </is>
      </c>
      <c r="C3778" s="32" t="n">
        <v>8714199</v>
      </c>
      <c r="D3778" s="59" t="inlineStr">
        <is>
          <t xml:space="preserve">CAMBIO DE SENSOR ABS DE LAS RUEDAS </t>
        </is>
      </c>
      <c r="E3778" s="34" t="inlineStr">
        <is>
          <t xml:space="preserve">cambio de sensor abs de las ruedas </t>
        </is>
      </c>
      <c r="F3778" s="32" t="inlineStr">
        <is>
          <t>Unidad</t>
        </is>
      </c>
      <c r="G3778" s="35" t="inlineStr">
        <is>
          <t>suministro</t>
        </is>
      </c>
      <c r="H3778" s="159" t="n">
        <v>270969</v>
      </c>
      <c r="I3778" s="37" t="n">
        <v>158.91</v>
      </c>
      <c r="J3778" s="37" t="n">
        <v>151.76</v>
      </c>
      <c r="K3778" s="160">
        <f>H3778*(I3778/J3778)</f>
        <v/>
      </c>
      <c r="L3778" s="159" t="n">
        <v>336366.0664</v>
      </c>
      <c r="M3778" s="159" t="n">
        <v>326569</v>
      </c>
      <c r="N3778" s="159" t="n">
        <v>352694.52</v>
      </c>
      <c r="O3778" s="162">
        <f>MIN(K3778,L3778,M3778,N3778)</f>
        <v/>
      </c>
      <c r="P3778" s="162">
        <f>MAX(K3778,L3778,M3778,N3778)</f>
        <v/>
      </c>
      <c r="Q3778" s="162">
        <f>MEDIAN(K3778,L3778,M3778,N3778)</f>
        <v/>
      </c>
      <c r="R3778" s="162">
        <f>AVERAGE(K3778,L3778,M3778,N3778)</f>
        <v/>
      </c>
      <c r="S3778" s="162">
        <f>AVERAGE(O3778,Q3778)</f>
        <v/>
      </c>
      <c r="T3778" s="162">
        <f>AVERAGE(P3778,Q3778)</f>
        <v/>
      </c>
      <c r="U3778" s="41">
        <f>STDEVA(K3778,L3778,M3778,N3778)</f>
        <v/>
      </c>
      <c r="V3778" s="42">
        <f>U3778/Q3778</f>
        <v/>
      </c>
      <c r="W3778" s="43">
        <f>IF(X3778=O3778,"MENOR",IF(X3778=S3778,"PROM[MEN-MED]","PROMEDIO"))</f>
        <v/>
      </c>
      <c r="X3778" s="163">
        <f>IF(V3778&lt;=300%,O3778,IF(AND(V3778&gt;100%,V3778&lt;=150%),S3778,R3778))</f>
        <v/>
      </c>
      <c r="Y3778" s="162">
        <f>ROUND(X3778,0)</f>
        <v/>
      </c>
    </row>
    <row r="3779" ht="15.75" customHeight="1">
      <c r="B3779" s="32" t="inlineStr">
        <is>
          <t>5.24</t>
        </is>
      </c>
      <c r="C3779" s="32" t="n">
        <v>8714199</v>
      </c>
      <c r="D3779" s="59" t="inlineStr">
        <is>
          <t>CAMBIO DE SENSOR APERTURA MARIPOSA (TPS)</t>
        </is>
      </c>
      <c r="E3779" s="34" t="inlineStr">
        <is>
          <t>cambio de sensor apertura mariposa (tps)</t>
        </is>
      </c>
      <c r="F3779" s="32" t="inlineStr">
        <is>
          <t>Unidad</t>
        </is>
      </c>
      <c r="G3779" s="35" t="inlineStr">
        <is>
          <t>suministro</t>
        </is>
      </c>
      <c r="H3779" s="159" t="n">
        <v>257586</v>
      </c>
      <c r="I3779" s="37" t="n">
        <v>158.91</v>
      </c>
      <c r="J3779" s="37" t="n">
        <v>151.76</v>
      </c>
      <c r="K3779" s="160">
        <f>H3779*(I3779/J3779)</f>
        <v/>
      </c>
      <c r="L3779" s="159" t="n">
        <v>336366.0664</v>
      </c>
      <c r="M3779" s="159" t="n">
        <v>326569</v>
      </c>
      <c r="N3779" s="159" t="n">
        <v>352694.52</v>
      </c>
      <c r="O3779" s="162">
        <f>MIN(K3779,L3779,M3779,N3779)</f>
        <v/>
      </c>
      <c r="P3779" s="162">
        <f>MAX(K3779,L3779,M3779,N3779)</f>
        <v/>
      </c>
      <c r="Q3779" s="162">
        <f>MEDIAN(K3779,L3779,M3779,N3779)</f>
        <v/>
      </c>
      <c r="R3779" s="162">
        <f>AVERAGE(K3779,L3779,M3779,N3779)</f>
        <v/>
      </c>
      <c r="S3779" s="162">
        <f>AVERAGE(O3779,Q3779)</f>
        <v/>
      </c>
      <c r="T3779" s="162">
        <f>AVERAGE(P3779,Q3779)</f>
        <v/>
      </c>
      <c r="U3779" s="41">
        <f>STDEVA(K3779,L3779,M3779,N3779)</f>
        <v/>
      </c>
      <c r="V3779" s="42">
        <f>U3779/Q3779</f>
        <v/>
      </c>
      <c r="W3779" s="43">
        <f>IF(X3779=O3779,"MENOR",IF(X3779=S3779,"PROM[MEN-MED]","PROMEDIO"))</f>
        <v/>
      </c>
      <c r="X3779" s="163">
        <f>IF(V3779&lt;=300%,O3779,IF(AND(V3779&gt;100%,V3779&lt;=150%),S3779,R3779))</f>
        <v/>
      </c>
      <c r="Y3779" s="162">
        <f>ROUND(X3779,0)</f>
        <v/>
      </c>
    </row>
    <row r="3780" ht="15.75" customHeight="1">
      <c r="B3780" s="32" t="inlineStr">
        <is>
          <t>5.25</t>
        </is>
      </c>
      <c r="C3780" s="32" t="n">
        <v>8714199</v>
      </c>
      <c r="D3780" s="59" t="inlineStr">
        <is>
          <t>CAMBIO DE SENSOR DE DETONACIÓN (KS)</t>
        </is>
      </c>
      <c r="E3780" s="56" t="inlineStr">
        <is>
          <t>cambio de sensor de detonación (ks)</t>
        </is>
      </c>
      <c r="F3780" s="32" t="inlineStr">
        <is>
          <t>Unidad</t>
        </is>
      </c>
      <c r="G3780" s="35" t="inlineStr">
        <is>
          <t>suministro</t>
        </is>
      </c>
      <c r="H3780" s="159" t="n">
        <v>278094</v>
      </c>
      <c r="I3780" s="37" t="n">
        <v>158.91</v>
      </c>
      <c r="J3780" s="37" t="n">
        <v>151.76</v>
      </c>
      <c r="K3780" s="160">
        <f>H3780*(I3780/J3780)</f>
        <v/>
      </c>
      <c r="L3780" s="159" t="n">
        <v>504549.6232</v>
      </c>
      <c r="M3780" s="159" t="n">
        <v>489854</v>
      </c>
      <c r="N3780" s="159" t="n">
        <v>529042.3199999999</v>
      </c>
      <c r="O3780" s="162">
        <f>MIN(K3780,L3780,M3780,N3780)</f>
        <v/>
      </c>
      <c r="P3780" s="162">
        <f>MAX(K3780,L3780,M3780,N3780)</f>
        <v/>
      </c>
      <c r="Q3780" s="162">
        <f>MEDIAN(K3780,L3780,M3780,N3780)</f>
        <v/>
      </c>
      <c r="R3780" s="162">
        <f>AVERAGE(K3780,L3780,M3780,N3780)</f>
        <v/>
      </c>
      <c r="S3780" s="162">
        <f>AVERAGE(O3780,Q3780)</f>
        <v/>
      </c>
      <c r="T3780" s="162">
        <f>AVERAGE(P3780,Q3780)</f>
        <v/>
      </c>
      <c r="U3780" s="41">
        <f>STDEVA(K3780,L3780,M3780,N3780)</f>
        <v/>
      </c>
      <c r="V3780" s="42">
        <f>U3780/Q3780</f>
        <v/>
      </c>
      <c r="W3780" s="43">
        <f>IF(X3780=O3780,"MENOR",IF(X3780=S3780,"PROM[MEN-MED]","PROMEDIO"))</f>
        <v/>
      </c>
      <c r="X3780" s="163">
        <f>IF(V3780&lt;=300%,O3780,IF(AND(V3780&gt;100%,V3780&lt;=150%),S3780,R3780))</f>
        <v/>
      </c>
      <c r="Y3780" s="162">
        <f>ROUND(X3780,0)</f>
        <v/>
      </c>
    </row>
    <row r="3781" ht="15.75" customHeight="1">
      <c r="B3781" s="32" t="inlineStr">
        <is>
          <t>5.26</t>
        </is>
      </c>
      <c r="C3781" s="32" t="n">
        <v>8714199</v>
      </c>
      <c r="D3781" s="59" t="inlineStr">
        <is>
          <t>CAMBIO DE SENSOR DE OXIGENO (O2)</t>
        </is>
      </c>
      <c r="E3781" s="56" t="inlineStr">
        <is>
          <t>cambio de sensor de oxigeno (o2)</t>
        </is>
      </c>
      <c r="F3781" s="32" t="inlineStr">
        <is>
          <t>Unidad</t>
        </is>
      </c>
      <c r="G3781" s="35" t="inlineStr">
        <is>
          <t>suministro</t>
        </is>
      </c>
      <c r="H3781" s="159" t="n">
        <v>337409</v>
      </c>
      <c r="I3781" s="37" t="n">
        <v>158.91</v>
      </c>
      <c r="J3781" s="37" t="n">
        <v>151.76</v>
      </c>
      <c r="K3781" s="160">
        <f>H3781*(I3781/J3781)</f>
        <v/>
      </c>
      <c r="L3781" s="159" t="n">
        <v>504549.6232</v>
      </c>
      <c r="M3781" s="159" t="n">
        <v>489854</v>
      </c>
      <c r="N3781" s="159" t="n">
        <v>529042.3199999999</v>
      </c>
      <c r="O3781" s="162">
        <f>MIN(K3781,L3781,M3781,N3781)</f>
        <v/>
      </c>
      <c r="P3781" s="162">
        <f>MAX(K3781,L3781,M3781,N3781)</f>
        <v/>
      </c>
      <c r="Q3781" s="162">
        <f>MEDIAN(K3781,L3781,M3781,N3781)</f>
        <v/>
      </c>
      <c r="R3781" s="162">
        <f>AVERAGE(K3781,L3781,M3781,N3781)</f>
        <v/>
      </c>
      <c r="S3781" s="162">
        <f>AVERAGE(O3781,Q3781)</f>
        <v/>
      </c>
      <c r="T3781" s="162">
        <f>AVERAGE(P3781,Q3781)</f>
        <v/>
      </c>
      <c r="U3781" s="41">
        <f>STDEVA(K3781,L3781,M3781,N3781)</f>
        <v/>
      </c>
      <c r="V3781" s="42">
        <f>U3781/Q3781</f>
        <v/>
      </c>
      <c r="W3781" s="43">
        <f>IF(X3781=O3781,"MENOR",IF(X3781=S3781,"PROM[MEN-MED]","PROMEDIO"))</f>
        <v/>
      </c>
      <c r="X3781" s="163">
        <f>IF(V3781&lt;=300%,O3781,IF(AND(V3781&gt;100%,V3781&lt;=150%),S3781,R3781))</f>
        <v/>
      </c>
      <c r="Y3781" s="162">
        <f>ROUND(X3781,0)</f>
        <v/>
      </c>
    </row>
    <row r="3782" ht="15.75" customHeight="1">
      <c r="B3782" s="32" t="inlineStr">
        <is>
          <t>5.27</t>
        </is>
      </c>
      <c r="C3782" s="32" t="n">
        <v>8714199</v>
      </c>
      <c r="D3782" s="59" t="inlineStr">
        <is>
          <t>CAMBIO DE SENSOR DE PRESIÓN DE COMBUSTIBLE</t>
        </is>
      </c>
      <c r="E3782" s="56" t="inlineStr">
        <is>
          <t>cambio de sensor de presión de combustible</t>
        </is>
      </c>
      <c r="F3782" s="32" t="inlineStr">
        <is>
          <t>Unidad</t>
        </is>
      </c>
      <c r="G3782" s="35" t="inlineStr">
        <is>
          <t>suministro</t>
        </is>
      </c>
      <c r="H3782" s="159" t="n">
        <v>302125</v>
      </c>
      <c r="I3782" s="37" t="n">
        <v>158.91</v>
      </c>
      <c r="J3782" s="37" t="n">
        <v>151.76</v>
      </c>
      <c r="K3782" s="160">
        <f>H3782*(I3782/J3782)</f>
        <v/>
      </c>
      <c r="L3782" s="159" t="n">
        <v>504549.6232</v>
      </c>
      <c r="M3782" s="159" t="n">
        <v>489854</v>
      </c>
      <c r="N3782" s="159" t="n">
        <v>529042.3199999999</v>
      </c>
      <c r="O3782" s="162">
        <f>MIN(K3782,L3782,M3782,N3782)</f>
        <v/>
      </c>
      <c r="P3782" s="162">
        <f>MAX(K3782,L3782,M3782,N3782)</f>
        <v/>
      </c>
      <c r="Q3782" s="162">
        <f>MEDIAN(K3782,L3782,M3782,N3782)</f>
        <v/>
      </c>
      <c r="R3782" s="162">
        <f>AVERAGE(K3782,L3782,M3782,N3782)</f>
        <v/>
      </c>
      <c r="S3782" s="162">
        <f>AVERAGE(O3782,Q3782)</f>
        <v/>
      </c>
      <c r="T3782" s="162">
        <f>AVERAGE(P3782,Q3782)</f>
        <v/>
      </c>
      <c r="U3782" s="41">
        <f>STDEVA(K3782,L3782,M3782,N3782)</f>
        <v/>
      </c>
      <c r="V3782" s="42">
        <f>U3782/Q3782</f>
        <v/>
      </c>
      <c r="W3782" s="43">
        <f>IF(X3782=O3782,"MENOR",IF(X3782=S3782,"PROM[MEN-MED]","PROMEDIO"))</f>
        <v/>
      </c>
      <c r="X3782" s="163">
        <f>IF(V3782&lt;=300%,O3782,IF(AND(V3782&gt;100%,V3782&lt;=150%),S3782,R3782))</f>
        <v/>
      </c>
      <c r="Y3782" s="162">
        <f>ROUND(X3782,0)</f>
        <v/>
      </c>
    </row>
    <row r="3783" ht="15.75" customHeight="1">
      <c r="B3783" s="32" t="inlineStr">
        <is>
          <t>5.28</t>
        </is>
      </c>
      <c r="C3783" s="32" t="n">
        <v>8714199</v>
      </c>
      <c r="D3783" s="59" t="inlineStr">
        <is>
          <t>CAMBIO DE SENSOR DE REVERSO (LUZ TRASERA)</t>
        </is>
      </c>
      <c r="E3783" s="56" t="inlineStr">
        <is>
          <t>cambio de sensor de reverso (luz trasera)</t>
        </is>
      </c>
      <c r="F3783" s="32" t="inlineStr">
        <is>
          <t>Unidad</t>
        </is>
      </c>
      <c r="G3783" s="35" t="inlineStr">
        <is>
          <t>suministro</t>
        </is>
      </c>
      <c r="H3783" s="159" t="n">
        <v>273581</v>
      </c>
      <c r="I3783" s="37" t="n">
        <v>158.91</v>
      </c>
      <c r="J3783" s="37" t="n">
        <v>151.76</v>
      </c>
      <c r="K3783" s="160">
        <f>H3783*(I3783/J3783)</f>
        <v/>
      </c>
      <c r="L3783" s="159" t="n">
        <v>342773.7047</v>
      </c>
      <c r="M3783" s="159" t="n">
        <v>332790</v>
      </c>
      <c r="N3783" s="159" t="n">
        <v>359413.2</v>
      </c>
      <c r="O3783" s="162">
        <f>MIN(K3783,L3783,M3783,N3783)</f>
        <v/>
      </c>
      <c r="P3783" s="162">
        <f>MAX(K3783,L3783,M3783,N3783)</f>
        <v/>
      </c>
      <c r="Q3783" s="162">
        <f>MEDIAN(K3783,L3783,M3783,N3783)</f>
        <v/>
      </c>
      <c r="R3783" s="162">
        <f>AVERAGE(K3783,L3783,M3783,N3783)</f>
        <v/>
      </c>
      <c r="S3783" s="162">
        <f>AVERAGE(O3783,Q3783)</f>
        <v/>
      </c>
      <c r="T3783" s="162">
        <f>AVERAGE(P3783,Q3783)</f>
        <v/>
      </c>
      <c r="U3783" s="41">
        <f>STDEVA(K3783,L3783,M3783,N3783)</f>
        <v/>
      </c>
      <c r="V3783" s="42">
        <f>U3783/Q3783</f>
        <v/>
      </c>
      <c r="W3783" s="43">
        <f>IF(X3783=O3783,"MENOR",IF(X3783=S3783,"PROM[MEN-MED]","PROMEDIO"))</f>
        <v/>
      </c>
      <c r="X3783" s="163">
        <f>IF(V3783&lt;=300%,O3783,IF(AND(V3783&gt;100%,V3783&lt;=150%),S3783,R3783))</f>
        <v/>
      </c>
      <c r="Y3783" s="162">
        <f>ROUND(X3783,0)</f>
        <v/>
      </c>
    </row>
    <row r="3784" ht="15.75" customHeight="1">
      <c r="B3784" s="32" t="inlineStr">
        <is>
          <t>5.29</t>
        </is>
      </c>
      <c r="C3784" s="32" t="n">
        <v>8714199</v>
      </c>
      <c r="D3784" s="59" t="inlineStr">
        <is>
          <t>CAMBIO DE SENSOR DE TEMPERATURA DEL REFRIGERANTE (CTS - ECT)</t>
        </is>
      </c>
      <c r="E3784" s="56" t="inlineStr">
        <is>
          <t>cambio de sensor de temperatura del refrigerante (cts - ect)</t>
        </is>
      </c>
      <c r="F3784" s="32" t="inlineStr">
        <is>
          <t>Unidad</t>
        </is>
      </c>
      <c r="G3784" s="35" t="inlineStr">
        <is>
          <t>suministro</t>
        </is>
      </c>
      <c r="H3784" s="159" t="n">
        <v>305647</v>
      </c>
      <c r="I3784" s="37" t="n">
        <v>158.91</v>
      </c>
      <c r="J3784" s="37" t="n">
        <v>151.76</v>
      </c>
      <c r="K3784" s="160">
        <f>H3784*(I3784/J3784)</f>
        <v/>
      </c>
      <c r="L3784" s="159" t="n">
        <v>494938.6953</v>
      </c>
      <c r="M3784" s="159" t="n">
        <v>480523</v>
      </c>
      <c r="N3784" s="159" t="n">
        <v>518964.84</v>
      </c>
      <c r="O3784" s="162">
        <f>MIN(K3784,L3784,M3784,N3784)</f>
        <v/>
      </c>
      <c r="P3784" s="162">
        <f>MAX(K3784,L3784,M3784,N3784)</f>
        <v/>
      </c>
      <c r="Q3784" s="162">
        <f>MEDIAN(K3784,L3784,M3784,N3784)</f>
        <v/>
      </c>
      <c r="R3784" s="162">
        <f>AVERAGE(K3784,L3784,M3784,N3784)</f>
        <v/>
      </c>
      <c r="S3784" s="162">
        <f>AVERAGE(O3784,Q3784)</f>
        <v/>
      </c>
      <c r="T3784" s="162">
        <f>AVERAGE(P3784,Q3784)</f>
        <v/>
      </c>
      <c r="U3784" s="41">
        <f>STDEVA(K3784,L3784,M3784,N3784)</f>
        <v/>
      </c>
      <c r="V3784" s="42">
        <f>U3784/Q3784</f>
        <v/>
      </c>
      <c r="W3784" s="43">
        <f>IF(X3784=O3784,"MENOR",IF(X3784=S3784,"PROM[MEN-MED]","PROMEDIO"))</f>
        <v/>
      </c>
      <c r="X3784" s="163">
        <f>IF(V3784&lt;=300%,O3784,IF(AND(V3784&gt;100%,V3784&lt;=150%),S3784,R3784))</f>
        <v/>
      </c>
      <c r="Y3784" s="162">
        <f>ROUND(X3784,0)</f>
        <v/>
      </c>
    </row>
    <row r="3785" ht="15.75" customHeight="1">
      <c r="B3785" s="32" t="inlineStr">
        <is>
          <t>5.30</t>
        </is>
      </c>
      <c r="C3785" s="32" t="n">
        <v>8714199</v>
      </c>
      <c r="D3785" s="59" t="inlineStr">
        <is>
          <t>CAMBIO DE SENSOR DE VELOCIDAD (VSS)</t>
        </is>
      </c>
      <c r="E3785" s="56" t="inlineStr">
        <is>
          <t>cambio de sensor de velocidad (vss)</t>
        </is>
      </c>
      <c r="F3785" s="32" t="inlineStr">
        <is>
          <t>Unidad</t>
        </is>
      </c>
      <c r="G3785" s="35" t="inlineStr">
        <is>
          <t>suministro</t>
        </is>
      </c>
      <c r="H3785" s="159" t="n">
        <v>392340</v>
      </c>
      <c r="I3785" s="37" t="n">
        <v>158.91</v>
      </c>
      <c r="J3785" s="37" t="n">
        <v>151.76</v>
      </c>
      <c r="K3785" s="160">
        <f>H3785*(I3785/J3785)</f>
        <v/>
      </c>
      <c r="L3785" s="159" t="n">
        <v>514160.5511</v>
      </c>
      <c r="M3785" s="159" t="n">
        <v>499185</v>
      </c>
      <c r="N3785" s="159" t="n">
        <v>539119.8</v>
      </c>
      <c r="O3785" s="162">
        <f>MIN(K3785,L3785,M3785,N3785)</f>
        <v/>
      </c>
      <c r="P3785" s="162">
        <f>MAX(K3785,L3785,M3785,N3785)</f>
        <v/>
      </c>
      <c r="Q3785" s="162">
        <f>MEDIAN(K3785,L3785,M3785,N3785)</f>
        <v/>
      </c>
      <c r="R3785" s="162">
        <f>AVERAGE(K3785,L3785,M3785,N3785)</f>
        <v/>
      </c>
      <c r="S3785" s="162">
        <f>AVERAGE(O3785,Q3785)</f>
        <v/>
      </c>
      <c r="T3785" s="162">
        <f>AVERAGE(P3785,Q3785)</f>
        <v/>
      </c>
      <c r="U3785" s="41">
        <f>STDEVA(K3785,L3785,M3785,N3785)</f>
        <v/>
      </c>
      <c r="V3785" s="42">
        <f>U3785/Q3785</f>
        <v/>
      </c>
      <c r="W3785" s="43">
        <f>IF(X3785=O3785,"MENOR",IF(X3785=S3785,"PROM[MEN-MED]","PROMEDIO"))</f>
        <v/>
      </c>
      <c r="X3785" s="163">
        <f>IF(V3785&lt;=300%,O3785,IF(AND(V3785&gt;100%,V3785&lt;=150%),S3785,R3785))</f>
        <v/>
      </c>
      <c r="Y3785" s="162">
        <f>ROUND(X3785,0)</f>
        <v/>
      </c>
    </row>
    <row r="3786" ht="15.75" customHeight="1">
      <c r="B3786" s="32" t="inlineStr">
        <is>
          <t>5.31</t>
        </is>
      </c>
      <c r="C3786" s="32" t="n">
        <v>8714199</v>
      </c>
      <c r="D3786" s="59" t="inlineStr">
        <is>
          <t>CAMBIO DE SENSOR FLUJO DE AIRE (MAF)</t>
        </is>
      </c>
      <c r="E3786" s="56" t="inlineStr">
        <is>
          <t>cambio de sensor flujo de aire (maf)</t>
        </is>
      </c>
      <c r="F3786" s="32" t="inlineStr">
        <is>
          <t>Unidad</t>
        </is>
      </c>
      <c r="G3786" s="35" t="inlineStr">
        <is>
          <t>suministro</t>
        </is>
      </c>
      <c r="H3786" s="159" t="n">
        <v>268665</v>
      </c>
      <c r="I3786" s="37" t="n">
        <v>158.91</v>
      </c>
      <c r="J3786" s="37" t="n">
        <v>151.76</v>
      </c>
      <c r="K3786" s="160">
        <f>H3786*(I3786/J3786)</f>
        <v/>
      </c>
      <c r="L3786" s="159" t="n">
        <v>504549.6232</v>
      </c>
      <c r="M3786" s="159" t="n">
        <v>489854</v>
      </c>
      <c r="N3786" s="159" t="n">
        <v>529042.3199999999</v>
      </c>
      <c r="O3786" s="162">
        <f>MIN(K3786,L3786,M3786,N3786)</f>
        <v/>
      </c>
      <c r="P3786" s="162">
        <f>MAX(K3786,L3786,M3786,N3786)</f>
        <v/>
      </c>
      <c r="Q3786" s="162">
        <f>MEDIAN(K3786,L3786,M3786,N3786)</f>
        <v/>
      </c>
      <c r="R3786" s="162">
        <f>AVERAGE(K3786,L3786,M3786,N3786)</f>
        <v/>
      </c>
      <c r="S3786" s="162">
        <f>AVERAGE(O3786,Q3786)</f>
        <v/>
      </c>
      <c r="T3786" s="162">
        <f>AVERAGE(P3786,Q3786)</f>
        <v/>
      </c>
      <c r="U3786" s="41">
        <f>STDEVA(K3786,L3786,M3786,N3786)</f>
        <v/>
      </c>
      <c r="V3786" s="42">
        <f>U3786/Q3786</f>
        <v/>
      </c>
      <c r="W3786" s="43">
        <f>IF(X3786=O3786,"MENOR",IF(X3786=S3786,"PROM[MEN-MED]","PROMEDIO"))</f>
        <v/>
      </c>
      <c r="X3786" s="163">
        <f>IF(V3786&lt;=300%,O3786,IF(AND(V3786&gt;100%,V3786&lt;=150%),S3786,R3786))</f>
        <v/>
      </c>
      <c r="Y3786" s="162">
        <f>ROUND(X3786,0)</f>
        <v/>
      </c>
    </row>
    <row r="3787" ht="15.75" customHeight="1">
      <c r="B3787" s="32" t="inlineStr">
        <is>
          <t>5.32</t>
        </is>
      </c>
      <c r="C3787" s="32" t="n">
        <v>8714199</v>
      </c>
      <c r="D3787" s="59" t="inlineStr">
        <is>
          <t>CAMBIO DE SENSOR NIVEL DE COMBUSTIBLE (FLOTADOR)</t>
        </is>
      </c>
      <c r="E3787" s="56" t="inlineStr">
        <is>
          <t>cambio de sensor nivel de combustible (flotador)</t>
        </is>
      </c>
      <c r="F3787" s="32" t="inlineStr">
        <is>
          <t>Unidad</t>
        </is>
      </c>
      <c r="G3787" s="35" t="inlineStr">
        <is>
          <t>suministro</t>
        </is>
      </c>
      <c r="H3787" s="159" t="n">
        <v>526050</v>
      </c>
      <c r="I3787" s="37" t="n">
        <v>158.91</v>
      </c>
      <c r="J3787" s="37" t="n">
        <v>151.76</v>
      </c>
      <c r="K3787" s="160">
        <f>H3787*(I3787/J3787)</f>
        <v/>
      </c>
      <c r="L3787" s="159" t="n">
        <v>999488.3066</v>
      </c>
      <c r="M3787" s="159" t="n">
        <v>970377</v>
      </c>
      <c r="N3787" s="159" t="n">
        <v>1048007.16</v>
      </c>
      <c r="O3787" s="162">
        <f>MIN(K3787,L3787,M3787,N3787)</f>
        <v/>
      </c>
      <c r="P3787" s="162">
        <f>MAX(K3787,L3787,M3787,N3787)</f>
        <v/>
      </c>
      <c r="Q3787" s="162">
        <f>MEDIAN(K3787,L3787,M3787,N3787)</f>
        <v/>
      </c>
      <c r="R3787" s="162">
        <f>AVERAGE(K3787,L3787,M3787,N3787)</f>
        <v/>
      </c>
      <c r="S3787" s="162">
        <f>AVERAGE(O3787,Q3787)</f>
        <v/>
      </c>
      <c r="T3787" s="162">
        <f>AVERAGE(P3787,Q3787)</f>
        <v/>
      </c>
      <c r="U3787" s="41">
        <f>STDEVA(K3787,L3787,M3787,N3787)</f>
        <v/>
      </c>
      <c r="V3787" s="42">
        <f>U3787/Q3787</f>
        <v/>
      </c>
      <c r="W3787" s="43">
        <f>IF(X3787=O3787,"MENOR",IF(X3787=S3787,"PROM[MEN-MED]","PROMEDIO"))</f>
        <v/>
      </c>
      <c r="X3787" s="163">
        <f>IF(V3787&lt;=300%,O3787,IF(AND(V3787&gt;100%,V3787&lt;=150%),S3787,R3787))</f>
        <v/>
      </c>
      <c r="Y3787" s="162">
        <f>ROUND(X3787,0)</f>
        <v/>
      </c>
    </row>
    <row r="3788" ht="15.75" customHeight="1">
      <c r="B3788" s="32" t="inlineStr">
        <is>
          <t>5.33</t>
        </is>
      </c>
      <c r="C3788" s="32" t="n">
        <v>8714199</v>
      </c>
      <c r="D3788" s="59" t="inlineStr">
        <is>
          <t>CAMBIO DE SENSOR POSICIÓN DE ÁRBOL DE LEVAS (CMP)</t>
        </is>
      </c>
      <c r="E3788" s="56" t="inlineStr">
        <is>
          <t>cambio de sensor posición de árbol de levas (cmp)</t>
        </is>
      </c>
      <c r="F3788" s="32" t="inlineStr">
        <is>
          <t>Unidad</t>
        </is>
      </c>
      <c r="G3788" s="35" t="inlineStr">
        <is>
          <t>suministro</t>
        </is>
      </c>
      <c r="H3788" s="159" t="n">
        <v>268308</v>
      </c>
      <c r="I3788" s="37" t="n">
        <v>158.91</v>
      </c>
      <c r="J3788" s="37" t="n">
        <v>151.76</v>
      </c>
      <c r="K3788" s="160">
        <f>H3788*(I3788/J3788)</f>
        <v/>
      </c>
      <c r="L3788" s="159" t="n">
        <v>509354.5695</v>
      </c>
      <c r="M3788" s="159" t="n">
        <v>494519</v>
      </c>
      <c r="N3788" s="159" t="n">
        <v>534080.52</v>
      </c>
      <c r="O3788" s="162">
        <f>MIN(K3788,L3788,M3788,N3788)</f>
        <v/>
      </c>
      <c r="P3788" s="162">
        <f>MAX(K3788,L3788,M3788,N3788)</f>
        <v/>
      </c>
      <c r="Q3788" s="162">
        <f>MEDIAN(K3788,L3788,M3788,N3788)</f>
        <v/>
      </c>
      <c r="R3788" s="162">
        <f>AVERAGE(K3788,L3788,M3788,N3788)</f>
        <v/>
      </c>
      <c r="S3788" s="162">
        <f>AVERAGE(O3788,Q3788)</f>
        <v/>
      </c>
      <c r="T3788" s="162">
        <f>AVERAGE(P3788,Q3788)</f>
        <v/>
      </c>
      <c r="U3788" s="41">
        <f>STDEVA(K3788,L3788,M3788,N3788)</f>
        <v/>
      </c>
      <c r="V3788" s="42">
        <f>U3788/Q3788</f>
        <v/>
      </c>
      <c r="W3788" s="43">
        <f>IF(X3788=O3788,"MENOR",IF(X3788=S3788,"PROM[MEN-MED]","PROMEDIO"))</f>
        <v/>
      </c>
      <c r="X3788" s="163">
        <f>IF(V3788&lt;=300%,O3788,IF(AND(V3788&gt;100%,V3788&lt;=150%),S3788,R3788))</f>
        <v/>
      </c>
      <c r="Y3788" s="162">
        <f>ROUND(X3788,0)</f>
        <v/>
      </c>
    </row>
    <row r="3789" ht="15.75" customHeight="1">
      <c r="B3789" s="32" t="inlineStr">
        <is>
          <t>5.34</t>
        </is>
      </c>
      <c r="C3789" s="32" t="n">
        <v>8714199</v>
      </c>
      <c r="D3789" s="59" t="inlineStr">
        <is>
          <t>CAMBIO DE SENSOR POSICIÓN DE CIGÜEÑAL (CKP)</t>
        </is>
      </c>
      <c r="E3789" s="56" t="inlineStr">
        <is>
          <t>cambio de sensor posición de cigüeñal (ckp)</t>
        </is>
      </c>
      <c r="F3789" s="32" t="inlineStr">
        <is>
          <t>Unidad</t>
        </is>
      </c>
      <c r="G3789" s="35" t="inlineStr">
        <is>
          <t>suministro</t>
        </is>
      </c>
      <c r="H3789" s="159" t="n">
        <v>277729</v>
      </c>
      <c r="I3789" s="37" t="n">
        <v>158.91</v>
      </c>
      <c r="J3789" s="37" t="n">
        <v>151.76</v>
      </c>
      <c r="K3789" s="160">
        <f>H3789*(I3789/J3789)</f>
        <v/>
      </c>
      <c r="L3789" s="159" t="n">
        <v>672733.1681</v>
      </c>
      <c r="M3789" s="159" t="n">
        <v>653139</v>
      </c>
      <c r="N3789" s="159" t="n">
        <v>705390.12</v>
      </c>
      <c r="O3789" s="162">
        <f>MIN(K3789,L3789,M3789,N3789)</f>
        <v/>
      </c>
      <c r="P3789" s="162">
        <f>MAX(K3789,L3789,M3789,N3789)</f>
        <v/>
      </c>
      <c r="Q3789" s="162">
        <f>MEDIAN(K3789,L3789,M3789,N3789)</f>
        <v/>
      </c>
      <c r="R3789" s="162">
        <f>AVERAGE(K3789,L3789,M3789,N3789)</f>
        <v/>
      </c>
      <c r="S3789" s="162">
        <f>AVERAGE(O3789,Q3789)</f>
        <v/>
      </c>
      <c r="T3789" s="162">
        <f>AVERAGE(P3789,Q3789)</f>
        <v/>
      </c>
      <c r="U3789" s="41">
        <f>STDEVA(K3789,L3789,M3789,N3789)</f>
        <v/>
      </c>
      <c r="V3789" s="42">
        <f>U3789/Q3789</f>
        <v/>
      </c>
      <c r="W3789" s="43">
        <f>IF(X3789=O3789,"MENOR",IF(X3789=S3789,"PROM[MEN-MED]","PROMEDIO"))</f>
        <v/>
      </c>
      <c r="X3789" s="163">
        <f>IF(V3789&lt;=300%,O3789,IF(AND(V3789&gt;100%,V3789&lt;=150%),S3789,R3789))</f>
        <v/>
      </c>
      <c r="Y3789" s="162">
        <f>ROUND(X3789,0)</f>
        <v/>
      </c>
    </row>
    <row r="3790" ht="15.75" customHeight="1">
      <c r="B3790" s="32" t="inlineStr">
        <is>
          <t>5.35</t>
        </is>
      </c>
      <c r="C3790" s="32" t="n">
        <v>8714199</v>
      </c>
      <c r="D3790" s="59" t="inlineStr">
        <is>
          <t>CAMBIO DE SENSOR POSICIÓN DEL PEDAL DEL ACELERADOR (APP)</t>
        </is>
      </c>
      <c r="E3790" s="56" t="inlineStr">
        <is>
          <t>cambio de sensor posición del pedal del acelerador (app)</t>
        </is>
      </c>
      <c r="F3790" s="32" t="inlineStr">
        <is>
          <t>Unidad</t>
        </is>
      </c>
      <c r="G3790" s="35" t="inlineStr">
        <is>
          <t>suministro</t>
        </is>
      </c>
      <c r="H3790" s="159" t="n">
        <v>268299</v>
      </c>
      <c r="I3790" s="37" t="n">
        <v>158.91</v>
      </c>
      <c r="J3790" s="37" t="n">
        <v>151.76</v>
      </c>
      <c r="K3790" s="160">
        <f>H3790*(I3790/J3790)</f>
        <v/>
      </c>
      <c r="L3790" s="159" t="n">
        <v>504549.6232</v>
      </c>
      <c r="M3790" s="159" t="n">
        <v>489854</v>
      </c>
      <c r="N3790" s="159" t="n">
        <v>529042.3199999999</v>
      </c>
      <c r="O3790" s="162">
        <f>MIN(K3790,L3790,M3790,N3790)</f>
        <v/>
      </c>
      <c r="P3790" s="162">
        <f>MAX(K3790,L3790,M3790,N3790)</f>
        <v/>
      </c>
      <c r="Q3790" s="162">
        <f>MEDIAN(K3790,L3790,M3790,N3790)</f>
        <v/>
      </c>
      <c r="R3790" s="162">
        <f>AVERAGE(K3790,L3790,M3790,N3790)</f>
        <v/>
      </c>
      <c r="S3790" s="162">
        <f>AVERAGE(O3790,Q3790)</f>
        <v/>
      </c>
      <c r="T3790" s="162">
        <f>AVERAGE(P3790,Q3790)</f>
        <v/>
      </c>
      <c r="U3790" s="41">
        <f>STDEVA(K3790,L3790,M3790,N3790)</f>
        <v/>
      </c>
      <c r="V3790" s="42">
        <f>U3790/Q3790</f>
        <v/>
      </c>
      <c r="W3790" s="43">
        <f>IF(X3790=O3790,"MENOR",IF(X3790=S3790,"PROM[MEN-MED]","PROMEDIO"))</f>
        <v/>
      </c>
      <c r="X3790" s="163">
        <f>IF(V3790&lt;=300%,O3790,IF(AND(V3790&gt;100%,V3790&lt;=150%),S3790,R3790))</f>
        <v/>
      </c>
      <c r="Y3790" s="162">
        <f>ROUND(X3790,0)</f>
        <v/>
      </c>
    </row>
    <row r="3791" ht="15.75" customHeight="1">
      <c r="B3791" s="32" t="inlineStr">
        <is>
          <t>5.36</t>
        </is>
      </c>
      <c r="C3791" s="32" t="n">
        <v>8714199</v>
      </c>
      <c r="D3791" s="59" t="inlineStr">
        <is>
          <t>CAMBIO DE SENSOR PRESIÓN DE ACEITE MOTOR</t>
        </is>
      </c>
      <c r="E3791" s="56" t="inlineStr">
        <is>
          <t>cambio de sensor presión de aceite motor</t>
        </is>
      </c>
      <c r="F3791" s="32" t="inlineStr">
        <is>
          <t>Unidad</t>
        </is>
      </c>
      <c r="G3791" s="35" t="inlineStr">
        <is>
          <t>suministro</t>
        </is>
      </c>
      <c r="H3791" s="159" t="n">
        <v>287513</v>
      </c>
      <c r="I3791" s="37" t="n">
        <v>158.91</v>
      </c>
      <c r="J3791" s="37" t="n">
        <v>151.76</v>
      </c>
      <c r="K3791" s="160">
        <f>H3791*(I3791/J3791)</f>
        <v/>
      </c>
      <c r="L3791" s="159" t="n">
        <v>659918.9387000001</v>
      </c>
      <c r="M3791" s="159" t="n">
        <v>640698</v>
      </c>
      <c r="N3791" s="159" t="n">
        <v>691953.84</v>
      </c>
      <c r="O3791" s="162">
        <f>MIN(K3791,L3791,M3791,N3791)</f>
        <v/>
      </c>
      <c r="P3791" s="162">
        <f>MAX(K3791,L3791,M3791,N3791)</f>
        <v/>
      </c>
      <c r="Q3791" s="162">
        <f>MEDIAN(K3791,L3791,M3791,N3791)</f>
        <v/>
      </c>
      <c r="R3791" s="162">
        <f>AVERAGE(K3791,L3791,M3791,N3791)</f>
        <v/>
      </c>
      <c r="S3791" s="162">
        <f>AVERAGE(O3791,Q3791)</f>
        <v/>
      </c>
      <c r="T3791" s="162">
        <f>AVERAGE(P3791,Q3791)</f>
        <v/>
      </c>
      <c r="U3791" s="41">
        <f>STDEVA(K3791,L3791,M3791,N3791)</f>
        <v/>
      </c>
      <c r="V3791" s="42">
        <f>U3791/Q3791</f>
        <v/>
      </c>
      <c r="W3791" s="43">
        <f>IF(X3791=O3791,"MENOR",IF(X3791=S3791,"PROM[MEN-MED]","PROMEDIO"))</f>
        <v/>
      </c>
      <c r="X3791" s="163">
        <f>IF(V3791&lt;=300%,O3791,IF(AND(V3791&gt;100%,V3791&lt;=150%),S3791,R3791))</f>
        <v/>
      </c>
      <c r="Y3791" s="162">
        <f>ROUND(X3791,0)</f>
        <v/>
      </c>
    </row>
    <row r="3792" ht="15.75" customHeight="1">
      <c r="B3792" s="32" t="inlineStr">
        <is>
          <t>5.37</t>
        </is>
      </c>
      <c r="C3792" s="32" t="n">
        <v>8714199</v>
      </c>
      <c r="D3792" s="59" t="inlineStr">
        <is>
          <t>CAMBIO DE SENSOR SERVODIRECCIÓN</t>
        </is>
      </c>
      <c r="E3792" s="56" t="inlineStr">
        <is>
          <t>cambio de sensor servodirección</t>
        </is>
      </c>
      <c r="F3792" s="32" t="inlineStr">
        <is>
          <t>Unidad</t>
        </is>
      </c>
      <c r="G3792" s="35" t="inlineStr">
        <is>
          <t>suministro</t>
        </is>
      </c>
      <c r="H3792" s="159" t="n">
        <v>308408</v>
      </c>
      <c r="I3792" s="37" t="n">
        <v>158.91</v>
      </c>
      <c r="J3792" s="37" t="n">
        <v>151.76</v>
      </c>
      <c r="K3792" s="160">
        <f>H3792*(I3792/J3792)</f>
        <v/>
      </c>
      <c r="L3792" s="159" t="n">
        <v>679139.7711</v>
      </c>
      <c r="M3792" s="159" t="n">
        <v>659359</v>
      </c>
      <c r="N3792" s="159" t="n">
        <v>712107.72</v>
      </c>
      <c r="O3792" s="162">
        <f>MIN(K3792,L3792,M3792,N3792)</f>
        <v/>
      </c>
      <c r="P3792" s="162">
        <f>MAX(K3792,L3792,M3792,N3792)</f>
        <v/>
      </c>
      <c r="Q3792" s="162">
        <f>MEDIAN(K3792,L3792,M3792,N3792)</f>
        <v/>
      </c>
      <c r="R3792" s="162">
        <f>AVERAGE(K3792,L3792,M3792,N3792)</f>
        <v/>
      </c>
      <c r="S3792" s="162">
        <f>AVERAGE(O3792,Q3792)</f>
        <v/>
      </c>
      <c r="T3792" s="162">
        <f>AVERAGE(P3792,Q3792)</f>
        <v/>
      </c>
      <c r="U3792" s="41">
        <f>STDEVA(K3792,L3792,M3792,N3792)</f>
        <v/>
      </c>
      <c r="V3792" s="42">
        <f>U3792/Q3792</f>
        <v/>
      </c>
      <c r="W3792" s="43">
        <f>IF(X3792=O3792,"MENOR",IF(X3792=S3792,"PROM[MEN-MED]","PROMEDIO"))</f>
        <v/>
      </c>
      <c r="X3792" s="163">
        <f>IF(V3792&lt;=300%,O3792,IF(AND(V3792&gt;100%,V3792&lt;=150%),S3792,R3792))</f>
        <v/>
      </c>
      <c r="Y3792" s="162">
        <f>ROUND(X3792,0)</f>
        <v/>
      </c>
    </row>
    <row r="3793" ht="15.75" customHeight="1">
      <c r="B3793" s="32" t="inlineStr">
        <is>
          <t>5.38</t>
        </is>
      </c>
      <c r="C3793" s="32" t="n">
        <v>8714199</v>
      </c>
      <c r="D3793" s="59" t="inlineStr">
        <is>
          <t>CAMBIO DE SWITCH DE ENCENDIDO</t>
        </is>
      </c>
      <c r="E3793" s="56" t="inlineStr">
        <is>
          <t>cambio de switch de encendido</t>
        </is>
      </c>
      <c r="F3793" s="32" t="inlineStr">
        <is>
          <t>Unidad</t>
        </is>
      </c>
      <c r="G3793" s="35" t="inlineStr">
        <is>
          <t>suministro</t>
        </is>
      </c>
      <c r="H3793" s="159" t="n">
        <v>335587</v>
      </c>
      <c r="I3793" s="37" t="n">
        <v>158.91</v>
      </c>
      <c r="J3793" s="37" t="n">
        <v>151.76</v>
      </c>
      <c r="K3793" s="160">
        <f>H3793*(I3793/J3793)</f>
        <v/>
      </c>
      <c r="L3793" s="159" t="n">
        <v>840915.6896</v>
      </c>
      <c r="M3793" s="159" t="n">
        <v>816423</v>
      </c>
      <c r="N3793" s="159" t="n">
        <v>881736.84</v>
      </c>
      <c r="O3793" s="162">
        <f>MIN(K3793,L3793,M3793,N3793)</f>
        <v/>
      </c>
      <c r="P3793" s="162">
        <f>MAX(K3793,L3793,M3793,N3793)</f>
        <v/>
      </c>
      <c r="Q3793" s="162">
        <f>MEDIAN(K3793,L3793,M3793,N3793)</f>
        <v/>
      </c>
      <c r="R3793" s="162">
        <f>AVERAGE(K3793,L3793,M3793,N3793)</f>
        <v/>
      </c>
      <c r="S3793" s="162">
        <f>AVERAGE(O3793,Q3793)</f>
        <v/>
      </c>
      <c r="T3793" s="162">
        <f>AVERAGE(P3793,Q3793)</f>
        <v/>
      </c>
      <c r="U3793" s="41">
        <f>STDEVA(K3793,L3793,M3793,N3793)</f>
        <v/>
      </c>
      <c r="V3793" s="42">
        <f>U3793/Q3793</f>
        <v/>
      </c>
      <c r="W3793" s="43">
        <f>IF(X3793=O3793,"MENOR",IF(X3793=S3793,"PROM[MEN-MED]","PROMEDIO"))</f>
        <v/>
      </c>
      <c r="X3793" s="163">
        <f>IF(V3793&lt;=300%,O3793,IF(AND(V3793&gt;100%,V3793&lt;=150%),S3793,R3793))</f>
        <v/>
      </c>
      <c r="Y3793" s="162">
        <f>ROUND(X3793,0)</f>
        <v/>
      </c>
    </row>
    <row r="3794" ht="15.75" customHeight="1">
      <c r="B3794" s="32" t="inlineStr">
        <is>
          <t>5.39</t>
        </is>
      </c>
      <c r="C3794" s="32" t="n">
        <v>8714199</v>
      </c>
      <c r="D3794" s="59" t="inlineStr">
        <is>
          <t>CAMBIO DE VÁLVULA RECIRCULACION DE GASES (EGR)</t>
        </is>
      </c>
      <c r="E3794" s="56" t="inlineStr">
        <is>
          <t>cambio de válvula recirculacion de gases (egr)</t>
        </is>
      </c>
      <c r="F3794" s="32" t="inlineStr">
        <is>
          <t>Unidad</t>
        </is>
      </c>
      <c r="G3794" s="35" t="inlineStr">
        <is>
          <t>suministro</t>
        </is>
      </c>
      <c r="H3794" s="159" t="n">
        <v>516422</v>
      </c>
      <c r="I3794" s="37" t="n">
        <v>158.91</v>
      </c>
      <c r="J3794" s="37" t="n">
        <v>151.76</v>
      </c>
      <c r="K3794" s="160">
        <f>H3794*(I3794/J3794)</f>
        <v/>
      </c>
      <c r="L3794" s="159" t="n">
        <v>1528064.7438</v>
      </c>
      <c r="M3794" s="159" t="n">
        <v>1483558</v>
      </c>
      <c r="N3794" s="159" t="n">
        <v>1602242.64</v>
      </c>
      <c r="O3794" s="162">
        <f>MIN(K3794,L3794,M3794,N3794)</f>
        <v/>
      </c>
      <c r="P3794" s="162">
        <f>MAX(K3794,L3794,M3794,N3794)</f>
        <v/>
      </c>
      <c r="Q3794" s="162">
        <f>MEDIAN(K3794,L3794,M3794,N3794)</f>
        <v/>
      </c>
      <c r="R3794" s="162">
        <f>AVERAGE(K3794,L3794,M3794,N3794)</f>
        <v/>
      </c>
      <c r="S3794" s="162">
        <f>AVERAGE(O3794,Q3794)</f>
        <v/>
      </c>
      <c r="T3794" s="162">
        <f>AVERAGE(P3794,Q3794)</f>
        <v/>
      </c>
      <c r="U3794" s="41">
        <f>STDEVA(K3794,L3794,M3794,N3794)</f>
        <v/>
      </c>
      <c r="V3794" s="42">
        <f>U3794/Q3794</f>
        <v/>
      </c>
      <c r="W3794" s="43">
        <f>IF(X3794=O3794,"MENOR",IF(X3794=S3794,"PROM[MEN-MED]","PROMEDIO"))</f>
        <v/>
      </c>
      <c r="X3794" s="163">
        <f>IF(V3794&lt;=300%,O3794,IF(AND(V3794&gt;100%,V3794&lt;=150%),S3794,R3794))</f>
        <v/>
      </c>
      <c r="Y3794" s="162">
        <f>ROUND(X3794,0)</f>
        <v/>
      </c>
    </row>
    <row r="3795" ht="15.75" customHeight="1">
      <c r="B3795" s="32" t="inlineStr">
        <is>
          <t>5.40</t>
        </is>
      </c>
      <c r="C3795" s="32" t="n">
        <v>8714199</v>
      </c>
      <c r="D3795" s="59" t="inlineStr">
        <is>
          <t xml:space="preserve">CAMBIO DE ECU DE LA RED MULTIPLEX DE LA CARROCERIA </t>
        </is>
      </c>
      <c r="E3795" s="56" t="inlineStr">
        <is>
          <t xml:space="preserve">cambio de ecu de la red multiplex de la carroceria </t>
        </is>
      </c>
      <c r="F3795" s="32" t="inlineStr">
        <is>
          <t>Unidad</t>
        </is>
      </c>
      <c r="G3795" s="35" t="inlineStr">
        <is>
          <t>suministro</t>
        </is>
      </c>
      <c r="H3795" s="159" t="n">
        <v>957534</v>
      </c>
      <c r="I3795" s="37" t="n">
        <v>158.91</v>
      </c>
      <c r="J3795" s="37" t="n">
        <v>151.76</v>
      </c>
      <c r="K3795" s="160">
        <f>H3795*(I3795/J3795)</f>
        <v/>
      </c>
      <c r="L3795" s="159" t="n">
        <v>1166070.2067</v>
      </c>
      <c r="M3795" s="159" t="n">
        <v>1132107</v>
      </c>
      <c r="N3795" s="159" t="n">
        <v>1222675.56</v>
      </c>
      <c r="O3795" s="162">
        <f>MIN(K3795,L3795,M3795,N3795)</f>
        <v/>
      </c>
      <c r="P3795" s="162">
        <f>MAX(K3795,L3795,M3795,N3795)</f>
        <v/>
      </c>
      <c r="Q3795" s="162">
        <f>MEDIAN(K3795,L3795,M3795,N3795)</f>
        <v/>
      </c>
      <c r="R3795" s="162">
        <f>AVERAGE(K3795,L3795,M3795,N3795)</f>
        <v/>
      </c>
      <c r="S3795" s="162">
        <f>AVERAGE(O3795,Q3795)</f>
        <v/>
      </c>
      <c r="T3795" s="162">
        <f>AVERAGE(P3795,Q3795)</f>
        <v/>
      </c>
      <c r="U3795" s="41">
        <f>STDEVA(K3795,L3795,M3795,N3795)</f>
        <v/>
      </c>
      <c r="V3795" s="42">
        <f>U3795/Q3795</f>
        <v/>
      </c>
      <c r="W3795" s="43">
        <f>IF(X3795=O3795,"MENOR",IF(X3795=S3795,"PROM[MEN-MED]","PROMEDIO"))</f>
        <v/>
      </c>
      <c r="X3795" s="163">
        <f>IF(V3795&lt;=300%,O3795,IF(AND(V3795&gt;100%,V3795&lt;=150%),S3795,R3795))</f>
        <v/>
      </c>
      <c r="Y3795" s="162">
        <f>ROUND(X3795,0)</f>
        <v/>
      </c>
    </row>
    <row r="3796" ht="15.75" customHeight="1">
      <c r="B3796" s="32" t="inlineStr">
        <is>
          <t>5.41</t>
        </is>
      </c>
      <c r="C3796" s="32" t="n">
        <v>8714199</v>
      </c>
      <c r="D3796" s="59" t="inlineStr">
        <is>
          <t>CAMBIO DE ECU CONTROL DE DERRAPE (SELENOIDE DEL CILINDRO MAESTRO)</t>
        </is>
      </c>
      <c r="E3796" s="56" t="inlineStr">
        <is>
          <t>cambio de ecu control de derrape (selenoide del cilindro maestro)</t>
        </is>
      </c>
      <c r="F3796" s="32" t="inlineStr">
        <is>
          <t>Unidad</t>
        </is>
      </c>
      <c r="G3796" s="35" t="inlineStr">
        <is>
          <t>suministro</t>
        </is>
      </c>
      <c r="H3796" s="159" t="n">
        <v>957534</v>
      </c>
      <c r="I3796" s="37" t="n">
        <v>158.91</v>
      </c>
      <c r="J3796" s="37" t="n">
        <v>151.76</v>
      </c>
      <c r="K3796" s="160">
        <f>H3796*(I3796/J3796)</f>
        <v/>
      </c>
      <c r="L3796" s="159" t="n">
        <v>1166070.2067</v>
      </c>
      <c r="M3796" s="159" t="n">
        <v>1132107</v>
      </c>
      <c r="N3796" s="159" t="n">
        <v>1222675.56</v>
      </c>
      <c r="O3796" s="162">
        <f>MIN(K3796,L3796,M3796,N3796)</f>
        <v/>
      </c>
      <c r="P3796" s="162">
        <f>MAX(K3796,L3796,M3796,N3796)</f>
        <v/>
      </c>
      <c r="Q3796" s="162">
        <f>MEDIAN(K3796,L3796,M3796,N3796)</f>
        <v/>
      </c>
      <c r="R3796" s="162">
        <f>AVERAGE(K3796,L3796,M3796,N3796)</f>
        <v/>
      </c>
      <c r="S3796" s="162">
        <f>AVERAGE(O3796,Q3796)</f>
        <v/>
      </c>
      <c r="T3796" s="162">
        <f>AVERAGE(P3796,Q3796)</f>
        <v/>
      </c>
      <c r="U3796" s="41">
        <f>STDEVA(K3796,L3796,M3796,N3796)</f>
        <v/>
      </c>
      <c r="V3796" s="42">
        <f>U3796/Q3796</f>
        <v/>
      </c>
      <c r="W3796" s="43">
        <f>IF(X3796=O3796,"MENOR",IF(X3796=S3796,"PROM[MEN-MED]","PROMEDIO"))</f>
        <v/>
      </c>
      <c r="X3796" s="163">
        <f>IF(V3796&lt;=300%,O3796,IF(AND(V3796&gt;100%,V3796&lt;=150%),S3796,R3796))</f>
        <v/>
      </c>
      <c r="Y3796" s="162">
        <f>ROUND(X3796,0)</f>
        <v/>
      </c>
    </row>
    <row r="3797" ht="15.75" customHeight="1">
      <c r="B3797" s="32" t="inlineStr">
        <is>
          <t>5.42</t>
        </is>
      </c>
      <c r="C3797" s="32" t="n">
        <v>8714199</v>
      </c>
      <c r="D3797" s="59" t="inlineStr">
        <is>
          <t xml:space="preserve">CAMBIO DE CONJUNTO DEL JUEGO DE INSTRUMENTOS </t>
        </is>
      </c>
      <c r="E3797" s="56" t="inlineStr">
        <is>
          <t xml:space="preserve">cambio de conjunto del juego de instrumentos </t>
        </is>
      </c>
      <c r="F3797" s="32" t="inlineStr">
        <is>
          <t>Unidad</t>
        </is>
      </c>
      <c r="G3797" s="35" t="inlineStr">
        <is>
          <t>suministro</t>
        </is>
      </c>
      <c r="H3797" s="159" t="n">
        <v>1094324</v>
      </c>
      <c r="I3797" s="37" t="n">
        <v>158.91</v>
      </c>
      <c r="J3797" s="37" t="n">
        <v>151.76</v>
      </c>
      <c r="K3797" s="160">
        <f>H3797*(I3797/J3797)</f>
        <v/>
      </c>
      <c r="L3797" s="159" t="n">
        <v>1345465.3128</v>
      </c>
      <c r="M3797" s="159" t="n">
        <v>1306277</v>
      </c>
      <c r="N3797" s="159" t="n">
        <v>1410779.16</v>
      </c>
      <c r="O3797" s="162">
        <f>MIN(K3797,L3797,M3797,N3797)</f>
        <v/>
      </c>
      <c r="P3797" s="162">
        <f>MAX(K3797,L3797,M3797,N3797)</f>
        <v/>
      </c>
      <c r="Q3797" s="162">
        <f>MEDIAN(K3797,L3797,M3797,N3797)</f>
        <v/>
      </c>
      <c r="R3797" s="162">
        <f>AVERAGE(K3797,L3797,M3797,N3797)</f>
        <v/>
      </c>
      <c r="S3797" s="162">
        <f>AVERAGE(O3797,Q3797)</f>
        <v/>
      </c>
      <c r="T3797" s="162">
        <f>AVERAGE(P3797,Q3797)</f>
        <v/>
      </c>
      <c r="U3797" s="41">
        <f>STDEVA(K3797,L3797,M3797,N3797)</f>
        <v/>
      </c>
      <c r="V3797" s="42">
        <f>U3797/Q3797</f>
        <v/>
      </c>
      <c r="W3797" s="43">
        <f>IF(X3797=O3797,"MENOR",IF(X3797=S3797,"PROM[MEN-MED]","PROMEDIO"))</f>
        <v/>
      </c>
      <c r="X3797" s="163">
        <f>IF(V3797&lt;=300%,O3797,IF(AND(V3797&gt;100%,V3797&lt;=150%),S3797,R3797))</f>
        <v/>
      </c>
      <c r="Y3797" s="162">
        <f>ROUND(X3797,0)</f>
        <v/>
      </c>
    </row>
    <row r="3798" ht="15.75" customHeight="1">
      <c r="B3798" s="32" t="inlineStr">
        <is>
          <t>5.43</t>
        </is>
      </c>
      <c r="C3798" s="32" t="n">
        <v>8714199</v>
      </c>
      <c r="D3798" s="59" t="inlineStr">
        <is>
          <t>CAMBIO DE SENSOR DEL ANGULO DE DIRECCION (SUBCONJUNTO DELCABLE ESPIRAL)</t>
        </is>
      </c>
      <c r="E3798" s="56" t="inlineStr">
        <is>
          <t>cambio de sensor del angulo de direccion (subconjunto delcable espiral)</t>
        </is>
      </c>
      <c r="F3798" s="32" t="inlineStr">
        <is>
          <t>Unidad</t>
        </is>
      </c>
      <c r="G3798" s="35" t="inlineStr">
        <is>
          <t>suministro</t>
        </is>
      </c>
      <c r="H3798" s="159" t="n">
        <v>957534</v>
      </c>
      <c r="I3798" s="37" t="n">
        <v>158.91</v>
      </c>
      <c r="J3798" s="37" t="n">
        <v>151.76</v>
      </c>
      <c r="K3798" s="160">
        <f>H3798*(I3798/J3798)</f>
        <v/>
      </c>
      <c r="L3798" s="159" t="n">
        <v>1199706.9252</v>
      </c>
      <c r="M3798" s="159" t="n">
        <v>1164764</v>
      </c>
      <c r="N3798" s="159" t="n">
        <v>1257945.12</v>
      </c>
      <c r="O3798" s="162">
        <f>MIN(K3798,L3798,M3798,N3798)</f>
        <v/>
      </c>
      <c r="P3798" s="162">
        <f>MAX(K3798,L3798,M3798,N3798)</f>
        <v/>
      </c>
      <c r="Q3798" s="162">
        <f>MEDIAN(K3798,L3798,M3798,N3798)</f>
        <v/>
      </c>
      <c r="R3798" s="162">
        <f>AVERAGE(K3798,L3798,M3798,N3798)</f>
        <v/>
      </c>
      <c r="S3798" s="162">
        <f>AVERAGE(O3798,Q3798)</f>
        <v/>
      </c>
      <c r="T3798" s="162">
        <f>AVERAGE(P3798,Q3798)</f>
        <v/>
      </c>
      <c r="U3798" s="41">
        <f>STDEVA(K3798,L3798,M3798,N3798)</f>
        <v/>
      </c>
      <c r="V3798" s="42">
        <f>U3798/Q3798</f>
        <v/>
      </c>
      <c r="W3798" s="43">
        <f>IF(X3798=O3798,"MENOR",IF(X3798=S3798,"PROM[MEN-MED]","PROMEDIO"))</f>
        <v/>
      </c>
      <c r="X3798" s="163">
        <f>IF(V3798&lt;=300%,O3798,IF(AND(V3798&gt;100%,V3798&lt;=150%),S3798,R3798))</f>
        <v/>
      </c>
      <c r="Y3798" s="162">
        <f>ROUND(X3798,0)</f>
        <v/>
      </c>
    </row>
    <row r="3799" ht="15.75" customHeight="1">
      <c r="B3799" s="32" t="inlineStr">
        <is>
          <t>5.44</t>
        </is>
      </c>
      <c r="C3799" s="32" t="n">
        <v>8714199</v>
      </c>
      <c r="D3799" s="59" t="inlineStr">
        <is>
          <t>CAMBIO DE CONJUNTO DEL RECEPTOR DE RADIO Y PANTALLA</t>
        </is>
      </c>
      <c r="E3799" s="56" t="inlineStr">
        <is>
          <t>cambio de conjunto del receptor de radio y pantalla</t>
        </is>
      </c>
      <c r="F3799" s="32" t="inlineStr">
        <is>
          <t>Unidad</t>
        </is>
      </c>
      <c r="G3799" s="35" t="inlineStr">
        <is>
          <t>suministro</t>
        </is>
      </c>
      <c r="H3799" s="159" t="n">
        <v>820743</v>
      </c>
      <c r="I3799" s="37" t="n">
        <v>158.91</v>
      </c>
      <c r="J3799" s="37" t="n">
        <v>151.76</v>
      </c>
      <c r="K3799" s="160">
        <f>H3799*(I3799/J3799)</f>
        <v/>
      </c>
      <c r="L3799" s="159" t="n">
        <v>1018710.1743</v>
      </c>
      <c r="M3799" s="159" t="n">
        <v>989039</v>
      </c>
      <c r="N3799" s="159" t="n">
        <v>1068162.12</v>
      </c>
      <c r="O3799" s="162">
        <f>MIN(K3799,L3799,M3799,N3799)</f>
        <v/>
      </c>
      <c r="P3799" s="162">
        <f>MAX(K3799,L3799,M3799,N3799)</f>
        <v/>
      </c>
      <c r="Q3799" s="162">
        <f>MEDIAN(K3799,L3799,M3799,N3799)</f>
        <v/>
      </c>
      <c r="R3799" s="162">
        <f>AVERAGE(K3799,L3799,M3799,N3799)</f>
        <v/>
      </c>
      <c r="S3799" s="162">
        <f>AVERAGE(O3799,Q3799)</f>
        <v/>
      </c>
      <c r="T3799" s="162">
        <f>AVERAGE(P3799,Q3799)</f>
        <v/>
      </c>
      <c r="U3799" s="41">
        <f>STDEVA(K3799,L3799,M3799,N3799)</f>
        <v/>
      </c>
      <c r="V3799" s="42">
        <f>U3799/Q3799</f>
        <v/>
      </c>
      <c r="W3799" s="43">
        <f>IF(X3799=O3799,"MENOR",IF(X3799=S3799,"PROM[MEN-MED]","PROMEDIO"))</f>
        <v/>
      </c>
      <c r="X3799" s="163">
        <f>IF(V3799&lt;=300%,O3799,IF(AND(V3799&gt;100%,V3799&lt;=150%),S3799,R3799))</f>
        <v/>
      </c>
      <c r="Y3799" s="162">
        <f>ROUND(X3799,0)</f>
        <v/>
      </c>
    </row>
    <row r="3800" ht="15.75" customHeight="1">
      <c r="B3800" s="32" t="inlineStr">
        <is>
          <t>5.45</t>
        </is>
      </c>
      <c r="C3800" s="32" t="n">
        <v>8714199</v>
      </c>
      <c r="D3800" s="59" t="inlineStr">
        <is>
          <t>CAMBIO DE ECU DE CONTROL DE LA TRACCION DE LAS CUATRO RUEDAS *2</t>
        </is>
      </c>
      <c r="E3800" s="56" t="inlineStr">
        <is>
          <t>cambio de ecu de control de la traccion de las cuatro ruedas *2</t>
        </is>
      </c>
      <c r="F3800" s="32" t="inlineStr">
        <is>
          <t>Unidad</t>
        </is>
      </c>
      <c r="G3800" s="35" t="inlineStr">
        <is>
          <t>suministro</t>
        </is>
      </c>
      <c r="H3800" s="159" t="n">
        <v>820743</v>
      </c>
      <c r="I3800" s="37" t="n">
        <v>158.91</v>
      </c>
      <c r="J3800" s="37" t="n">
        <v>151.76</v>
      </c>
      <c r="K3800" s="160">
        <f>H3800*(I3800/J3800)</f>
        <v/>
      </c>
      <c r="L3800" s="159" t="n">
        <v>1018710.1743</v>
      </c>
      <c r="M3800" s="159" t="n">
        <v>989039</v>
      </c>
      <c r="N3800" s="159" t="n">
        <v>1068162.12</v>
      </c>
      <c r="O3800" s="162">
        <f>MIN(K3800,L3800,M3800,N3800)</f>
        <v/>
      </c>
      <c r="P3800" s="162">
        <f>MAX(K3800,L3800,M3800,N3800)</f>
        <v/>
      </c>
      <c r="Q3800" s="162">
        <f>MEDIAN(K3800,L3800,M3800,N3800)</f>
        <v/>
      </c>
      <c r="R3800" s="162">
        <f>AVERAGE(K3800,L3800,M3800,N3800)</f>
        <v/>
      </c>
      <c r="S3800" s="162">
        <f>AVERAGE(O3800,Q3800)</f>
        <v/>
      </c>
      <c r="T3800" s="162">
        <f>AVERAGE(P3800,Q3800)</f>
        <v/>
      </c>
      <c r="U3800" s="41">
        <f>STDEVA(K3800,L3800,M3800,N3800)</f>
        <v/>
      </c>
      <c r="V3800" s="42">
        <f>U3800/Q3800</f>
        <v/>
      </c>
      <c r="W3800" s="43">
        <f>IF(X3800=O3800,"MENOR",IF(X3800=S3800,"PROM[MEN-MED]","PROMEDIO"))</f>
        <v/>
      </c>
      <c r="X3800" s="163">
        <f>IF(V3800&lt;=300%,O3800,IF(AND(V3800&gt;100%,V3800&lt;=150%),S3800,R3800))</f>
        <v/>
      </c>
      <c r="Y3800" s="162">
        <f>ROUND(X3800,0)</f>
        <v/>
      </c>
    </row>
    <row r="3801" ht="15.75" customHeight="1">
      <c r="B3801" s="32" t="inlineStr">
        <is>
          <t>5.46</t>
        </is>
      </c>
      <c r="C3801" s="32" t="n">
        <v>8714199</v>
      </c>
      <c r="D3801" s="59" t="inlineStr">
        <is>
          <t>CAMBIO DE ECM</t>
        </is>
      </c>
      <c r="E3801" s="56" t="inlineStr">
        <is>
          <t>cambio de ecm</t>
        </is>
      </c>
      <c r="F3801" s="32" t="inlineStr">
        <is>
          <t>Unidad</t>
        </is>
      </c>
      <c r="G3801" s="35" t="inlineStr">
        <is>
          <t>suministro</t>
        </is>
      </c>
      <c r="H3801" s="159" t="n">
        <v>820743</v>
      </c>
      <c r="I3801" s="37" t="n">
        <v>158.91</v>
      </c>
      <c r="J3801" s="37" t="n">
        <v>151.76</v>
      </c>
      <c r="K3801" s="160">
        <f>H3801*(I3801/J3801)</f>
        <v/>
      </c>
      <c r="L3801" s="159" t="n">
        <v>1009099.2345</v>
      </c>
      <c r="M3801" s="159" t="n">
        <v>979708</v>
      </c>
      <c r="N3801" s="159" t="n">
        <v>1058084.64</v>
      </c>
      <c r="O3801" s="162">
        <f>MIN(K3801,L3801,M3801,N3801)</f>
        <v/>
      </c>
      <c r="P3801" s="162">
        <f>MAX(K3801,L3801,M3801,N3801)</f>
        <v/>
      </c>
      <c r="Q3801" s="162">
        <f>MEDIAN(K3801,L3801,M3801,N3801)</f>
        <v/>
      </c>
      <c r="R3801" s="162">
        <f>AVERAGE(K3801,L3801,M3801,N3801)</f>
        <v/>
      </c>
      <c r="S3801" s="162">
        <f>AVERAGE(O3801,Q3801)</f>
        <v/>
      </c>
      <c r="T3801" s="162">
        <f>AVERAGE(P3801,Q3801)</f>
        <v/>
      </c>
      <c r="U3801" s="41">
        <f>STDEVA(K3801,L3801,M3801,N3801)</f>
        <v/>
      </c>
      <c r="V3801" s="42">
        <f>U3801/Q3801</f>
        <v/>
      </c>
      <c r="W3801" s="43">
        <f>IF(X3801=O3801,"MENOR",IF(X3801=S3801,"PROM[MEN-MED]","PROMEDIO"))</f>
        <v/>
      </c>
      <c r="X3801" s="163">
        <f>IF(V3801&lt;=300%,O3801,IF(AND(V3801&gt;100%,V3801&lt;=150%),S3801,R3801))</f>
        <v/>
      </c>
      <c r="Y3801" s="162">
        <f>ROUND(X3801,0)</f>
        <v/>
      </c>
    </row>
    <row r="3802" ht="15.75" customHeight="1">
      <c r="B3802" s="32" t="inlineStr">
        <is>
          <t>5.47</t>
        </is>
      </c>
      <c r="C3802" s="32" t="n">
        <v>8714199</v>
      </c>
      <c r="D3802" s="59" t="inlineStr">
        <is>
          <t xml:space="preserve">CAMBIO DE CONJUNTO DE LA ECU DE LA SERVODIRECCION </t>
        </is>
      </c>
      <c r="E3802" s="56" t="inlineStr">
        <is>
          <t xml:space="preserve">cambio de conjunto de la ecu de la servodireccion </t>
        </is>
      </c>
      <c r="F3802" s="32" t="inlineStr">
        <is>
          <t>Unidad</t>
        </is>
      </c>
      <c r="G3802" s="35" t="inlineStr">
        <is>
          <t>suministro</t>
        </is>
      </c>
      <c r="H3802" s="159" t="n">
        <v>957534</v>
      </c>
      <c r="I3802" s="37" t="n">
        <v>158.91</v>
      </c>
      <c r="J3802" s="37" t="n">
        <v>151.76</v>
      </c>
      <c r="K3802" s="160">
        <f>H3802*(I3802/J3802)</f>
        <v/>
      </c>
      <c r="L3802" s="159" t="n">
        <v>1188494.3406</v>
      </c>
      <c r="M3802" s="159" t="n">
        <v>1153878</v>
      </c>
      <c r="N3802" s="159" t="n">
        <v>1246188.24</v>
      </c>
      <c r="O3802" s="162">
        <f>MIN(K3802,L3802,M3802,N3802)</f>
        <v/>
      </c>
      <c r="P3802" s="162">
        <f>MAX(K3802,L3802,M3802,N3802)</f>
        <v/>
      </c>
      <c r="Q3802" s="162">
        <f>MEDIAN(K3802,L3802,M3802,N3802)</f>
        <v/>
      </c>
      <c r="R3802" s="162">
        <f>AVERAGE(K3802,L3802,M3802,N3802)</f>
        <v/>
      </c>
      <c r="S3802" s="162">
        <f>AVERAGE(O3802,Q3802)</f>
        <v/>
      </c>
      <c r="T3802" s="162">
        <f>AVERAGE(P3802,Q3802)</f>
        <v/>
      </c>
      <c r="U3802" s="41">
        <f>STDEVA(K3802,L3802,M3802,N3802)</f>
        <v/>
      </c>
      <c r="V3802" s="42">
        <f>U3802/Q3802</f>
        <v/>
      </c>
      <c r="W3802" s="43">
        <f>IF(X3802=O3802,"MENOR",IF(X3802=S3802,"PROM[MEN-MED]","PROMEDIO"))</f>
        <v/>
      </c>
      <c r="X3802" s="163">
        <f>IF(V3802&lt;=300%,O3802,IF(AND(V3802&gt;100%,V3802&lt;=150%),S3802,R3802))</f>
        <v/>
      </c>
      <c r="Y3802" s="162">
        <f>ROUND(X3802,0)</f>
        <v/>
      </c>
    </row>
    <row r="3803" ht="15.75" customHeight="1">
      <c r="B3803" s="32" t="inlineStr">
        <is>
          <t>5.48</t>
        </is>
      </c>
      <c r="C3803" s="32" t="n">
        <v>8714199</v>
      </c>
      <c r="D3803" s="59" t="inlineStr">
        <is>
          <t>CAMBIO DE CONJUNTO DEL AMPLIFICADOR DEL AIRE ACONDICIONADO</t>
        </is>
      </c>
      <c r="E3803" s="56" t="inlineStr">
        <is>
          <t>cambio de conjunto del amplificador del aire acondicionado</t>
        </is>
      </c>
      <c r="F3803" s="32" t="inlineStr">
        <is>
          <t>Unidad</t>
        </is>
      </c>
      <c r="G3803" s="35" t="inlineStr">
        <is>
          <t>suministro</t>
        </is>
      </c>
      <c r="H3803" s="159" t="n">
        <v>957534</v>
      </c>
      <c r="I3803" s="37" t="n">
        <v>158.91</v>
      </c>
      <c r="J3803" s="37" t="n">
        <v>151.76</v>
      </c>
      <c r="K3803" s="160">
        <f>H3803*(I3803/J3803)</f>
        <v/>
      </c>
      <c r="L3803" s="159" t="n">
        <v>1154857.634</v>
      </c>
      <c r="M3803" s="159" t="n">
        <v>1121221</v>
      </c>
      <c r="N3803" s="159" t="n">
        <v>1210918.68</v>
      </c>
      <c r="O3803" s="162">
        <f>MIN(K3803,L3803,M3803,N3803)</f>
        <v/>
      </c>
      <c r="P3803" s="162">
        <f>MAX(K3803,L3803,M3803,N3803)</f>
        <v/>
      </c>
      <c r="Q3803" s="162">
        <f>MEDIAN(K3803,L3803,M3803,N3803)</f>
        <v/>
      </c>
      <c r="R3803" s="162">
        <f>AVERAGE(K3803,L3803,M3803,N3803)</f>
        <v/>
      </c>
      <c r="S3803" s="162">
        <f>AVERAGE(O3803,Q3803)</f>
        <v/>
      </c>
      <c r="T3803" s="162">
        <f>AVERAGE(P3803,Q3803)</f>
        <v/>
      </c>
      <c r="U3803" s="41">
        <f>STDEVA(K3803,L3803,M3803,N3803)</f>
        <v/>
      </c>
      <c r="V3803" s="42">
        <f>U3803/Q3803</f>
        <v/>
      </c>
      <c r="W3803" s="43">
        <f>IF(X3803=O3803,"MENOR",IF(X3803=S3803,"PROM[MEN-MED]","PROMEDIO"))</f>
        <v/>
      </c>
      <c r="X3803" s="163">
        <f>IF(V3803&lt;=300%,O3803,IF(AND(V3803&gt;100%,V3803&lt;=150%),S3803,R3803))</f>
        <v/>
      </c>
      <c r="Y3803" s="162">
        <f>ROUND(X3803,0)</f>
        <v/>
      </c>
    </row>
    <row r="3804" ht="15.75" customHeight="1">
      <c r="B3804" s="32" t="inlineStr">
        <is>
          <t>5.49</t>
        </is>
      </c>
      <c r="C3804" s="32" t="n">
        <v>8714199</v>
      </c>
      <c r="D3804" s="59" t="inlineStr">
        <is>
          <t xml:space="preserve">CAMBIO DE CONJUNTO DEL SENSOR DE VELOCIDAD DE DERRAPE </t>
        </is>
      </c>
      <c r="E3804" s="56" t="inlineStr">
        <is>
          <t xml:space="preserve">cambio de conjunto del sensor de velocidad de derrape </t>
        </is>
      </c>
      <c r="F3804" s="32" t="inlineStr">
        <is>
          <t>Unidad</t>
        </is>
      </c>
      <c r="G3804" s="35" t="inlineStr">
        <is>
          <t>suministro</t>
        </is>
      </c>
      <c r="H3804" s="159" t="n">
        <v>410372</v>
      </c>
      <c r="I3804" s="37" t="n">
        <v>158.91</v>
      </c>
      <c r="J3804" s="37" t="n">
        <v>151.76</v>
      </c>
      <c r="K3804" s="160">
        <f>H3804*(I3804/J3804)</f>
        <v/>
      </c>
      <c r="L3804" s="159" t="n">
        <v>509354.5695</v>
      </c>
      <c r="M3804" s="159" t="n">
        <v>494519</v>
      </c>
      <c r="N3804" s="159" t="n">
        <v>534080.52</v>
      </c>
      <c r="O3804" s="162">
        <f>MIN(K3804,L3804,M3804,N3804)</f>
        <v/>
      </c>
      <c r="P3804" s="162">
        <f>MAX(K3804,L3804,M3804,N3804)</f>
        <v/>
      </c>
      <c r="Q3804" s="162">
        <f>MEDIAN(K3804,L3804,M3804,N3804)</f>
        <v/>
      </c>
      <c r="R3804" s="162">
        <f>AVERAGE(K3804,L3804,M3804,N3804)</f>
        <v/>
      </c>
      <c r="S3804" s="162">
        <f>AVERAGE(O3804,Q3804)</f>
        <v/>
      </c>
      <c r="T3804" s="162">
        <f>AVERAGE(P3804,Q3804)</f>
        <v/>
      </c>
      <c r="U3804" s="41">
        <f>STDEVA(K3804,L3804,M3804,N3804)</f>
        <v/>
      </c>
      <c r="V3804" s="42">
        <f>U3804/Q3804</f>
        <v/>
      </c>
      <c r="W3804" s="43">
        <f>IF(X3804=O3804,"MENOR",IF(X3804=S3804,"PROM[MEN-MED]","PROMEDIO"))</f>
        <v/>
      </c>
      <c r="X3804" s="163">
        <f>IF(V3804&lt;=300%,O3804,IF(AND(V3804&gt;100%,V3804&lt;=150%),S3804,R3804))</f>
        <v/>
      </c>
      <c r="Y3804" s="162">
        <f>ROUND(X3804,0)</f>
        <v/>
      </c>
    </row>
    <row r="3805" ht="15.75" customHeight="1">
      <c r="B3805" s="32" t="inlineStr">
        <is>
          <t>5.50</t>
        </is>
      </c>
      <c r="C3805" s="32" t="n">
        <v>8714199</v>
      </c>
      <c r="D3805" s="59" t="inlineStr">
        <is>
          <t xml:space="preserve">CAMBIO DE CONJUNTO DEL SENSOR DE AIR BAG </t>
        </is>
      </c>
      <c r="E3805" s="56" t="inlineStr">
        <is>
          <t xml:space="preserve">cambio de conjunto del sensor de air bag </t>
        </is>
      </c>
      <c r="F3805" s="32" t="inlineStr">
        <is>
          <t>Unidad</t>
        </is>
      </c>
      <c r="G3805" s="35" t="inlineStr">
        <is>
          <t>suministro</t>
        </is>
      </c>
      <c r="H3805" s="159" t="n">
        <v>410372</v>
      </c>
      <c r="I3805" s="37" t="n">
        <v>158.91</v>
      </c>
      <c r="J3805" s="37" t="n">
        <v>151.76</v>
      </c>
      <c r="K3805" s="160">
        <f>H3805*(I3805/J3805)</f>
        <v/>
      </c>
      <c r="L3805" s="159" t="n">
        <v>494938.6953</v>
      </c>
      <c r="M3805" s="159" t="n">
        <v>480523</v>
      </c>
      <c r="N3805" s="159" t="n">
        <v>518964.84</v>
      </c>
      <c r="O3805" s="162">
        <f>MIN(K3805,L3805,M3805,N3805)</f>
        <v/>
      </c>
      <c r="P3805" s="162">
        <f>MAX(K3805,L3805,M3805,N3805)</f>
        <v/>
      </c>
      <c r="Q3805" s="162">
        <f>MEDIAN(K3805,L3805,M3805,N3805)</f>
        <v/>
      </c>
      <c r="R3805" s="162">
        <f>AVERAGE(K3805,L3805,M3805,N3805)</f>
        <v/>
      </c>
      <c r="S3805" s="162">
        <f>AVERAGE(O3805,Q3805)</f>
        <v/>
      </c>
      <c r="T3805" s="162">
        <f>AVERAGE(P3805,Q3805)</f>
        <v/>
      </c>
      <c r="U3805" s="41">
        <f>STDEVA(K3805,L3805,M3805,N3805)</f>
        <v/>
      </c>
      <c r="V3805" s="42">
        <f>U3805/Q3805</f>
        <v/>
      </c>
      <c r="W3805" s="43">
        <f>IF(X3805=O3805,"MENOR",IF(X3805=S3805,"PROM[MEN-MED]","PROMEDIO"))</f>
        <v/>
      </c>
      <c r="X3805" s="163">
        <f>IF(V3805&lt;=300%,O3805,IF(AND(V3805&gt;100%,V3805&lt;=150%),S3805,R3805))</f>
        <v/>
      </c>
      <c r="Y3805" s="162">
        <f>ROUND(X3805,0)</f>
        <v/>
      </c>
    </row>
    <row r="3806" ht="15.75" customHeight="1">
      <c r="B3806" s="32" t="inlineStr">
        <is>
          <t>5.51</t>
        </is>
      </c>
      <c r="C3806" s="32" t="n">
        <v>8714199</v>
      </c>
      <c r="D3806" s="59" t="inlineStr">
        <is>
          <t xml:space="preserve">CAMBIO DE CONJUNTO DEL BLOQUE DE EMPALMES DEL LADO DEL CONDUCTOR </t>
        </is>
      </c>
      <c r="E3806" s="56" t="inlineStr">
        <is>
          <t xml:space="preserve">cambio de conjunto del bloque de empalmes del lado del conductor </t>
        </is>
      </c>
      <c r="F3806" s="32" t="inlineStr">
        <is>
          <t>Unidad</t>
        </is>
      </c>
      <c r="G3806" s="35" t="inlineStr">
        <is>
          <t>suministro</t>
        </is>
      </c>
      <c r="H3806" s="159" t="n">
        <v>683953</v>
      </c>
      <c r="I3806" s="37" t="n">
        <v>158.91</v>
      </c>
      <c r="J3806" s="37" t="n">
        <v>151.76</v>
      </c>
      <c r="K3806" s="160">
        <f>H3806*(I3806/J3806)</f>
        <v/>
      </c>
      <c r="L3806" s="159" t="n">
        <v>840915.6896</v>
      </c>
      <c r="M3806" s="159" t="n">
        <v>816423</v>
      </c>
      <c r="N3806" s="159" t="n">
        <v>881736.84</v>
      </c>
      <c r="O3806" s="162">
        <f>MIN(K3806,L3806,M3806,N3806)</f>
        <v/>
      </c>
      <c r="P3806" s="162">
        <f>MAX(K3806,L3806,M3806,N3806)</f>
        <v/>
      </c>
      <c r="Q3806" s="162">
        <f>MEDIAN(K3806,L3806,M3806,N3806)</f>
        <v/>
      </c>
      <c r="R3806" s="162">
        <f>AVERAGE(K3806,L3806,M3806,N3806)</f>
        <v/>
      </c>
      <c r="S3806" s="162">
        <f>AVERAGE(O3806,Q3806)</f>
        <v/>
      </c>
      <c r="T3806" s="162">
        <f>AVERAGE(P3806,Q3806)</f>
        <v/>
      </c>
      <c r="U3806" s="41">
        <f>STDEVA(K3806,L3806,M3806,N3806)</f>
        <v/>
      </c>
      <c r="V3806" s="42">
        <f>U3806/Q3806</f>
        <v/>
      </c>
      <c r="W3806" s="43">
        <f>IF(X3806=O3806,"MENOR",IF(X3806=S3806,"PROM[MEN-MED]","PROMEDIO"))</f>
        <v/>
      </c>
      <c r="X3806" s="163">
        <f>IF(V3806&lt;=300%,O3806,IF(AND(V3806&gt;100%,V3806&lt;=150%),S3806,R3806))</f>
        <v/>
      </c>
      <c r="Y3806" s="162">
        <f>ROUND(X3806,0)</f>
        <v/>
      </c>
    </row>
    <row r="3807" ht="15.75" customHeight="1">
      <c r="B3807" s="32" t="inlineStr">
        <is>
          <t>5.52</t>
        </is>
      </c>
      <c r="C3807" s="32" t="n">
        <v>8714199</v>
      </c>
      <c r="D3807" s="59" t="inlineStr">
        <is>
          <t>CAMBIO DE CONJUNTO INTERRUPTOR MAESTRO DE LA RED MULTIPLEX</t>
        </is>
      </c>
      <c r="E3807" s="56" t="inlineStr">
        <is>
          <t>cambio de conjunto interruptor maestro de la red multiplex</t>
        </is>
      </c>
      <c r="F3807" s="32" t="inlineStr">
        <is>
          <t>Unidad</t>
        </is>
      </c>
      <c r="G3807" s="35" t="inlineStr">
        <is>
          <t>suministro</t>
        </is>
      </c>
      <c r="H3807" s="159" t="n">
        <v>1231115</v>
      </c>
      <c r="I3807" s="37" t="n">
        <v>158.91</v>
      </c>
      <c r="J3807" s="37" t="n">
        <v>151.76</v>
      </c>
      <c r="K3807" s="160">
        <f>H3807*(I3807/J3807)</f>
        <v/>
      </c>
      <c r="L3807" s="159" t="n">
        <v>1528064.7438</v>
      </c>
      <c r="M3807" s="159" t="n">
        <v>1483558</v>
      </c>
      <c r="N3807" s="159" t="n">
        <v>1602242.64</v>
      </c>
      <c r="O3807" s="162">
        <f>MIN(K3807,L3807,M3807,N3807)</f>
        <v/>
      </c>
      <c r="P3807" s="162">
        <f>MAX(K3807,L3807,M3807,N3807)</f>
        <v/>
      </c>
      <c r="Q3807" s="162">
        <f>MEDIAN(K3807,L3807,M3807,N3807)</f>
        <v/>
      </c>
      <c r="R3807" s="162">
        <f>AVERAGE(K3807,L3807,M3807,N3807)</f>
        <v/>
      </c>
      <c r="S3807" s="162">
        <f>AVERAGE(O3807,Q3807)</f>
        <v/>
      </c>
      <c r="T3807" s="162">
        <f>AVERAGE(P3807,Q3807)</f>
        <v/>
      </c>
      <c r="U3807" s="41">
        <f>STDEVA(K3807,L3807,M3807,N3807)</f>
        <v/>
      </c>
      <c r="V3807" s="42">
        <f>U3807/Q3807</f>
        <v/>
      </c>
      <c r="W3807" s="43">
        <f>IF(X3807=O3807,"MENOR",IF(X3807=S3807,"PROM[MEN-MED]","PROMEDIO"))</f>
        <v/>
      </c>
      <c r="X3807" s="163">
        <f>IF(V3807&lt;=300%,O3807,IF(AND(V3807&gt;100%,V3807&lt;=150%),S3807,R3807))</f>
        <v/>
      </c>
      <c r="Y3807" s="162">
        <f>ROUND(X3807,0)</f>
        <v/>
      </c>
    </row>
    <row r="3808" ht="15.75" customHeight="1">
      <c r="B3808" s="32" t="inlineStr">
        <is>
          <t>5.53</t>
        </is>
      </c>
      <c r="C3808" s="32" t="n">
        <v>8714199</v>
      </c>
      <c r="D3808" s="59" t="inlineStr">
        <is>
          <t xml:space="preserve">CAMBIO DE ECU DEL TECHO DESLIZANTE </t>
        </is>
      </c>
      <c r="E3808" s="56" t="inlineStr">
        <is>
          <t xml:space="preserve">cambio de ecu del techo deslizante </t>
        </is>
      </c>
      <c r="F3808" s="32" t="inlineStr">
        <is>
          <t>Unidad</t>
        </is>
      </c>
      <c r="G3808" s="35" t="inlineStr">
        <is>
          <t>suministro</t>
        </is>
      </c>
      <c r="H3808" s="159" t="n">
        <v>947359</v>
      </c>
      <c r="I3808" s="37" t="n">
        <v>158.91</v>
      </c>
      <c r="J3808" s="37" t="n">
        <v>151.76</v>
      </c>
      <c r="K3808" s="160">
        <f>H3808*(I3808/J3808)</f>
        <v/>
      </c>
      <c r="L3808" s="159" t="n">
        <v>1199706.9252</v>
      </c>
      <c r="M3808" s="159" t="n">
        <v>1164764</v>
      </c>
      <c r="N3808" s="159" t="n">
        <v>1257945.12</v>
      </c>
      <c r="O3808" s="162">
        <f>MIN(K3808,L3808,M3808,N3808)</f>
        <v/>
      </c>
      <c r="P3808" s="162">
        <f>MAX(K3808,L3808,M3808,N3808)</f>
        <v/>
      </c>
      <c r="Q3808" s="162">
        <f>MEDIAN(K3808,L3808,M3808,N3808)</f>
        <v/>
      </c>
      <c r="R3808" s="162">
        <f>AVERAGE(K3808,L3808,M3808,N3808)</f>
        <v/>
      </c>
      <c r="S3808" s="162">
        <f>AVERAGE(O3808,Q3808)</f>
        <v/>
      </c>
      <c r="T3808" s="162">
        <f>AVERAGE(P3808,Q3808)</f>
        <v/>
      </c>
      <c r="U3808" s="41">
        <f>STDEVA(K3808,L3808,M3808,N3808)</f>
        <v/>
      </c>
      <c r="V3808" s="42">
        <f>U3808/Q3808</f>
        <v/>
      </c>
      <c r="W3808" s="43">
        <f>IF(X3808=O3808,"MENOR",IF(X3808=S3808,"PROM[MEN-MED]","PROMEDIO"))</f>
        <v/>
      </c>
      <c r="X3808" s="163">
        <f>IF(V3808&lt;=300%,O3808,IF(AND(V3808&gt;100%,V3808&lt;=150%),S3808,R3808))</f>
        <v/>
      </c>
      <c r="Y3808" s="162">
        <f>ROUND(X3808,0)</f>
        <v/>
      </c>
    </row>
    <row r="3809" ht="15.75" customHeight="1">
      <c r="B3809" s="32" t="inlineStr">
        <is>
          <t>5.54</t>
        </is>
      </c>
      <c r="C3809" s="32" t="n">
        <v>8714199</v>
      </c>
      <c r="D3809" s="59" t="inlineStr">
        <is>
          <t xml:space="preserve">CAMBIO DE CONJUNTO CONTROL DE LA CALEFACCION </t>
        </is>
      </c>
      <c r="E3809" s="56" t="inlineStr">
        <is>
          <t xml:space="preserve">cambio de conjunto control de la calefaccion </t>
        </is>
      </c>
      <c r="F3809" s="32" t="inlineStr">
        <is>
          <t>Unidad</t>
        </is>
      </c>
      <c r="G3809" s="35" t="inlineStr">
        <is>
          <t>suministro</t>
        </is>
      </c>
      <c r="H3809" s="159" t="n">
        <v>410372</v>
      </c>
      <c r="I3809" s="37" t="n">
        <v>158.91</v>
      </c>
      <c r="J3809" s="37" t="n">
        <v>151.76</v>
      </c>
      <c r="K3809" s="160">
        <f>H3809*(I3809/J3809)</f>
        <v/>
      </c>
      <c r="L3809" s="159" t="n">
        <v>509354.5695</v>
      </c>
      <c r="M3809" s="159" t="n">
        <v>494519</v>
      </c>
      <c r="N3809" s="159" t="n">
        <v>534080.52</v>
      </c>
      <c r="O3809" s="162">
        <f>MIN(K3809,L3809,M3809,N3809)</f>
        <v/>
      </c>
      <c r="P3809" s="162">
        <f>MAX(K3809,L3809,M3809,N3809)</f>
        <v/>
      </c>
      <c r="Q3809" s="162">
        <f>MEDIAN(K3809,L3809,M3809,N3809)</f>
        <v/>
      </c>
      <c r="R3809" s="162">
        <f>AVERAGE(K3809,L3809,M3809,N3809)</f>
        <v/>
      </c>
      <c r="S3809" s="162">
        <f>AVERAGE(O3809,Q3809)</f>
        <v/>
      </c>
      <c r="T3809" s="162">
        <f>AVERAGE(P3809,Q3809)</f>
        <v/>
      </c>
      <c r="U3809" s="41">
        <f>STDEVA(K3809,L3809,M3809,N3809)</f>
        <v/>
      </c>
      <c r="V3809" s="42">
        <f>U3809/Q3809</f>
        <v/>
      </c>
      <c r="W3809" s="43">
        <f>IF(X3809=O3809,"MENOR",IF(X3809=S3809,"PROM[MEN-MED]","PROMEDIO"))</f>
        <v/>
      </c>
      <c r="X3809" s="163">
        <f>IF(V3809&lt;=300%,O3809,IF(AND(V3809&gt;100%,V3809&lt;=150%),S3809,R3809))</f>
        <v/>
      </c>
      <c r="Y3809" s="162">
        <f>ROUND(X3809,0)</f>
        <v/>
      </c>
    </row>
    <row r="3810" ht="15.75" customHeight="1">
      <c r="B3810" s="32" t="inlineStr">
        <is>
          <t>5.55</t>
        </is>
      </c>
      <c r="C3810" s="32" t="n">
        <v>8714199</v>
      </c>
      <c r="D3810" s="59" t="inlineStr">
        <is>
          <t>CAMBIO DE ECU DE LA RED MULTIPLEX DE LA PUERTA DEL MALETERO</t>
        </is>
      </c>
      <c r="E3810" s="56" t="inlineStr">
        <is>
          <t>cambio de ecu de la red multiplex de la puerta del maletero</t>
        </is>
      </c>
      <c r="F3810" s="32" t="inlineStr">
        <is>
          <t>Unidad</t>
        </is>
      </c>
      <c r="G3810" s="35" t="inlineStr">
        <is>
          <t>suministro</t>
        </is>
      </c>
      <c r="H3810" s="159" t="n">
        <v>683953</v>
      </c>
      <c r="I3810" s="37" t="n">
        <v>158.91</v>
      </c>
      <c r="J3810" s="37" t="n">
        <v>151.76</v>
      </c>
      <c r="K3810" s="160">
        <f>H3810*(I3810/J3810)</f>
        <v/>
      </c>
      <c r="L3810" s="159" t="n">
        <v>840915.6896</v>
      </c>
      <c r="M3810" s="159" t="n">
        <v>816423</v>
      </c>
      <c r="N3810" s="159" t="n">
        <v>881736.84</v>
      </c>
      <c r="O3810" s="162">
        <f>MIN(K3810,L3810,M3810,N3810)</f>
        <v/>
      </c>
      <c r="P3810" s="162">
        <f>MAX(K3810,L3810,M3810,N3810)</f>
        <v/>
      </c>
      <c r="Q3810" s="162">
        <f>MEDIAN(K3810,L3810,M3810,N3810)</f>
        <v/>
      </c>
      <c r="R3810" s="162">
        <f>AVERAGE(K3810,L3810,M3810,N3810)</f>
        <v/>
      </c>
      <c r="S3810" s="162">
        <f>AVERAGE(O3810,Q3810)</f>
        <v/>
      </c>
      <c r="T3810" s="162">
        <f>AVERAGE(P3810,Q3810)</f>
        <v/>
      </c>
      <c r="U3810" s="41">
        <f>STDEVA(K3810,L3810,M3810,N3810)</f>
        <v/>
      </c>
      <c r="V3810" s="42">
        <f>U3810/Q3810</f>
        <v/>
      </c>
      <c r="W3810" s="43">
        <f>IF(X3810=O3810,"MENOR",IF(X3810=S3810,"PROM[MEN-MED]","PROMEDIO"))</f>
        <v/>
      </c>
      <c r="X3810" s="163">
        <f>IF(V3810&lt;=300%,O3810,IF(AND(V3810&gt;100%,V3810&lt;=150%),S3810,R3810))</f>
        <v/>
      </c>
      <c r="Y3810" s="162">
        <f>ROUND(X3810,0)</f>
        <v/>
      </c>
    </row>
    <row r="3811" ht="15.75" customHeight="1">
      <c r="B3811" s="32" t="inlineStr">
        <is>
          <t>5.56</t>
        </is>
      </c>
      <c r="C3811" s="32" t="n">
        <v>8714199</v>
      </c>
      <c r="D3811" s="59" t="inlineStr">
        <is>
          <t>CAMBIO DE CONJUNTO DEL INTERRUPTOR DEL CIERRE CENTRALIZADO DE PUERTAS</t>
        </is>
      </c>
      <c r="E3811" s="56" t="inlineStr">
        <is>
          <t>cambio de conjunto del interruptor del cierre centralizado de puertas</t>
        </is>
      </c>
      <c r="F3811" s="32" t="inlineStr">
        <is>
          <t>Unidad</t>
        </is>
      </c>
      <c r="G3811" s="35" t="inlineStr">
        <is>
          <t>suministro</t>
        </is>
      </c>
      <c r="H3811" s="159" t="n">
        <v>410372</v>
      </c>
      <c r="I3811" s="37" t="n">
        <v>158.91</v>
      </c>
      <c r="J3811" s="37" t="n">
        <v>151.76</v>
      </c>
      <c r="K3811" s="160">
        <f>H3811*(I3811/J3811)</f>
        <v/>
      </c>
      <c r="L3811" s="159" t="n">
        <v>514160.5511</v>
      </c>
      <c r="M3811" s="159" t="n">
        <v>499185</v>
      </c>
      <c r="N3811" s="159" t="n">
        <v>539119.8</v>
      </c>
      <c r="O3811" s="162">
        <f>MIN(K3811,L3811,M3811,N3811)</f>
        <v/>
      </c>
      <c r="P3811" s="162">
        <f>MAX(K3811,L3811,M3811,N3811)</f>
        <v/>
      </c>
      <c r="Q3811" s="162">
        <f>MEDIAN(K3811,L3811,M3811,N3811)</f>
        <v/>
      </c>
      <c r="R3811" s="162">
        <f>AVERAGE(K3811,L3811,M3811,N3811)</f>
        <v/>
      </c>
      <c r="S3811" s="162">
        <f>AVERAGE(O3811,Q3811)</f>
        <v/>
      </c>
      <c r="T3811" s="162">
        <f>AVERAGE(P3811,Q3811)</f>
        <v/>
      </c>
      <c r="U3811" s="41">
        <f>STDEVA(K3811,L3811,M3811,N3811)</f>
        <v/>
      </c>
      <c r="V3811" s="42">
        <f>U3811/Q3811</f>
        <v/>
      </c>
      <c r="W3811" s="43">
        <f>IF(X3811=O3811,"MENOR",IF(X3811=S3811,"PROM[MEN-MED]","PROMEDIO"))</f>
        <v/>
      </c>
      <c r="X3811" s="163">
        <f>IF(V3811&lt;=300%,O3811,IF(AND(V3811&gt;100%,V3811&lt;=150%),S3811,R3811))</f>
        <v/>
      </c>
      <c r="Y3811" s="162">
        <f>ROUND(X3811,0)</f>
        <v/>
      </c>
    </row>
    <row r="3812" ht="15.75" customHeight="1">
      <c r="B3812" s="32" t="inlineStr">
        <is>
          <t>5.57</t>
        </is>
      </c>
      <c r="C3812" s="32" t="n">
        <v>8714199</v>
      </c>
      <c r="D3812" s="59" t="inlineStr">
        <is>
          <t>CAMBIO DE CONJUNTO DEL INTERRUPTOR DE APERTURA DE LA PUERTA DEL MALETERO</t>
        </is>
      </c>
      <c r="E3812" s="56" t="inlineStr">
        <is>
          <t>cambio de conjunto del interruptor de apertura de la puerta del maletero</t>
        </is>
      </c>
      <c r="F3812" s="32" t="inlineStr">
        <is>
          <t>Unidad</t>
        </is>
      </c>
      <c r="G3812" s="35" t="inlineStr">
        <is>
          <t>suministro</t>
        </is>
      </c>
      <c r="H3812" s="159" t="n">
        <v>410372</v>
      </c>
      <c r="I3812" s="37" t="n">
        <v>158.91</v>
      </c>
      <c r="J3812" s="37" t="n">
        <v>151.76</v>
      </c>
      <c r="K3812" s="160">
        <f>H3812*(I3812/J3812)</f>
        <v/>
      </c>
      <c r="L3812" s="159" t="n">
        <v>514160.5511</v>
      </c>
      <c r="M3812" s="159" t="n">
        <v>499185</v>
      </c>
      <c r="N3812" s="159" t="n">
        <v>539119.8</v>
      </c>
      <c r="O3812" s="162">
        <f>MIN(K3812,L3812,M3812,N3812)</f>
        <v/>
      </c>
      <c r="P3812" s="162">
        <f>MAX(K3812,L3812,M3812,N3812)</f>
        <v/>
      </c>
      <c r="Q3812" s="162">
        <f>MEDIAN(K3812,L3812,M3812,N3812)</f>
        <v/>
      </c>
      <c r="R3812" s="162">
        <f>AVERAGE(K3812,L3812,M3812,N3812)</f>
        <v/>
      </c>
      <c r="S3812" s="162">
        <f>AVERAGE(O3812,Q3812)</f>
        <v/>
      </c>
      <c r="T3812" s="162">
        <f>AVERAGE(P3812,Q3812)</f>
        <v/>
      </c>
      <c r="U3812" s="41">
        <f>STDEVA(K3812,L3812,M3812,N3812)</f>
        <v/>
      </c>
      <c r="V3812" s="42">
        <f>U3812/Q3812</f>
        <v/>
      </c>
      <c r="W3812" s="43">
        <f>IF(X3812=O3812,"MENOR",IF(X3812=S3812,"PROM[MEN-MED]","PROMEDIO"))</f>
        <v/>
      </c>
      <c r="X3812" s="163">
        <f>IF(V3812&lt;=300%,O3812,IF(AND(V3812&gt;100%,V3812&lt;=150%),S3812,R3812))</f>
        <v/>
      </c>
      <c r="Y3812" s="162">
        <f>ROUND(X3812,0)</f>
        <v/>
      </c>
    </row>
    <row r="3813" ht="15.75" customHeight="1">
      <c r="B3813" s="32" t="inlineStr">
        <is>
          <t>5.58</t>
        </is>
      </c>
      <c r="C3813" s="32" t="n">
        <v>8714199</v>
      </c>
      <c r="D3813" s="59" t="inlineStr">
        <is>
          <t>CAMBIO DE CONJUNTO DE LA LUZ DE LECTURA DE MAPAS</t>
        </is>
      </c>
      <c r="E3813" s="56" t="inlineStr">
        <is>
          <t>cambio de conjunto de la luz de lectura de mapas</t>
        </is>
      </c>
      <c r="F3813" s="32" t="inlineStr">
        <is>
          <t>Unidad</t>
        </is>
      </c>
      <c r="G3813" s="35" t="inlineStr">
        <is>
          <t>suministro</t>
        </is>
      </c>
      <c r="H3813" s="159" t="n">
        <v>410372</v>
      </c>
      <c r="I3813" s="37" t="n">
        <v>158.91</v>
      </c>
      <c r="J3813" s="37" t="n">
        <v>151.76</v>
      </c>
      <c r="K3813" s="160">
        <f>H3813*(I3813/J3813)</f>
        <v/>
      </c>
      <c r="L3813" s="159" t="n">
        <v>509354.5695</v>
      </c>
      <c r="M3813" s="159" t="n">
        <v>494519</v>
      </c>
      <c r="N3813" s="159" t="n">
        <v>534080.52</v>
      </c>
      <c r="O3813" s="162">
        <f>MIN(K3813,L3813,M3813,N3813)</f>
        <v/>
      </c>
      <c r="P3813" s="162">
        <f>MAX(K3813,L3813,M3813,N3813)</f>
        <v/>
      </c>
      <c r="Q3813" s="162">
        <f>MEDIAN(K3813,L3813,M3813,N3813)</f>
        <v/>
      </c>
      <c r="R3813" s="162">
        <f>AVERAGE(K3813,L3813,M3813,N3813)</f>
        <v/>
      </c>
      <c r="S3813" s="162">
        <f>AVERAGE(O3813,Q3813)</f>
        <v/>
      </c>
      <c r="T3813" s="162">
        <f>AVERAGE(P3813,Q3813)</f>
        <v/>
      </c>
      <c r="U3813" s="41">
        <f>STDEVA(K3813,L3813,M3813,N3813)</f>
        <v/>
      </c>
      <c r="V3813" s="42">
        <f>U3813/Q3813</f>
        <v/>
      </c>
      <c r="W3813" s="43">
        <f>IF(X3813=O3813,"MENOR",IF(X3813=S3813,"PROM[MEN-MED]","PROMEDIO"))</f>
        <v/>
      </c>
      <c r="X3813" s="163">
        <f>IF(V3813&lt;=300%,O3813,IF(AND(V3813&gt;100%,V3813&lt;=150%),S3813,R3813))</f>
        <v/>
      </c>
      <c r="Y3813" s="162">
        <f>ROUND(X3813,0)</f>
        <v/>
      </c>
    </row>
    <row r="3814" ht="15.75" customHeight="1">
      <c r="B3814" s="32" t="inlineStr">
        <is>
          <t>5.59</t>
        </is>
      </c>
      <c r="C3814" s="32" t="n">
        <v>8714199</v>
      </c>
      <c r="D3814" s="59" t="inlineStr">
        <is>
          <t xml:space="preserve">CAMBIO DE CONJUNTO DEL INTERRUPTOR DE LA LUZ DE CORTESIA DE LA PUERTA </t>
        </is>
      </c>
      <c r="E3814" s="56" t="inlineStr">
        <is>
          <t xml:space="preserve">cambio de conjunto del interruptor de la luz de cortesia de la puerta </t>
        </is>
      </c>
      <c r="F3814" s="32" t="inlineStr">
        <is>
          <t>Unidad</t>
        </is>
      </c>
      <c r="G3814" s="35" t="inlineStr">
        <is>
          <t>suministro</t>
        </is>
      </c>
      <c r="H3814" s="159" t="n">
        <v>410372</v>
      </c>
      <c r="I3814" s="37" t="n">
        <v>158.91</v>
      </c>
      <c r="J3814" s="37" t="n">
        <v>151.76</v>
      </c>
      <c r="K3814" s="160">
        <f>H3814*(I3814/J3814)</f>
        <v/>
      </c>
      <c r="L3814" s="159" t="n">
        <v>504549.6232</v>
      </c>
      <c r="M3814" s="159" t="n">
        <v>489854</v>
      </c>
      <c r="N3814" s="159" t="n">
        <v>529042.3199999999</v>
      </c>
      <c r="O3814" s="162">
        <f>MIN(K3814,L3814,M3814,N3814)</f>
        <v/>
      </c>
      <c r="P3814" s="162">
        <f>MAX(K3814,L3814,M3814,N3814)</f>
        <v/>
      </c>
      <c r="Q3814" s="162">
        <f>MEDIAN(K3814,L3814,M3814,N3814)</f>
        <v/>
      </c>
      <c r="R3814" s="162">
        <f>AVERAGE(K3814,L3814,M3814,N3814)</f>
        <v/>
      </c>
      <c r="S3814" s="162">
        <f>AVERAGE(O3814,Q3814)</f>
        <v/>
      </c>
      <c r="T3814" s="162">
        <f>AVERAGE(P3814,Q3814)</f>
        <v/>
      </c>
      <c r="U3814" s="41">
        <f>STDEVA(K3814,L3814,M3814,N3814)</f>
        <v/>
      </c>
      <c r="V3814" s="42">
        <f>U3814/Q3814</f>
        <v/>
      </c>
      <c r="W3814" s="43">
        <f>IF(X3814=O3814,"MENOR",IF(X3814=S3814,"PROM[MEN-MED]","PROMEDIO"))</f>
        <v/>
      </c>
      <c r="X3814" s="163">
        <f>IF(V3814&lt;=300%,O3814,IF(AND(V3814&gt;100%,V3814&lt;=150%),S3814,R3814))</f>
        <v/>
      </c>
      <c r="Y3814" s="162">
        <f>ROUND(X3814,0)</f>
        <v/>
      </c>
    </row>
    <row r="3815" ht="15.75" customHeight="1">
      <c r="B3815" s="32" t="inlineStr">
        <is>
          <t>5.60</t>
        </is>
      </c>
      <c r="C3815" s="32" t="n">
        <v>8714199</v>
      </c>
      <c r="D3815" s="59" t="inlineStr">
        <is>
          <t>CAMBIO DE CONJUNTO DEL INTERRUPTOR DEL LIMPIAPARABRISAS</t>
        </is>
      </c>
      <c r="E3815" s="56" t="inlineStr">
        <is>
          <t>cambio de conjunto del interruptor del limpiaparabrisas</t>
        </is>
      </c>
      <c r="F3815" s="32" t="inlineStr">
        <is>
          <t>Unidad</t>
        </is>
      </c>
      <c r="G3815" s="35" t="inlineStr">
        <is>
          <t>suministro</t>
        </is>
      </c>
      <c r="H3815" s="159" t="n">
        <v>683953</v>
      </c>
      <c r="I3815" s="37" t="n">
        <v>158.91</v>
      </c>
      <c r="J3815" s="37" t="n">
        <v>151.76</v>
      </c>
      <c r="K3815" s="160">
        <f>H3815*(I3815/J3815)</f>
        <v/>
      </c>
      <c r="L3815" s="159" t="n">
        <v>824898.1587</v>
      </c>
      <c r="M3815" s="159" t="n">
        <v>800872</v>
      </c>
      <c r="N3815" s="159" t="n">
        <v>864941.76</v>
      </c>
      <c r="O3815" s="162">
        <f>MIN(K3815,L3815,M3815,N3815)</f>
        <v/>
      </c>
      <c r="P3815" s="162">
        <f>MAX(K3815,L3815,M3815,N3815)</f>
        <v/>
      </c>
      <c r="Q3815" s="162">
        <f>MEDIAN(K3815,L3815,M3815,N3815)</f>
        <v/>
      </c>
      <c r="R3815" s="162">
        <f>AVERAGE(K3815,L3815,M3815,N3815)</f>
        <v/>
      </c>
      <c r="S3815" s="162">
        <f>AVERAGE(O3815,Q3815)</f>
        <v/>
      </c>
      <c r="T3815" s="162">
        <f>AVERAGE(P3815,Q3815)</f>
        <v/>
      </c>
      <c r="U3815" s="41">
        <f>STDEVA(K3815,L3815,M3815,N3815)</f>
        <v/>
      </c>
      <c r="V3815" s="42">
        <f>U3815/Q3815</f>
        <v/>
      </c>
      <c r="W3815" s="43">
        <f>IF(X3815=O3815,"MENOR",IF(X3815=S3815,"PROM[MEN-MED]","PROMEDIO"))</f>
        <v/>
      </c>
      <c r="X3815" s="163">
        <f>IF(V3815&lt;=300%,O3815,IF(AND(V3815&gt;100%,V3815&lt;=150%),S3815,R3815))</f>
        <v/>
      </c>
      <c r="Y3815" s="162">
        <f>ROUND(X3815,0)</f>
        <v/>
      </c>
    </row>
    <row r="3816" ht="15.75" customHeight="1">
      <c r="B3816" s="32" t="inlineStr">
        <is>
          <t>5.61</t>
        </is>
      </c>
      <c r="C3816" s="32" t="n">
        <v>8714199</v>
      </c>
      <c r="D3816" s="59" t="inlineStr">
        <is>
          <t>CAMBIO DE RECEPTOR CONTROL DE LAS PUERTAS</t>
        </is>
      </c>
      <c r="E3816" s="56" t="inlineStr">
        <is>
          <t>cambio de receptor control de las puertas</t>
        </is>
      </c>
      <c r="F3816" s="32" t="inlineStr">
        <is>
          <t>Unidad</t>
        </is>
      </c>
      <c r="G3816" s="35" t="inlineStr">
        <is>
          <t>suministro</t>
        </is>
      </c>
      <c r="H3816" s="159" t="n">
        <v>683953</v>
      </c>
      <c r="I3816" s="37" t="n">
        <v>158.91</v>
      </c>
      <c r="J3816" s="37" t="n">
        <v>151.76</v>
      </c>
      <c r="K3816" s="160">
        <f>H3816*(I3816/J3816)</f>
        <v/>
      </c>
      <c r="L3816" s="159" t="n">
        <v>840915.6896</v>
      </c>
      <c r="M3816" s="159" t="n">
        <v>816423</v>
      </c>
      <c r="N3816" s="159" t="n">
        <v>881736.84</v>
      </c>
      <c r="O3816" s="162">
        <f>MIN(K3816,L3816,M3816,N3816)</f>
        <v/>
      </c>
      <c r="P3816" s="162">
        <f>MAX(K3816,L3816,M3816,N3816)</f>
        <v/>
      </c>
      <c r="Q3816" s="162">
        <f>MEDIAN(K3816,L3816,M3816,N3816)</f>
        <v/>
      </c>
      <c r="R3816" s="162">
        <f>AVERAGE(K3816,L3816,M3816,N3816)</f>
        <v/>
      </c>
      <c r="S3816" s="162">
        <f>AVERAGE(O3816,Q3816)</f>
        <v/>
      </c>
      <c r="T3816" s="162">
        <f>AVERAGE(P3816,Q3816)</f>
        <v/>
      </c>
      <c r="U3816" s="41">
        <f>STDEVA(K3816,L3816,M3816,N3816)</f>
        <v/>
      </c>
      <c r="V3816" s="42">
        <f>U3816/Q3816</f>
        <v/>
      </c>
      <c r="W3816" s="43">
        <f>IF(X3816=O3816,"MENOR",IF(X3816=S3816,"PROM[MEN-MED]","PROMEDIO"))</f>
        <v/>
      </c>
      <c r="X3816" s="163">
        <f>IF(V3816&lt;=300%,O3816,IF(AND(V3816&gt;100%,V3816&lt;=150%),S3816,R3816))</f>
        <v/>
      </c>
      <c r="Y3816" s="162">
        <f>ROUND(X3816,0)</f>
        <v/>
      </c>
    </row>
    <row r="3817" ht="15.75" customHeight="1">
      <c r="B3817" s="32" t="inlineStr">
        <is>
          <t>5.62</t>
        </is>
      </c>
      <c r="C3817" s="32" t="n">
        <v>8714199</v>
      </c>
      <c r="D3817" s="59" t="inlineStr">
        <is>
          <t>CAMBIO DE CONJUNTO DE LOS INSTRUMENTOS AUXILIARES</t>
        </is>
      </c>
      <c r="E3817" s="56" t="inlineStr">
        <is>
          <t>cambio de conjunto de los instrumentos auxiliares</t>
        </is>
      </c>
      <c r="F3817" s="32" t="inlineStr">
        <is>
          <t>Unidad</t>
        </is>
      </c>
      <c r="G3817" s="35" t="inlineStr">
        <is>
          <t>suministro</t>
        </is>
      </c>
      <c r="H3817" s="159" t="n">
        <v>410372</v>
      </c>
      <c r="I3817" s="37" t="n">
        <v>158.91</v>
      </c>
      <c r="J3817" s="37" t="n">
        <v>151.76</v>
      </c>
      <c r="K3817" s="160">
        <f>H3817*(I3817/J3817)</f>
        <v/>
      </c>
      <c r="L3817" s="159" t="n">
        <v>499744.665</v>
      </c>
      <c r="M3817" s="159" t="n">
        <v>485189</v>
      </c>
      <c r="N3817" s="159" t="n">
        <v>524004.12</v>
      </c>
      <c r="O3817" s="162">
        <f>MIN(K3817,L3817,M3817,N3817)</f>
        <v/>
      </c>
      <c r="P3817" s="162">
        <f>MAX(K3817,L3817,M3817,N3817)</f>
        <v/>
      </c>
      <c r="Q3817" s="162">
        <f>MEDIAN(K3817,L3817,M3817,N3817)</f>
        <v/>
      </c>
      <c r="R3817" s="162">
        <f>AVERAGE(K3817,L3817,M3817,N3817)</f>
        <v/>
      </c>
      <c r="S3817" s="162">
        <f>AVERAGE(O3817,Q3817)</f>
        <v/>
      </c>
      <c r="T3817" s="162">
        <f>AVERAGE(P3817,Q3817)</f>
        <v/>
      </c>
      <c r="U3817" s="41">
        <f>STDEVA(K3817,L3817,M3817,N3817)</f>
        <v/>
      </c>
      <c r="V3817" s="42">
        <f>U3817/Q3817</f>
        <v/>
      </c>
      <c r="W3817" s="43">
        <f>IF(X3817=O3817,"MENOR",IF(X3817=S3817,"PROM[MEN-MED]","PROMEDIO"))</f>
        <v/>
      </c>
      <c r="X3817" s="163">
        <f>IF(V3817&lt;=300%,O3817,IF(AND(V3817&gt;100%,V3817&lt;=150%),S3817,R3817))</f>
        <v/>
      </c>
      <c r="Y3817" s="162">
        <f>ROUND(X3817,0)</f>
        <v/>
      </c>
    </row>
    <row r="3818" ht="15.75" customHeight="1">
      <c r="B3818" s="32" t="inlineStr">
        <is>
          <t>5.63</t>
        </is>
      </c>
      <c r="C3818" s="32" t="n">
        <v>8714199</v>
      </c>
      <c r="D3818" s="59" t="inlineStr">
        <is>
          <t>CAMBIO DE REOSTATO CONTROL DE LUCES</t>
        </is>
      </c>
      <c r="E3818" s="56" t="inlineStr">
        <is>
          <t>cambio de reostato control de luces</t>
        </is>
      </c>
      <c r="F3818" s="32" t="inlineStr">
        <is>
          <t>Unidad</t>
        </is>
      </c>
      <c r="G3818" s="35" t="inlineStr">
        <is>
          <t>suministro</t>
        </is>
      </c>
      <c r="H3818" s="159" t="n">
        <v>683953</v>
      </c>
      <c r="I3818" s="37" t="n">
        <v>158.91</v>
      </c>
      <c r="J3818" s="37" t="n">
        <v>151.76</v>
      </c>
      <c r="K3818" s="160">
        <f>H3818*(I3818/J3818)</f>
        <v/>
      </c>
      <c r="L3818" s="159" t="n">
        <v>840915.6896</v>
      </c>
      <c r="M3818" s="159" t="n">
        <v>816423</v>
      </c>
      <c r="N3818" s="159" t="n">
        <v>881736.84</v>
      </c>
      <c r="O3818" s="162">
        <f>MIN(K3818,L3818,M3818,N3818)</f>
        <v/>
      </c>
      <c r="P3818" s="162">
        <f>MAX(K3818,L3818,M3818,N3818)</f>
        <v/>
      </c>
      <c r="Q3818" s="162">
        <f>MEDIAN(K3818,L3818,M3818,N3818)</f>
        <v/>
      </c>
      <c r="R3818" s="162">
        <f>AVERAGE(K3818,L3818,M3818,N3818)</f>
        <v/>
      </c>
      <c r="S3818" s="162">
        <f>AVERAGE(O3818,Q3818)</f>
        <v/>
      </c>
      <c r="T3818" s="162">
        <f>AVERAGE(P3818,Q3818)</f>
        <v/>
      </c>
      <c r="U3818" s="41">
        <f>STDEVA(K3818,L3818,M3818,N3818)</f>
        <v/>
      </c>
      <c r="V3818" s="42">
        <f>U3818/Q3818</f>
        <v/>
      </c>
      <c r="W3818" s="43">
        <f>IF(X3818=O3818,"MENOR",IF(X3818=S3818,"PROM[MEN-MED]","PROMEDIO"))</f>
        <v/>
      </c>
      <c r="X3818" s="163">
        <f>IF(V3818&lt;=300%,O3818,IF(AND(V3818&gt;100%,V3818&lt;=150%),S3818,R3818))</f>
        <v/>
      </c>
      <c r="Y3818" s="162">
        <f>ROUND(X3818,0)</f>
        <v/>
      </c>
    </row>
    <row r="3819" ht="15" customHeight="1">
      <c r="B3819" s="26" t="inlineStr">
        <is>
          <t>6.</t>
        </is>
      </c>
      <c r="C3819" s="142" t="inlineStr">
        <is>
          <t>SISTEMA DE REFRIGERACIÓN</t>
        </is>
      </c>
      <c r="H3819" s="157" t="n"/>
      <c r="I3819" s="29" t="n"/>
      <c r="J3819" s="29" t="n"/>
      <c r="K3819" s="157" t="n"/>
      <c r="L3819" s="157" t="n"/>
      <c r="M3819" s="157" t="n"/>
      <c r="N3819" s="157" t="n"/>
      <c r="O3819" s="29" t="n"/>
      <c r="P3819" s="29" t="n"/>
      <c r="Q3819" s="29" t="n"/>
      <c r="R3819" s="29" t="n"/>
      <c r="S3819" s="29" t="n"/>
      <c r="T3819" s="29" t="n"/>
      <c r="U3819" s="29" t="n"/>
      <c r="V3819" s="75" t="n"/>
      <c r="W3819" s="29" t="n"/>
      <c r="X3819" s="29" t="n"/>
      <c r="Y3819" s="29" t="n"/>
    </row>
    <row r="3820" ht="15.75" customHeight="1">
      <c r="B3820" s="32" t="inlineStr">
        <is>
          <t>6.1</t>
        </is>
      </c>
      <c r="C3820" s="32" t="n">
        <v>8714199</v>
      </c>
      <c r="D3820" s="59" t="inlineStr">
        <is>
          <t>CAMBIO DE CONJUNTO DE ADMISION DE AIRE FRIO</t>
        </is>
      </c>
      <c r="E3820" s="56" t="inlineStr">
        <is>
          <t>cambio de conjunto de admision de aire frio</t>
        </is>
      </c>
      <c r="F3820" s="32" t="inlineStr">
        <is>
          <t>Unidad</t>
        </is>
      </c>
      <c r="G3820" s="35" t="inlineStr">
        <is>
          <t>suministro</t>
        </is>
      </c>
      <c r="H3820" s="159" t="n">
        <v>945098</v>
      </c>
      <c r="I3820" s="37" t="n">
        <v>158.91</v>
      </c>
      <c r="J3820" s="37" t="n">
        <v>151.76</v>
      </c>
      <c r="K3820" s="160">
        <f>H3820*(I3820/J3820)</f>
        <v/>
      </c>
      <c r="L3820" s="159" t="n">
        <v>1177282.7913</v>
      </c>
      <c r="M3820" s="159" t="n">
        <v>1142993</v>
      </c>
      <c r="N3820" s="159" t="n">
        <v>1234432.44</v>
      </c>
      <c r="O3820" s="162">
        <f>MIN(K3820,L3820,M3820,N3820)</f>
        <v/>
      </c>
      <c r="P3820" s="162">
        <f>MAX(K3820,L3820,M3820,N3820)</f>
        <v/>
      </c>
      <c r="Q3820" s="162">
        <f>MEDIAN(K3820,L3820,M3820,N3820)</f>
        <v/>
      </c>
      <c r="R3820" s="162">
        <f>AVERAGE(K3820,L3820,M3820,N3820)</f>
        <v/>
      </c>
      <c r="S3820" s="162">
        <f>AVERAGE(O3820,Q3820)</f>
        <v/>
      </c>
      <c r="T3820" s="162">
        <f>AVERAGE(P3820,Q3820)</f>
        <v/>
      </c>
      <c r="U3820" s="41">
        <f>STDEVA(K3820,L3820,M3820,N3820)</f>
        <v/>
      </c>
      <c r="V3820" s="42">
        <f>U3820/Q3820</f>
        <v/>
      </c>
      <c r="W3820" s="43">
        <f>IF(X3820=O3820,"MENOR",IF(X3820=S3820,"PROM[MEN-MED]","PROMEDIO"))</f>
        <v/>
      </c>
      <c r="X3820" s="163">
        <f>IF(V3820&lt;=300%,O3820,IF(AND(V3820&gt;100%,V3820&lt;=150%),S3820,R3820))</f>
        <v/>
      </c>
      <c r="Y3820" s="162">
        <f>ROUND(X3820,0)</f>
        <v/>
      </c>
    </row>
    <row r="3821" ht="15.75" customHeight="1">
      <c r="B3821" s="32" t="inlineStr">
        <is>
          <t>6.2</t>
        </is>
      </c>
      <c r="C3821" s="32" t="n">
        <v>8714199</v>
      </c>
      <c r="D3821" s="59" t="inlineStr">
        <is>
          <t>CAMBIO DE MAGUERA DEL RADIADOR NO.1</t>
        </is>
      </c>
      <c r="E3821" s="56" t="inlineStr">
        <is>
          <t>cambio de maguera del radiador no.1</t>
        </is>
      </c>
      <c r="F3821" s="32" t="inlineStr">
        <is>
          <t>Unidad</t>
        </is>
      </c>
      <c r="G3821" s="35" t="inlineStr">
        <is>
          <t>suministro</t>
        </is>
      </c>
      <c r="H3821" s="159" t="n">
        <v>136791</v>
      </c>
      <c r="I3821" s="37" t="n">
        <v>158.91</v>
      </c>
      <c r="J3821" s="37" t="n">
        <v>151.76</v>
      </c>
      <c r="K3821" s="160">
        <f>H3821*(I3821/J3821)</f>
        <v/>
      </c>
      <c r="L3821" s="159" t="n">
        <v>171386.8464</v>
      </c>
      <c r="M3821" s="159" t="n">
        <v>166395</v>
      </c>
      <c r="N3821" s="159" t="n">
        <v>179706.6</v>
      </c>
      <c r="O3821" s="162">
        <f>MIN(K3821,L3821,M3821,N3821)</f>
        <v/>
      </c>
      <c r="P3821" s="162">
        <f>MAX(K3821,L3821,M3821,N3821)</f>
        <v/>
      </c>
      <c r="Q3821" s="162">
        <f>MEDIAN(K3821,L3821,M3821,N3821)</f>
        <v/>
      </c>
      <c r="R3821" s="162">
        <f>AVERAGE(K3821,L3821,M3821,N3821)</f>
        <v/>
      </c>
      <c r="S3821" s="162">
        <f>AVERAGE(O3821,Q3821)</f>
        <v/>
      </c>
      <c r="T3821" s="162">
        <f>AVERAGE(P3821,Q3821)</f>
        <v/>
      </c>
      <c r="U3821" s="41">
        <f>STDEVA(K3821,L3821,M3821,N3821)</f>
        <v/>
      </c>
      <c r="V3821" s="42">
        <f>U3821/Q3821</f>
        <v/>
      </c>
      <c r="W3821" s="43">
        <f>IF(X3821=O3821,"MENOR",IF(X3821=S3821,"PROM[MEN-MED]","PROMEDIO"))</f>
        <v/>
      </c>
      <c r="X3821" s="163">
        <f>IF(V3821&lt;=300%,O3821,IF(AND(V3821&gt;100%,V3821&lt;=150%),S3821,R3821))</f>
        <v/>
      </c>
      <c r="Y3821" s="162">
        <f>ROUND(X3821,0)</f>
        <v/>
      </c>
    </row>
    <row r="3822" ht="15.75" customHeight="1">
      <c r="B3822" s="32" t="inlineStr">
        <is>
          <t>6.3</t>
        </is>
      </c>
      <c r="C3822" s="32" t="n">
        <v>8714199</v>
      </c>
      <c r="D3822" s="59" t="inlineStr">
        <is>
          <t>CAMBIO DE MANGUERA DEL RADIADOR NO.2</t>
        </is>
      </c>
      <c r="E3822" s="56" t="inlineStr">
        <is>
          <t>cambio de manguera del radiador no.2</t>
        </is>
      </c>
      <c r="F3822" s="32" t="inlineStr">
        <is>
          <t>Unidad</t>
        </is>
      </c>
      <c r="G3822" s="35" t="inlineStr">
        <is>
          <t>suministro</t>
        </is>
      </c>
      <c r="H3822" s="159" t="n">
        <v>136791</v>
      </c>
      <c r="I3822" s="37" t="n">
        <v>158.91</v>
      </c>
      <c r="J3822" s="37" t="n">
        <v>151.76</v>
      </c>
      <c r="K3822" s="160">
        <f>H3822*(I3822/J3822)</f>
        <v/>
      </c>
      <c r="L3822" s="159" t="n">
        <v>171386.8464</v>
      </c>
      <c r="M3822" s="159" t="n">
        <v>166395</v>
      </c>
      <c r="N3822" s="159" t="n">
        <v>179706.6</v>
      </c>
      <c r="O3822" s="162">
        <f>MIN(K3822,L3822,M3822,N3822)</f>
        <v/>
      </c>
      <c r="P3822" s="162">
        <f>MAX(K3822,L3822,M3822,N3822)</f>
        <v/>
      </c>
      <c r="Q3822" s="162">
        <f>MEDIAN(K3822,L3822,M3822,N3822)</f>
        <v/>
      </c>
      <c r="R3822" s="162">
        <f>AVERAGE(K3822,L3822,M3822,N3822)</f>
        <v/>
      </c>
      <c r="S3822" s="162">
        <f>AVERAGE(O3822,Q3822)</f>
        <v/>
      </c>
      <c r="T3822" s="162">
        <f>AVERAGE(P3822,Q3822)</f>
        <v/>
      </c>
      <c r="U3822" s="41">
        <f>STDEVA(K3822,L3822,M3822,N3822)</f>
        <v/>
      </c>
      <c r="V3822" s="42">
        <f>U3822/Q3822</f>
        <v/>
      </c>
      <c r="W3822" s="43">
        <f>IF(X3822=O3822,"MENOR",IF(X3822=S3822,"PROM[MEN-MED]","PROMEDIO"))</f>
        <v/>
      </c>
      <c r="X3822" s="163">
        <f>IF(V3822&lt;=300%,O3822,IF(AND(V3822&gt;100%,V3822&lt;=150%),S3822,R3822))</f>
        <v/>
      </c>
      <c r="Y3822" s="162">
        <f>ROUND(X3822,0)</f>
        <v/>
      </c>
    </row>
    <row r="3823" ht="15.75" customHeight="1">
      <c r="B3823" s="32" t="inlineStr">
        <is>
          <t>6.4</t>
        </is>
      </c>
      <c r="C3823" s="32" t="n">
        <v>8714199</v>
      </c>
      <c r="D3823" s="59" t="inlineStr">
        <is>
          <t xml:space="preserve">CAMBIO DE DEPOSITO DEL RADIADOR </t>
        </is>
      </c>
      <c r="E3823" s="34" t="inlineStr">
        <is>
          <t xml:space="preserve">cambio de deposito del radiador </t>
        </is>
      </c>
      <c r="F3823" s="32" t="inlineStr">
        <is>
          <t>Unidad</t>
        </is>
      </c>
      <c r="G3823" s="35" t="inlineStr">
        <is>
          <t>suministro</t>
        </is>
      </c>
      <c r="H3823" s="159" t="n">
        <v>273581</v>
      </c>
      <c r="I3823" s="37" t="n">
        <v>158.91</v>
      </c>
      <c r="J3823" s="37" t="n">
        <v>151.76</v>
      </c>
      <c r="K3823" s="160">
        <f>H3823*(I3823/J3823)</f>
        <v/>
      </c>
      <c r="L3823" s="159" t="n">
        <v>333162.7649</v>
      </c>
      <c r="M3823" s="159" t="n">
        <v>323459</v>
      </c>
      <c r="N3823" s="159" t="n">
        <v>349335.72</v>
      </c>
      <c r="O3823" s="162">
        <f>MIN(K3823,L3823,M3823,N3823)</f>
        <v/>
      </c>
      <c r="P3823" s="162">
        <f>MAX(K3823,L3823,M3823,N3823)</f>
        <v/>
      </c>
      <c r="Q3823" s="162">
        <f>MEDIAN(K3823,L3823,M3823,N3823)</f>
        <v/>
      </c>
      <c r="R3823" s="162">
        <f>AVERAGE(K3823,L3823,M3823,N3823)</f>
        <v/>
      </c>
      <c r="S3823" s="162">
        <f>AVERAGE(O3823,Q3823)</f>
        <v/>
      </c>
      <c r="T3823" s="162">
        <f>AVERAGE(P3823,Q3823)</f>
        <v/>
      </c>
      <c r="U3823" s="41">
        <f>STDEVA(K3823,L3823,M3823,N3823)</f>
        <v/>
      </c>
      <c r="V3823" s="42">
        <f>U3823/Q3823</f>
        <v/>
      </c>
      <c r="W3823" s="43">
        <f>IF(X3823=O3823,"MENOR",IF(X3823=S3823,"PROM[MEN-MED]","PROMEDIO"))</f>
        <v/>
      </c>
      <c r="X3823" s="163">
        <f>IF(V3823&lt;=300%,O3823,IF(AND(V3823&gt;100%,V3823&lt;=150%),S3823,R3823))</f>
        <v/>
      </c>
      <c r="Y3823" s="162">
        <f>ROUND(X3823,0)</f>
        <v/>
      </c>
    </row>
    <row r="3824" ht="15.75" customHeight="1">
      <c r="B3824" s="32" t="inlineStr">
        <is>
          <t>6.5</t>
        </is>
      </c>
      <c r="C3824" s="32" t="n">
        <v>8714199</v>
      </c>
      <c r="D3824" s="59" t="inlineStr">
        <is>
          <t>CAMBIO DE VENTILADOR CON ACOPLE HIDRAULICO</t>
        </is>
      </c>
      <c r="E3824" s="56" t="inlineStr">
        <is>
          <t>cambio de ventilador con acople hidraulico</t>
        </is>
      </c>
      <c r="F3824" s="32" t="inlineStr">
        <is>
          <t>Unidad</t>
        </is>
      </c>
      <c r="G3824" s="35" t="inlineStr">
        <is>
          <t>suministro</t>
        </is>
      </c>
      <c r="H3824" s="159" t="n">
        <v>273581</v>
      </c>
      <c r="I3824" s="37" t="n">
        <v>158.91</v>
      </c>
      <c r="J3824" s="37" t="n">
        <v>151.76</v>
      </c>
      <c r="K3824" s="160">
        <f>H3824*(I3824/J3824)</f>
        <v/>
      </c>
      <c r="L3824" s="159" t="n">
        <v>333162.7649</v>
      </c>
      <c r="M3824" s="159" t="n">
        <v>323459</v>
      </c>
      <c r="N3824" s="159" t="n">
        <v>349335.72</v>
      </c>
      <c r="O3824" s="162">
        <f>MIN(K3824,L3824,M3824,N3824)</f>
        <v/>
      </c>
      <c r="P3824" s="162">
        <f>MAX(K3824,L3824,M3824,N3824)</f>
        <v/>
      </c>
      <c r="Q3824" s="162">
        <f>MEDIAN(K3824,L3824,M3824,N3824)</f>
        <v/>
      </c>
      <c r="R3824" s="162">
        <f>AVERAGE(K3824,L3824,M3824,N3824)</f>
        <v/>
      </c>
      <c r="S3824" s="162">
        <f>AVERAGE(O3824,Q3824)</f>
        <v/>
      </c>
      <c r="T3824" s="162">
        <f>AVERAGE(P3824,Q3824)</f>
        <v/>
      </c>
      <c r="U3824" s="41">
        <f>STDEVA(K3824,L3824,M3824,N3824)</f>
        <v/>
      </c>
      <c r="V3824" s="42">
        <f>U3824/Q3824</f>
        <v/>
      </c>
      <c r="W3824" s="43">
        <f>IF(X3824=O3824,"MENOR",IF(X3824=S3824,"PROM[MEN-MED]","PROMEDIO"))</f>
        <v/>
      </c>
      <c r="X3824" s="163">
        <f>IF(V3824&lt;=300%,O3824,IF(AND(V3824&gt;100%,V3824&lt;=150%),S3824,R3824))</f>
        <v/>
      </c>
      <c r="Y3824" s="162">
        <f>ROUND(X3824,0)</f>
        <v/>
      </c>
    </row>
    <row r="3825" ht="15.75" customHeight="1">
      <c r="B3825" s="32" t="inlineStr">
        <is>
          <t>6.6</t>
        </is>
      </c>
      <c r="C3825" s="32" t="n">
        <v>8714199</v>
      </c>
      <c r="D3825" s="59" t="inlineStr">
        <is>
          <t>CAMBIO DE POLEA DEL VENTILADOR</t>
        </is>
      </c>
      <c r="E3825" s="56" t="inlineStr">
        <is>
          <t>cambio de polea del ventilador</t>
        </is>
      </c>
      <c r="F3825" s="32" t="inlineStr">
        <is>
          <t>Unidad</t>
        </is>
      </c>
      <c r="G3825" s="35" t="inlineStr">
        <is>
          <t>suministro</t>
        </is>
      </c>
      <c r="H3825" s="159" t="n">
        <v>410372</v>
      </c>
      <c r="I3825" s="37" t="n">
        <v>158.91</v>
      </c>
      <c r="J3825" s="37" t="n">
        <v>151.76</v>
      </c>
      <c r="K3825" s="160">
        <f>H3825*(I3825/J3825)</f>
        <v/>
      </c>
      <c r="L3825" s="159" t="n">
        <v>499744.665</v>
      </c>
      <c r="M3825" s="159" t="n">
        <v>485189</v>
      </c>
      <c r="N3825" s="159" t="n">
        <v>524004.12</v>
      </c>
      <c r="O3825" s="162">
        <f>MIN(K3825,L3825,M3825,N3825)</f>
        <v/>
      </c>
      <c r="P3825" s="162">
        <f>MAX(K3825,L3825,M3825,N3825)</f>
        <v/>
      </c>
      <c r="Q3825" s="162">
        <f>MEDIAN(K3825,L3825,M3825,N3825)</f>
        <v/>
      </c>
      <c r="R3825" s="162">
        <f>AVERAGE(K3825,L3825,M3825,N3825)</f>
        <v/>
      </c>
      <c r="S3825" s="162">
        <f>AVERAGE(O3825,Q3825)</f>
        <v/>
      </c>
      <c r="T3825" s="162">
        <f>AVERAGE(P3825,Q3825)</f>
        <v/>
      </c>
      <c r="U3825" s="41">
        <f>STDEVA(K3825,L3825,M3825,N3825)</f>
        <v/>
      </c>
      <c r="V3825" s="42">
        <f>U3825/Q3825</f>
        <v/>
      </c>
      <c r="W3825" s="43">
        <f>IF(X3825=O3825,"MENOR",IF(X3825=S3825,"PROM[MEN-MED]","PROMEDIO"))</f>
        <v/>
      </c>
      <c r="X3825" s="163">
        <f>IF(V3825&lt;=300%,O3825,IF(AND(V3825&gt;100%,V3825&lt;=150%),S3825,R3825))</f>
        <v/>
      </c>
      <c r="Y3825" s="162">
        <f>ROUND(X3825,0)</f>
        <v/>
      </c>
    </row>
    <row r="3826" ht="15.75" customHeight="1">
      <c r="B3826" s="32" t="inlineStr">
        <is>
          <t>6.7</t>
        </is>
      </c>
      <c r="C3826" s="32" t="n">
        <v>8714199</v>
      </c>
      <c r="D3826" s="59" t="inlineStr">
        <is>
          <t xml:space="preserve">CAMBIO DE CORREA TRAPESOIDAL  DEL VENTILADOR Y DEL GENERADOR </t>
        </is>
      </c>
      <c r="E3826" s="34" t="inlineStr">
        <is>
          <t xml:space="preserve">cambio de correa trapesoidal  del ventilador y del generador </t>
        </is>
      </c>
      <c r="F3826" s="32" t="inlineStr">
        <is>
          <t>Unidad</t>
        </is>
      </c>
      <c r="G3826" s="35" t="inlineStr">
        <is>
          <t>suministro</t>
        </is>
      </c>
      <c r="H3826" s="159" t="n">
        <v>945098</v>
      </c>
      <c r="I3826" s="37" t="n">
        <v>158.91</v>
      </c>
      <c r="J3826" s="37" t="n">
        <v>151.76</v>
      </c>
      <c r="K3826" s="160">
        <f>H3826*(I3826/J3826)</f>
        <v/>
      </c>
      <c r="L3826" s="159" t="n">
        <v>1188494.3406</v>
      </c>
      <c r="M3826" s="159" t="n">
        <v>1153878</v>
      </c>
      <c r="N3826" s="159" t="n">
        <v>1246188.24</v>
      </c>
      <c r="O3826" s="162">
        <f>MIN(K3826,L3826,M3826,N3826)</f>
        <v/>
      </c>
      <c r="P3826" s="162">
        <f>MAX(K3826,L3826,M3826,N3826)</f>
        <v/>
      </c>
      <c r="Q3826" s="162">
        <f>MEDIAN(K3826,L3826,M3826,N3826)</f>
        <v/>
      </c>
      <c r="R3826" s="162">
        <f>AVERAGE(K3826,L3826,M3826,N3826)</f>
        <v/>
      </c>
      <c r="S3826" s="162">
        <f>AVERAGE(O3826,Q3826)</f>
        <v/>
      </c>
      <c r="T3826" s="162">
        <f>AVERAGE(P3826,Q3826)</f>
        <v/>
      </c>
      <c r="U3826" s="41">
        <f>STDEVA(K3826,L3826,M3826,N3826)</f>
        <v/>
      </c>
      <c r="V3826" s="42">
        <f>U3826/Q3826</f>
        <v/>
      </c>
      <c r="W3826" s="43">
        <f>IF(X3826=O3826,"MENOR",IF(X3826=S3826,"PROM[MEN-MED]","PROMEDIO"))</f>
        <v/>
      </c>
      <c r="X3826" s="163">
        <f>IF(V3826&lt;=300%,O3826,IF(AND(V3826&gt;100%,V3826&lt;=150%),S3826,R3826))</f>
        <v/>
      </c>
      <c r="Y3826" s="162">
        <f>ROUND(X3826,0)</f>
        <v/>
      </c>
    </row>
    <row r="3827" ht="15.75" customHeight="1">
      <c r="B3827" s="32" t="inlineStr">
        <is>
          <t>6.8</t>
        </is>
      </c>
      <c r="C3827" s="32" t="n">
        <v>8714199</v>
      </c>
      <c r="D3827" s="59" t="inlineStr">
        <is>
          <t>CAMBIO DE TUBO DEL ENFRIADOR DE ACEITE</t>
        </is>
      </c>
      <c r="E3827" s="34" t="inlineStr">
        <is>
          <t>cambio de tubo del enfriador de aceite</t>
        </is>
      </c>
      <c r="F3827" s="32" t="inlineStr">
        <is>
          <t>Unidad</t>
        </is>
      </c>
      <c r="G3827" s="35" t="inlineStr">
        <is>
          <t>suministro</t>
        </is>
      </c>
      <c r="H3827" s="159" t="n">
        <v>410372</v>
      </c>
      <c r="I3827" s="37" t="n">
        <v>158.91</v>
      </c>
      <c r="J3827" s="37" t="n">
        <v>151.76</v>
      </c>
      <c r="K3827" s="160">
        <f>H3827*(I3827/J3827)</f>
        <v/>
      </c>
      <c r="L3827" s="159" t="n">
        <v>509354.5695</v>
      </c>
      <c r="M3827" s="159" t="n">
        <v>494519</v>
      </c>
      <c r="N3827" s="159" t="n">
        <v>534080.52</v>
      </c>
      <c r="O3827" s="162">
        <f>MIN(K3827,L3827,M3827,N3827)</f>
        <v/>
      </c>
      <c r="P3827" s="162">
        <f>MAX(K3827,L3827,M3827,N3827)</f>
        <v/>
      </c>
      <c r="Q3827" s="162">
        <f>MEDIAN(K3827,L3827,M3827,N3827)</f>
        <v/>
      </c>
      <c r="R3827" s="162">
        <f>AVERAGE(K3827,L3827,M3827,N3827)</f>
        <v/>
      </c>
      <c r="S3827" s="162">
        <f>AVERAGE(O3827,Q3827)</f>
        <v/>
      </c>
      <c r="T3827" s="162">
        <f>AVERAGE(P3827,Q3827)</f>
        <v/>
      </c>
      <c r="U3827" s="41">
        <f>STDEVA(K3827,L3827,M3827,N3827)</f>
        <v/>
      </c>
      <c r="V3827" s="42">
        <f>U3827/Q3827</f>
        <v/>
      </c>
      <c r="W3827" s="43">
        <f>IF(X3827=O3827,"MENOR",IF(X3827=S3827,"PROM[MEN-MED]","PROMEDIO"))</f>
        <v/>
      </c>
      <c r="X3827" s="163">
        <f>IF(V3827&lt;=300%,O3827,IF(AND(V3827&gt;100%,V3827&lt;=150%),S3827,R3827))</f>
        <v/>
      </c>
      <c r="Y3827" s="162">
        <f>ROUND(X3827,0)</f>
        <v/>
      </c>
    </row>
    <row r="3828" ht="15.75" customHeight="1">
      <c r="B3828" s="32" t="inlineStr">
        <is>
          <t>6.9</t>
        </is>
      </c>
      <c r="C3828" s="32" t="n">
        <v>8714199</v>
      </c>
      <c r="D3828" s="59" t="inlineStr">
        <is>
          <t>CAMBIO DE MANGUERA DE DERIVACION DE AGUA NO.1</t>
        </is>
      </c>
      <c r="E3828" s="34" t="inlineStr">
        <is>
          <t>cambio de manguera de derivacion de agua no.1</t>
        </is>
      </c>
      <c r="F3828" s="32" t="inlineStr">
        <is>
          <t>Unidad</t>
        </is>
      </c>
      <c r="G3828" s="35" t="inlineStr">
        <is>
          <t>suministro</t>
        </is>
      </c>
      <c r="H3828" s="159" t="n">
        <v>273581</v>
      </c>
      <c r="I3828" s="37" t="n">
        <v>158.91</v>
      </c>
      <c r="J3828" s="37" t="n">
        <v>151.76</v>
      </c>
      <c r="K3828" s="160">
        <f>H3828*(I3828/J3828)</f>
        <v/>
      </c>
      <c r="L3828" s="159" t="n">
        <v>329959.4753</v>
      </c>
      <c r="M3828" s="159" t="n">
        <v>320349</v>
      </c>
      <c r="N3828" s="159" t="n">
        <v>345976.92</v>
      </c>
      <c r="O3828" s="162">
        <f>MIN(K3828,L3828,M3828,N3828)</f>
        <v/>
      </c>
      <c r="P3828" s="162">
        <f>MAX(K3828,L3828,M3828,N3828)</f>
        <v/>
      </c>
      <c r="Q3828" s="162">
        <f>MEDIAN(K3828,L3828,M3828,N3828)</f>
        <v/>
      </c>
      <c r="R3828" s="162">
        <f>AVERAGE(K3828,L3828,M3828,N3828)</f>
        <v/>
      </c>
      <c r="S3828" s="162">
        <f>AVERAGE(O3828,Q3828)</f>
        <v/>
      </c>
      <c r="T3828" s="162">
        <f>AVERAGE(P3828,Q3828)</f>
        <v/>
      </c>
      <c r="U3828" s="41">
        <f>STDEVA(K3828,L3828,M3828,N3828)</f>
        <v/>
      </c>
      <c r="V3828" s="42">
        <f>U3828/Q3828</f>
        <v/>
      </c>
      <c r="W3828" s="43">
        <f>IF(X3828=O3828,"MENOR",IF(X3828=S3828,"PROM[MEN-MED]","PROMEDIO"))</f>
        <v/>
      </c>
      <c r="X3828" s="163">
        <f>IF(V3828&lt;=300%,O3828,IF(AND(V3828&gt;100%,V3828&lt;=150%),S3828,R3828))</f>
        <v/>
      </c>
      <c r="Y3828" s="162">
        <f>ROUND(X3828,0)</f>
        <v/>
      </c>
    </row>
    <row r="3829" ht="15.75" customHeight="1">
      <c r="B3829" s="32" t="inlineStr">
        <is>
          <t>6.10</t>
        </is>
      </c>
      <c r="C3829" s="32" t="n">
        <v>8714199</v>
      </c>
      <c r="D3829" s="59" t="inlineStr">
        <is>
          <t>CAMBIO DE MANGUERA DE DERIVACION DE AGUA NO.2</t>
        </is>
      </c>
      <c r="E3829" s="34" t="inlineStr">
        <is>
          <t>cambio de manguera de derivacion de agua no.2</t>
        </is>
      </c>
      <c r="F3829" s="32" t="inlineStr">
        <is>
          <t>Unidad</t>
        </is>
      </c>
      <c r="G3829" s="35" t="inlineStr">
        <is>
          <t>suministro</t>
        </is>
      </c>
      <c r="H3829" s="159" t="n">
        <v>273581</v>
      </c>
      <c r="I3829" s="37" t="n">
        <v>158.91</v>
      </c>
      <c r="J3829" s="37" t="n">
        <v>151.76</v>
      </c>
      <c r="K3829" s="160">
        <f>H3829*(I3829/J3829)</f>
        <v/>
      </c>
      <c r="L3829" s="159" t="n">
        <v>329959.4753</v>
      </c>
      <c r="M3829" s="159" t="n">
        <v>320349</v>
      </c>
      <c r="N3829" s="159" t="n">
        <v>345976.92</v>
      </c>
      <c r="O3829" s="162">
        <f>MIN(K3829,L3829,M3829,N3829)</f>
        <v/>
      </c>
      <c r="P3829" s="162">
        <f>MAX(K3829,L3829,M3829,N3829)</f>
        <v/>
      </c>
      <c r="Q3829" s="162">
        <f>MEDIAN(K3829,L3829,M3829,N3829)</f>
        <v/>
      </c>
      <c r="R3829" s="162">
        <f>AVERAGE(K3829,L3829,M3829,N3829)</f>
        <v/>
      </c>
      <c r="S3829" s="162">
        <f>AVERAGE(O3829,Q3829)</f>
        <v/>
      </c>
      <c r="T3829" s="162">
        <f>AVERAGE(P3829,Q3829)</f>
        <v/>
      </c>
      <c r="U3829" s="41">
        <f>STDEVA(K3829,L3829,M3829,N3829)</f>
        <v/>
      </c>
      <c r="V3829" s="42">
        <f>U3829/Q3829</f>
        <v/>
      </c>
      <c r="W3829" s="43">
        <f>IF(X3829=O3829,"MENOR",IF(X3829=S3829,"PROM[MEN-MED]","PROMEDIO"))</f>
        <v/>
      </c>
      <c r="X3829" s="163">
        <f>IF(V3829&lt;=300%,O3829,IF(AND(V3829&gt;100%,V3829&lt;=150%),S3829,R3829))</f>
        <v/>
      </c>
      <c r="Y3829" s="162">
        <f>ROUND(X3829,0)</f>
        <v/>
      </c>
    </row>
    <row r="3830" ht="15.75" customHeight="1">
      <c r="B3830" s="32" t="inlineStr">
        <is>
          <t>6.11</t>
        </is>
      </c>
      <c r="C3830" s="32" t="n">
        <v>8714199</v>
      </c>
      <c r="D3830" s="59" t="inlineStr">
        <is>
          <t>CAMBIO DE MANGUERA DE DERIVACION DE AGUA NO.3</t>
        </is>
      </c>
      <c r="E3830" s="34" t="inlineStr">
        <is>
          <t>cambio de manguera de derivacion de agua no.3</t>
        </is>
      </c>
      <c r="F3830" s="32" t="inlineStr">
        <is>
          <t>Unidad</t>
        </is>
      </c>
      <c r="G3830" s="35" t="inlineStr">
        <is>
          <t>suministro</t>
        </is>
      </c>
      <c r="H3830" s="159" t="n">
        <v>136791</v>
      </c>
      <c r="I3830" s="37" t="n">
        <v>158.91</v>
      </c>
      <c r="J3830" s="37" t="n">
        <v>151.76</v>
      </c>
      <c r="K3830" s="160">
        <f>H3830*(I3830/J3830)</f>
        <v/>
      </c>
      <c r="L3830" s="159" t="n">
        <v>166581.9001</v>
      </c>
      <c r="M3830" s="159" t="n">
        <v>161730</v>
      </c>
      <c r="N3830" s="159" t="n">
        <v>174668.4</v>
      </c>
      <c r="O3830" s="162">
        <f>MIN(K3830,L3830,M3830,N3830)</f>
        <v/>
      </c>
      <c r="P3830" s="162">
        <f>MAX(K3830,L3830,M3830,N3830)</f>
        <v/>
      </c>
      <c r="Q3830" s="162">
        <f>MEDIAN(K3830,L3830,M3830,N3830)</f>
        <v/>
      </c>
      <c r="R3830" s="162">
        <f>AVERAGE(K3830,L3830,M3830,N3830)</f>
        <v/>
      </c>
      <c r="S3830" s="162">
        <f>AVERAGE(O3830,Q3830)</f>
        <v/>
      </c>
      <c r="T3830" s="162">
        <f>AVERAGE(P3830,Q3830)</f>
        <v/>
      </c>
      <c r="U3830" s="41">
        <f>STDEVA(K3830,L3830,M3830,N3830)</f>
        <v/>
      </c>
      <c r="V3830" s="42">
        <f>U3830/Q3830</f>
        <v/>
      </c>
      <c r="W3830" s="43">
        <f>IF(X3830=O3830,"MENOR",IF(X3830=S3830,"PROM[MEN-MED]","PROMEDIO"))</f>
        <v/>
      </c>
      <c r="X3830" s="163">
        <f>IF(V3830&lt;=300%,O3830,IF(AND(V3830&gt;100%,V3830&lt;=150%),S3830,R3830))</f>
        <v/>
      </c>
      <c r="Y3830" s="162">
        <f>ROUND(X3830,0)</f>
        <v/>
      </c>
    </row>
    <row r="3831" ht="15.75" customHeight="1">
      <c r="B3831" s="32" t="inlineStr">
        <is>
          <t>6.12</t>
        </is>
      </c>
      <c r="C3831" s="32" t="n">
        <v>8714199</v>
      </c>
      <c r="D3831" s="59" t="inlineStr">
        <is>
          <t>CAMBIO DE MANGUERA DE DERIVACION DE AGUA NO.4</t>
        </is>
      </c>
      <c r="E3831" s="34" t="inlineStr">
        <is>
          <t>cambio de manguera de derivacion de agua no.4</t>
        </is>
      </c>
      <c r="F3831" s="32" t="inlineStr">
        <is>
          <t>Unidad</t>
        </is>
      </c>
      <c r="G3831" s="35" t="inlineStr">
        <is>
          <t>suministro</t>
        </is>
      </c>
      <c r="H3831" s="159" t="n">
        <v>136791</v>
      </c>
      <c r="I3831" s="37" t="n">
        <v>158.91</v>
      </c>
      <c r="J3831" s="37" t="n">
        <v>151.76</v>
      </c>
      <c r="K3831" s="160">
        <f>H3831*(I3831/J3831)</f>
        <v/>
      </c>
      <c r="L3831" s="159" t="n">
        <v>169785.2016</v>
      </c>
      <c r="M3831" s="159" t="n">
        <v>164840</v>
      </c>
      <c r="N3831" s="159" t="n">
        <v>178027.2</v>
      </c>
      <c r="O3831" s="162">
        <f>MIN(K3831,L3831,M3831,N3831)</f>
        <v/>
      </c>
      <c r="P3831" s="162">
        <f>MAX(K3831,L3831,M3831,N3831)</f>
        <v/>
      </c>
      <c r="Q3831" s="162">
        <f>MEDIAN(K3831,L3831,M3831,N3831)</f>
        <v/>
      </c>
      <c r="R3831" s="162">
        <f>AVERAGE(K3831,L3831,M3831,N3831)</f>
        <v/>
      </c>
      <c r="S3831" s="162">
        <f>AVERAGE(O3831,Q3831)</f>
        <v/>
      </c>
      <c r="T3831" s="162">
        <f>AVERAGE(P3831,Q3831)</f>
        <v/>
      </c>
      <c r="U3831" s="41">
        <f>STDEVA(K3831,L3831,M3831,N3831)</f>
        <v/>
      </c>
      <c r="V3831" s="42">
        <f>U3831/Q3831</f>
        <v/>
      </c>
      <c r="W3831" s="43">
        <f>IF(X3831=O3831,"MENOR",IF(X3831=S3831,"PROM[MEN-MED]","PROMEDIO"))</f>
        <v/>
      </c>
      <c r="X3831" s="163">
        <f>IF(V3831&lt;=300%,O3831,IF(AND(V3831&gt;100%,V3831&lt;=150%),S3831,R3831))</f>
        <v/>
      </c>
      <c r="Y3831" s="162">
        <f>ROUND(X3831,0)</f>
        <v/>
      </c>
    </row>
    <row r="3832" ht="15.75" customHeight="1">
      <c r="B3832" s="32" t="inlineStr">
        <is>
          <t>6.13</t>
        </is>
      </c>
      <c r="C3832" s="32" t="n">
        <v>8714199</v>
      </c>
      <c r="D3832" s="59" t="inlineStr">
        <is>
          <t>CAMBIO DE MANGUERA DE DERIVACION DE AGUA NO.5</t>
        </is>
      </c>
      <c r="E3832" s="34" t="inlineStr">
        <is>
          <t>cambio de manguera de derivacion de agua no.5</t>
        </is>
      </c>
      <c r="F3832" s="32" t="inlineStr">
        <is>
          <t>Unidad</t>
        </is>
      </c>
      <c r="G3832" s="35" t="inlineStr">
        <is>
          <t>suministro</t>
        </is>
      </c>
      <c r="H3832" s="159" t="n">
        <v>136791</v>
      </c>
      <c r="I3832" s="37" t="n">
        <v>158.91</v>
      </c>
      <c r="J3832" s="37" t="n">
        <v>151.76</v>
      </c>
      <c r="K3832" s="160">
        <f>H3832*(I3832/J3832)</f>
        <v/>
      </c>
      <c r="L3832" s="159" t="n">
        <v>171386.8464</v>
      </c>
      <c r="M3832" s="159" t="n">
        <v>166395</v>
      </c>
      <c r="N3832" s="159" t="n">
        <v>179706.6</v>
      </c>
      <c r="O3832" s="162">
        <f>MIN(K3832,L3832,M3832,N3832)</f>
        <v/>
      </c>
      <c r="P3832" s="162">
        <f>MAX(K3832,L3832,M3832,N3832)</f>
        <v/>
      </c>
      <c r="Q3832" s="162">
        <f>MEDIAN(K3832,L3832,M3832,N3832)</f>
        <v/>
      </c>
      <c r="R3832" s="162">
        <f>AVERAGE(K3832,L3832,M3832,N3832)</f>
        <v/>
      </c>
      <c r="S3832" s="162">
        <f>AVERAGE(O3832,Q3832)</f>
        <v/>
      </c>
      <c r="T3832" s="162">
        <f>AVERAGE(P3832,Q3832)</f>
        <v/>
      </c>
      <c r="U3832" s="41">
        <f>STDEVA(K3832,L3832,M3832,N3832)</f>
        <v/>
      </c>
      <c r="V3832" s="42">
        <f>U3832/Q3832</f>
        <v/>
      </c>
      <c r="W3832" s="43">
        <f>IF(X3832=O3832,"MENOR",IF(X3832=S3832,"PROM[MEN-MED]","PROMEDIO"))</f>
        <v/>
      </c>
      <c r="X3832" s="163">
        <f>IF(V3832&lt;=300%,O3832,IF(AND(V3832&gt;100%,V3832&lt;=150%),S3832,R3832))</f>
        <v/>
      </c>
      <c r="Y3832" s="162">
        <f>ROUND(X3832,0)</f>
        <v/>
      </c>
    </row>
    <row r="3833" ht="15.75" customHeight="1">
      <c r="B3833" s="32" t="inlineStr">
        <is>
          <t>6.14</t>
        </is>
      </c>
      <c r="C3833" s="32" t="n">
        <v>8714199</v>
      </c>
      <c r="D3833" s="59" t="inlineStr">
        <is>
          <t>CAMBIO DE MANGUERA DEL ENFRIADOR DE ACEITE</t>
        </is>
      </c>
      <c r="E3833" s="34" t="inlineStr">
        <is>
          <t>cambio de manguera del enfriador de aceite</t>
        </is>
      </c>
      <c r="F3833" s="32" t="inlineStr">
        <is>
          <t>Unidad</t>
        </is>
      </c>
      <c r="G3833" s="35" t="inlineStr">
        <is>
          <t>suministro</t>
        </is>
      </c>
      <c r="H3833" s="159" t="n">
        <v>273581</v>
      </c>
      <c r="I3833" s="37" t="n">
        <v>158.91</v>
      </c>
      <c r="J3833" s="37" t="n">
        <v>151.76</v>
      </c>
      <c r="K3833" s="160">
        <f>H3833*(I3833/J3833)</f>
        <v/>
      </c>
      <c r="L3833" s="159" t="n">
        <v>339570.4032</v>
      </c>
      <c r="M3833" s="159" t="n">
        <v>329680</v>
      </c>
      <c r="N3833" s="159" t="n">
        <v>356054.4</v>
      </c>
      <c r="O3833" s="162">
        <f>MIN(K3833,L3833,M3833,N3833)</f>
        <v/>
      </c>
      <c r="P3833" s="162">
        <f>MAX(K3833,L3833,M3833,N3833)</f>
        <v/>
      </c>
      <c r="Q3833" s="162">
        <f>MEDIAN(K3833,L3833,M3833,N3833)</f>
        <v/>
      </c>
      <c r="R3833" s="162">
        <f>AVERAGE(K3833,L3833,M3833,N3833)</f>
        <v/>
      </c>
      <c r="S3833" s="162">
        <f>AVERAGE(O3833,Q3833)</f>
        <v/>
      </c>
      <c r="T3833" s="162">
        <f>AVERAGE(P3833,Q3833)</f>
        <v/>
      </c>
      <c r="U3833" s="41">
        <f>STDEVA(K3833,L3833,M3833,N3833)</f>
        <v/>
      </c>
      <c r="V3833" s="42">
        <f>U3833/Q3833</f>
        <v/>
      </c>
      <c r="W3833" s="43">
        <f>IF(X3833=O3833,"MENOR",IF(X3833=S3833,"PROM[MEN-MED]","PROMEDIO"))</f>
        <v/>
      </c>
      <c r="X3833" s="163">
        <f>IF(V3833&lt;=300%,O3833,IF(AND(V3833&gt;100%,V3833&lt;=150%),S3833,R3833))</f>
        <v/>
      </c>
      <c r="Y3833" s="162">
        <f>ROUND(X3833,0)</f>
        <v/>
      </c>
    </row>
    <row r="3834" ht="15.75" customHeight="1">
      <c r="B3834" s="32" t="inlineStr">
        <is>
          <t>6.15</t>
        </is>
      </c>
      <c r="C3834" s="32" t="n">
        <v>8714199</v>
      </c>
      <c r="D3834" s="59" t="inlineStr">
        <is>
          <t>CAMBIO DE MANGUERA DEL ENFRIADOR DE ACEITE NO.2</t>
        </is>
      </c>
      <c r="E3834" s="34" t="inlineStr">
        <is>
          <t>cambio de manguera del enfriador de aceite no.2</t>
        </is>
      </c>
      <c r="F3834" s="32" t="inlineStr">
        <is>
          <t>Unidad</t>
        </is>
      </c>
      <c r="G3834" s="35" t="inlineStr">
        <is>
          <t>suministro</t>
        </is>
      </c>
      <c r="H3834" s="159" t="n">
        <v>136791</v>
      </c>
      <c r="I3834" s="37" t="n">
        <v>158.91</v>
      </c>
      <c r="J3834" s="37" t="n">
        <v>151.76</v>
      </c>
      <c r="K3834" s="160">
        <f>H3834*(I3834/J3834)</f>
        <v/>
      </c>
      <c r="L3834" s="159" t="n">
        <v>164979.22</v>
      </c>
      <c r="M3834" s="159" t="n">
        <v>160174</v>
      </c>
      <c r="N3834" s="159" t="n">
        <v>172987.92</v>
      </c>
      <c r="O3834" s="162">
        <f>MIN(K3834,L3834,M3834,N3834)</f>
        <v/>
      </c>
      <c r="P3834" s="162">
        <f>MAX(K3834,L3834,M3834,N3834)</f>
        <v/>
      </c>
      <c r="Q3834" s="162">
        <f>MEDIAN(K3834,L3834,M3834,N3834)</f>
        <v/>
      </c>
      <c r="R3834" s="162">
        <f>AVERAGE(K3834,L3834,M3834,N3834)</f>
        <v/>
      </c>
      <c r="S3834" s="162">
        <f>AVERAGE(O3834,Q3834)</f>
        <v/>
      </c>
      <c r="T3834" s="162">
        <f>AVERAGE(P3834,Q3834)</f>
        <v/>
      </c>
      <c r="U3834" s="41">
        <f>STDEVA(K3834,L3834,M3834,N3834)</f>
        <v/>
      </c>
      <c r="V3834" s="42">
        <f>U3834/Q3834</f>
        <v/>
      </c>
      <c r="W3834" s="43">
        <f>IF(X3834=O3834,"MENOR",IF(X3834=S3834,"PROM[MEN-MED]","PROMEDIO"))</f>
        <v/>
      </c>
      <c r="X3834" s="163">
        <f>IF(V3834&lt;=300%,O3834,IF(AND(V3834&gt;100%,V3834&lt;=150%),S3834,R3834))</f>
        <v/>
      </c>
      <c r="Y3834" s="162">
        <f>ROUND(X3834,0)</f>
        <v/>
      </c>
    </row>
    <row r="3835" ht="15.75" customHeight="1">
      <c r="B3835" s="32" t="inlineStr">
        <is>
          <t>6.16</t>
        </is>
      </c>
      <c r="C3835" s="32" t="n">
        <v>8714199</v>
      </c>
      <c r="D3835" s="59" t="inlineStr">
        <is>
          <t xml:space="preserve">CAMBIO DE CONJUNTO DE LA BOMBA DE AGUA </t>
        </is>
      </c>
      <c r="E3835" s="34" t="inlineStr">
        <is>
          <t xml:space="preserve">cambio de conjunto de la bomba de agua </t>
        </is>
      </c>
      <c r="F3835" s="32" t="inlineStr">
        <is>
          <t>Unidad</t>
        </is>
      </c>
      <c r="G3835" s="35" t="inlineStr">
        <is>
          <t>suministro</t>
        </is>
      </c>
      <c r="H3835" s="159" t="n">
        <v>1094324</v>
      </c>
      <c r="I3835" s="37" t="n">
        <v>158.91</v>
      </c>
      <c r="J3835" s="37" t="n">
        <v>151.76</v>
      </c>
      <c r="K3835" s="160">
        <f>H3835*(I3835/J3835)</f>
        <v/>
      </c>
      <c r="L3835" s="159" t="n">
        <v>1371093.7716</v>
      </c>
      <c r="M3835" s="159" t="n">
        <v>1331159</v>
      </c>
      <c r="N3835" s="159" t="n">
        <v>1437651.72</v>
      </c>
      <c r="O3835" s="162">
        <f>MIN(K3835,L3835,M3835,N3835)</f>
        <v/>
      </c>
      <c r="P3835" s="162">
        <f>MAX(K3835,L3835,M3835,N3835)</f>
        <v/>
      </c>
      <c r="Q3835" s="162">
        <f>MEDIAN(K3835,L3835,M3835,N3835)</f>
        <v/>
      </c>
      <c r="R3835" s="162">
        <f>AVERAGE(K3835,L3835,M3835,N3835)</f>
        <v/>
      </c>
      <c r="S3835" s="162">
        <f>AVERAGE(O3835,Q3835)</f>
        <v/>
      </c>
      <c r="T3835" s="162">
        <f>AVERAGE(P3835,Q3835)</f>
        <v/>
      </c>
      <c r="U3835" s="41">
        <f>STDEVA(K3835,L3835,M3835,N3835)</f>
        <v/>
      </c>
      <c r="V3835" s="42">
        <f>U3835/Q3835</f>
        <v/>
      </c>
      <c r="W3835" s="43">
        <f>IF(X3835=O3835,"MENOR",IF(X3835=S3835,"PROM[MEN-MED]","PROMEDIO"))</f>
        <v/>
      </c>
      <c r="X3835" s="163">
        <f>IF(V3835&lt;=300%,O3835,IF(AND(V3835&gt;100%,V3835&lt;=150%),S3835,R3835))</f>
        <v/>
      </c>
      <c r="Y3835" s="162">
        <f>ROUND(X3835,0)</f>
        <v/>
      </c>
    </row>
    <row r="3836" ht="15.75" customHeight="1">
      <c r="B3836" s="32" t="inlineStr">
        <is>
          <t>6.17</t>
        </is>
      </c>
      <c r="C3836" s="32" t="n">
        <v>8714199</v>
      </c>
      <c r="D3836" s="59" t="inlineStr">
        <is>
          <t xml:space="preserve">CAMBIO DE JUNTA DE LA BOMBA DE AGUA </t>
        </is>
      </c>
      <c r="E3836" s="34" t="inlineStr">
        <is>
          <t xml:space="preserve">cambio de junta de la bomba de agua </t>
        </is>
      </c>
      <c r="F3836" s="32" t="inlineStr">
        <is>
          <t>Unidad</t>
        </is>
      </c>
      <c r="G3836" s="35" t="inlineStr">
        <is>
          <t>suministro</t>
        </is>
      </c>
      <c r="H3836" s="159" t="n">
        <v>1094324</v>
      </c>
      <c r="I3836" s="37" t="n">
        <v>158.91</v>
      </c>
      <c r="J3836" s="37" t="n">
        <v>151.76</v>
      </c>
      <c r="K3836" s="160">
        <f>H3836*(I3836/J3836)</f>
        <v/>
      </c>
      <c r="L3836" s="159" t="n">
        <v>1358279.5422</v>
      </c>
      <c r="M3836" s="159" t="n">
        <v>1318718</v>
      </c>
      <c r="N3836" s="159" t="n">
        <v>1424215.44</v>
      </c>
      <c r="O3836" s="162">
        <f>MIN(K3836,L3836,M3836,N3836)</f>
        <v/>
      </c>
      <c r="P3836" s="162">
        <f>MAX(K3836,L3836,M3836,N3836)</f>
        <v/>
      </c>
      <c r="Q3836" s="162">
        <f>MEDIAN(K3836,L3836,M3836,N3836)</f>
        <v/>
      </c>
      <c r="R3836" s="162">
        <f>AVERAGE(K3836,L3836,M3836,N3836)</f>
        <v/>
      </c>
      <c r="S3836" s="162">
        <f>AVERAGE(O3836,Q3836)</f>
        <v/>
      </c>
      <c r="T3836" s="162">
        <f>AVERAGE(P3836,Q3836)</f>
        <v/>
      </c>
      <c r="U3836" s="41">
        <f>STDEVA(K3836,L3836,M3836,N3836)</f>
        <v/>
      </c>
      <c r="V3836" s="42">
        <f>U3836/Q3836</f>
        <v/>
      </c>
      <c r="W3836" s="43">
        <f>IF(X3836=O3836,"MENOR",IF(X3836=S3836,"PROM[MEN-MED]","PROMEDIO"))</f>
        <v/>
      </c>
      <c r="X3836" s="163">
        <f>IF(V3836&lt;=300%,O3836,IF(AND(V3836&gt;100%,V3836&lt;=150%),S3836,R3836))</f>
        <v/>
      </c>
      <c r="Y3836" s="162">
        <f>ROUND(X3836,0)</f>
        <v/>
      </c>
    </row>
    <row r="3837" ht="15.75" customHeight="1">
      <c r="B3837" s="32" t="inlineStr">
        <is>
          <t>6.18</t>
        </is>
      </c>
      <c r="C3837" s="32" t="n">
        <v>8714199</v>
      </c>
      <c r="D3837" s="59" t="inlineStr">
        <is>
          <t>CAMBIO DE CONJUNTO DEL TENSOR DE LA CORREA TRAPEZOIDAL RANURADA</t>
        </is>
      </c>
      <c r="E3837" s="34" t="inlineStr">
        <is>
          <t>cambio de conjunto del tensor de la correa trapezoidal ranurada</t>
        </is>
      </c>
      <c r="F3837" s="32" t="inlineStr">
        <is>
          <t>Unidad</t>
        </is>
      </c>
      <c r="G3837" s="35" t="inlineStr">
        <is>
          <t>suministro</t>
        </is>
      </c>
      <c r="H3837" s="159" t="n">
        <v>273581</v>
      </c>
      <c r="I3837" s="37" t="n">
        <v>158.91</v>
      </c>
      <c r="J3837" s="37" t="n">
        <v>151.76</v>
      </c>
      <c r="K3837" s="160">
        <f>H3837*(I3837/J3837)</f>
        <v/>
      </c>
      <c r="L3837" s="159" t="n">
        <v>336366.0664</v>
      </c>
      <c r="M3837" s="159" t="n">
        <v>326569</v>
      </c>
      <c r="N3837" s="159" t="n">
        <v>352694.52</v>
      </c>
      <c r="O3837" s="162">
        <f>MIN(K3837,L3837,M3837,N3837)</f>
        <v/>
      </c>
      <c r="P3837" s="162">
        <f>MAX(K3837,L3837,M3837,N3837)</f>
        <v/>
      </c>
      <c r="Q3837" s="162">
        <f>MEDIAN(K3837,L3837,M3837,N3837)</f>
        <v/>
      </c>
      <c r="R3837" s="162">
        <f>AVERAGE(K3837,L3837,M3837,N3837)</f>
        <v/>
      </c>
      <c r="S3837" s="162">
        <f>AVERAGE(O3837,Q3837)</f>
        <v/>
      </c>
      <c r="T3837" s="162">
        <f>AVERAGE(P3837,Q3837)</f>
        <v/>
      </c>
      <c r="U3837" s="41">
        <f>STDEVA(K3837,L3837,M3837,N3837)</f>
        <v/>
      </c>
      <c r="V3837" s="42">
        <f>U3837/Q3837</f>
        <v/>
      </c>
      <c r="W3837" s="43">
        <f>IF(X3837=O3837,"MENOR",IF(X3837=S3837,"PROM[MEN-MED]","PROMEDIO"))</f>
        <v/>
      </c>
      <c r="X3837" s="163">
        <f>IF(V3837&lt;=300%,O3837,IF(AND(V3837&gt;100%,V3837&lt;=150%),S3837,R3837))</f>
        <v/>
      </c>
      <c r="Y3837" s="162">
        <f>ROUND(X3837,0)</f>
        <v/>
      </c>
    </row>
    <row r="3838" ht="15.75" customHeight="1">
      <c r="B3838" s="32" t="inlineStr">
        <is>
          <t>6.19</t>
        </is>
      </c>
      <c r="C3838" s="32" t="n">
        <v>8714199</v>
      </c>
      <c r="D3838" s="59" t="inlineStr">
        <is>
          <t>CAMBIO DE ENTRADA DE AGUA CON TERMOSTATO</t>
        </is>
      </c>
      <c r="E3838" s="34" t="inlineStr">
        <is>
          <t>cambio de entrada de agua con termostato</t>
        </is>
      </c>
      <c r="F3838" s="32" t="inlineStr">
        <is>
          <t>Unidad</t>
        </is>
      </c>
      <c r="G3838" s="35" t="inlineStr">
        <is>
          <t>suministro</t>
        </is>
      </c>
      <c r="H3838" s="159" t="n">
        <v>410372</v>
      </c>
      <c r="I3838" s="37" t="n">
        <v>158.91</v>
      </c>
      <c r="J3838" s="37" t="n">
        <v>151.76</v>
      </c>
      <c r="K3838" s="160">
        <f>H3838*(I3838/J3838)</f>
        <v/>
      </c>
      <c r="L3838" s="159" t="n">
        <v>504549.6232</v>
      </c>
      <c r="M3838" s="159" t="n">
        <v>489854</v>
      </c>
      <c r="N3838" s="159" t="n">
        <v>529042.3199999999</v>
      </c>
      <c r="O3838" s="162">
        <f>MIN(K3838,L3838,M3838,N3838)</f>
        <v/>
      </c>
      <c r="P3838" s="162">
        <f>MAX(K3838,L3838,M3838,N3838)</f>
        <v/>
      </c>
      <c r="Q3838" s="162">
        <f>MEDIAN(K3838,L3838,M3838,N3838)</f>
        <v/>
      </c>
      <c r="R3838" s="162">
        <f>AVERAGE(K3838,L3838,M3838,N3838)</f>
        <v/>
      </c>
      <c r="S3838" s="162">
        <f>AVERAGE(O3838,Q3838)</f>
        <v/>
      </c>
      <c r="T3838" s="162">
        <f>AVERAGE(P3838,Q3838)</f>
        <v/>
      </c>
      <c r="U3838" s="41">
        <f>STDEVA(K3838,L3838,M3838,N3838)</f>
        <v/>
      </c>
      <c r="V3838" s="42">
        <f>U3838/Q3838</f>
        <v/>
      </c>
      <c r="W3838" s="43">
        <f>IF(X3838=O3838,"MENOR",IF(X3838=S3838,"PROM[MEN-MED]","PROMEDIO"))</f>
        <v/>
      </c>
      <c r="X3838" s="163">
        <f>IF(V3838&lt;=300%,O3838,IF(AND(V3838&gt;100%,V3838&lt;=150%),S3838,R3838))</f>
        <v/>
      </c>
      <c r="Y3838" s="162">
        <f>ROUND(X3838,0)</f>
        <v/>
      </c>
    </row>
    <row r="3839" ht="15.75" customHeight="1">
      <c r="B3839" s="32" t="inlineStr">
        <is>
          <t>6.20</t>
        </is>
      </c>
      <c r="C3839" s="32" t="n">
        <v>8714199</v>
      </c>
      <c r="D3839" s="59" t="inlineStr">
        <is>
          <t xml:space="preserve">CAMBIO DE CONJUNTO DEL RADIADOR </t>
        </is>
      </c>
      <c r="E3839" s="34" t="inlineStr">
        <is>
          <t xml:space="preserve">cambio de conjunto del radiador </t>
        </is>
      </c>
      <c r="F3839" s="32" t="inlineStr">
        <is>
          <t>Unidad</t>
        </is>
      </c>
      <c r="G3839" s="35" t="inlineStr">
        <is>
          <t>suministro</t>
        </is>
      </c>
      <c r="H3839" s="159" t="n">
        <v>547162</v>
      </c>
      <c r="I3839" s="37" t="n">
        <v>158.91</v>
      </c>
      <c r="J3839" s="37" t="n">
        <v>151.76</v>
      </c>
      <c r="K3839" s="160">
        <f>H3839*(I3839/J3839)</f>
        <v/>
      </c>
      <c r="L3839" s="159" t="n">
        <v>666325.5416999999</v>
      </c>
      <c r="M3839" s="159" t="n">
        <v>646918</v>
      </c>
      <c r="N3839" s="159" t="n">
        <v>698671.4399999999</v>
      </c>
      <c r="O3839" s="162">
        <f>MIN(K3839,L3839,M3839,N3839)</f>
        <v/>
      </c>
      <c r="P3839" s="162">
        <f>MAX(K3839,L3839,M3839,N3839)</f>
        <v/>
      </c>
      <c r="Q3839" s="162">
        <f>MEDIAN(K3839,L3839,M3839,N3839)</f>
        <v/>
      </c>
      <c r="R3839" s="162">
        <f>AVERAGE(K3839,L3839,M3839,N3839)</f>
        <v/>
      </c>
      <c r="S3839" s="162">
        <f>AVERAGE(O3839,Q3839)</f>
        <v/>
      </c>
      <c r="T3839" s="162">
        <f>AVERAGE(P3839,Q3839)</f>
        <v/>
      </c>
      <c r="U3839" s="41">
        <f>STDEVA(K3839,L3839,M3839,N3839)</f>
        <v/>
      </c>
      <c r="V3839" s="42">
        <f>U3839/Q3839</f>
        <v/>
      </c>
      <c r="W3839" s="43">
        <f>IF(X3839=O3839,"MENOR",IF(X3839=S3839,"PROM[MEN-MED]","PROMEDIO"))</f>
        <v/>
      </c>
      <c r="X3839" s="163">
        <f>IF(V3839&lt;=300%,O3839,IF(AND(V3839&gt;100%,V3839&lt;=150%),S3839,R3839))</f>
        <v/>
      </c>
      <c r="Y3839" s="162">
        <f>ROUND(X3839,0)</f>
        <v/>
      </c>
    </row>
    <row r="3840" ht="15.75" customHeight="1">
      <c r="B3840" s="32" t="inlineStr">
        <is>
          <t>6.21</t>
        </is>
      </c>
      <c r="C3840" s="32" t="n">
        <v>8714199</v>
      </c>
      <c r="D3840" s="59" t="inlineStr">
        <is>
          <t>CAMBIO DE TAPON DE LA LLAVE DE PURGA DEL RADIADOR</t>
        </is>
      </c>
      <c r="E3840" s="34" t="inlineStr">
        <is>
          <t>cambio de tapon de la llave de purga del radiador</t>
        </is>
      </c>
      <c r="F3840" s="32" t="inlineStr">
        <is>
          <t>Unidad</t>
        </is>
      </c>
      <c r="G3840" s="35" t="inlineStr">
        <is>
          <t>suministro</t>
        </is>
      </c>
      <c r="H3840" s="159" t="n">
        <v>273581</v>
      </c>
      <c r="I3840" s="37" t="n">
        <v>158.91</v>
      </c>
      <c r="J3840" s="37" t="n">
        <v>151.76</v>
      </c>
      <c r="K3840" s="160">
        <f>H3840*(I3840/J3840)</f>
        <v/>
      </c>
      <c r="L3840" s="159" t="n">
        <v>339570.4032</v>
      </c>
      <c r="M3840" s="159" t="n">
        <v>329680</v>
      </c>
      <c r="N3840" s="159" t="n">
        <v>356054.4</v>
      </c>
      <c r="O3840" s="162">
        <f>MIN(K3840,L3840,M3840,N3840)</f>
        <v/>
      </c>
      <c r="P3840" s="162">
        <f>MAX(K3840,L3840,M3840,N3840)</f>
        <v/>
      </c>
      <c r="Q3840" s="162">
        <f>MEDIAN(K3840,L3840,M3840,N3840)</f>
        <v/>
      </c>
      <c r="R3840" s="162">
        <f>AVERAGE(K3840,L3840,M3840,N3840)</f>
        <v/>
      </c>
      <c r="S3840" s="162">
        <f>AVERAGE(O3840,Q3840)</f>
        <v/>
      </c>
      <c r="T3840" s="162">
        <f>AVERAGE(P3840,Q3840)</f>
        <v/>
      </c>
      <c r="U3840" s="41">
        <f>STDEVA(K3840,L3840,M3840,N3840)</f>
        <v/>
      </c>
      <c r="V3840" s="42">
        <f>U3840/Q3840</f>
        <v/>
      </c>
      <c r="W3840" s="43">
        <f>IF(X3840=O3840,"MENOR",IF(X3840=S3840,"PROM[MEN-MED]","PROMEDIO"))</f>
        <v/>
      </c>
      <c r="X3840" s="163">
        <f>IF(V3840&lt;=300%,O3840,IF(AND(V3840&gt;100%,V3840&lt;=150%),S3840,R3840))</f>
        <v/>
      </c>
      <c r="Y3840" s="162">
        <f>ROUND(X3840,0)</f>
        <v/>
      </c>
    </row>
    <row r="3841" ht="15.75" customHeight="1">
      <c r="B3841" s="32" t="inlineStr">
        <is>
          <t>6.22</t>
        </is>
      </c>
      <c r="C3841" s="32" t="n">
        <v>8714199</v>
      </c>
      <c r="D3841" s="59" t="inlineStr">
        <is>
          <t>CAMBIO DE CUBIERTA DEL VENTILADOR</t>
        </is>
      </c>
      <c r="E3841" s="34" t="inlineStr">
        <is>
          <t>cambio de cubierta del ventilador</t>
        </is>
      </c>
      <c r="F3841" s="32" t="inlineStr">
        <is>
          <t>Unidad</t>
        </is>
      </c>
      <c r="G3841" s="35" t="inlineStr">
        <is>
          <t>suministro</t>
        </is>
      </c>
      <c r="H3841" s="159" t="n">
        <v>683953</v>
      </c>
      <c r="I3841" s="37" t="n">
        <v>158.91</v>
      </c>
      <c r="J3841" s="37" t="n">
        <v>151.76</v>
      </c>
      <c r="K3841" s="160">
        <f>H3841*(I3841/J3841)</f>
        <v/>
      </c>
      <c r="L3841" s="159" t="n">
        <v>848924.9727</v>
      </c>
      <c r="M3841" s="159" t="n">
        <v>824199</v>
      </c>
      <c r="N3841" s="159" t="n">
        <v>890134.92</v>
      </c>
      <c r="O3841" s="162">
        <f>MIN(K3841,L3841,M3841,N3841)</f>
        <v/>
      </c>
      <c r="P3841" s="162">
        <f>MAX(K3841,L3841,M3841,N3841)</f>
        <v/>
      </c>
      <c r="Q3841" s="162">
        <f>MEDIAN(K3841,L3841,M3841,N3841)</f>
        <v/>
      </c>
      <c r="R3841" s="162">
        <f>AVERAGE(K3841,L3841,M3841,N3841)</f>
        <v/>
      </c>
      <c r="S3841" s="162">
        <f>AVERAGE(O3841,Q3841)</f>
        <v/>
      </c>
      <c r="T3841" s="162">
        <f>AVERAGE(P3841,Q3841)</f>
        <v/>
      </c>
      <c r="U3841" s="41">
        <f>STDEVA(K3841,L3841,M3841,N3841)</f>
        <v/>
      </c>
      <c r="V3841" s="42">
        <f>U3841/Q3841</f>
        <v/>
      </c>
      <c r="W3841" s="43">
        <f>IF(X3841=O3841,"MENOR",IF(X3841=S3841,"PROM[MEN-MED]","PROMEDIO"))</f>
        <v/>
      </c>
      <c r="X3841" s="163">
        <f>IF(V3841&lt;=300%,O3841,IF(AND(V3841&gt;100%,V3841&lt;=150%),S3841,R3841))</f>
        <v/>
      </c>
      <c r="Y3841" s="162">
        <f>ROUND(X3841,0)</f>
        <v/>
      </c>
    </row>
    <row r="3842" ht="15.75" customHeight="1">
      <c r="B3842" s="32" t="inlineStr">
        <is>
          <t>6.23</t>
        </is>
      </c>
      <c r="C3842" s="32" t="n">
        <v>8714199</v>
      </c>
      <c r="D3842" s="59" t="inlineStr">
        <is>
          <t>CAMBIO DE TAPON DEL RADIADOR</t>
        </is>
      </c>
      <c r="E3842" s="34" t="inlineStr">
        <is>
          <t>cambio de tapon del radiador</t>
        </is>
      </c>
      <c r="F3842" s="32" t="inlineStr">
        <is>
          <t>Unidad</t>
        </is>
      </c>
      <c r="G3842" s="35" t="inlineStr">
        <is>
          <t>suministro</t>
        </is>
      </c>
      <c r="H3842" s="159" t="n">
        <v>54716</v>
      </c>
      <c r="I3842" s="37" t="n">
        <v>158.91</v>
      </c>
      <c r="J3842" s="37" t="n">
        <v>151.76</v>
      </c>
      <c r="K3842" s="160">
        <f>H3842*(I3842/J3842)</f>
        <v/>
      </c>
      <c r="L3842" s="159" t="n">
        <v>65992.1045</v>
      </c>
      <c r="M3842" s="159" t="n">
        <v>64070</v>
      </c>
      <c r="N3842" s="159" t="n">
        <v>69195.60000000001</v>
      </c>
      <c r="O3842" s="162">
        <f>MIN(K3842,L3842,M3842,N3842)</f>
        <v/>
      </c>
      <c r="P3842" s="162">
        <f>MAX(K3842,L3842,M3842,N3842)</f>
        <v/>
      </c>
      <c r="Q3842" s="162">
        <f>MEDIAN(K3842,L3842,M3842,N3842)</f>
        <v/>
      </c>
      <c r="R3842" s="162">
        <f>AVERAGE(K3842,L3842,M3842,N3842)</f>
        <v/>
      </c>
      <c r="S3842" s="162">
        <f>AVERAGE(O3842,Q3842)</f>
        <v/>
      </c>
      <c r="T3842" s="162">
        <f>AVERAGE(P3842,Q3842)</f>
        <v/>
      </c>
      <c r="U3842" s="41">
        <f>STDEVA(K3842,L3842,M3842,N3842)</f>
        <v/>
      </c>
      <c r="V3842" s="42">
        <f>U3842/Q3842</f>
        <v/>
      </c>
      <c r="W3842" s="43">
        <f>IF(X3842=O3842,"MENOR",IF(X3842=S3842,"PROM[MEN-MED]","PROMEDIO"))</f>
        <v/>
      </c>
      <c r="X3842" s="163">
        <f>IF(V3842&lt;=300%,O3842,IF(AND(V3842&gt;100%,V3842&lt;=150%),S3842,R3842))</f>
        <v/>
      </c>
      <c r="Y3842" s="162">
        <f>ROUND(X3842,0)</f>
        <v/>
      </c>
    </row>
    <row r="3843" ht="15.75" customHeight="1">
      <c r="B3843" s="32" t="inlineStr">
        <is>
          <t>6.24</t>
        </is>
      </c>
      <c r="C3843" s="32" t="n">
        <v>8714199</v>
      </c>
      <c r="D3843" s="59" t="inlineStr">
        <is>
          <t>CAMBIO DE SELLO DEL SOPORTE DEL RADIADOR NO.1</t>
        </is>
      </c>
      <c r="E3843" s="34" t="inlineStr">
        <is>
          <t>cambio de sello del soporte del radiador no.1</t>
        </is>
      </c>
      <c r="F3843" s="32" t="inlineStr">
        <is>
          <t>Unidad</t>
        </is>
      </c>
      <c r="G3843" s="35" t="inlineStr">
        <is>
          <t>suministro</t>
        </is>
      </c>
      <c r="H3843" s="159" t="n">
        <v>547162</v>
      </c>
      <c r="I3843" s="37" t="n">
        <v>158.91</v>
      </c>
      <c r="J3843" s="37" t="n">
        <v>151.76</v>
      </c>
      <c r="K3843" s="160">
        <f>H3843*(I3843/J3843)</f>
        <v/>
      </c>
      <c r="L3843" s="159" t="n">
        <v>659918.9387000001</v>
      </c>
      <c r="M3843" s="159" t="n">
        <v>640698</v>
      </c>
      <c r="N3843" s="159" t="n">
        <v>691953.84</v>
      </c>
      <c r="O3843" s="162">
        <f>MIN(K3843,L3843,M3843,N3843)</f>
        <v/>
      </c>
      <c r="P3843" s="162">
        <f>MAX(K3843,L3843,M3843,N3843)</f>
        <v/>
      </c>
      <c r="Q3843" s="162">
        <f>MEDIAN(K3843,L3843,M3843,N3843)</f>
        <v/>
      </c>
      <c r="R3843" s="162">
        <f>AVERAGE(K3843,L3843,M3843,N3843)</f>
        <v/>
      </c>
      <c r="S3843" s="162">
        <f>AVERAGE(O3843,Q3843)</f>
        <v/>
      </c>
      <c r="T3843" s="162">
        <f>AVERAGE(P3843,Q3843)</f>
        <v/>
      </c>
      <c r="U3843" s="41">
        <f>STDEVA(K3843,L3843,M3843,N3843)</f>
        <v/>
      </c>
      <c r="V3843" s="42">
        <f>U3843/Q3843</f>
        <v/>
      </c>
      <c r="W3843" s="43">
        <f>IF(X3843=O3843,"MENOR",IF(X3843=S3843,"PROM[MEN-MED]","PROMEDIO"))</f>
        <v/>
      </c>
      <c r="X3843" s="163">
        <f>IF(V3843&lt;=300%,O3843,IF(AND(V3843&gt;100%,V3843&lt;=150%),S3843,R3843))</f>
        <v/>
      </c>
      <c r="Y3843" s="162">
        <f>ROUND(X3843,0)</f>
        <v/>
      </c>
    </row>
    <row r="3844" ht="15.75" customHeight="1">
      <c r="B3844" s="32" t="inlineStr">
        <is>
          <t>6.25</t>
        </is>
      </c>
      <c r="C3844" s="32" t="n">
        <v>8714199</v>
      </c>
      <c r="D3844" s="59" t="inlineStr">
        <is>
          <t>CAMBIO DE SELLO DEL SOPORTE DEL RADIADOR NO.2</t>
        </is>
      </c>
      <c r="E3844" s="34" t="inlineStr">
        <is>
          <t>cambio de sello del soporte del radiador no.2</t>
        </is>
      </c>
      <c r="F3844" s="32" t="inlineStr">
        <is>
          <t>Unidad</t>
        </is>
      </c>
      <c r="G3844" s="35" t="inlineStr">
        <is>
          <t>suministro</t>
        </is>
      </c>
      <c r="H3844" s="159" t="n">
        <v>547162</v>
      </c>
      <c r="I3844" s="37" t="n">
        <v>158.91</v>
      </c>
      <c r="J3844" s="37" t="n">
        <v>151.76</v>
      </c>
      <c r="K3844" s="160">
        <f>H3844*(I3844/J3844)</f>
        <v/>
      </c>
      <c r="L3844" s="159" t="n">
        <v>679139.7711</v>
      </c>
      <c r="M3844" s="159" t="n">
        <v>659359</v>
      </c>
      <c r="N3844" s="159" t="n">
        <v>712107.72</v>
      </c>
      <c r="O3844" s="162">
        <f>MIN(K3844,L3844,M3844,N3844)</f>
        <v/>
      </c>
      <c r="P3844" s="162">
        <f>MAX(K3844,L3844,M3844,N3844)</f>
        <v/>
      </c>
      <c r="Q3844" s="162">
        <f>MEDIAN(K3844,L3844,M3844,N3844)</f>
        <v/>
      </c>
      <c r="R3844" s="162">
        <f>AVERAGE(K3844,L3844,M3844,N3844)</f>
        <v/>
      </c>
      <c r="S3844" s="162">
        <f>AVERAGE(O3844,Q3844)</f>
        <v/>
      </c>
      <c r="T3844" s="162">
        <f>AVERAGE(P3844,Q3844)</f>
        <v/>
      </c>
      <c r="U3844" s="41">
        <f>STDEVA(K3844,L3844,M3844,N3844)</f>
        <v/>
      </c>
      <c r="V3844" s="42">
        <f>U3844/Q3844</f>
        <v/>
      </c>
      <c r="W3844" s="43">
        <f>IF(X3844=O3844,"MENOR",IF(X3844=S3844,"PROM[MEN-MED]","PROMEDIO"))</f>
        <v/>
      </c>
      <c r="X3844" s="163">
        <f>IF(V3844&lt;=300%,O3844,IF(AND(V3844&gt;100%,V3844&lt;=150%),S3844,R3844))</f>
        <v/>
      </c>
      <c r="Y3844" s="162">
        <f>ROUND(X3844,0)</f>
        <v/>
      </c>
    </row>
    <row r="3845" ht="15.75" customHeight="1">
      <c r="B3845" s="32" t="inlineStr">
        <is>
          <t>6.26</t>
        </is>
      </c>
      <c r="C3845" s="32" t="n">
        <v>8714199</v>
      </c>
      <c r="D3845" s="59" t="inlineStr">
        <is>
          <t xml:space="preserve">CAMBIO DE DEFLECTOR LATERAL DERECHO DEL RADIADOR </t>
        </is>
      </c>
      <c r="E3845" s="34" t="inlineStr">
        <is>
          <t xml:space="preserve">cambio de deflector lateral derecho del radiador </t>
        </is>
      </c>
      <c r="F3845" s="32" t="inlineStr">
        <is>
          <t>Unidad</t>
        </is>
      </c>
      <c r="G3845" s="35" t="inlineStr">
        <is>
          <t>suministro</t>
        </is>
      </c>
      <c r="H3845" s="159" t="n">
        <v>547162</v>
      </c>
      <c r="I3845" s="37" t="n">
        <v>158.91</v>
      </c>
      <c r="J3845" s="37" t="n">
        <v>151.76</v>
      </c>
      <c r="K3845" s="160">
        <f>H3845*(I3845/J3845)</f>
        <v/>
      </c>
      <c r="L3845" s="159" t="n">
        <v>666325.5416999999</v>
      </c>
      <c r="M3845" s="159" t="n">
        <v>646918</v>
      </c>
      <c r="N3845" s="159" t="n">
        <v>698671.4399999999</v>
      </c>
      <c r="O3845" s="162">
        <f>MIN(K3845,L3845,M3845,N3845)</f>
        <v/>
      </c>
      <c r="P3845" s="162">
        <f>MAX(K3845,L3845,M3845,N3845)</f>
        <v/>
      </c>
      <c r="Q3845" s="162">
        <f>MEDIAN(K3845,L3845,M3845,N3845)</f>
        <v/>
      </c>
      <c r="R3845" s="162">
        <f>AVERAGE(K3845,L3845,M3845,N3845)</f>
        <v/>
      </c>
      <c r="S3845" s="162">
        <f>AVERAGE(O3845,Q3845)</f>
        <v/>
      </c>
      <c r="T3845" s="162">
        <f>AVERAGE(P3845,Q3845)</f>
        <v/>
      </c>
      <c r="U3845" s="41">
        <f>STDEVA(K3845,L3845,M3845,N3845)</f>
        <v/>
      </c>
      <c r="V3845" s="42">
        <f>U3845/Q3845</f>
        <v/>
      </c>
      <c r="W3845" s="43">
        <f>IF(X3845=O3845,"MENOR",IF(X3845=S3845,"PROM[MEN-MED]","PROMEDIO"))</f>
        <v/>
      </c>
      <c r="X3845" s="163">
        <f>IF(V3845&lt;=300%,O3845,IF(AND(V3845&gt;100%,V3845&lt;=150%),S3845,R3845))</f>
        <v/>
      </c>
      <c r="Y3845" s="162">
        <f>ROUND(X3845,0)</f>
        <v/>
      </c>
    </row>
    <row r="3846" ht="15.75" customHeight="1">
      <c r="B3846" s="32" t="inlineStr">
        <is>
          <t>6.27</t>
        </is>
      </c>
      <c r="C3846" s="32" t="n">
        <v>8714199</v>
      </c>
      <c r="D3846" s="59" t="inlineStr">
        <is>
          <t xml:space="preserve">CAMBIO DE DEFLECTOR LATERAL IZQUIERDO DEL RADIADOR </t>
        </is>
      </c>
      <c r="E3846" s="34" t="inlineStr">
        <is>
          <t xml:space="preserve">cambio de deflector lateral izquierdo del radiador </t>
        </is>
      </c>
      <c r="F3846" s="32" t="inlineStr">
        <is>
          <t>Unidad</t>
        </is>
      </c>
      <c r="G3846" s="35" t="inlineStr">
        <is>
          <t>suministro</t>
        </is>
      </c>
      <c r="H3846" s="159" t="n">
        <v>547162</v>
      </c>
      <c r="I3846" s="37" t="n">
        <v>158.91</v>
      </c>
      <c r="J3846" s="37" t="n">
        <v>151.76</v>
      </c>
      <c r="K3846" s="160">
        <f>H3846*(I3846/J3846)</f>
        <v/>
      </c>
      <c r="L3846" s="159" t="n">
        <v>659918.9387000001</v>
      </c>
      <c r="M3846" s="159" t="n">
        <v>640698</v>
      </c>
      <c r="N3846" s="159" t="n">
        <v>691953.84</v>
      </c>
      <c r="O3846" s="162">
        <f>MIN(K3846,L3846,M3846,N3846)</f>
        <v/>
      </c>
      <c r="P3846" s="162">
        <f>MAX(K3846,L3846,M3846,N3846)</f>
        <v/>
      </c>
      <c r="Q3846" s="162">
        <f>MEDIAN(K3846,L3846,M3846,N3846)</f>
        <v/>
      </c>
      <c r="R3846" s="162">
        <f>AVERAGE(K3846,L3846,M3846,N3846)</f>
        <v/>
      </c>
      <c r="S3846" s="162">
        <f>AVERAGE(O3846,Q3846)</f>
        <v/>
      </c>
      <c r="T3846" s="162">
        <f>AVERAGE(P3846,Q3846)</f>
        <v/>
      </c>
      <c r="U3846" s="41">
        <f>STDEVA(K3846,L3846,M3846,N3846)</f>
        <v/>
      </c>
      <c r="V3846" s="42">
        <f>U3846/Q3846</f>
        <v/>
      </c>
      <c r="W3846" s="43">
        <f>IF(X3846=O3846,"MENOR",IF(X3846=S3846,"PROM[MEN-MED]","PROMEDIO"))</f>
        <v/>
      </c>
      <c r="X3846" s="163">
        <f>IF(V3846&lt;=300%,O3846,IF(AND(V3846&gt;100%,V3846&lt;=150%),S3846,R3846))</f>
        <v/>
      </c>
      <c r="Y3846" s="162">
        <f>ROUND(X3846,0)</f>
        <v/>
      </c>
    </row>
    <row r="3847" ht="15.75" customHeight="1">
      <c r="B3847" s="32" t="inlineStr">
        <is>
          <t>6.28</t>
        </is>
      </c>
      <c r="C3847" s="32" t="n">
        <v>8714199</v>
      </c>
      <c r="D3847" s="59" t="inlineStr">
        <is>
          <t>CAMBIO DE CONJUNTO ENFRIADOR DE ACEITE</t>
        </is>
      </c>
      <c r="E3847" s="34" t="inlineStr">
        <is>
          <t>cambio de conjunto enfriador de aceite</t>
        </is>
      </c>
      <c r="F3847" s="32" t="inlineStr">
        <is>
          <t>Unidad</t>
        </is>
      </c>
      <c r="G3847" s="35" t="inlineStr">
        <is>
          <t>suministro</t>
        </is>
      </c>
      <c r="H3847" s="159" t="n">
        <v>547162</v>
      </c>
      <c r="I3847" s="37" t="n">
        <v>158.91</v>
      </c>
      <c r="J3847" s="37" t="n">
        <v>151.76</v>
      </c>
      <c r="K3847" s="160">
        <f>H3847*(I3847/J3847)</f>
        <v/>
      </c>
      <c r="L3847" s="159" t="n">
        <v>672733.1681</v>
      </c>
      <c r="M3847" s="159" t="n">
        <v>653139</v>
      </c>
      <c r="N3847" s="159" t="n">
        <v>705390.12</v>
      </c>
      <c r="O3847" s="162">
        <f>MIN(K3847,L3847,M3847,N3847)</f>
        <v/>
      </c>
      <c r="P3847" s="162">
        <f>MAX(K3847,L3847,M3847,N3847)</f>
        <v/>
      </c>
      <c r="Q3847" s="162">
        <f>MEDIAN(K3847,L3847,M3847,N3847)</f>
        <v/>
      </c>
      <c r="R3847" s="162">
        <f>AVERAGE(K3847,L3847,M3847,N3847)</f>
        <v/>
      </c>
      <c r="S3847" s="162">
        <f>AVERAGE(O3847,Q3847)</f>
        <v/>
      </c>
      <c r="T3847" s="162">
        <f>AVERAGE(P3847,Q3847)</f>
        <v/>
      </c>
      <c r="U3847" s="41">
        <f>STDEVA(K3847,L3847,M3847,N3847)</f>
        <v/>
      </c>
      <c r="V3847" s="42">
        <f>U3847/Q3847</f>
        <v/>
      </c>
      <c r="W3847" s="43">
        <f>IF(X3847=O3847,"MENOR",IF(X3847=S3847,"PROM[MEN-MED]","PROMEDIO"))</f>
        <v/>
      </c>
      <c r="X3847" s="163">
        <f>IF(V3847&lt;=300%,O3847,IF(AND(V3847&gt;100%,V3847&lt;=150%),S3847,R3847))</f>
        <v/>
      </c>
      <c r="Y3847" s="162">
        <f>ROUND(X3847,0)</f>
        <v/>
      </c>
    </row>
    <row r="3848" ht="15.75" customHeight="1">
      <c r="B3848" s="32" t="inlineStr">
        <is>
          <t>6.29</t>
        </is>
      </c>
      <c r="C3848" s="32" t="n">
        <v>8714199</v>
      </c>
      <c r="D3848" s="59" t="inlineStr">
        <is>
          <t>CAMBIO DE TAPA Y MANGUERA DEL DEPURADOR DE AIRE</t>
        </is>
      </c>
      <c r="E3848" s="34" t="inlineStr">
        <is>
          <t>cambio de tapa y manguera del depurador de aire</t>
        </is>
      </c>
      <c r="F3848" s="32" t="inlineStr">
        <is>
          <t>Unidad</t>
        </is>
      </c>
      <c r="G3848" s="35" t="inlineStr">
        <is>
          <t>suministro</t>
        </is>
      </c>
      <c r="H3848" s="159" t="n">
        <v>273581</v>
      </c>
      <c r="I3848" s="37" t="n">
        <v>158.91</v>
      </c>
      <c r="J3848" s="37" t="n">
        <v>151.76</v>
      </c>
      <c r="K3848" s="160">
        <f>H3848*(I3848/J3848)</f>
        <v/>
      </c>
      <c r="L3848" s="159" t="n">
        <v>333162.7649</v>
      </c>
      <c r="M3848" s="159" t="n">
        <v>323459</v>
      </c>
      <c r="N3848" s="159" t="n">
        <v>349335.72</v>
      </c>
      <c r="O3848" s="162">
        <f>MIN(K3848,L3848,M3848,N3848)</f>
        <v/>
      </c>
      <c r="P3848" s="162">
        <f>MAX(K3848,L3848,M3848,N3848)</f>
        <v/>
      </c>
      <c r="Q3848" s="162">
        <f>MEDIAN(K3848,L3848,M3848,N3848)</f>
        <v/>
      </c>
      <c r="R3848" s="162">
        <f>AVERAGE(K3848,L3848,M3848,N3848)</f>
        <v/>
      </c>
      <c r="S3848" s="162">
        <f>AVERAGE(O3848,Q3848)</f>
        <v/>
      </c>
      <c r="T3848" s="162">
        <f>AVERAGE(P3848,Q3848)</f>
        <v/>
      </c>
      <c r="U3848" s="41">
        <f>STDEVA(K3848,L3848,M3848,N3848)</f>
        <v/>
      </c>
      <c r="V3848" s="42">
        <f>U3848/Q3848</f>
        <v/>
      </c>
      <c r="W3848" s="43">
        <f>IF(X3848=O3848,"MENOR",IF(X3848=S3848,"PROM[MEN-MED]","PROMEDIO"))</f>
        <v/>
      </c>
      <c r="X3848" s="163">
        <f>IF(V3848&lt;=300%,O3848,IF(AND(V3848&gt;100%,V3848&lt;=150%),S3848,R3848))</f>
        <v/>
      </c>
      <c r="Y3848" s="162">
        <f>ROUND(X3848,0)</f>
        <v/>
      </c>
    </row>
    <row r="3849" ht="15.75" customHeight="1">
      <c r="B3849" s="32" t="inlineStr">
        <is>
          <t>6.30</t>
        </is>
      </c>
      <c r="C3849" s="32" t="n">
        <v>8714199</v>
      </c>
      <c r="D3849" s="59" t="inlineStr">
        <is>
          <t>CAMBIO DE SUBCONJUNTO DE LA CAJA DEL DEPURADOR DE AIRE</t>
        </is>
      </c>
      <c r="E3849" s="34" t="inlineStr">
        <is>
          <t>cambio de subconjunto de la caja del depurador de aire</t>
        </is>
      </c>
      <c r="F3849" s="32" t="inlineStr">
        <is>
          <t>Unidad</t>
        </is>
      </c>
      <c r="G3849" s="35" t="inlineStr">
        <is>
          <t>suministro</t>
        </is>
      </c>
      <c r="H3849" s="159" t="n">
        <v>683953</v>
      </c>
      <c r="I3849" s="37" t="n">
        <v>158.91</v>
      </c>
      <c r="J3849" s="37" t="n">
        <v>151.76</v>
      </c>
      <c r="K3849" s="160">
        <f>H3849*(I3849/J3849)</f>
        <v/>
      </c>
      <c r="L3849" s="159" t="n">
        <v>824898.1587</v>
      </c>
      <c r="M3849" s="159" t="n">
        <v>800872</v>
      </c>
      <c r="N3849" s="159" t="n">
        <v>864941.76</v>
      </c>
      <c r="O3849" s="162">
        <f>MIN(K3849,L3849,M3849,N3849)</f>
        <v/>
      </c>
      <c r="P3849" s="162">
        <f>MAX(K3849,L3849,M3849,N3849)</f>
        <v/>
      </c>
      <c r="Q3849" s="162">
        <f>MEDIAN(K3849,L3849,M3849,N3849)</f>
        <v/>
      </c>
      <c r="R3849" s="162">
        <f>AVERAGE(K3849,L3849,M3849,N3849)</f>
        <v/>
      </c>
      <c r="S3849" s="162">
        <f>AVERAGE(O3849,Q3849)</f>
        <v/>
      </c>
      <c r="T3849" s="162">
        <f>AVERAGE(P3849,Q3849)</f>
        <v/>
      </c>
      <c r="U3849" s="41">
        <f>STDEVA(K3849,L3849,M3849,N3849)</f>
        <v/>
      </c>
      <c r="V3849" s="42">
        <f>U3849/Q3849</f>
        <v/>
      </c>
      <c r="W3849" s="43">
        <f>IF(X3849=O3849,"MENOR",IF(X3849=S3849,"PROM[MEN-MED]","PROMEDIO"))</f>
        <v/>
      </c>
      <c r="X3849" s="163">
        <f>IF(V3849&lt;=300%,O3849,IF(AND(V3849&gt;100%,V3849&lt;=150%),S3849,R3849))</f>
        <v/>
      </c>
      <c r="Y3849" s="162">
        <f>ROUND(X3849,0)</f>
        <v/>
      </c>
    </row>
    <row r="3850" ht="15.75" customHeight="1">
      <c r="B3850" s="32" t="inlineStr">
        <is>
          <t>6.31</t>
        </is>
      </c>
      <c r="C3850" s="32" t="n">
        <v>8714199</v>
      </c>
      <c r="D3850" s="59" t="inlineStr">
        <is>
          <t>CAMBIO DE FILTRO DEL DEPURADOR DE AIRE</t>
        </is>
      </c>
      <c r="E3850" s="34" t="inlineStr">
        <is>
          <t>cambio de filtro del depurador de aire</t>
        </is>
      </c>
      <c r="F3850" s="32" t="inlineStr">
        <is>
          <t>Unidad</t>
        </is>
      </c>
      <c r="G3850" s="35" t="inlineStr">
        <is>
          <t>suministro</t>
        </is>
      </c>
      <c r="H3850" s="159" t="n">
        <v>410372</v>
      </c>
      <c r="I3850" s="37" t="n">
        <v>158.91</v>
      </c>
      <c r="J3850" s="37" t="n">
        <v>151.76</v>
      </c>
      <c r="K3850" s="160">
        <f>H3850*(I3850/J3850)</f>
        <v/>
      </c>
      <c r="L3850" s="159" t="n">
        <v>504549.6232</v>
      </c>
      <c r="M3850" s="159" t="n">
        <v>489854</v>
      </c>
      <c r="N3850" s="159" t="n">
        <v>529042.3199999999</v>
      </c>
      <c r="O3850" s="162">
        <f>MIN(K3850,L3850,M3850,N3850)</f>
        <v/>
      </c>
      <c r="P3850" s="162">
        <f>MAX(K3850,L3850,M3850,N3850)</f>
        <v/>
      </c>
      <c r="Q3850" s="162">
        <f>MEDIAN(K3850,L3850,M3850,N3850)</f>
        <v/>
      </c>
      <c r="R3850" s="162">
        <f>AVERAGE(K3850,L3850,M3850,N3850)</f>
        <v/>
      </c>
      <c r="S3850" s="162">
        <f>AVERAGE(O3850,Q3850)</f>
        <v/>
      </c>
      <c r="T3850" s="162">
        <f>AVERAGE(P3850,Q3850)</f>
        <v/>
      </c>
      <c r="U3850" s="41">
        <f>STDEVA(K3850,L3850,M3850,N3850)</f>
        <v/>
      </c>
      <c r="V3850" s="42">
        <f>U3850/Q3850</f>
        <v/>
      </c>
      <c r="W3850" s="43">
        <f>IF(X3850=O3850,"MENOR",IF(X3850=S3850,"PROM[MEN-MED]","PROMEDIO"))</f>
        <v/>
      </c>
      <c r="X3850" s="163">
        <f>IF(V3850&lt;=300%,O3850,IF(AND(V3850&gt;100%,V3850&lt;=150%),S3850,R3850))</f>
        <v/>
      </c>
      <c r="Y3850" s="162">
        <f>ROUND(X3850,0)</f>
        <v/>
      </c>
    </row>
    <row r="3851" ht="15" customHeight="1">
      <c r="B3851" s="26" t="inlineStr">
        <is>
          <t>7.</t>
        </is>
      </c>
      <c r="C3851" s="142" t="inlineStr">
        <is>
          <t>MOTOR  Y SISTEMA DE ALIMENTACIÓN</t>
        </is>
      </c>
      <c r="H3851" s="157" t="n"/>
      <c r="I3851" s="29" t="n"/>
      <c r="J3851" s="29" t="n"/>
      <c r="K3851" s="157" t="n"/>
      <c r="L3851" s="157" t="n"/>
      <c r="M3851" s="157" t="n"/>
      <c r="N3851" s="157" t="n"/>
      <c r="O3851" s="29" t="n"/>
      <c r="P3851" s="29" t="n"/>
      <c r="Q3851" s="29" t="n"/>
      <c r="R3851" s="29" t="n"/>
      <c r="S3851" s="29" t="n"/>
      <c r="T3851" s="29" t="n"/>
      <c r="U3851" s="29" t="n"/>
      <c r="V3851" s="75" t="n"/>
      <c r="W3851" s="29" t="n"/>
      <c r="X3851" s="29" t="n"/>
      <c r="Y3851" s="29" t="n"/>
    </row>
    <row r="3852" ht="15.75" customHeight="1">
      <c r="B3852" s="57" t="inlineStr">
        <is>
          <t>7.1</t>
        </is>
      </c>
      <c r="C3852" s="32" t="n">
        <v>8714199</v>
      </c>
      <c r="D3852" s="59" t="inlineStr">
        <is>
          <t xml:space="preserve">CAMBIO DE  FILTRO DE ACEITE </t>
        </is>
      </c>
      <c r="E3852" s="34" t="inlineStr">
        <is>
          <t xml:space="preserve">cambio de  filtro de aceite </t>
        </is>
      </c>
      <c r="F3852" s="32" t="inlineStr">
        <is>
          <t>Unidad</t>
        </is>
      </c>
      <c r="G3852" s="35" t="inlineStr">
        <is>
          <t>suministro</t>
        </is>
      </c>
      <c r="H3852" s="159" t="n">
        <v>54716</v>
      </c>
      <c r="I3852" s="37" t="n">
        <v>158.91</v>
      </c>
      <c r="J3852" s="37" t="n">
        <v>151.76</v>
      </c>
      <c r="K3852" s="160">
        <f>H3852*(I3852/J3852)</f>
        <v/>
      </c>
      <c r="L3852" s="159" t="n">
        <v>66632.7648</v>
      </c>
      <c r="M3852" s="159" t="n">
        <v>64692</v>
      </c>
      <c r="N3852" s="159" t="n">
        <v>69867.36</v>
      </c>
      <c r="O3852" s="162">
        <f>MIN(K3852,L3852,M3852,N3852)</f>
        <v/>
      </c>
      <c r="P3852" s="162">
        <f>MAX(K3852,L3852,M3852,N3852)</f>
        <v/>
      </c>
      <c r="Q3852" s="162">
        <f>MEDIAN(K3852,L3852,M3852,N3852)</f>
        <v/>
      </c>
      <c r="R3852" s="162">
        <f>AVERAGE(K3852,L3852,M3852,N3852)</f>
        <v/>
      </c>
      <c r="S3852" s="162">
        <f>AVERAGE(O3852,Q3852)</f>
        <v/>
      </c>
      <c r="T3852" s="162">
        <f>AVERAGE(P3852,Q3852)</f>
        <v/>
      </c>
      <c r="U3852" s="41">
        <f>STDEVA(K3852,L3852,M3852,N3852)</f>
        <v/>
      </c>
      <c r="V3852" s="42">
        <f>U3852/Q3852</f>
        <v/>
      </c>
      <c r="W3852" s="43">
        <f>IF(X3852=O3852,"MENOR",IF(X3852=S3852,"PROM[MEN-MED]","PROMEDIO"))</f>
        <v/>
      </c>
      <c r="X3852" s="163">
        <f>IF(V3852&lt;=300%,O3852,IF(AND(V3852&gt;100%,V3852&lt;=150%),S3852,R3852))</f>
        <v/>
      </c>
      <c r="Y3852" s="162">
        <f>ROUND(X3852,0)</f>
        <v/>
      </c>
    </row>
    <row r="3853" ht="15.75" customHeight="1">
      <c r="B3853" s="57" t="inlineStr">
        <is>
          <t>7.2</t>
        </is>
      </c>
      <c r="C3853" s="32" t="n">
        <v>8714199</v>
      </c>
      <c r="D3853" s="59" t="inlineStr">
        <is>
          <t xml:space="preserve">CAMBIO DE JUNTA TAPON DE DRENAJE DEL CARTER DE ACEITE </t>
        </is>
      </c>
      <c r="E3853" s="34" t="inlineStr">
        <is>
          <t xml:space="preserve">cambio de junta tapon de drenaje del carter de aceite </t>
        </is>
      </c>
      <c r="F3853" s="32" t="inlineStr">
        <is>
          <t>Unidad</t>
        </is>
      </c>
      <c r="G3853" s="35" t="inlineStr">
        <is>
          <t>suministro</t>
        </is>
      </c>
      <c r="H3853" s="159" t="n">
        <v>54716</v>
      </c>
      <c r="I3853" s="37" t="n">
        <v>158.91</v>
      </c>
      <c r="J3853" s="37" t="n">
        <v>151.76</v>
      </c>
      <c r="K3853" s="160">
        <f>H3853*(I3853/J3853)</f>
        <v/>
      </c>
      <c r="L3853" s="159" t="n">
        <v>68554.7457</v>
      </c>
      <c r="M3853" s="159" t="n">
        <v>66558</v>
      </c>
      <c r="N3853" s="159" t="n">
        <v>71882.64</v>
      </c>
      <c r="O3853" s="162">
        <f>MIN(K3853,L3853,M3853,N3853)</f>
        <v/>
      </c>
      <c r="P3853" s="162">
        <f>MAX(K3853,L3853,M3853,N3853)</f>
        <v/>
      </c>
      <c r="Q3853" s="162">
        <f>MEDIAN(K3853,L3853,M3853,N3853)</f>
        <v/>
      </c>
      <c r="R3853" s="162">
        <f>AVERAGE(K3853,L3853,M3853,N3853)</f>
        <v/>
      </c>
      <c r="S3853" s="162">
        <f>AVERAGE(O3853,Q3853)</f>
        <v/>
      </c>
      <c r="T3853" s="162">
        <f>AVERAGE(P3853,Q3853)</f>
        <v/>
      </c>
      <c r="U3853" s="41">
        <f>STDEVA(K3853,L3853,M3853,N3853)</f>
        <v/>
      </c>
      <c r="V3853" s="42">
        <f>U3853/Q3853</f>
        <v/>
      </c>
      <c r="W3853" s="43">
        <f>IF(X3853=O3853,"MENOR",IF(X3853=S3853,"PROM[MEN-MED]","PROMEDIO"))</f>
        <v/>
      </c>
      <c r="X3853" s="163">
        <f>IF(V3853&lt;=300%,O3853,IF(AND(V3853&gt;100%,V3853&lt;=150%),S3853,R3853))</f>
        <v/>
      </c>
      <c r="Y3853" s="162">
        <f>ROUND(X3853,0)</f>
        <v/>
      </c>
    </row>
    <row r="3854" ht="15.75" customHeight="1">
      <c r="B3854" s="57" t="inlineStr">
        <is>
          <t>7.3</t>
        </is>
      </c>
      <c r="C3854" s="32" t="n">
        <v>8714199</v>
      </c>
      <c r="D3854" s="59" t="inlineStr">
        <is>
          <t xml:space="preserve">CAMBIO DE SOPORTE DEL FILTRO DE ACEITE </t>
        </is>
      </c>
      <c r="E3854" s="56" t="inlineStr">
        <is>
          <t xml:space="preserve">cambio de soporte del filtro de aceite </t>
        </is>
      </c>
      <c r="F3854" s="32" t="inlineStr">
        <is>
          <t>Unidad</t>
        </is>
      </c>
      <c r="G3854" s="35" t="inlineStr">
        <is>
          <t>suministro</t>
        </is>
      </c>
      <c r="H3854" s="159" t="n">
        <v>273581</v>
      </c>
      <c r="I3854" s="37" t="n">
        <v>158.91</v>
      </c>
      <c r="J3854" s="37" t="n">
        <v>151.76</v>
      </c>
      <c r="K3854" s="160">
        <f>H3854*(I3854/J3854)</f>
        <v/>
      </c>
      <c r="L3854" s="159" t="n">
        <v>342773.7047</v>
      </c>
      <c r="M3854" s="159" t="n">
        <v>332790</v>
      </c>
      <c r="N3854" s="159" t="n">
        <v>359413.2</v>
      </c>
      <c r="O3854" s="162">
        <f>MIN(K3854,L3854,M3854,N3854)</f>
        <v/>
      </c>
      <c r="P3854" s="162">
        <f>MAX(K3854,L3854,M3854,N3854)</f>
        <v/>
      </c>
      <c r="Q3854" s="162">
        <f>MEDIAN(K3854,L3854,M3854,N3854)</f>
        <v/>
      </c>
      <c r="R3854" s="162">
        <f>AVERAGE(K3854,L3854,M3854,N3854)</f>
        <v/>
      </c>
      <c r="S3854" s="162">
        <f>AVERAGE(O3854,Q3854)</f>
        <v/>
      </c>
      <c r="T3854" s="162">
        <f>AVERAGE(P3854,Q3854)</f>
        <v/>
      </c>
      <c r="U3854" s="41">
        <f>STDEVA(K3854,L3854,M3854,N3854)</f>
        <v/>
      </c>
      <c r="V3854" s="42">
        <f>U3854/Q3854</f>
        <v/>
      </c>
      <c r="W3854" s="43">
        <f>IF(X3854=O3854,"MENOR",IF(X3854=S3854,"PROM[MEN-MED]","PROMEDIO"))</f>
        <v/>
      </c>
      <c r="X3854" s="163">
        <f>IF(V3854&lt;=300%,O3854,IF(AND(V3854&gt;100%,V3854&lt;=150%),S3854,R3854))</f>
        <v/>
      </c>
      <c r="Y3854" s="162">
        <f>ROUND(X3854,0)</f>
        <v/>
      </c>
    </row>
    <row r="3855" ht="15.75" customHeight="1">
      <c r="B3855" s="57" t="inlineStr">
        <is>
          <t>7.4</t>
        </is>
      </c>
      <c r="C3855" s="32" t="n">
        <v>8714199</v>
      </c>
      <c r="D3855" s="59" t="inlineStr">
        <is>
          <t xml:space="preserve">CAMBIO DE TAPA DE LA BOMBA DE ACEITE </t>
        </is>
      </c>
      <c r="E3855" s="56" t="inlineStr">
        <is>
          <t xml:space="preserve">cambio de tapa de la bomba de aceite </t>
        </is>
      </c>
      <c r="F3855" s="32" t="inlineStr">
        <is>
          <t>Unidad</t>
        </is>
      </c>
      <c r="G3855" s="35" t="inlineStr">
        <is>
          <t>suministro</t>
        </is>
      </c>
      <c r="H3855" s="159" t="n">
        <v>683953</v>
      </c>
      <c r="I3855" s="37" t="n">
        <v>158.91</v>
      </c>
      <c r="J3855" s="37" t="n">
        <v>151.76</v>
      </c>
      <c r="K3855" s="160">
        <f>H3855*(I3855/J3855)</f>
        <v/>
      </c>
      <c r="L3855" s="159" t="n">
        <v>856933.2205000001</v>
      </c>
      <c r="M3855" s="159" t="n">
        <v>831974</v>
      </c>
      <c r="N3855" s="159" t="n">
        <v>898531.92</v>
      </c>
      <c r="O3855" s="162">
        <f>MIN(K3855,L3855,M3855,N3855)</f>
        <v/>
      </c>
      <c r="P3855" s="162">
        <f>MAX(K3855,L3855,M3855,N3855)</f>
        <v/>
      </c>
      <c r="Q3855" s="162">
        <f>MEDIAN(K3855,L3855,M3855,N3855)</f>
        <v/>
      </c>
      <c r="R3855" s="162">
        <f>AVERAGE(K3855,L3855,M3855,N3855)</f>
        <v/>
      </c>
      <c r="S3855" s="162">
        <f>AVERAGE(O3855,Q3855)</f>
        <v/>
      </c>
      <c r="T3855" s="162">
        <f>AVERAGE(P3855,Q3855)</f>
        <v/>
      </c>
      <c r="U3855" s="41">
        <f>STDEVA(K3855,L3855,M3855,N3855)</f>
        <v/>
      </c>
      <c r="V3855" s="42">
        <f>U3855/Q3855</f>
        <v/>
      </c>
      <c r="W3855" s="43">
        <f>IF(X3855=O3855,"MENOR",IF(X3855=S3855,"PROM[MEN-MED]","PROMEDIO"))</f>
        <v/>
      </c>
      <c r="X3855" s="163">
        <f>IF(V3855&lt;=300%,O3855,IF(AND(V3855&gt;100%,V3855&lt;=150%),S3855,R3855))</f>
        <v/>
      </c>
      <c r="Y3855" s="162">
        <f>ROUND(X3855,0)</f>
        <v/>
      </c>
    </row>
    <row r="3856" ht="15.75" customHeight="1">
      <c r="B3856" s="57" t="inlineStr">
        <is>
          <t>7.5</t>
        </is>
      </c>
      <c r="C3856" s="32" t="n">
        <v>8714199</v>
      </c>
      <c r="D3856" s="59" t="inlineStr">
        <is>
          <t>CAMBIO DE ROTOR IMPULSADO BOMBA DE ACEITE</t>
        </is>
      </c>
      <c r="E3856" s="56" t="inlineStr">
        <is>
          <t>cambio de rotor impulsado bomba de aceite</t>
        </is>
      </c>
      <c r="F3856" s="32" t="inlineStr">
        <is>
          <t>Unidad</t>
        </is>
      </c>
      <c r="G3856" s="35" t="inlineStr">
        <is>
          <t>suministro</t>
        </is>
      </c>
      <c r="H3856" s="159" t="n">
        <v>1094324</v>
      </c>
      <c r="I3856" s="37" t="n">
        <v>158.91</v>
      </c>
      <c r="J3856" s="37" t="n">
        <v>151.76</v>
      </c>
      <c r="K3856" s="160">
        <f>H3856*(I3856/J3856)</f>
        <v/>
      </c>
      <c r="L3856" s="159" t="n">
        <v>1371093.7716</v>
      </c>
      <c r="M3856" s="159" t="n">
        <v>1331159</v>
      </c>
      <c r="N3856" s="159" t="n">
        <v>1437651.72</v>
      </c>
      <c r="O3856" s="162">
        <f>MIN(K3856,L3856,M3856,N3856)</f>
        <v/>
      </c>
      <c r="P3856" s="162">
        <f>MAX(K3856,L3856,M3856,N3856)</f>
        <v/>
      </c>
      <c r="Q3856" s="162">
        <f>MEDIAN(K3856,L3856,M3856,N3856)</f>
        <v/>
      </c>
      <c r="R3856" s="162">
        <f>AVERAGE(K3856,L3856,M3856,N3856)</f>
        <v/>
      </c>
      <c r="S3856" s="162">
        <f>AVERAGE(O3856,Q3856)</f>
        <v/>
      </c>
      <c r="T3856" s="162">
        <f>AVERAGE(P3856,Q3856)</f>
        <v/>
      </c>
      <c r="U3856" s="41">
        <f>STDEVA(K3856,L3856,M3856,N3856)</f>
        <v/>
      </c>
      <c r="V3856" s="42">
        <f>U3856/Q3856</f>
        <v/>
      </c>
      <c r="W3856" s="43">
        <f>IF(X3856=O3856,"MENOR",IF(X3856=S3856,"PROM[MEN-MED]","PROMEDIO"))</f>
        <v/>
      </c>
      <c r="X3856" s="163">
        <f>IF(V3856&lt;=300%,O3856,IF(AND(V3856&gt;100%,V3856&lt;=150%),S3856,R3856))</f>
        <v/>
      </c>
      <c r="Y3856" s="162">
        <f>ROUND(X3856,0)</f>
        <v/>
      </c>
    </row>
    <row r="3857" ht="15.75" customHeight="1">
      <c r="B3857" s="57" t="inlineStr">
        <is>
          <t>7.6</t>
        </is>
      </c>
      <c r="C3857" s="32" t="n">
        <v>8714199</v>
      </c>
      <c r="D3857" s="59" t="inlineStr">
        <is>
          <t>CAMBIO DE ROTOR IMPULSOR BOMBA DE ACEITE</t>
        </is>
      </c>
      <c r="E3857" s="56" t="inlineStr">
        <is>
          <t>cambio de rotor impulsor bomba de aceite</t>
        </is>
      </c>
      <c r="F3857" s="32" t="inlineStr">
        <is>
          <t>Unidad</t>
        </is>
      </c>
      <c r="G3857" s="35" t="inlineStr">
        <is>
          <t>suministro</t>
        </is>
      </c>
      <c r="H3857" s="159" t="n">
        <v>1094324</v>
      </c>
      <c r="I3857" s="37" t="n">
        <v>158.91</v>
      </c>
      <c r="J3857" s="37" t="n">
        <v>151.76</v>
      </c>
      <c r="K3857" s="160">
        <f>H3857*(I3857/J3857)</f>
        <v/>
      </c>
      <c r="L3857" s="159" t="n">
        <v>1345465.3128</v>
      </c>
      <c r="M3857" s="159" t="n">
        <v>1306277</v>
      </c>
      <c r="N3857" s="159" t="n">
        <v>1410779.16</v>
      </c>
      <c r="O3857" s="162">
        <f>MIN(K3857,L3857,M3857,N3857)</f>
        <v/>
      </c>
      <c r="P3857" s="162">
        <f>MAX(K3857,L3857,M3857,N3857)</f>
        <v/>
      </c>
      <c r="Q3857" s="162">
        <f>MEDIAN(K3857,L3857,M3857,N3857)</f>
        <v/>
      </c>
      <c r="R3857" s="162">
        <f>AVERAGE(K3857,L3857,M3857,N3857)</f>
        <v/>
      </c>
      <c r="S3857" s="162">
        <f>AVERAGE(O3857,Q3857)</f>
        <v/>
      </c>
      <c r="T3857" s="162">
        <f>AVERAGE(P3857,Q3857)</f>
        <v/>
      </c>
      <c r="U3857" s="41">
        <f>STDEVA(K3857,L3857,M3857,N3857)</f>
        <v/>
      </c>
      <c r="V3857" s="42">
        <f>U3857/Q3857</f>
        <v/>
      </c>
      <c r="W3857" s="43">
        <f>IF(X3857=O3857,"MENOR",IF(X3857=S3857,"PROM[MEN-MED]","PROMEDIO"))</f>
        <v/>
      </c>
      <c r="X3857" s="163">
        <f>IF(V3857&lt;=300%,O3857,IF(AND(V3857&gt;100%,V3857&lt;=150%),S3857,R3857))</f>
        <v/>
      </c>
      <c r="Y3857" s="162">
        <f>ROUND(X3857,0)</f>
        <v/>
      </c>
    </row>
    <row r="3858" ht="15.75" customHeight="1">
      <c r="B3858" s="57" t="inlineStr">
        <is>
          <t>7.7</t>
        </is>
      </c>
      <c r="C3858" s="32" t="n">
        <v>8714199</v>
      </c>
      <c r="D3858" s="59" t="inlineStr">
        <is>
          <t>CAMBIO DE VALVULA DE DESCARGA DE LA BOMBA DE ACEITE</t>
        </is>
      </c>
      <c r="E3858" s="56" t="inlineStr">
        <is>
          <t>cambio de valvula de descarga de la bomba de aceite</t>
        </is>
      </c>
      <c r="F3858" s="32" t="inlineStr">
        <is>
          <t>Unidad</t>
        </is>
      </c>
      <c r="G3858" s="35" t="inlineStr">
        <is>
          <t>suministro</t>
        </is>
      </c>
      <c r="H3858" s="159" t="n">
        <v>1094324</v>
      </c>
      <c r="I3858" s="37" t="n">
        <v>158.91</v>
      </c>
      <c r="J3858" s="37" t="n">
        <v>151.76</v>
      </c>
      <c r="K3858" s="160">
        <f>H3858*(I3858/J3858)</f>
        <v/>
      </c>
      <c r="L3858" s="159" t="n">
        <v>1358279.5422</v>
      </c>
      <c r="M3858" s="159" t="n">
        <v>1318718</v>
      </c>
      <c r="N3858" s="159" t="n">
        <v>1424215.44</v>
      </c>
      <c r="O3858" s="162">
        <f>MIN(K3858,L3858,M3858,N3858)</f>
        <v/>
      </c>
      <c r="P3858" s="162">
        <f>MAX(K3858,L3858,M3858,N3858)</f>
        <v/>
      </c>
      <c r="Q3858" s="162">
        <f>MEDIAN(K3858,L3858,M3858,N3858)</f>
        <v/>
      </c>
      <c r="R3858" s="162">
        <f>AVERAGE(K3858,L3858,M3858,N3858)</f>
        <v/>
      </c>
      <c r="S3858" s="162">
        <f>AVERAGE(O3858,Q3858)</f>
        <v/>
      </c>
      <c r="T3858" s="162">
        <f>AVERAGE(P3858,Q3858)</f>
        <v/>
      </c>
      <c r="U3858" s="41">
        <f>STDEVA(K3858,L3858,M3858,N3858)</f>
        <v/>
      </c>
      <c r="V3858" s="42">
        <f>U3858/Q3858</f>
        <v/>
      </c>
      <c r="W3858" s="43">
        <f>IF(X3858=O3858,"MENOR",IF(X3858=S3858,"PROM[MEN-MED]","PROMEDIO"))</f>
        <v/>
      </c>
      <c r="X3858" s="163">
        <f>IF(V3858&lt;=300%,O3858,IF(AND(V3858&gt;100%,V3858&lt;=150%),S3858,R3858))</f>
        <v/>
      </c>
      <c r="Y3858" s="162">
        <f>ROUND(X3858,0)</f>
        <v/>
      </c>
    </row>
    <row r="3859" ht="15.75" customHeight="1">
      <c r="B3859" s="57" t="inlineStr">
        <is>
          <t>7.8</t>
        </is>
      </c>
      <c r="C3859" s="32" t="n">
        <v>8714199</v>
      </c>
      <c r="D3859" s="59" t="inlineStr">
        <is>
          <t xml:space="preserve">CAMBIO DE MUELLE DE LA VALVULA DE DESCARAGA DE LA BOMBA DE CEITE </t>
        </is>
      </c>
      <c r="E3859" s="56" t="inlineStr">
        <is>
          <t xml:space="preserve">cambio de muelle de la valvula de descaraga de la bomba de ceite </t>
        </is>
      </c>
      <c r="F3859" s="32" t="inlineStr">
        <is>
          <t>Unidad</t>
        </is>
      </c>
      <c r="G3859" s="35" t="inlineStr">
        <is>
          <t>suministro</t>
        </is>
      </c>
      <c r="H3859" s="159" t="n">
        <v>1094324</v>
      </c>
      <c r="I3859" s="37" t="n">
        <v>158.91</v>
      </c>
      <c r="J3859" s="37" t="n">
        <v>151.76</v>
      </c>
      <c r="K3859" s="160">
        <f>H3859*(I3859/J3859)</f>
        <v/>
      </c>
      <c r="L3859" s="159" t="n">
        <v>1319837.8774</v>
      </c>
      <c r="M3859" s="159" t="n">
        <v>1281396</v>
      </c>
      <c r="N3859" s="159" t="n">
        <v>1383907.68</v>
      </c>
      <c r="O3859" s="162">
        <f>MIN(K3859,L3859,M3859,N3859)</f>
        <v/>
      </c>
      <c r="P3859" s="162">
        <f>MAX(K3859,L3859,M3859,N3859)</f>
        <v/>
      </c>
      <c r="Q3859" s="162">
        <f>MEDIAN(K3859,L3859,M3859,N3859)</f>
        <v/>
      </c>
      <c r="R3859" s="162">
        <f>AVERAGE(K3859,L3859,M3859,N3859)</f>
        <v/>
      </c>
      <c r="S3859" s="162">
        <f>AVERAGE(O3859,Q3859)</f>
        <v/>
      </c>
      <c r="T3859" s="162">
        <f>AVERAGE(P3859,Q3859)</f>
        <v/>
      </c>
      <c r="U3859" s="41">
        <f>STDEVA(K3859,L3859,M3859,N3859)</f>
        <v/>
      </c>
      <c r="V3859" s="42">
        <f>U3859/Q3859</f>
        <v/>
      </c>
      <c r="W3859" s="43">
        <f>IF(X3859=O3859,"MENOR",IF(X3859=S3859,"PROM[MEN-MED]","PROMEDIO"))</f>
        <v/>
      </c>
      <c r="X3859" s="163">
        <f>IF(V3859&lt;=300%,O3859,IF(AND(V3859&gt;100%,V3859&lt;=150%),S3859,R3859))</f>
        <v/>
      </c>
      <c r="Y3859" s="162">
        <f>ROUND(X3859,0)</f>
        <v/>
      </c>
    </row>
    <row r="3860" ht="15.75" customHeight="1">
      <c r="B3860" s="57" t="inlineStr">
        <is>
          <t>7.9</t>
        </is>
      </c>
      <c r="C3860" s="32" t="n">
        <v>8714199</v>
      </c>
      <c r="D3860" s="59" t="inlineStr">
        <is>
          <t>CAMBIO DE TAPON DE LA VALVULA DE DESCARAGA DE LA BOMBA DE ACEITE</t>
        </is>
      </c>
      <c r="E3860" s="56" t="inlineStr">
        <is>
          <t>cambio de tapon de la valvula de descaraga de la bomba de aceite</t>
        </is>
      </c>
      <c r="F3860" s="32" t="inlineStr">
        <is>
          <t>Unidad</t>
        </is>
      </c>
      <c r="G3860" s="35" t="inlineStr">
        <is>
          <t>suministro</t>
        </is>
      </c>
      <c r="H3860" s="159" t="n">
        <v>1094324</v>
      </c>
      <c r="I3860" s="37" t="n">
        <v>158.91</v>
      </c>
      <c r="J3860" s="37" t="n">
        <v>151.76</v>
      </c>
      <c r="K3860" s="160">
        <f>H3860*(I3860/J3860)</f>
        <v/>
      </c>
      <c r="L3860" s="159" t="n">
        <v>1371093.7716</v>
      </c>
      <c r="M3860" s="159" t="n">
        <v>1331159</v>
      </c>
      <c r="N3860" s="159" t="n">
        <v>1437651.72</v>
      </c>
      <c r="O3860" s="162">
        <f>MIN(K3860,L3860,M3860,N3860)</f>
        <v/>
      </c>
      <c r="P3860" s="162">
        <f>MAX(K3860,L3860,M3860,N3860)</f>
        <v/>
      </c>
      <c r="Q3860" s="162">
        <f>MEDIAN(K3860,L3860,M3860,N3860)</f>
        <v/>
      </c>
      <c r="R3860" s="162">
        <f>AVERAGE(K3860,L3860,M3860,N3860)</f>
        <v/>
      </c>
      <c r="S3860" s="162">
        <f>AVERAGE(O3860,Q3860)</f>
        <v/>
      </c>
      <c r="T3860" s="162">
        <f>AVERAGE(P3860,Q3860)</f>
        <v/>
      </c>
      <c r="U3860" s="41">
        <f>STDEVA(K3860,L3860,M3860,N3860)</f>
        <v/>
      </c>
      <c r="V3860" s="42">
        <f>U3860/Q3860</f>
        <v/>
      </c>
      <c r="W3860" s="43">
        <f>IF(X3860=O3860,"MENOR",IF(X3860=S3860,"PROM[MEN-MED]","PROMEDIO"))</f>
        <v/>
      </c>
      <c r="X3860" s="163">
        <f>IF(V3860&lt;=300%,O3860,IF(AND(V3860&gt;100%,V3860&lt;=150%),S3860,R3860))</f>
        <v/>
      </c>
      <c r="Y3860" s="162">
        <f>ROUND(X3860,0)</f>
        <v/>
      </c>
    </row>
    <row r="3861" ht="15.75" customHeight="1">
      <c r="B3861" s="57" t="inlineStr">
        <is>
          <t>7.10</t>
        </is>
      </c>
      <c r="C3861" s="32" t="n">
        <v>8714199</v>
      </c>
      <c r="D3861" s="59" t="inlineStr">
        <is>
          <t>CAMBIO DE CONJUNTO DE LA VALVULA REGULADORA DE ACEITE DE DISTRIBUCION DEL ARBOL DE LEVAS (PARA EL BANCO NO.01  DEL LADO DE ADMISION)</t>
        </is>
      </c>
      <c r="E3861" s="56" t="inlineStr">
        <is>
          <t>cambio de conjunto de la valvula reguladora de aceite de distribucion del arbol de levas (para el banco no.01  del lado de admision)</t>
        </is>
      </c>
      <c r="F3861" s="32" t="inlineStr">
        <is>
          <t>Unidad</t>
        </is>
      </c>
      <c r="G3861" s="35" t="inlineStr">
        <is>
          <t>suministro</t>
        </is>
      </c>
      <c r="H3861" s="159" t="n">
        <v>3271667</v>
      </c>
      <c r="I3861" s="37" t="n">
        <v>158.91</v>
      </c>
      <c r="J3861" s="37" t="n">
        <v>151.76</v>
      </c>
      <c r="K3861" s="160">
        <f>H3861*(I3861/J3861)</f>
        <v/>
      </c>
      <c r="L3861" s="159" t="n">
        <v>4036396.9618</v>
      </c>
      <c r="M3861" s="159" t="n">
        <v>3918832</v>
      </c>
      <c r="N3861" s="159" t="n">
        <v>4232338.56</v>
      </c>
      <c r="O3861" s="162">
        <f>MIN(K3861,L3861,M3861,N3861)</f>
        <v/>
      </c>
      <c r="P3861" s="162">
        <f>MAX(K3861,L3861,M3861,N3861)</f>
        <v/>
      </c>
      <c r="Q3861" s="162">
        <f>MEDIAN(K3861,L3861,M3861,N3861)</f>
        <v/>
      </c>
      <c r="R3861" s="162">
        <f>AVERAGE(K3861,L3861,M3861,N3861)</f>
        <v/>
      </c>
      <c r="S3861" s="162">
        <f>AVERAGE(O3861,Q3861)</f>
        <v/>
      </c>
      <c r="T3861" s="162">
        <f>AVERAGE(P3861,Q3861)</f>
        <v/>
      </c>
      <c r="U3861" s="41">
        <f>STDEVA(K3861,L3861,M3861,N3861)</f>
        <v/>
      </c>
      <c r="V3861" s="42">
        <f>U3861/Q3861</f>
        <v/>
      </c>
      <c r="W3861" s="43">
        <f>IF(X3861=O3861,"MENOR",IF(X3861=S3861,"PROM[MEN-MED]","PROMEDIO"))</f>
        <v/>
      </c>
      <c r="X3861" s="163">
        <f>IF(V3861&lt;=300%,O3861,IF(AND(V3861&gt;100%,V3861&lt;=150%),S3861,R3861))</f>
        <v/>
      </c>
      <c r="Y3861" s="162">
        <f>ROUND(X3861,0)</f>
        <v/>
      </c>
    </row>
    <row r="3862" ht="15.75" customHeight="1">
      <c r="B3862" s="57" t="inlineStr">
        <is>
          <t>7.11</t>
        </is>
      </c>
      <c r="C3862" s="32" t="n">
        <v>8714199</v>
      </c>
      <c r="D3862" s="59" t="inlineStr">
        <is>
          <t>CAMBIO DE CONJUNTO DE LA VALVULA REGULADORA DE ACEITE DE DISTRIBUCION DEL ARBOL DE LEVAS (PARA EL BANCO NO.02  DEL LADO DE ADMISION)</t>
        </is>
      </c>
      <c r="E3862" s="56" t="inlineStr">
        <is>
          <t>cambio de conjunto de la valvula reguladora de aceite de distribucion del arbol de levas (para el banco no.02  del lado de admision)</t>
        </is>
      </c>
      <c r="F3862" s="32" t="inlineStr">
        <is>
          <t>Unidad</t>
        </is>
      </c>
      <c r="G3862" s="35" t="inlineStr">
        <is>
          <t>suministro</t>
        </is>
      </c>
      <c r="H3862" s="159" t="n">
        <v>3271667</v>
      </c>
      <c r="I3862" s="37" t="n">
        <v>158.91</v>
      </c>
      <c r="J3862" s="37" t="n">
        <v>151.76</v>
      </c>
      <c r="K3862" s="160">
        <f>H3862*(I3862/J3862)</f>
        <v/>
      </c>
      <c r="L3862" s="159" t="n">
        <v>4074838.6147</v>
      </c>
      <c r="M3862" s="159" t="n">
        <v>3956154</v>
      </c>
      <c r="N3862" s="159" t="n">
        <v>4272646.32</v>
      </c>
      <c r="O3862" s="162">
        <f>MIN(K3862,L3862,M3862,N3862)</f>
        <v/>
      </c>
      <c r="P3862" s="162">
        <f>MAX(K3862,L3862,M3862,N3862)</f>
        <v/>
      </c>
      <c r="Q3862" s="162">
        <f>MEDIAN(K3862,L3862,M3862,N3862)</f>
        <v/>
      </c>
      <c r="R3862" s="162">
        <f>AVERAGE(K3862,L3862,M3862,N3862)</f>
        <v/>
      </c>
      <c r="S3862" s="162">
        <f>AVERAGE(O3862,Q3862)</f>
        <v/>
      </c>
      <c r="T3862" s="162">
        <f>AVERAGE(P3862,Q3862)</f>
        <v/>
      </c>
      <c r="U3862" s="41">
        <f>STDEVA(K3862,L3862,M3862,N3862)</f>
        <v/>
      </c>
      <c r="V3862" s="42">
        <f>U3862/Q3862</f>
        <v/>
      </c>
      <c r="W3862" s="43">
        <f>IF(X3862=O3862,"MENOR",IF(X3862=S3862,"PROM[MEN-MED]","PROMEDIO"))</f>
        <v/>
      </c>
      <c r="X3862" s="163">
        <f>IF(V3862&lt;=300%,O3862,IF(AND(V3862&gt;100%,V3862&lt;=150%),S3862,R3862))</f>
        <v/>
      </c>
      <c r="Y3862" s="162">
        <f>ROUND(X3862,0)</f>
        <v/>
      </c>
    </row>
    <row r="3863" ht="15.75" customHeight="1">
      <c r="B3863" s="57" t="inlineStr">
        <is>
          <t>7.12</t>
        </is>
      </c>
      <c r="C3863" s="32" t="n">
        <v>8714199</v>
      </c>
      <c r="D3863" s="59" t="inlineStr">
        <is>
          <t>CAMBIO DE CONJUNTO DE LA VALVULA REGULADORA DE ACEITE DE DISTRIBUCION DEL ARBOL DE LEVAS (PARA EL BANCO NO.01  DEL LADO DE ESCAPE)</t>
        </is>
      </c>
      <c r="E3863" s="56" t="inlineStr">
        <is>
          <t>cambio de conjunto de la valvula reguladora de aceite de distribucion del arbol de levas (para el banco no.01  del lado de escape)</t>
        </is>
      </c>
      <c r="F3863" s="32" t="inlineStr">
        <is>
          <t>Unidad</t>
        </is>
      </c>
      <c r="G3863" s="35" t="inlineStr">
        <is>
          <t>suministro</t>
        </is>
      </c>
      <c r="H3863" s="159" t="n">
        <v>3271667</v>
      </c>
      <c r="I3863" s="37" t="n">
        <v>158.91</v>
      </c>
      <c r="J3863" s="37" t="n">
        <v>151.76</v>
      </c>
      <c r="K3863" s="160">
        <f>H3863*(I3863/J3863)</f>
        <v/>
      </c>
      <c r="L3863" s="159" t="n">
        <v>3997955.297</v>
      </c>
      <c r="M3863" s="159" t="n">
        <v>3881510</v>
      </c>
      <c r="N3863" s="159" t="n">
        <v>4192030.8</v>
      </c>
      <c r="O3863" s="162">
        <f>MIN(K3863,L3863,M3863,N3863)</f>
        <v/>
      </c>
      <c r="P3863" s="162">
        <f>MAX(K3863,L3863,M3863,N3863)</f>
        <v/>
      </c>
      <c r="Q3863" s="162">
        <f>MEDIAN(K3863,L3863,M3863,N3863)</f>
        <v/>
      </c>
      <c r="R3863" s="162">
        <f>AVERAGE(K3863,L3863,M3863,N3863)</f>
        <v/>
      </c>
      <c r="S3863" s="162">
        <f>AVERAGE(O3863,Q3863)</f>
        <v/>
      </c>
      <c r="T3863" s="162">
        <f>AVERAGE(P3863,Q3863)</f>
        <v/>
      </c>
      <c r="U3863" s="41">
        <f>STDEVA(K3863,L3863,M3863,N3863)</f>
        <v/>
      </c>
      <c r="V3863" s="42">
        <f>U3863/Q3863</f>
        <v/>
      </c>
      <c r="W3863" s="43">
        <f>IF(X3863=O3863,"MENOR",IF(X3863=S3863,"PROM[MEN-MED]","PROMEDIO"))</f>
        <v/>
      </c>
      <c r="X3863" s="163">
        <f>IF(V3863&lt;=300%,O3863,IF(AND(V3863&gt;100%,V3863&lt;=150%),S3863,R3863))</f>
        <v/>
      </c>
      <c r="Y3863" s="162">
        <f>ROUND(X3863,0)</f>
        <v/>
      </c>
    </row>
    <row r="3864" ht="15.75" customHeight="1">
      <c r="B3864" s="57" t="inlineStr">
        <is>
          <t>7.13</t>
        </is>
      </c>
      <c r="C3864" s="32" t="n">
        <v>8714199</v>
      </c>
      <c r="D3864" s="59" t="inlineStr">
        <is>
          <t>CAMBIO DE CONJUNTO DE LA VALVULA REGULADORA DE ACEITE DE DISTRIBUCION DEL ARBOL DE LEVAS (PARA EL BANCO NO.02  DEL LADO DEESCAPE)</t>
        </is>
      </c>
      <c r="E3864" s="56" t="inlineStr">
        <is>
          <t>cambio de conjunto de la valvula reguladora de aceite de distribucion del arbol de levas (para el banco no.02  del lado deescape)</t>
        </is>
      </c>
      <c r="F3864" s="32" t="inlineStr">
        <is>
          <t>Unidad</t>
        </is>
      </c>
      <c r="G3864" s="35" t="inlineStr">
        <is>
          <t>suministro</t>
        </is>
      </c>
      <c r="H3864" s="159" t="n">
        <v>3271667</v>
      </c>
      <c r="I3864" s="37" t="n">
        <v>158.91</v>
      </c>
      <c r="J3864" s="37" t="n">
        <v>151.76</v>
      </c>
      <c r="K3864" s="160">
        <f>H3864*(I3864/J3864)</f>
        <v/>
      </c>
      <c r="L3864" s="159" t="n">
        <v>4074838.6147</v>
      </c>
      <c r="M3864" s="159" t="n">
        <v>3956154</v>
      </c>
      <c r="N3864" s="159" t="n">
        <v>4272646.32</v>
      </c>
      <c r="O3864" s="162">
        <f>MIN(K3864,L3864,M3864,N3864)</f>
        <v/>
      </c>
      <c r="P3864" s="162">
        <f>MAX(K3864,L3864,M3864,N3864)</f>
        <v/>
      </c>
      <c r="Q3864" s="162">
        <f>MEDIAN(K3864,L3864,M3864,N3864)</f>
        <v/>
      </c>
      <c r="R3864" s="162">
        <f>AVERAGE(K3864,L3864,M3864,N3864)</f>
        <v/>
      </c>
      <c r="S3864" s="162">
        <f>AVERAGE(O3864,Q3864)</f>
        <v/>
      </c>
      <c r="T3864" s="162">
        <f>AVERAGE(P3864,Q3864)</f>
        <v/>
      </c>
      <c r="U3864" s="41">
        <f>STDEVA(K3864,L3864,M3864,N3864)</f>
        <v/>
      </c>
      <c r="V3864" s="42">
        <f>U3864/Q3864</f>
        <v/>
      </c>
      <c r="W3864" s="43">
        <f>IF(X3864=O3864,"MENOR",IF(X3864=S3864,"PROM[MEN-MED]","PROMEDIO"))</f>
        <v/>
      </c>
      <c r="X3864" s="163">
        <f>IF(V3864&lt;=300%,O3864,IF(AND(V3864&gt;100%,V3864&lt;=150%),S3864,R3864))</f>
        <v/>
      </c>
      <c r="Y3864" s="162">
        <f>ROUND(X3864,0)</f>
        <v/>
      </c>
    </row>
    <row r="3865" ht="15.75" customHeight="1">
      <c r="B3865" s="57" t="inlineStr">
        <is>
          <t>7.14</t>
        </is>
      </c>
      <c r="C3865" s="32" t="n">
        <v>8714199</v>
      </c>
      <c r="D3865" s="59" t="inlineStr">
        <is>
          <t xml:space="preserve">CAMBIO DE CONJUNTO DEL CUERPO DE LA MARIPOSA  CON MOTOR </t>
        </is>
      </c>
      <c r="E3865" s="56" t="inlineStr">
        <is>
          <t xml:space="preserve">cambio de conjunto del cuerpo de la mariposa  con motor </t>
        </is>
      </c>
      <c r="F3865" s="32" t="inlineStr">
        <is>
          <t>Unidad</t>
        </is>
      </c>
      <c r="G3865" s="35" t="inlineStr">
        <is>
          <t>suministro</t>
        </is>
      </c>
      <c r="H3865" s="159" t="n">
        <v>820743</v>
      </c>
      <c r="I3865" s="37" t="n">
        <v>158.91</v>
      </c>
      <c r="J3865" s="37" t="n">
        <v>151.76</v>
      </c>
      <c r="K3865" s="160">
        <f>H3865*(I3865/J3865)</f>
        <v/>
      </c>
      <c r="L3865" s="159" t="n">
        <v>989878.414</v>
      </c>
      <c r="M3865" s="159" t="n">
        <v>961047</v>
      </c>
      <c r="N3865" s="159" t="n">
        <v>1037930.76</v>
      </c>
      <c r="O3865" s="162">
        <f>MIN(K3865,L3865,M3865,N3865)</f>
        <v/>
      </c>
      <c r="P3865" s="162">
        <f>MAX(K3865,L3865,M3865,N3865)</f>
        <v/>
      </c>
      <c r="Q3865" s="162">
        <f>MEDIAN(K3865,L3865,M3865,N3865)</f>
        <v/>
      </c>
      <c r="R3865" s="162">
        <f>AVERAGE(K3865,L3865,M3865,N3865)</f>
        <v/>
      </c>
      <c r="S3865" s="162">
        <f>AVERAGE(O3865,Q3865)</f>
        <v/>
      </c>
      <c r="T3865" s="162">
        <f>AVERAGE(P3865,Q3865)</f>
        <v/>
      </c>
      <c r="U3865" s="41">
        <f>STDEVA(K3865,L3865,M3865,N3865)</f>
        <v/>
      </c>
      <c r="V3865" s="42">
        <f>U3865/Q3865</f>
        <v/>
      </c>
      <c r="W3865" s="43">
        <f>IF(X3865=O3865,"MENOR",IF(X3865=S3865,"PROM[MEN-MED]","PROMEDIO"))</f>
        <v/>
      </c>
      <c r="X3865" s="163">
        <f>IF(V3865&lt;=300%,O3865,IF(AND(V3865&gt;100%,V3865&lt;=150%),S3865,R3865))</f>
        <v/>
      </c>
      <c r="Y3865" s="162">
        <f>ROUND(X3865,0)</f>
        <v/>
      </c>
    </row>
    <row r="3866" ht="15.75" customHeight="1">
      <c r="B3866" s="57" t="inlineStr">
        <is>
          <t>7.15</t>
        </is>
      </c>
      <c r="C3866" s="32" t="n">
        <v>8714199</v>
      </c>
      <c r="D3866" s="59" t="inlineStr">
        <is>
          <t>CAMBIO DE MEDIDOR DEL CAUDAL  DE MASA DE AIRE</t>
        </is>
      </c>
      <c r="E3866" s="56" t="inlineStr">
        <is>
          <t>cambio de medidor del caudal  de masa de aire</t>
        </is>
      </c>
      <c r="F3866" s="32" t="inlineStr">
        <is>
          <t>Unidad</t>
        </is>
      </c>
      <c r="G3866" s="35" t="inlineStr">
        <is>
          <t>suministro</t>
        </is>
      </c>
      <c r="H3866" s="159" t="n">
        <v>410372</v>
      </c>
      <c r="I3866" s="37" t="n">
        <v>158.91</v>
      </c>
      <c r="J3866" s="37" t="n">
        <v>151.76</v>
      </c>
      <c r="K3866" s="160">
        <f>H3866*(I3866/J3866)</f>
        <v/>
      </c>
      <c r="L3866" s="159" t="n">
        <v>499744.665</v>
      </c>
      <c r="M3866" s="159" t="n">
        <v>485189</v>
      </c>
      <c r="N3866" s="159" t="n">
        <v>524004.12</v>
      </c>
      <c r="O3866" s="162">
        <f>MIN(K3866,L3866,M3866,N3866)</f>
        <v/>
      </c>
      <c r="P3866" s="162">
        <f>MAX(K3866,L3866,M3866,N3866)</f>
        <v/>
      </c>
      <c r="Q3866" s="162">
        <f>MEDIAN(K3866,L3866,M3866,N3866)</f>
        <v/>
      </c>
      <c r="R3866" s="162">
        <f>AVERAGE(K3866,L3866,M3866,N3866)</f>
        <v/>
      </c>
      <c r="S3866" s="162">
        <f>AVERAGE(O3866,Q3866)</f>
        <v/>
      </c>
      <c r="T3866" s="162">
        <f>AVERAGE(P3866,Q3866)</f>
        <v/>
      </c>
      <c r="U3866" s="41">
        <f>STDEVA(K3866,L3866,M3866,N3866)</f>
        <v/>
      </c>
      <c r="V3866" s="42">
        <f>U3866/Q3866</f>
        <v/>
      </c>
      <c r="W3866" s="43">
        <f>IF(X3866=O3866,"MENOR",IF(X3866=S3866,"PROM[MEN-MED]","PROMEDIO"))</f>
        <v/>
      </c>
      <c r="X3866" s="163">
        <f>IF(V3866&lt;=300%,O3866,IF(AND(V3866&gt;100%,V3866&lt;=150%),S3866,R3866))</f>
        <v/>
      </c>
      <c r="Y3866" s="162">
        <f>ROUND(X3866,0)</f>
        <v/>
      </c>
    </row>
    <row r="3867" ht="15.75" customHeight="1">
      <c r="B3867" s="57" t="inlineStr">
        <is>
          <t>7.16</t>
        </is>
      </c>
      <c r="C3867" s="32" t="n">
        <v>8714199</v>
      </c>
      <c r="D3867" s="59" t="inlineStr">
        <is>
          <t>CAMBIO DE JUEGO DE VALVULAS PARA CONTROL DE EMISIONES NO.1</t>
        </is>
      </c>
      <c r="E3867" s="56" t="inlineStr">
        <is>
          <t>cambio de juego de valvulas para control de emisiones no.1</t>
        </is>
      </c>
      <c r="F3867" s="32" t="inlineStr">
        <is>
          <t>Unidad</t>
        </is>
      </c>
      <c r="G3867" s="35" t="inlineStr">
        <is>
          <t>suministro</t>
        </is>
      </c>
      <c r="H3867" s="159" t="n">
        <v>937185</v>
      </c>
      <c r="I3867" s="37" t="n">
        <v>158.91</v>
      </c>
      <c r="J3867" s="37" t="n">
        <v>151.76</v>
      </c>
      <c r="K3867" s="160">
        <f>H3867*(I3867/J3867)</f>
        <v/>
      </c>
      <c r="L3867" s="159" t="n">
        <v>1199706.9252</v>
      </c>
      <c r="M3867" s="159" t="n">
        <v>1164764</v>
      </c>
      <c r="N3867" s="159" t="n">
        <v>1257945.12</v>
      </c>
      <c r="O3867" s="162">
        <f>MIN(K3867,L3867,M3867,N3867)</f>
        <v/>
      </c>
      <c r="P3867" s="162">
        <f>MAX(K3867,L3867,M3867,N3867)</f>
        <v/>
      </c>
      <c r="Q3867" s="162">
        <f>MEDIAN(K3867,L3867,M3867,N3867)</f>
        <v/>
      </c>
      <c r="R3867" s="162">
        <f>AVERAGE(K3867,L3867,M3867,N3867)</f>
        <v/>
      </c>
      <c r="S3867" s="162">
        <f>AVERAGE(O3867,Q3867)</f>
        <v/>
      </c>
      <c r="T3867" s="162">
        <f>AVERAGE(P3867,Q3867)</f>
        <v/>
      </c>
      <c r="U3867" s="41">
        <f>STDEVA(K3867,L3867,M3867,N3867)</f>
        <v/>
      </c>
      <c r="V3867" s="42">
        <f>U3867/Q3867</f>
        <v/>
      </c>
      <c r="W3867" s="43">
        <f>IF(X3867=O3867,"MENOR",IF(X3867=S3867,"PROM[MEN-MED]","PROMEDIO"))</f>
        <v/>
      </c>
      <c r="X3867" s="163">
        <f>IF(V3867&lt;=300%,O3867,IF(AND(V3867&gt;100%,V3867&lt;=150%),S3867,R3867))</f>
        <v/>
      </c>
      <c r="Y3867" s="162">
        <f>ROUND(X3867,0)</f>
        <v/>
      </c>
    </row>
    <row r="3868" ht="15.75" customHeight="1">
      <c r="B3868" s="57" t="inlineStr">
        <is>
          <t>7.17</t>
        </is>
      </c>
      <c r="C3868" s="32" t="n">
        <v>8714199</v>
      </c>
      <c r="D3868" s="59" t="inlineStr">
        <is>
          <t>CAMBIO DE JUEGO DE VALVULAS PARA CONTROL DE EMISIONES NO.2</t>
        </is>
      </c>
      <c r="E3868" s="56" t="inlineStr">
        <is>
          <t>cambio de juego de valvulas para control de emisiones no.2</t>
        </is>
      </c>
      <c r="F3868" s="32" t="inlineStr">
        <is>
          <t>Unidad</t>
        </is>
      </c>
      <c r="G3868" s="35" t="inlineStr">
        <is>
          <t>suministro</t>
        </is>
      </c>
      <c r="H3868" s="159" t="n">
        <v>683953</v>
      </c>
      <c r="I3868" s="37" t="n">
        <v>158.91</v>
      </c>
      <c r="J3868" s="37" t="n">
        <v>151.76</v>
      </c>
      <c r="K3868" s="160">
        <f>H3868*(I3868/J3868)</f>
        <v/>
      </c>
      <c r="L3868" s="159" t="n">
        <v>856933.2205000001</v>
      </c>
      <c r="M3868" s="159" t="n">
        <v>831974</v>
      </c>
      <c r="N3868" s="159" t="n">
        <v>898531.92</v>
      </c>
      <c r="O3868" s="162">
        <f>MIN(K3868,L3868,M3868,N3868)</f>
        <v/>
      </c>
      <c r="P3868" s="162">
        <f>MAX(K3868,L3868,M3868,N3868)</f>
        <v/>
      </c>
      <c r="Q3868" s="162">
        <f>MEDIAN(K3868,L3868,M3868,N3868)</f>
        <v/>
      </c>
      <c r="R3868" s="162">
        <f>AVERAGE(K3868,L3868,M3868,N3868)</f>
        <v/>
      </c>
      <c r="S3868" s="162">
        <f>AVERAGE(O3868,Q3868)</f>
        <v/>
      </c>
      <c r="T3868" s="162">
        <f>AVERAGE(P3868,Q3868)</f>
        <v/>
      </c>
      <c r="U3868" s="41">
        <f>STDEVA(K3868,L3868,M3868,N3868)</f>
        <v/>
      </c>
      <c r="V3868" s="42">
        <f>U3868/Q3868</f>
        <v/>
      </c>
      <c r="W3868" s="43">
        <f>IF(X3868=O3868,"MENOR",IF(X3868=S3868,"PROM[MEN-MED]","PROMEDIO"))</f>
        <v/>
      </c>
      <c r="X3868" s="163">
        <f>IF(V3868&lt;=300%,O3868,IF(AND(V3868&gt;100%,V3868&lt;=150%),S3868,R3868))</f>
        <v/>
      </c>
      <c r="Y3868" s="162">
        <f>ROUND(X3868,0)</f>
        <v/>
      </c>
    </row>
    <row r="3869" ht="15.75" customHeight="1">
      <c r="B3869" s="57" t="inlineStr">
        <is>
          <t>7.18</t>
        </is>
      </c>
      <c r="C3869" s="32" t="n">
        <v>8714199</v>
      </c>
      <c r="D3869" s="59" t="inlineStr">
        <is>
          <t xml:space="preserve">CAMBIO DE CAMARA DE COMPENSACION DEL AIRE DE ADMISION </t>
        </is>
      </c>
      <c r="E3869" s="56" t="inlineStr">
        <is>
          <t xml:space="preserve">cambio de camara de compensacion del aire de admision </t>
        </is>
      </c>
      <c r="F3869" s="32" t="inlineStr">
        <is>
          <t>Unidad</t>
        </is>
      </c>
      <c r="G3869" s="35" t="inlineStr">
        <is>
          <t>suministro</t>
        </is>
      </c>
      <c r="H3869" s="159" t="n">
        <v>937185</v>
      </c>
      <c r="I3869" s="37" t="n">
        <v>158.91</v>
      </c>
      <c r="J3869" s="37" t="n">
        <v>151.76</v>
      </c>
      <c r="K3869" s="160">
        <f>H3869*(I3869/J3869)</f>
        <v/>
      </c>
      <c r="L3869" s="159" t="n">
        <v>1199706.9252</v>
      </c>
      <c r="M3869" s="159" t="n">
        <v>1164764</v>
      </c>
      <c r="N3869" s="159" t="n">
        <v>1257945.12</v>
      </c>
      <c r="O3869" s="162">
        <f>MIN(K3869,L3869,M3869,N3869)</f>
        <v/>
      </c>
      <c r="P3869" s="162">
        <f>MAX(K3869,L3869,M3869,N3869)</f>
        <v/>
      </c>
      <c r="Q3869" s="162">
        <f>MEDIAN(K3869,L3869,M3869,N3869)</f>
        <v/>
      </c>
      <c r="R3869" s="162">
        <f>AVERAGE(K3869,L3869,M3869,N3869)</f>
        <v/>
      </c>
      <c r="S3869" s="162">
        <f>AVERAGE(O3869,Q3869)</f>
        <v/>
      </c>
      <c r="T3869" s="162">
        <f>AVERAGE(P3869,Q3869)</f>
        <v/>
      </c>
      <c r="U3869" s="41">
        <f>STDEVA(K3869,L3869,M3869,N3869)</f>
        <v/>
      </c>
      <c r="V3869" s="42">
        <f>U3869/Q3869</f>
        <v/>
      </c>
      <c r="W3869" s="43">
        <f>IF(X3869=O3869,"MENOR",IF(X3869=S3869,"PROM[MEN-MED]","PROMEDIO"))</f>
        <v/>
      </c>
      <c r="X3869" s="163">
        <f>IF(V3869&lt;=300%,O3869,IF(AND(V3869&gt;100%,V3869&lt;=150%),S3869,R3869))</f>
        <v/>
      </c>
      <c r="Y3869" s="162">
        <f>ROUND(X3869,0)</f>
        <v/>
      </c>
    </row>
    <row r="3870" ht="15.75" customHeight="1">
      <c r="B3870" s="57" t="inlineStr">
        <is>
          <t>7.19</t>
        </is>
      </c>
      <c r="C3870" s="32" t="n">
        <v>8714199</v>
      </c>
      <c r="D3870" s="59" t="inlineStr">
        <is>
          <t>CAMBIO DE JUNTA DE LA TAPA DE CULATAS</t>
        </is>
      </c>
      <c r="E3870" s="56" t="inlineStr">
        <is>
          <t>cambio de junta de la tapa de culatas</t>
        </is>
      </c>
      <c r="F3870" s="32" t="inlineStr">
        <is>
          <t>Unidad</t>
        </is>
      </c>
      <c r="G3870" s="35" t="inlineStr">
        <is>
          <t>suministro</t>
        </is>
      </c>
      <c r="H3870" s="159" t="n">
        <v>1571395</v>
      </c>
      <c r="I3870" s="37" t="n">
        <v>158.91</v>
      </c>
      <c r="J3870" s="37" t="n">
        <v>151.76</v>
      </c>
      <c r="K3870" s="160">
        <f>H3870*(I3870/J3870)</f>
        <v/>
      </c>
      <c r="L3870" s="159" t="n">
        <v>1932021.4655</v>
      </c>
      <c r="M3870" s="159" t="n">
        <v>1875749</v>
      </c>
      <c r="N3870" s="159" t="n">
        <v>2025808.92</v>
      </c>
      <c r="O3870" s="162">
        <f>MIN(K3870,L3870,M3870,N3870)</f>
        <v/>
      </c>
      <c r="P3870" s="162">
        <f>MAX(K3870,L3870,M3870,N3870)</f>
        <v/>
      </c>
      <c r="Q3870" s="162">
        <f>MEDIAN(K3870,L3870,M3870,N3870)</f>
        <v/>
      </c>
      <c r="R3870" s="162">
        <f>AVERAGE(K3870,L3870,M3870,N3870)</f>
        <v/>
      </c>
      <c r="S3870" s="162">
        <f>AVERAGE(O3870,Q3870)</f>
        <v/>
      </c>
      <c r="T3870" s="162">
        <f>AVERAGE(P3870,Q3870)</f>
        <v/>
      </c>
      <c r="U3870" s="41">
        <f>STDEVA(K3870,L3870,M3870,N3870)</f>
        <v/>
      </c>
      <c r="V3870" s="42">
        <f>U3870/Q3870</f>
        <v/>
      </c>
      <c r="W3870" s="43">
        <f>IF(X3870=O3870,"MENOR",IF(X3870=S3870,"PROM[MEN-MED]","PROMEDIO"))</f>
        <v/>
      </c>
      <c r="X3870" s="163">
        <f>IF(V3870&lt;=300%,O3870,IF(AND(V3870&gt;100%,V3870&lt;=150%),S3870,R3870))</f>
        <v/>
      </c>
      <c r="Y3870" s="162">
        <f>ROUND(X3870,0)</f>
        <v/>
      </c>
    </row>
    <row r="3871" ht="15.75" customHeight="1">
      <c r="B3871" s="57" t="inlineStr">
        <is>
          <t>7.20</t>
        </is>
      </c>
      <c r="C3871" s="32" t="n">
        <v>8714199</v>
      </c>
      <c r="D3871" s="59" t="inlineStr">
        <is>
          <t xml:space="preserve">CAMBIO DE SUBCONJUNTO DE LA CADENA </t>
        </is>
      </c>
      <c r="E3871" s="56" t="inlineStr">
        <is>
          <t xml:space="preserve">cambio de subconjunto de la cadena </t>
        </is>
      </c>
      <c r="F3871" s="32" t="inlineStr">
        <is>
          <t>Unidad</t>
        </is>
      </c>
      <c r="G3871" s="35" t="inlineStr">
        <is>
          <t>suministro</t>
        </is>
      </c>
      <c r="H3871" s="159" t="n">
        <v>2034900</v>
      </c>
      <c r="I3871" s="37" t="n">
        <v>158.91</v>
      </c>
      <c r="J3871" s="37" t="n">
        <v>151.76</v>
      </c>
      <c r="K3871" s="160">
        <f>H3871*(I3871/J3871)</f>
        <v/>
      </c>
      <c r="L3871" s="159" t="n">
        <v>2795110.9963</v>
      </c>
      <c r="M3871" s="159" t="n">
        <v>2713700</v>
      </c>
      <c r="N3871" s="159" t="n">
        <v>2930796</v>
      </c>
      <c r="O3871" s="162">
        <f>MIN(K3871,L3871,M3871,N3871)</f>
        <v/>
      </c>
      <c r="P3871" s="162">
        <f>MAX(K3871,L3871,M3871,N3871)</f>
        <v/>
      </c>
      <c r="Q3871" s="162">
        <f>MEDIAN(K3871,L3871,M3871,N3871)</f>
        <v/>
      </c>
      <c r="R3871" s="162">
        <f>AVERAGE(K3871,L3871,M3871,N3871)</f>
        <v/>
      </c>
      <c r="S3871" s="162">
        <f>AVERAGE(O3871,Q3871)</f>
        <v/>
      </c>
      <c r="T3871" s="162">
        <f>AVERAGE(P3871,Q3871)</f>
        <v/>
      </c>
      <c r="U3871" s="41">
        <f>STDEVA(K3871,L3871,M3871,N3871)</f>
        <v/>
      </c>
      <c r="V3871" s="42">
        <f>U3871/Q3871</f>
        <v/>
      </c>
      <c r="W3871" s="43">
        <f>IF(X3871=O3871,"MENOR",IF(X3871=S3871,"PROM[MEN-MED]","PROMEDIO"))</f>
        <v/>
      </c>
      <c r="X3871" s="163">
        <f>IF(V3871&lt;=300%,O3871,IF(AND(V3871&gt;100%,V3871&lt;=150%),S3871,R3871))</f>
        <v/>
      </c>
      <c r="Y3871" s="162">
        <f>ROUND(X3871,0)</f>
        <v/>
      </c>
    </row>
    <row r="3872" ht="15.75" customHeight="1">
      <c r="B3872" s="57" t="inlineStr">
        <is>
          <t>7.21</t>
        </is>
      </c>
      <c r="C3872" s="32" t="n">
        <v>8714199</v>
      </c>
      <c r="D3872" s="59" t="inlineStr">
        <is>
          <t xml:space="preserve">CAMBIO DE CONJUNTO DEL TENSOR DE LA CADENA </t>
        </is>
      </c>
      <c r="E3872" s="56" t="inlineStr">
        <is>
          <t xml:space="preserve">cambio de conjunto del tensor de la cadena </t>
        </is>
      </c>
      <c r="F3872" s="32" t="inlineStr">
        <is>
          <t>Unidad</t>
        </is>
      </c>
      <c r="G3872" s="35" t="inlineStr">
        <is>
          <t>suministro</t>
        </is>
      </c>
      <c r="H3872" s="159" t="n">
        <v>2012290</v>
      </c>
      <c r="I3872" s="37" t="n">
        <v>158.91</v>
      </c>
      <c r="J3872" s="37" t="n">
        <v>151.76</v>
      </c>
      <c r="K3872" s="160">
        <f>H3872*(I3872/J3872)</f>
        <v/>
      </c>
      <c r="L3872" s="159" t="n">
        <v>2666044.7863</v>
      </c>
      <c r="M3872" s="159" t="n">
        <v>2588393</v>
      </c>
      <c r="N3872" s="159" t="n">
        <v>2795464.44</v>
      </c>
      <c r="O3872" s="162">
        <f>MIN(K3872,L3872,M3872,N3872)</f>
        <v/>
      </c>
      <c r="P3872" s="162">
        <f>MAX(K3872,L3872,M3872,N3872)</f>
        <v/>
      </c>
      <c r="Q3872" s="162">
        <f>MEDIAN(K3872,L3872,M3872,N3872)</f>
        <v/>
      </c>
      <c r="R3872" s="162">
        <f>AVERAGE(K3872,L3872,M3872,N3872)</f>
        <v/>
      </c>
      <c r="S3872" s="162">
        <f>AVERAGE(O3872,Q3872)</f>
        <v/>
      </c>
      <c r="T3872" s="162">
        <f>AVERAGE(P3872,Q3872)</f>
        <v/>
      </c>
      <c r="U3872" s="41">
        <f>STDEVA(K3872,L3872,M3872,N3872)</f>
        <v/>
      </c>
      <c r="V3872" s="42">
        <f>U3872/Q3872</f>
        <v/>
      </c>
      <c r="W3872" s="43">
        <f>IF(X3872=O3872,"MENOR",IF(X3872=S3872,"PROM[MEN-MED]","PROMEDIO"))</f>
        <v/>
      </c>
      <c r="X3872" s="163">
        <f>IF(V3872&lt;=300%,O3872,IF(AND(V3872&gt;100%,V3872&lt;=150%),S3872,R3872))</f>
        <v/>
      </c>
      <c r="Y3872" s="162">
        <f>ROUND(X3872,0)</f>
        <v/>
      </c>
    </row>
    <row r="3873" ht="15.75" customHeight="1">
      <c r="B3873" s="57" t="inlineStr">
        <is>
          <t>7.22</t>
        </is>
      </c>
      <c r="C3873" s="32" t="n">
        <v>8714199</v>
      </c>
      <c r="D3873" s="59" t="inlineStr">
        <is>
          <t>CAMBIO DE PATIN DEL TENSOR DE LA CADENA</t>
        </is>
      </c>
      <c r="E3873" s="56" t="inlineStr">
        <is>
          <t>cambio de patin del tensor de la cadena</t>
        </is>
      </c>
      <c r="F3873" s="32" t="inlineStr">
        <is>
          <t>Unidad</t>
        </is>
      </c>
      <c r="G3873" s="35" t="inlineStr">
        <is>
          <t>suministro</t>
        </is>
      </c>
      <c r="H3873" s="159" t="n">
        <v>2080120</v>
      </c>
      <c r="I3873" s="37" t="n">
        <v>158.91</v>
      </c>
      <c r="J3873" s="37" t="n">
        <v>151.76</v>
      </c>
      <c r="K3873" s="160">
        <f>H3873*(I3873/J3873)</f>
        <v/>
      </c>
      <c r="L3873" s="159" t="n">
        <v>2725878.5218</v>
      </c>
      <c r="M3873" s="159" t="n">
        <v>2646484</v>
      </c>
      <c r="N3873" s="159" t="n">
        <v>2858202.72</v>
      </c>
      <c r="O3873" s="162">
        <f>MIN(K3873,L3873,M3873,N3873)</f>
        <v/>
      </c>
      <c r="P3873" s="162">
        <f>MAX(K3873,L3873,M3873,N3873)</f>
        <v/>
      </c>
      <c r="Q3873" s="162">
        <f>MEDIAN(K3873,L3873,M3873,N3873)</f>
        <v/>
      </c>
      <c r="R3873" s="162">
        <f>AVERAGE(K3873,L3873,M3873,N3873)</f>
        <v/>
      </c>
      <c r="S3873" s="162">
        <f>AVERAGE(O3873,Q3873)</f>
        <v/>
      </c>
      <c r="T3873" s="162">
        <f>AVERAGE(P3873,Q3873)</f>
        <v/>
      </c>
      <c r="U3873" s="41">
        <f>STDEVA(K3873,L3873,M3873,N3873)</f>
        <v/>
      </c>
      <c r="V3873" s="42">
        <f>U3873/Q3873</f>
        <v/>
      </c>
      <c r="W3873" s="43">
        <f>IF(X3873=O3873,"MENOR",IF(X3873=S3873,"PROM[MEN-MED]","PROMEDIO"))</f>
        <v/>
      </c>
      <c r="X3873" s="163">
        <f>IF(V3873&lt;=300%,O3873,IF(AND(V3873&gt;100%,V3873&lt;=150%),S3873,R3873))</f>
        <v/>
      </c>
      <c r="Y3873" s="162">
        <f>ROUND(X3873,0)</f>
        <v/>
      </c>
    </row>
    <row r="3874" ht="15.75" customHeight="1">
      <c r="B3874" s="57" t="inlineStr">
        <is>
          <t>7.23</t>
        </is>
      </c>
      <c r="C3874" s="32" t="n">
        <v>8714199</v>
      </c>
      <c r="D3874" s="59" t="inlineStr">
        <is>
          <t>CAMBIO DE AMORTIGUADOR DE VIBRACIONES DE LA CADENA</t>
        </is>
      </c>
      <c r="E3874" s="56" t="inlineStr">
        <is>
          <t>cambio de amortiguador de vibraciones de la cadena</t>
        </is>
      </c>
      <c r="F3874" s="32" t="inlineStr">
        <is>
          <t>Unidad</t>
        </is>
      </c>
      <c r="G3874" s="35" t="inlineStr">
        <is>
          <t>suministro</t>
        </is>
      </c>
      <c r="H3874" s="159" t="n">
        <v>1899240</v>
      </c>
      <c r="I3874" s="37" t="n">
        <v>158.91</v>
      </c>
      <c r="J3874" s="37" t="n">
        <v>151.76</v>
      </c>
      <c r="K3874" s="160">
        <f>H3874*(I3874/J3874)</f>
        <v/>
      </c>
      <c r="L3874" s="159" t="n">
        <v>2312866.031</v>
      </c>
      <c r="M3874" s="159" t="n">
        <v>2245501</v>
      </c>
      <c r="N3874" s="159" t="n">
        <v>2425141.08</v>
      </c>
      <c r="O3874" s="162">
        <f>MIN(K3874,L3874,M3874,N3874)</f>
        <v/>
      </c>
      <c r="P3874" s="162">
        <f>MAX(K3874,L3874,M3874,N3874)</f>
        <v/>
      </c>
      <c r="Q3874" s="162">
        <f>MEDIAN(K3874,L3874,M3874,N3874)</f>
        <v/>
      </c>
      <c r="R3874" s="162">
        <f>AVERAGE(K3874,L3874,M3874,N3874)</f>
        <v/>
      </c>
      <c r="S3874" s="162">
        <f>AVERAGE(O3874,Q3874)</f>
        <v/>
      </c>
      <c r="T3874" s="162">
        <f>AVERAGE(P3874,Q3874)</f>
        <v/>
      </c>
      <c r="U3874" s="41">
        <f>STDEVA(K3874,L3874,M3874,N3874)</f>
        <v/>
      </c>
      <c r="V3874" s="42">
        <f>U3874/Q3874</f>
        <v/>
      </c>
      <c r="W3874" s="43">
        <f>IF(X3874=O3874,"MENOR",IF(X3874=S3874,"PROM[MEN-MED]","PROMEDIO"))</f>
        <v/>
      </c>
      <c r="X3874" s="163">
        <f>IF(V3874&lt;=300%,O3874,IF(AND(V3874&gt;100%,V3874&lt;=150%),S3874,R3874))</f>
        <v/>
      </c>
      <c r="Y3874" s="162">
        <f>ROUND(X3874,0)</f>
        <v/>
      </c>
    </row>
    <row r="3875" ht="15.75" customHeight="1">
      <c r="B3875" s="57" t="inlineStr">
        <is>
          <t>7.24</t>
        </is>
      </c>
      <c r="C3875" s="32" t="n">
        <v>8714199</v>
      </c>
      <c r="D3875" s="59" t="inlineStr">
        <is>
          <t>CAMBIO DE CULATA DERECHA</t>
        </is>
      </c>
      <c r="E3875" s="56" t="inlineStr">
        <is>
          <t>cambio de culata derecha</t>
        </is>
      </c>
      <c r="F3875" s="32" t="inlineStr">
        <is>
          <t>Unidad</t>
        </is>
      </c>
      <c r="G3875" s="35" t="inlineStr">
        <is>
          <t>suministro</t>
        </is>
      </c>
      <c r="H3875" s="159" t="n">
        <v>2238390</v>
      </c>
      <c r="I3875" s="37" t="n">
        <v>158.91</v>
      </c>
      <c r="J3875" s="37" t="n">
        <v>151.76</v>
      </c>
      <c r="K3875" s="160">
        <f>H3875*(I3875/J3875)</f>
        <v/>
      </c>
      <c r="L3875" s="159" t="n">
        <v>2804509.7472</v>
      </c>
      <c r="M3875" s="159" t="n">
        <v>2722825</v>
      </c>
      <c r="N3875" s="159" t="n">
        <v>2940651</v>
      </c>
      <c r="O3875" s="162">
        <f>MIN(K3875,L3875,M3875,N3875)</f>
        <v/>
      </c>
      <c r="P3875" s="162">
        <f>MAX(K3875,L3875,M3875,N3875)</f>
        <v/>
      </c>
      <c r="Q3875" s="162">
        <f>MEDIAN(K3875,L3875,M3875,N3875)</f>
        <v/>
      </c>
      <c r="R3875" s="162">
        <f>AVERAGE(K3875,L3875,M3875,N3875)</f>
        <v/>
      </c>
      <c r="S3875" s="162">
        <f>AVERAGE(O3875,Q3875)</f>
        <v/>
      </c>
      <c r="T3875" s="162">
        <f>AVERAGE(P3875,Q3875)</f>
        <v/>
      </c>
      <c r="U3875" s="41">
        <f>STDEVA(K3875,L3875,M3875,N3875)</f>
        <v/>
      </c>
      <c r="V3875" s="42">
        <f>U3875/Q3875</f>
        <v/>
      </c>
      <c r="W3875" s="43">
        <f>IF(X3875=O3875,"MENOR",IF(X3875=S3875,"PROM[MEN-MED]","PROMEDIO"))</f>
        <v/>
      </c>
      <c r="X3875" s="163">
        <f>IF(V3875&lt;=300%,O3875,IF(AND(V3875&gt;100%,V3875&lt;=150%),S3875,R3875))</f>
        <v/>
      </c>
      <c r="Y3875" s="162">
        <f>ROUND(X3875,0)</f>
        <v/>
      </c>
    </row>
    <row r="3876" ht="15.75" customHeight="1">
      <c r="B3876" s="57" t="inlineStr">
        <is>
          <t>7.25</t>
        </is>
      </c>
      <c r="C3876" s="32" t="n">
        <v>8714199</v>
      </c>
      <c r="D3876" s="59" t="inlineStr">
        <is>
          <t xml:space="preserve">CAMBIO DE CULATA IZQUIERDA </t>
        </is>
      </c>
      <c r="E3876" s="56" t="inlineStr">
        <is>
          <t xml:space="preserve">cambio de culata izquierda </t>
        </is>
      </c>
      <c r="F3876" s="32" t="inlineStr">
        <is>
          <t>Unidad</t>
        </is>
      </c>
      <c r="G3876" s="35" t="inlineStr">
        <is>
          <t>suministro</t>
        </is>
      </c>
      <c r="H3876" s="159" t="n">
        <v>2238390</v>
      </c>
      <c r="I3876" s="37" t="n">
        <v>158.91</v>
      </c>
      <c r="J3876" s="37" t="n">
        <v>151.76</v>
      </c>
      <c r="K3876" s="160">
        <f>H3876*(I3876/J3876)</f>
        <v/>
      </c>
      <c r="L3876" s="159" t="n">
        <v>2725878.5218</v>
      </c>
      <c r="M3876" s="159" t="n">
        <v>2646484</v>
      </c>
      <c r="N3876" s="159" t="n">
        <v>2858202.72</v>
      </c>
      <c r="O3876" s="162">
        <f>MIN(K3876,L3876,M3876,N3876)</f>
        <v/>
      </c>
      <c r="P3876" s="162">
        <f>MAX(K3876,L3876,M3876,N3876)</f>
        <v/>
      </c>
      <c r="Q3876" s="162">
        <f>MEDIAN(K3876,L3876,M3876,N3876)</f>
        <v/>
      </c>
      <c r="R3876" s="162">
        <f>AVERAGE(K3876,L3876,M3876,N3876)</f>
        <v/>
      </c>
      <c r="S3876" s="162">
        <f>AVERAGE(O3876,Q3876)</f>
        <v/>
      </c>
      <c r="T3876" s="162">
        <f>AVERAGE(P3876,Q3876)</f>
        <v/>
      </c>
      <c r="U3876" s="41">
        <f>STDEVA(K3876,L3876,M3876,N3876)</f>
        <v/>
      </c>
      <c r="V3876" s="42">
        <f>U3876/Q3876</f>
        <v/>
      </c>
      <c r="W3876" s="43">
        <f>IF(X3876=O3876,"MENOR",IF(X3876=S3876,"PROM[MEN-MED]","PROMEDIO"))</f>
        <v/>
      </c>
      <c r="X3876" s="163">
        <f>IF(V3876&lt;=300%,O3876,IF(AND(V3876&gt;100%,V3876&lt;=150%),S3876,R3876))</f>
        <v/>
      </c>
      <c r="Y3876" s="162">
        <f>ROUND(X3876,0)</f>
        <v/>
      </c>
    </row>
    <row r="3877" ht="15.75" customHeight="1">
      <c r="B3877" s="57" t="inlineStr">
        <is>
          <t>7.26</t>
        </is>
      </c>
      <c r="C3877" s="32" t="n">
        <v>8714199</v>
      </c>
      <c r="D3877" s="59" t="inlineStr">
        <is>
          <t xml:space="preserve">CAMBIO DE JUNTA CULATA DERECHA </t>
        </is>
      </c>
      <c r="E3877" s="56" t="inlineStr">
        <is>
          <t xml:space="preserve">cambio de junta culata derecha </t>
        </is>
      </c>
      <c r="F3877" s="32" t="inlineStr">
        <is>
          <t>Unidad</t>
        </is>
      </c>
      <c r="G3877" s="35" t="inlineStr">
        <is>
          <t>suministro</t>
        </is>
      </c>
      <c r="H3877" s="159" t="n">
        <v>1356600</v>
      </c>
      <c r="I3877" s="37" t="n">
        <v>158.91</v>
      </c>
      <c r="J3877" s="37" t="n">
        <v>151.76</v>
      </c>
      <c r="K3877" s="160">
        <f>H3877*(I3877/J3877)</f>
        <v/>
      </c>
      <c r="L3877" s="159" t="n">
        <v>1699702.9063</v>
      </c>
      <c r="M3877" s="159" t="n">
        <v>1650197</v>
      </c>
      <c r="N3877" s="159" t="n">
        <v>1782212.76</v>
      </c>
      <c r="O3877" s="162">
        <f>MIN(K3877,L3877,M3877,N3877)</f>
        <v/>
      </c>
      <c r="P3877" s="162">
        <f>MAX(K3877,L3877,M3877,N3877)</f>
        <v/>
      </c>
      <c r="Q3877" s="162">
        <f>MEDIAN(K3877,L3877,M3877,N3877)</f>
        <v/>
      </c>
      <c r="R3877" s="162">
        <f>AVERAGE(K3877,L3877,M3877,N3877)</f>
        <v/>
      </c>
      <c r="S3877" s="162">
        <f>AVERAGE(O3877,Q3877)</f>
        <v/>
      </c>
      <c r="T3877" s="162">
        <f>AVERAGE(P3877,Q3877)</f>
        <v/>
      </c>
      <c r="U3877" s="41">
        <f>STDEVA(K3877,L3877,M3877,N3877)</f>
        <v/>
      </c>
      <c r="V3877" s="42">
        <f>U3877/Q3877</f>
        <v/>
      </c>
      <c r="W3877" s="43">
        <f>IF(X3877=O3877,"MENOR",IF(X3877=S3877,"PROM[MEN-MED]","PROMEDIO"))</f>
        <v/>
      </c>
      <c r="X3877" s="163">
        <f>IF(V3877&lt;=300%,O3877,IF(AND(V3877&gt;100%,V3877&lt;=150%),S3877,R3877))</f>
        <v/>
      </c>
      <c r="Y3877" s="162">
        <f>ROUND(X3877,0)</f>
        <v/>
      </c>
    </row>
    <row r="3878" ht="15.75" customHeight="1">
      <c r="B3878" s="57" t="inlineStr">
        <is>
          <t>7.27</t>
        </is>
      </c>
      <c r="C3878" s="32" t="n">
        <v>8714199</v>
      </c>
      <c r="D3878" s="59" t="inlineStr">
        <is>
          <t>CAMBIO DE JUNTA CULATA IZQUIERDA</t>
        </is>
      </c>
      <c r="E3878" s="56" t="inlineStr">
        <is>
          <t>cambio de junta culata izquierda</t>
        </is>
      </c>
      <c r="F3878" s="32" t="inlineStr">
        <is>
          <t>Unidad</t>
        </is>
      </c>
      <c r="G3878" s="35" t="inlineStr">
        <is>
          <t>suministro</t>
        </is>
      </c>
      <c r="H3878" s="159" t="n">
        <v>1356600</v>
      </c>
      <c r="I3878" s="37" t="n">
        <v>158.91</v>
      </c>
      <c r="J3878" s="37" t="n">
        <v>151.76</v>
      </c>
      <c r="K3878" s="160">
        <f>H3878*(I3878/J3878)</f>
        <v/>
      </c>
      <c r="L3878" s="159" t="n">
        <v>1652047.9045</v>
      </c>
      <c r="M3878" s="159" t="n">
        <v>1603930</v>
      </c>
      <c r="N3878" s="159" t="n">
        <v>1732244.4</v>
      </c>
      <c r="O3878" s="162">
        <f>MIN(K3878,L3878,M3878,N3878)</f>
        <v/>
      </c>
      <c r="P3878" s="162">
        <f>MAX(K3878,L3878,M3878,N3878)</f>
        <v/>
      </c>
      <c r="Q3878" s="162">
        <f>MEDIAN(K3878,L3878,M3878,N3878)</f>
        <v/>
      </c>
      <c r="R3878" s="162">
        <f>AVERAGE(K3878,L3878,M3878,N3878)</f>
        <v/>
      </c>
      <c r="S3878" s="162">
        <f>AVERAGE(O3878,Q3878)</f>
        <v/>
      </c>
      <c r="T3878" s="162">
        <f>AVERAGE(P3878,Q3878)</f>
        <v/>
      </c>
      <c r="U3878" s="41">
        <f>STDEVA(K3878,L3878,M3878,N3878)</f>
        <v/>
      </c>
      <c r="V3878" s="42">
        <f>U3878/Q3878</f>
        <v/>
      </c>
      <c r="W3878" s="43">
        <f>IF(X3878=O3878,"MENOR",IF(X3878=S3878,"PROM[MEN-MED]","PROMEDIO"))</f>
        <v/>
      </c>
      <c r="X3878" s="163">
        <f>IF(V3878&lt;=300%,O3878,IF(AND(V3878&gt;100%,V3878&lt;=150%),S3878,R3878))</f>
        <v/>
      </c>
      <c r="Y3878" s="162">
        <f>ROUND(X3878,0)</f>
        <v/>
      </c>
    </row>
    <row r="3879" ht="15.75" customHeight="1">
      <c r="B3879" s="57" t="inlineStr">
        <is>
          <t>7.28</t>
        </is>
      </c>
      <c r="C3879" s="32" t="n">
        <v>8714199</v>
      </c>
      <c r="D3879" s="59" t="inlineStr">
        <is>
          <t xml:space="preserve">CAMBIO DE AISLANTE DE MONTAJE DELANTERO DERECHO DEL MOTOR </t>
        </is>
      </c>
      <c r="E3879" s="56" t="inlineStr">
        <is>
          <t xml:space="preserve">cambio de aislante de montaje delantero derecho del motor </t>
        </is>
      </c>
      <c r="F3879" s="32" t="inlineStr">
        <is>
          <t>Unidad</t>
        </is>
      </c>
      <c r="G3879" s="35" t="inlineStr">
        <is>
          <t>suministro</t>
        </is>
      </c>
      <c r="H3879" s="159" t="n">
        <v>893773</v>
      </c>
      <c r="I3879" s="37" t="n">
        <v>158.91</v>
      </c>
      <c r="J3879" s="37" t="n">
        <v>151.76</v>
      </c>
      <c r="K3879" s="160">
        <f>H3879*(I3879/J3879)</f>
        <v/>
      </c>
      <c r="L3879" s="159" t="n">
        <v>1119821.1542</v>
      </c>
      <c r="M3879" s="159" t="n">
        <v>1087205</v>
      </c>
      <c r="N3879" s="159" t="n">
        <v>1174181.4</v>
      </c>
      <c r="O3879" s="162">
        <f>MIN(K3879,L3879,M3879,N3879)</f>
        <v/>
      </c>
      <c r="P3879" s="162">
        <f>MAX(K3879,L3879,M3879,N3879)</f>
        <v/>
      </c>
      <c r="Q3879" s="162">
        <f>MEDIAN(K3879,L3879,M3879,N3879)</f>
        <v/>
      </c>
      <c r="R3879" s="162">
        <f>AVERAGE(K3879,L3879,M3879,N3879)</f>
        <v/>
      </c>
      <c r="S3879" s="162">
        <f>AVERAGE(O3879,Q3879)</f>
        <v/>
      </c>
      <c r="T3879" s="162">
        <f>AVERAGE(P3879,Q3879)</f>
        <v/>
      </c>
      <c r="U3879" s="41">
        <f>STDEVA(K3879,L3879,M3879,N3879)</f>
        <v/>
      </c>
      <c r="V3879" s="42">
        <f>U3879/Q3879</f>
        <v/>
      </c>
      <c r="W3879" s="43">
        <f>IF(X3879=O3879,"MENOR",IF(X3879=S3879,"PROM[MEN-MED]","PROMEDIO"))</f>
        <v/>
      </c>
      <c r="X3879" s="163">
        <f>IF(V3879&lt;=300%,O3879,IF(AND(V3879&gt;100%,V3879&lt;=150%),S3879,R3879))</f>
        <v/>
      </c>
      <c r="Y3879" s="162">
        <f>ROUND(X3879,0)</f>
        <v/>
      </c>
    </row>
    <row r="3880" ht="15.75" customHeight="1">
      <c r="B3880" s="57" t="inlineStr">
        <is>
          <t>7.29</t>
        </is>
      </c>
      <c r="C3880" s="32" t="n">
        <v>8714199</v>
      </c>
      <c r="D3880" s="59" t="inlineStr">
        <is>
          <t xml:space="preserve">CAMBIO DE AISLANTE DE MONTAJE DELANTERO IZQUIERDO DEL MOTOR </t>
        </is>
      </c>
      <c r="E3880" s="56" t="inlineStr">
        <is>
          <t xml:space="preserve">cambio de aislante de montaje delantero izquierdo del motor </t>
        </is>
      </c>
      <c r="F3880" s="32" t="inlineStr">
        <is>
          <t>Unidad</t>
        </is>
      </c>
      <c r="G3880" s="35" t="inlineStr">
        <is>
          <t>suministro</t>
        </is>
      </c>
      <c r="H3880" s="159" t="n">
        <v>780045</v>
      </c>
      <c r="I3880" s="37" t="n">
        <v>158.91</v>
      </c>
      <c r="J3880" s="37" t="n">
        <v>151.76</v>
      </c>
      <c r="K3880" s="160">
        <f>H3880*(I3880/J3880)</f>
        <v/>
      </c>
      <c r="L3880" s="159" t="n">
        <v>1126549.1048</v>
      </c>
      <c r="M3880" s="159" t="n">
        <v>1093737</v>
      </c>
      <c r="N3880" s="159" t="n">
        <v>1181235.96</v>
      </c>
      <c r="O3880" s="162">
        <f>MIN(K3880,L3880,M3880,N3880)</f>
        <v/>
      </c>
      <c r="P3880" s="162">
        <f>MAX(K3880,L3880,M3880,N3880)</f>
        <v/>
      </c>
      <c r="Q3880" s="162">
        <f>MEDIAN(K3880,L3880,M3880,N3880)</f>
        <v/>
      </c>
      <c r="R3880" s="162">
        <f>AVERAGE(K3880,L3880,M3880,N3880)</f>
        <v/>
      </c>
      <c r="S3880" s="162">
        <f>AVERAGE(O3880,Q3880)</f>
        <v/>
      </c>
      <c r="T3880" s="162">
        <f>AVERAGE(P3880,Q3880)</f>
        <v/>
      </c>
      <c r="U3880" s="41">
        <f>STDEVA(K3880,L3880,M3880,N3880)</f>
        <v/>
      </c>
      <c r="V3880" s="42">
        <f>U3880/Q3880</f>
        <v/>
      </c>
      <c r="W3880" s="43">
        <f>IF(X3880=O3880,"MENOR",IF(X3880=S3880,"PROM[MEN-MED]","PROMEDIO"))</f>
        <v/>
      </c>
      <c r="X3880" s="163">
        <f>IF(V3880&lt;=300%,O3880,IF(AND(V3880&gt;100%,V3880&lt;=150%),S3880,R3880))</f>
        <v/>
      </c>
      <c r="Y3880" s="162">
        <f>ROUND(X3880,0)</f>
        <v/>
      </c>
    </row>
    <row r="3881" ht="15.75" customHeight="1">
      <c r="B3881" s="57" t="inlineStr">
        <is>
          <t>7.30</t>
        </is>
      </c>
      <c r="C3881" s="32" t="n">
        <v>8714199</v>
      </c>
      <c r="D3881" s="59" t="inlineStr">
        <is>
          <t>CAMBIO DE SUBCONJUNTO DEL TUBO DE DESCARGA DE COMBUSTIBLE</t>
        </is>
      </c>
      <c r="E3881" s="56" t="inlineStr">
        <is>
          <t>cambio de subconjunto del tubo de descarga de combustible</t>
        </is>
      </c>
      <c r="F3881" s="32" t="inlineStr">
        <is>
          <t>Unidad</t>
        </is>
      </c>
      <c r="G3881" s="35" t="inlineStr">
        <is>
          <t>suministro</t>
        </is>
      </c>
      <c r="H3881" s="159" t="n">
        <v>407545</v>
      </c>
      <c r="I3881" s="37" t="n">
        <v>158.91</v>
      </c>
      <c r="J3881" s="37" t="n">
        <v>151.76</v>
      </c>
      <c r="K3881" s="160">
        <f>H3881*(I3881/J3881)</f>
        <v/>
      </c>
      <c r="L3881" s="159" t="n">
        <v>501074.3948</v>
      </c>
      <c r="M3881" s="159" t="n">
        <v>486480</v>
      </c>
      <c r="N3881" s="159" t="n">
        <v>525398.4</v>
      </c>
      <c r="O3881" s="162">
        <f>MIN(K3881,L3881,M3881,N3881)</f>
        <v/>
      </c>
      <c r="P3881" s="162">
        <f>MAX(K3881,L3881,M3881,N3881)</f>
        <v/>
      </c>
      <c r="Q3881" s="162">
        <f>MEDIAN(K3881,L3881,M3881,N3881)</f>
        <v/>
      </c>
      <c r="R3881" s="162">
        <f>AVERAGE(K3881,L3881,M3881,N3881)</f>
        <v/>
      </c>
      <c r="S3881" s="162">
        <f>AVERAGE(O3881,Q3881)</f>
        <v/>
      </c>
      <c r="T3881" s="162">
        <f>AVERAGE(P3881,Q3881)</f>
        <v/>
      </c>
      <c r="U3881" s="41">
        <f>STDEVA(K3881,L3881,M3881,N3881)</f>
        <v/>
      </c>
      <c r="V3881" s="42">
        <f>U3881/Q3881</f>
        <v/>
      </c>
      <c r="W3881" s="43">
        <f>IF(X3881=O3881,"MENOR",IF(X3881=S3881,"PROM[MEN-MED]","PROMEDIO"))</f>
        <v/>
      </c>
      <c r="X3881" s="163">
        <f>IF(V3881&lt;=300%,O3881,IF(AND(V3881&gt;100%,V3881&lt;=150%),S3881,R3881))</f>
        <v/>
      </c>
      <c r="Y3881" s="162">
        <f>ROUND(X3881,0)</f>
        <v/>
      </c>
    </row>
    <row r="3882" ht="15.75" customHeight="1">
      <c r="B3882" s="57" t="inlineStr">
        <is>
          <t>7.31</t>
        </is>
      </c>
      <c r="C3882" s="32" t="n">
        <v>8714199</v>
      </c>
      <c r="D3882" s="59" t="inlineStr">
        <is>
          <t>CAMBIO DE TUBO DE COMBUSTIBLE SUB- ASSEMBLY</t>
        </is>
      </c>
      <c r="E3882" s="56" t="inlineStr">
        <is>
          <t>cambio de tubo de combustible sub- assembly</t>
        </is>
      </c>
      <c r="F3882" s="32" t="inlineStr">
        <is>
          <t>Unidad</t>
        </is>
      </c>
      <c r="G3882" s="35" t="inlineStr">
        <is>
          <t>suministro</t>
        </is>
      </c>
      <c r="H3882" s="159" t="n">
        <v>533596</v>
      </c>
      <c r="I3882" s="37" t="n">
        <v>158.91</v>
      </c>
      <c r="J3882" s="37" t="n">
        <v>151.76</v>
      </c>
      <c r="K3882" s="160">
        <f>H3882*(I3882/J3882)</f>
        <v/>
      </c>
      <c r="L3882" s="159" t="n">
        <v>679139.7711</v>
      </c>
      <c r="M3882" s="159" t="n">
        <v>659359</v>
      </c>
      <c r="N3882" s="159" t="n">
        <v>712107.72</v>
      </c>
      <c r="O3882" s="162">
        <f>MIN(K3882,L3882,M3882,N3882)</f>
        <v/>
      </c>
      <c r="P3882" s="162">
        <f>MAX(K3882,L3882,M3882,N3882)</f>
        <v/>
      </c>
      <c r="Q3882" s="162">
        <f>MEDIAN(K3882,L3882,M3882,N3882)</f>
        <v/>
      </c>
      <c r="R3882" s="162">
        <f>AVERAGE(K3882,L3882,M3882,N3882)</f>
        <v/>
      </c>
      <c r="S3882" s="162">
        <f>AVERAGE(O3882,Q3882)</f>
        <v/>
      </c>
      <c r="T3882" s="162">
        <f>AVERAGE(P3882,Q3882)</f>
        <v/>
      </c>
      <c r="U3882" s="41">
        <f>STDEVA(K3882,L3882,M3882,N3882)</f>
        <v/>
      </c>
      <c r="V3882" s="42">
        <f>U3882/Q3882</f>
        <v/>
      </c>
      <c r="W3882" s="43">
        <f>IF(X3882=O3882,"MENOR",IF(X3882=S3882,"PROM[MEN-MED]","PROMEDIO"))</f>
        <v/>
      </c>
      <c r="X3882" s="163">
        <f>IF(V3882&lt;=300%,O3882,IF(AND(V3882&gt;100%,V3882&lt;=150%),S3882,R3882))</f>
        <v/>
      </c>
      <c r="Y3882" s="162">
        <f>ROUND(X3882,0)</f>
        <v/>
      </c>
    </row>
    <row r="3883" ht="15.75" customHeight="1">
      <c r="B3883" s="57" t="inlineStr">
        <is>
          <t>7.32</t>
        </is>
      </c>
      <c r="C3883" s="32" t="n">
        <v>8714199</v>
      </c>
      <c r="D3883" s="59" t="inlineStr">
        <is>
          <t>CAMBIO DE COLECTOR DE ADMISION</t>
        </is>
      </c>
      <c r="E3883" s="56" t="inlineStr">
        <is>
          <t>cambio de colector de admision</t>
        </is>
      </c>
      <c r="F3883" s="32" t="inlineStr">
        <is>
          <t>Unidad</t>
        </is>
      </c>
      <c r="G3883" s="35" t="inlineStr">
        <is>
          <t>suministro</t>
        </is>
      </c>
      <c r="H3883" s="159" t="n">
        <v>957534</v>
      </c>
      <c r="I3883" s="37" t="n">
        <v>158.91</v>
      </c>
      <c r="J3883" s="37" t="n">
        <v>151.76</v>
      </c>
      <c r="K3883" s="160">
        <f>H3883*(I3883/J3883)</f>
        <v/>
      </c>
      <c r="L3883" s="159" t="n">
        <v>1188494.3406</v>
      </c>
      <c r="M3883" s="159" t="n">
        <v>1153878</v>
      </c>
      <c r="N3883" s="159" t="n">
        <v>1246188.24</v>
      </c>
      <c r="O3883" s="162">
        <f>MIN(K3883,L3883,M3883,N3883)</f>
        <v/>
      </c>
      <c r="P3883" s="162">
        <f>MAX(K3883,L3883,M3883,N3883)</f>
        <v/>
      </c>
      <c r="Q3883" s="162">
        <f>MEDIAN(K3883,L3883,M3883,N3883)</f>
        <v/>
      </c>
      <c r="R3883" s="162">
        <f>AVERAGE(K3883,L3883,M3883,N3883)</f>
        <v/>
      </c>
      <c r="S3883" s="162">
        <f>AVERAGE(O3883,Q3883)</f>
        <v/>
      </c>
      <c r="T3883" s="162">
        <f>AVERAGE(P3883,Q3883)</f>
        <v/>
      </c>
      <c r="U3883" s="41">
        <f>STDEVA(K3883,L3883,M3883,N3883)</f>
        <v/>
      </c>
      <c r="V3883" s="42">
        <f>U3883/Q3883</f>
        <v/>
      </c>
      <c r="W3883" s="43">
        <f>IF(X3883=O3883,"MENOR",IF(X3883=S3883,"PROM[MEN-MED]","PROMEDIO"))</f>
        <v/>
      </c>
      <c r="X3883" s="163">
        <f>IF(V3883&lt;=300%,O3883,IF(AND(V3883&gt;100%,V3883&lt;=150%),S3883,R3883))</f>
        <v/>
      </c>
      <c r="Y3883" s="162">
        <f>ROUND(X3883,0)</f>
        <v/>
      </c>
    </row>
    <row r="3884" ht="15.75" customHeight="1">
      <c r="B3884" s="57" t="inlineStr">
        <is>
          <t>7.33</t>
        </is>
      </c>
      <c r="C3884" s="32" t="n">
        <v>8714199</v>
      </c>
      <c r="D3884" s="59" t="inlineStr">
        <is>
          <t>CAMBIO DE JUNTA COLECTOR DE ADMISION</t>
        </is>
      </c>
      <c r="E3884" s="56" t="inlineStr">
        <is>
          <t>cambio de junta colector de admision</t>
        </is>
      </c>
      <c r="F3884" s="32" t="inlineStr">
        <is>
          <t>Unidad</t>
        </is>
      </c>
      <c r="G3884" s="35" t="inlineStr">
        <is>
          <t>suministro</t>
        </is>
      </c>
      <c r="H3884" s="159" t="n">
        <v>957534</v>
      </c>
      <c r="I3884" s="37" t="n">
        <v>158.91</v>
      </c>
      <c r="J3884" s="37" t="n">
        <v>151.76</v>
      </c>
      <c r="K3884" s="160">
        <f>H3884*(I3884/J3884)</f>
        <v/>
      </c>
      <c r="L3884" s="159" t="n">
        <v>1154857.634</v>
      </c>
      <c r="M3884" s="159" t="n">
        <v>1121221</v>
      </c>
      <c r="N3884" s="159" t="n">
        <v>1210918.68</v>
      </c>
      <c r="O3884" s="162">
        <f>MIN(K3884,L3884,M3884,N3884)</f>
        <v/>
      </c>
      <c r="P3884" s="162">
        <f>MAX(K3884,L3884,M3884,N3884)</f>
        <v/>
      </c>
      <c r="Q3884" s="162">
        <f>MEDIAN(K3884,L3884,M3884,N3884)</f>
        <v/>
      </c>
      <c r="R3884" s="162">
        <f>AVERAGE(K3884,L3884,M3884,N3884)</f>
        <v/>
      </c>
      <c r="S3884" s="162">
        <f>AVERAGE(O3884,Q3884)</f>
        <v/>
      </c>
      <c r="T3884" s="162">
        <f>AVERAGE(P3884,Q3884)</f>
        <v/>
      </c>
      <c r="U3884" s="41">
        <f>STDEVA(K3884,L3884,M3884,N3884)</f>
        <v/>
      </c>
      <c r="V3884" s="42">
        <f>U3884/Q3884</f>
        <v/>
      </c>
      <c r="W3884" s="43">
        <f>IF(X3884=O3884,"MENOR",IF(X3884=S3884,"PROM[MEN-MED]","PROMEDIO"))</f>
        <v/>
      </c>
      <c r="X3884" s="163">
        <f>IF(V3884&lt;=300%,O3884,IF(AND(V3884&gt;100%,V3884&lt;=150%),S3884,R3884))</f>
        <v/>
      </c>
      <c r="Y3884" s="162">
        <f>ROUND(X3884,0)</f>
        <v/>
      </c>
    </row>
    <row r="3885" ht="15.75" customHeight="1">
      <c r="B3885" s="57" t="inlineStr">
        <is>
          <t>7.34</t>
        </is>
      </c>
      <c r="C3885" s="32" t="n">
        <v>8714199</v>
      </c>
      <c r="D3885" s="59" t="inlineStr">
        <is>
          <t xml:space="preserve">CAMBIO DE SUBCONJUNTO DEL COLADOR DE ACEITE </t>
        </is>
      </c>
      <c r="E3885" s="56" t="inlineStr">
        <is>
          <t xml:space="preserve">cambio de subconjunto del colador de aceite </t>
        </is>
      </c>
      <c r="F3885" s="32" t="inlineStr">
        <is>
          <t>Unidad</t>
        </is>
      </c>
      <c r="G3885" s="35" t="inlineStr">
        <is>
          <t>suministro</t>
        </is>
      </c>
      <c r="H3885" s="159" t="n">
        <v>683953</v>
      </c>
      <c r="I3885" s="37" t="n">
        <v>158.91</v>
      </c>
      <c r="J3885" s="37" t="n">
        <v>151.76</v>
      </c>
      <c r="K3885" s="160">
        <f>H3885*(I3885/J3885)</f>
        <v/>
      </c>
      <c r="L3885" s="159" t="n">
        <v>824898.1587</v>
      </c>
      <c r="M3885" s="159" t="n">
        <v>800872</v>
      </c>
      <c r="N3885" s="159" t="n">
        <v>864941.76</v>
      </c>
      <c r="O3885" s="162">
        <f>MIN(K3885,L3885,M3885,N3885)</f>
        <v/>
      </c>
      <c r="P3885" s="162">
        <f>MAX(K3885,L3885,M3885,N3885)</f>
        <v/>
      </c>
      <c r="Q3885" s="162">
        <f>MEDIAN(K3885,L3885,M3885,N3885)</f>
        <v/>
      </c>
      <c r="R3885" s="162">
        <f>AVERAGE(K3885,L3885,M3885,N3885)</f>
        <v/>
      </c>
      <c r="S3885" s="162">
        <f>AVERAGE(O3885,Q3885)</f>
        <v/>
      </c>
      <c r="T3885" s="162">
        <f>AVERAGE(P3885,Q3885)</f>
        <v/>
      </c>
      <c r="U3885" s="41">
        <f>STDEVA(K3885,L3885,M3885,N3885)</f>
        <v/>
      </c>
      <c r="V3885" s="42">
        <f>U3885/Q3885</f>
        <v/>
      </c>
      <c r="W3885" s="43">
        <f>IF(X3885=O3885,"MENOR",IF(X3885=S3885,"PROM[MEN-MED]","PROMEDIO"))</f>
        <v/>
      </c>
      <c r="X3885" s="163">
        <f>IF(V3885&lt;=300%,O3885,IF(AND(V3885&gt;100%,V3885&lt;=150%),S3885,R3885))</f>
        <v/>
      </c>
      <c r="Y3885" s="162">
        <f>ROUND(X3885,0)</f>
        <v/>
      </c>
    </row>
    <row r="3886" ht="15.75" customHeight="1">
      <c r="B3886" s="57" t="inlineStr">
        <is>
          <t>7.35</t>
        </is>
      </c>
      <c r="C3886" s="32" t="n">
        <v>8714199</v>
      </c>
      <c r="D3886" s="59" t="inlineStr">
        <is>
          <t xml:space="preserve">CAMBIO DE SEPARAVDOR DE LA CAMISA DE AGUA DEL BLOQUE DE CILINDROS </t>
        </is>
      </c>
      <c r="E3886" s="56" t="inlineStr">
        <is>
          <t xml:space="preserve">cambio de separavdor de la camisa de agua del bloque de cilindros </t>
        </is>
      </c>
      <c r="F3886" s="32" t="inlineStr">
        <is>
          <t>Unidad</t>
        </is>
      </c>
      <c r="G3886" s="35" t="inlineStr">
        <is>
          <t>suministro</t>
        </is>
      </c>
      <c r="H3886" s="159" t="n">
        <v>1367905</v>
      </c>
      <c r="I3886" s="37" t="n">
        <v>158.91</v>
      </c>
      <c r="J3886" s="37" t="n">
        <v>151.76</v>
      </c>
      <c r="K3886" s="160">
        <f>H3886*(I3886/J3886)</f>
        <v/>
      </c>
      <c r="L3886" s="159" t="n">
        <v>1681832.4145</v>
      </c>
      <c r="M3886" s="159" t="n">
        <v>1632847</v>
      </c>
      <c r="N3886" s="159" t="n">
        <v>1763474.76</v>
      </c>
      <c r="O3886" s="162">
        <f>MIN(K3886,L3886,M3886,N3886)</f>
        <v/>
      </c>
      <c r="P3886" s="162">
        <f>MAX(K3886,L3886,M3886,N3886)</f>
        <v/>
      </c>
      <c r="Q3886" s="162">
        <f>MEDIAN(K3886,L3886,M3886,N3886)</f>
        <v/>
      </c>
      <c r="R3886" s="162">
        <f>AVERAGE(K3886,L3886,M3886,N3886)</f>
        <v/>
      </c>
      <c r="S3886" s="162">
        <f>AVERAGE(O3886,Q3886)</f>
        <v/>
      </c>
      <c r="T3886" s="162">
        <f>AVERAGE(P3886,Q3886)</f>
        <v/>
      </c>
      <c r="U3886" s="41">
        <f>STDEVA(K3886,L3886,M3886,N3886)</f>
        <v/>
      </c>
      <c r="V3886" s="42">
        <f>U3886/Q3886</f>
        <v/>
      </c>
      <c r="W3886" s="43">
        <f>IF(X3886=O3886,"MENOR",IF(X3886=S3886,"PROM[MEN-MED]","PROMEDIO"))</f>
        <v/>
      </c>
      <c r="X3886" s="163">
        <f>IF(V3886&lt;=300%,O3886,IF(AND(V3886&gt;100%,V3886&lt;=150%),S3886,R3886))</f>
        <v/>
      </c>
      <c r="Y3886" s="162">
        <f>ROUND(X3886,0)</f>
        <v/>
      </c>
    </row>
    <row r="3887" ht="15.75" customHeight="1">
      <c r="B3887" s="57" t="inlineStr">
        <is>
          <t>7.36</t>
        </is>
      </c>
      <c r="C3887" s="32" t="n">
        <v>8714199</v>
      </c>
      <c r="D3887" s="59" t="inlineStr">
        <is>
          <t xml:space="preserve">CAMBIO DE VALVULA DE ESCAPE </t>
        </is>
      </c>
      <c r="E3887" s="56" t="inlineStr">
        <is>
          <t xml:space="preserve">cambio de valvula de escape </t>
        </is>
      </c>
      <c r="F3887" s="32" t="inlineStr">
        <is>
          <t>Unidad</t>
        </is>
      </c>
      <c r="G3887" s="35" t="inlineStr">
        <is>
          <t>suministro</t>
        </is>
      </c>
      <c r="H3887" s="159" t="n">
        <v>540379</v>
      </c>
      <c r="I3887" s="37" t="n">
        <v>158.91</v>
      </c>
      <c r="J3887" s="37" t="n">
        <v>151.76</v>
      </c>
      <c r="K3887" s="160">
        <f>H3887*(I3887/J3887)</f>
        <v/>
      </c>
      <c r="L3887" s="159" t="n">
        <v>679139.7711</v>
      </c>
      <c r="M3887" s="159" t="n">
        <v>659359</v>
      </c>
      <c r="N3887" s="159" t="n">
        <v>712107.72</v>
      </c>
      <c r="O3887" s="162">
        <f>MIN(K3887,L3887,M3887,N3887)</f>
        <v/>
      </c>
      <c r="P3887" s="162">
        <f>MAX(K3887,L3887,M3887,N3887)</f>
        <v/>
      </c>
      <c r="Q3887" s="162">
        <f>MEDIAN(K3887,L3887,M3887,N3887)</f>
        <v/>
      </c>
      <c r="R3887" s="162">
        <f>AVERAGE(K3887,L3887,M3887,N3887)</f>
        <v/>
      </c>
      <c r="S3887" s="162">
        <f>AVERAGE(O3887,Q3887)</f>
        <v/>
      </c>
      <c r="T3887" s="162">
        <f>AVERAGE(P3887,Q3887)</f>
        <v/>
      </c>
      <c r="U3887" s="41">
        <f>STDEVA(K3887,L3887,M3887,N3887)</f>
        <v/>
      </c>
      <c r="V3887" s="42">
        <f>U3887/Q3887</f>
        <v/>
      </c>
      <c r="W3887" s="43">
        <f>IF(X3887=O3887,"MENOR",IF(X3887=S3887,"PROM[MEN-MED]","PROMEDIO"))</f>
        <v/>
      </c>
      <c r="X3887" s="163">
        <f>IF(V3887&lt;=300%,O3887,IF(AND(V3887&gt;100%,V3887&lt;=150%),S3887,R3887))</f>
        <v/>
      </c>
      <c r="Y3887" s="162">
        <f>ROUND(X3887,0)</f>
        <v/>
      </c>
    </row>
    <row r="3888" ht="15.75" customHeight="1">
      <c r="B3888" s="57" t="inlineStr">
        <is>
          <t>7.37</t>
        </is>
      </c>
      <c r="C3888" s="32" t="n">
        <v>8714199</v>
      </c>
      <c r="D3888" s="59" t="inlineStr">
        <is>
          <t>CAMBIO DE VALVULA DE ADMISION</t>
        </is>
      </c>
      <c r="E3888" s="56" t="inlineStr">
        <is>
          <t>cambio de valvula de admision</t>
        </is>
      </c>
      <c r="F3888" s="32" t="inlineStr">
        <is>
          <t>Unidad</t>
        </is>
      </c>
      <c r="G3888" s="35" t="inlineStr">
        <is>
          <t>suministro</t>
        </is>
      </c>
      <c r="H3888" s="159" t="n">
        <v>540379</v>
      </c>
      <c r="I3888" s="37" t="n">
        <v>158.91</v>
      </c>
      <c r="J3888" s="37" t="n">
        <v>151.76</v>
      </c>
      <c r="K3888" s="160">
        <f>H3888*(I3888/J3888)</f>
        <v/>
      </c>
      <c r="L3888" s="159" t="n">
        <v>685546.3741</v>
      </c>
      <c r="M3888" s="159" t="n">
        <v>665579</v>
      </c>
      <c r="N3888" s="159" t="n">
        <v>718825.3199999999</v>
      </c>
      <c r="O3888" s="162">
        <f>MIN(K3888,L3888,M3888,N3888)</f>
        <v/>
      </c>
      <c r="P3888" s="162">
        <f>MAX(K3888,L3888,M3888,N3888)</f>
        <v/>
      </c>
      <c r="Q3888" s="162">
        <f>MEDIAN(K3888,L3888,M3888,N3888)</f>
        <v/>
      </c>
      <c r="R3888" s="162">
        <f>AVERAGE(K3888,L3888,M3888,N3888)</f>
        <v/>
      </c>
      <c r="S3888" s="162">
        <f>AVERAGE(O3888,Q3888)</f>
        <v/>
      </c>
      <c r="T3888" s="162">
        <f>AVERAGE(P3888,Q3888)</f>
        <v/>
      </c>
      <c r="U3888" s="41">
        <f>STDEVA(K3888,L3888,M3888,N3888)</f>
        <v/>
      </c>
      <c r="V3888" s="42">
        <f>U3888/Q3888</f>
        <v/>
      </c>
      <c r="W3888" s="43">
        <f>IF(X3888=O3888,"MENOR",IF(X3888=S3888,"PROM[MEN-MED]","PROMEDIO"))</f>
        <v/>
      </c>
      <c r="X3888" s="163">
        <f>IF(V3888&lt;=300%,O3888,IF(AND(V3888&gt;100%,V3888&lt;=150%),S3888,R3888))</f>
        <v/>
      </c>
      <c r="Y3888" s="162">
        <f>ROUND(X3888,0)</f>
        <v/>
      </c>
    </row>
    <row r="3889" ht="15.75" customHeight="1">
      <c r="B3889" s="57" t="inlineStr">
        <is>
          <t>7.38</t>
        </is>
      </c>
      <c r="C3889" s="32" t="n">
        <v>8714199</v>
      </c>
      <c r="D3889" s="59" t="inlineStr">
        <is>
          <t>CAMBIO DE CASQUILLO DE LA GUIA DE LA VALVULA DE ESCAPE</t>
        </is>
      </c>
      <c r="E3889" s="56" t="inlineStr">
        <is>
          <t>cambio de casquillo de la guia de la valvula de escape</t>
        </is>
      </c>
      <c r="F3889" s="32" t="inlineStr">
        <is>
          <t>Unidad</t>
        </is>
      </c>
      <c r="G3889" s="35" t="inlineStr">
        <is>
          <t>suministro</t>
        </is>
      </c>
      <c r="H3889" s="159" t="n">
        <v>540379</v>
      </c>
      <c r="I3889" s="37" t="n">
        <v>158.91</v>
      </c>
      <c r="J3889" s="37" t="n">
        <v>151.76</v>
      </c>
      <c r="K3889" s="160">
        <f>H3889*(I3889/J3889)</f>
        <v/>
      </c>
      <c r="L3889" s="159" t="n">
        <v>666325.5416999999</v>
      </c>
      <c r="M3889" s="159" t="n">
        <v>646918</v>
      </c>
      <c r="N3889" s="159" t="n">
        <v>698671.4399999999</v>
      </c>
      <c r="O3889" s="162">
        <f>MIN(K3889,L3889,M3889,N3889)</f>
        <v/>
      </c>
      <c r="P3889" s="162">
        <f>MAX(K3889,L3889,M3889,N3889)</f>
        <v/>
      </c>
      <c r="Q3889" s="162">
        <f>MEDIAN(K3889,L3889,M3889,N3889)</f>
        <v/>
      </c>
      <c r="R3889" s="162">
        <f>AVERAGE(K3889,L3889,M3889,N3889)</f>
        <v/>
      </c>
      <c r="S3889" s="162">
        <f>AVERAGE(O3889,Q3889)</f>
        <v/>
      </c>
      <c r="T3889" s="162">
        <f>AVERAGE(P3889,Q3889)</f>
        <v/>
      </c>
      <c r="U3889" s="41">
        <f>STDEVA(K3889,L3889,M3889,N3889)</f>
        <v/>
      </c>
      <c r="V3889" s="42">
        <f>U3889/Q3889</f>
        <v/>
      </c>
      <c r="W3889" s="43">
        <f>IF(X3889=O3889,"MENOR",IF(X3889=S3889,"PROM[MEN-MED]","PROMEDIO"))</f>
        <v/>
      </c>
      <c r="X3889" s="163">
        <f>IF(V3889&lt;=300%,O3889,IF(AND(V3889&gt;100%,V3889&lt;=150%),S3889,R3889))</f>
        <v/>
      </c>
      <c r="Y3889" s="162">
        <f>ROUND(X3889,0)</f>
        <v/>
      </c>
    </row>
    <row r="3890" ht="15.75" customHeight="1">
      <c r="B3890" s="57" t="inlineStr">
        <is>
          <t>7.39</t>
        </is>
      </c>
      <c r="C3890" s="32" t="n">
        <v>8714199</v>
      </c>
      <c r="D3890" s="59" t="inlineStr">
        <is>
          <t xml:space="preserve">CAMBIO DE ASIENTO DEL MUELLE DE LA VALVULA </t>
        </is>
      </c>
      <c r="E3890" s="56" t="inlineStr">
        <is>
          <t xml:space="preserve">cambio de asiento del muelle de la valvula </t>
        </is>
      </c>
      <c r="F3890" s="32" t="inlineStr">
        <is>
          <t>Unidad</t>
        </is>
      </c>
      <c r="G3890" s="35" t="inlineStr">
        <is>
          <t>suministro</t>
        </is>
      </c>
      <c r="H3890" s="159" t="n">
        <v>540379</v>
      </c>
      <c r="I3890" s="37" t="n">
        <v>158.91</v>
      </c>
      <c r="J3890" s="37" t="n">
        <v>151.76</v>
      </c>
      <c r="K3890" s="160">
        <f>H3890*(I3890/J3890)</f>
        <v/>
      </c>
      <c r="L3890" s="159" t="n">
        <v>685546.3741</v>
      </c>
      <c r="M3890" s="159" t="n">
        <v>665579</v>
      </c>
      <c r="N3890" s="159" t="n">
        <v>718825.3199999999</v>
      </c>
      <c r="O3890" s="162">
        <f>MIN(K3890,L3890,M3890,N3890)</f>
        <v/>
      </c>
      <c r="P3890" s="162">
        <f>MAX(K3890,L3890,M3890,N3890)</f>
        <v/>
      </c>
      <c r="Q3890" s="162">
        <f>MEDIAN(K3890,L3890,M3890,N3890)</f>
        <v/>
      </c>
      <c r="R3890" s="162">
        <f>AVERAGE(K3890,L3890,M3890,N3890)</f>
        <v/>
      </c>
      <c r="S3890" s="162">
        <f>AVERAGE(O3890,Q3890)</f>
        <v/>
      </c>
      <c r="T3890" s="162">
        <f>AVERAGE(P3890,Q3890)</f>
        <v/>
      </c>
      <c r="U3890" s="41">
        <f>STDEVA(K3890,L3890,M3890,N3890)</f>
        <v/>
      </c>
      <c r="V3890" s="42">
        <f>U3890/Q3890</f>
        <v/>
      </c>
      <c r="W3890" s="43">
        <f>IF(X3890=O3890,"MENOR",IF(X3890=S3890,"PROM[MEN-MED]","PROMEDIO"))</f>
        <v/>
      </c>
      <c r="X3890" s="163">
        <f>IF(V3890&lt;=300%,O3890,IF(AND(V3890&gt;100%,V3890&lt;=150%),S3890,R3890))</f>
        <v/>
      </c>
      <c r="Y3890" s="162">
        <f>ROUND(X3890,0)</f>
        <v/>
      </c>
    </row>
    <row r="3891" ht="15.75" customHeight="1">
      <c r="B3891" s="57" t="inlineStr">
        <is>
          <t>7.40</t>
        </is>
      </c>
      <c r="C3891" s="32" t="n">
        <v>8714199</v>
      </c>
      <c r="D3891" s="59" t="inlineStr">
        <is>
          <t>CAMBIO DE SELLO DE ACEITE DEL VAASTAGO DE LA VALVULA</t>
        </is>
      </c>
      <c r="E3891" s="56" t="inlineStr">
        <is>
          <t>cambio de sello de aceite del vaastago de la valvula</t>
        </is>
      </c>
      <c r="F3891" s="32" t="inlineStr">
        <is>
          <t>Unidad</t>
        </is>
      </c>
      <c r="G3891" s="35" t="inlineStr">
        <is>
          <t>suministro</t>
        </is>
      </c>
      <c r="H3891" s="159" t="n">
        <v>820743</v>
      </c>
      <c r="I3891" s="37" t="n">
        <v>158.91</v>
      </c>
      <c r="J3891" s="37" t="n">
        <v>151.76</v>
      </c>
      <c r="K3891" s="160">
        <f>H3891*(I3891/J3891)</f>
        <v/>
      </c>
      <c r="L3891" s="159" t="n">
        <v>1018710.1743</v>
      </c>
      <c r="M3891" s="159" t="n">
        <v>989039</v>
      </c>
      <c r="N3891" s="159" t="n">
        <v>1068162.12</v>
      </c>
      <c r="O3891" s="162">
        <f>MIN(K3891,L3891,M3891,N3891)</f>
        <v/>
      </c>
      <c r="P3891" s="162">
        <f>MAX(K3891,L3891,M3891,N3891)</f>
        <v/>
      </c>
      <c r="Q3891" s="162">
        <f>MEDIAN(K3891,L3891,M3891,N3891)</f>
        <v/>
      </c>
      <c r="R3891" s="162">
        <f>AVERAGE(K3891,L3891,M3891,N3891)</f>
        <v/>
      </c>
      <c r="S3891" s="162">
        <f>AVERAGE(O3891,Q3891)</f>
        <v/>
      </c>
      <c r="T3891" s="162">
        <f>AVERAGE(P3891,Q3891)</f>
        <v/>
      </c>
      <c r="U3891" s="41">
        <f>STDEVA(K3891,L3891,M3891,N3891)</f>
        <v/>
      </c>
      <c r="V3891" s="42">
        <f>U3891/Q3891</f>
        <v/>
      </c>
      <c r="W3891" s="43">
        <f>IF(X3891=O3891,"MENOR",IF(X3891=S3891,"PROM[MEN-MED]","PROMEDIO"))</f>
        <v/>
      </c>
      <c r="X3891" s="163">
        <f>IF(V3891&lt;=300%,O3891,IF(AND(V3891&gt;100%,V3891&lt;=150%),S3891,R3891))</f>
        <v/>
      </c>
      <c r="Y3891" s="162">
        <f>ROUND(X3891,0)</f>
        <v/>
      </c>
    </row>
    <row r="3892" ht="15.75" customHeight="1">
      <c r="B3892" s="57" t="inlineStr">
        <is>
          <t>7.41</t>
        </is>
      </c>
      <c r="C3892" s="32" t="n">
        <v>8714199</v>
      </c>
      <c r="D3892" s="59" t="inlineStr">
        <is>
          <t>CAMBIO DE MUELLE DE COMPRESION INTERNO</t>
        </is>
      </c>
      <c r="E3892" s="56" t="inlineStr">
        <is>
          <t>cambio de muelle de compresion interno</t>
        </is>
      </c>
      <c r="F3892" s="32" t="inlineStr">
        <is>
          <t>Unidad</t>
        </is>
      </c>
      <c r="G3892" s="35" t="inlineStr">
        <is>
          <t>suministro</t>
        </is>
      </c>
      <c r="H3892" s="159" t="n">
        <v>820743</v>
      </c>
      <c r="I3892" s="37" t="n">
        <v>158.91</v>
      </c>
      <c r="J3892" s="37" t="n">
        <v>151.76</v>
      </c>
      <c r="K3892" s="160">
        <f>H3892*(I3892/J3892)</f>
        <v/>
      </c>
      <c r="L3892" s="159" t="n">
        <v>989878.414</v>
      </c>
      <c r="M3892" s="159" t="n">
        <v>961047</v>
      </c>
      <c r="N3892" s="159" t="n">
        <v>1037930.76</v>
      </c>
      <c r="O3892" s="162">
        <f>MIN(K3892,L3892,M3892,N3892)</f>
        <v/>
      </c>
      <c r="P3892" s="162">
        <f>MAX(K3892,L3892,M3892,N3892)</f>
        <v/>
      </c>
      <c r="Q3892" s="162">
        <f>MEDIAN(K3892,L3892,M3892,N3892)</f>
        <v/>
      </c>
      <c r="R3892" s="162">
        <f>AVERAGE(K3892,L3892,M3892,N3892)</f>
        <v/>
      </c>
      <c r="S3892" s="162">
        <f>AVERAGE(O3892,Q3892)</f>
        <v/>
      </c>
      <c r="T3892" s="162">
        <f>AVERAGE(P3892,Q3892)</f>
        <v/>
      </c>
      <c r="U3892" s="41">
        <f>STDEVA(K3892,L3892,M3892,N3892)</f>
        <v/>
      </c>
      <c r="V3892" s="42">
        <f>U3892/Q3892</f>
        <v/>
      </c>
      <c r="W3892" s="43">
        <f>IF(X3892=O3892,"MENOR",IF(X3892=S3892,"PROM[MEN-MED]","PROMEDIO"))</f>
        <v/>
      </c>
      <c r="X3892" s="163">
        <f>IF(V3892&lt;=300%,O3892,IF(AND(V3892&gt;100%,V3892&lt;=150%),S3892,R3892))</f>
        <v/>
      </c>
      <c r="Y3892" s="162">
        <f>ROUND(X3892,0)</f>
        <v/>
      </c>
    </row>
    <row r="3893" ht="15.75" customHeight="1">
      <c r="B3893" s="57" t="inlineStr">
        <is>
          <t>7.42</t>
        </is>
      </c>
      <c r="C3893" s="32" t="n">
        <v>8714199</v>
      </c>
      <c r="D3893" s="59" t="inlineStr">
        <is>
          <t xml:space="preserve">CAMBIO DE RETEN DEL MUELLE DE LA VALVULA </t>
        </is>
      </c>
      <c r="E3893" s="56" t="inlineStr">
        <is>
          <t xml:space="preserve">cambio de reten del muelle de la valvula </t>
        </is>
      </c>
      <c r="F3893" s="32" t="inlineStr">
        <is>
          <t>Unidad</t>
        </is>
      </c>
      <c r="G3893" s="35" t="inlineStr">
        <is>
          <t>suministro</t>
        </is>
      </c>
      <c r="H3893" s="159" t="n">
        <v>820743</v>
      </c>
      <c r="I3893" s="37" t="n">
        <v>158.91</v>
      </c>
      <c r="J3893" s="37" t="n">
        <v>151.76</v>
      </c>
      <c r="K3893" s="160">
        <f>H3893*(I3893/J3893)</f>
        <v/>
      </c>
      <c r="L3893" s="159" t="n">
        <v>999488.3066</v>
      </c>
      <c r="M3893" s="159" t="n">
        <v>970377</v>
      </c>
      <c r="N3893" s="159" t="n">
        <v>1048007.16</v>
      </c>
      <c r="O3893" s="162">
        <f>MIN(K3893,L3893,M3893,N3893)</f>
        <v/>
      </c>
      <c r="P3893" s="162">
        <f>MAX(K3893,L3893,M3893,N3893)</f>
        <v/>
      </c>
      <c r="Q3893" s="162">
        <f>MEDIAN(K3893,L3893,M3893,N3893)</f>
        <v/>
      </c>
      <c r="R3893" s="162">
        <f>AVERAGE(K3893,L3893,M3893,N3893)</f>
        <v/>
      </c>
      <c r="S3893" s="162">
        <f>AVERAGE(O3893,Q3893)</f>
        <v/>
      </c>
      <c r="T3893" s="162">
        <f>AVERAGE(P3893,Q3893)</f>
        <v/>
      </c>
      <c r="U3893" s="41">
        <f>STDEVA(K3893,L3893,M3893,N3893)</f>
        <v/>
      </c>
      <c r="V3893" s="42">
        <f>U3893/Q3893</f>
        <v/>
      </c>
      <c r="W3893" s="43">
        <f>IF(X3893=O3893,"MENOR",IF(X3893=S3893,"PROM[MEN-MED]","PROMEDIO"))</f>
        <v/>
      </c>
      <c r="X3893" s="163">
        <f>IF(V3893&lt;=300%,O3893,IF(AND(V3893&gt;100%,V3893&lt;=150%),S3893,R3893))</f>
        <v/>
      </c>
      <c r="Y3893" s="162">
        <f>ROUND(X3893,0)</f>
        <v/>
      </c>
    </row>
    <row r="3894" ht="15.75" customHeight="1">
      <c r="B3894" s="57" t="inlineStr">
        <is>
          <t>7.43</t>
        </is>
      </c>
      <c r="C3894" s="32" t="n">
        <v>8714199</v>
      </c>
      <c r="D3894" s="59" t="inlineStr">
        <is>
          <t xml:space="preserve">CAMBIO DE BLOQUEO DEL RETEN DEL MUELLE DE LA VALVULA </t>
        </is>
      </c>
      <c r="E3894" s="56" t="inlineStr">
        <is>
          <t xml:space="preserve">cambio de bloqueo del reten del muelle de la valvula </t>
        </is>
      </c>
      <c r="F3894" s="32" t="inlineStr">
        <is>
          <t>Unidad</t>
        </is>
      </c>
      <c r="G3894" s="35" t="inlineStr">
        <is>
          <t>suministro</t>
        </is>
      </c>
      <c r="H3894" s="159" t="n">
        <v>933793</v>
      </c>
      <c r="I3894" s="37" t="n">
        <v>158.91</v>
      </c>
      <c r="J3894" s="37" t="n">
        <v>151.76</v>
      </c>
      <c r="K3894" s="160">
        <f>H3894*(I3894/J3894)</f>
        <v/>
      </c>
      <c r="L3894" s="159" t="n">
        <v>1188494.3406</v>
      </c>
      <c r="M3894" s="159" t="n">
        <v>1153878</v>
      </c>
      <c r="N3894" s="159" t="n">
        <v>1246188.24</v>
      </c>
      <c r="O3894" s="162">
        <f>MIN(K3894,L3894,M3894,N3894)</f>
        <v/>
      </c>
      <c r="P3894" s="162">
        <f>MAX(K3894,L3894,M3894,N3894)</f>
        <v/>
      </c>
      <c r="Q3894" s="162">
        <f>MEDIAN(K3894,L3894,M3894,N3894)</f>
        <v/>
      </c>
      <c r="R3894" s="162">
        <f>AVERAGE(K3894,L3894,M3894,N3894)</f>
        <v/>
      </c>
      <c r="S3894" s="162">
        <f>AVERAGE(O3894,Q3894)</f>
        <v/>
      </c>
      <c r="T3894" s="162">
        <f>AVERAGE(P3894,Q3894)</f>
        <v/>
      </c>
      <c r="U3894" s="41">
        <f>STDEVA(K3894,L3894,M3894,N3894)</f>
        <v/>
      </c>
      <c r="V3894" s="42">
        <f>U3894/Q3894</f>
        <v/>
      </c>
      <c r="W3894" s="43">
        <f>IF(X3894=O3894,"MENOR",IF(X3894=S3894,"PROM[MEN-MED]","PROMEDIO"))</f>
        <v/>
      </c>
      <c r="X3894" s="163">
        <f>IF(V3894&lt;=300%,O3894,IF(AND(V3894&gt;100%,V3894&lt;=150%),S3894,R3894))</f>
        <v/>
      </c>
      <c r="Y3894" s="162">
        <f>ROUND(X3894,0)</f>
        <v/>
      </c>
    </row>
    <row r="3895" ht="15.75" customHeight="1">
      <c r="B3895" s="57" t="inlineStr">
        <is>
          <t>7.44</t>
        </is>
      </c>
      <c r="C3895" s="32" t="n">
        <v>8714199</v>
      </c>
      <c r="D3895" s="59" t="inlineStr">
        <is>
          <t>CAMBIO DE ANILLO DE COMPRESION NO.1</t>
        </is>
      </c>
      <c r="E3895" s="56" t="inlineStr">
        <is>
          <t>cambio de anillo de compresion no.1</t>
        </is>
      </c>
      <c r="F3895" s="32" t="inlineStr">
        <is>
          <t>Unidad</t>
        </is>
      </c>
      <c r="G3895" s="35" t="inlineStr">
        <is>
          <t>suministro</t>
        </is>
      </c>
      <c r="H3895" s="159" t="n">
        <v>1481520</v>
      </c>
      <c r="I3895" s="37" t="n">
        <v>158.91</v>
      </c>
      <c r="J3895" s="37" t="n">
        <v>151.76</v>
      </c>
      <c r="K3895" s="160">
        <f>H3895*(I3895/J3895)</f>
        <v/>
      </c>
      <c r="L3895" s="159" t="n">
        <v>1856216.5615</v>
      </c>
      <c r="M3895" s="159" t="n">
        <v>1802152</v>
      </c>
      <c r="N3895" s="159" t="n">
        <v>1946324.16</v>
      </c>
      <c r="O3895" s="162">
        <f>MIN(K3895,L3895,M3895,N3895)</f>
        <v/>
      </c>
      <c r="P3895" s="162">
        <f>MAX(K3895,L3895,M3895,N3895)</f>
        <v/>
      </c>
      <c r="Q3895" s="162">
        <f>MEDIAN(K3895,L3895,M3895,N3895)</f>
        <v/>
      </c>
      <c r="R3895" s="162">
        <f>AVERAGE(K3895,L3895,M3895,N3895)</f>
        <v/>
      </c>
      <c r="S3895" s="162">
        <f>AVERAGE(O3895,Q3895)</f>
        <v/>
      </c>
      <c r="T3895" s="162">
        <f>AVERAGE(P3895,Q3895)</f>
        <v/>
      </c>
      <c r="U3895" s="41">
        <f>STDEVA(K3895,L3895,M3895,N3895)</f>
        <v/>
      </c>
      <c r="V3895" s="42">
        <f>U3895/Q3895</f>
        <v/>
      </c>
      <c r="W3895" s="43">
        <f>IF(X3895=O3895,"MENOR",IF(X3895=S3895,"PROM[MEN-MED]","PROMEDIO"))</f>
        <v/>
      </c>
      <c r="X3895" s="163">
        <f>IF(V3895&lt;=300%,O3895,IF(AND(V3895&gt;100%,V3895&lt;=150%),S3895,R3895))</f>
        <v/>
      </c>
      <c r="Y3895" s="162">
        <f>ROUND(X3895,0)</f>
        <v/>
      </c>
    </row>
    <row r="3896" ht="15.75" customHeight="1">
      <c r="B3896" s="57" t="inlineStr">
        <is>
          <t>7.45</t>
        </is>
      </c>
      <c r="C3896" s="32" t="n">
        <v>8714199</v>
      </c>
      <c r="D3896" s="59" t="inlineStr">
        <is>
          <t>CAMBIO DE ANILLO DE COMPRESION NO.2</t>
        </is>
      </c>
      <c r="E3896" s="56" t="inlineStr">
        <is>
          <t>cambio de anillo de compresion no.2</t>
        </is>
      </c>
      <c r="F3896" s="32" t="inlineStr">
        <is>
          <t>Unidad</t>
        </is>
      </c>
      <c r="G3896" s="35" t="inlineStr">
        <is>
          <t>suministro</t>
        </is>
      </c>
      <c r="H3896" s="159" t="n">
        <v>1401820</v>
      </c>
      <c r="I3896" s="37" t="n">
        <v>158.91</v>
      </c>
      <c r="J3896" s="37" t="n">
        <v>151.76</v>
      </c>
      <c r="K3896" s="160">
        <f>H3896*(I3896/J3896)</f>
        <v/>
      </c>
      <c r="L3896" s="159" t="n">
        <v>1786825.46</v>
      </c>
      <c r="M3896" s="159" t="n">
        <v>1734782</v>
      </c>
      <c r="N3896" s="159" t="n">
        <v>1873564.56</v>
      </c>
      <c r="O3896" s="162">
        <f>MIN(K3896,L3896,M3896,N3896)</f>
        <v/>
      </c>
      <c r="P3896" s="162">
        <f>MAX(K3896,L3896,M3896,N3896)</f>
        <v/>
      </c>
      <c r="Q3896" s="162">
        <f>MEDIAN(K3896,L3896,M3896,N3896)</f>
        <v/>
      </c>
      <c r="R3896" s="162">
        <f>AVERAGE(K3896,L3896,M3896,N3896)</f>
        <v/>
      </c>
      <c r="S3896" s="162">
        <f>AVERAGE(O3896,Q3896)</f>
        <v/>
      </c>
      <c r="T3896" s="162">
        <f>AVERAGE(P3896,Q3896)</f>
        <v/>
      </c>
      <c r="U3896" s="41">
        <f>STDEVA(K3896,L3896,M3896,N3896)</f>
        <v/>
      </c>
      <c r="V3896" s="42">
        <f>U3896/Q3896</f>
        <v/>
      </c>
      <c r="W3896" s="43">
        <f>IF(X3896=O3896,"MENOR",IF(X3896=S3896,"PROM[MEN-MED]","PROMEDIO"))</f>
        <v/>
      </c>
      <c r="X3896" s="163">
        <f>IF(V3896&lt;=300%,O3896,IF(AND(V3896&gt;100%,V3896&lt;=150%),S3896,R3896))</f>
        <v/>
      </c>
      <c r="Y3896" s="162">
        <f>ROUND(X3896,0)</f>
        <v/>
      </c>
    </row>
    <row r="3897" ht="15.75" customHeight="1">
      <c r="B3897" s="57" t="inlineStr">
        <is>
          <t>7.46</t>
        </is>
      </c>
      <c r="C3897" s="32" t="n">
        <v>8714199</v>
      </c>
      <c r="D3897" s="59" t="inlineStr">
        <is>
          <t>CAMBIO DE ANILLO DE LUBRICACION RIEL LATERAL</t>
        </is>
      </c>
      <c r="E3897" s="56" t="inlineStr">
        <is>
          <t>cambio de anillo de lubricacion riel lateral</t>
        </is>
      </c>
      <c r="F3897" s="32" t="inlineStr">
        <is>
          <t>Unidad</t>
        </is>
      </c>
      <c r="G3897" s="35" t="inlineStr">
        <is>
          <t>suministro</t>
        </is>
      </c>
      <c r="H3897" s="159" t="n">
        <v>983535</v>
      </c>
      <c r="I3897" s="37" t="n">
        <v>158.91</v>
      </c>
      <c r="J3897" s="37" t="n">
        <v>151.76</v>
      </c>
      <c r="K3897" s="160">
        <f>H3897*(I3897/J3897)</f>
        <v/>
      </c>
      <c r="L3897" s="159" t="n">
        <v>1322326.3578</v>
      </c>
      <c r="M3897" s="159" t="n">
        <v>1283812</v>
      </c>
      <c r="N3897" s="159" t="n">
        <v>1386516.96</v>
      </c>
      <c r="O3897" s="162">
        <f>MIN(K3897,L3897,M3897,N3897)</f>
        <v/>
      </c>
      <c r="P3897" s="162">
        <f>MAX(K3897,L3897,M3897,N3897)</f>
        <v/>
      </c>
      <c r="Q3897" s="162">
        <f>MEDIAN(K3897,L3897,M3897,N3897)</f>
        <v/>
      </c>
      <c r="R3897" s="162">
        <f>AVERAGE(K3897,L3897,M3897,N3897)</f>
        <v/>
      </c>
      <c r="S3897" s="162">
        <f>AVERAGE(O3897,Q3897)</f>
        <v/>
      </c>
      <c r="T3897" s="162">
        <f>AVERAGE(P3897,Q3897)</f>
        <v/>
      </c>
      <c r="U3897" s="41">
        <f>STDEVA(K3897,L3897,M3897,N3897)</f>
        <v/>
      </c>
      <c r="V3897" s="42">
        <f>U3897/Q3897</f>
        <v/>
      </c>
      <c r="W3897" s="43">
        <f>IF(X3897=O3897,"MENOR",IF(X3897=S3897,"PROM[MEN-MED]","PROMEDIO"))</f>
        <v/>
      </c>
      <c r="X3897" s="163">
        <f>IF(V3897&lt;=300%,O3897,IF(AND(V3897&gt;100%,V3897&lt;=150%),S3897,R3897))</f>
        <v/>
      </c>
      <c r="Y3897" s="162">
        <f>ROUND(X3897,0)</f>
        <v/>
      </c>
    </row>
    <row r="3898" ht="15.75" customHeight="1">
      <c r="B3898" s="57" t="inlineStr">
        <is>
          <t>7.47</t>
        </is>
      </c>
      <c r="C3898" s="32" t="n">
        <v>8714199</v>
      </c>
      <c r="D3898" s="59" t="inlineStr">
        <is>
          <t xml:space="preserve">CAMBIO DE ANILLO DE LUBRICACION EXPANSOR </t>
        </is>
      </c>
      <c r="E3898" s="56" t="inlineStr">
        <is>
          <t xml:space="preserve">cambio de anillo de lubricacion expansor </t>
        </is>
      </c>
      <c r="F3898" s="32" t="inlineStr">
        <is>
          <t>Unidad</t>
        </is>
      </c>
      <c r="G3898" s="35" t="inlineStr">
        <is>
          <t>suministro</t>
        </is>
      </c>
      <c r="H3898" s="159" t="n">
        <v>1028755</v>
      </c>
      <c r="I3898" s="37" t="n">
        <v>158.91</v>
      </c>
      <c r="J3898" s="37" t="n">
        <v>151.76</v>
      </c>
      <c r="K3898" s="160">
        <f>H3898*(I3898/J3898)</f>
        <v/>
      </c>
      <c r="L3898" s="159" t="n">
        <v>1445541.1355</v>
      </c>
      <c r="M3898" s="159" t="n">
        <v>1403438</v>
      </c>
      <c r="N3898" s="159" t="n">
        <v>1515713.04</v>
      </c>
      <c r="O3898" s="162">
        <f>MIN(K3898,L3898,M3898,N3898)</f>
        <v/>
      </c>
      <c r="P3898" s="162">
        <f>MAX(K3898,L3898,M3898,N3898)</f>
        <v/>
      </c>
      <c r="Q3898" s="162">
        <f>MEDIAN(K3898,L3898,M3898,N3898)</f>
        <v/>
      </c>
      <c r="R3898" s="162">
        <f>AVERAGE(K3898,L3898,M3898,N3898)</f>
        <v/>
      </c>
      <c r="S3898" s="162">
        <f>AVERAGE(O3898,Q3898)</f>
        <v/>
      </c>
      <c r="T3898" s="162">
        <f>AVERAGE(P3898,Q3898)</f>
        <v/>
      </c>
      <c r="U3898" s="41">
        <f>STDEVA(K3898,L3898,M3898,N3898)</f>
        <v/>
      </c>
      <c r="V3898" s="42">
        <f>U3898/Q3898</f>
        <v/>
      </c>
      <c r="W3898" s="43">
        <f>IF(X3898=O3898,"MENOR",IF(X3898=S3898,"PROM[MEN-MED]","PROMEDIO"))</f>
        <v/>
      </c>
      <c r="X3898" s="163">
        <f>IF(V3898&lt;=300%,O3898,IF(AND(V3898&gt;100%,V3898&lt;=150%),S3898,R3898))</f>
        <v/>
      </c>
      <c r="Y3898" s="162">
        <f>ROUND(X3898,0)</f>
        <v/>
      </c>
    </row>
    <row r="3899" ht="15.75" customHeight="1">
      <c r="B3899" s="57" t="inlineStr">
        <is>
          <t>7.48</t>
        </is>
      </c>
      <c r="C3899" s="32" t="n">
        <v>8714199</v>
      </c>
      <c r="D3899" s="59" t="inlineStr">
        <is>
          <t xml:space="preserve">CAMBIO DE ANILLO DE RETENCION DEL ORIFICIO DEL PASADOR DEL PISTO </t>
        </is>
      </c>
      <c r="E3899" s="56" t="inlineStr">
        <is>
          <t xml:space="preserve">cambio de anillo de retencion del orificio del pasador del pisto </t>
        </is>
      </c>
      <c r="F3899" s="32" t="inlineStr">
        <is>
          <t>Unidad</t>
        </is>
      </c>
      <c r="G3899" s="35" t="inlineStr">
        <is>
          <t>suministro</t>
        </is>
      </c>
      <c r="H3899" s="159" t="n">
        <v>960925</v>
      </c>
      <c r="I3899" s="37" t="n">
        <v>158.91</v>
      </c>
      <c r="J3899" s="37" t="n">
        <v>151.76</v>
      </c>
      <c r="K3899" s="160">
        <f>H3899*(I3899/J3899)</f>
        <v/>
      </c>
      <c r="L3899" s="159" t="n">
        <v>1253215.418</v>
      </c>
      <c r="M3899" s="159" t="n">
        <v>1216714</v>
      </c>
      <c r="N3899" s="159" t="n">
        <v>1314051.12</v>
      </c>
      <c r="O3899" s="162">
        <f>MIN(K3899,L3899,M3899,N3899)</f>
        <v/>
      </c>
      <c r="P3899" s="162">
        <f>MAX(K3899,L3899,M3899,N3899)</f>
        <v/>
      </c>
      <c r="Q3899" s="162">
        <f>MEDIAN(K3899,L3899,M3899,N3899)</f>
        <v/>
      </c>
      <c r="R3899" s="162">
        <f>AVERAGE(K3899,L3899,M3899,N3899)</f>
        <v/>
      </c>
      <c r="S3899" s="162">
        <f>AVERAGE(O3899,Q3899)</f>
        <v/>
      </c>
      <c r="T3899" s="162">
        <f>AVERAGE(P3899,Q3899)</f>
        <v/>
      </c>
      <c r="U3899" s="41">
        <f>STDEVA(K3899,L3899,M3899,N3899)</f>
        <v/>
      </c>
      <c r="V3899" s="42">
        <f>U3899/Q3899</f>
        <v/>
      </c>
      <c r="W3899" s="43">
        <f>IF(X3899=O3899,"MENOR",IF(X3899=S3899,"PROM[MEN-MED]","PROMEDIO"))</f>
        <v/>
      </c>
      <c r="X3899" s="163">
        <f>IF(V3899&lt;=300%,O3899,IF(AND(V3899&gt;100%,V3899&lt;=150%),S3899,R3899))</f>
        <v/>
      </c>
      <c r="Y3899" s="162">
        <f>ROUND(X3899,0)</f>
        <v/>
      </c>
    </row>
    <row r="3900" ht="15.75" customHeight="1">
      <c r="B3900" s="57" t="inlineStr">
        <is>
          <t>7.49</t>
        </is>
      </c>
      <c r="C3900" s="32" t="n">
        <v>8714199</v>
      </c>
      <c r="D3900" s="59" t="inlineStr">
        <is>
          <t>CAMBIO DE PISTON</t>
        </is>
      </c>
      <c r="E3900" s="56" t="inlineStr">
        <is>
          <t>cambio de piston</t>
        </is>
      </c>
      <c r="F3900" s="32" t="inlineStr">
        <is>
          <t>Unidad</t>
        </is>
      </c>
      <c r="G3900" s="35" t="inlineStr">
        <is>
          <t>suministro</t>
        </is>
      </c>
      <c r="H3900" s="159" t="n">
        <v>2713200</v>
      </c>
      <c r="I3900" s="37" t="n">
        <v>158.91</v>
      </c>
      <c r="J3900" s="37" t="n">
        <v>151.76</v>
      </c>
      <c r="K3900" s="160">
        <f>H3900*(I3900/J3900)</f>
        <v/>
      </c>
      <c r="L3900" s="159" t="n">
        <v>3586055.2063</v>
      </c>
      <c r="M3900" s="159" t="n">
        <v>3481607</v>
      </c>
      <c r="N3900" s="159" t="n">
        <v>3760135.56</v>
      </c>
      <c r="O3900" s="162">
        <f>MIN(K3900,L3900,M3900,N3900)</f>
        <v/>
      </c>
      <c r="P3900" s="162">
        <f>MAX(K3900,L3900,M3900,N3900)</f>
        <v/>
      </c>
      <c r="Q3900" s="162">
        <f>MEDIAN(K3900,L3900,M3900,N3900)</f>
        <v/>
      </c>
      <c r="R3900" s="162">
        <f>AVERAGE(K3900,L3900,M3900,N3900)</f>
        <v/>
      </c>
      <c r="S3900" s="162">
        <f>AVERAGE(O3900,Q3900)</f>
        <v/>
      </c>
      <c r="T3900" s="162">
        <f>AVERAGE(P3900,Q3900)</f>
        <v/>
      </c>
      <c r="U3900" s="41">
        <f>STDEVA(K3900,L3900,M3900,N3900)</f>
        <v/>
      </c>
      <c r="V3900" s="42">
        <f>U3900/Q3900</f>
        <v/>
      </c>
      <c r="W3900" s="43">
        <f>IF(X3900=O3900,"MENOR",IF(X3900=S3900,"PROM[MEN-MED]","PROMEDIO"))</f>
        <v/>
      </c>
      <c r="X3900" s="163">
        <f>IF(V3900&lt;=300%,O3900,IF(AND(V3900&gt;100%,V3900&lt;=150%),S3900,R3900))</f>
        <v/>
      </c>
      <c r="Y3900" s="162">
        <f>ROUND(X3900,0)</f>
        <v/>
      </c>
    </row>
    <row r="3901" ht="15.75" customHeight="1">
      <c r="B3901" s="57" t="inlineStr">
        <is>
          <t>7.50</t>
        </is>
      </c>
      <c r="C3901" s="32" t="n">
        <v>8714199</v>
      </c>
      <c r="D3901" s="59" t="inlineStr">
        <is>
          <t>CAMBIO DE PASADOR DEL PISTON</t>
        </is>
      </c>
      <c r="E3901" s="56" t="inlineStr">
        <is>
          <t>cambio de pasador del piston</t>
        </is>
      </c>
      <c r="F3901" s="32" t="inlineStr">
        <is>
          <t>Unidad</t>
        </is>
      </c>
      <c r="G3901" s="35" t="inlineStr">
        <is>
          <t>suministro</t>
        </is>
      </c>
      <c r="H3901" s="159" t="n">
        <v>1243550</v>
      </c>
      <c r="I3901" s="37" t="n">
        <v>158.91</v>
      </c>
      <c r="J3901" s="37" t="n">
        <v>151.76</v>
      </c>
      <c r="K3901" s="160">
        <f>H3901*(I3901/J3901)</f>
        <v/>
      </c>
      <c r="L3901" s="159" t="n">
        <v>1683817.2155</v>
      </c>
      <c r="M3901" s="159" t="n">
        <v>1634774</v>
      </c>
      <c r="N3901" s="159" t="n">
        <v>1765555.92</v>
      </c>
      <c r="O3901" s="162">
        <f>MIN(K3901,L3901,M3901,N3901)</f>
        <v/>
      </c>
      <c r="P3901" s="162">
        <f>MAX(K3901,L3901,M3901,N3901)</f>
        <v/>
      </c>
      <c r="Q3901" s="162">
        <f>MEDIAN(K3901,L3901,M3901,N3901)</f>
        <v/>
      </c>
      <c r="R3901" s="162">
        <f>AVERAGE(K3901,L3901,M3901,N3901)</f>
        <v/>
      </c>
      <c r="S3901" s="162">
        <f>AVERAGE(O3901,Q3901)</f>
        <v/>
      </c>
      <c r="T3901" s="162">
        <f>AVERAGE(P3901,Q3901)</f>
        <v/>
      </c>
      <c r="U3901" s="41">
        <f>STDEVA(K3901,L3901,M3901,N3901)</f>
        <v/>
      </c>
      <c r="V3901" s="42">
        <f>U3901/Q3901</f>
        <v/>
      </c>
      <c r="W3901" s="43">
        <f>IF(X3901=O3901,"MENOR",IF(X3901=S3901,"PROM[MEN-MED]","PROMEDIO"))</f>
        <v/>
      </c>
      <c r="X3901" s="163">
        <f>IF(V3901&lt;=300%,O3901,IF(AND(V3901&gt;100%,V3901&lt;=150%),S3901,R3901))</f>
        <v/>
      </c>
      <c r="Y3901" s="162">
        <f>ROUND(X3901,0)</f>
        <v/>
      </c>
    </row>
    <row r="3902" ht="15.75" customHeight="1">
      <c r="B3902" s="57" t="inlineStr">
        <is>
          <t>7.51</t>
        </is>
      </c>
      <c r="C3902" s="32" t="n">
        <v>8714199</v>
      </c>
      <c r="D3902" s="59" t="inlineStr">
        <is>
          <t>CAMBIO DE SUBCONJUNTO DE BIELA</t>
        </is>
      </c>
      <c r="E3902" s="56" t="inlineStr">
        <is>
          <t>cambio de subconjunto de biela</t>
        </is>
      </c>
      <c r="F3902" s="32" t="inlineStr">
        <is>
          <t>Unidad</t>
        </is>
      </c>
      <c r="G3902" s="35" t="inlineStr">
        <is>
          <t>suministro</t>
        </is>
      </c>
      <c r="H3902" s="159" t="n">
        <v>3029740</v>
      </c>
      <c r="I3902" s="37" t="n">
        <v>158.91</v>
      </c>
      <c r="J3902" s="37" t="n">
        <v>151.76</v>
      </c>
      <c r="K3902" s="160">
        <f>H3902*(I3902/J3902)</f>
        <v/>
      </c>
      <c r="L3902" s="159" t="n">
        <v>4390898.2355</v>
      </c>
      <c r="M3902" s="159" t="n">
        <v>4263008</v>
      </c>
      <c r="N3902" s="159" t="n">
        <v>4604048.64</v>
      </c>
      <c r="O3902" s="162">
        <f>MIN(K3902,L3902,M3902,N3902)</f>
        <v/>
      </c>
      <c r="P3902" s="162">
        <f>MAX(K3902,L3902,M3902,N3902)</f>
        <v/>
      </c>
      <c r="Q3902" s="162">
        <f>MEDIAN(K3902,L3902,M3902,N3902)</f>
        <v/>
      </c>
      <c r="R3902" s="162">
        <f>AVERAGE(K3902,L3902,M3902,N3902)</f>
        <v/>
      </c>
      <c r="S3902" s="162">
        <f>AVERAGE(O3902,Q3902)</f>
        <v/>
      </c>
      <c r="T3902" s="162">
        <f>AVERAGE(P3902,Q3902)</f>
        <v/>
      </c>
      <c r="U3902" s="41">
        <f>STDEVA(K3902,L3902,M3902,N3902)</f>
        <v/>
      </c>
      <c r="V3902" s="42">
        <f>U3902/Q3902</f>
        <v/>
      </c>
      <c r="W3902" s="43">
        <f>IF(X3902=O3902,"MENOR",IF(X3902=S3902,"PROM[MEN-MED]","PROMEDIO"))</f>
        <v/>
      </c>
      <c r="X3902" s="163">
        <f>IF(V3902&lt;=300%,O3902,IF(AND(V3902&gt;100%,V3902&lt;=150%),S3902,R3902))</f>
        <v/>
      </c>
      <c r="Y3902" s="162">
        <f>ROUND(X3902,0)</f>
        <v/>
      </c>
    </row>
    <row r="3903" ht="15.75" customHeight="1">
      <c r="B3903" s="57" t="inlineStr">
        <is>
          <t>7.52</t>
        </is>
      </c>
      <c r="C3903" s="32" t="n">
        <v>8714199</v>
      </c>
      <c r="D3903" s="59" t="inlineStr">
        <is>
          <t xml:space="preserve">CAMBIO DE COJINTE DE BIELA </t>
        </is>
      </c>
      <c r="E3903" s="56" t="inlineStr">
        <is>
          <t xml:space="preserve">cambio de cojinte de biela </t>
        </is>
      </c>
      <c r="F3903" s="32" t="inlineStr">
        <is>
          <t>Unidad</t>
        </is>
      </c>
      <c r="G3903" s="35" t="inlineStr">
        <is>
          <t>suministro</t>
        </is>
      </c>
      <c r="H3903" s="159" t="n">
        <v>3052350</v>
      </c>
      <c r="I3903" s="37" t="n">
        <v>158.91</v>
      </c>
      <c r="J3903" s="37" t="n">
        <v>151.76</v>
      </c>
      <c r="K3903" s="160">
        <f>H3903*(I3903/J3903)</f>
        <v/>
      </c>
      <c r="L3903" s="159" t="n">
        <v>4795306.11</v>
      </c>
      <c r="M3903" s="159" t="n">
        <v>4655637</v>
      </c>
      <c r="N3903" s="159" t="n">
        <v>5028087.96</v>
      </c>
      <c r="O3903" s="162">
        <f>MIN(K3903,L3903,M3903,N3903)</f>
        <v/>
      </c>
      <c r="P3903" s="162">
        <f>MAX(K3903,L3903,M3903,N3903)</f>
        <v/>
      </c>
      <c r="Q3903" s="162">
        <f>MEDIAN(K3903,L3903,M3903,N3903)</f>
        <v/>
      </c>
      <c r="R3903" s="162">
        <f>AVERAGE(K3903,L3903,M3903,N3903)</f>
        <v/>
      </c>
      <c r="S3903" s="162">
        <f>AVERAGE(O3903,Q3903)</f>
        <v/>
      </c>
      <c r="T3903" s="162">
        <f>AVERAGE(P3903,Q3903)</f>
        <v/>
      </c>
      <c r="U3903" s="41">
        <f>STDEVA(K3903,L3903,M3903,N3903)</f>
        <v/>
      </c>
      <c r="V3903" s="42">
        <f>U3903/Q3903</f>
        <v/>
      </c>
      <c r="W3903" s="43">
        <f>IF(X3903=O3903,"MENOR",IF(X3903=S3903,"PROM[MEN-MED]","PROMEDIO"))</f>
        <v/>
      </c>
      <c r="X3903" s="163">
        <f>IF(V3903&lt;=300%,O3903,IF(AND(V3903&gt;100%,V3903&lt;=150%),S3903,R3903))</f>
        <v/>
      </c>
      <c r="Y3903" s="162">
        <f>ROUND(X3903,0)</f>
        <v/>
      </c>
    </row>
    <row r="3904" ht="15.75" customHeight="1">
      <c r="B3904" s="57" t="inlineStr">
        <is>
          <t>7.53</t>
        </is>
      </c>
      <c r="C3904" s="32" t="n">
        <v>8714199</v>
      </c>
      <c r="D3904" s="59" t="inlineStr">
        <is>
          <t>CAMBIO DE SOMBRERETE DE LA BIELA</t>
        </is>
      </c>
      <c r="E3904" s="56" t="inlineStr">
        <is>
          <t>cambio de sombrerete de la biela</t>
        </is>
      </c>
      <c r="F3904" s="32" t="inlineStr">
        <is>
          <t>Unidad</t>
        </is>
      </c>
      <c r="G3904" s="35" t="inlineStr">
        <is>
          <t>suministro</t>
        </is>
      </c>
      <c r="H3904" s="159" t="n">
        <v>3334975</v>
      </c>
      <c r="I3904" s="37" t="n">
        <v>158.91</v>
      </c>
      <c r="J3904" s="37" t="n">
        <v>151.76</v>
      </c>
      <c r="K3904" s="160">
        <f>H3904*(I3904/J3904)</f>
        <v/>
      </c>
      <c r="L3904" s="159" t="n">
        <v>4532540.7463</v>
      </c>
      <c r="M3904" s="159" t="n">
        <v>4400525</v>
      </c>
      <c r="N3904" s="159" t="n">
        <v>4752567</v>
      </c>
      <c r="O3904" s="162">
        <f>MIN(K3904,L3904,M3904,N3904)</f>
        <v/>
      </c>
      <c r="P3904" s="162">
        <f>MAX(K3904,L3904,M3904,N3904)</f>
        <v/>
      </c>
      <c r="Q3904" s="162">
        <f>MEDIAN(K3904,L3904,M3904,N3904)</f>
        <v/>
      </c>
      <c r="R3904" s="162">
        <f>AVERAGE(K3904,L3904,M3904,N3904)</f>
        <v/>
      </c>
      <c r="S3904" s="162">
        <f>AVERAGE(O3904,Q3904)</f>
        <v/>
      </c>
      <c r="T3904" s="162">
        <f>AVERAGE(P3904,Q3904)</f>
        <v/>
      </c>
      <c r="U3904" s="41">
        <f>STDEVA(K3904,L3904,M3904,N3904)</f>
        <v/>
      </c>
      <c r="V3904" s="42">
        <f>U3904/Q3904</f>
        <v/>
      </c>
      <c r="W3904" s="43">
        <f>IF(X3904=O3904,"MENOR",IF(X3904=S3904,"PROM[MEN-MED]","PROMEDIO"))</f>
        <v/>
      </c>
      <c r="X3904" s="163">
        <f>IF(V3904&lt;=300%,O3904,IF(AND(V3904&gt;100%,V3904&lt;=150%),S3904,R3904))</f>
        <v/>
      </c>
      <c r="Y3904" s="162">
        <f>ROUND(X3904,0)</f>
        <v/>
      </c>
    </row>
    <row r="3905" ht="15.75" customHeight="1">
      <c r="B3905" s="57" t="inlineStr">
        <is>
          <t>7.54</t>
        </is>
      </c>
      <c r="C3905" s="32" t="n">
        <v>8714199</v>
      </c>
      <c r="D3905" s="59" t="inlineStr">
        <is>
          <t>CAMBIO DE COJINETE SUPERIOR DEL CIGUEÑAL</t>
        </is>
      </c>
      <c r="E3905" s="56" t="inlineStr">
        <is>
          <t>cambio de cojinete superior del cigueñal</t>
        </is>
      </c>
      <c r="F3905" s="32" t="inlineStr">
        <is>
          <t>Unidad</t>
        </is>
      </c>
      <c r="G3905" s="35" t="inlineStr">
        <is>
          <t>suministro</t>
        </is>
      </c>
      <c r="H3905" s="159" t="n">
        <v>3278450</v>
      </c>
      <c r="I3905" s="37" t="n">
        <v>158.91</v>
      </c>
      <c r="J3905" s="37" t="n">
        <v>151.76</v>
      </c>
      <c r="K3905" s="160">
        <f>H3905*(I3905/J3905)</f>
        <v/>
      </c>
      <c r="L3905" s="159" t="n">
        <v>4226753.3245</v>
      </c>
      <c r="M3905" s="159" t="n">
        <v>4103644</v>
      </c>
      <c r="N3905" s="159" t="n">
        <v>4431935.52</v>
      </c>
      <c r="O3905" s="162">
        <f>MIN(K3905,L3905,M3905,N3905)</f>
        <v/>
      </c>
      <c r="P3905" s="162">
        <f>MAX(K3905,L3905,M3905,N3905)</f>
        <v/>
      </c>
      <c r="Q3905" s="162">
        <f>MEDIAN(K3905,L3905,M3905,N3905)</f>
        <v/>
      </c>
      <c r="R3905" s="162">
        <f>AVERAGE(K3905,L3905,M3905,N3905)</f>
        <v/>
      </c>
      <c r="S3905" s="162">
        <f>AVERAGE(O3905,Q3905)</f>
        <v/>
      </c>
      <c r="T3905" s="162">
        <f>AVERAGE(P3905,Q3905)</f>
        <v/>
      </c>
      <c r="U3905" s="41">
        <f>STDEVA(K3905,L3905,M3905,N3905)</f>
        <v/>
      </c>
      <c r="V3905" s="42">
        <f>U3905/Q3905</f>
        <v/>
      </c>
      <c r="W3905" s="43">
        <f>IF(X3905=O3905,"MENOR",IF(X3905=S3905,"PROM[MEN-MED]","PROMEDIO"))</f>
        <v/>
      </c>
      <c r="X3905" s="163">
        <f>IF(V3905&lt;=300%,O3905,IF(AND(V3905&gt;100%,V3905&lt;=150%),S3905,R3905))</f>
        <v/>
      </c>
      <c r="Y3905" s="162">
        <f>ROUND(X3905,0)</f>
        <v/>
      </c>
    </row>
    <row r="3906" ht="15.75" customHeight="1">
      <c r="B3906" s="57" t="inlineStr">
        <is>
          <t>7.55</t>
        </is>
      </c>
      <c r="C3906" s="32" t="n">
        <v>8714199</v>
      </c>
      <c r="D3906" s="59" t="inlineStr">
        <is>
          <t>CAMBIO DE COJINETE INFERIOR DEL CIGÜEÑAL</t>
        </is>
      </c>
      <c r="E3906" s="56" t="inlineStr">
        <is>
          <t>cambio de cojinete inferior del cigüeñal</t>
        </is>
      </c>
      <c r="F3906" s="32" t="inlineStr">
        <is>
          <t>Unidad</t>
        </is>
      </c>
      <c r="G3906" s="35" t="inlineStr">
        <is>
          <t>suministro</t>
        </is>
      </c>
      <c r="H3906" s="159" t="n">
        <v>3504550</v>
      </c>
      <c r="I3906" s="37" t="n">
        <v>158.91</v>
      </c>
      <c r="J3906" s="37" t="n">
        <v>151.76</v>
      </c>
      <c r="K3906" s="160">
        <f>H3906*(I3906/J3906)</f>
        <v/>
      </c>
      <c r="L3906" s="159" t="n">
        <v>4543130.1755</v>
      </c>
      <c r="M3906" s="159" t="n">
        <v>4410806</v>
      </c>
      <c r="N3906" s="159" t="n">
        <v>4763670.48</v>
      </c>
      <c r="O3906" s="162">
        <f>MIN(K3906,L3906,M3906,N3906)</f>
        <v/>
      </c>
      <c r="P3906" s="162">
        <f>MAX(K3906,L3906,M3906,N3906)</f>
        <v/>
      </c>
      <c r="Q3906" s="162">
        <f>MEDIAN(K3906,L3906,M3906,N3906)</f>
        <v/>
      </c>
      <c r="R3906" s="162">
        <f>AVERAGE(K3906,L3906,M3906,N3906)</f>
        <v/>
      </c>
      <c r="S3906" s="162">
        <f>AVERAGE(O3906,Q3906)</f>
        <v/>
      </c>
      <c r="T3906" s="162">
        <f>AVERAGE(P3906,Q3906)</f>
        <v/>
      </c>
      <c r="U3906" s="41">
        <f>STDEVA(K3906,L3906,M3906,N3906)</f>
        <v/>
      </c>
      <c r="V3906" s="42">
        <f>U3906/Q3906</f>
        <v/>
      </c>
      <c r="W3906" s="43">
        <f>IF(X3906=O3906,"MENOR",IF(X3906=S3906,"PROM[MEN-MED]","PROMEDIO"))</f>
        <v/>
      </c>
      <c r="X3906" s="163">
        <f>IF(V3906&lt;=300%,O3906,IF(AND(V3906&gt;100%,V3906&lt;=150%),S3906,R3906))</f>
        <v/>
      </c>
      <c r="Y3906" s="162">
        <f>ROUND(X3906,0)</f>
        <v/>
      </c>
    </row>
    <row r="3907" ht="15.75" customHeight="1">
      <c r="B3907" s="57" t="inlineStr">
        <is>
          <t>7.56</t>
        </is>
      </c>
      <c r="C3907" s="32" t="n">
        <v>8714199</v>
      </c>
      <c r="D3907" s="59" t="inlineStr">
        <is>
          <t>CAMBIO DE ARANDELA DE EMPUJE DEL CIGÜEÑAL SUPERIOR</t>
        </is>
      </c>
      <c r="E3907" s="56" t="inlineStr">
        <is>
          <t>cambio de arandela de empuje del cigüeñal superior</t>
        </is>
      </c>
      <c r="F3907" s="32" t="inlineStr">
        <is>
          <t>Unidad</t>
        </is>
      </c>
      <c r="G3907" s="35" t="inlineStr">
        <is>
          <t>suministro</t>
        </is>
      </c>
      <c r="H3907" s="159" t="n">
        <v>2057510</v>
      </c>
      <c r="I3907" s="37" t="n">
        <v>158.91</v>
      </c>
      <c r="J3907" s="37" t="n">
        <v>151.76</v>
      </c>
      <c r="K3907" s="160">
        <f>H3907*(I3907/J3907)</f>
        <v/>
      </c>
      <c r="L3907" s="159" t="n">
        <v>2696490.5555</v>
      </c>
      <c r="M3907" s="159" t="n">
        <v>2617952</v>
      </c>
      <c r="N3907" s="159" t="n">
        <v>2827388.16</v>
      </c>
      <c r="O3907" s="162">
        <f>MIN(K3907,L3907,M3907,N3907)</f>
        <v/>
      </c>
      <c r="P3907" s="162">
        <f>MAX(K3907,L3907,M3907,N3907)</f>
        <v/>
      </c>
      <c r="Q3907" s="162">
        <f>MEDIAN(K3907,L3907,M3907,N3907)</f>
        <v/>
      </c>
      <c r="R3907" s="162">
        <f>AVERAGE(K3907,L3907,M3907,N3907)</f>
        <v/>
      </c>
      <c r="S3907" s="162">
        <f>AVERAGE(O3907,Q3907)</f>
        <v/>
      </c>
      <c r="T3907" s="162">
        <f>AVERAGE(P3907,Q3907)</f>
        <v/>
      </c>
      <c r="U3907" s="41">
        <f>STDEVA(K3907,L3907,M3907,N3907)</f>
        <v/>
      </c>
      <c r="V3907" s="42">
        <f>U3907/Q3907</f>
        <v/>
      </c>
      <c r="W3907" s="43">
        <f>IF(X3907=O3907,"MENOR",IF(X3907=S3907,"PROM[MEN-MED]","PROMEDIO"))</f>
        <v/>
      </c>
      <c r="X3907" s="163">
        <f>IF(V3907&lt;=300%,O3907,IF(AND(V3907&gt;100%,V3907&lt;=150%),S3907,R3907))</f>
        <v/>
      </c>
      <c r="Y3907" s="162">
        <f>ROUND(X3907,0)</f>
        <v/>
      </c>
    </row>
    <row r="3908" ht="15.75" customHeight="1">
      <c r="B3908" s="57" t="inlineStr">
        <is>
          <t>7.57</t>
        </is>
      </c>
      <c r="C3908" s="32" t="n">
        <v>8714199</v>
      </c>
      <c r="D3908" s="59" t="inlineStr">
        <is>
          <t>CAMBIO DE ARANDELA DE EMPUJE DEL CIGÜEÑAL INFERIOR</t>
        </is>
      </c>
      <c r="E3908" s="56" t="inlineStr">
        <is>
          <t>cambio de arandela de empuje del cigüeñal inferior</t>
        </is>
      </c>
      <c r="F3908" s="32" t="inlineStr">
        <is>
          <t>Unidad</t>
        </is>
      </c>
      <c r="G3908" s="35" t="inlineStr">
        <is>
          <t>suministro</t>
        </is>
      </c>
      <c r="H3908" s="159" t="n">
        <v>2204475</v>
      </c>
      <c r="I3908" s="37" t="n">
        <v>158.91</v>
      </c>
      <c r="J3908" s="37" t="n">
        <v>151.76</v>
      </c>
      <c r="K3908" s="160">
        <f>H3908*(I3908/J3908)</f>
        <v/>
      </c>
      <c r="L3908" s="159" t="n">
        <v>2732762.0054</v>
      </c>
      <c r="M3908" s="159" t="n">
        <v>2653167</v>
      </c>
      <c r="N3908" s="159" t="n">
        <v>2865420.36</v>
      </c>
      <c r="O3908" s="162">
        <f>MIN(K3908,L3908,M3908,N3908)</f>
        <v/>
      </c>
      <c r="P3908" s="162">
        <f>MAX(K3908,L3908,M3908,N3908)</f>
        <v/>
      </c>
      <c r="Q3908" s="162">
        <f>MEDIAN(K3908,L3908,M3908,N3908)</f>
        <v/>
      </c>
      <c r="R3908" s="162">
        <f>AVERAGE(K3908,L3908,M3908,N3908)</f>
        <v/>
      </c>
      <c r="S3908" s="162">
        <f>AVERAGE(O3908,Q3908)</f>
        <v/>
      </c>
      <c r="T3908" s="162">
        <f>AVERAGE(P3908,Q3908)</f>
        <v/>
      </c>
      <c r="U3908" s="41">
        <f>STDEVA(K3908,L3908,M3908,N3908)</f>
        <v/>
      </c>
      <c r="V3908" s="42">
        <f>U3908/Q3908</f>
        <v/>
      </c>
      <c r="W3908" s="43">
        <f>IF(X3908=O3908,"MENOR",IF(X3908=S3908,"PROM[MEN-MED]","PROMEDIO"))</f>
        <v/>
      </c>
      <c r="X3908" s="163">
        <f>IF(V3908&lt;=300%,O3908,IF(AND(V3908&gt;100%,V3908&lt;=150%),S3908,R3908))</f>
        <v/>
      </c>
      <c r="Y3908" s="162">
        <f>ROUND(X3908,0)</f>
        <v/>
      </c>
    </row>
    <row r="3909" ht="15" customHeight="1">
      <c r="B3909" s="26" t="inlineStr">
        <is>
          <t>8.</t>
        </is>
      </c>
      <c r="C3909" s="142" t="inlineStr">
        <is>
          <t>CARROCERIA - CHASIS  Y ACCESORIOS</t>
        </is>
      </c>
      <c r="H3909" s="157" t="n"/>
      <c r="I3909" s="29" t="n"/>
      <c r="J3909" s="29" t="n"/>
      <c r="K3909" s="157" t="n"/>
      <c r="L3909" s="157" t="n"/>
      <c r="M3909" s="157" t="n"/>
      <c r="N3909" s="157" t="n"/>
      <c r="O3909" s="29" t="n"/>
      <c r="P3909" s="29" t="n"/>
      <c r="Q3909" s="29" t="n"/>
      <c r="R3909" s="29" t="n"/>
      <c r="S3909" s="29" t="n"/>
      <c r="T3909" s="29" t="n"/>
      <c r="U3909" s="29" t="n"/>
      <c r="V3909" s="75" t="n"/>
      <c r="W3909" s="29" t="n"/>
      <c r="X3909" s="29" t="n"/>
      <c r="Y3909" s="29" t="n"/>
    </row>
    <row r="3910" ht="15.75" customHeight="1">
      <c r="B3910" s="57" t="inlineStr">
        <is>
          <t>8.1</t>
        </is>
      </c>
      <c r="C3910" s="32" t="n">
        <v>8714199</v>
      </c>
      <c r="D3910" s="58" t="inlineStr">
        <is>
          <t>CAMBIO DE ALARMA</t>
        </is>
      </c>
      <c r="E3910" s="34" t="inlineStr">
        <is>
          <t>cambio de alarma</t>
        </is>
      </c>
      <c r="F3910" s="32" t="inlineStr">
        <is>
          <t>Unidad</t>
        </is>
      </c>
      <c r="G3910" s="35" t="inlineStr">
        <is>
          <t>suministro</t>
        </is>
      </c>
      <c r="H3910" s="159" t="n">
        <v>269294</v>
      </c>
      <c r="I3910" s="37" t="n">
        <v>158.91</v>
      </c>
      <c r="J3910" s="37" t="n">
        <v>151.76</v>
      </c>
      <c r="K3910" s="160">
        <f>H3910*(I3910/J3910)</f>
        <v/>
      </c>
      <c r="L3910" s="159" t="n">
        <v>1028320.0669</v>
      </c>
      <c r="M3910" s="159" t="n">
        <v>998369</v>
      </c>
      <c r="N3910" s="159" t="n">
        <v>1078238.52</v>
      </c>
      <c r="O3910" s="162">
        <f>MIN(K3910,L3910,M3910,N3910)</f>
        <v/>
      </c>
      <c r="P3910" s="162">
        <f>MAX(K3910,L3910,M3910,N3910)</f>
        <v/>
      </c>
      <c r="Q3910" s="162">
        <f>MEDIAN(K3910,L3910,M3910,N3910)</f>
        <v/>
      </c>
      <c r="R3910" s="162">
        <f>AVERAGE(K3910,L3910,M3910,N3910)</f>
        <v/>
      </c>
      <c r="S3910" s="162">
        <f>AVERAGE(O3910,Q3910)</f>
        <v/>
      </c>
      <c r="T3910" s="162">
        <f>AVERAGE(P3910,Q3910)</f>
        <v/>
      </c>
      <c r="U3910" s="41">
        <f>STDEVA(K3910,L3910,M3910,N3910)</f>
        <v/>
      </c>
      <c r="V3910" s="42">
        <f>U3910/Q3910</f>
        <v/>
      </c>
      <c r="W3910" s="43">
        <f>IF(X3910=O3910,"MENOR",IF(X3910=S3910,"PROM[MEN-MED]","PROMEDIO"))</f>
        <v/>
      </c>
      <c r="X3910" s="163">
        <f>IF(V3910&lt;=300%,O3910,IF(AND(V3910&gt;100%,V3910&lt;=150%),S3910,R3910))</f>
        <v/>
      </c>
      <c r="Y3910" s="162">
        <f>ROUND(X3910,0)</f>
        <v/>
      </c>
    </row>
    <row r="3911" ht="15.75" customHeight="1">
      <c r="B3911" s="57" t="inlineStr">
        <is>
          <t>8.2</t>
        </is>
      </c>
      <c r="C3911" s="32" t="n">
        <v>8714199</v>
      </c>
      <c r="D3911" s="58" t="inlineStr">
        <is>
          <t>CAMBIO DE CHAPA DE LA PUERTA (CERRADURA)</t>
        </is>
      </c>
      <c r="E3911" s="56" t="inlineStr">
        <is>
          <t>cambio de chapa de la puerta (cerradura)</t>
        </is>
      </c>
      <c r="F3911" s="32" t="inlineStr">
        <is>
          <t>Unidad</t>
        </is>
      </c>
      <c r="G3911" s="35" t="inlineStr">
        <is>
          <t>suministro</t>
        </is>
      </c>
      <c r="H3911" s="159" t="n">
        <v>206659</v>
      </c>
      <c r="I3911" s="37" t="n">
        <v>158.91</v>
      </c>
      <c r="J3911" s="37" t="n">
        <v>151.76</v>
      </c>
      <c r="K3911" s="160">
        <f>H3911*(I3911/J3911)</f>
        <v/>
      </c>
      <c r="L3911" s="159" t="n">
        <v>509354.5695</v>
      </c>
      <c r="M3911" s="159" t="n">
        <v>494519</v>
      </c>
      <c r="N3911" s="159" t="n">
        <v>534080.52</v>
      </c>
      <c r="O3911" s="162">
        <f>MIN(K3911,L3911,M3911,N3911)</f>
        <v/>
      </c>
      <c r="P3911" s="162">
        <f>MAX(K3911,L3911,M3911,N3911)</f>
        <v/>
      </c>
      <c r="Q3911" s="162">
        <f>MEDIAN(K3911,L3911,M3911,N3911)</f>
        <v/>
      </c>
      <c r="R3911" s="162">
        <f>AVERAGE(K3911,L3911,M3911,N3911)</f>
        <v/>
      </c>
      <c r="S3911" s="162">
        <f>AVERAGE(O3911,Q3911)</f>
        <v/>
      </c>
      <c r="T3911" s="162">
        <f>AVERAGE(P3911,Q3911)</f>
        <v/>
      </c>
      <c r="U3911" s="41">
        <f>STDEVA(K3911,L3911,M3911,N3911)</f>
        <v/>
      </c>
      <c r="V3911" s="42">
        <f>U3911/Q3911</f>
        <v/>
      </c>
      <c r="W3911" s="43">
        <f>IF(X3911=O3911,"MENOR",IF(X3911=S3911,"PROM[MEN-MED]","PROMEDIO"))</f>
        <v/>
      </c>
      <c r="X3911" s="163">
        <f>IF(V3911&lt;=300%,O3911,IF(AND(V3911&gt;100%,V3911&lt;=150%),S3911,R3911))</f>
        <v/>
      </c>
      <c r="Y3911" s="162">
        <f>ROUND(X3911,0)</f>
        <v/>
      </c>
    </row>
    <row r="3912" ht="15.75" customHeight="1">
      <c r="B3912" s="57" t="inlineStr">
        <is>
          <t>8.3</t>
        </is>
      </c>
      <c r="C3912" s="32" t="n">
        <v>8714199</v>
      </c>
      <c r="D3912" s="58" t="inlineStr">
        <is>
          <t>CAMBIO DE EMPAQUES PUERTAS</t>
        </is>
      </c>
      <c r="E3912" s="56" t="inlineStr">
        <is>
          <t>cambio de empaques puertas</t>
        </is>
      </c>
      <c r="F3912" s="32" t="inlineStr">
        <is>
          <t>Unidad</t>
        </is>
      </c>
      <c r="G3912" s="35" t="inlineStr">
        <is>
          <t>suministro</t>
        </is>
      </c>
      <c r="H3912" s="159" t="n">
        <v>269294</v>
      </c>
      <c r="I3912" s="37" t="n">
        <v>158.91</v>
      </c>
      <c r="J3912" s="37" t="n">
        <v>151.76</v>
      </c>
      <c r="K3912" s="160">
        <f>H3912*(I3912/J3912)</f>
        <v/>
      </c>
      <c r="L3912" s="159" t="n">
        <v>659918.9387000001</v>
      </c>
      <c r="M3912" s="159" t="n">
        <v>640698</v>
      </c>
      <c r="N3912" s="159" t="n">
        <v>691953.84</v>
      </c>
      <c r="O3912" s="162">
        <f>MIN(K3912,L3912,M3912,N3912)</f>
        <v/>
      </c>
      <c r="P3912" s="162">
        <f>MAX(K3912,L3912,M3912,N3912)</f>
        <v/>
      </c>
      <c r="Q3912" s="162">
        <f>MEDIAN(K3912,L3912,M3912,N3912)</f>
        <v/>
      </c>
      <c r="R3912" s="162">
        <f>AVERAGE(K3912,L3912,M3912,N3912)</f>
        <v/>
      </c>
      <c r="S3912" s="162">
        <f>AVERAGE(O3912,Q3912)</f>
        <v/>
      </c>
      <c r="T3912" s="162">
        <f>AVERAGE(P3912,Q3912)</f>
        <v/>
      </c>
      <c r="U3912" s="41">
        <f>STDEVA(K3912,L3912,M3912,N3912)</f>
        <v/>
      </c>
      <c r="V3912" s="42">
        <f>U3912/Q3912</f>
        <v/>
      </c>
      <c r="W3912" s="43">
        <f>IF(X3912=O3912,"MENOR",IF(X3912=S3912,"PROM[MEN-MED]","PROMEDIO"))</f>
        <v/>
      </c>
      <c r="X3912" s="163">
        <f>IF(V3912&lt;=300%,O3912,IF(AND(V3912&gt;100%,V3912&lt;=150%),S3912,R3912))</f>
        <v/>
      </c>
      <c r="Y3912" s="162">
        <f>ROUND(X3912,0)</f>
        <v/>
      </c>
    </row>
    <row r="3913" ht="15.75" customHeight="1">
      <c r="B3913" s="57" t="inlineStr">
        <is>
          <t>8.4</t>
        </is>
      </c>
      <c r="C3913" s="32" t="n">
        <v>8714199</v>
      </c>
      <c r="D3913" s="58" t="inlineStr">
        <is>
          <t>CAMBIO DE ESPARRAGO</t>
        </is>
      </c>
      <c r="E3913" s="56" t="inlineStr">
        <is>
          <t>cambio de esparrago</t>
        </is>
      </c>
      <c r="F3913" s="32" t="inlineStr">
        <is>
          <t>Unidad</t>
        </is>
      </c>
      <c r="G3913" s="35" t="inlineStr">
        <is>
          <t>suministro</t>
        </is>
      </c>
      <c r="H3913" s="159" t="n">
        <v>107435</v>
      </c>
      <c r="I3913" s="37" t="n">
        <v>158.91</v>
      </c>
      <c r="J3913" s="37" t="n">
        <v>151.76</v>
      </c>
      <c r="K3913" s="160">
        <f>H3913*(I3913/J3913)</f>
        <v/>
      </c>
      <c r="L3913" s="159" t="n">
        <v>171386.8464</v>
      </c>
      <c r="M3913" s="159" t="n">
        <v>166395</v>
      </c>
      <c r="N3913" s="159" t="n">
        <v>179706.6</v>
      </c>
      <c r="O3913" s="162">
        <f>MIN(K3913,L3913,M3913,N3913)</f>
        <v/>
      </c>
      <c r="P3913" s="162">
        <f>MAX(K3913,L3913,M3913,N3913)</f>
        <v/>
      </c>
      <c r="Q3913" s="162">
        <f>MEDIAN(K3913,L3913,M3913,N3913)</f>
        <v/>
      </c>
      <c r="R3913" s="162">
        <f>AVERAGE(K3913,L3913,M3913,N3913)</f>
        <v/>
      </c>
      <c r="S3913" s="162">
        <f>AVERAGE(O3913,Q3913)</f>
        <v/>
      </c>
      <c r="T3913" s="162">
        <f>AVERAGE(P3913,Q3913)</f>
        <v/>
      </c>
      <c r="U3913" s="41">
        <f>STDEVA(K3913,L3913,M3913,N3913)</f>
        <v/>
      </c>
      <c r="V3913" s="42">
        <f>U3913/Q3913</f>
        <v/>
      </c>
      <c r="W3913" s="43">
        <f>IF(X3913=O3913,"MENOR",IF(X3913=S3913,"PROM[MEN-MED]","PROMEDIO"))</f>
        <v/>
      </c>
      <c r="X3913" s="163">
        <f>IF(V3913&lt;=300%,O3913,IF(AND(V3913&gt;100%,V3913&lt;=150%),S3913,R3913))</f>
        <v/>
      </c>
      <c r="Y3913" s="162">
        <f>ROUND(X3913,0)</f>
        <v/>
      </c>
    </row>
    <row r="3914" ht="15.75" customHeight="1">
      <c r="B3914" s="57" t="inlineStr">
        <is>
          <t>8.5</t>
        </is>
      </c>
      <c r="C3914" s="32" t="n">
        <v>8714199</v>
      </c>
      <c r="D3914" s="58" t="inlineStr">
        <is>
          <t>CAMBIO DE ESPEJO RETROVISOR INTERIOR</t>
        </is>
      </c>
      <c r="E3914" s="56" t="inlineStr">
        <is>
          <t>cambio de espejo retrovisor interior</t>
        </is>
      </c>
      <c r="F3914" s="32" t="inlineStr">
        <is>
          <t>Unidad</t>
        </is>
      </c>
      <c r="G3914" s="35" t="inlineStr">
        <is>
          <t>suministro</t>
        </is>
      </c>
      <c r="H3914" s="159" t="n">
        <v>186275</v>
      </c>
      <c r="I3914" s="37" t="n">
        <v>158.91</v>
      </c>
      <c r="J3914" s="37" t="n">
        <v>151.76</v>
      </c>
      <c r="K3914" s="160">
        <f>H3914*(I3914/J3914)</f>
        <v/>
      </c>
      <c r="L3914" s="159" t="n">
        <v>494938.6953</v>
      </c>
      <c r="M3914" s="159" t="n">
        <v>480523</v>
      </c>
      <c r="N3914" s="159" t="n">
        <v>518964.84</v>
      </c>
      <c r="O3914" s="162">
        <f>MIN(K3914,L3914,M3914,N3914)</f>
        <v/>
      </c>
      <c r="P3914" s="162">
        <f>MAX(K3914,L3914,M3914,N3914)</f>
        <v/>
      </c>
      <c r="Q3914" s="162">
        <f>MEDIAN(K3914,L3914,M3914,N3914)</f>
        <v/>
      </c>
      <c r="R3914" s="162">
        <f>AVERAGE(K3914,L3914,M3914,N3914)</f>
        <v/>
      </c>
      <c r="S3914" s="162">
        <f>AVERAGE(O3914,Q3914)</f>
        <v/>
      </c>
      <c r="T3914" s="162">
        <f>AVERAGE(P3914,Q3914)</f>
        <v/>
      </c>
      <c r="U3914" s="41">
        <f>STDEVA(K3914,L3914,M3914,N3914)</f>
        <v/>
      </c>
      <c r="V3914" s="42">
        <f>U3914/Q3914</f>
        <v/>
      </c>
      <c r="W3914" s="43">
        <f>IF(X3914=O3914,"MENOR",IF(X3914=S3914,"PROM[MEN-MED]","PROMEDIO"))</f>
        <v/>
      </c>
      <c r="X3914" s="163">
        <f>IF(V3914&lt;=300%,O3914,IF(AND(V3914&gt;100%,V3914&lt;=150%),S3914,R3914))</f>
        <v/>
      </c>
      <c r="Y3914" s="162">
        <f>ROUND(X3914,0)</f>
        <v/>
      </c>
    </row>
    <row r="3915" ht="15.75" customHeight="1">
      <c r="B3915" s="57" t="inlineStr">
        <is>
          <t>8.6</t>
        </is>
      </c>
      <c r="C3915" s="32" t="n">
        <v>8714199</v>
      </c>
      <c r="D3915" s="58" t="inlineStr">
        <is>
          <t>CAMBIO DE UNIDAD SELLADA (FAROLA)</t>
        </is>
      </c>
      <c r="E3915" s="56" t="inlineStr">
        <is>
          <t>cambio de unidad sellada (farola)</t>
        </is>
      </c>
      <c r="F3915" s="32" t="inlineStr">
        <is>
          <t>Unidad</t>
        </is>
      </c>
      <c r="G3915" s="35" t="inlineStr">
        <is>
          <t>suministro</t>
        </is>
      </c>
      <c r="H3915" s="159" t="n">
        <v>172702</v>
      </c>
      <c r="I3915" s="37" t="n">
        <v>158.91</v>
      </c>
      <c r="J3915" s="37" t="n">
        <v>151.76</v>
      </c>
      <c r="K3915" s="160">
        <f>H3915*(I3915/J3915)</f>
        <v/>
      </c>
      <c r="L3915" s="159" t="n">
        <v>685546.3741</v>
      </c>
      <c r="M3915" s="159" t="n">
        <v>665579</v>
      </c>
      <c r="N3915" s="159" t="n">
        <v>718825.3199999999</v>
      </c>
      <c r="O3915" s="162">
        <f>MIN(K3915,L3915,M3915,N3915)</f>
        <v/>
      </c>
      <c r="P3915" s="162">
        <f>MAX(K3915,L3915,M3915,N3915)</f>
        <v/>
      </c>
      <c r="Q3915" s="162">
        <f>MEDIAN(K3915,L3915,M3915,N3915)</f>
        <v/>
      </c>
      <c r="R3915" s="162">
        <f>AVERAGE(K3915,L3915,M3915,N3915)</f>
        <v/>
      </c>
      <c r="S3915" s="162">
        <f>AVERAGE(O3915,Q3915)</f>
        <v/>
      </c>
      <c r="T3915" s="162">
        <f>AVERAGE(P3915,Q3915)</f>
        <v/>
      </c>
      <c r="U3915" s="41">
        <f>STDEVA(K3915,L3915,M3915,N3915)</f>
        <v/>
      </c>
      <c r="V3915" s="42">
        <f>U3915/Q3915</f>
        <v/>
      </c>
      <c r="W3915" s="43">
        <f>IF(X3915=O3915,"MENOR",IF(X3915=S3915,"PROM[MEN-MED]","PROMEDIO"))</f>
        <v/>
      </c>
      <c r="X3915" s="163">
        <f>IF(V3915&lt;=300%,O3915,IF(AND(V3915&gt;100%,V3915&lt;=150%),S3915,R3915))</f>
        <v/>
      </c>
      <c r="Y3915" s="162">
        <f>ROUND(X3915,0)</f>
        <v/>
      </c>
    </row>
    <row r="3916" ht="15.75" customHeight="1">
      <c r="B3916" s="57" t="inlineStr">
        <is>
          <t>8.7</t>
        </is>
      </c>
      <c r="C3916" s="32" t="n">
        <v>8714199</v>
      </c>
      <c r="D3916" s="58" t="inlineStr">
        <is>
          <t>CAMBIO DE CINTURON DE SEGURIDAD TRASERO</t>
        </is>
      </c>
      <c r="E3916" s="56" t="inlineStr">
        <is>
          <t>cambio de cinturon de seguridad trasero</t>
        </is>
      </c>
      <c r="F3916" s="32" t="inlineStr">
        <is>
          <t>Unidad</t>
        </is>
      </c>
      <c r="G3916" s="35" t="inlineStr">
        <is>
          <t>suministro</t>
        </is>
      </c>
      <c r="H3916" s="159" t="n">
        <v>171511</v>
      </c>
      <c r="I3916" s="37" t="n">
        <v>158.91</v>
      </c>
      <c r="J3916" s="37" t="n">
        <v>151.76</v>
      </c>
      <c r="K3916" s="160">
        <f>H3916*(I3916/J3916)</f>
        <v/>
      </c>
      <c r="L3916" s="159" t="n">
        <v>499744.665</v>
      </c>
      <c r="M3916" s="159" t="n">
        <v>485189</v>
      </c>
      <c r="N3916" s="159" t="n">
        <v>524004.12</v>
      </c>
      <c r="O3916" s="162">
        <f>MIN(K3916,L3916,M3916,N3916)</f>
        <v/>
      </c>
      <c r="P3916" s="162">
        <f>MAX(K3916,L3916,M3916,N3916)</f>
        <v/>
      </c>
      <c r="Q3916" s="162">
        <f>MEDIAN(K3916,L3916,M3916,N3916)</f>
        <v/>
      </c>
      <c r="R3916" s="162">
        <f>AVERAGE(K3916,L3916,M3916,N3916)</f>
        <v/>
      </c>
      <c r="S3916" s="162">
        <f>AVERAGE(O3916,Q3916)</f>
        <v/>
      </c>
      <c r="T3916" s="162">
        <f>AVERAGE(P3916,Q3916)</f>
        <v/>
      </c>
      <c r="U3916" s="41">
        <f>STDEVA(K3916,L3916,M3916,N3916)</f>
        <v/>
      </c>
      <c r="V3916" s="42">
        <f>U3916/Q3916</f>
        <v/>
      </c>
      <c r="W3916" s="43">
        <f>IF(X3916=O3916,"MENOR",IF(X3916=S3916,"PROM[MEN-MED]","PROMEDIO"))</f>
        <v/>
      </c>
      <c r="X3916" s="163">
        <f>IF(V3916&lt;=300%,O3916,IF(AND(V3916&gt;100%,V3916&lt;=150%),S3916,R3916))</f>
        <v/>
      </c>
      <c r="Y3916" s="162">
        <f>ROUND(X3916,0)</f>
        <v/>
      </c>
    </row>
    <row r="3917" ht="15.75" customHeight="1">
      <c r="B3917" s="57" t="inlineStr">
        <is>
          <t>8.8</t>
        </is>
      </c>
      <c r="C3917" s="32" t="n">
        <v>8714199</v>
      </c>
      <c r="D3917" s="58" t="inlineStr">
        <is>
          <t>CAMBIO DE CINTURON DE SEGURIDAD DELANTERO</t>
        </is>
      </c>
      <c r="E3917" s="56" t="inlineStr">
        <is>
          <t>cambio de cinturon de seguridad delantero</t>
        </is>
      </c>
      <c r="F3917" s="32" t="inlineStr">
        <is>
          <t>Unidad</t>
        </is>
      </c>
      <c r="G3917" s="35" t="inlineStr">
        <is>
          <t>suministro</t>
        </is>
      </c>
      <c r="H3917" s="159" t="n">
        <v>171515</v>
      </c>
      <c r="I3917" s="37" t="n">
        <v>158.91</v>
      </c>
      <c r="J3917" s="37" t="n">
        <v>151.76</v>
      </c>
      <c r="K3917" s="160">
        <f>H3917*(I3917/J3917)</f>
        <v/>
      </c>
      <c r="L3917" s="159" t="n">
        <v>514160.5511</v>
      </c>
      <c r="M3917" s="159" t="n">
        <v>499185</v>
      </c>
      <c r="N3917" s="159" t="n">
        <v>539119.8</v>
      </c>
      <c r="O3917" s="162">
        <f>MIN(K3917,L3917,M3917,N3917)</f>
        <v/>
      </c>
      <c r="P3917" s="162">
        <f>MAX(K3917,L3917,M3917,N3917)</f>
        <v/>
      </c>
      <c r="Q3917" s="162">
        <f>MEDIAN(K3917,L3917,M3917,N3917)</f>
        <v/>
      </c>
      <c r="R3917" s="162">
        <f>AVERAGE(K3917,L3917,M3917,N3917)</f>
        <v/>
      </c>
      <c r="S3917" s="162">
        <f>AVERAGE(O3917,Q3917)</f>
        <v/>
      </c>
      <c r="T3917" s="162">
        <f>AVERAGE(P3917,Q3917)</f>
        <v/>
      </c>
      <c r="U3917" s="41">
        <f>STDEVA(K3917,L3917,M3917,N3917)</f>
        <v/>
      </c>
      <c r="V3917" s="42">
        <f>U3917/Q3917</f>
        <v/>
      </c>
      <c r="W3917" s="43">
        <f>IF(X3917=O3917,"MENOR",IF(X3917=S3917,"PROM[MEN-MED]","PROMEDIO"))</f>
        <v/>
      </c>
      <c r="X3917" s="163">
        <f>IF(V3917&lt;=300%,O3917,IF(AND(V3917&gt;100%,V3917&lt;=150%),S3917,R3917))</f>
        <v/>
      </c>
      <c r="Y3917" s="162">
        <f>ROUND(X3917,0)</f>
        <v/>
      </c>
    </row>
    <row r="3918" ht="15.75" customHeight="1">
      <c r="B3918" s="57" t="inlineStr">
        <is>
          <t>8.9</t>
        </is>
      </c>
      <c r="C3918" s="32" t="n">
        <v>8714199</v>
      </c>
      <c r="D3918" s="58" t="inlineStr">
        <is>
          <t>CAMBIO DE MANIJAS EXTERNAS DE LA PUERTA</t>
        </is>
      </c>
      <c r="E3918" s="56" t="inlineStr">
        <is>
          <t>cambio de manijas externas de la puerta</t>
        </is>
      </c>
      <c r="F3918" s="32" t="inlineStr">
        <is>
          <t>Unidad</t>
        </is>
      </c>
      <c r="G3918" s="35" t="inlineStr">
        <is>
          <t>suministro</t>
        </is>
      </c>
      <c r="H3918" s="159" t="n">
        <v>278070</v>
      </c>
      <c r="I3918" s="37" t="n">
        <v>158.91</v>
      </c>
      <c r="J3918" s="37" t="n">
        <v>151.76</v>
      </c>
      <c r="K3918" s="160">
        <f>H3918*(I3918/J3918)</f>
        <v/>
      </c>
      <c r="L3918" s="159" t="n">
        <v>685546.3741</v>
      </c>
      <c r="M3918" s="159" t="n">
        <v>665579</v>
      </c>
      <c r="N3918" s="159" t="n">
        <v>718825.3199999999</v>
      </c>
      <c r="O3918" s="162">
        <f>MIN(K3918,L3918,M3918,N3918)</f>
        <v/>
      </c>
      <c r="P3918" s="162">
        <f>MAX(K3918,L3918,M3918,N3918)</f>
        <v/>
      </c>
      <c r="Q3918" s="162">
        <f>MEDIAN(K3918,L3918,M3918,N3918)</f>
        <v/>
      </c>
      <c r="R3918" s="162">
        <f>AVERAGE(K3918,L3918,M3918,N3918)</f>
        <v/>
      </c>
      <c r="S3918" s="162">
        <f>AVERAGE(O3918,Q3918)</f>
        <v/>
      </c>
      <c r="T3918" s="162">
        <f>AVERAGE(P3918,Q3918)</f>
        <v/>
      </c>
      <c r="U3918" s="41">
        <f>STDEVA(K3918,L3918,M3918,N3918)</f>
        <v/>
      </c>
      <c r="V3918" s="42">
        <f>U3918/Q3918</f>
        <v/>
      </c>
      <c r="W3918" s="43">
        <f>IF(X3918=O3918,"MENOR",IF(X3918=S3918,"PROM[MEN-MED]","PROMEDIO"))</f>
        <v/>
      </c>
      <c r="X3918" s="163">
        <f>IF(V3918&lt;=300%,O3918,IF(AND(V3918&gt;100%,V3918&lt;=150%),S3918,R3918))</f>
        <v/>
      </c>
      <c r="Y3918" s="162">
        <f>ROUND(X3918,0)</f>
        <v/>
      </c>
    </row>
    <row r="3919" ht="15.75" customHeight="1">
      <c r="B3919" s="57" t="inlineStr">
        <is>
          <t>8.10</t>
        </is>
      </c>
      <c r="C3919" s="32" t="n">
        <v>8714199</v>
      </c>
      <c r="D3919" s="58" t="inlineStr">
        <is>
          <t>CAMBIO DE MANIJAS INTERNAS DE LA PUERTA</t>
        </is>
      </c>
      <c r="E3919" s="56" t="inlineStr">
        <is>
          <t>cambio de manijas internas de la puerta</t>
        </is>
      </c>
      <c r="F3919" s="32" t="inlineStr">
        <is>
          <t>Unidad</t>
        </is>
      </c>
      <c r="G3919" s="35" t="inlineStr">
        <is>
          <t>suministro</t>
        </is>
      </c>
      <c r="H3919" s="159" t="n">
        <v>278039</v>
      </c>
      <c r="I3919" s="37" t="n">
        <v>158.91</v>
      </c>
      <c r="J3919" s="37" t="n">
        <v>151.76</v>
      </c>
      <c r="K3919" s="160">
        <f>H3919*(I3919/J3919)</f>
        <v/>
      </c>
      <c r="L3919" s="159" t="n">
        <v>685546.3741</v>
      </c>
      <c r="M3919" s="159" t="n">
        <v>665579</v>
      </c>
      <c r="N3919" s="159" t="n">
        <v>718825.3199999999</v>
      </c>
      <c r="O3919" s="162">
        <f>MIN(K3919,L3919,M3919,N3919)</f>
        <v/>
      </c>
      <c r="P3919" s="162">
        <f>MAX(K3919,L3919,M3919,N3919)</f>
        <v/>
      </c>
      <c r="Q3919" s="162">
        <f>MEDIAN(K3919,L3919,M3919,N3919)</f>
        <v/>
      </c>
      <c r="R3919" s="162">
        <f>AVERAGE(K3919,L3919,M3919,N3919)</f>
        <v/>
      </c>
      <c r="S3919" s="162">
        <f>AVERAGE(O3919,Q3919)</f>
        <v/>
      </c>
      <c r="T3919" s="162">
        <f>AVERAGE(P3919,Q3919)</f>
        <v/>
      </c>
      <c r="U3919" s="41">
        <f>STDEVA(K3919,L3919,M3919,N3919)</f>
        <v/>
      </c>
      <c r="V3919" s="42">
        <f>U3919/Q3919</f>
        <v/>
      </c>
      <c r="W3919" s="43">
        <f>IF(X3919=O3919,"MENOR",IF(X3919=S3919,"PROM[MEN-MED]","PROMEDIO"))</f>
        <v/>
      </c>
      <c r="X3919" s="163">
        <f>IF(V3919&lt;=300%,O3919,IF(AND(V3919&gt;100%,V3919&lt;=150%),S3919,R3919))</f>
        <v/>
      </c>
      <c r="Y3919" s="162">
        <f>ROUND(X3919,0)</f>
        <v/>
      </c>
    </row>
    <row r="3920" ht="15.75" customHeight="1">
      <c r="B3920" s="57" t="inlineStr">
        <is>
          <t>8.11</t>
        </is>
      </c>
      <c r="C3920" s="32" t="n">
        <v>8714199</v>
      </c>
      <c r="D3920" s="58" t="inlineStr">
        <is>
          <t>CAMBIO DE PERNOS RUEDAS</t>
        </is>
      </c>
      <c r="E3920" s="56" t="inlineStr">
        <is>
          <t>cambio de pernos ruedas</t>
        </is>
      </c>
      <c r="F3920" s="32" t="inlineStr">
        <is>
          <t>Unidad</t>
        </is>
      </c>
      <c r="G3920" s="35" t="inlineStr">
        <is>
          <t>suministro</t>
        </is>
      </c>
      <c r="H3920" s="159" t="n">
        <v>225921</v>
      </c>
      <c r="I3920" s="37" t="n">
        <v>158.91</v>
      </c>
      <c r="J3920" s="37" t="n">
        <v>151.76</v>
      </c>
      <c r="K3920" s="160">
        <f>H3920*(I3920/J3920)</f>
        <v/>
      </c>
      <c r="L3920" s="159" t="n">
        <v>329959.4753</v>
      </c>
      <c r="M3920" s="159" t="n">
        <v>320349</v>
      </c>
      <c r="N3920" s="159" t="n">
        <v>345976.92</v>
      </c>
      <c r="O3920" s="162">
        <f>MIN(K3920,L3920,M3920,N3920)</f>
        <v/>
      </c>
      <c r="P3920" s="162">
        <f>MAX(K3920,L3920,M3920,N3920)</f>
        <v/>
      </c>
      <c r="Q3920" s="162">
        <f>MEDIAN(K3920,L3920,M3920,N3920)</f>
        <v/>
      </c>
      <c r="R3920" s="162">
        <f>AVERAGE(K3920,L3920,M3920,N3920)</f>
        <v/>
      </c>
      <c r="S3920" s="162">
        <f>AVERAGE(O3920,Q3920)</f>
        <v/>
      </c>
      <c r="T3920" s="162">
        <f>AVERAGE(P3920,Q3920)</f>
        <v/>
      </c>
      <c r="U3920" s="41">
        <f>STDEVA(K3920,L3920,M3920,N3920)</f>
        <v/>
      </c>
      <c r="V3920" s="42">
        <f>U3920/Q3920</f>
        <v/>
      </c>
      <c r="W3920" s="43">
        <f>IF(X3920=O3920,"MENOR",IF(X3920=S3920,"PROM[MEN-MED]","PROMEDIO"))</f>
        <v/>
      </c>
      <c r="X3920" s="163">
        <f>IF(V3920&lt;=300%,O3920,IF(AND(V3920&gt;100%,V3920&lt;=150%),S3920,R3920))</f>
        <v/>
      </c>
      <c r="Y3920" s="162">
        <f>ROUND(X3920,0)</f>
        <v/>
      </c>
    </row>
    <row r="3921" ht="15.75" customHeight="1">
      <c r="B3921" s="57" t="inlineStr">
        <is>
          <t>8.12</t>
        </is>
      </c>
      <c r="C3921" s="32" t="n">
        <v>8714199</v>
      </c>
      <c r="D3921" s="59" t="inlineStr">
        <is>
          <t>CAMBIO DE TUERCAS PERNOS RUEDAS</t>
        </is>
      </c>
      <c r="E3921" s="56" t="inlineStr">
        <is>
          <t>cambio de tuercas pernos ruedas</t>
        </is>
      </c>
      <c r="F3921" s="32" t="inlineStr">
        <is>
          <t>Unidad</t>
        </is>
      </c>
      <c r="G3921" s="35" t="inlineStr">
        <is>
          <t>suministro</t>
        </is>
      </c>
      <c r="H3921" s="159" t="n">
        <v>54716</v>
      </c>
      <c r="I3921" s="37" t="n">
        <v>158.91</v>
      </c>
      <c r="J3921" s="37" t="n">
        <v>151.76</v>
      </c>
      <c r="K3921" s="160">
        <f>H3921*(I3921/J3921)</f>
        <v/>
      </c>
      <c r="L3921" s="159" t="n">
        <v>66632.7648</v>
      </c>
      <c r="M3921" s="159" t="n">
        <v>64692</v>
      </c>
      <c r="N3921" s="159" t="n">
        <v>69867.36</v>
      </c>
      <c r="O3921" s="162">
        <f>MIN(K3921,L3921,M3921,N3921)</f>
        <v/>
      </c>
      <c r="P3921" s="162">
        <f>MAX(K3921,L3921,M3921,N3921)</f>
        <v/>
      </c>
      <c r="Q3921" s="162">
        <f>MEDIAN(K3921,L3921,M3921,N3921)</f>
        <v/>
      </c>
      <c r="R3921" s="162">
        <f>AVERAGE(K3921,L3921,M3921,N3921)</f>
        <v/>
      </c>
      <c r="S3921" s="162">
        <f>AVERAGE(O3921,Q3921)</f>
        <v/>
      </c>
      <c r="T3921" s="162">
        <f>AVERAGE(P3921,Q3921)</f>
        <v/>
      </c>
      <c r="U3921" s="41">
        <f>STDEVA(K3921,L3921,M3921,N3921)</f>
        <v/>
      </c>
      <c r="V3921" s="42">
        <f>U3921/Q3921</f>
        <v/>
      </c>
      <c r="W3921" s="43">
        <f>IF(X3921=O3921,"MENOR",IF(X3921=S3921,"PROM[MEN-MED]","PROMEDIO"))</f>
        <v/>
      </c>
      <c r="X3921" s="163">
        <f>IF(V3921&lt;=300%,O3921,IF(AND(V3921&gt;100%,V3921&lt;=150%),S3921,R3921))</f>
        <v/>
      </c>
      <c r="Y3921" s="162">
        <f>ROUND(X3921,0)</f>
        <v/>
      </c>
    </row>
    <row r="3922" ht="15.75" customHeight="1">
      <c r="B3922" s="57" t="inlineStr">
        <is>
          <t>8.13</t>
        </is>
      </c>
      <c r="C3922" s="32" t="n">
        <v>8714199</v>
      </c>
      <c r="D3922" s="58" t="inlineStr">
        <is>
          <t>CAMBIO DE PLUMILLAS</t>
        </is>
      </c>
      <c r="E3922" s="56" t="inlineStr">
        <is>
          <t>cambio de plumillas</t>
        </is>
      </c>
      <c r="F3922" s="32" t="inlineStr">
        <is>
          <t>Unidad</t>
        </is>
      </c>
      <c r="G3922" s="35" t="inlineStr">
        <is>
          <t>suministro</t>
        </is>
      </c>
      <c r="H3922" s="159" t="n">
        <v>54716</v>
      </c>
      <c r="I3922" s="37" t="n">
        <v>158.91</v>
      </c>
      <c r="J3922" s="37" t="n">
        <v>151.76</v>
      </c>
      <c r="K3922" s="160">
        <f>H3922*(I3922/J3922)</f>
        <v/>
      </c>
      <c r="L3922" s="159" t="n">
        <v>67914.0854</v>
      </c>
      <c r="M3922" s="159" t="n">
        <v>65936</v>
      </c>
      <c r="N3922" s="159" t="n">
        <v>71210.88</v>
      </c>
      <c r="O3922" s="162">
        <f>MIN(K3922,L3922,M3922,N3922)</f>
        <v/>
      </c>
      <c r="P3922" s="162">
        <f>MAX(K3922,L3922,M3922,N3922)</f>
        <v/>
      </c>
      <c r="Q3922" s="162">
        <f>MEDIAN(K3922,L3922,M3922,N3922)</f>
        <v/>
      </c>
      <c r="R3922" s="162">
        <f>AVERAGE(K3922,L3922,M3922,N3922)</f>
        <v/>
      </c>
      <c r="S3922" s="162">
        <f>AVERAGE(O3922,Q3922)</f>
        <v/>
      </c>
      <c r="T3922" s="162">
        <f>AVERAGE(P3922,Q3922)</f>
        <v/>
      </c>
      <c r="U3922" s="41">
        <f>STDEVA(K3922,L3922,M3922,N3922)</f>
        <v/>
      </c>
      <c r="V3922" s="42">
        <f>U3922/Q3922</f>
        <v/>
      </c>
      <c r="W3922" s="43">
        <f>IF(X3922=O3922,"MENOR",IF(X3922=S3922,"PROM[MEN-MED]","PROMEDIO"))</f>
        <v/>
      </c>
      <c r="X3922" s="163">
        <f>IF(V3922&lt;=300%,O3922,IF(AND(V3922&gt;100%,V3922&lt;=150%),S3922,R3922))</f>
        <v/>
      </c>
      <c r="Y3922" s="162">
        <f>ROUND(X3922,0)</f>
        <v/>
      </c>
    </row>
    <row r="3923" ht="15.75" customHeight="1">
      <c r="B3923" s="57" t="inlineStr">
        <is>
          <t>8.14</t>
        </is>
      </c>
      <c r="C3923" s="32" t="n">
        <v>8714199</v>
      </c>
      <c r="D3923" s="58" t="inlineStr">
        <is>
          <t>CAMBIO DE STOP TRASERO</t>
        </is>
      </c>
      <c r="E3923" s="56" t="inlineStr">
        <is>
          <t>cambio de stop trasero</t>
        </is>
      </c>
      <c r="F3923" s="32" t="inlineStr">
        <is>
          <t>Unidad</t>
        </is>
      </c>
      <c r="G3923" s="35" t="inlineStr">
        <is>
          <t>suministro</t>
        </is>
      </c>
      <c r="H3923" s="159" t="n">
        <v>134530</v>
      </c>
      <c r="I3923" s="37" t="n">
        <v>158.91</v>
      </c>
      <c r="J3923" s="37" t="n">
        <v>151.76</v>
      </c>
      <c r="K3923" s="160">
        <f>H3923*(I3923/J3923)</f>
        <v/>
      </c>
      <c r="L3923" s="159" t="n">
        <v>171386.8464</v>
      </c>
      <c r="M3923" s="159" t="n">
        <v>166395</v>
      </c>
      <c r="N3923" s="159" t="n">
        <v>179706.6</v>
      </c>
      <c r="O3923" s="162">
        <f>MIN(K3923,L3923,M3923,N3923)</f>
        <v/>
      </c>
      <c r="P3923" s="162">
        <f>MAX(K3923,L3923,M3923,N3923)</f>
        <v/>
      </c>
      <c r="Q3923" s="162">
        <f>MEDIAN(K3923,L3923,M3923,N3923)</f>
        <v/>
      </c>
      <c r="R3923" s="162">
        <f>AVERAGE(K3923,L3923,M3923,N3923)</f>
        <v/>
      </c>
      <c r="S3923" s="162">
        <f>AVERAGE(O3923,Q3923)</f>
        <v/>
      </c>
      <c r="T3923" s="162">
        <f>AVERAGE(P3923,Q3923)</f>
        <v/>
      </c>
      <c r="U3923" s="41">
        <f>STDEVA(K3923,L3923,M3923,N3923)</f>
        <v/>
      </c>
      <c r="V3923" s="42">
        <f>U3923/Q3923</f>
        <v/>
      </c>
      <c r="W3923" s="43">
        <f>IF(X3923=O3923,"MENOR",IF(X3923=S3923,"PROM[MEN-MED]","PROMEDIO"))</f>
        <v/>
      </c>
      <c r="X3923" s="163">
        <f>IF(V3923&lt;=300%,O3923,IF(AND(V3923&gt;100%,V3923&lt;=150%),S3923,R3923))</f>
        <v/>
      </c>
      <c r="Y3923" s="162">
        <f>ROUND(X3923,0)</f>
        <v/>
      </c>
    </row>
    <row r="3924" ht="15.75" customHeight="1">
      <c r="B3924" s="57" t="inlineStr">
        <is>
          <t>8.15</t>
        </is>
      </c>
      <c r="C3924" s="32" t="n">
        <v>8714199</v>
      </c>
      <c r="D3924" s="58" t="inlineStr">
        <is>
          <t xml:space="preserve">CAMBIO DE TAPA TANQUE DE COMBUSTIBLE </t>
        </is>
      </c>
      <c r="E3924" s="56" t="inlineStr">
        <is>
          <t xml:space="preserve">cambio de tapa tanque de combustible </t>
        </is>
      </c>
      <c r="F3924" s="32" t="inlineStr">
        <is>
          <t>Unidad</t>
        </is>
      </c>
      <c r="G3924" s="35" t="inlineStr">
        <is>
          <t>suministro</t>
        </is>
      </c>
      <c r="H3924" s="159" t="n">
        <v>820743</v>
      </c>
      <c r="I3924" s="37" t="n">
        <v>158.91</v>
      </c>
      <c r="J3924" s="37" t="n">
        <v>151.76</v>
      </c>
      <c r="K3924" s="160">
        <f>H3924*(I3924/J3924)</f>
        <v/>
      </c>
      <c r="L3924" s="159" t="n">
        <v>989878.414</v>
      </c>
      <c r="M3924" s="159" t="n">
        <v>961047</v>
      </c>
      <c r="N3924" s="159" t="n">
        <v>1037930.76</v>
      </c>
      <c r="O3924" s="162">
        <f>MIN(K3924,L3924,M3924,N3924)</f>
        <v/>
      </c>
      <c r="P3924" s="162">
        <f>MAX(K3924,L3924,M3924,N3924)</f>
        <v/>
      </c>
      <c r="Q3924" s="162">
        <f>MEDIAN(K3924,L3924,M3924,N3924)</f>
        <v/>
      </c>
      <c r="R3924" s="162">
        <f>AVERAGE(K3924,L3924,M3924,N3924)</f>
        <v/>
      </c>
      <c r="S3924" s="162">
        <f>AVERAGE(O3924,Q3924)</f>
        <v/>
      </c>
      <c r="T3924" s="162">
        <f>AVERAGE(P3924,Q3924)</f>
        <v/>
      </c>
      <c r="U3924" s="41">
        <f>STDEVA(K3924,L3924,M3924,N3924)</f>
        <v/>
      </c>
      <c r="V3924" s="42">
        <f>U3924/Q3924</f>
        <v/>
      </c>
      <c r="W3924" s="43">
        <f>IF(X3924=O3924,"MENOR",IF(X3924=S3924,"PROM[MEN-MED]","PROMEDIO"))</f>
        <v/>
      </c>
      <c r="X3924" s="163">
        <f>IF(V3924&lt;=300%,O3924,IF(AND(V3924&gt;100%,V3924&lt;=150%),S3924,R3924))</f>
        <v/>
      </c>
      <c r="Y3924" s="162">
        <f>ROUND(X3924,0)</f>
        <v/>
      </c>
    </row>
    <row r="3925" ht="15.75" customHeight="1">
      <c r="B3925" s="57" t="inlineStr">
        <is>
          <t>8.16</t>
        </is>
      </c>
      <c r="C3925" s="32" t="n">
        <v>8714199</v>
      </c>
      <c r="D3925" s="58" t="inlineStr">
        <is>
          <t>CAMBIO DE VIDRIO PANORÁMICO DELANTERO (BLINDADO)</t>
        </is>
      </c>
      <c r="E3925" s="56" t="inlineStr">
        <is>
          <t>cambio de vidrio panorámico delantero (blindado)</t>
        </is>
      </c>
      <c r="F3925" s="32" t="inlineStr">
        <is>
          <t>Unidad</t>
        </is>
      </c>
      <c r="G3925" s="35" t="inlineStr">
        <is>
          <t>suministro</t>
        </is>
      </c>
      <c r="H3925" s="159" t="n">
        <v>269294</v>
      </c>
      <c r="I3925" s="37" t="n">
        <v>158.91</v>
      </c>
      <c r="J3925" s="37" t="n">
        <v>151.76</v>
      </c>
      <c r="K3925" s="160">
        <f>H3925*(I3925/J3925)</f>
        <v/>
      </c>
      <c r="L3925" s="159" t="n">
        <v>2665303.1902</v>
      </c>
      <c r="M3925" s="159" t="n">
        <v>2587673</v>
      </c>
      <c r="N3925" s="159" t="n">
        <v>2794686.84</v>
      </c>
      <c r="O3925" s="162">
        <f>MIN(K3925,L3925,M3925,N3925)</f>
        <v/>
      </c>
      <c r="P3925" s="162">
        <f>MAX(K3925,L3925,M3925,N3925)</f>
        <v/>
      </c>
      <c r="Q3925" s="162">
        <f>MEDIAN(K3925,L3925,M3925,N3925)</f>
        <v/>
      </c>
      <c r="R3925" s="162">
        <f>AVERAGE(K3925,L3925,M3925,N3925)</f>
        <v/>
      </c>
      <c r="S3925" s="162">
        <f>AVERAGE(O3925,Q3925)</f>
        <v/>
      </c>
      <c r="T3925" s="162">
        <f>AVERAGE(P3925,Q3925)</f>
        <v/>
      </c>
      <c r="U3925" s="41">
        <f>STDEVA(K3925,L3925,M3925,N3925)</f>
        <v/>
      </c>
      <c r="V3925" s="42">
        <f>U3925/Q3925</f>
        <v/>
      </c>
      <c r="W3925" s="43">
        <f>IF(X3925=O3925,"MENOR",IF(X3925=S3925,"PROM[MEN-MED]","PROMEDIO"))</f>
        <v/>
      </c>
      <c r="X3925" s="163">
        <f>IF(V3925&lt;=300%,O3925,IF(AND(V3925&gt;100%,V3925&lt;=150%),S3925,R3925))</f>
        <v/>
      </c>
      <c r="Y3925" s="162">
        <f>ROUND(X3925,0)</f>
        <v/>
      </c>
    </row>
    <row r="3926" ht="15.75" customHeight="1">
      <c r="B3926" s="57" t="inlineStr">
        <is>
          <t>8.17</t>
        </is>
      </c>
      <c r="C3926" s="32" t="n">
        <v>8714199</v>
      </c>
      <c r="D3926" s="58" t="inlineStr">
        <is>
          <t>CAMBIO DE VIDRIO PANORÁMICO DELANTERO</t>
        </is>
      </c>
      <c r="E3926" s="56" t="inlineStr">
        <is>
          <t>cambio de vidrio panorámico delantero</t>
        </is>
      </c>
      <c r="F3926" s="32" t="inlineStr">
        <is>
          <t>Unidad</t>
        </is>
      </c>
      <c r="G3926" s="35" t="inlineStr">
        <is>
          <t>suministro</t>
        </is>
      </c>
      <c r="H3926" s="159" t="n">
        <v>807882</v>
      </c>
      <c r="I3926" s="37" t="n">
        <v>158.91</v>
      </c>
      <c r="J3926" s="37" t="n">
        <v>151.76</v>
      </c>
      <c r="K3926" s="160">
        <f>H3926*(I3926/J3926)</f>
        <v/>
      </c>
      <c r="L3926" s="159" t="n">
        <v>1979756.8161</v>
      </c>
      <c r="M3926" s="159" t="n">
        <v>1922094</v>
      </c>
      <c r="N3926" s="159" t="n">
        <v>2075861.52</v>
      </c>
      <c r="O3926" s="162">
        <f>MIN(K3926,L3926,M3926,N3926)</f>
        <v/>
      </c>
      <c r="P3926" s="162">
        <f>MAX(K3926,L3926,M3926,N3926)</f>
        <v/>
      </c>
      <c r="Q3926" s="162">
        <f>MEDIAN(K3926,L3926,M3926,N3926)</f>
        <v/>
      </c>
      <c r="R3926" s="162">
        <f>AVERAGE(K3926,L3926,M3926,N3926)</f>
        <v/>
      </c>
      <c r="S3926" s="162">
        <f>AVERAGE(O3926,Q3926)</f>
        <v/>
      </c>
      <c r="T3926" s="162">
        <f>AVERAGE(P3926,Q3926)</f>
        <v/>
      </c>
      <c r="U3926" s="41">
        <f>STDEVA(K3926,L3926,M3926,N3926)</f>
        <v/>
      </c>
      <c r="V3926" s="42">
        <f>U3926/Q3926</f>
        <v/>
      </c>
      <c r="W3926" s="43">
        <f>IF(X3926=O3926,"MENOR",IF(X3926=S3926,"PROM[MEN-MED]","PROMEDIO"))</f>
        <v/>
      </c>
      <c r="X3926" s="163">
        <f>IF(V3926&lt;=300%,O3926,IF(AND(V3926&gt;100%,V3926&lt;=150%),S3926,R3926))</f>
        <v/>
      </c>
      <c r="Y3926" s="162">
        <f>ROUND(X3926,0)</f>
        <v/>
      </c>
    </row>
    <row r="3927" ht="15.75" customHeight="1">
      <c r="B3927" s="57" t="inlineStr">
        <is>
          <t>8.18</t>
        </is>
      </c>
      <c r="C3927" s="32" t="n">
        <v>8714199</v>
      </c>
      <c r="D3927" s="58" t="inlineStr">
        <is>
          <t>CAMBIO DE VIDRIO PANORÁMICO TRASERO</t>
        </is>
      </c>
      <c r="E3927" s="56" t="inlineStr">
        <is>
          <t>cambio de vidrio panorámico trasero</t>
        </is>
      </c>
      <c r="F3927" s="32" t="inlineStr">
        <is>
          <t>Unidad</t>
        </is>
      </c>
      <c r="G3927" s="35" t="inlineStr">
        <is>
          <t>suministro</t>
        </is>
      </c>
      <c r="H3927" s="159" t="n">
        <v>795599</v>
      </c>
      <c r="I3927" s="37" t="n">
        <v>158.91</v>
      </c>
      <c r="J3927" s="37" t="n">
        <v>151.76</v>
      </c>
      <c r="K3927" s="160">
        <f>H3927*(I3927/J3927)</f>
        <v/>
      </c>
      <c r="L3927" s="159" t="n">
        <v>1681832.4145</v>
      </c>
      <c r="M3927" s="159" t="n">
        <v>1632847</v>
      </c>
      <c r="N3927" s="159" t="n">
        <v>1763474.76</v>
      </c>
      <c r="O3927" s="162">
        <f>MIN(K3927,L3927,M3927,N3927)</f>
        <v/>
      </c>
      <c r="P3927" s="162">
        <f>MAX(K3927,L3927,M3927,N3927)</f>
        <v/>
      </c>
      <c r="Q3927" s="162">
        <f>MEDIAN(K3927,L3927,M3927,N3927)</f>
        <v/>
      </c>
      <c r="R3927" s="162">
        <f>AVERAGE(K3927,L3927,M3927,N3927)</f>
        <v/>
      </c>
      <c r="S3927" s="162">
        <f>AVERAGE(O3927,Q3927)</f>
        <v/>
      </c>
      <c r="T3927" s="162">
        <f>AVERAGE(P3927,Q3927)</f>
        <v/>
      </c>
      <c r="U3927" s="41">
        <f>STDEVA(K3927,L3927,M3927,N3927)</f>
        <v/>
      </c>
      <c r="V3927" s="42">
        <f>U3927/Q3927</f>
        <v/>
      </c>
      <c r="W3927" s="43">
        <f>IF(X3927=O3927,"MENOR",IF(X3927=S3927,"PROM[MEN-MED]","PROMEDIO"))</f>
        <v/>
      </c>
      <c r="X3927" s="163">
        <f>IF(V3927&lt;=300%,O3927,IF(AND(V3927&gt;100%,V3927&lt;=150%),S3927,R3927))</f>
        <v/>
      </c>
      <c r="Y3927" s="162">
        <f>ROUND(X3927,0)</f>
        <v/>
      </c>
    </row>
    <row r="3928" ht="15.75" customHeight="1">
      <c r="B3928" s="57" t="inlineStr">
        <is>
          <t>8.19</t>
        </is>
      </c>
      <c r="C3928" s="32" t="n">
        <v>8714199</v>
      </c>
      <c r="D3928" s="58" t="inlineStr">
        <is>
          <t xml:space="preserve">CAMBIO DE VIDRIOS PUERTAS LATERALES </t>
        </is>
      </c>
      <c r="E3928" s="56" t="inlineStr">
        <is>
          <t xml:space="preserve">cambio de vidrios puertas laterales </t>
        </is>
      </c>
      <c r="F3928" s="32" t="inlineStr">
        <is>
          <t>Unidad</t>
        </is>
      </c>
      <c r="G3928" s="35" t="inlineStr">
        <is>
          <t>suministro</t>
        </is>
      </c>
      <c r="H3928" s="159" t="n">
        <v>2175082</v>
      </c>
      <c r="I3928" s="37" t="n">
        <v>158.91</v>
      </c>
      <c r="J3928" s="37" t="n">
        <v>151.76</v>
      </c>
      <c r="K3928" s="160">
        <f>H3928*(I3928/J3928)</f>
        <v/>
      </c>
      <c r="L3928" s="159" t="n">
        <v>2742187.5432</v>
      </c>
      <c r="M3928" s="159" t="n">
        <v>2662318</v>
      </c>
      <c r="N3928" s="159" t="n">
        <v>2875303.44</v>
      </c>
      <c r="O3928" s="162">
        <f>MIN(K3928,L3928,M3928,N3928)</f>
        <v/>
      </c>
      <c r="P3928" s="162">
        <f>MAX(K3928,L3928,M3928,N3928)</f>
        <v/>
      </c>
      <c r="Q3928" s="162">
        <f>MEDIAN(K3928,L3928,M3928,N3928)</f>
        <v/>
      </c>
      <c r="R3928" s="162">
        <f>AVERAGE(K3928,L3928,M3928,N3928)</f>
        <v/>
      </c>
      <c r="S3928" s="162">
        <f>AVERAGE(O3928,Q3928)</f>
        <v/>
      </c>
      <c r="T3928" s="162">
        <f>AVERAGE(P3928,Q3928)</f>
        <v/>
      </c>
      <c r="U3928" s="41">
        <f>STDEVA(K3928,L3928,M3928,N3928)</f>
        <v/>
      </c>
      <c r="V3928" s="42">
        <f>U3928/Q3928</f>
        <v/>
      </c>
      <c r="W3928" s="43">
        <f>IF(X3928=O3928,"MENOR",IF(X3928=S3928,"PROM[MEN-MED]","PROMEDIO"))</f>
        <v/>
      </c>
      <c r="X3928" s="163">
        <f>IF(V3928&lt;=300%,O3928,IF(AND(V3928&gt;100%,V3928&lt;=150%),S3928,R3928))</f>
        <v/>
      </c>
      <c r="Y3928" s="162">
        <f>ROUND(X3928,0)</f>
        <v/>
      </c>
    </row>
    <row r="3929" ht="15.75" customHeight="1">
      <c r="B3929" s="57" t="inlineStr">
        <is>
          <t>8.20</t>
        </is>
      </c>
      <c r="C3929" s="32" t="n">
        <v>8714199</v>
      </c>
      <c r="D3929" s="58" t="inlineStr">
        <is>
          <t>CAMBIO DE VIDRIOS PUERTAS LATERALES (BLINDADO)</t>
        </is>
      </c>
      <c r="E3929" s="56" t="inlineStr">
        <is>
          <t>cambio de vidrios puertas laterales (blindado)</t>
        </is>
      </c>
      <c r="F3929" s="32" t="inlineStr">
        <is>
          <t>Unidad</t>
        </is>
      </c>
      <c r="G3929" s="35" t="inlineStr">
        <is>
          <t>suministro</t>
        </is>
      </c>
      <c r="H3929" s="159" t="n">
        <v>807882</v>
      </c>
      <c r="I3929" s="37" t="n">
        <v>158.91</v>
      </c>
      <c r="J3929" s="37" t="n">
        <v>151.76</v>
      </c>
      <c r="K3929" s="160">
        <f>H3929*(I3929/J3929)</f>
        <v/>
      </c>
      <c r="L3929" s="159" t="n">
        <v>3363663.7937</v>
      </c>
      <c r="M3929" s="159" t="n">
        <v>3265693</v>
      </c>
      <c r="N3929" s="159" t="n">
        <v>3526948.44</v>
      </c>
      <c r="O3929" s="162">
        <f>MIN(K3929,L3929,M3929,N3929)</f>
        <v/>
      </c>
      <c r="P3929" s="162">
        <f>MAX(K3929,L3929,M3929,N3929)</f>
        <v/>
      </c>
      <c r="Q3929" s="162">
        <f>MEDIAN(K3929,L3929,M3929,N3929)</f>
        <v/>
      </c>
      <c r="R3929" s="162">
        <f>AVERAGE(K3929,L3929,M3929,N3929)</f>
        <v/>
      </c>
      <c r="S3929" s="162">
        <f>AVERAGE(O3929,Q3929)</f>
        <v/>
      </c>
      <c r="T3929" s="162">
        <f>AVERAGE(P3929,Q3929)</f>
        <v/>
      </c>
      <c r="U3929" s="41">
        <f>STDEVA(K3929,L3929,M3929,N3929)</f>
        <v/>
      </c>
      <c r="V3929" s="42">
        <f>U3929/Q3929</f>
        <v/>
      </c>
      <c r="W3929" s="43">
        <f>IF(X3929=O3929,"MENOR",IF(X3929=S3929,"PROM[MEN-MED]","PROMEDIO"))</f>
        <v/>
      </c>
      <c r="X3929" s="163">
        <f>IF(V3929&lt;=300%,O3929,IF(AND(V3929&gt;100%,V3929&lt;=150%),S3929,R3929))</f>
        <v/>
      </c>
      <c r="Y3929" s="162">
        <f>ROUND(X3929,0)</f>
        <v/>
      </c>
    </row>
    <row r="3930" ht="15.75" customHeight="1">
      <c r="B3930" s="57" t="inlineStr">
        <is>
          <t>8.21</t>
        </is>
      </c>
      <c r="C3930" s="32" t="n">
        <v>8714199</v>
      </c>
      <c r="D3930" s="58" t="inlineStr">
        <is>
          <t>CAMBIO DE JUEGO DE TAPETES</t>
        </is>
      </c>
      <c r="E3930" s="56" t="inlineStr">
        <is>
          <t>cambio de juego de tapetes</t>
        </is>
      </c>
      <c r="F3930" s="32" t="inlineStr">
        <is>
          <t>Unidad</t>
        </is>
      </c>
      <c r="G3930" s="35" t="inlineStr">
        <is>
          <t>suministro</t>
        </is>
      </c>
      <c r="H3930" s="159" t="n">
        <v>54716</v>
      </c>
      <c r="I3930" s="37" t="n">
        <v>158.91</v>
      </c>
      <c r="J3930" s="37" t="n">
        <v>151.76</v>
      </c>
      <c r="K3930" s="160">
        <f>H3930*(I3930/J3930)</f>
        <v/>
      </c>
      <c r="L3930" s="159" t="n">
        <v>67273.42509999999</v>
      </c>
      <c r="M3930" s="159" t="n">
        <v>65314</v>
      </c>
      <c r="N3930" s="159" t="n">
        <v>70539.12</v>
      </c>
      <c r="O3930" s="162">
        <f>MIN(K3930,L3930,M3930,N3930)</f>
        <v/>
      </c>
      <c r="P3930" s="162">
        <f>MAX(K3930,L3930,M3930,N3930)</f>
        <v/>
      </c>
      <c r="Q3930" s="162">
        <f>MEDIAN(K3930,L3930,M3930,N3930)</f>
        <v/>
      </c>
      <c r="R3930" s="162">
        <f>AVERAGE(K3930,L3930,M3930,N3930)</f>
        <v/>
      </c>
      <c r="S3930" s="162">
        <f>AVERAGE(O3930,Q3930)</f>
        <v/>
      </c>
      <c r="T3930" s="162">
        <f>AVERAGE(P3930,Q3930)</f>
        <v/>
      </c>
      <c r="U3930" s="41">
        <f>STDEVA(K3930,L3930,M3930,N3930)</f>
        <v/>
      </c>
      <c r="V3930" s="42">
        <f>U3930/Q3930</f>
        <v/>
      </c>
      <c r="W3930" s="43">
        <f>IF(X3930=O3930,"MENOR",IF(X3930=S3930,"PROM[MEN-MED]","PROMEDIO"))</f>
        <v/>
      </c>
      <c r="X3930" s="163">
        <f>IF(V3930&lt;=300%,O3930,IF(AND(V3930&gt;100%,V3930&lt;=150%),S3930,R3930))</f>
        <v/>
      </c>
      <c r="Y3930" s="162">
        <f>ROUND(X3930,0)</f>
        <v/>
      </c>
    </row>
    <row r="3931" ht="15.75" customHeight="1">
      <c r="B3931" s="57" t="inlineStr">
        <is>
          <t>8.22</t>
        </is>
      </c>
      <c r="C3931" s="32" t="n">
        <v>8714199</v>
      </c>
      <c r="D3931" s="58" t="inlineStr">
        <is>
          <t>CAMBIO DE CONJUNTO MANGUERA DEL LAVAPARABRISAS</t>
        </is>
      </c>
      <c r="E3931" s="56" t="inlineStr">
        <is>
          <t>cambio de conjunto manguera del lavaparabrisas</t>
        </is>
      </c>
      <c r="F3931" s="32" t="inlineStr">
        <is>
          <t>Unidad</t>
        </is>
      </c>
      <c r="G3931" s="35" t="inlineStr">
        <is>
          <t>suministro</t>
        </is>
      </c>
      <c r="H3931" s="159" t="n">
        <v>54716</v>
      </c>
      <c r="I3931" s="37" t="n">
        <v>158.91</v>
      </c>
      <c r="J3931" s="37" t="n">
        <v>151.76</v>
      </c>
      <c r="K3931" s="160">
        <f>H3931*(I3931/J3931)</f>
        <v/>
      </c>
      <c r="L3931" s="159" t="n">
        <v>67273.42509999999</v>
      </c>
      <c r="M3931" s="159" t="n">
        <v>65314</v>
      </c>
      <c r="N3931" s="159" t="n">
        <v>70539.12</v>
      </c>
      <c r="O3931" s="162">
        <f>MIN(K3931,L3931,M3931,N3931)</f>
        <v/>
      </c>
      <c r="P3931" s="162">
        <f>MAX(K3931,L3931,M3931,N3931)</f>
        <v/>
      </c>
      <c r="Q3931" s="162">
        <f>MEDIAN(K3931,L3931,M3931,N3931)</f>
        <v/>
      </c>
      <c r="R3931" s="162">
        <f>AVERAGE(K3931,L3931,M3931,N3931)</f>
        <v/>
      </c>
      <c r="S3931" s="162">
        <f>AVERAGE(O3931,Q3931)</f>
        <v/>
      </c>
      <c r="T3931" s="162">
        <f>AVERAGE(P3931,Q3931)</f>
        <v/>
      </c>
      <c r="U3931" s="41">
        <f>STDEVA(K3931,L3931,M3931,N3931)</f>
        <v/>
      </c>
      <c r="V3931" s="42">
        <f>U3931/Q3931</f>
        <v/>
      </c>
      <c r="W3931" s="43">
        <f>IF(X3931=O3931,"MENOR",IF(X3931=S3931,"PROM[MEN-MED]","PROMEDIO"))</f>
        <v/>
      </c>
      <c r="X3931" s="163">
        <f>IF(V3931&lt;=300%,O3931,IF(AND(V3931&gt;100%,V3931&lt;=150%),S3931,R3931))</f>
        <v/>
      </c>
      <c r="Y3931" s="162">
        <f>ROUND(X3931,0)</f>
        <v/>
      </c>
    </row>
    <row r="3932" ht="15.75" customHeight="1">
      <c r="B3932" s="57" t="inlineStr">
        <is>
          <t>8.23</t>
        </is>
      </c>
      <c r="C3932" s="32" t="n">
        <v>8714199</v>
      </c>
      <c r="D3932" s="58" t="inlineStr">
        <is>
          <t xml:space="preserve">CAMBIO DE BOQUILLAS LAVAPARABRISAS </t>
        </is>
      </c>
      <c r="E3932" s="56" t="inlineStr">
        <is>
          <t xml:space="preserve">cambio de boquillas lavaparabrisas </t>
        </is>
      </c>
      <c r="F3932" s="32" t="inlineStr">
        <is>
          <t>Unidad</t>
        </is>
      </c>
      <c r="G3932" s="35" t="inlineStr">
        <is>
          <t>suministro</t>
        </is>
      </c>
      <c r="H3932" s="159" t="n">
        <v>273581</v>
      </c>
      <c r="I3932" s="37" t="n">
        <v>158.91</v>
      </c>
      <c r="J3932" s="37" t="n">
        <v>151.76</v>
      </c>
      <c r="K3932" s="160">
        <f>H3932*(I3932/J3932)</f>
        <v/>
      </c>
      <c r="L3932" s="159" t="n">
        <v>329959.4753</v>
      </c>
      <c r="M3932" s="159" t="n">
        <v>320349</v>
      </c>
      <c r="N3932" s="159" t="n">
        <v>345976.92</v>
      </c>
      <c r="O3932" s="162">
        <f>MIN(K3932,L3932,M3932,N3932)</f>
        <v/>
      </c>
      <c r="P3932" s="162">
        <f>MAX(K3932,L3932,M3932,N3932)</f>
        <v/>
      </c>
      <c r="Q3932" s="162">
        <f>MEDIAN(K3932,L3932,M3932,N3932)</f>
        <v/>
      </c>
      <c r="R3932" s="162">
        <f>AVERAGE(K3932,L3932,M3932,N3932)</f>
        <v/>
      </c>
      <c r="S3932" s="162">
        <f>AVERAGE(O3932,Q3932)</f>
        <v/>
      </c>
      <c r="T3932" s="162">
        <f>AVERAGE(P3932,Q3932)</f>
        <v/>
      </c>
      <c r="U3932" s="41">
        <f>STDEVA(K3932,L3932,M3932,N3932)</f>
        <v/>
      </c>
      <c r="V3932" s="42">
        <f>U3932/Q3932</f>
        <v/>
      </c>
      <c r="W3932" s="43">
        <f>IF(X3932=O3932,"MENOR",IF(X3932=S3932,"PROM[MEN-MED]","PROMEDIO"))</f>
        <v/>
      </c>
      <c r="X3932" s="163">
        <f>IF(V3932&lt;=300%,O3932,IF(AND(V3932&gt;100%,V3932&lt;=150%),S3932,R3932))</f>
        <v/>
      </c>
      <c r="Y3932" s="162">
        <f>ROUND(X3932,0)</f>
        <v/>
      </c>
    </row>
    <row r="3933" ht="15.75" customHeight="1">
      <c r="B3933" s="57" t="inlineStr">
        <is>
          <t>8.24</t>
        </is>
      </c>
      <c r="C3933" s="32" t="n">
        <v>8714199</v>
      </c>
      <c r="D3933" s="58" t="inlineStr">
        <is>
          <t xml:space="preserve">CAMBIO DE SOPORTE DEL CAPO DERECHO </t>
        </is>
      </c>
      <c r="E3933" s="56" t="inlineStr">
        <is>
          <t xml:space="preserve">cambio de soporte del capo derecho </t>
        </is>
      </c>
      <c r="F3933" s="32" t="inlineStr">
        <is>
          <t>Unidad</t>
        </is>
      </c>
      <c r="G3933" s="35" t="inlineStr">
        <is>
          <t>suministro</t>
        </is>
      </c>
      <c r="H3933" s="159" t="n">
        <v>273581</v>
      </c>
      <c r="I3933" s="37" t="n">
        <v>158.91</v>
      </c>
      <c r="J3933" s="37" t="n">
        <v>151.76</v>
      </c>
      <c r="K3933" s="160">
        <f>H3933*(I3933/J3933)</f>
        <v/>
      </c>
      <c r="L3933" s="159" t="n">
        <v>342773.7047</v>
      </c>
      <c r="M3933" s="159" t="n">
        <v>332790</v>
      </c>
      <c r="N3933" s="159" t="n">
        <v>359413.2</v>
      </c>
      <c r="O3933" s="162">
        <f>MIN(K3933,L3933,M3933,N3933)</f>
        <v/>
      </c>
      <c r="P3933" s="162">
        <f>MAX(K3933,L3933,M3933,N3933)</f>
        <v/>
      </c>
      <c r="Q3933" s="162">
        <f>MEDIAN(K3933,L3933,M3933,N3933)</f>
        <v/>
      </c>
      <c r="R3933" s="162">
        <f>AVERAGE(K3933,L3933,M3933,N3933)</f>
        <v/>
      </c>
      <c r="S3933" s="162">
        <f>AVERAGE(O3933,Q3933)</f>
        <v/>
      </c>
      <c r="T3933" s="162">
        <f>AVERAGE(P3933,Q3933)</f>
        <v/>
      </c>
      <c r="U3933" s="41">
        <f>STDEVA(K3933,L3933,M3933,N3933)</f>
        <v/>
      </c>
      <c r="V3933" s="42">
        <f>U3933/Q3933</f>
        <v/>
      </c>
      <c r="W3933" s="43">
        <f>IF(X3933=O3933,"MENOR",IF(X3933=S3933,"PROM[MEN-MED]","PROMEDIO"))</f>
        <v/>
      </c>
      <c r="X3933" s="163">
        <f>IF(V3933&lt;=300%,O3933,IF(AND(V3933&gt;100%,V3933&lt;=150%),S3933,R3933))</f>
        <v/>
      </c>
      <c r="Y3933" s="162">
        <f>ROUND(X3933,0)</f>
        <v/>
      </c>
    </row>
    <row r="3934" ht="15.75" customHeight="1">
      <c r="B3934" s="57" t="inlineStr">
        <is>
          <t>8.25</t>
        </is>
      </c>
      <c r="C3934" s="32" t="n">
        <v>8714199</v>
      </c>
      <c r="D3934" s="58" t="inlineStr">
        <is>
          <t>CAMBIO DE SOPORTE DEL CAPO IZQUIERDO</t>
        </is>
      </c>
      <c r="E3934" s="56" t="inlineStr">
        <is>
          <t>cambio de soporte del capo izquierdo</t>
        </is>
      </c>
      <c r="F3934" s="32" t="inlineStr">
        <is>
          <t>Unidad</t>
        </is>
      </c>
      <c r="G3934" s="35" t="inlineStr">
        <is>
          <t>suministro</t>
        </is>
      </c>
      <c r="H3934" s="159" t="n">
        <v>273581</v>
      </c>
      <c r="I3934" s="37" t="n">
        <v>158.91</v>
      </c>
      <c r="J3934" s="37" t="n">
        <v>151.76</v>
      </c>
      <c r="K3934" s="160">
        <f>H3934*(I3934/J3934)</f>
        <v/>
      </c>
      <c r="L3934" s="159" t="n">
        <v>329959.4753</v>
      </c>
      <c r="M3934" s="159" t="n">
        <v>320349</v>
      </c>
      <c r="N3934" s="159" t="n">
        <v>345976.92</v>
      </c>
      <c r="O3934" s="162">
        <f>MIN(K3934,L3934,M3934,N3934)</f>
        <v/>
      </c>
      <c r="P3934" s="162">
        <f>MAX(K3934,L3934,M3934,N3934)</f>
        <v/>
      </c>
      <c r="Q3934" s="162">
        <f>MEDIAN(K3934,L3934,M3934,N3934)</f>
        <v/>
      </c>
      <c r="R3934" s="162">
        <f>AVERAGE(K3934,L3934,M3934,N3934)</f>
        <v/>
      </c>
      <c r="S3934" s="162">
        <f>AVERAGE(O3934,Q3934)</f>
        <v/>
      </c>
      <c r="T3934" s="162">
        <f>AVERAGE(P3934,Q3934)</f>
        <v/>
      </c>
      <c r="U3934" s="41">
        <f>STDEVA(K3934,L3934,M3934,N3934)</f>
        <v/>
      </c>
      <c r="V3934" s="42">
        <f>U3934/Q3934</f>
        <v/>
      </c>
      <c r="W3934" s="43">
        <f>IF(X3934=O3934,"MENOR",IF(X3934=S3934,"PROM[MEN-MED]","PROMEDIO"))</f>
        <v/>
      </c>
      <c r="X3934" s="163">
        <f>IF(V3934&lt;=300%,O3934,IF(AND(V3934&gt;100%,V3934&lt;=150%),S3934,R3934))</f>
        <v/>
      </c>
      <c r="Y3934" s="162">
        <f>ROUND(X3934,0)</f>
        <v/>
      </c>
    </row>
    <row r="3935" ht="15.75" customHeight="1">
      <c r="B3935" s="57" t="inlineStr">
        <is>
          <t>8.26</t>
        </is>
      </c>
      <c r="C3935" s="32" t="n">
        <v>8714199</v>
      </c>
      <c r="D3935" s="58" t="inlineStr">
        <is>
          <t>CAMBIO DE CABLE DE CONTROL DE BLOQUEO DE CAPO</t>
        </is>
      </c>
      <c r="E3935" s="56" t="inlineStr">
        <is>
          <t>cambio de cable de control de bloqueo de capo</t>
        </is>
      </c>
      <c r="F3935" s="32" t="inlineStr">
        <is>
          <t>Unidad</t>
        </is>
      </c>
      <c r="G3935" s="35" t="inlineStr">
        <is>
          <t>suministro</t>
        </is>
      </c>
      <c r="H3935" s="159" t="n">
        <v>410372</v>
      </c>
      <c r="I3935" s="37" t="n">
        <v>158.91</v>
      </c>
      <c r="J3935" s="37" t="n">
        <v>151.76</v>
      </c>
      <c r="K3935" s="160">
        <f>H3935*(I3935/J3935)</f>
        <v/>
      </c>
      <c r="L3935" s="159" t="n">
        <v>509354.5695</v>
      </c>
      <c r="M3935" s="159" t="n">
        <v>494519</v>
      </c>
      <c r="N3935" s="159" t="n">
        <v>534080.52</v>
      </c>
      <c r="O3935" s="162">
        <f>MIN(K3935,L3935,M3935,N3935)</f>
        <v/>
      </c>
      <c r="P3935" s="162">
        <f>MAX(K3935,L3935,M3935,N3935)</f>
        <v/>
      </c>
      <c r="Q3935" s="162">
        <f>MEDIAN(K3935,L3935,M3935,N3935)</f>
        <v/>
      </c>
      <c r="R3935" s="162">
        <f>AVERAGE(K3935,L3935,M3935,N3935)</f>
        <v/>
      </c>
      <c r="S3935" s="162">
        <f>AVERAGE(O3935,Q3935)</f>
        <v/>
      </c>
      <c r="T3935" s="162">
        <f>AVERAGE(P3935,Q3935)</f>
        <v/>
      </c>
      <c r="U3935" s="41">
        <f>STDEVA(K3935,L3935,M3935,N3935)</f>
        <v/>
      </c>
      <c r="V3935" s="42">
        <f>U3935/Q3935</f>
        <v/>
      </c>
      <c r="W3935" s="43">
        <f>IF(X3935=O3935,"MENOR",IF(X3935=S3935,"PROM[MEN-MED]","PROMEDIO"))</f>
        <v/>
      </c>
      <c r="X3935" s="163">
        <f>IF(V3935&lt;=300%,O3935,IF(AND(V3935&gt;100%,V3935&lt;=150%),S3935,R3935))</f>
        <v/>
      </c>
      <c r="Y3935" s="162">
        <f>ROUND(X3935,0)</f>
        <v/>
      </c>
    </row>
    <row r="3936" ht="15.75" customHeight="1">
      <c r="B3936" s="57" t="inlineStr">
        <is>
          <t>8.27</t>
        </is>
      </c>
      <c r="C3936" s="32" t="n">
        <v>8714199</v>
      </c>
      <c r="D3936" s="58" t="inlineStr">
        <is>
          <t xml:space="preserve">CAMBIO DE CLAXON DE TONOS BAJOS </t>
        </is>
      </c>
      <c r="E3936" s="56" t="inlineStr">
        <is>
          <t xml:space="preserve">cambio de claxon de tonos bajos </t>
        </is>
      </c>
      <c r="F3936" s="32" t="inlineStr">
        <is>
          <t>Unidad</t>
        </is>
      </c>
      <c r="G3936" s="35" t="inlineStr">
        <is>
          <t>suministro</t>
        </is>
      </c>
      <c r="H3936" s="159" t="n">
        <v>136791</v>
      </c>
      <c r="I3936" s="37" t="n">
        <v>158.91</v>
      </c>
      <c r="J3936" s="37" t="n">
        <v>151.76</v>
      </c>
      <c r="K3936" s="160">
        <f>H3936*(I3936/J3936)</f>
        <v/>
      </c>
      <c r="L3936" s="159" t="n">
        <v>166581.9001</v>
      </c>
      <c r="M3936" s="159" t="n">
        <v>161730</v>
      </c>
      <c r="N3936" s="159" t="n">
        <v>174668.4</v>
      </c>
      <c r="O3936" s="162">
        <f>MIN(K3936,L3936,M3936,N3936)</f>
        <v/>
      </c>
      <c r="P3936" s="162">
        <f>MAX(K3936,L3936,M3936,N3936)</f>
        <v/>
      </c>
      <c r="Q3936" s="162">
        <f>MEDIAN(K3936,L3936,M3936,N3936)</f>
        <v/>
      </c>
      <c r="R3936" s="162">
        <f>AVERAGE(K3936,L3936,M3936,N3936)</f>
        <v/>
      </c>
      <c r="S3936" s="162">
        <f>AVERAGE(O3936,Q3936)</f>
        <v/>
      </c>
      <c r="T3936" s="162">
        <f>AVERAGE(P3936,Q3936)</f>
        <v/>
      </c>
      <c r="U3936" s="41">
        <f>STDEVA(K3936,L3936,M3936,N3936)</f>
        <v/>
      </c>
      <c r="V3936" s="42">
        <f>U3936/Q3936</f>
        <v/>
      </c>
      <c r="W3936" s="43">
        <f>IF(X3936=O3936,"MENOR",IF(X3936=S3936,"PROM[MEN-MED]","PROMEDIO"))</f>
        <v/>
      </c>
      <c r="X3936" s="163">
        <f>IF(V3936&lt;=300%,O3936,IF(AND(V3936&gt;100%,V3936&lt;=150%),S3936,R3936))</f>
        <v/>
      </c>
      <c r="Y3936" s="162">
        <f>ROUND(X3936,0)</f>
        <v/>
      </c>
    </row>
    <row r="3937" ht="15.75" customHeight="1">
      <c r="B3937" s="57" t="inlineStr">
        <is>
          <t>8.28</t>
        </is>
      </c>
      <c r="C3937" s="32" t="n">
        <v>8714199</v>
      </c>
      <c r="D3937" s="58" t="inlineStr">
        <is>
          <t>CAMBIO DE CLAXON DE TONOS AGUDOS</t>
        </is>
      </c>
      <c r="E3937" s="56" t="inlineStr">
        <is>
          <t>cambio de claxon de tonos agudos</t>
        </is>
      </c>
      <c r="F3937" s="32" t="inlineStr">
        <is>
          <t>Unidad</t>
        </is>
      </c>
      <c r="G3937" s="35" t="inlineStr">
        <is>
          <t>suministro</t>
        </is>
      </c>
      <c r="H3937" s="159" t="n">
        <v>136791</v>
      </c>
      <c r="I3937" s="37" t="n">
        <v>158.91</v>
      </c>
      <c r="J3937" s="37" t="n">
        <v>151.76</v>
      </c>
      <c r="K3937" s="160">
        <f>H3937*(I3937/J3937)</f>
        <v/>
      </c>
      <c r="L3937" s="159" t="n">
        <v>169785.2016</v>
      </c>
      <c r="M3937" s="159" t="n">
        <v>164840</v>
      </c>
      <c r="N3937" s="159" t="n">
        <v>178027.2</v>
      </c>
      <c r="O3937" s="162">
        <f>MIN(K3937,L3937,M3937,N3937)</f>
        <v/>
      </c>
      <c r="P3937" s="162">
        <f>MAX(K3937,L3937,M3937,N3937)</f>
        <v/>
      </c>
      <c r="Q3937" s="162">
        <f>MEDIAN(K3937,L3937,M3937,N3937)</f>
        <v/>
      </c>
      <c r="R3937" s="162">
        <f>AVERAGE(K3937,L3937,M3937,N3937)</f>
        <v/>
      </c>
      <c r="S3937" s="162">
        <f>AVERAGE(O3937,Q3937)</f>
        <v/>
      </c>
      <c r="T3937" s="162">
        <f>AVERAGE(P3937,Q3937)</f>
        <v/>
      </c>
      <c r="U3937" s="41">
        <f>STDEVA(K3937,L3937,M3937,N3937)</f>
        <v/>
      </c>
      <c r="V3937" s="42">
        <f>U3937/Q3937</f>
        <v/>
      </c>
      <c r="W3937" s="43">
        <f>IF(X3937=O3937,"MENOR",IF(X3937=S3937,"PROM[MEN-MED]","PROMEDIO"))</f>
        <v/>
      </c>
      <c r="X3937" s="163">
        <f>IF(V3937&lt;=300%,O3937,IF(AND(V3937&gt;100%,V3937&lt;=150%),S3937,R3937))</f>
        <v/>
      </c>
      <c r="Y3937" s="162">
        <f>ROUND(X3937,0)</f>
        <v/>
      </c>
    </row>
    <row r="3938" ht="15.75" customHeight="1">
      <c r="B3938" s="57" t="inlineStr">
        <is>
          <t>8.29</t>
        </is>
      </c>
      <c r="C3938" s="32" t="n">
        <v>8714199</v>
      </c>
      <c r="D3938" s="58" t="inlineStr">
        <is>
          <t>CAMBIO DE CONJUNTO DE BLOQUEO DE CAPO</t>
        </is>
      </c>
      <c r="E3938" s="56" t="inlineStr">
        <is>
          <t>cambio de conjunto de bloqueo de capo</t>
        </is>
      </c>
      <c r="F3938" s="32" t="inlineStr">
        <is>
          <t>Unidad</t>
        </is>
      </c>
      <c r="G3938" s="35" t="inlineStr">
        <is>
          <t>suministro</t>
        </is>
      </c>
      <c r="H3938" s="159" t="n">
        <v>410372</v>
      </c>
      <c r="I3938" s="37" t="n">
        <v>158.91</v>
      </c>
      <c r="J3938" s="37" t="n">
        <v>151.76</v>
      </c>
      <c r="K3938" s="160">
        <f>H3938*(I3938/J3938)</f>
        <v/>
      </c>
      <c r="L3938" s="159" t="n">
        <v>499744.665</v>
      </c>
      <c r="M3938" s="159" t="n">
        <v>485189</v>
      </c>
      <c r="N3938" s="159" t="n">
        <v>524004.12</v>
      </c>
      <c r="O3938" s="162">
        <f>MIN(K3938,L3938,M3938,N3938)</f>
        <v/>
      </c>
      <c r="P3938" s="162">
        <f>MAX(K3938,L3938,M3938,N3938)</f>
        <v/>
      </c>
      <c r="Q3938" s="162">
        <f>MEDIAN(K3938,L3938,M3938,N3938)</f>
        <v/>
      </c>
      <c r="R3938" s="162">
        <f>AVERAGE(K3938,L3938,M3938,N3938)</f>
        <v/>
      </c>
      <c r="S3938" s="162">
        <f>AVERAGE(O3938,Q3938)</f>
        <v/>
      </c>
      <c r="T3938" s="162">
        <f>AVERAGE(P3938,Q3938)</f>
        <v/>
      </c>
      <c r="U3938" s="41">
        <f>STDEVA(K3938,L3938,M3938,N3938)</f>
        <v/>
      </c>
      <c r="V3938" s="42">
        <f>U3938/Q3938</f>
        <v/>
      </c>
      <c r="W3938" s="43">
        <f>IF(X3938=O3938,"MENOR",IF(X3938=S3938,"PROM[MEN-MED]","PROMEDIO"))</f>
        <v/>
      </c>
      <c r="X3938" s="163">
        <f>IF(V3938&lt;=300%,O3938,IF(AND(V3938&gt;100%,V3938&lt;=150%),S3938,R3938))</f>
        <v/>
      </c>
      <c r="Y3938" s="162">
        <f>ROUND(X3938,0)</f>
        <v/>
      </c>
    </row>
    <row r="3939" ht="15.75" customHeight="1">
      <c r="B3939" s="57" t="inlineStr">
        <is>
          <t>8.30</t>
        </is>
      </c>
      <c r="C3939" s="32" t="n">
        <v>8714199</v>
      </c>
      <c r="D3939" s="58" t="inlineStr">
        <is>
          <t>CAMBIO DE PALANCA DE CONTROL DE BLOQUEO DE CAPO</t>
        </is>
      </c>
      <c r="E3939" s="56" t="inlineStr">
        <is>
          <t>cambio de palanca de control de bloqueo de capo</t>
        </is>
      </c>
      <c r="F3939" s="32" t="inlineStr">
        <is>
          <t>Unidad</t>
        </is>
      </c>
      <c r="G3939" s="35" t="inlineStr">
        <is>
          <t>suministro</t>
        </is>
      </c>
      <c r="H3939" s="159" t="n">
        <v>410372</v>
      </c>
      <c r="I3939" s="37" t="n">
        <v>158.91</v>
      </c>
      <c r="J3939" s="37" t="n">
        <v>151.76</v>
      </c>
      <c r="K3939" s="160">
        <f>H3939*(I3939/J3939)</f>
        <v/>
      </c>
      <c r="L3939" s="159" t="n">
        <v>504549.6232</v>
      </c>
      <c r="M3939" s="159" t="n">
        <v>489854</v>
      </c>
      <c r="N3939" s="159" t="n">
        <v>529042.3199999999</v>
      </c>
      <c r="O3939" s="162">
        <f>MIN(K3939,L3939,M3939,N3939)</f>
        <v/>
      </c>
      <c r="P3939" s="162">
        <f>MAX(K3939,L3939,M3939,N3939)</f>
        <v/>
      </c>
      <c r="Q3939" s="162">
        <f>MEDIAN(K3939,L3939,M3939,N3939)</f>
        <v/>
      </c>
      <c r="R3939" s="162">
        <f>AVERAGE(K3939,L3939,M3939,N3939)</f>
        <v/>
      </c>
      <c r="S3939" s="162">
        <f>AVERAGE(O3939,Q3939)</f>
        <v/>
      </c>
      <c r="T3939" s="162">
        <f>AVERAGE(P3939,Q3939)</f>
        <v/>
      </c>
      <c r="U3939" s="41">
        <f>STDEVA(K3939,L3939,M3939,N3939)</f>
        <v/>
      </c>
      <c r="V3939" s="42">
        <f>U3939/Q3939</f>
        <v/>
      </c>
      <c r="W3939" s="43">
        <f>IF(X3939=O3939,"MENOR",IF(X3939=S3939,"PROM[MEN-MED]","PROMEDIO"))</f>
        <v/>
      </c>
      <c r="X3939" s="163">
        <f>IF(V3939&lt;=300%,O3939,IF(AND(V3939&gt;100%,V3939&lt;=150%),S3939,R3939))</f>
        <v/>
      </c>
      <c r="Y3939" s="162">
        <f>ROUND(X3939,0)</f>
        <v/>
      </c>
    </row>
    <row r="3940" ht="15.75" customHeight="1">
      <c r="B3940" s="57" t="inlineStr">
        <is>
          <t>8.31</t>
        </is>
      </c>
      <c r="C3940" s="32" t="n">
        <v>8714199</v>
      </c>
      <c r="D3940" s="58" t="inlineStr">
        <is>
          <t>CAMBIO DE MOTOR Y SOPORTE LIMPIAVIDRIOS TRASERO</t>
        </is>
      </c>
      <c r="E3940" s="56" t="inlineStr">
        <is>
          <t>cambio de motor y soporte limpiavidrios trasero</t>
        </is>
      </c>
      <c r="F3940" s="32" t="inlineStr">
        <is>
          <t>Unidad</t>
        </is>
      </c>
      <c r="G3940" s="35" t="inlineStr">
        <is>
          <t>suministro</t>
        </is>
      </c>
      <c r="H3940" s="159" t="n">
        <v>410372</v>
      </c>
      <c r="I3940" s="37" t="n">
        <v>158.91</v>
      </c>
      <c r="J3940" s="37" t="n">
        <v>151.76</v>
      </c>
      <c r="K3940" s="160">
        <f>H3940*(I3940/J3940)</f>
        <v/>
      </c>
      <c r="L3940" s="159" t="n">
        <v>504549.6232</v>
      </c>
      <c r="M3940" s="159" t="n">
        <v>489854</v>
      </c>
      <c r="N3940" s="159" t="n">
        <v>529042.3199999999</v>
      </c>
      <c r="O3940" s="162">
        <f>MIN(K3940,L3940,M3940,N3940)</f>
        <v/>
      </c>
      <c r="P3940" s="162">
        <f>MAX(K3940,L3940,M3940,N3940)</f>
        <v/>
      </c>
      <c r="Q3940" s="162">
        <f>MEDIAN(K3940,L3940,M3940,N3940)</f>
        <v/>
      </c>
      <c r="R3940" s="162">
        <f>AVERAGE(K3940,L3940,M3940,N3940)</f>
        <v/>
      </c>
      <c r="S3940" s="162">
        <f>AVERAGE(O3940,Q3940)</f>
        <v/>
      </c>
      <c r="T3940" s="162">
        <f>AVERAGE(P3940,Q3940)</f>
        <v/>
      </c>
      <c r="U3940" s="41">
        <f>STDEVA(K3940,L3940,M3940,N3940)</f>
        <v/>
      </c>
      <c r="V3940" s="42">
        <f>U3940/Q3940</f>
        <v/>
      </c>
      <c r="W3940" s="43">
        <f>IF(X3940=O3940,"MENOR",IF(X3940=S3940,"PROM[MEN-MED]","PROMEDIO"))</f>
        <v/>
      </c>
      <c r="X3940" s="163">
        <f>IF(V3940&lt;=300%,O3940,IF(AND(V3940&gt;100%,V3940&lt;=150%),S3940,R3940))</f>
        <v/>
      </c>
      <c r="Y3940" s="162">
        <f>ROUND(X3940,0)</f>
        <v/>
      </c>
    </row>
    <row r="3941" ht="15.75" customHeight="1">
      <c r="B3941" s="57" t="inlineStr">
        <is>
          <t>8.32</t>
        </is>
      </c>
      <c r="C3941" s="32" t="n">
        <v>8714199</v>
      </c>
      <c r="D3941" s="58" t="inlineStr">
        <is>
          <t>CAMBIO DE BRAZO DEL LIMPIABRISAS TRASERO</t>
        </is>
      </c>
      <c r="E3941" s="56" t="inlineStr">
        <is>
          <t>cambio de brazo del limpiabrisas trasero</t>
        </is>
      </c>
      <c r="F3941" s="32" t="inlineStr">
        <is>
          <t>Unidad</t>
        </is>
      </c>
      <c r="G3941" s="35" t="inlineStr">
        <is>
          <t>suministro</t>
        </is>
      </c>
      <c r="H3941" s="159" t="n">
        <v>536988</v>
      </c>
      <c r="I3941" s="37" t="n">
        <v>158.91</v>
      </c>
      <c r="J3941" s="37" t="n">
        <v>151.76</v>
      </c>
      <c r="K3941" s="160">
        <f>H3941*(I3941/J3941)</f>
        <v/>
      </c>
      <c r="L3941" s="159" t="n">
        <v>666325.5416999999</v>
      </c>
      <c r="M3941" s="159" t="n">
        <v>646918</v>
      </c>
      <c r="N3941" s="159" t="n">
        <v>698671.4399999999</v>
      </c>
      <c r="O3941" s="162">
        <f>MIN(K3941,L3941,M3941,N3941)</f>
        <v/>
      </c>
      <c r="P3941" s="162">
        <f>MAX(K3941,L3941,M3941,N3941)</f>
        <v/>
      </c>
      <c r="Q3941" s="162">
        <f>MEDIAN(K3941,L3941,M3941,N3941)</f>
        <v/>
      </c>
      <c r="R3941" s="162">
        <f>AVERAGE(K3941,L3941,M3941,N3941)</f>
        <v/>
      </c>
      <c r="S3941" s="162">
        <f>AVERAGE(O3941,Q3941)</f>
        <v/>
      </c>
      <c r="T3941" s="162">
        <f>AVERAGE(P3941,Q3941)</f>
        <v/>
      </c>
      <c r="U3941" s="41">
        <f>STDEVA(K3941,L3941,M3941,N3941)</f>
        <v/>
      </c>
      <c r="V3941" s="42">
        <f>U3941/Q3941</f>
        <v/>
      </c>
      <c r="W3941" s="43">
        <f>IF(X3941=O3941,"MENOR",IF(X3941=S3941,"PROM[MEN-MED]","PROMEDIO"))</f>
        <v/>
      </c>
      <c r="X3941" s="163">
        <f>IF(V3941&lt;=300%,O3941,IF(AND(V3941&gt;100%,V3941&lt;=150%),S3941,R3941))</f>
        <v/>
      </c>
      <c r="Y3941" s="162">
        <f>ROUND(X3941,0)</f>
        <v/>
      </c>
    </row>
    <row r="3942" ht="15.75" customHeight="1">
      <c r="B3942" s="57" t="inlineStr">
        <is>
          <t>8.33</t>
        </is>
      </c>
      <c r="C3942" s="32" t="n">
        <v>8714199</v>
      </c>
      <c r="D3942" s="58" t="inlineStr">
        <is>
          <t>CAMBIO DE CERRADURA DE LA PUERTA DEL MALETERO</t>
        </is>
      </c>
      <c r="E3942" s="56" t="inlineStr">
        <is>
          <t>cambio de cerradura de la puerta del maletero</t>
        </is>
      </c>
      <c r="F3942" s="32" t="inlineStr">
        <is>
          <t>Unidad</t>
        </is>
      </c>
      <c r="G3942" s="35" t="inlineStr">
        <is>
          <t>suministro</t>
        </is>
      </c>
      <c r="H3942" s="159" t="n">
        <v>410372</v>
      </c>
      <c r="I3942" s="37" t="n">
        <v>158.91</v>
      </c>
      <c r="J3942" s="37" t="n">
        <v>151.76</v>
      </c>
      <c r="K3942" s="160">
        <f>H3942*(I3942/J3942)</f>
        <v/>
      </c>
      <c r="L3942" s="159" t="n">
        <v>504549.6232</v>
      </c>
      <c r="M3942" s="159" t="n">
        <v>489854</v>
      </c>
      <c r="N3942" s="159" t="n">
        <v>529042.3199999999</v>
      </c>
      <c r="O3942" s="162">
        <f>MIN(K3942,L3942,M3942,N3942)</f>
        <v/>
      </c>
      <c r="P3942" s="162">
        <f>MAX(K3942,L3942,M3942,N3942)</f>
        <v/>
      </c>
      <c r="Q3942" s="162">
        <f>MEDIAN(K3942,L3942,M3942,N3942)</f>
        <v/>
      </c>
      <c r="R3942" s="162">
        <f>AVERAGE(K3942,L3942,M3942,N3942)</f>
        <v/>
      </c>
      <c r="S3942" s="162">
        <f>AVERAGE(O3942,Q3942)</f>
        <v/>
      </c>
      <c r="T3942" s="162">
        <f>AVERAGE(P3942,Q3942)</f>
        <v/>
      </c>
      <c r="U3942" s="41">
        <f>STDEVA(K3942,L3942,M3942,N3942)</f>
        <v/>
      </c>
      <c r="V3942" s="42">
        <f>U3942/Q3942</f>
        <v/>
      </c>
      <c r="W3942" s="43">
        <f>IF(X3942=O3942,"MENOR",IF(X3942=S3942,"PROM[MEN-MED]","PROMEDIO"))</f>
        <v/>
      </c>
      <c r="X3942" s="163">
        <f>IF(V3942&lt;=300%,O3942,IF(AND(V3942&gt;100%,V3942&lt;=150%),S3942,R3942))</f>
        <v/>
      </c>
      <c r="Y3942" s="162">
        <f>ROUND(X3942,0)</f>
        <v/>
      </c>
    </row>
    <row r="3943" ht="15.75" customHeight="1">
      <c r="B3943" s="57" t="inlineStr">
        <is>
          <t>8.34</t>
        </is>
      </c>
      <c r="C3943" s="32" t="n">
        <v>8714199</v>
      </c>
      <c r="D3943" s="58" t="inlineStr">
        <is>
          <t>CAMBIO DE BANDA PROTECTORA DE LA PUERTA DEL MALETERO</t>
        </is>
      </c>
      <c r="E3943" s="56" t="inlineStr">
        <is>
          <t>cambio de banda protectora de la puerta del maletero</t>
        </is>
      </c>
      <c r="F3943" s="32" t="inlineStr">
        <is>
          <t>Unidad</t>
        </is>
      </c>
      <c r="G3943" s="35" t="inlineStr">
        <is>
          <t>suministro</t>
        </is>
      </c>
      <c r="H3943" s="159" t="n">
        <v>410372</v>
      </c>
      <c r="I3943" s="37" t="n">
        <v>158.91</v>
      </c>
      <c r="J3943" s="37" t="n">
        <v>151.76</v>
      </c>
      <c r="K3943" s="160">
        <f>H3943*(I3943/J3943)</f>
        <v/>
      </c>
      <c r="L3943" s="159" t="n">
        <v>514160.5511</v>
      </c>
      <c r="M3943" s="159" t="n">
        <v>499185</v>
      </c>
      <c r="N3943" s="159" t="n">
        <v>539119.8</v>
      </c>
      <c r="O3943" s="162">
        <f>MIN(K3943,L3943,M3943,N3943)</f>
        <v/>
      </c>
      <c r="P3943" s="162">
        <f>MAX(K3943,L3943,M3943,N3943)</f>
        <v/>
      </c>
      <c r="Q3943" s="162">
        <f>MEDIAN(K3943,L3943,M3943,N3943)</f>
        <v/>
      </c>
      <c r="R3943" s="162">
        <f>AVERAGE(K3943,L3943,M3943,N3943)</f>
        <v/>
      </c>
      <c r="S3943" s="162">
        <f>AVERAGE(O3943,Q3943)</f>
        <v/>
      </c>
      <c r="T3943" s="162">
        <f>AVERAGE(P3943,Q3943)</f>
        <v/>
      </c>
      <c r="U3943" s="41">
        <f>STDEVA(K3943,L3943,M3943,N3943)</f>
        <v/>
      </c>
      <c r="V3943" s="42">
        <f>U3943/Q3943</f>
        <v/>
      </c>
      <c r="W3943" s="43">
        <f>IF(X3943=O3943,"MENOR",IF(X3943=S3943,"PROM[MEN-MED]","PROMEDIO"))</f>
        <v/>
      </c>
      <c r="X3943" s="163">
        <f>IF(V3943&lt;=300%,O3943,IF(AND(V3943&gt;100%,V3943&lt;=150%),S3943,R3943))</f>
        <v/>
      </c>
      <c r="Y3943" s="162">
        <f>ROUND(X3943,0)</f>
        <v/>
      </c>
    </row>
    <row r="3944" ht="15.75" customHeight="1">
      <c r="B3944" s="57" t="inlineStr">
        <is>
          <t>8.35</t>
        </is>
      </c>
      <c r="C3944" s="32" t="n">
        <v>8714199</v>
      </c>
      <c r="D3944" s="58" t="inlineStr">
        <is>
          <t xml:space="preserve">CAMBIO DE ESPEJO EXTERIOR IZQUIERDO </t>
        </is>
      </c>
      <c r="E3944" s="56" t="inlineStr">
        <is>
          <t xml:space="preserve">cambio de espejo exterior izquierdo </t>
        </is>
      </c>
      <c r="F3944" s="32" t="inlineStr">
        <is>
          <t>Unidad</t>
        </is>
      </c>
      <c r="G3944" s="35" t="inlineStr">
        <is>
          <t>suministro</t>
        </is>
      </c>
      <c r="H3944" s="159" t="n">
        <v>410372</v>
      </c>
      <c r="I3944" s="37" t="n">
        <v>158.91</v>
      </c>
      <c r="J3944" s="37" t="n">
        <v>151.76</v>
      </c>
      <c r="K3944" s="160">
        <f>H3944*(I3944/J3944)</f>
        <v/>
      </c>
      <c r="L3944" s="159" t="n">
        <v>504549.6232</v>
      </c>
      <c r="M3944" s="159" t="n">
        <v>489854</v>
      </c>
      <c r="N3944" s="159" t="n">
        <v>529042.3199999999</v>
      </c>
      <c r="O3944" s="162">
        <f>MIN(K3944,L3944,M3944,N3944)</f>
        <v/>
      </c>
      <c r="P3944" s="162">
        <f>MAX(K3944,L3944,M3944,N3944)</f>
        <v/>
      </c>
      <c r="Q3944" s="162">
        <f>MEDIAN(K3944,L3944,M3944,N3944)</f>
        <v/>
      </c>
      <c r="R3944" s="162">
        <f>AVERAGE(K3944,L3944,M3944,N3944)</f>
        <v/>
      </c>
      <c r="S3944" s="162">
        <f>AVERAGE(O3944,Q3944)</f>
        <v/>
      </c>
      <c r="T3944" s="162">
        <f>AVERAGE(P3944,Q3944)</f>
        <v/>
      </c>
      <c r="U3944" s="41">
        <f>STDEVA(K3944,L3944,M3944,N3944)</f>
        <v/>
      </c>
      <c r="V3944" s="42">
        <f>U3944/Q3944</f>
        <v/>
      </c>
      <c r="W3944" s="43">
        <f>IF(X3944=O3944,"MENOR",IF(X3944=S3944,"PROM[MEN-MED]","PROMEDIO"))</f>
        <v/>
      </c>
      <c r="X3944" s="163">
        <f>IF(V3944&lt;=300%,O3944,IF(AND(V3944&gt;100%,V3944&lt;=150%),S3944,R3944))</f>
        <v/>
      </c>
      <c r="Y3944" s="162">
        <f>ROUND(X3944,0)</f>
        <v/>
      </c>
    </row>
    <row r="3945" ht="15.75" customHeight="1">
      <c r="B3945" s="57" t="inlineStr">
        <is>
          <t>8.36</t>
        </is>
      </c>
      <c r="C3945" s="32" t="n">
        <v>8714199</v>
      </c>
      <c r="D3945" s="58" t="inlineStr">
        <is>
          <t>CAMBIO DE ESPEJO EXTERIOR DERECHO</t>
        </is>
      </c>
      <c r="E3945" s="56" t="inlineStr">
        <is>
          <t>cambio de espejo exterior derecho</t>
        </is>
      </c>
      <c r="F3945" s="32" t="inlineStr">
        <is>
          <t>Unidad</t>
        </is>
      </c>
      <c r="G3945" s="35" t="inlineStr">
        <is>
          <t>suministro</t>
        </is>
      </c>
      <c r="H3945" s="159" t="n">
        <v>410372</v>
      </c>
      <c r="I3945" s="37" t="n">
        <v>158.91</v>
      </c>
      <c r="J3945" s="37" t="n">
        <v>151.76</v>
      </c>
      <c r="K3945" s="160">
        <f>H3945*(I3945/J3945)</f>
        <v/>
      </c>
      <c r="L3945" s="159" t="n">
        <v>499744.665</v>
      </c>
      <c r="M3945" s="159" t="n">
        <v>485189</v>
      </c>
      <c r="N3945" s="159" t="n">
        <v>524004.12</v>
      </c>
      <c r="O3945" s="162">
        <f>MIN(K3945,L3945,M3945,N3945)</f>
        <v/>
      </c>
      <c r="P3945" s="162">
        <f>MAX(K3945,L3945,M3945,N3945)</f>
        <v/>
      </c>
      <c r="Q3945" s="162">
        <f>MEDIAN(K3945,L3945,M3945,N3945)</f>
        <v/>
      </c>
      <c r="R3945" s="162">
        <f>AVERAGE(K3945,L3945,M3945,N3945)</f>
        <v/>
      </c>
      <c r="S3945" s="162">
        <f>AVERAGE(O3945,Q3945)</f>
        <v/>
      </c>
      <c r="T3945" s="162">
        <f>AVERAGE(P3945,Q3945)</f>
        <v/>
      </c>
      <c r="U3945" s="41">
        <f>STDEVA(K3945,L3945,M3945,N3945)</f>
        <v/>
      </c>
      <c r="V3945" s="42">
        <f>U3945/Q3945</f>
        <v/>
      </c>
      <c r="W3945" s="43">
        <f>IF(X3945=O3945,"MENOR",IF(X3945=S3945,"PROM[MEN-MED]","PROMEDIO"))</f>
        <v/>
      </c>
      <c r="X3945" s="163">
        <f>IF(V3945&lt;=300%,O3945,IF(AND(V3945&gt;100%,V3945&lt;=150%),S3945,R3945))</f>
        <v/>
      </c>
      <c r="Y3945" s="162">
        <f>ROUND(X3945,0)</f>
        <v/>
      </c>
    </row>
    <row r="3946" ht="15.75" customHeight="1">
      <c r="B3946" s="57" t="inlineStr">
        <is>
          <t>8.37</t>
        </is>
      </c>
      <c r="C3946" s="32" t="n">
        <v>8714199</v>
      </c>
      <c r="D3946" s="58" t="inlineStr">
        <is>
          <t xml:space="preserve">CAMBIO DE MOTOR DEL LIMPIABRISAS </t>
        </is>
      </c>
      <c r="E3946" s="56" t="inlineStr">
        <is>
          <t xml:space="preserve">cambio de motor del limpiabrisas </t>
        </is>
      </c>
      <c r="F3946" s="32" t="inlineStr">
        <is>
          <t>Unidad</t>
        </is>
      </c>
      <c r="G3946" s="35" t="inlineStr">
        <is>
          <t>suministro</t>
        </is>
      </c>
      <c r="H3946" s="159" t="n">
        <v>536988</v>
      </c>
      <c r="I3946" s="37" t="n">
        <v>158.91</v>
      </c>
      <c r="J3946" s="37" t="n">
        <v>151.76</v>
      </c>
      <c r="K3946" s="160">
        <f>H3946*(I3946/J3946)</f>
        <v/>
      </c>
      <c r="L3946" s="159" t="n">
        <v>679139.7711</v>
      </c>
      <c r="M3946" s="159" t="n">
        <v>659359</v>
      </c>
      <c r="N3946" s="159" t="n">
        <v>712107.72</v>
      </c>
      <c r="O3946" s="162">
        <f>MIN(K3946,L3946,M3946,N3946)</f>
        <v/>
      </c>
      <c r="P3946" s="162">
        <f>MAX(K3946,L3946,M3946,N3946)</f>
        <v/>
      </c>
      <c r="Q3946" s="162">
        <f>MEDIAN(K3946,L3946,M3946,N3946)</f>
        <v/>
      </c>
      <c r="R3946" s="162">
        <f>AVERAGE(K3946,L3946,M3946,N3946)</f>
        <v/>
      </c>
      <c r="S3946" s="162">
        <f>AVERAGE(O3946,Q3946)</f>
        <v/>
      </c>
      <c r="T3946" s="162">
        <f>AVERAGE(P3946,Q3946)</f>
        <v/>
      </c>
      <c r="U3946" s="41">
        <f>STDEVA(K3946,L3946,M3946,N3946)</f>
        <v/>
      </c>
      <c r="V3946" s="42">
        <f>U3946/Q3946</f>
        <v/>
      </c>
      <c r="W3946" s="43">
        <f>IF(X3946=O3946,"MENOR",IF(X3946=S3946,"PROM[MEN-MED]","PROMEDIO"))</f>
        <v/>
      </c>
      <c r="X3946" s="163">
        <f>IF(V3946&lt;=300%,O3946,IF(AND(V3946&gt;100%,V3946&lt;=150%),S3946,R3946))</f>
        <v/>
      </c>
      <c r="Y3946" s="162">
        <f>ROUND(X3946,0)</f>
        <v/>
      </c>
    </row>
    <row r="3947" ht="15.75" customHeight="1">
      <c r="B3947" s="57" t="inlineStr">
        <is>
          <t>8.38</t>
        </is>
      </c>
      <c r="C3947" s="32" t="n">
        <v>8714199</v>
      </c>
      <c r="D3947" s="58" t="inlineStr">
        <is>
          <t xml:space="preserve">CAMBIO DE CONJUNTO ARTICULACION LIMPIABRISAS </t>
        </is>
      </c>
      <c r="E3947" s="56" t="inlineStr">
        <is>
          <t xml:space="preserve">cambio de conjunto articulacion limpiabrisas </t>
        </is>
      </c>
      <c r="F3947" s="32" t="inlineStr">
        <is>
          <t>Unidad</t>
        </is>
      </c>
      <c r="G3947" s="35" t="inlineStr">
        <is>
          <t>suministro</t>
        </is>
      </c>
      <c r="H3947" s="159" t="n">
        <v>410372</v>
      </c>
      <c r="I3947" s="37" t="n">
        <v>158.91</v>
      </c>
      <c r="J3947" s="37" t="n">
        <v>151.76</v>
      </c>
      <c r="K3947" s="160">
        <f>H3947*(I3947/J3947)</f>
        <v/>
      </c>
      <c r="L3947" s="159" t="n">
        <v>514160.5511</v>
      </c>
      <c r="M3947" s="159" t="n">
        <v>499185</v>
      </c>
      <c r="N3947" s="159" t="n">
        <v>539119.8</v>
      </c>
      <c r="O3947" s="162">
        <f>MIN(K3947,L3947,M3947,N3947)</f>
        <v/>
      </c>
      <c r="P3947" s="162">
        <f>MAX(K3947,L3947,M3947,N3947)</f>
        <v/>
      </c>
      <c r="Q3947" s="162">
        <f>MEDIAN(K3947,L3947,M3947,N3947)</f>
        <v/>
      </c>
      <c r="R3947" s="162">
        <f>AVERAGE(K3947,L3947,M3947,N3947)</f>
        <v/>
      </c>
      <c r="S3947" s="162">
        <f>AVERAGE(O3947,Q3947)</f>
        <v/>
      </c>
      <c r="T3947" s="162">
        <f>AVERAGE(P3947,Q3947)</f>
        <v/>
      </c>
      <c r="U3947" s="41">
        <f>STDEVA(K3947,L3947,M3947,N3947)</f>
        <v/>
      </c>
      <c r="V3947" s="42">
        <f>U3947/Q3947</f>
        <v/>
      </c>
      <c r="W3947" s="43">
        <f>IF(X3947=O3947,"MENOR",IF(X3947=S3947,"PROM[MEN-MED]","PROMEDIO"))</f>
        <v/>
      </c>
      <c r="X3947" s="163">
        <f>IF(V3947&lt;=300%,O3947,IF(AND(V3947&gt;100%,V3947&lt;=150%),S3947,R3947))</f>
        <v/>
      </c>
      <c r="Y3947" s="162">
        <f>ROUND(X3947,0)</f>
        <v/>
      </c>
    </row>
    <row r="3948" ht="15.75" customHeight="1">
      <c r="B3948" s="57" t="inlineStr">
        <is>
          <t>8.39</t>
        </is>
      </c>
      <c r="C3948" s="32" t="n">
        <v>8714199</v>
      </c>
      <c r="D3948" s="58" t="inlineStr">
        <is>
          <t>CAMBIO DE BRAZOS LIMPABRISAS</t>
        </is>
      </c>
      <c r="E3948" s="56" t="inlineStr">
        <is>
          <t>cambio de brazos limpabrisas</t>
        </is>
      </c>
      <c r="F3948" s="32" t="inlineStr">
        <is>
          <t>Unidad</t>
        </is>
      </c>
      <c r="G3948" s="35" t="inlineStr">
        <is>
          <t>suministro</t>
        </is>
      </c>
      <c r="H3948" s="159" t="n">
        <v>410372</v>
      </c>
      <c r="I3948" s="37" t="n">
        <v>158.91</v>
      </c>
      <c r="J3948" s="37" t="n">
        <v>151.76</v>
      </c>
      <c r="K3948" s="160">
        <f>H3948*(I3948/J3948)</f>
        <v/>
      </c>
      <c r="L3948" s="159" t="n">
        <v>504549.6232</v>
      </c>
      <c r="M3948" s="159" t="n">
        <v>489854</v>
      </c>
      <c r="N3948" s="159" t="n">
        <v>529042.3199999999</v>
      </c>
      <c r="O3948" s="162">
        <f>MIN(K3948,L3948,M3948,N3948)</f>
        <v/>
      </c>
      <c r="P3948" s="162">
        <f>MAX(K3948,L3948,M3948,N3948)</f>
        <v/>
      </c>
      <c r="Q3948" s="162">
        <f>MEDIAN(K3948,L3948,M3948,N3948)</f>
        <v/>
      </c>
      <c r="R3948" s="162">
        <f>AVERAGE(K3948,L3948,M3948,N3948)</f>
        <v/>
      </c>
      <c r="S3948" s="162">
        <f>AVERAGE(O3948,Q3948)</f>
        <v/>
      </c>
      <c r="T3948" s="162">
        <f>AVERAGE(P3948,Q3948)</f>
        <v/>
      </c>
      <c r="U3948" s="41">
        <f>STDEVA(K3948,L3948,M3948,N3948)</f>
        <v/>
      </c>
      <c r="V3948" s="42">
        <f>U3948/Q3948</f>
        <v/>
      </c>
      <c r="W3948" s="43">
        <f>IF(X3948=O3948,"MENOR",IF(X3948=S3948,"PROM[MEN-MED]","PROMEDIO"))</f>
        <v/>
      </c>
      <c r="X3948" s="163">
        <f>IF(V3948&lt;=300%,O3948,IF(AND(V3948&gt;100%,V3948&lt;=150%),S3948,R3948))</f>
        <v/>
      </c>
      <c r="Y3948" s="162">
        <f>ROUND(X3948,0)</f>
        <v/>
      </c>
    </row>
    <row r="3949" ht="15.75" customHeight="1">
      <c r="B3949" s="57" t="inlineStr">
        <is>
          <t>8.40</t>
        </is>
      </c>
      <c r="C3949" s="32" t="n">
        <v>8714199</v>
      </c>
      <c r="D3949" s="58" t="inlineStr">
        <is>
          <t>CAMBIO DE CONJUNTO DELANTERO TUBO DE ESCAPE</t>
        </is>
      </c>
      <c r="E3949" s="56" t="inlineStr">
        <is>
          <t>cambio de conjunto delantero tubo de escape</t>
        </is>
      </c>
      <c r="F3949" s="32" t="inlineStr">
        <is>
          <t>Unidad</t>
        </is>
      </c>
      <c r="G3949" s="35" t="inlineStr">
        <is>
          <t>suministro</t>
        </is>
      </c>
      <c r="H3949" s="159" t="n">
        <v>410372</v>
      </c>
      <c r="I3949" s="37" t="n">
        <v>158.91</v>
      </c>
      <c r="J3949" s="37" t="n">
        <v>151.76</v>
      </c>
      <c r="K3949" s="160">
        <f>H3949*(I3949/J3949)</f>
        <v/>
      </c>
      <c r="L3949" s="159" t="n">
        <v>499744.665</v>
      </c>
      <c r="M3949" s="159" t="n">
        <v>485189</v>
      </c>
      <c r="N3949" s="159" t="n">
        <v>524004.12</v>
      </c>
      <c r="O3949" s="162">
        <f>MIN(K3949,L3949,M3949,N3949)</f>
        <v/>
      </c>
      <c r="P3949" s="162">
        <f>MAX(K3949,L3949,M3949,N3949)</f>
        <v/>
      </c>
      <c r="Q3949" s="162">
        <f>MEDIAN(K3949,L3949,M3949,N3949)</f>
        <v/>
      </c>
      <c r="R3949" s="162">
        <f>AVERAGE(K3949,L3949,M3949,N3949)</f>
        <v/>
      </c>
      <c r="S3949" s="162">
        <f>AVERAGE(O3949,Q3949)</f>
        <v/>
      </c>
      <c r="T3949" s="162">
        <f>AVERAGE(P3949,Q3949)</f>
        <v/>
      </c>
      <c r="U3949" s="41">
        <f>STDEVA(K3949,L3949,M3949,N3949)</f>
        <v/>
      </c>
      <c r="V3949" s="42">
        <f>U3949/Q3949</f>
        <v/>
      </c>
      <c r="W3949" s="43">
        <f>IF(X3949=O3949,"MENOR",IF(X3949=S3949,"PROM[MEN-MED]","PROMEDIO"))</f>
        <v/>
      </c>
      <c r="X3949" s="163">
        <f>IF(V3949&lt;=300%,O3949,IF(AND(V3949&gt;100%,V3949&lt;=150%),S3949,R3949))</f>
        <v/>
      </c>
      <c r="Y3949" s="162">
        <f>ROUND(X3949,0)</f>
        <v/>
      </c>
    </row>
    <row r="3950" ht="15.75" customHeight="1">
      <c r="B3950" s="57" t="inlineStr">
        <is>
          <t>8.41</t>
        </is>
      </c>
      <c r="C3950" s="32" t="n">
        <v>8714199</v>
      </c>
      <c r="D3950" s="58" t="inlineStr">
        <is>
          <t>CAMBIO DE CONJUNTO DELANTERO TUBO DE ESCAPE NO.2</t>
        </is>
      </c>
      <c r="E3950" s="56" t="inlineStr">
        <is>
          <t>cambio de conjunto delantero tubo de escape no.2</t>
        </is>
      </c>
      <c r="F3950" s="32" t="inlineStr">
        <is>
          <t>Unidad</t>
        </is>
      </c>
      <c r="G3950" s="35" t="inlineStr">
        <is>
          <t>suministro</t>
        </is>
      </c>
      <c r="H3950" s="159" t="n">
        <v>542640</v>
      </c>
      <c r="I3950" s="37" t="n">
        <v>158.91</v>
      </c>
      <c r="J3950" s="37" t="n">
        <v>151.76</v>
      </c>
      <c r="K3950" s="160">
        <f>H3950*(I3950/J3950)</f>
        <v/>
      </c>
      <c r="L3950" s="159" t="n">
        <v>679139.7711</v>
      </c>
      <c r="M3950" s="159" t="n">
        <v>659359</v>
      </c>
      <c r="N3950" s="159" t="n">
        <v>712107.72</v>
      </c>
      <c r="O3950" s="162">
        <f>MIN(K3950,L3950,M3950,N3950)</f>
        <v/>
      </c>
      <c r="P3950" s="162">
        <f>MAX(K3950,L3950,M3950,N3950)</f>
        <v/>
      </c>
      <c r="Q3950" s="162">
        <f>MEDIAN(K3950,L3950,M3950,N3950)</f>
        <v/>
      </c>
      <c r="R3950" s="162">
        <f>AVERAGE(K3950,L3950,M3950,N3950)</f>
        <v/>
      </c>
      <c r="S3950" s="162">
        <f>AVERAGE(O3950,Q3950)</f>
        <v/>
      </c>
      <c r="T3950" s="162">
        <f>AVERAGE(P3950,Q3950)</f>
        <v/>
      </c>
      <c r="U3950" s="41">
        <f>STDEVA(K3950,L3950,M3950,N3950)</f>
        <v/>
      </c>
      <c r="V3950" s="42">
        <f>U3950/Q3950</f>
        <v/>
      </c>
      <c r="W3950" s="43">
        <f>IF(X3950=O3950,"MENOR",IF(X3950=S3950,"PROM[MEN-MED]","PROMEDIO"))</f>
        <v/>
      </c>
      <c r="X3950" s="163">
        <f>IF(V3950&lt;=300%,O3950,IF(AND(V3950&gt;100%,V3950&lt;=150%),S3950,R3950))</f>
        <v/>
      </c>
      <c r="Y3950" s="162">
        <f>ROUND(X3950,0)</f>
        <v/>
      </c>
    </row>
    <row r="3951" ht="15.75" customHeight="1">
      <c r="B3951" s="57" t="inlineStr">
        <is>
          <t>8.42</t>
        </is>
      </c>
      <c r="C3951" s="32" t="n">
        <v>8714199</v>
      </c>
      <c r="D3951" s="58" t="inlineStr">
        <is>
          <t>CAMBIO DE SUBCONJUNTO DEL COLECTOR DE ESCAPE DERECHO</t>
        </is>
      </c>
      <c r="E3951" s="56" t="inlineStr">
        <is>
          <t>cambio de subconjunto del colector de escape derecho</t>
        </is>
      </c>
      <c r="F3951" s="32" t="inlineStr">
        <is>
          <t>Unidad</t>
        </is>
      </c>
      <c r="G3951" s="35" t="inlineStr">
        <is>
          <t>suministro</t>
        </is>
      </c>
      <c r="H3951" s="159" t="n">
        <v>542640</v>
      </c>
      <c r="I3951" s="37" t="n">
        <v>158.91</v>
      </c>
      <c r="J3951" s="37" t="n">
        <v>151.76</v>
      </c>
      <c r="K3951" s="160">
        <f>H3951*(I3951/J3951)</f>
        <v/>
      </c>
      <c r="L3951" s="159" t="n">
        <v>659918.9387000001</v>
      </c>
      <c r="M3951" s="159" t="n">
        <v>640698</v>
      </c>
      <c r="N3951" s="159" t="n">
        <v>691953.84</v>
      </c>
      <c r="O3951" s="162">
        <f>MIN(K3951,L3951,M3951,N3951)</f>
        <v/>
      </c>
      <c r="P3951" s="162">
        <f>MAX(K3951,L3951,M3951,N3951)</f>
        <v/>
      </c>
      <c r="Q3951" s="162">
        <f>MEDIAN(K3951,L3951,M3951,N3951)</f>
        <v/>
      </c>
      <c r="R3951" s="162">
        <f>AVERAGE(K3951,L3951,M3951,N3951)</f>
        <v/>
      </c>
      <c r="S3951" s="162">
        <f>AVERAGE(O3951,Q3951)</f>
        <v/>
      </c>
      <c r="T3951" s="162">
        <f>AVERAGE(P3951,Q3951)</f>
        <v/>
      </c>
      <c r="U3951" s="41">
        <f>STDEVA(K3951,L3951,M3951,N3951)</f>
        <v/>
      </c>
      <c r="V3951" s="42">
        <f>U3951/Q3951</f>
        <v/>
      </c>
      <c r="W3951" s="43">
        <f>IF(X3951=O3951,"MENOR",IF(X3951=S3951,"PROM[MEN-MED]","PROMEDIO"))</f>
        <v/>
      </c>
      <c r="X3951" s="163">
        <f>IF(V3951&lt;=300%,O3951,IF(AND(V3951&gt;100%,V3951&lt;=150%),S3951,R3951))</f>
        <v/>
      </c>
      <c r="Y3951" s="162">
        <f>ROUND(X3951,0)</f>
        <v/>
      </c>
    </row>
    <row r="3952" ht="15.75" customHeight="1">
      <c r="B3952" s="57" t="inlineStr">
        <is>
          <t>8.43</t>
        </is>
      </c>
      <c r="C3952" s="32" t="n">
        <v>8714199</v>
      </c>
      <c r="D3952" s="58" t="inlineStr">
        <is>
          <t>CAMBIO DE SUBCONJUNTO DEL COLECTOR DE ESCAPE IZQUIERDO</t>
        </is>
      </c>
      <c r="E3952" s="56" t="inlineStr">
        <is>
          <t>cambio de subconjunto del colector de escape izquierdo</t>
        </is>
      </c>
      <c r="F3952" s="32" t="inlineStr">
        <is>
          <t>Unidad</t>
        </is>
      </c>
      <c r="G3952" s="35" t="inlineStr">
        <is>
          <t>suministro</t>
        </is>
      </c>
      <c r="H3952" s="159" t="n">
        <v>542640</v>
      </c>
      <c r="I3952" s="37" t="n">
        <v>158.91</v>
      </c>
      <c r="J3952" s="37" t="n">
        <v>151.76</v>
      </c>
      <c r="K3952" s="160">
        <f>H3952*(I3952/J3952)</f>
        <v/>
      </c>
      <c r="L3952" s="159" t="n">
        <v>672733.1681</v>
      </c>
      <c r="M3952" s="159" t="n">
        <v>653139</v>
      </c>
      <c r="N3952" s="159" t="n">
        <v>705390.12</v>
      </c>
      <c r="O3952" s="162">
        <f>MIN(K3952,L3952,M3952,N3952)</f>
        <v/>
      </c>
      <c r="P3952" s="162">
        <f>MAX(K3952,L3952,M3952,N3952)</f>
        <v/>
      </c>
      <c r="Q3952" s="162">
        <f>MEDIAN(K3952,L3952,M3952,N3952)</f>
        <v/>
      </c>
      <c r="R3952" s="162">
        <f>AVERAGE(K3952,L3952,M3952,N3952)</f>
        <v/>
      </c>
      <c r="S3952" s="162">
        <f>AVERAGE(O3952,Q3952)</f>
        <v/>
      </c>
      <c r="T3952" s="162">
        <f>AVERAGE(P3952,Q3952)</f>
        <v/>
      </c>
      <c r="U3952" s="41">
        <f>STDEVA(K3952,L3952,M3952,N3952)</f>
        <v/>
      </c>
      <c r="V3952" s="42">
        <f>U3952/Q3952</f>
        <v/>
      </c>
      <c r="W3952" s="43">
        <f>IF(X3952=O3952,"MENOR",IF(X3952=S3952,"PROM[MEN-MED]","PROMEDIO"))</f>
        <v/>
      </c>
      <c r="X3952" s="163">
        <f>IF(V3952&lt;=300%,O3952,IF(AND(V3952&gt;100%,V3952&lt;=150%),S3952,R3952))</f>
        <v/>
      </c>
      <c r="Y3952" s="162">
        <f>ROUND(X3952,0)</f>
        <v/>
      </c>
    </row>
    <row r="3953" ht="15.75" customHeight="1">
      <c r="B3953" s="57" t="inlineStr">
        <is>
          <t>8.44</t>
        </is>
      </c>
      <c r="C3953" s="32" t="n">
        <v>8714199</v>
      </c>
      <c r="D3953" s="58" t="inlineStr">
        <is>
          <t xml:space="preserve">CAMBIO DE JUNTA COLECTOR DE ESCAPE </t>
        </is>
      </c>
      <c r="E3953" s="56" t="inlineStr">
        <is>
          <t xml:space="preserve">cambio de junta colector de escape </t>
        </is>
      </c>
      <c r="F3953" s="32" t="inlineStr">
        <is>
          <t>Unidad</t>
        </is>
      </c>
      <c r="G3953" s="35" t="inlineStr">
        <is>
          <t>suministro</t>
        </is>
      </c>
      <c r="H3953" s="159" t="n">
        <v>542640</v>
      </c>
      <c r="I3953" s="37" t="n">
        <v>158.91</v>
      </c>
      <c r="J3953" s="37" t="n">
        <v>151.76</v>
      </c>
      <c r="K3953" s="160">
        <f>H3953*(I3953/J3953)</f>
        <v/>
      </c>
      <c r="L3953" s="159" t="n">
        <v>659918.9387000001</v>
      </c>
      <c r="M3953" s="159" t="n">
        <v>640698</v>
      </c>
      <c r="N3953" s="159" t="n">
        <v>691953.84</v>
      </c>
      <c r="O3953" s="162">
        <f>MIN(K3953,L3953,M3953,N3953)</f>
        <v/>
      </c>
      <c r="P3953" s="162">
        <f>MAX(K3953,L3953,M3953,N3953)</f>
        <v/>
      </c>
      <c r="Q3953" s="162">
        <f>MEDIAN(K3953,L3953,M3953,N3953)</f>
        <v/>
      </c>
      <c r="R3953" s="162">
        <f>AVERAGE(K3953,L3953,M3953,N3953)</f>
        <v/>
      </c>
      <c r="S3953" s="162">
        <f>AVERAGE(O3953,Q3953)</f>
        <v/>
      </c>
      <c r="T3953" s="162">
        <f>AVERAGE(P3953,Q3953)</f>
        <v/>
      </c>
      <c r="U3953" s="41">
        <f>STDEVA(K3953,L3953,M3953,N3953)</f>
        <v/>
      </c>
      <c r="V3953" s="42">
        <f>U3953/Q3953</f>
        <v/>
      </c>
      <c r="W3953" s="43">
        <f>IF(X3953=O3953,"MENOR",IF(X3953=S3953,"PROM[MEN-MED]","PROMEDIO"))</f>
        <v/>
      </c>
      <c r="X3953" s="163">
        <f>IF(V3953&lt;=300%,O3953,IF(AND(V3953&gt;100%,V3953&lt;=150%),S3953,R3953))</f>
        <v/>
      </c>
      <c r="Y3953" s="162">
        <f>ROUND(X3953,0)</f>
        <v/>
      </c>
    </row>
    <row r="3954" ht="15.75" customHeight="1">
      <c r="B3954" s="57" t="inlineStr">
        <is>
          <t>8.45</t>
        </is>
      </c>
      <c r="C3954" s="32" t="n">
        <v>8714199</v>
      </c>
      <c r="D3954" s="58" t="inlineStr">
        <is>
          <t>CAMBIO DE CONJUNTO TUBO DE ESCAPE</t>
        </is>
      </c>
      <c r="E3954" s="56" t="inlineStr">
        <is>
          <t>cambio de conjunto tubo de escape</t>
        </is>
      </c>
      <c r="F3954" s="32" t="inlineStr">
        <is>
          <t>Unidad</t>
        </is>
      </c>
      <c r="G3954" s="35" t="inlineStr">
        <is>
          <t>suministro</t>
        </is>
      </c>
      <c r="H3954" s="159" t="n">
        <v>542640</v>
      </c>
      <c r="I3954" s="37" t="n">
        <v>158.91</v>
      </c>
      <c r="J3954" s="37" t="n">
        <v>151.76</v>
      </c>
      <c r="K3954" s="160">
        <f>H3954*(I3954/J3954)</f>
        <v/>
      </c>
      <c r="L3954" s="159" t="n">
        <v>679139.7711</v>
      </c>
      <c r="M3954" s="159" t="n">
        <v>659359</v>
      </c>
      <c r="N3954" s="159" t="n">
        <v>712107.72</v>
      </c>
      <c r="O3954" s="162">
        <f>MIN(K3954,L3954,M3954,N3954)</f>
        <v/>
      </c>
      <c r="P3954" s="162">
        <f>MAX(K3954,L3954,M3954,N3954)</f>
        <v/>
      </c>
      <c r="Q3954" s="162">
        <f>MEDIAN(K3954,L3954,M3954,N3954)</f>
        <v/>
      </c>
      <c r="R3954" s="162">
        <f>AVERAGE(K3954,L3954,M3954,N3954)</f>
        <v/>
      </c>
      <c r="S3954" s="162">
        <f>AVERAGE(O3954,Q3954)</f>
        <v/>
      </c>
      <c r="T3954" s="162">
        <f>AVERAGE(P3954,Q3954)</f>
        <v/>
      </c>
      <c r="U3954" s="41">
        <f>STDEVA(K3954,L3954,M3954,N3954)</f>
        <v/>
      </c>
      <c r="V3954" s="42">
        <f>U3954/Q3954</f>
        <v/>
      </c>
      <c r="W3954" s="43">
        <f>IF(X3954=O3954,"MENOR",IF(X3954=S3954,"PROM[MEN-MED]","PROMEDIO"))</f>
        <v/>
      </c>
      <c r="X3954" s="163">
        <f>IF(V3954&lt;=300%,O3954,IF(AND(V3954&gt;100%,V3954&lt;=150%),S3954,R3954))</f>
        <v/>
      </c>
      <c r="Y3954" s="162">
        <f>ROUND(X3954,0)</f>
        <v/>
      </c>
    </row>
    <row r="3955" ht="15.75" customHeight="1">
      <c r="B3955" s="57" t="inlineStr">
        <is>
          <t>8.46</t>
        </is>
      </c>
      <c r="C3955" s="32" t="n">
        <v>8714199</v>
      </c>
      <c r="D3955" s="58" t="inlineStr">
        <is>
          <t>CAMBIO DE SOPORTE DE ESCAPE</t>
        </is>
      </c>
      <c r="E3955" s="56" t="inlineStr">
        <is>
          <t>cambio de soporte de escape</t>
        </is>
      </c>
      <c r="F3955" s="32" t="inlineStr">
        <is>
          <t>Unidad</t>
        </is>
      </c>
      <c r="G3955" s="35" t="inlineStr">
        <is>
          <t>suministro</t>
        </is>
      </c>
      <c r="H3955" s="159" t="n">
        <v>542640</v>
      </c>
      <c r="I3955" s="37" t="n">
        <v>158.91</v>
      </c>
      <c r="J3955" s="37" t="n">
        <v>151.76</v>
      </c>
      <c r="K3955" s="160">
        <f>H3955*(I3955/J3955)</f>
        <v/>
      </c>
      <c r="L3955" s="159" t="n">
        <v>685546.3741</v>
      </c>
      <c r="M3955" s="159" t="n">
        <v>665579</v>
      </c>
      <c r="N3955" s="159" t="n">
        <v>718825.3199999999</v>
      </c>
      <c r="O3955" s="162">
        <f>MIN(K3955,L3955,M3955,N3955)</f>
        <v/>
      </c>
      <c r="P3955" s="162">
        <f>MAX(K3955,L3955,M3955,N3955)</f>
        <v/>
      </c>
      <c r="Q3955" s="162">
        <f>MEDIAN(K3955,L3955,M3955,N3955)</f>
        <v/>
      </c>
      <c r="R3955" s="162">
        <f>AVERAGE(K3955,L3955,M3955,N3955)</f>
        <v/>
      </c>
      <c r="S3955" s="162">
        <f>AVERAGE(O3955,Q3955)</f>
        <v/>
      </c>
      <c r="T3955" s="162">
        <f>AVERAGE(P3955,Q3955)</f>
        <v/>
      </c>
      <c r="U3955" s="41">
        <f>STDEVA(K3955,L3955,M3955,N3955)</f>
        <v/>
      </c>
      <c r="V3955" s="42">
        <f>U3955/Q3955</f>
        <v/>
      </c>
      <c r="W3955" s="43">
        <f>IF(X3955=O3955,"MENOR",IF(X3955=S3955,"PROM[MEN-MED]","PROMEDIO"))</f>
        <v/>
      </c>
      <c r="X3955" s="163">
        <f>IF(V3955&lt;=300%,O3955,IF(AND(V3955&gt;100%,V3955&lt;=150%),S3955,R3955))</f>
        <v/>
      </c>
      <c r="Y3955" s="162">
        <f>ROUND(X3955,0)</f>
        <v/>
      </c>
    </row>
    <row r="3956" ht="15.75" customHeight="1">
      <c r="B3956" s="57" t="inlineStr">
        <is>
          <t>8.47</t>
        </is>
      </c>
      <c r="C3956" s="32" t="n">
        <v>8714199</v>
      </c>
      <c r="D3956" s="58" t="inlineStr">
        <is>
          <t>CAMBIO DE JUNTA TUBO DE ESCAPE</t>
        </is>
      </c>
      <c r="E3956" s="56" t="inlineStr">
        <is>
          <t>cambio de junta tubo de escape</t>
        </is>
      </c>
      <c r="F3956" s="32" t="inlineStr">
        <is>
          <t>Unidad</t>
        </is>
      </c>
      <c r="G3956" s="35" t="inlineStr">
        <is>
          <t>suministro</t>
        </is>
      </c>
      <c r="H3956" s="159" t="n">
        <v>542640</v>
      </c>
      <c r="I3956" s="37" t="n">
        <v>158.91</v>
      </c>
      <c r="J3956" s="37" t="n">
        <v>151.76</v>
      </c>
      <c r="K3956" s="160">
        <f>H3956*(I3956/J3956)</f>
        <v/>
      </c>
      <c r="L3956" s="159" t="n">
        <v>659918.9387000001</v>
      </c>
      <c r="M3956" s="159" t="n">
        <v>640698</v>
      </c>
      <c r="N3956" s="159" t="n">
        <v>691953.84</v>
      </c>
      <c r="O3956" s="162">
        <f>MIN(K3956,L3956,M3956,N3956)</f>
        <v/>
      </c>
      <c r="P3956" s="162">
        <f>MAX(K3956,L3956,M3956,N3956)</f>
        <v/>
      </c>
      <c r="Q3956" s="162">
        <f>MEDIAN(K3956,L3956,M3956,N3956)</f>
        <v/>
      </c>
      <c r="R3956" s="162">
        <f>AVERAGE(K3956,L3956,M3956,N3956)</f>
        <v/>
      </c>
      <c r="S3956" s="162">
        <f>AVERAGE(O3956,Q3956)</f>
        <v/>
      </c>
      <c r="T3956" s="162">
        <f>AVERAGE(P3956,Q3956)</f>
        <v/>
      </c>
      <c r="U3956" s="41">
        <f>STDEVA(K3956,L3956,M3956,N3956)</f>
        <v/>
      </c>
      <c r="V3956" s="42">
        <f>U3956/Q3956</f>
        <v/>
      </c>
      <c r="W3956" s="43">
        <f>IF(X3956=O3956,"MENOR",IF(X3956=S3956,"PROM[MEN-MED]","PROMEDIO"))</f>
        <v/>
      </c>
      <c r="X3956" s="163">
        <f>IF(V3956&lt;=300%,O3956,IF(AND(V3956&gt;100%,V3956&lt;=150%),S3956,R3956))</f>
        <v/>
      </c>
      <c r="Y3956" s="162">
        <f>ROUND(X3956,0)</f>
        <v/>
      </c>
    </row>
    <row r="3957" ht="16.5" customHeight="1">
      <c r="B3957" s="60" t="n"/>
      <c r="C3957" s="61" t="n"/>
      <c r="D3957" s="62" t="n"/>
      <c r="E3957" s="63" t="n"/>
      <c r="F3957" s="61" t="n"/>
      <c r="G3957" s="64" t="n"/>
      <c r="H3957" s="173" t="n"/>
      <c r="I3957" s="100" t="n"/>
      <c r="K3957" s="160" t="n"/>
    </row>
    <row r="3958" ht="16.5" customHeight="1">
      <c r="B3958" s="60" t="n"/>
      <c r="C3958" s="61" t="n"/>
      <c r="D3958" s="62" t="n"/>
      <c r="E3958" s="63" t="n"/>
      <c r="F3958" s="61" t="n"/>
      <c r="G3958" s="64" t="n"/>
      <c r="H3958" s="173" t="n"/>
      <c r="I3958" s="100" t="n"/>
      <c r="K3958" s="160" t="n"/>
    </row>
    <row r="3959" ht="15" customHeight="1">
      <c r="B3959" s="139" t="inlineStr">
        <is>
          <t xml:space="preserve">TOYOTA PRADO TXL </t>
        </is>
      </c>
      <c r="C3959" s="149" t="n"/>
      <c r="D3959" s="149" t="n"/>
      <c r="E3959" s="149" t="n"/>
      <c r="F3959" s="149" t="n"/>
      <c r="G3959" s="150" t="n"/>
      <c r="H3959" s="154" t="inlineStr">
        <is>
          <t>INDEXACIÓN PRECIOS DEL CONTRATO 105-SAMC-APOYOLOGÍSTICO-2025 4 del 15 de octubre de 2025</t>
        </is>
      </c>
      <c r="I3959" s="149" t="n"/>
      <c r="J3959" s="149" t="n"/>
      <c r="K3959" s="150" t="n"/>
      <c r="L3959" s="155" t="inlineStr">
        <is>
          <t>COTIZACIONES 2026</t>
        </is>
      </c>
      <c r="M3959" s="149" t="n"/>
      <c r="N3959" s="150" t="n"/>
      <c r="O3959" s="19" t="n"/>
      <c r="P3959" s="19" t="n"/>
      <c r="Q3959" s="19" t="n"/>
      <c r="R3959" s="19" t="n"/>
      <c r="S3959" s="19" t="n"/>
      <c r="T3959" s="19" t="n"/>
      <c r="U3959" s="19" t="n"/>
      <c r="V3959" s="20" t="n"/>
      <c r="W3959" s="19" t="n"/>
      <c r="X3959" s="19" t="n"/>
      <c r="Y3959" s="19" t="n"/>
    </row>
    <row r="3960" ht="27" customHeight="1">
      <c r="B3960" s="68" t="inlineStr">
        <is>
          <t>ITEM</t>
        </is>
      </c>
      <c r="C3960" s="68" t="inlineStr">
        <is>
          <t>CÓDIGO CPC</t>
        </is>
      </c>
      <c r="D3960" s="69" t="inlineStr">
        <is>
          <t>NOMBRE DEL BIEN Y/O SERVICIO</t>
        </is>
      </c>
      <c r="E3960" s="68" t="inlineStr">
        <is>
          <t>DESCRIPCIÓN DEL BIEN Y/O SERVICIO</t>
        </is>
      </c>
      <c r="F3960" s="68" t="inlineStr">
        <is>
          <t>UNIDAD MEDIDA SEGÚN SECOP II</t>
        </is>
      </c>
      <c r="G3960" s="68" t="inlineStr">
        <is>
          <t>NECESIDAD TOTAL</t>
        </is>
      </c>
      <c r="H3960" s="154" t="inlineStr">
        <is>
          <t xml:space="preserve">PRECIO UNITARIO INCLUIDO IVA </t>
        </is>
      </c>
      <c r="I3960" s="154" t="inlineStr">
        <is>
          <t>IPC ACTUAL (MAYO 2026)</t>
        </is>
      </c>
      <c r="J3960" s="154" t="inlineStr">
        <is>
          <t>IPC INICIAL (OCTUBRE 2025)</t>
        </is>
      </c>
      <c r="K3960" s="154" t="inlineStr">
        <is>
          <t>PRECIO UNITARIO INCLUIDO IVA Y DEMÁS GRAVÁMENES (SI APLICA) - (INDEXADO )</t>
        </is>
      </c>
      <c r="L3960" s="156" t="inlineStr">
        <is>
          <t>DEINTEKOPCT</t>
        </is>
      </c>
      <c r="M3960" s="156" t="inlineStr">
        <is>
          <t>TECNIPROYECTO</t>
        </is>
      </c>
      <c r="N3960" s="156" t="inlineStr">
        <is>
          <t>SS7 Comunicaciones SAS</t>
        </is>
      </c>
      <c r="O3960" s="24" t="inlineStr">
        <is>
          <t>Menor</t>
        </is>
      </c>
      <c r="P3960" s="24" t="inlineStr">
        <is>
          <t>Mayor</t>
        </is>
      </c>
      <c r="Q3960" s="24" t="inlineStr">
        <is>
          <t>Mediana</t>
        </is>
      </c>
      <c r="R3960" s="24" t="inlineStr">
        <is>
          <t>Promedio</t>
        </is>
      </c>
      <c r="S3960" s="24" t="inlineStr">
        <is>
          <t>Promedio Menor-Mediana</t>
        </is>
      </c>
      <c r="T3960" s="24" t="inlineStr">
        <is>
          <t>Promedio Mayor-Mediana</t>
        </is>
      </c>
      <c r="U3960" s="24" t="inlineStr">
        <is>
          <t>Desviación Estándar</t>
        </is>
      </c>
      <c r="V3960" s="25" t="inlineStr">
        <is>
          <t>%disper</t>
        </is>
      </c>
      <c r="W3960" s="24" t="inlineStr">
        <is>
          <t>CRITERIO DE SELECCIÓN</t>
        </is>
      </c>
      <c r="X3960" s="24" t="inlineStr">
        <is>
          <t>PRECIO UNITARIO DE REFERENCIA (INCLUIDO IVA)</t>
        </is>
      </c>
      <c r="Y3960" s="24" t="inlineStr">
        <is>
          <t>PRECIO UNITARIO DE REFERENCIA (INCLUIDO IVA) REDONDEADO A 0 DECIMALES</t>
        </is>
      </c>
    </row>
    <row r="3961" ht="15.75" customHeight="1">
      <c r="B3961" s="26" t="inlineStr">
        <is>
          <t>1.</t>
        </is>
      </c>
      <c r="C3961" s="142" t="inlineStr">
        <is>
          <t>SISTEMA DE FRENOS</t>
        </is>
      </c>
      <c r="H3961" s="157" t="n"/>
      <c r="I3961" s="29" t="n"/>
      <c r="J3961" s="29" t="n"/>
      <c r="K3961" s="157" t="n"/>
      <c r="L3961" s="157" t="n"/>
      <c r="M3961" s="157" t="n"/>
      <c r="N3961" s="157" t="n"/>
      <c r="O3961" s="29" t="n"/>
      <c r="P3961" s="29" t="n"/>
      <c r="Q3961" s="29" t="n"/>
      <c r="R3961" s="29" t="n"/>
      <c r="S3961" s="29" t="n"/>
      <c r="T3961" s="29" t="n"/>
      <c r="U3961" s="29" t="n"/>
      <c r="V3961" s="75" t="n"/>
      <c r="W3961" s="29" t="n"/>
      <c r="X3961" s="29" t="n"/>
      <c r="Y3961" s="29" t="n"/>
    </row>
    <row r="3962" ht="15.75" customHeight="1">
      <c r="B3962" s="32" t="inlineStr">
        <is>
          <t>1.1</t>
        </is>
      </c>
      <c r="C3962" s="32" t="n">
        <v>8714199</v>
      </c>
      <c r="D3962" s="58" t="inlineStr">
        <is>
          <t>CAMBIO DE BOMBA DEL FRENO</t>
        </is>
      </c>
      <c r="E3962" s="34" t="inlineStr">
        <is>
          <t>cambio de bomba del freno</t>
        </is>
      </c>
      <c r="F3962" s="32" t="inlineStr">
        <is>
          <t>Unidad</t>
        </is>
      </c>
      <c r="G3962" s="35" t="inlineStr">
        <is>
          <t>suministro</t>
        </is>
      </c>
      <c r="H3962" s="159" t="n">
        <v>1094324</v>
      </c>
      <c r="I3962" s="37" t="n">
        <v>158.91</v>
      </c>
      <c r="J3962" s="37" t="n">
        <v>151.76</v>
      </c>
      <c r="K3962" s="160">
        <f>H3962*(I3962/J3962)</f>
        <v/>
      </c>
      <c r="L3962" s="159" t="n">
        <v>1358279.5422</v>
      </c>
      <c r="M3962" s="159" t="n">
        <v>1318718</v>
      </c>
      <c r="N3962" s="159" t="n">
        <v>1424215.44</v>
      </c>
      <c r="O3962" s="162">
        <f>MIN(K3962,L3962,M3962,N3962)</f>
        <v/>
      </c>
      <c r="P3962" s="162">
        <f>MAX(K3962,L3962,M3962,N3962)</f>
        <v/>
      </c>
      <c r="Q3962" s="162">
        <f>MEDIAN(K3962,L3962,M3962,N3962)</f>
        <v/>
      </c>
      <c r="R3962" s="162">
        <f>AVERAGE(K3962,L3962,M3962,N3962)</f>
        <v/>
      </c>
      <c r="S3962" s="162">
        <f>AVERAGE(O3962,Q3962)</f>
        <v/>
      </c>
      <c r="T3962" s="162">
        <f>AVERAGE(P3962,Q3962)</f>
        <v/>
      </c>
      <c r="U3962" s="41">
        <f>STDEVA(K3962,L3962,M3962,N3962)</f>
        <v/>
      </c>
      <c r="V3962" s="42">
        <f>U3962/Q3962</f>
        <v/>
      </c>
      <c r="W3962" s="43">
        <f>IF(X3962=O3962,"MENOR",IF(X3962=S3962,"PROM[MEN-MED]","PROMEDIO"))</f>
        <v/>
      </c>
      <c r="X3962" s="163">
        <f>IF(V3962&lt;=300%,O3962,IF(AND(V3962&gt;100%,V3962&lt;=150%),S3962,R3962))</f>
        <v/>
      </c>
      <c r="Y3962" s="162">
        <f>ROUND(X3962,0)</f>
        <v/>
      </c>
    </row>
    <row r="3963" ht="15.75" customHeight="1">
      <c r="B3963" s="32" t="inlineStr">
        <is>
          <t>1.2</t>
        </is>
      </c>
      <c r="C3963" s="32" t="n">
        <v>8714199</v>
      </c>
      <c r="D3963" s="58" t="inlineStr">
        <is>
          <t>CAMBIO DE DISCOS DEL FRENO DELANTERO</t>
        </is>
      </c>
      <c r="E3963" s="34" t="inlineStr">
        <is>
          <t>cambio de discos del freno delantero</t>
        </is>
      </c>
      <c r="F3963" s="32" t="inlineStr">
        <is>
          <t>Unidad</t>
        </is>
      </c>
      <c r="G3963" s="35" t="inlineStr">
        <is>
          <t>suministro</t>
        </is>
      </c>
      <c r="H3963" s="159" t="n">
        <v>544901</v>
      </c>
      <c r="I3963" s="37" t="n">
        <v>158.91</v>
      </c>
      <c r="J3963" s="37" t="n">
        <v>151.76</v>
      </c>
      <c r="K3963" s="160">
        <f>H3963*(I3963/J3963)</f>
        <v/>
      </c>
      <c r="L3963" s="159" t="n">
        <v>672733.1681</v>
      </c>
      <c r="M3963" s="159" t="n">
        <v>653139</v>
      </c>
      <c r="N3963" s="159" t="n">
        <v>705390.12</v>
      </c>
      <c r="O3963" s="162">
        <f>MIN(K3963,L3963,M3963,N3963)</f>
        <v/>
      </c>
      <c r="P3963" s="162">
        <f>MAX(K3963,L3963,M3963,N3963)</f>
        <v/>
      </c>
      <c r="Q3963" s="162">
        <f>MEDIAN(K3963,L3963,M3963,N3963)</f>
        <v/>
      </c>
      <c r="R3963" s="162">
        <f>AVERAGE(K3963,L3963,M3963,N3963)</f>
        <v/>
      </c>
      <c r="S3963" s="162">
        <f>AVERAGE(O3963,Q3963)</f>
        <v/>
      </c>
      <c r="T3963" s="162">
        <f>AVERAGE(P3963,Q3963)</f>
        <v/>
      </c>
      <c r="U3963" s="41">
        <f>STDEVA(K3963,L3963,M3963,N3963)</f>
        <v/>
      </c>
      <c r="V3963" s="42">
        <f>U3963/Q3963</f>
        <v/>
      </c>
      <c r="W3963" s="43">
        <f>IF(X3963=O3963,"MENOR",IF(X3963=S3963,"PROM[MEN-MED]","PROMEDIO"))</f>
        <v/>
      </c>
      <c r="X3963" s="163">
        <f>IF(V3963&lt;=300%,O3963,IF(AND(V3963&gt;100%,V3963&lt;=150%),S3963,R3963))</f>
        <v/>
      </c>
      <c r="Y3963" s="162">
        <f>ROUND(X3963,0)</f>
        <v/>
      </c>
    </row>
    <row r="3964" ht="15.75" customHeight="1">
      <c r="B3964" s="32" t="inlineStr">
        <is>
          <t>1.3</t>
        </is>
      </c>
      <c r="C3964" s="32" t="n">
        <v>8714199</v>
      </c>
      <c r="D3964" s="58" t="inlineStr">
        <is>
          <t>CAMBIO DE DISCOS DEL FRENO TRASERO</t>
        </is>
      </c>
      <c r="E3964" s="34" t="inlineStr">
        <is>
          <t>cambio de discos del freno trasero</t>
        </is>
      </c>
      <c r="F3964" s="32" t="inlineStr">
        <is>
          <t>Unidad</t>
        </is>
      </c>
      <c r="G3964" s="35" t="inlineStr">
        <is>
          <t>suministro</t>
        </is>
      </c>
      <c r="H3964" s="159" t="n">
        <v>544901</v>
      </c>
      <c r="I3964" s="37" t="n">
        <v>158.91</v>
      </c>
      <c r="J3964" s="37" t="n">
        <v>151.76</v>
      </c>
      <c r="K3964" s="160">
        <f>H3964*(I3964/J3964)</f>
        <v/>
      </c>
      <c r="L3964" s="159" t="n">
        <v>685546.3741</v>
      </c>
      <c r="M3964" s="159" t="n">
        <v>665579</v>
      </c>
      <c r="N3964" s="159" t="n">
        <v>718825.3199999999</v>
      </c>
      <c r="O3964" s="162">
        <f>MIN(K3964,L3964,M3964,N3964)</f>
        <v/>
      </c>
      <c r="P3964" s="162">
        <f>MAX(K3964,L3964,M3964,N3964)</f>
        <v/>
      </c>
      <c r="Q3964" s="162">
        <f>MEDIAN(K3964,L3964,M3964,N3964)</f>
        <v/>
      </c>
      <c r="R3964" s="162">
        <f>AVERAGE(K3964,L3964,M3964,N3964)</f>
        <v/>
      </c>
      <c r="S3964" s="162">
        <f>AVERAGE(O3964,Q3964)</f>
        <v/>
      </c>
      <c r="T3964" s="162">
        <f>AVERAGE(P3964,Q3964)</f>
        <v/>
      </c>
      <c r="U3964" s="41">
        <f>STDEVA(K3964,L3964,M3964,N3964)</f>
        <v/>
      </c>
      <c r="V3964" s="42">
        <f>U3964/Q3964</f>
        <v/>
      </c>
      <c r="W3964" s="43">
        <f>IF(X3964=O3964,"MENOR",IF(X3964=S3964,"PROM[MEN-MED]","PROMEDIO"))</f>
        <v/>
      </c>
      <c r="X3964" s="163">
        <f>IF(V3964&lt;=300%,O3964,IF(AND(V3964&gt;100%,V3964&lt;=150%),S3964,R3964))</f>
        <v/>
      </c>
      <c r="Y3964" s="162">
        <f>ROUND(X3964,0)</f>
        <v/>
      </c>
    </row>
    <row r="3965" ht="15.75" customHeight="1">
      <c r="B3965" s="32" t="inlineStr">
        <is>
          <t>1.4</t>
        </is>
      </c>
      <c r="C3965" s="32" t="n">
        <v>8714199</v>
      </c>
      <c r="D3965" s="58" t="inlineStr">
        <is>
          <t>CAMBIO DE PURGADOR DE FRENOS</t>
        </is>
      </c>
      <c r="E3965" s="34" t="inlineStr">
        <is>
          <t>cambio de purgador de frenos</t>
        </is>
      </c>
      <c r="F3965" s="32" t="inlineStr">
        <is>
          <t>Unidad</t>
        </is>
      </c>
      <c r="G3965" s="35" t="inlineStr">
        <is>
          <t>suministro</t>
        </is>
      </c>
      <c r="H3965" s="159" t="n">
        <v>273581</v>
      </c>
      <c r="I3965" s="37" t="n">
        <v>158.91</v>
      </c>
      <c r="J3965" s="37" t="n">
        <v>151.76</v>
      </c>
      <c r="K3965" s="160">
        <f>H3965*(I3965/J3965)</f>
        <v/>
      </c>
      <c r="L3965" s="159" t="n">
        <v>333162.7649</v>
      </c>
      <c r="M3965" s="159" t="n">
        <v>323459</v>
      </c>
      <c r="N3965" s="159" t="n">
        <v>349335.72</v>
      </c>
      <c r="O3965" s="162">
        <f>MIN(K3965,L3965,M3965,N3965)</f>
        <v/>
      </c>
      <c r="P3965" s="162">
        <f>MAX(K3965,L3965,M3965,N3965)</f>
        <v/>
      </c>
      <c r="Q3965" s="162">
        <f>MEDIAN(K3965,L3965,M3965,N3965)</f>
        <v/>
      </c>
      <c r="R3965" s="162">
        <f>AVERAGE(K3965,L3965,M3965,N3965)</f>
        <v/>
      </c>
      <c r="S3965" s="162">
        <f>AVERAGE(O3965,Q3965)</f>
        <v/>
      </c>
      <c r="T3965" s="162">
        <f>AVERAGE(P3965,Q3965)</f>
        <v/>
      </c>
      <c r="U3965" s="41">
        <f>STDEVA(K3965,L3965,M3965,N3965)</f>
        <v/>
      </c>
      <c r="V3965" s="42">
        <f>U3965/Q3965</f>
        <v/>
      </c>
      <c r="W3965" s="43">
        <f>IF(X3965=O3965,"MENOR",IF(X3965=S3965,"PROM[MEN-MED]","PROMEDIO"))</f>
        <v/>
      </c>
      <c r="X3965" s="163">
        <f>IF(V3965&lt;=300%,O3965,IF(AND(V3965&gt;100%,V3965&lt;=150%),S3965,R3965))</f>
        <v/>
      </c>
      <c r="Y3965" s="162">
        <f>ROUND(X3965,0)</f>
        <v/>
      </c>
    </row>
    <row r="3966" ht="15.75" customHeight="1">
      <c r="B3966" s="32" t="inlineStr">
        <is>
          <t>1.5</t>
        </is>
      </c>
      <c r="C3966" s="32" t="n">
        <v>8714199</v>
      </c>
      <c r="D3966" s="58" t="inlineStr">
        <is>
          <t>CAMBIO DE JUEGO PASTILLAS DELANTERAS</t>
        </is>
      </c>
      <c r="E3966" s="56" t="inlineStr">
        <is>
          <t>cambio de juego pastillas delanteras</t>
        </is>
      </c>
      <c r="F3966" s="32" t="inlineStr">
        <is>
          <t>Juego</t>
        </is>
      </c>
      <c r="G3966" s="35" t="inlineStr">
        <is>
          <t>suministro</t>
        </is>
      </c>
      <c r="H3966" s="159" t="n">
        <v>273581</v>
      </c>
      <c r="I3966" s="37" t="n">
        <v>158.91</v>
      </c>
      <c r="J3966" s="37" t="n">
        <v>151.76</v>
      </c>
      <c r="K3966" s="160">
        <f>H3966*(I3966/J3966)</f>
        <v/>
      </c>
      <c r="L3966" s="159" t="n">
        <v>342773.7047</v>
      </c>
      <c r="M3966" s="159" t="n">
        <v>332790</v>
      </c>
      <c r="N3966" s="159" t="n">
        <v>359413.2</v>
      </c>
      <c r="O3966" s="162">
        <f>MIN(K3966,L3966,M3966,N3966)</f>
        <v/>
      </c>
      <c r="P3966" s="162">
        <f>MAX(K3966,L3966,M3966,N3966)</f>
        <v/>
      </c>
      <c r="Q3966" s="162">
        <f>MEDIAN(K3966,L3966,M3966,N3966)</f>
        <v/>
      </c>
      <c r="R3966" s="162">
        <f>AVERAGE(K3966,L3966,M3966,N3966)</f>
        <v/>
      </c>
      <c r="S3966" s="162">
        <f>AVERAGE(O3966,Q3966)</f>
        <v/>
      </c>
      <c r="T3966" s="162">
        <f>AVERAGE(P3966,Q3966)</f>
        <v/>
      </c>
      <c r="U3966" s="41">
        <f>STDEVA(K3966,L3966,M3966,N3966)</f>
        <v/>
      </c>
      <c r="V3966" s="42">
        <f>U3966/Q3966</f>
        <v/>
      </c>
      <c r="W3966" s="43">
        <f>IF(X3966=O3966,"MENOR",IF(X3966=S3966,"PROM[MEN-MED]","PROMEDIO"))</f>
        <v/>
      </c>
      <c r="X3966" s="163">
        <f>IF(V3966&lt;=300%,O3966,IF(AND(V3966&gt;100%,V3966&lt;=150%),S3966,R3966))</f>
        <v/>
      </c>
      <c r="Y3966" s="162">
        <f>ROUND(X3966,0)</f>
        <v/>
      </c>
    </row>
    <row r="3967" ht="15.75" customHeight="1">
      <c r="B3967" s="32" t="inlineStr">
        <is>
          <t>1.6</t>
        </is>
      </c>
      <c r="C3967" s="32" t="n">
        <v>8714199</v>
      </c>
      <c r="D3967" s="58" t="inlineStr">
        <is>
          <t>CAMBIO DE GUAYA FRENO DE PARQUEO</t>
        </is>
      </c>
      <c r="E3967" s="34" t="inlineStr">
        <is>
          <t>cambio de guaya freno de parqueo</t>
        </is>
      </c>
      <c r="F3967" s="32" t="inlineStr">
        <is>
          <t>Unidad</t>
        </is>
      </c>
      <c r="G3967" s="35" t="inlineStr">
        <is>
          <t>suministro</t>
        </is>
      </c>
      <c r="H3967" s="159" t="n">
        <v>683953</v>
      </c>
      <c r="I3967" s="37" t="n">
        <v>158.91</v>
      </c>
      <c r="J3967" s="37" t="n">
        <v>151.76</v>
      </c>
      <c r="K3967" s="160">
        <f>H3967*(I3967/J3967)</f>
        <v/>
      </c>
      <c r="L3967" s="159" t="n">
        <v>832907.4418</v>
      </c>
      <c r="M3967" s="159" t="n">
        <v>808648</v>
      </c>
      <c r="N3967" s="159" t="n">
        <v>873339.84</v>
      </c>
      <c r="O3967" s="162">
        <f>MIN(K3967,L3967,M3967,N3967)</f>
        <v/>
      </c>
      <c r="P3967" s="162">
        <f>MAX(K3967,L3967,M3967,N3967)</f>
        <v/>
      </c>
      <c r="Q3967" s="162">
        <f>MEDIAN(K3967,L3967,M3967,N3967)</f>
        <v/>
      </c>
      <c r="R3967" s="162">
        <f>AVERAGE(K3967,L3967,M3967,N3967)</f>
        <v/>
      </c>
      <c r="S3967" s="162">
        <f>AVERAGE(O3967,Q3967)</f>
        <v/>
      </c>
      <c r="T3967" s="162">
        <f>AVERAGE(P3967,Q3967)</f>
        <v/>
      </c>
      <c r="U3967" s="41">
        <f>STDEVA(K3967,L3967,M3967,N3967)</f>
        <v/>
      </c>
      <c r="V3967" s="42">
        <f>U3967/Q3967</f>
        <v/>
      </c>
      <c r="W3967" s="43">
        <f>IF(X3967=O3967,"MENOR",IF(X3967=S3967,"PROM[MEN-MED]","PROMEDIO"))</f>
        <v/>
      </c>
      <c r="X3967" s="163">
        <f>IF(V3967&lt;=300%,O3967,IF(AND(V3967&gt;100%,V3967&lt;=150%),S3967,R3967))</f>
        <v/>
      </c>
      <c r="Y3967" s="162">
        <f>ROUND(X3967,0)</f>
        <v/>
      </c>
    </row>
    <row r="3968" ht="15.75" customHeight="1">
      <c r="B3968" s="32" t="inlineStr">
        <is>
          <t>1.7</t>
        </is>
      </c>
      <c r="C3968" s="32" t="n">
        <v>8714199</v>
      </c>
      <c r="D3968" s="58" t="inlineStr">
        <is>
          <t>CAMBIO DE JUEGO BANDAS FRENO DE PARQUEO</t>
        </is>
      </c>
      <c r="E3968" s="56" t="inlineStr">
        <is>
          <t>cambio de juego bandas freno de parqueo</t>
        </is>
      </c>
      <c r="F3968" s="32" t="inlineStr">
        <is>
          <t>Juego</t>
        </is>
      </c>
      <c r="G3968" s="35" t="inlineStr">
        <is>
          <t>suministro</t>
        </is>
      </c>
      <c r="H3968" s="159" t="n">
        <v>410372</v>
      </c>
      <c r="I3968" s="37" t="n">
        <v>158.91</v>
      </c>
      <c r="J3968" s="37" t="n">
        <v>151.76</v>
      </c>
      <c r="K3968" s="160">
        <f>H3968*(I3968/J3968)</f>
        <v/>
      </c>
      <c r="L3968" s="159" t="n">
        <v>509354.5695</v>
      </c>
      <c r="M3968" s="159" t="n">
        <v>494519</v>
      </c>
      <c r="N3968" s="159" t="n">
        <v>534080.52</v>
      </c>
      <c r="O3968" s="162">
        <f>MIN(K3968,L3968,M3968,N3968)</f>
        <v/>
      </c>
      <c r="P3968" s="162">
        <f>MAX(K3968,L3968,M3968,N3968)</f>
        <v/>
      </c>
      <c r="Q3968" s="162">
        <f>MEDIAN(K3968,L3968,M3968,N3968)</f>
        <v/>
      </c>
      <c r="R3968" s="162">
        <f>AVERAGE(K3968,L3968,M3968,N3968)</f>
        <v/>
      </c>
      <c r="S3968" s="162">
        <f>AVERAGE(O3968,Q3968)</f>
        <v/>
      </c>
      <c r="T3968" s="162">
        <f>AVERAGE(P3968,Q3968)</f>
        <v/>
      </c>
      <c r="U3968" s="41">
        <f>STDEVA(K3968,L3968,M3968,N3968)</f>
        <v/>
      </c>
      <c r="V3968" s="42">
        <f>U3968/Q3968</f>
        <v/>
      </c>
      <c r="W3968" s="43">
        <f>IF(X3968=O3968,"MENOR",IF(X3968=S3968,"PROM[MEN-MED]","PROMEDIO"))</f>
        <v/>
      </c>
      <c r="X3968" s="163">
        <f>IF(V3968&lt;=300%,O3968,IF(AND(V3968&gt;100%,V3968&lt;=150%),S3968,R3968))</f>
        <v/>
      </c>
      <c r="Y3968" s="162">
        <f>ROUND(X3968,0)</f>
        <v/>
      </c>
    </row>
    <row r="3969" ht="15.75" customHeight="1">
      <c r="B3969" s="32" t="inlineStr">
        <is>
          <t>1.8</t>
        </is>
      </c>
      <c r="C3969" s="32" t="n">
        <v>8714199</v>
      </c>
      <c r="D3969" s="58" t="inlineStr">
        <is>
          <t>CAMBIO DE JUEGO PASTILLAS TRASERAS</t>
        </is>
      </c>
      <c r="E3969" s="56" t="inlineStr">
        <is>
          <t>cambio de juego pastillas traseras</t>
        </is>
      </c>
      <c r="F3969" s="32" t="inlineStr">
        <is>
          <t>Juego</t>
        </is>
      </c>
      <c r="G3969" s="35" t="inlineStr">
        <is>
          <t>suministro</t>
        </is>
      </c>
      <c r="H3969" s="159" t="n">
        <v>273581</v>
      </c>
      <c r="I3969" s="37" t="n">
        <v>158.91</v>
      </c>
      <c r="J3969" s="37" t="n">
        <v>151.76</v>
      </c>
      <c r="K3969" s="160">
        <f>H3969*(I3969/J3969)</f>
        <v/>
      </c>
      <c r="L3969" s="159" t="n">
        <v>342773.7047</v>
      </c>
      <c r="M3969" s="159" t="n">
        <v>332790</v>
      </c>
      <c r="N3969" s="159" t="n">
        <v>359413.2</v>
      </c>
      <c r="O3969" s="162">
        <f>MIN(K3969,L3969,M3969,N3969)</f>
        <v/>
      </c>
      <c r="P3969" s="162">
        <f>MAX(K3969,L3969,M3969,N3969)</f>
        <v/>
      </c>
      <c r="Q3969" s="162">
        <f>MEDIAN(K3969,L3969,M3969,N3969)</f>
        <v/>
      </c>
      <c r="R3969" s="162">
        <f>AVERAGE(K3969,L3969,M3969,N3969)</f>
        <v/>
      </c>
      <c r="S3969" s="162">
        <f>AVERAGE(O3969,Q3969)</f>
        <v/>
      </c>
      <c r="T3969" s="162">
        <f>AVERAGE(P3969,Q3969)</f>
        <v/>
      </c>
      <c r="U3969" s="41">
        <f>STDEVA(K3969,L3969,M3969,N3969)</f>
        <v/>
      </c>
      <c r="V3969" s="42">
        <f>U3969/Q3969</f>
        <v/>
      </c>
      <c r="W3969" s="43">
        <f>IF(X3969=O3969,"MENOR",IF(X3969=S3969,"PROM[MEN-MED]","PROMEDIO"))</f>
        <v/>
      </c>
      <c r="X3969" s="163">
        <f>IF(V3969&lt;=300%,O3969,IF(AND(V3969&gt;100%,V3969&lt;=150%),S3969,R3969))</f>
        <v/>
      </c>
      <c r="Y3969" s="162">
        <f>ROUND(X3969,0)</f>
        <v/>
      </c>
    </row>
    <row r="3970" ht="15.75" customHeight="1">
      <c r="B3970" s="32" t="inlineStr">
        <is>
          <t>1.9</t>
        </is>
      </c>
      <c r="C3970" s="32" t="n">
        <v>8714199</v>
      </c>
      <c r="D3970" s="58" t="inlineStr">
        <is>
          <t>CAMBIO DE MORDAZA FRENO DELANTERO</t>
        </is>
      </c>
      <c r="E3970" s="34" t="inlineStr">
        <is>
          <t>cambio de mordaza freno delantero</t>
        </is>
      </c>
      <c r="F3970" s="32" t="inlineStr">
        <is>
          <t>Unidad</t>
        </is>
      </c>
      <c r="G3970" s="35" t="inlineStr">
        <is>
          <t>suministro</t>
        </is>
      </c>
      <c r="H3970" s="159" t="n">
        <v>542640</v>
      </c>
      <c r="I3970" s="37" t="n">
        <v>158.91</v>
      </c>
      <c r="J3970" s="37" t="n">
        <v>151.76</v>
      </c>
      <c r="K3970" s="160">
        <f>H3970*(I3970/J3970)</f>
        <v/>
      </c>
      <c r="L3970" s="159" t="n">
        <v>666325.5416999999</v>
      </c>
      <c r="M3970" s="159" t="n">
        <v>646918</v>
      </c>
      <c r="N3970" s="159" t="n">
        <v>698671.4399999999</v>
      </c>
      <c r="O3970" s="162">
        <f>MIN(K3970,L3970,M3970,N3970)</f>
        <v/>
      </c>
      <c r="P3970" s="162">
        <f>MAX(K3970,L3970,M3970,N3970)</f>
        <v/>
      </c>
      <c r="Q3970" s="162">
        <f>MEDIAN(K3970,L3970,M3970,N3970)</f>
        <v/>
      </c>
      <c r="R3970" s="162">
        <f>AVERAGE(K3970,L3970,M3970,N3970)</f>
        <v/>
      </c>
      <c r="S3970" s="162">
        <f>AVERAGE(O3970,Q3970)</f>
        <v/>
      </c>
      <c r="T3970" s="162">
        <f>AVERAGE(P3970,Q3970)</f>
        <v/>
      </c>
      <c r="U3970" s="41">
        <f>STDEVA(K3970,L3970,M3970,N3970)</f>
        <v/>
      </c>
      <c r="V3970" s="42">
        <f>U3970/Q3970</f>
        <v/>
      </c>
      <c r="W3970" s="43">
        <f>IF(X3970=O3970,"MENOR",IF(X3970=S3970,"PROM[MEN-MED]","PROMEDIO"))</f>
        <v/>
      </c>
      <c r="X3970" s="163">
        <f>IF(V3970&lt;=300%,O3970,IF(AND(V3970&gt;100%,V3970&lt;=150%),S3970,R3970))</f>
        <v/>
      </c>
      <c r="Y3970" s="162">
        <f>ROUND(X3970,0)</f>
        <v/>
      </c>
    </row>
    <row r="3971" ht="15.75" customHeight="1">
      <c r="B3971" s="32" t="inlineStr">
        <is>
          <t>1.10</t>
        </is>
      </c>
      <c r="C3971" s="32" t="n">
        <v>8714199</v>
      </c>
      <c r="D3971" s="58" t="inlineStr">
        <is>
          <t>CAMBIO DE MORDAZA FRENO TRASERO</t>
        </is>
      </c>
      <c r="E3971" s="34" t="inlineStr">
        <is>
          <t>cambio de mordaza freno trasero</t>
        </is>
      </c>
      <c r="F3971" s="32" t="inlineStr">
        <is>
          <t>Unidad</t>
        </is>
      </c>
      <c r="G3971" s="35" t="inlineStr">
        <is>
          <t>suministro</t>
        </is>
      </c>
      <c r="H3971" s="159" t="n">
        <v>542640</v>
      </c>
      <c r="I3971" s="37" t="n">
        <v>158.91</v>
      </c>
      <c r="J3971" s="37" t="n">
        <v>151.76</v>
      </c>
      <c r="K3971" s="160">
        <f>H3971*(I3971/J3971)</f>
        <v/>
      </c>
      <c r="L3971" s="159" t="n">
        <v>659918.9387000001</v>
      </c>
      <c r="M3971" s="159" t="n">
        <v>640698</v>
      </c>
      <c r="N3971" s="159" t="n">
        <v>691953.84</v>
      </c>
      <c r="O3971" s="162">
        <f>MIN(K3971,L3971,M3971,N3971)</f>
        <v/>
      </c>
      <c r="P3971" s="162">
        <f>MAX(K3971,L3971,M3971,N3971)</f>
        <v/>
      </c>
      <c r="Q3971" s="162">
        <f>MEDIAN(K3971,L3971,M3971,N3971)</f>
        <v/>
      </c>
      <c r="R3971" s="162">
        <f>AVERAGE(K3971,L3971,M3971,N3971)</f>
        <v/>
      </c>
      <c r="S3971" s="162">
        <f>AVERAGE(O3971,Q3971)</f>
        <v/>
      </c>
      <c r="T3971" s="162">
        <f>AVERAGE(P3971,Q3971)</f>
        <v/>
      </c>
      <c r="U3971" s="41">
        <f>STDEVA(K3971,L3971,M3971,N3971)</f>
        <v/>
      </c>
      <c r="V3971" s="42">
        <f>U3971/Q3971</f>
        <v/>
      </c>
      <c r="W3971" s="43">
        <f>IF(X3971=O3971,"MENOR",IF(X3971=S3971,"PROM[MEN-MED]","PROMEDIO"))</f>
        <v/>
      </c>
      <c r="X3971" s="163">
        <f>IF(V3971&lt;=300%,O3971,IF(AND(V3971&gt;100%,V3971&lt;=150%),S3971,R3971))</f>
        <v/>
      </c>
      <c r="Y3971" s="162">
        <f>ROUND(X3971,0)</f>
        <v/>
      </c>
    </row>
    <row r="3972" ht="15.75" customHeight="1">
      <c r="B3972" s="32" t="inlineStr">
        <is>
          <t>1.11</t>
        </is>
      </c>
      <c r="C3972" s="32" t="n">
        <v>8714199</v>
      </c>
      <c r="D3972" s="58" t="inlineStr">
        <is>
          <t>CAMBIO DE DEPÓSITO DE LÍQUIDO DE FRENOS</t>
        </is>
      </c>
      <c r="E3972" s="34" t="inlineStr">
        <is>
          <t>cambio de depósito de líquido de frenos</t>
        </is>
      </c>
      <c r="F3972" s="32" t="inlineStr">
        <is>
          <t>Unidad</t>
        </is>
      </c>
      <c r="G3972" s="35" t="inlineStr">
        <is>
          <t>suministro</t>
        </is>
      </c>
      <c r="H3972" s="159" t="n">
        <v>542640</v>
      </c>
      <c r="I3972" s="37" t="n">
        <v>158.91</v>
      </c>
      <c r="J3972" s="37" t="n">
        <v>151.76</v>
      </c>
      <c r="K3972" s="160">
        <f>H3972*(I3972/J3972)</f>
        <v/>
      </c>
      <c r="L3972" s="159" t="n">
        <v>666325.5416999999</v>
      </c>
      <c r="M3972" s="159" t="n">
        <v>646918</v>
      </c>
      <c r="N3972" s="159" t="n">
        <v>698671.4399999999</v>
      </c>
      <c r="O3972" s="162">
        <f>MIN(K3972,L3972,M3972,N3972)</f>
        <v/>
      </c>
      <c r="P3972" s="162">
        <f>MAX(K3972,L3972,M3972,N3972)</f>
        <v/>
      </c>
      <c r="Q3972" s="162">
        <f>MEDIAN(K3972,L3972,M3972,N3972)</f>
        <v/>
      </c>
      <c r="R3972" s="162">
        <f>AVERAGE(K3972,L3972,M3972,N3972)</f>
        <v/>
      </c>
      <c r="S3972" s="162">
        <f>AVERAGE(O3972,Q3972)</f>
        <v/>
      </c>
      <c r="T3972" s="162">
        <f>AVERAGE(P3972,Q3972)</f>
        <v/>
      </c>
      <c r="U3972" s="41">
        <f>STDEVA(K3972,L3972,M3972,N3972)</f>
        <v/>
      </c>
      <c r="V3972" s="42">
        <f>U3972/Q3972</f>
        <v/>
      </c>
      <c r="W3972" s="43">
        <f>IF(X3972=O3972,"MENOR",IF(X3972=S3972,"PROM[MEN-MED]","PROMEDIO"))</f>
        <v/>
      </c>
      <c r="X3972" s="163">
        <f>IF(V3972&lt;=300%,O3972,IF(AND(V3972&gt;100%,V3972&lt;=150%),S3972,R3972))</f>
        <v/>
      </c>
      <c r="Y3972" s="162">
        <f>ROUND(X3972,0)</f>
        <v/>
      </c>
    </row>
    <row r="3973" ht="15.75" customHeight="1">
      <c r="B3973" s="32" t="inlineStr">
        <is>
          <t>1.12</t>
        </is>
      </c>
      <c r="C3973" s="32" t="n">
        <v>8714199</v>
      </c>
      <c r="D3973" s="58" t="inlineStr">
        <is>
          <t xml:space="preserve">CAMBIO DE MANGUERAS DE FRENO DELANTERAS </t>
        </is>
      </c>
      <c r="E3973" s="34" t="inlineStr">
        <is>
          <t xml:space="preserve">cambio de mangueras de freno delanteras </t>
        </is>
      </c>
      <c r="F3973" s="32" t="inlineStr">
        <is>
          <t>Unidad</t>
        </is>
      </c>
      <c r="G3973" s="35" t="inlineStr">
        <is>
          <t>suministro</t>
        </is>
      </c>
      <c r="H3973" s="159" t="n">
        <v>542640</v>
      </c>
      <c r="I3973" s="37" t="n">
        <v>158.91</v>
      </c>
      <c r="J3973" s="37" t="n">
        <v>151.76</v>
      </c>
      <c r="K3973" s="160">
        <f>H3973*(I3973/J3973)</f>
        <v/>
      </c>
      <c r="L3973" s="159" t="n">
        <v>685546.3741</v>
      </c>
      <c r="M3973" s="159" t="n">
        <v>665579</v>
      </c>
      <c r="N3973" s="159" t="n">
        <v>718825.3199999999</v>
      </c>
      <c r="O3973" s="162">
        <f>MIN(K3973,L3973,M3973,N3973)</f>
        <v/>
      </c>
      <c r="P3973" s="162">
        <f>MAX(K3973,L3973,M3973,N3973)</f>
        <v/>
      </c>
      <c r="Q3973" s="162">
        <f>MEDIAN(K3973,L3973,M3973,N3973)</f>
        <v/>
      </c>
      <c r="R3973" s="162">
        <f>AVERAGE(K3973,L3973,M3973,N3973)</f>
        <v/>
      </c>
      <c r="S3973" s="162">
        <f>AVERAGE(O3973,Q3973)</f>
        <v/>
      </c>
      <c r="T3973" s="162">
        <f>AVERAGE(P3973,Q3973)</f>
        <v/>
      </c>
      <c r="U3973" s="41">
        <f>STDEVA(K3973,L3973,M3973,N3973)</f>
        <v/>
      </c>
      <c r="V3973" s="42">
        <f>U3973/Q3973</f>
        <v/>
      </c>
      <c r="W3973" s="43">
        <f>IF(X3973=O3973,"MENOR",IF(X3973=S3973,"PROM[MEN-MED]","PROMEDIO"))</f>
        <v/>
      </c>
      <c r="X3973" s="163">
        <f>IF(V3973&lt;=300%,O3973,IF(AND(V3973&gt;100%,V3973&lt;=150%),S3973,R3973))</f>
        <v/>
      </c>
      <c r="Y3973" s="162">
        <f>ROUND(X3973,0)</f>
        <v/>
      </c>
    </row>
    <row r="3974" ht="15.75" customHeight="1">
      <c r="B3974" s="32" t="inlineStr">
        <is>
          <t>1.13</t>
        </is>
      </c>
      <c r="C3974" s="32" t="n">
        <v>8714199</v>
      </c>
      <c r="D3974" s="58" t="inlineStr">
        <is>
          <t xml:space="preserve">CAMBIO DE MANGUERAS DE FRENO TRASERAS </t>
        </is>
      </c>
      <c r="E3974" s="34" t="inlineStr">
        <is>
          <t xml:space="preserve">cambio de mangueras de freno traseras </t>
        </is>
      </c>
      <c r="F3974" s="32" t="inlineStr">
        <is>
          <t>Unidad</t>
        </is>
      </c>
      <c r="G3974" s="35" t="inlineStr">
        <is>
          <t>suministro</t>
        </is>
      </c>
      <c r="H3974" s="159" t="n">
        <v>542640</v>
      </c>
      <c r="I3974" s="37" t="n">
        <v>158.91</v>
      </c>
      <c r="J3974" s="37" t="n">
        <v>151.76</v>
      </c>
      <c r="K3974" s="160">
        <f>H3974*(I3974/J3974)</f>
        <v/>
      </c>
      <c r="L3974" s="159" t="n">
        <v>679139.7711</v>
      </c>
      <c r="M3974" s="159" t="n">
        <v>659359</v>
      </c>
      <c r="N3974" s="159" t="n">
        <v>712107.72</v>
      </c>
      <c r="O3974" s="162">
        <f>MIN(K3974,L3974,M3974,N3974)</f>
        <v/>
      </c>
      <c r="P3974" s="162">
        <f>MAX(K3974,L3974,M3974,N3974)</f>
        <v/>
      </c>
      <c r="Q3974" s="162">
        <f>MEDIAN(K3974,L3974,M3974,N3974)</f>
        <v/>
      </c>
      <c r="R3974" s="162">
        <f>AVERAGE(K3974,L3974,M3974,N3974)</f>
        <v/>
      </c>
      <c r="S3974" s="162">
        <f>AVERAGE(O3974,Q3974)</f>
        <v/>
      </c>
      <c r="T3974" s="162">
        <f>AVERAGE(P3974,Q3974)</f>
        <v/>
      </c>
      <c r="U3974" s="41">
        <f>STDEVA(K3974,L3974,M3974,N3974)</f>
        <v/>
      </c>
      <c r="V3974" s="42">
        <f>U3974/Q3974</f>
        <v/>
      </c>
      <c r="W3974" s="43">
        <f>IF(X3974=O3974,"MENOR",IF(X3974=S3974,"PROM[MEN-MED]","PROMEDIO"))</f>
        <v/>
      </c>
      <c r="X3974" s="163">
        <f>IF(V3974&lt;=300%,O3974,IF(AND(V3974&gt;100%,V3974&lt;=150%),S3974,R3974))</f>
        <v/>
      </c>
      <c r="Y3974" s="162">
        <f>ROUND(X3974,0)</f>
        <v/>
      </c>
    </row>
    <row r="3975" ht="15.75" customHeight="1">
      <c r="B3975" s="32" t="inlineStr">
        <is>
          <t>1.14</t>
        </is>
      </c>
      <c r="C3975" s="32" t="n">
        <v>8714199</v>
      </c>
      <c r="D3975" s="58" t="inlineStr">
        <is>
          <t>CAMBIO DE BOOSTER DE FRENO (SERVO FRENO)</t>
        </is>
      </c>
      <c r="E3975" s="34" t="inlineStr">
        <is>
          <t>cambio de booster de freno (servo freno)</t>
        </is>
      </c>
      <c r="F3975" s="32" t="inlineStr">
        <is>
          <t>Unidad</t>
        </is>
      </c>
      <c r="G3975" s="35" t="inlineStr">
        <is>
          <t>suministro</t>
        </is>
      </c>
      <c r="H3975" s="159" t="n">
        <v>1094324</v>
      </c>
      <c r="I3975" s="37" t="n">
        <v>158.91</v>
      </c>
      <c r="J3975" s="37" t="n">
        <v>151.76</v>
      </c>
      <c r="K3975" s="160">
        <f>H3975*(I3975/J3975)</f>
        <v/>
      </c>
      <c r="L3975" s="159" t="n">
        <v>1332652.1068</v>
      </c>
      <c r="M3975" s="159" t="n">
        <v>1293837</v>
      </c>
      <c r="N3975" s="159" t="n">
        <v>1397343.96</v>
      </c>
      <c r="O3975" s="162">
        <f>MIN(K3975,L3975,M3975,N3975)</f>
        <v/>
      </c>
      <c r="P3975" s="162">
        <f>MAX(K3975,L3975,M3975,N3975)</f>
        <v/>
      </c>
      <c r="Q3975" s="162">
        <f>MEDIAN(K3975,L3975,M3975,N3975)</f>
        <v/>
      </c>
      <c r="R3975" s="162">
        <f>AVERAGE(K3975,L3975,M3975,N3975)</f>
        <v/>
      </c>
      <c r="S3975" s="162">
        <f>AVERAGE(O3975,Q3975)</f>
        <v/>
      </c>
      <c r="T3975" s="162">
        <f>AVERAGE(P3975,Q3975)</f>
        <v/>
      </c>
      <c r="U3975" s="41">
        <f>STDEVA(K3975,L3975,M3975,N3975)</f>
        <v/>
      </c>
      <c r="V3975" s="42">
        <f>U3975/Q3975</f>
        <v/>
      </c>
      <c r="W3975" s="43">
        <f>IF(X3975=O3975,"MENOR",IF(X3975=S3975,"PROM[MEN-MED]","PROMEDIO"))</f>
        <v/>
      </c>
      <c r="X3975" s="163">
        <f>IF(V3975&lt;=300%,O3975,IF(AND(V3975&gt;100%,V3975&lt;=150%),S3975,R3975))</f>
        <v/>
      </c>
      <c r="Y3975" s="162">
        <f>ROUND(X3975,0)</f>
        <v/>
      </c>
    </row>
    <row r="3976" ht="15.75" customHeight="1">
      <c r="B3976" s="32" t="inlineStr">
        <is>
          <t>1.15</t>
        </is>
      </c>
      <c r="C3976" s="32" t="n">
        <v>8714199</v>
      </c>
      <c r="D3976" s="58" t="inlineStr">
        <is>
          <t>CAMBIO DE ABS (SISTEMA ANTIBLOQUEO DE FRENOS)</t>
        </is>
      </c>
      <c r="E3976" s="34" t="inlineStr">
        <is>
          <t>cambio de abs (sistema antibloqueo de frenos)</t>
        </is>
      </c>
      <c r="F3976" s="32" t="inlineStr">
        <is>
          <t>Unidad</t>
        </is>
      </c>
      <c r="G3976" s="35" t="inlineStr">
        <is>
          <t>suministro</t>
        </is>
      </c>
      <c r="H3976" s="159" t="n">
        <v>544901</v>
      </c>
      <c r="I3976" s="37" t="n">
        <v>158.91</v>
      </c>
      <c r="J3976" s="37" t="n">
        <v>151.76</v>
      </c>
      <c r="K3976" s="160">
        <f>H3976*(I3976/J3976)</f>
        <v/>
      </c>
      <c r="L3976" s="159" t="n">
        <v>672733.1681</v>
      </c>
      <c r="M3976" s="159" t="n">
        <v>653139</v>
      </c>
      <c r="N3976" s="159" t="n">
        <v>705390.12</v>
      </c>
      <c r="O3976" s="162">
        <f>MIN(K3976,L3976,M3976,N3976)</f>
        <v/>
      </c>
      <c r="P3976" s="162">
        <f>MAX(K3976,L3976,M3976,N3976)</f>
        <v/>
      </c>
      <c r="Q3976" s="162">
        <f>MEDIAN(K3976,L3976,M3976,N3976)</f>
        <v/>
      </c>
      <c r="R3976" s="162">
        <f>AVERAGE(K3976,L3976,M3976,N3976)</f>
        <v/>
      </c>
      <c r="S3976" s="162">
        <f>AVERAGE(O3976,Q3976)</f>
        <v/>
      </c>
      <c r="T3976" s="162">
        <f>AVERAGE(P3976,Q3976)</f>
        <v/>
      </c>
      <c r="U3976" s="41">
        <f>STDEVA(K3976,L3976,M3976,N3976)</f>
        <v/>
      </c>
      <c r="V3976" s="42">
        <f>U3976/Q3976</f>
        <v/>
      </c>
      <c r="W3976" s="43">
        <f>IF(X3976=O3976,"MENOR",IF(X3976=S3976,"PROM[MEN-MED]","PROMEDIO"))</f>
        <v/>
      </c>
      <c r="X3976" s="163">
        <f>IF(V3976&lt;=300%,O3976,IF(AND(V3976&gt;100%,V3976&lt;=150%),S3976,R3976))</f>
        <v/>
      </c>
      <c r="Y3976" s="162">
        <f>ROUND(X3976,0)</f>
        <v/>
      </c>
    </row>
    <row r="3977" ht="15.75" customHeight="1">
      <c r="B3977" s="32" t="inlineStr">
        <is>
          <t>1.16</t>
        </is>
      </c>
      <c r="C3977" s="32" t="n">
        <v>8714199</v>
      </c>
      <c r="D3977" s="58" t="inlineStr">
        <is>
          <t>CAMBIO DE EBD (DISTRIBUCIÓN ELECTRÓNICA DE FRENADO)</t>
        </is>
      </c>
      <c r="E3977" s="34" t="inlineStr">
        <is>
          <t>cambio de ebd (distribución electrónica de frenado)</t>
        </is>
      </c>
      <c r="F3977" s="32" t="inlineStr">
        <is>
          <t>Unidad</t>
        </is>
      </c>
      <c r="G3977" s="35" t="inlineStr">
        <is>
          <t>suministro</t>
        </is>
      </c>
      <c r="H3977" s="159" t="n">
        <v>820743</v>
      </c>
      <c r="I3977" s="37" t="n">
        <v>158.91</v>
      </c>
      <c r="J3977" s="37" t="n">
        <v>151.76</v>
      </c>
      <c r="K3977" s="160">
        <f>H3977*(I3977/J3977)</f>
        <v/>
      </c>
      <c r="L3977" s="159" t="n">
        <v>1009099.2345</v>
      </c>
      <c r="M3977" s="159" t="n">
        <v>979708</v>
      </c>
      <c r="N3977" s="159" t="n">
        <v>1058084.64</v>
      </c>
      <c r="O3977" s="162">
        <f>MIN(K3977,L3977,M3977,N3977)</f>
        <v/>
      </c>
      <c r="P3977" s="162">
        <f>MAX(K3977,L3977,M3977,N3977)</f>
        <v/>
      </c>
      <c r="Q3977" s="162">
        <f>MEDIAN(K3977,L3977,M3977,N3977)</f>
        <v/>
      </c>
      <c r="R3977" s="162">
        <f>AVERAGE(K3977,L3977,M3977,N3977)</f>
        <v/>
      </c>
      <c r="S3977" s="162">
        <f>AVERAGE(O3977,Q3977)</f>
        <v/>
      </c>
      <c r="T3977" s="162">
        <f>AVERAGE(P3977,Q3977)</f>
        <v/>
      </c>
      <c r="U3977" s="41">
        <f>STDEVA(K3977,L3977,M3977,N3977)</f>
        <v/>
      </c>
      <c r="V3977" s="42">
        <f>U3977/Q3977</f>
        <v/>
      </c>
      <c r="W3977" s="43">
        <f>IF(X3977=O3977,"MENOR",IF(X3977=S3977,"PROM[MEN-MED]","PROMEDIO"))</f>
        <v/>
      </c>
      <c r="X3977" s="163">
        <f>IF(V3977&lt;=300%,O3977,IF(AND(V3977&gt;100%,V3977&lt;=150%),S3977,R3977))</f>
        <v/>
      </c>
      <c r="Y3977" s="162">
        <f>ROUND(X3977,0)</f>
        <v/>
      </c>
    </row>
    <row r="3978" ht="15.75" customHeight="1">
      <c r="B3978" s="32" t="inlineStr">
        <is>
          <t>1.17</t>
        </is>
      </c>
      <c r="C3978" s="32" t="n">
        <v>8714199</v>
      </c>
      <c r="D3978" s="58" t="inlineStr">
        <is>
          <t xml:space="preserve">CAMBIO DE MUELLE DE RETORNO DEL PEDAL DE FRENO </t>
        </is>
      </c>
      <c r="E3978" s="34" t="inlineStr">
        <is>
          <t xml:space="preserve">cambio de muelle de retorno del pedal de freno </t>
        </is>
      </c>
      <c r="F3978" s="32" t="inlineStr">
        <is>
          <t>Unidad</t>
        </is>
      </c>
      <c r="G3978" s="35" t="inlineStr">
        <is>
          <t>suministro</t>
        </is>
      </c>
      <c r="H3978" s="159" t="n">
        <v>544901</v>
      </c>
      <c r="I3978" s="37" t="n">
        <v>158.91</v>
      </c>
      <c r="J3978" s="37" t="n">
        <v>151.76</v>
      </c>
      <c r="K3978" s="160">
        <f>H3978*(I3978/J3978)</f>
        <v/>
      </c>
      <c r="L3978" s="159" t="n">
        <v>666325.5416999999</v>
      </c>
      <c r="M3978" s="159" t="n">
        <v>646918</v>
      </c>
      <c r="N3978" s="159" t="n">
        <v>698671.4399999999</v>
      </c>
      <c r="O3978" s="162">
        <f>MIN(K3978,L3978,M3978,N3978)</f>
        <v/>
      </c>
      <c r="P3978" s="162">
        <f>MAX(K3978,L3978,M3978,N3978)</f>
        <v/>
      </c>
      <c r="Q3978" s="162">
        <f>MEDIAN(K3978,L3978,M3978,N3978)</f>
        <v/>
      </c>
      <c r="R3978" s="162">
        <f>AVERAGE(K3978,L3978,M3978,N3978)</f>
        <v/>
      </c>
      <c r="S3978" s="162">
        <f>AVERAGE(O3978,Q3978)</f>
        <v/>
      </c>
      <c r="T3978" s="162">
        <f>AVERAGE(P3978,Q3978)</f>
        <v/>
      </c>
      <c r="U3978" s="41">
        <f>STDEVA(K3978,L3978,M3978,N3978)</f>
        <v/>
      </c>
      <c r="V3978" s="42">
        <f>U3978/Q3978</f>
        <v/>
      </c>
      <c r="W3978" s="43">
        <f>IF(X3978=O3978,"MENOR",IF(X3978=S3978,"PROM[MEN-MED]","PROMEDIO"))</f>
        <v/>
      </c>
      <c r="X3978" s="163">
        <f>IF(V3978&lt;=300%,O3978,IF(AND(V3978&gt;100%,V3978&lt;=150%),S3978,R3978))</f>
        <v/>
      </c>
      <c r="Y3978" s="162">
        <f>ROUND(X3978,0)</f>
        <v/>
      </c>
    </row>
    <row r="3979" ht="15.75" customHeight="1">
      <c r="B3979" s="32" t="inlineStr">
        <is>
          <t>1.18</t>
        </is>
      </c>
      <c r="C3979" s="32" t="n">
        <v>8714199</v>
      </c>
      <c r="D3979" s="58" t="inlineStr">
        <is>
          <t>CAMBIO DE CONJUNTO DEL INTERRUPTOR DE LAS LUCES DE FRENO</t>
        </is>
      </c>
      <c r="E3979" s="34" t="inlineStr">
        <is>
          <t>cambio de conjunto del interruptor de las luces de freno</t>
        </is>
      </c>
      <c r="F3979" s="32" t="inlineStr">
        <is>
          <t>Unidad</t>
        </is>
      </c>
      <c r="G3979" s="35" t="inlineStr">
        <is>
          <t>suministro</t>
        </is>
      </c>
      <c r="H3979" s="159" t="n">
        <v>273581</v>
      </c>
      <c r="I3979" s="37" t="n">
        <v>158.91</v>
      </c>
      <c r="J3979" s="37" t="n">
        <v>151.76</v>
      </c>
      <c r="K3979" s="160">
        <f>H3979*(I3979/J3979)</f>
        <v/>
      </c>
      <c r="L3979" s="159" t="n">
        <v>333162.7649</v>
      </c>
      <c r="M3979" s="159" t="n">
        <v>323459</v>
      </c>
      <c r="N3979" s="159" t="n">
        <v>349335.72</v>
      </c>
      <c r="O3979" s="162">
        <f>MIN(K3979,L3979,M3979,N3979)</f>
        <v/>
      </c>
      <c r="P3979" s="162">
        <f>MAX(K3979,L3979,M3979,N3979)</f>
        <v/>
      </c>
      <c r="Q3979" s="162">
        <f>MEDIAN(K3979,L3979,M3979,N3979)</f>
        <v/>
      </c>
      <c r="R3979" s="162">
        <f>AVERAGE(K3979,L3979,M3979,N3979)</f>
        <v/>
      </c>
      <c r="S3979" s="162">
        <f>AVERAGE(O3979,Q3979)</f>
        <v/>
      </c>
      <c r="T3979" s="162">
        <f>AVERAGE(P3979,Q3979)</f>
        <v/>
      </c>
      <c r="U3979" s="41">
        <f>STDEVA(K3979,L3979,M3979,N3979)</f>
        <v/>
      </c>
      <c r="V3979" s="42">
        <f>U3979/Q3979</f>
        <v/>
      </c>
      <c r="W3979" s="43">
        <f>IF(X3979=O3979,"MENOR",IF(X3979=S3979,"PROM[MEN-MED]","PROMEDIO"))</f>
        <v/>
      </c>
      <c r="X3979" s="163">
        <f>IF(V3979&lt;=300%,O3979,IF(AND(V3979&gt;100%,V3979&lt;=150%),S3979,R3979))</f>
        <v/>
      </c>
      <c r="Y3979" s="162">
        <f>ROUND(X3979,0)</f>
        <v/>
      </c>
    </row>
    <row r="3980" ht="15.75" customHeight="1">
      <c r="B3980" s="32" t="inlineStr">
        <is>
          <t>1.19</t>
        </is>
      </c>
      <c r="C3980" s="32" t="n">
        <v>8714199</v>
      </c>
      <c r="D3980" s="58" t="inlineStr">
        <is>
          <t>CAMBIO DE CONJUNTO SOPORTE DEL PEDAL DE FRENO</t>
        </is>
      </c>
      <c r="E3980" s="34" t="inlineStr">
        <is>
          <t>cambio de conjunto soporte del pedal de freno</t>
        </is>
      </c>
      <c r="F3980" s="32" t="inlineStr">
        <is>
          <t>Unidad</t>
        </is>
      </c>
      <c r="G3980" s="35" t="inlineStr">
        <is>
          <t>suministro</t>
        </is>
      </c>
      <c r="H3980" s="159" t="n">
        <v>544901</v>
      </c>
      <c r="I3980" s="37" t="n">
        <v>158.91</v>
      </c>
      <c r="J3980" s="37" t="n">
        <v>151.76</v>
      </c>
      <c r="K3980" s="160">
        <f>H3980*(I3980/J3980)</f>
        <v/>
      </c>
      <c r="L3980" s="159" t="n">
        <v>672733.1681</v>
      </c>
      <c r="M3980" s="159" t="n">
        <v>653139</v>
      </c>
      <c r="N3980" s="159" t="n">
        <v>705390.12</v>
      </c>
      <c r="O3980" s="162">
        <f>MIN(K3980,L3980,M3980,N3980)</f>
        <v/>
      </c>
      <c r="P3980" s="162">
        <f>MAX(K3980,L3980,M3980,N3980)</f>
        <v/>
      </c>
      <c r="Q3980" s="162">
        <f>MEDIAN(K3980,L3980,M3980,N3980)</f>
        <v/>
      </c>
      <c r="R3980" s="162">
        <f>AVERAGE(K3980,L3980,M3980,N3980)</f>
        <v/>
      </c>
      <c r="S3980" s="162">
        <f>AVERAGE(O3980,Q3980)</f>
        <v/>
      </c>
      <c r="T3980" s="162">
        <f>AVERAGE(P3980,Q3980)</f>
        <v/>
      </c>
      <c r="U3980" s="41">
        <f>STDEVA(K3980,L3980,M3980,N3980)</f>
        <v/>
      </c>
      <c r="V3980" s="42">
        <f>U3980/Q3980</f>
        <v/>
      </c>
      <c r="W3980" s="43">
        <f>IF(X3980=O3980,"MENOR",IF(X3980=S3980,"PROM[MEN-MED]","PROMEDIO"))</f>
        <v/>
      </c>
      <c r="X3980" s="163">
        <f>IF(V3980&lt;=300%,O3980,IF(AND(V3980&gt;100%,V3980&lt;=150%),S3980,R3980))</f>
        <v/>
      </c>
      <c r="Y3980" s="162">
        <f>ROUND(X3980,0)</f>
        <v/>
      </c>
    </row>
    <row r="3981" ht="15.75" customHeight="1">
      <c r="B3981" s="32" t="inlineStr">
        <is>
          <t>1.20</t>
        </is>
      </c>
      <c r="C3981" s="32" t="n">
        <v>8714199</v>
      </c>
      <c r="D3981" s="58" t="inlineStr">
        <is>
          <t>CAMBIO DE JUNTA DEL SERVOFRENO</t>
        </is>
      </c>
      <c r="E3981" s="34" t="inlineStr">
        <is>
          <t>cambio de junta del servofreno</t>
        </is>
      </c>
      <c r="F3981" s="32" t="inlineStr">
        <is>
          <t>Unidad</t>
        </is>
      </c>
      <c r="G3981" s="35" t="inlineStr">
        <is>
          <t>suministro</t>
        </is>
      </c>
      <c r="H3981" s="159" t="n">
        <v>820743</v>
      </c>
      <c r="I3981" s="37" t="n">
        <v>158.91</v>
      </c>
      <c r="J3981" s="37" t="n">
        <v>151.76</v>
      </c>
      <c r="K3981" s="160">
        <f>H3981*(I3981/J3981)</f>
        <v/>
      </c>
      <c r="L3981" s="159" t="n">
        <v>989878.414</v>
      </c>
      <c r="M3981" s="159" t="n">
        <v>961047</v>
      </c>
      <c r="N3981" s="159" t="n">
        <v>1037930.76</v>
      </c>
      <c r="O3981" s="162">
        <f>MIN(K3981,L3981,M3981,N3981)</f>
        <v/>
      </c>
      <c r="P3981" s="162">
        <f>MAX(K3981,L3981,M3981,N3981)</f>
        <v/>
      </c>
      <c r="Q3981" s="162">
        <f>MEDIAN(K3981,L3981,M3981,N3981)</f>
        <v/>
      </c>
      <c r="R3981" s="162">
        <f>AVERAGE(K3981,L3981,M3981,N3981)</f>
        <v/>
      </c>
      <c r="S3981" s="162">
        <f>AVERAGE(O3981,Q3981)</f>
        <v/>
      </c>
      <c r="T3981" s="162">
        <f>AVERAGE(P3981,Q3981)</f>
        <v/>
      </c>
      <c r="U3981" s="41">
        <f>STDEVA(K3981,L3981,M3981,N3981)</f>
        <v/>
      </c>
      <c r="V3981" s="42">
        <f>U3981/Q3981</f>
        <v/>
      </c>
      <c r="W3981" s="43">
        <f>IF(X3981=O3981,"MENOR",IF(X3981=S3981,"PROM[MEN-MED]","PROMEDIO"))</f>
        <v/>
      </c>
      <c r="X3981" s="163">
        <f>IF(V3981&lt;=300%,O3981,IF(AND(V3981&gt;100%,V3981&lt;=150%),S3981,R3981))</f>
        <v/>
      </c>
      <c r="Y3981" s="162">
        <f>ROUND(X3981,0)</f>
        <v/>
      </c>
    </row>
    <row r="3982" ht="15.75" customHeight="1">
      <c r="B3982" s="32" t="inlineStr">
        <is>
          <t>1.21</t>
        </is>
      </c>
      <c r="C3982" s="32" t="n">
        <v>8714199</v>
      </c>
      <c r="D3982" s="58" t="inlineStr">
        <is>
          <t>CAMBIO DE CONJUNTO DEL SERVOFRENO HIDRAULICO</t>
        </is>
      </c>
      <c r="E3982" s="34" t="inlineStr">
        <is>
          <t>cambio de conjunto del servofreno hidraulico</t>
        </is>
      </c>
      <c r="F3982" s="32" t="inlineStr">
        <is>
          <t>Unidad</t>
        </is>
      </c>
      <c r="G3982" s="35" t="inlineStr">
        <is>
          <t>suministro</t>
        </is>
      </c>
      <c r="H3982" s="159" t="n">
        <v>1094324</v>
      </c>
      <c r="I3982" s="37" t="n">
        <v>158.91</v>
      </c>
      <c r="J3982" s="37" t="n">
        <v>151.76</v>
      </c>
      <c r="K3982" s="160">
        <f>H3982*(I3982/J3982)</f>
        <v/>
      </c>
      <c r="L3982" s="159" t="n">
        <v>1371093.7716</v>
      </c>
      <c r="M3982" s="159" t="n">
        <v>1331159</v>
      </c>
      <c r="N3982" s="159" t="n">
        <v>1437651.72</v>
      </c>
      <c r="O3982" s="162">
        <f>MIN(K3982,L3982,M3982,N3982)</f>
        <v/>
      </c>
      <c r="P3982" s="162">
        <f>MAX(K3982,L3982,M3982,N3982)</f>
        <v/>
      </c>
      <c r="Q3982" s="162">
        <f>MEDIAN(K3982,L3982,M3982,N3982)</f>
        <v/>
      </c>
      <c r="R3982" s="162">
        <f>AVERAGE(K3982,L3982,M3982,N3982)</f>
        <v/>
      </c>
      <c r="S3982" s="162">
        <f>AVERAGE(O3982,Q3982)</f>
        <v/>
      </c>
      <c r="T3982" s="162">
        <f>AVERAGE(P3982,Q3982)</f>
        <v/>
      </c>
      <c r="U3982" s="41">
        <f>STDEVA(K3982,L3982,M3982,N3982)</f>
        <v/>
      </c>
      <c r="V3982" s="42">
        <f>U3982/Q3982</f>
        <v/>
      </c>
      <c r="W3982" s="43">
        <f>IF(X3982=O3982,"MENOR",IF(X3982=S3982,"PROM[MEN-MED]","PROMEDIO"))</f>
        <v/>
      </c>
      <c r="X3982" s="163">
        <f>IF(V3982&lt;=300%,O3982,IF(AND(V3982&gt;100%,V3982&lt;=150%),S3982,R3982))</f>
        <v/>
      </c>
      <c r="Y3982" s="162">
        <f>ROUND(X3982,0)</f>
        <v/>
      </c>
    </row>
    <row r="3983" ht="15.75" customHeight="1">
      <c r="B3983" s="32" t="inlineStr">
        <is>
          <t>1.22</t>
        </is>
      </c>
      <c r="C3983" s="32" t="n">
        <v>8714199</v>
      </c>
      <c r="D3983" s="58" t="inlineStr">
        <is>
          <t>CAMBIO DE SOPORTE DEL ACTUADOR DEL FRENO NO.3</t>
        </is>
      </c>
      <c r="E3983" s="34" t="inlineStr">
        <is>
          <t>cambio de soporte del actuador del freno no.3</t>
        </is>
      </c>
      <c r="F3983" s="32" t="inlineStr">
        <is>
          <t>Unidad</t>
        </is>
      </c>
      <c r="G3983" s="35" t="inlineStr">
        <is>
          <t>suministro</t>
        </is>
      </c>
      <c r="H3983" s="159" t="n">
        <v>683953</v>
      </c>
      <c r="I3983" s="37" t="n">
        <v>158.91</v>
      </c>
      <c r="J3983" s="37" t="n">
        <v>151.76</v>
      </c>
      <c r="K3983" s="160">
        <f>H3983*(I3983/J3983)</f>
        <v/>
      </c>
      <c r="L3983" s="159" t="n">
        <v>840915.6896</v>
      </c>
      <c r="M3983" s="159" t="n">
        <v>816423</v>
      </c>
      <c r="N3983" s="159" t="n">
        <v>881736.84</v>
      </c>
      <c r="O3983" s="162">
        <f>MIN(K3983,L3983,M3983,N3983)</f>
        <v/>
      </c>
      <c r="P3983" s="162">
        <f>MAX(K3983,L3983,M3983,N3983)</f>
        <v/>
      </c>
      <c r="Q3983" s="162">
        <f>MEDIAN(K3983,L3983,M3983,N3983)</f>
        <v/>
      </c>
      <c r="R3983" s="162">
        <f>AVERAGE(K3983,L3983,M3983,N3983)</f>
        <v/>
      </c>
      <c r="S3983" s="162">
        <f>AVERAGE(O3983,Q3983)</f>
        <v/>
      </c>
      <c r="T3983" s="162">
        <f>AVERAGE(P3983,Q3983)</f>
        <v/>
      </c>
      <c r="U3983" s="41">
        <f>STDEVA(K3983,L3983,M3983,N3983)</f>
        <v/>
      </c>
      <c r="V3983" s="42">
        <f>U3983/Q3983</f>
        <v/>
      </c>
      <c r="W3983" s="43">
        <f>IF(X3983=O3983,"MENOR",IF(X3983=S3983,"PROM[MEN-MED]","PROMEDIO"))</f>
        <v/>
      </c>
      <c r="X3983" s="163">
        <f>IF(V3983&lt;=300%,O3983,IF(AND(V3983&gt;100%,V3983&lt;=150%),S3983,R3983))</f>
        <v/>
      </c>
      <c r="Y3983" s="162">
        <f>ROUND(X3983,0)</f>
        <v/>
      </c>
    </row>
    <row r="3984" ht="15.75" customHeight="1">
      <c r="B3984" s="32" t="inlineStr">
        <is>
          <t>1.23</t>
        </is>
      </c>
      <c r="C3984" s="32" t="n">
        <v>8714199</v>
      </c>
      <c r="D3984" s="58" t="inlineStr">
        <is>
          <t>CAMBIO DE SOPORTE DEL ACTUADOR DEL FRENO NO.1</t>
        </is>
      </c>
      <c r="E3984" s="34" t="inlineStr">
        <is>
          <t>cambio de soporte del actuador del freno no.1</t>
        </is>
      </c>
      <c r="F3984" s="32" t="inlineStr">
        <is>
          <t>Unidad</t>
        </is>
      </c>
      <c r="G3984" s="35" t="inlineStr">
        <is>
          <t>suministro</t>
        </is>
      </c>
      <c r="H3984" s="159" t="n">
        <v>683953</v>
      </c>
      <c r="I3984" s="37" t="n">
        <v>158.91</v>
      </c>
      <c r="J3984" s="37" t="n">
        <v>151.76</v>
      </c>
      <c r="K3984" s="160">
        <f>H3984*(I3984/J3984)</f>
        <v/>
      </c>
      <c r="L3984" s="159" t="n">
        <v>848924.9727</v>
      </c>
      <c r="M3984" s="159" t="n">
        <v>824199</v>
      </c>
      <c r="N3984" s="159" t="n">
        <v>890134.92</v>
      </c>
      <c r="O3984" s="162">
        <f>MIN(K3984,L3984,M3984,N3984)</f>
        <v/>
      </c>
      <c r="P3984" s="162">
        <f>MAX(K3984,L3984,M3984,N3984)</f>
        <v/>
      </c>
      <c r="Q3984" s="162">
        <f>MEDIAN(K3984,L3984,M3984,N3984)</f>
        <v/>
      </c>
      <c r="R3984" s="162">
        <f>AVERAGE(K3984,L3984,M3984,N3984)</f>
        <v/>
      </c>
      <c r="S3984" s="162">
        <f>AVERAGE(O3984,Q3984)</f>
        <v/>
      </c>
      <c r="T3984" s="162">
        <f>AVERAGE(P3984,Q3984)</f>
        <v/>
      </c>
      <c r="U3984" s="41">
        <f>STDEVA(K3984,L3984,M3984,N3984)</f>
        <v/>
      </c>
      <c r="V3984" s="42">
        <f>U3984/Q3984</f>
        <v/>
      </c>
      <c r="W3984" s="43">
        <f>IF(X3984=O3984,"MENOR",IF(X3984=S3984,"PROM[MEN-MED]","PROMEDIO"))</f>
        <v/>
      </c>
      <c r="X3984" s="163">
        <f>IF(V3984&lt;=300%,O3984,IF(AND(V3984&gt;100%,V3984&lt;=150%),S3984,R3984))</f>
        <v/>
      </c>
      <c r="Y3984" s="162">
        <f>ROUND(X3984,0)</f>
        <v/>
      </c>
    </row>
    <row r="3985" ht="15.75" customHeight="1">
      <c r="B3985" s="32" t="inlineStr">
        <is>
          <t>1.24</t>
        </is>
      </c>
      <c r="C3985" s="32" t="n">
        <v>8714199</v>
      </c>
      <c r="D3985" s="58" t="inlineStr">
        <is>
          <t>CAMBIO DE SELENOIDE CILINDRO MAESTRO</t>
        </is>
      </c>
      <c r="E3985" s="34" t="inlineStr">
        <is>
          <t>cambio de selenoide cilindro maestro</t>
        </is>
      </c>
      <c r="F3985" s="32" t="inlineStr">
        <is>
          <t>Unidad</t>
        </is>
      </c>
      <c r="G3985" s="35" t="inlineStr">
        <is>
          <t>suministro</t>
        </is>
      </c>
      <c r="H3985" s="159" t="n">
        <v>1094324</v>
      </c>
      <c r="I3985" s="37" t="n">
        <v>158.91</v>
      </c>
      <c r="J3985" s="37" t="n">
        <v>151.76</v>
      </c>
      <c r="K3985" s="160">
        <f>H3985*(I3985/J3985)</f>
        <v/>
      </c>
      <c r="L3985" s="159" t="n">
        <v>1371093.7716</v>
      </c>
      <c r="M3985" s="159" t="n">
        <v>1331159</v>
      </c>
      <c r="N3985" s="159" t="n">
        <v>1437651.72</v>
      </c>
      <c r="O3985" s="162">
        <f>MIN(K3985,L3985,M3985,N3985)</f>
        <v/>
      </c>
      <c r="P3985" s="162">
        <f>MAX(K3985,L3985,M3985,N3985)</f>
        <v/>
      </c>
      <c r="Q3985" s="162">
        <f>MEDIAN(K3985,L3985,M3985,N3985)</f>
        <v/>
      </c>
      <c r="R3985" s="162">
        <f>AVERAGE(K3985,L3985,M3985,N3985)</f>
        <v/>
      </c>
      <c r="S3985" s="162">
        <f>AVERAGE(O3985,Q3985)</f>
        <v/>
      </c>
      <c r="T3985" s="162">
        <f>AVERAGE(P3985,Q3985)</f>
        <v/>
      </c>
      <c r="U3985" s="41">
        <f>STDEVA(K3985,L3985,M3985,N3985)</f>
        <v/>
      </c>
      <c r="V3985" s="42">
        <f>U3985/Q3985</f>
        <v/>
      </c>
      <c r="W3985" s="43">
        <f>IF(X3985=O3985,"MENOR",IF(X3985=S3985,"PROM[MEN-MED]","PROMEDIO"))</f>
        <v/>
      </c>
      <c r="X3985" s="163">
        <f>IF(V3985&lt;=300%,O3985,IF(AND(V3985&gt;100%,V3985&lt;=150%),S3985,R3985))</f>
        <v/>
      </c>
      <c r="Y3985" s="162">
        <f>ROUND(X3985,0)</f>
        <v/>
      </c>
    </row>
    <row r="3986" ht="15.75" customHeight="1">
      <c r="B3986" s="32" t="inlineStr">
        <is>
          <t>1.25</t>
        </is>
      </c>
      <c r="C3986" s="32" t="n">
        <v>8714199</v>
      </c>
      <c r="D3986" s="58" t="inlineStr">
        <is>
          <t xml:space="preserve">CAMBIO DE JUNTA DE SELENOIDE </t>
        </is>
      </c>
      <c r="E3986" s="34" t="inlineStr">
        <is>
          <t xml:space="preserve">cambio de junta de selenoide </t>
        </is>
      </c>
      <c r="F3986" s="32" t="inlineStr">
        <is>
          <t>Unidad</t>
        </is>
      </c>
      <c r="G3986" s="35" t="inlineStr">
        <is>
          <t>suministro</t>
        </is>
      </c>
      <c r="H3986" s="159" t="n">
        <v>683953</v>
      </c>
      <c r="I3986" s="37" t="n">
        <v>158.91</v>
      </c>
      <c r="J3986" s="37" t="n">
        <v>151.76</v>
      </c>
      <c r="K3986" s="160">
        <f>H3986*(I3986/J3986)</f>
        <v/>
      </c>
      <c r="L3986" s="159" t="n">
        <v>824898.1587</v>
      </c>
      <c r="M3986" s="159" t="n">
        <v>800872</v>
      </c>
      <c r="N3986" s="159" t="n">
        <v>864941.76</v>
      </c>
      <c r="O3986" s="162">
        <f>MIN(K3986,L3986,M3986,N3986)</f>
        <v/>
      </c>
      <c r="P3986" s="162">
        <f>MAX(K3986,L3986,M3986,N3986)</f>
        <v/>
      </c>
      <c r="Q3986" s="162">
        <f>MEDIAN(K3986,L3986,M3986,N3986)</f>
        <v/>
      </c>
      <c r="R3986" s="162">
        <f>AVERAGE(K3986,L3986,M3986,N3986)</f>
        <v/>
      </c>
      <c r="S3986" s="162">
        <f>AVERAGE(O3986,Q3986)</f>
        <v/>
      </c>
      <c r="T3986" s="162">
        <f>AVERAGE(P3986,Q3986)</f>
        <v/>
      </c>
      <c r="U3986" s="41">
        <f>STDEVA(K3986,L3986,M3986,N3986)</f>
        <v/>
      </c>
      <c r="V3986" s="42">
        <f>U3986/Q3986</f>
        <v/>
      </c>
      <c r="W3986" s="43">
        <f>IF(X3986=O3986,"MENOR",IF(X3986=S3986,"PROM[MEN-MED]","PROMEDIO"))</f>
        <v/>
      </c>
      <c r="X3986" s="163">
        <f>IF(V3986&lt;=300%,O3986,IF(AND(V3986&gt;100%,V3986&lt;=150%),S3986,R3986))</f>
        <v/>
      </c>
      <c r="Y3986" s="162">
        <f>ROUND(X3986,0)</f>
        <v/>
      </c>
    </row>
    <row r="3987" ht="15.75" customHeight="1">
      <c r="B3987" s="32" t="inlineStr">
        <is>
          <t>1.26</t>
        </is>
      </c>
      <c r="C3987" s="32" t="n">
        <v>8714199</v>
      </c>
      <c r="D3987" s="58" t="inlineStr">
        <is>
          <t>CAMBIO DE CILINDRO MAESTRO</t>
        </is>
      </c>
      <c r="E3987" s="34" t="inlineStr">
        <is>
          <t>cambio de cilindro maestro</t>
        </is>
      </c>
      <c r="F3987" s="32" t="inlineStr">
        <is>
          <t>Unidad</t>
        </is>
      </c>
      <c r="G3987" s="35" t="inlineStr">
        <is>
          <t>suministro</t>
        </is>
      </c>
      <c r="H3987" s="159" t="n">
        <v>1094324</v>
      </c>
      <c r="I3987" s="37" t="n">
        <v>158.91</v>
      </c>
      <c r="J3987" s="37" t="n">
        <v>151.76</v>
      </c>
      <c r="K3987" s="160">
        <f>H3987*(I3987/J3987)</f>
        <v/>
      </c>
      <c r="L3987" s="159" t="n">
        <v>1332652.1068</v>
      </c>
      <c r="M3987" s="159" t="n">
        <v>1293837</v>
      </c>
      <c r="N3987" s="159" t="n">
        <v>1397343.96</v>
      </c>
      <c r="O3987" s="162">
        <f>MIN(K3987,L3987,M3987,N3987)</f>
        <v/>
      </c>
      <c r="P3987" s="162">
        <f>MAX(K3987,L3987,M3987,N3987)</f>
        <v/>
      </c>
      <c r="Q3987" s="162">
        <f>MEDIAN(K3987,L3987,M3987,N3987)</f>
        <v/>
      </c>
      <c r="R3987" s="162">
        <f>AVERAGE(K3987,L3987,M3987,N3987)</f>
        <v/>
      </c>
      <c r="S3987" s="162">
        <f>AVERAGE(O3987,Q3987)</f>
        <v/>
      </c>
      <c r="T3987" s="162">
        <f>AVERAGE(P3987,Q3987)</f>
        <v/>
      </c>
      <c r="U3987" s="41">
        <f>STDEVA(K3987,L3987,M3987,N3987)</f>
        <v/>
      </c>
      <c r="V3987" s="42">
        <f>U3987/Q3987</f>
        <v/>
      </c>
      <c r="W3987" s="43">
        <f>IF(X3987=O3987,"MENOR",IF(X3987=S3987,"PROM[MEN-MED]","PROMEDIO"))</f>
        <v/>
      </c>
      <c r="X3987" s="163">
        <f>IF(V3987&lt;=300%,O3987,IF(AND(V3987&gt;100%,V3987&lt;=150%),S3987,R3987))</f>
        <v/>
      </c>
      <c r="Y3987" s="162">
        <f>ROUND(X3987,0)</f>
        <v/>
      </c>
    </row>
    <row r="3988" ht="15.75" customHeight="1">
      <c r="B3988" s="32" t="inlineStr">
        <is>
          <t>1.27</t>
        </is>
      </c>
      <c r="C3988" s="32" t="n">
        <v>8714199</v>
      </c>
      <c r="D3988" s="58" t="inlineStr">
        <is>
          <t>CAMBIO DE SUBCONJUNTO DEL DEPOSITO DEL CILINDRO MAESTRO DEL FRENO</t>
        </is>
      </c>
      <c r="E3988" s="34" t="inlineStr">
        <is>
          <t>cambio de subconjunto del deposito del cilindro maestro del freno</t>
        </is>
      </c>
      <c r="F3988" s="32" t="inlineStr">
        <is>
          <t>Unidad</t>
        </is>
      </c>
      <c r="G3988" s="35" t="inlineStr">
        <is>
          <t>suministro</t>
        </is>
      </c>
      <c r="H3988" s="159" t="n">
        <v>1094324</v>
      </c>
      <c r="I3988" s="37" t="n">
        <v>158.91</v>
      </c>
      <c r="J3988" s="37" t="n">
        <v>151.76</v>
      </c>
      <c r="K3988" s="160">
        <f>H3988*(I3988/J3988)</f>
        <v/>
      </c>
      <c r="L3988" s="159" t="n">
        <v>1332652.1068</v>
      </c>
      <c r="M3988" s="159" t="n">
        <v>1293837</v>
      </c>
      <c r="N3988" s="159" t="n">
        <v>1397343.96</v>
      </c>
      <c r="O3988" s="162">
        <f>MIN(K3988,L3988,M3988,N3988)</f>
        <v/>
      </c>
      <c r="P3988" s="162">
        <f>MAX(K3988,L3988,M3988,N3988)</f>
        <v/>
      </c>
      <c r="Q3988" s="162">
        <f>MEDIAN(K3988,L3988,M3988,N3988)</f>
        <v/>
      </c>
      <c r="R3988" s="162">
        <f>AVERAGE(K3988,L3988,M3988,N3988)</f>
        <v/>
      </c>
      <c r="S3988" s="162">
        <f>AVERAGE(O3988,Q3988)</f>
        <v/>
      </c>
      <c r="T3988" s="162">
        <f>AVERAGE(P3988,Q3988)</f>
        <v/>
      </c>
      <c r="U3988" s="41">
        <f>STDEVA(K3988,L3988,M3988,N3988)</f>
        <v/>
      </c>
      <c r="V3988" s="42">
        <f>U3988/Q3988</f>
        <v/>
      </c>
      <c r="W3988" s="43">
        <f>IF(X3988=O3988,"MENOR",IF(X3988=S3988,"PROM[MEN-MED]","PROMEDIO"))</f>
        <v/>
      </c>
      <c r="X3988" s="163">
        <f>IF(V3988&lt;=300%,O3988,IF(AND(V3988&gt;100%,V3988&lt;=150%),S3988,R3988))</f>
        <v/>
      </c>
      <c r="Y3988" s="162">
        <f>ROUND(X3988,0)</f>
        <v/>
      </c>
    </row>
    <row r="3989" ht="15.75" customHeight="1">
      <c r="B3989" s="32" t="inlineStr">
        <is>
          <t>1.28</t>
        </is>
      </c>
      <c r="C3989" s="32" t="n">
        <v>8714199</v>
      </c>
      <c r="D3989" s="58" t="inlineStr">
        <is>
          <t xml:space="preserve">CAMBIO DE CONJUNTO DE LA BOMBA DEL SERVOFRENO CON ACUMULADOR </t>
        </is>
      </c>
      <c r="E3989" s="34" t="inlineStr">
        <is>
          <t xml:space="preserve">cambio de conjunto de la bomba del servofreno con acumulador </t>
        </is>
      </c>
      <c r="F3989" s="32" t="inlineStr">
        <is>
          <t>Unidad</t>
        </is>
      </c>
      <c r="G3989" s="35" t="inlineStr">
        <is>
          <t>suministro</t>
        </is>
      </c>
      <c r="H3989" s="159" t="n">
        <v>1094324</v>
      </c>
      <c r="I3989" s="37" t="n">
        <v>158.91</v>
      </c>
      <c r="J3989" s="37" t="n">
        <v>151.76</v>
      </c>
      <c r="K3989" s="160">
        <f>H3989*(I3989/J3989)</f>
        <v/>
      </c>
      <c r="L3989" s="159" t="n">
        <v>1332652.1068</v>
      </c>
      <c r="M3989" s="159" t="n">
        <v>1293837</v>
      </c>
      <c r="N3989" s="159" t="n">
        <v>1397343.96</v>
      </c>
      <c r="O3989" s="162">
        <f>MIN(K3989,L3989,M3989,N3989)</f>
        <v/>
      </c>
      <c r="P3989" s="162">
        <f>MAX(K3989,L3989,M3989,N3989)</f>
        <v/>
      </c>
      <c r="Q3989" s="162">
        <f>MEDIAN(K3989,L3989,M3989,N3989)</f>
        <v/>
      </c>
      <c r="R3989" s="162">
        <f>AVERAGE(K3989,L3989,M3989,N3989)</f>
        <v/>
      </c>
      <c r="S3989" s="162">
        <f>AVERAGE(O3989,Q3989)</f>
        <v/>
      </c>
      <c r="T3989" s="162">
        <f>AVERAGE(P3989,Q3989)</f>
        <v/>
      </c>
      <c r="U3989" s="41">
        <f>STDEVA(K3989,L3989,M3989,N3989)</f>
        <v/>
      </c>
      <c r="V3989" s="42">
        <f>U3989/Q3989</f>
        <v/>
      </c>
      <c r="W3989" s="43">
        <f>IF(X3989=O3989,"MENOR",IF(X3989=S3989,"PROM[MEN-MED]","PROMEDIO"))</f>
        <v/>
      </c>
      <c r="X3989" s="163">
        <f>IF(V3989&lt;=300%,O3989,IF(AND(V3989&gt;100%,V3989&lt;=150%),S3989,R3989))</f>
        <v/>
      </c>
      <c r="Y3989" s="162">
        <f>ROUND(X3989,0)</f>
        <v/>
      </c>
    </row>
    <row r="3990" ht="15.75" customHeight="1">
      <c r="B3990" s="32" t="inlineStr">
        <is>
          <t>1.29</t>
        </is>
      </c>
      <c r="C3990" s="32" t="n">
        <v>8714199</v>
      </c>
      <c r="D3990" s="58" t="inlineStr">
        <is>
          <t>CAMBIO DE TUBO DEL ACUMULADOR DEL FRENO NO.1</t>
        </is>
      </c>
      <c r="E3990" s="34" t="inlineStr">
        <is>
          <t>cambio de tubo del acumulador del freno no.1</t>
        </is>
      </c>
      <c r="F3990" s="32" t="inlineStr">
        <is>
          <t>Unidad</t>
        </is>
      </c>
      <c r="G3990" s="35" t="inlineStr">
        <is>
          <t>suministro</t>
        </is>
      </c>
      <c r="H3990" s="159" t="n">
        <v>1094324</v>
      </c>
      <c r="I3990" s="37" t="n">
        <v>158.91</v>
      </c>
      <c r="J3990" s="37" t="n">
        <v>151.76</v>
      </c>
      <c r="K3990" s="160">
        <f>H3990*(I3990/J3990)</f>
        <v/>
      </c>
      <c r="L3990" s="159" t="n">
        <v>1358279.5422</v>
      </c>
      <c r="M3990" s="159" t="n">
        <v>1318718</v>
      </c>
      <c r="N3990" s="159" t="n">
        <v>1424215.44</v>
      </c>
      <c r="O3990" s="162">
        <f>MIN(K3990,L3990,M3990,N3990)</f>
        <v/>
      </c>
      <c r="P3990" s="162">
        <f>MAX(K3990,L3990,M3990,N3990)</f>
        <v/>
      </c>
      <c r="Q3990" s="162">
        <f>MEDIAN(K3990,L3990,M3990,N3990)</f>
        <v/>
      </c>
      <c r="R3990" s="162">
        <f>AVERAGE(K3990,L3990,M3990,N3990)</f>
        <v/>
      </c>
      <c r="S3990" s="162">
        <f>AVERAGE(O3990,Q3990)</f>
        <v/>
      </c>
      <c r="T3990" s="162">
        <f>AVERAGE(P3990,Q3990)</f>
        <v/>
      </c>
      <c r="U3990" s="41">
        <f>STDEVA(K3990,L3990,M3990,N3990)</f>
        <v/>
      </c>
      <c r="V3990" s="42">
        <f>U3990/Q3990</f>
        <v/>
      </c>
      <c r="W3990" s="43">
        <f>IF(X3990=O3990,"MENOR",IF(X3990=S3990,"PROM[MEN-MED]","PROMEDIO"))</f>
        <v/>
      </c>
      <c r="X3990" s="163">
        <f>IF(V3990&lt;=300%,O3990,IF(AND(V3990&gt;100%,V3990&lt;=150%),S3990,R3990))</f>
        <v/>
      </c>
      <c r="Y3990" s="162">
        <f>ROUND(X3990,0)</f>
        <v/>
      </c>
    </row>
    <row r="3991" ht="15.75" customHeight="1">
      <c r="B3991" s="32" t="inlineStr">
        <is>
          <t>1.30</t>
        </is>
      </c>
      <c r="C3991" s="32" t="n">
        <v>8714199</v>
      </c>
      <c r="D3991" s="58" t="inlineStr">
        <is>
          <t>CAMBIO DE CONJUNTO DEL PEDAL DE CONTROL DEL FRENO DE ESTACIONAMIENTO</t>
        </is>
      </c>
      <c r="E3991" s="34" t="inlineStr">
        <is>
          <t>cambio de conjunto del pedal de control del freno de estacionamiento</t>
        </is>
      </c>
      <c r="F3991" s="32" t="inlineStr">
        <is>
          <t>Unidad</t>
        </is>
      </c>
      <c r="G3991" s="35" t="inlineStr">
        <is>
          <t>suministro</t>
        </is>
      </c>
      <c r="H3991" s="159" t="n">
        <v>683953</v>
      </c>
      <c r="I3991" s="37" t="n">
        <v>158.91</v>
      </c>
      <c r="J3991" s="37" t="n">
        <v>151.76</v>
      </c>
      <c r="K3991" s="160">
        <f>H3991*(I3991/J3991)</f>
        <v/>
      </c>
      <c r="L3991" s="159" t="n">
        <v>832907.4418</v>
      </c>
      <c r="M3991" s="159" t="n">
        <v>808648</v>
      </c>
      <c r="N3991" s="159" t="n">
        <v>873339.84</v>
      </c>
      <c r="O3991" s="162">
        <f>MIN(K3991,L3991,M3991,N3991)</f>
        <v/>
      </c>
      <c r="P3991" s="162">
        <f>MAX(K3991,L3991,M3991,N3991)</f>
        <v/>
      </c>
      <c r="Q3991" s="162">
        <f>MEDIAN(K3991,L3991,M3991,N3991)</f>
        <v/>
      </c>
      <c r="R3991" s="162">
        <f>AVERAGE(K3991,L3991,M3991,N3991)</f>
        <v/>
      </c>
      <c r="S3991" s="162">
        <f>AVERAGE(O3991,Q3991)</f>
        <v/>
      </c>
      <c r="T3991" s="162">
        <f>AVERAGE(P3991,Q3991)</f>
        <v/>
      </c>
      <c r="U3991" s="41">
        <f>STDEVA(K3991,L3991,M3991,N3991)</f>
        <v/>
      </c>
      <c r="V3991" s="42">
        <f>U3991/Q3991</f>
        <v/>
      </c>
      <c r="W3991" s="43">
        <f>IF(X3991=O3991,"MENOR",IF(X3991=S3991,"PROM[MEN-MED]","PROMEDIO"))</f>
        <v/>
      </c>
      <c r="X3991" s="163">
        <f>IF(V3991&lt;=300%,O3991,IF(AND(V3991&gt;100%,V3991&lt;=150%),S3991,R3991))</f>
        <v/>
      </c>
      <c r="Y3991" s="162">
        <f>ROUND(X3991,0)</f>
        <v/>
      </c>
    </row>
    <row r="3992" ht="15.75" customHeight="1">
      <c r="B3992" s="32" t="inlineStr">
        <is>
          <t>1.31</t>
        </is>
      </c>
      <c r="C3992" s="32" t="n">
        <v>8714199</v>
      </c>
      <c r="D3992" s="58" t="inlineStr">
        <is>
          <t>CAMBIO DE CONJUNTO DEL CABLE N° 1 DEL FRENO DE ESTACIONAMIENTO</t>
        </is>
      </c>
      <c r="E3992" s="34" t="inlineStr">
        <is>
          <t>cambio de conjunto del cable n° 1 del freno de estacionamiento</t>
        </is>
      </c>
      <c r="F3992" s="32" t="inlineStr">
        <is>
          <t>Unidad</t>
        </is>
      </c>
      <c r="G3992" s="35" t="inlineStr">
        <is>
          <t>suministro</t>
        </is>
      </c>
      <c r="H3992" s="159" t="n">
        <v>683953</v>
      </c>
      <c r="I3992" s="37" t="n">
        <v>158.91</v>
      </c>
      <c r="J3992" s="37" t="n">
        <v>151.76</v>
      </c>
      <c r="K3992" s="160">
        <f>H3992*(I3992/J3992)</f>
        <v/>
      </c>
      <c r="L3992" s="159" t="n">
        <v>848924.9727</v>
      </c>
      <c r="M3992" s="159" t="n">
        <v>824199</v>
      </c>
      <c r="N3992" s="159" t="n">
        <v>890134.92</v>
      </c>
      <c r="O3992" s="162">
        <f>MIN(K3992,L3992,M3992,N3992)</f>
        <v/>
      </c>
      <c r="P3992" s="162">
        <f>MAX(K3992,L3992,M3992,N3992)</f>
        <v/>
      </c>
      <c r="Q3992" s="162">
        <f>MEDIAN(K3992,L3992,M3992,N3992)</f>
        <v/>
      </c>
      <c r="R3992" s="162">
        <f>AVERAGE(K3992,L3992,M3992,N3992)</f>
        <v/>
      </c>
      <c r="S3992" s="162">
        <f>AVERAGE(O3992,Q3992)</f>
        <v/>
      </c>
      <c r="T3992" s="162">
        <f>AVERAGE(P3992,Q3992)</f>
        <v/>
      </c>
      <c r="U3992" s="41">
        <f>STDEVA(K3992,L3992,M3992,N3992)</f>
        <v/>
      </c>
      <c r="V3992" s="42">
        <f>U3992/Q3992</f>
        <v/>
      </c>
      <c r="W3992" s="43">
        <f>IF(X3992=O3992,"MENOR",IF(X3992=S3992,"PROM[MEN-MED]","PROMEDIO"))</f>
        <v/>
      </c>
      <c r="X3992" s="163">
        <f>IF(V3992&lt;=300%,O3992,IF(AND(V3992&gt;100%,V3992&lt;=150%),S3992,R3992))</f>
        <v/>
      </c>
      <c r="Y3992" s="162">
        <f>ROUND(X3992,0)</f>
        <v/>
      </c>
    </row>
    <row r="3993" ht="15.75" customHeight="1">
      <c r="B3993" s="32" t="inlineStr">
        <is>
          <t>1.32</t>
        </is>
      </c>
      <c r="C3993" s="32" t="n">
        <v>8714199</v>
      </c>
      <c r="D3993" s="58" t="inlineStr">
        <is>
          <t>CAMBIO DE SENSOR DE VELOCIDAD DE DERRAPE Y ACELERACIÓN</t>
        </is>
      </c>
      <c r="E3993" s="34" t="inlineStr">
        <is>
          <t>cambio de sensor de velocidad de derrape y aceleración</t>
        </is>
      </c>
      <c r="F3993" s="32" t="inlineStr">
        <is>
          <t>Unidad</t>
        </is>
      </c>
      <c r="G3993" s="35" t="inlineStr">
        <is>
          <t>suministro</t>
        </is>
      </c>
      <c r="H3993" s="159" t="n">
        <v>543771</v>
      </c>
      <c r="I3993" s="37" t="n">
        <v>158.91</v>
      </c>
      <c r="J3993" s="37" t="n">
        <v>151.76</v>
      </c>
      <c r="K3993" s="160">
        <f>H3993*(I3993/J3993)</f>
        <v/>
      </c>
      <c r="L3993" s="159" t="n">
        <v>666325.5416999999</v>
      </c>
      <c r="M3993" s="159" t="n">
        <v>646918</v>
      </c>
      <c r="N3993" s="159" t="n">
        <v>698671.4399999999</v>
      </c>
      <c r="O3993" s="162">
        <f>MIN(K3993,L3993,M3993,N3993)</f>
        <v/>
      </c>
      <c r="P3993" s="162">
        <f>MAX(K3993,L3993,M3993,N3993)</f>
        <v/>
      </c>
      <c r="Q3993" s="162">
        <f>MEDIAN(K3993,L3993,M3993,N3993)</f>
        <v/>
      </c>
      <c r="R3993" s="162">
        <f>AVERAGE(K3993,L3993,M3993,N3993)</f>
        <v/>
      </c>
      <c r="S3993" s="162">
        <f>AVERAGE(O3993,Q3993)</f>
        <v/>
      </c>
      <c r="T3993" s="162">
        <f>AVERAGE(P3993,Q3993)</f>
        <v/>
      </c>
      <c r="U3993" s="41">
        <f>STDEVA(K3993,L3993,M3993,N3993)</f>
        <v/>
      </c>
      <c r="V3993" s="42">
        <f>U3993/Q3993</f>
        <v/>
      </c>
      <c r="W3993" s="43">
        <f>IF(X3993=O3993,"MENOR",IF(X3993=S3993,"PROM[MEN-MED]","PROMEDIO"))</f>
        <v/>
      </c>
      <c r="X3993" s="163">
        <f>IF(V3993&lt;=300%,O3993,IF(AND(V3993&gt;100%,V3993&lt;=150%),S3993,R3993))</f>
        <v/>
      </c>
      <c r="Y3993" s="162">
        <f>ROUND(X3993,0)</f>
        <v/>
      </c>
    </row>
    <row r="3994" ht="15.75" customHeight="1">
      <c r="B3994" s="32" t="inlineStr">
        <is>
          <t>1.33</t>
        </is>
      </c>
      <c r="C3994" s="32" t="n">
        <v>8714199</v>
      </c>
      <c r="D3994" s="58" t="inlineStr">
        <is>
          <t>CAMBIO DE COMPENSADOR DEL FRENO DE ESTACIONAMIENTO</t>
        </is>
      </c>
      <c r="E3994" s="34" t="inlineStr">
        <is>
          <t>cambio de compensador del freno de estacionamiento</t>
        </is>
      </c>
      <c r="F3994" s="32" t="inlineStr">
        <is>
          <t>Unidad</t>
        </is>
      </c>
      <c r="G3994" s="35" t="inlineStr">
        <is>
          <t>suministro</t>
        </is>
      </c>
      <c r="H3994" s="159" t="n">
        <v>543771</v>
      </c>
      <c r="I3994" s="37" t="n">
        <v>158.91</v>
      </c>
      <c r="J3994" s="37" t="n">
        <v>151.76</v>
      </c>
      <c r="K3994" s="160">
        <f>H3994*(I3994/J3994)</f>
        <v/>
      </c>
      <c r="L3994" s="159" t="n">
        <v>672733.1681</v>
      </c>
      <c r="M3994" s="159" t="n">
        <v>653139</v>
      </c>
      <c r="N3994" s="159" t="n">
        <v>705390.12</v>
      </c>
      <c r="O3994" s="162">
        <f>MIN(K3994,L3994,M3994,N3994)</f>
        <v/>
      </c>
      <c r="P3994" s="162">
        <f>MAX(K3994,L3994,M3994,N3994)</f>
        <v/>
      </c>
      <c r="Q3994" s="162">
        <f>MEDIAN(K3994,L3994,M3994,N3994)</f>
        <v/>
      </c>
      <c r="R3994" s="162">
        <f>AVERAGE(K3994,L3994,M3994,N3994)</f>
        <v/>
      </c>
      <c r="S3994" s="162">
        <f>AVERAGE(O3994,Q3994)</f>
        <v/>
      </c>
      <c r="T3994" s="162">
        <f>AVERAGE(P3994,Q3994)</f>
        <v/>
      </c>
      <c r="U3994" s="41">
        <f>STDEVA(K3994,L3994,M3994,N3994)</f>
        <v/>
      </c>
      <c r="V3994" s="42">
        <f>U3994/Q3994</f>
        <v/>
      </c>
      <c r="W3994" s="43">
        <f>IF(X3994=O3994,"MENOR",IF(X3994=S3994,"PROM[MEN-MED]","PROMEDIO"))</f>
        <v/>
      </c>
      <c r="X3994" s="163">
        <f>IF(V3994&lt;=300%,O3994,IF(AND(V3994&gt;100%,V3994&lt;=150%),S3994,R3994))</f>
        <v/>
      </c>
      <c r="Y3994" s="162">
        <f>ROUND(X3994,0)</f>
        <v/>
      </c>
    </row>
    <row r="3995" ht="15.75" customHeight="1">
      <c r="B3995" s="32" t="inlineStr">
        <is>
          <t>1.34</t>
        </is>
      </c>
      <c r="C3995" s="32" t="n">
        <v>8714199</v>
      </c>
      <c r="D3995" s="58" t="inlineStr">
        <is>
          <t>CAMBIO DE ABRAZADERA N° 3 DEL CABLE DEL FRENO DE ESTACIONAMIENTO N° 1</t>
        </is>
      </c>
      <c r="E3995" s="34" t="inlineStr">
        <is>
          <t>cambio de abrazadera n° 3 del cable del freno de estacionamiento n° 1</t>
        </is>
      </c>
      <c r="F3995" s="32" t="inlineStr">
        <is>
          <t>Unidad</t>
        </is>
      </c>
      <c r="G3995" s="35" t="inlineStr">
        <is>
          <t>suministro</t>
        </is>
      </c>
      <c r="H3995" s="159" t="n">
        <v>136791</v>
      </c>
      <c r="I3995" s="37" t="n">
        <v>158.91</v>
      </c>
      <c r="J3995" s="37" t="n">
        <v>151.76</v>
      </c>
      <c r="K3995" s="160">
        <f>H3995*(I3995/J3995)</f>
        <v/>
      </c>
      <c r="L3995" s="159" t="n">
        <v>169785.2016</v>
      </c>
      <c r="M3995" s="159" t="n">
        <v>164840</v>
      </c>
      <c r="N3995" s="159" t="n">
        <v>178027.2</v>
      </c>
      <c r="O3995" s="162">
        <f>MIN(K3995,L3995,M3995,N3995)</f>
        <v/>
      </c>
      <c r="P3995" s="162">
        <f>MAX(K3995,L3995,M3995,N3995)</f>
        <v/>
      </c>
      <c r="Q3995" s="162">
        <f>MEDIAN(K3995,L3995,M3995,N3995)</f>
        <v/>
      </c>
      <c r="R3995" s="162">
        <f>AVERAGE(K3995,L3995,M3995,N3995)</f>
        <v/>
      </c>
      <c r="S3995" s="162">
        <f>AVERAGE(O3995,Q3995)</f>
        <v/>
      </c>
      <c r="T3995" s="162">
        <f>AVERAGE(P3995,Q3995)</f>
        <v/>
      </c>
      <c r="U3995" s="41">
        <f>STDEVA(K3995,L3995,M3995,N3995)</f>
        <v/>
      </c>
      <c r="V3995" s="42">
        <f>U3995/Q3995</f>
        <v/>
      </c>
      <c r="W3995" s="43">
        <f>IF(X3995=O3995,"MENOR",IF(X3995=S3995,"PROM[MEN-MED]","PROMEDIO"))</f>
        <v/>
      </c>
      <c r="X3995" s="163">
        <f>IF(V3995&lt;=300%,O3995,IF(AND(V3995&gt;100%,V3995&lt;=150%),S3995,R3995))</f>
        <v/>
      </c>
      <c r="Y3995" s="162">
        <f>ROUND(X3995,0)</f>
        <v/>
      </c>
    </row>
    <row r="3996" ht="15.75" customHeight="1">
      <c r="B3996" s="32" t="inlineStr">
        <is>
          <t>1.35</t>
        </is>
      </c>
      <c r="C3996" s="32" t="n">
        <v>8714199</v>
      </c>
      <c r="D3996" s="58" t="inlineStr">
        <is>
          <t xml:space="preserve">CAMBIO DE PASADOR DEMUELLE DERETENCION DE LA ZAPATA DEL FRENO DE ESTACIONAMIENTO </t>
        </is>
      </c>
      <c r="E3996" s="34" t="inlineStr">
        <is>
          <t xml:space="preserve">cambio de pasador demuelle deretencion de la zapata del freno de estacionamiento </t>
        </is>
      </c>
      <c r="F3996" s="32" t="inlineStr">
        <is>
          <t>Unidad</t>
        </is>
      </c>
      <c r="G3996" s="35" t="inlineStr">
        <is>
          <t>suministro</t>
        </is>
      </c>
      <c r="H3996" s="159" t="n">
        <v>273581</v>
      </c>
      <c r="I3996" s="37" t="n">
        <v>158.91</v>
      </c>
      <c r="J3996" s="37" t="n">
        <v>151.76</v>
      </c>
      <c r="K3996" s="160">
        <f>H3996*(I3996/J3996)</f>
        <v/>
      </c>
      <c r="L3996" s="159" t="n">
        <v>336366.0664</v>
      </c>
      <c r="M3996" s="159" t="n">
        <v>326569</v>
      </c>
      <c r="N3996" s="159" t="n">
        <v>352694.52</v>
      </c>
      <c r="O3996" s="162">
        <f>MIN(K3996,L3996,M3996,N3996)</f>
        <v/>
      </c>
      <c r="P3996" s="162">
        <f>MAX(K3996,L3996,M3996,N3996)</f>
        <v/>
      </c>
      <c r="Q3996" s="162">
        <f>MEDIAN(K3996,L3996,M3996,N3996)</f>
        <v/>
      </c>
      <c r="R3996" s="162">
        <f>AVERAGE(K3996,L3996,M3996,N3996)</f>
        <v/>
      </c>
      <c r="S3996" s="162">
        <f>AVERAGE(O3996,Q3996)</f>
        <v/>
      </c>
      <c r="T3996" s="162">
        <f>AVERAGE(P3996,Q3996)</f>
        <v/>
      </c>
      <c r="U3996" s="41">
        <f>STDEVA(K3996,L3996,M3996,N3996)</f>
        <v/>
      </c>
      <c r="V3996" s="42">
        <f>U3996/Q3996</f>
        <v/>
      </c>
      <c r="W3996" s="43">
        <f>IF(X3996=O3996,"MENOR",IF(X3996=S3996,"PROM[MEN-MED]","PROMEDIO"))</f>
        <v/>
      </c>
      <c r="X3996" s="163">
        <f>IF(V3996&lt;=300%,O3996,IF(AND(V3996&gt;100%,V3996&lt;=150%),S3996,R3996))</f>
        <v/>
      </c>
      <c r="Y3996" s="162">
        <f>ROUND(X3996,0)</f>
        <v/>
      </c>
    </row>
    <row r="3997" ht="15.75" customHeight="1">
      <c r="B3997" s="32" t="inlineStr">
        <is>
          <t>1.36</t>
        </is>
      </c>
      <c r="C3997" s="32" t="n">
        <v>8714199</v>
      </c>
      <c r="D3997" s="58" t="inlineStr">
        <is>
          <t xml:space="preserve">CAMBIO DE MUELLE DE TENSION DE RETORNO DE LA ZAPATA DEL FRENO DE ESTACIONAMIENTO </t>
        </is>
      </c>
      <c r="E3997" s="34" t="inlineStr">
        <is>
          <t xml:space="preserve">cambio de muelle de tension de retorno de la zapata del freno de estacionamiento </t>
        </is>
      </c>
      <c r="F3997" s="32" t="inlineStr">
        <is>
          <t>Unidad</t>
        </is>
      </c>
      <c r="G3997" s="35" t="inlineStr">
        <is>
          <t>suministro</t>
        </is>
      </c>
      <c r="H3997" s="159" t="n">
        <v>410372</v>
      </c>
      <c r="I3997" s="37" t="n">
        <v>158.91</v>
      </c>
      <c r="J3997" s="37" t="n">
        <v>151.76</v>
      </c>
      <c r="K3997" s="160">
        <f>H3997*(I3997/J3997)</f>
        <v/>
      </c>
      <c r="L3997" s="159" t="n">
        <v>499744.665</v>
      </c>
      <c r="M3997" s="159" t="n">
        <v>485189</v>
      </c>
      <c r="N3997" s="159" t="n">
        <v>524004.12</v>
      </c>
      <c r="O3997" s="162">
        <f>MIN(K3997,L3997,M3997,N3997)</f>
        <v/>
      </c>
      <c r="P3997" s="162">
        <f>MAX(K3997,L3997,M3997,N3997)</f>
        <v/>
      </c>
      <c r="Q3997" s="162">
        <f>MEDIAN(K3997,L3997,M3997,N3997)</f>
        <v/>
      </c>
      <c r="R3997" s="162">
        <f>AVERAGE(K3997,L3997,M3997,N3997)</f>
        <v/>
      </c>
      <c r="S3997" s="162">
        <f>AVERAGE(O3997,Q3997)</f>
        <v/>
      </c>
      <c r="T3997" s="162">
        <f>AVERAGE(P3997,Q3997)</f>
        <v/>
      </c>
      <c r="U3997" s="41">
        <f>STDEVA(K3997,L3997,M3997,N3997)</f>
        <v/>
      </c>
      <c r="V3997" s="42">
        <f>U3997/Q3997</f>
        <v/>
      </c>
      <c r="W3997" s="43">
        <f>IF(X3997=O3997,"MENOR",IF(X3997=S3997,"PROM[MEN-MED]","PROMEDIO"))</f>
        <v/>
      </c>
      <c r="X3997" s="163">
        <f>IF(V3997&lt;=300%,O3997,IF(AND(V3997&gt;100%,V3997&lt;=150%),S3997,R3997))</f>
        <v/>
      </c>
      <c r="Y3997" s="162">
        <f>ROUND(X3997,0)</f>
        <v/>
      </c>
    </row>
    <row r="3998" ht="15.75" customHeight="1">
      <c r="B3998" s="32" t="inlineStr">
        <is>
          <t>1.37</t>
        </is>
      </c>
      <c r="C3998" s="32" t="n">
        <v>8714199</v>
      </c>
      <c r="D3998" s="58" t="inlineStr">
        <is>
          <t xml:space="preserve">CAMBIO DE JUEGO DE TORNILLO DE AJUSTE DE LA ZAPATA DEL FRENO DE ESTACIONAMIENTO </t>
        </is>
      </c>
      <c r="E3998" s="34" t="inlineStr">
        <is>
          <t xml:space="preserve">cambio de juego de tornillo de ajuste de la zapata del freno de estacionamiento </t>
        </is>
      </c>
      <c r="F3998" s="32" t="inlineStr">
        <is>
          <t>Unidad</t>
        </is>
      </c>
      <c r="G3998" s="35" t="inlineStr">
        <is>
          <t>suministro</t>
        </is>
      </c>
      <c r="H3998" s="159" t="n">
        <v>410372</v>
      </c>
      <c r="I3998" s="37" t="n">
        <v>158.91</v>
      </c>
      <c r="J3998" s="37" t="n">
        <v>151.76</v>
      </c>
      <c r="K3998" s="160">
        <f>H3998*(I3998/J3998)</f>
        <v/>
      </c>
      <c r="L3998" s="159" t="n">
        <v>499744.665</v>
      </c>
      <c r="M3998" s="159" t="n">
        <v>485189</v>
      </c>
      <c r="N3998" s="159" t="n">
        <v>524004.12</v>
      </c>
      <c r="O3998" s="162">
        <f>MIN(K3998,L3998,M3998,N3998)</f>
        <v/>
      </c>
      <c r="P3998" s="162">
        <f>MAX(K3998,L3998,M3998,N3998)</f>
        <v/>
      </c>
      <c r="Q3998" s="162">
        <f>MEDIAN(K3998,L3998,M3998,N3998)</f>
        <v/>
      </c>
      <c r="R3998" s="162">
        <f>AVERAGE(K3998,L3998,M3998,N3998)</f>
        <v/>
      </c>
      <c r="S3998" s="162">
        <f>AVERAGE(O3998,Q3998)</f>
        <v/>
      </c>
      <c r="T3998" s="162">
        <f>AVERAGE(P3998,Q3998)</f>
        <v/>
      </c>
      <c r="U3998" s="41">
        <f>STDEVA(K3998,L3998,M3998,N3998)</f>
        <v/>
      </c>
      <c r="V3998" s="42">
        <f>U3998/Q3998</f>
        <v/>
      </c>
      <c r="W3998" s="43">
        <f>IF(X3998=O3998,"MENOR",IF(X3998=S3998,"PROM[MEN-MED]","PROMEDIO"))</f>
        <v/>
      </c>
      <c r="X3998" s="163">
        <f>IF(V3998&lt;=300%,O3998,IF(AND(V3998&gt;100%,V3998&lt;=150%),S3998,R3998))</f>
        <v/>
      </c>
      <c r="Y3998" s="162">
        <f>ROUND(X3998,0)</f>
        <v/>
      </c>
    </row>
    <row r="3999" ht="15.75" customHeight="1">
      <c r="B3999" s="32" t="inlineStr">
        <is>
          <t>1.38</t>
        </is>
      </c>
      <c r="C3999" s="32" t="n">
        <v>8714199</v>
      </c>
      <c r="D3999" s="58" t="inlineStr">
        <is>
          <t xml:space="preserve">CAMBIO DE TIRANTE IZQUIERDO DE LA ZAPATA DEL FRENO DE EESTACIONAMIENTO </t>
        </is>
      </c>
      <c r="E3999" s="34" t="inlineStr">
        <is>
          <t xml:space="preserve">cambio de tirante izquierdo de la zapata del freno de eestacionamiento </t>
        </is>
      </c>
      <c r="F3999" s="32" t="inlineStr">
        <is>
          <t>Unidad</t>
        </is>
      </c>
      <c r="G3999" s="35" t="inlineStr">
        <is>
          <t>suministro</t>
        </is>
      </c>
      <c r="H3999" s="159" t="n">
        <v>410372</v>
      </c>
      <c r="I3999" s="37" t="n">
        <v>158.91</v>
      </c>
      <c r="J3999" s="37" t="n">
        <v>151.76</v>
      </c>
      <c r="K3999" s="160">
        <f>H3999*(I3999/J3999)</f>
        <v/>
      </c>
      <c r="L3999" s="159" t="n">
        <v>514160.5511</v>
      </c>
      <c r="M3999" s="159" t="n">
        <v>499185</v>
      </c>
      <c r="N3999" s="159" t="n">
        <v>539119.8</v>
      </c>
      <c r="O3999" s="162">
        <f>MIN(K3999,L3999,M3999,N3999)</f>
        <v/>
      </c>
      <c r="P3999" s="162">
        <f>MAX(K3999,L3999,M3999,N3999)</f>
        <v/>
      </c>
      <c r="Q3999" s="162">
        <f>MEDIAN(K3999,L3999,M3999,N3999)</f>
        <v/>
      </c>
      <c r="R3999" s="162">
        <f>AVERAGE(K3999,L3999,M3999,N3999)</f>
        <v/>
      </c>
      <c r="S3999" s="162">
        <f>AVERAGE(O3999,Q3999)</f>
        <v/>
      </c>
      <c r="T3999" s="162">
        <f>AVERAGE(P3999,Q3999)</f>
        <v/>
      </c>
      <c r="U3999" s="41">
        <f>STDEVA(K3999,L3999,M3999,N3999)</f>
        <v/>
      </c>
      <c r="V3999" s="42">
        <f>U3999/Q3999</f>
        <v/>
      </c>
      <c r="W3999" s="43">
        <f>IF(X3999=O3999,"MENOR",IF(X3999=S3999,"PROM[MEN-MED]","PROMEDIO"))</f>
        <v/>
      </c>
      <c r="X3999" s="163">
        <f>IF(V3999&lt;=300%,O3999,IF(AND(V3999&gt;100%,V3999&lt;=150%),S3999,R3999))</f>
        <v/>
      </c>
      <c r="Y3999" s="162">
        <f>ROUND(X3999,0)</f>
        <v/>
      </c>
    </row>
    <row r="4000" ht="15.75" customHeight="1">
      <c r="B4000" s="32" t="inlineStr">
        <is>
          <t>1.39</t>
        </is>
      </c>
      <c r="C4000" s="32" t="n">
        <v>8714199</v>
      </c>
      <c r="D4000" s="58" t="inlineStr">
        <is>
          <t xml:space="preserve">CAMBIO DE TIRANTE DERECHO DE LA ZAPATA DEL FRENO DE EESTACIONAMIENTO </t>
        </is>
      </c>
      <c r="E4000" s="34" t="inlineStr">
        <is>
          <t xml:space="preserve">cambio de tirante derecho de la zapata del freno de eestacionamiento </t>
        </is>
      </c>
      <c r="F4000" s="32" t="inlineStr">
        <is>
          <t>Unidad</t>
        </is>
      </c>
      <c r="G4000" s="35" t="inlineStr">
        <is>
          <t>suministro</t>
        </is>
      </c>
      <c r="H4000" s="159" t="n">
        <v>410372</v>
      </c>
      <c r="I4000" s="37" t="n">
        <v>158.91</v>
      </c>
      <c r="J4000" s="37" t="n">
        <v>151.76</v>
      </c>
      <c r="K4000" s="160">
        <f>H4000*(I4000/J4000)</f>
        <v/>
      </c>
      <c r="L4000" s="159" t="n">
        <v>514160.5511</v>
      </c>
      <c r="M4000" s="159" t="n">
        <v>499185</v>
      </c>
      <c r="N4000" s="159" t="n">
        <v>539119.8</v>
      </c>
      <c r="O4000" s="162">
        <f>MIN(K4000,L4000,M4000,N4000)</f>
        <v/>
      </c>
      <c r="P4000" s="162">
        <f>MAX(K4000,L4000,M4000,N4000)</f>
        <v/>
      </c>
      <c r="Q4000" s="162">
        <f>MEDIAN(K4000,L4000,M4000,N4000)</f>
        <v/>
      </c>
      <c r="R4000" s="162">
        <f>AVERAGE(K4000,L4000,M4000,N4000)</f>
        <v/>
      </c>
      <c r="S4000" s="162">
        <f>AVERAGE(O4000,Q4000)</f>
        <v/>
      </c>
      <c r="T4000" s="162">
        <f>AVERAGE(P4000,Q4000)</f>
        <v/>
      </c>
      <c r="U4000" s="41">
        <f>STDEVA(K4000,L4000,M4000,N4000)</f>
        <v/>
      </c>
      <c r="V4000" s="42">
        <f>U4000/Q4000</f>
        <v/>
      </c>
      <c r="W4000" s="43">
        <f>IF(X4000=O4000,"MENOR",IF(X4000=S4000,"PROM[MEN-MED]","PROMEDIO"))</f>
        <v/>
      </c>
      <c r="X4000" s="163">
        <f>IF(V4000&lt;=300%,O4000,IF(AND(V4000&gt;100%,V4000&lt;=150%),S4000,R4000))</f>
        <v/>
      </c>
      <c r="Y4000" s="162">
        <f>ROUND(X4000,0)</f>
        <v/>
      </c>
    </row>
    <row r="4001" ht="15.75" customHeight="1">
      <c r="B4001" s="26" t="inlineStr">
        <is>
          <t>2.</t>
        </is>
      </c>
      <c r="C4001" s="142" t="inlineStr">
        <is>
          <t>SISTEMA DE SUSPENSIÓN</t>
        </is>
      </c>
      <c r="H4001" s="157" t="n"/>
      <c r="I4001" s="29" t="n"/>
      <c r="J4001" s="29" t="n"/>
      <c r="K4001" s="157" t="n"/>
      <c r="L4001" s="157" t="n"/>
      <c r="M4001" s="157" t="n"/>
      <c r="N4001" s="157" t="n"/>
      <c r="O4001" s="29" t="n"/>
      <c r="P4001" s="29" t="n"/>
      <c r="Q4001" s="29" t="n"/>
      <c r="R4001" s="29" t="n"/>
      <c r="S4001" s="29" t="n"/>
      <c r="T4001" s="29" t="n"/>
      <c r="U4001" s="29" t="n"/>
      <c r="V4001" s="75" t="n"/>
      <c r="W4001" s="29" t="n"/>
      <c r="X4001" s="29" t="n"/>
      <c r="Y4001" s="29" t="n"/>
    </row>
    <row r="4002" ht="15.75" customHeight="1">
      <c r="B4002" s="32" t="inlineStr">
        <is>
          <t>2.1</t>
        </is>
      </c>
      <c r="C4002" s="32" t="n">
        <v>8714199</v>
      </c>
      <c r="D4002" s="102" t="inlineStr">
        <is>
          <t xml:space="preserve">CAMBIO DE JUEGO DE AMORTIGUADORES DELANTEROS </t>
        </is>
      </c>
      <c r="E4002" s="103" t="inlineStr">
        <is>
          <t xml:space="preserve">cambio de juego de amortiguadores delanteros </t>
        </is>
      </c>
      <c r="F4002" s="32" t="inlineStr">
        <is>
          <t>Unidad</t>
        </is>
      </c>
      <c r="G4002" s="35" t="inlineStr">
        <is>
          <t>suministro</t>
        </is>
      </c>
      <c r="H4002" s="159" t="n">
        <v>820743</v>
      </c>
      <c r="I4002" s="37" t="n">
        <v>158.91</v>
      </c>
      <c r="J4002" s="37" t="n">
        <v>151.76</v>
      </c>
      <c r="K4002" s="160">
        <f>H4002*(I4002/J4002)</f>
        <v/>
      </c>
      <c r="L4002" s="159" t="n">
        <v>1009099.2345</v>
      </c>
      <c r="M4002" s="159" t="n">
        <v>979708</v>
      </c>
      <c r="N4002" s="159" t="n">
        <v>1058084.64</v>
      </c>
      <c r="O4002" s="162">
        <f>MIN(K4002,L4002,M4002,N4002)</f>
        <v/>
      </c>
      <c r="P4002" s="162">
        <f>MAX(K4002,L4002,M4002,N4002)</f>
        <v/>
      </c>
      <c r="Q4002" s="162">
        <f>MEDIAN(K4002,L4002,M4002,N4002)</f>
        <v/>
      </c>
      <c r="R4002" s="162">
        <f>AVERAGE(K4002,L4002,M4002,N4002)</f>
        <v/>
      </c>
      <c r="S4002" s="162">
        <f>AVERAGE(O4002,Q4002)</f>
        <v/>
      </c>
      <c r="T4002" s="162">
        <f>AVERAGE(P4002,Q4002)</f>
        <v/>
      </c>
      <c r="U4002" s="41">
        <f>STDEVA(K4002,L4002,M4002,N4002)</f>
        <v/>
      </c>
      <c r="V4002" s="42">
        <f>U4002/Q4002</f>
        <v/>
      </c>
      <c r="W4002" s="43">
        <f>IF(X4002=O4002,"MENOR",IF(X4002=S4002,"PROM[MEN-MED]","PROMEDIO"))</f>
        <v/>
      </c>
      <c r="X4002" s="163">
        <f>IF(V4002&lt;=300%,O4002,IF(AND(V4002&gt;100%,V4002&lt;=150%),S4002,R4002))</f>
        <v/>
      </c>
      <c r="Y4002" s="162">
        <f>ROUND(X4002,0)</f>
        <v/>
      </c>
    </row>
    <row r="4003" ht="15.75" customHeight="1">
      <c r="B4003" s="32" t="inlineStr">
        <is>
          <t>2.2</t>
        </is>
      </c>
      <c r="C4003" s="32" t="n">
        <v>8714199</v>
      </c>
      <c r="D4003" s="102" t="inlineStr">
        <is>
          <t xml:space="preserve">CAMBIO DE MUELLE ESPIRARAL DELANTERO IZQUIEREDO </t>
        </is>
      </c>
      <c r="E4003" s="103" t="inlineStr">
        <is>
          <t xml:space="preserve">cambio de muelle espiraral delantero izquieredo </t>
        </is>
      </c>
      <c r="F4003" s="32" t="inlineStr">
        <is>
          <t>Unidad</t>
        </is>
      </c>
      <c r="G4003" s="35" t="inlineStr">
        <is>
          <t>suministro</t>
        </is>
      </c>
      <c r="H4003" s="159" t="n">
        <v>544901</v>
      </c>
      <c r="I4003" s="37" t="n">
        <v>158.91</v>
      </c>
      <c r="J4003" s="37" t="n">
        <v>151.76</v>
      </c>
      <c r="K4003" s="160">
        <f>H4003*(I4003/J4003)</f>
        <v/>
      </c>
      <c r="L4003" s="159" t="n">
        <v>672733.1681</v>
      </c>
      <c r="M4003" s="159" t="n">
        <v>653139</v>
      </c>
      <c r="N4003" s="159" t="n">
        <v>705390.12</v>
      </c>
      <c r="O4003" s="162">
        <f>MIN(K4003,L4003,M4003,N4003)</f>
        <v/>
      </c>
      <c r="P4003" s="162">
        <f>MAX(K4003,L4003,M4003,N4003)</f>
        <v/>
      </c>
      <c r="Q4003" s="162">
        <f>MEDIAN(K4003,L4003,M4003,N4003)</f>
        <v/>
      </c>
      <c r="R4003" s="162">
        <f>AVERAGE(K4003,L4003,M4003,N4003)</f>
        <v/>
      </c>
      <c r="S4003" s="162">
        <f>AVERAGE(O4003,Q4003)</f>
        <v/>
      </c>
      <c r="T4003" s="162">
        <f>AVERAGE(P4003,Q4003)</f>
        <v/>
      </c>
      <c r="U4003" s="41">
        <f>STDEVA(K4003,L4003,M4003,N4003)</f>
        <v/>
      </c>
      <c r="V4003" s="42">
        <f>U4003/Q4003</f>
        <v/>
      </c>
      <c r="W4003" s="43">
        <f>IF(X4003=O4003,"MENOR",IF(X4003=S4003,"PROM[MEN-MED]","PROMEDIO"))</f>
        <v/>
      </c>
      <c r="X4003" s="163">
        <f>IF(V4003&lt;=300%,O4003,IF(AND(V4003&gt;100%,V4003&lt;=150%),S4003,R4003))</f>
        <v/>
      </c>
      <c r="Y4003" s="162">
        <f>ROUND(X4003,0)</f>
        <v/>
      </c>
    </row>
    <row r="4004" ht="15.75" customHeight="1">
      <c r="B4004" s="32" t="inlineStr">
        <is>
          <t>2.3</t>
        </is>
      </c>
      <c r="C4004" s="32" t="n">
        <v>8714199</v>
      </c>
      <c r="D4004" s="102" t="inlineStr">
        <is>
          <t>CAMBIO DE MUELLE ESPIRARAL DELANTERO DERECHO</t>
        </is>
      </c>
      <c r="E4004" s="103" t="inlineStr">
        <is>
          <t>cambio de muelle espiraral delantero derecho</t>
        </is>
      </c>
      <c r="F4004" s="32" t="inlineStr">
        <is>
          <t>Juego</t>
        </is>
      </c>
      <c r="G4004" s="35" t="inlineStr">
        <is>
          <t>suministro</t>
        </is>
      </c>
      <c r="H4004" s="159" t="n">
        <v>544901</v>
      </c>
      <c r="I4004" s="37" t="n">
        <v>158.91</v>
      </c>
      <c r="J4004" s="37" t="n">
        <v>151.76</v>
      </c>
      <c r="K4004" s="160">
        <f>H4004*(I4004/J4004)</f>
        <v/>
      </c>
      <c r="L4004" s="159" t="n">
        <v>685546.3741</v>
      </c>
      <c r="M4004" s="159" t="n">
        <v>665579</v>
      </c>
      <c r="N4004" s="159" t="n">
        <v>718825.3199999999</v>
      </c>
      <c r="O4004" s="162">
        <f>MIN(K4004,L4004,M4004,N4004)</f>
        <v/>
      </c>
      <c r="P4004" s="162">
        <f>MAX(K4004,L4004,M4004,N4004)</f>
        <v/>
      </c>
      <c r="Q4004" s="162">
        <f>MEDIAN(K4004,L4004,M4004,N4004)</f>
        <v/>
      </c>
      <c r="R4004" s="162">
        <f>AVERAGE(K4004,L4004,M4004,N4004)</f>
        <v/>
      </c>
      <c r="S4004" s="162">
        <f>AVERAGE(O4004,Q4004)</f>
        <v/>
      </c>
      <c r="T4004" s="162">
        <f>AVERAGE(P4004,Q4004)</f>
        <v/>
      </c>
      <c r="U4004" s="41">
        <f>STDEVA(K4004,L4004,M4004,N4004)</f>
        <v/>
      </c>
      <c r="V4004" s="42">
        <f>U4004/Q4004</f>
        <v/>
      </c>
      <c r="W4004" s="43">
        <f>IF(X4004=O4004,"MENOR",IF(X4004=S4004,"PROM[MEN-MED]","PROMEDIO"))</f>
        <v/>
      </c>
      <c r="X4004" s="163">
        <f>IF(V4004&lt;=300%,O4004,IF(AND(V4004&gt;100%,V4004&lt;=150%),S4004,R4004))</f>
        <v/>
      </c>
      <c r="Y4004" s="162">
        <f>ROUND(X4004,0)</f>
        <v/>
      </c>
    </row>
    <row r="4005" ht="15.75" customHeight="1">
      <c r="B4005" s="32" t="inlineStr">
        <is>
          <t>2.4</t>
        </is>
      </c>
      <c r="C4005" s="32" t="n">
        <v>8714199</v>
      </c>
      <c r="D4005" s="102" t="inlineStr">
        <is>
          <t xml:space="preserve">CAMBIO DE RETEN DEL ELEMENTO DE AMORTIGUACION DEL AMORTIGIADOR DELANTERO </t>
        </is>
      </c>
      <c r="E4005" s="103" t="inlineStr">
        <is>
          <t xml:space="preserve">cambio de reten del elemento de amortiguacion del amortigiador delantero </t>
        </is>
      </c>
      <c r="F4005" s="32" t="inlineStr">
        <is>
          <t>Juego</t>
        </is>
      </c>
      <c r="G4005" s="35" t="inlineStr">
        <is>
          <t>suministro</t>
        </is>
      </c>
      <c r="H4005" s="159" t="n">
        <v>544901</v>
      </c>
      <c r="I4005" s="37" t="n">
        <v>158.91</v>
      </c>
      <c r="J4005" s="37" t="n">
        <v>151.76</v>
      </c>
      <c r="K4005" s="160">
        <f>H4005*(I4005/J4005)</f>
        <v/>
      </c>
      <c r="L4005" s="159" t="n">
        <v>672733.1681</v>
      </c>
      <c r="M4005" s="159" t="n">
        <v>653139</v>
      </c>
      <c r="N4005" s="159" t="n">
        <v>705390.12</v>
      </c>
      <c r="O4005" s="162">
        <f>MIN(K4005,L4005,M4005,N4005)</f>
        <v/>
      </c>
      <c r="P4005" s="162">
        <f>MAX(K4005,L4005,M4005,N4005)</f>
        <v/>
      </c>
      <c r="Q4005" s="162">
        <f>MEDIAN(K4005,L4005,M4005,N4005)</f>
        <v/>
      </c>
      <c r="R4005" s="162">
        <f>AVERAGE(K4005,L4005,M4005,N4005)</f>
        <v/>
      </c>
      <c r="S4005" s="162">
        <f>AVERAGE(O4005,Q4005)</f>
        <v/>
      </c>
      <c r="T4005" s="162">
        <f>AVERAGE(P4005,Q4005)</f>
        <v/>
      </c>
      <c r="U4005" s="41">
        <f>STDEVA(K4005,L4005,M4005,N4005)</f>
        <v/>
      </c>
      <c r="V4005" s="42">
        <f>U4005/Q4005</f>
        <v/>
      </c>
      <c r="W4005" s="43">
        <f>IF(X4005=O4005,"MENOR",IF(X4005=S4005,"PROM[MEN-MED]","PROMEDIO"))</f>
        <v/>
      </c>
      <c r="X4005" s="163">
        <f>IF(V4005&lt;=300%,O4005,IF(AND(V4005&gt;100%,V4005&lt;=150%),S4005,R4005))</f>
        <v/>
      </c>
      <c r="Y4005" s="162">
        <f>ROUND(X4005,0)</f>
        <v/>
      </c>
    </row>
    <row r="4006" ht="15.75" customHeight="1">
      <c r="B4006" s="32" t="inlineStr">
        <is>
          <t>2.5</t>
        </is>
      </c>
      <c r="C4006" s="32" t="n">
        <v>8714199</v>
      </c>
      <c r="D4006" s="102" t="inlineStr">
        <is>
          <t xml:space="preserve">CAMBIO DE SUBCONJUNTO DEL SOPORTE DE LA SUSPENSION DELANTERA IZQUIERDA </t>
        </is>
      </c>
      <c r="E4006" s="103" t="inlineStr">
        <is>
          <t xml:space="preserve">cambio de subconjunto del soporte de la suspension delantera izquierda </t>
        </is>
      </c>
      <c r="F4006" s="32" t="inlineStr">
        <is>
          <t>Juego</t>
        </is>
      </c>
      <c r="G4006" s="35" t="inlineStr">
        <is>
          <t>suministro</t>
        </is>
      </c>
      <c r="H4006" s="159" t="n">
        <v>410372</v>
      </c>
      <c r="I4006" s="37" t="n">
        <v>158.91</v>
      </c>
      <c r="J4006" s="37" t="n">
        <v>151.76</v>
      </c>
      <c r="K4006" s="160">
        <f>H4006*(I4006/J4006)</f>
        <v/>
      </c>
      <c r="L4006" s="159" t="n">
        <v>499744.665</v>
      </c>
      <c r="M4006" s="159" t="n">
        <v>485189</v>
      </c>
      <c r="N4006" s="159" t="n">
        <v>524004.12</v>
      </c>
      <c r="O4006" s="162">
        <f>MIN(K4006,L4006,M4006,N4006)</f>
        <v/>
      </c>
      <c r="P4006" s="162">
        <f>MAX(K4006,L4006,M4006,N4006)</f>
        <v/>
      </c>
      <c r="Q4006" s="162">
        <f>MEDIAN(K4006,L4006,M4006,N4006)</f>
        <v/>
      </c>
      <c r="R4006" s="162">
        <f>AVERAGE(K4006,L4006,M4006,N4006)</f>
        <v/>
      </c>
      <c r="S4006" s="162">
        <f>AVERAGE(O4006,Q4006)</f>
        <v/>
      </c>
      <c r="T4006" s="162">
        <f>AVERAGE(P4006,Q4006)</f>
        <v/>
      </c>
      <c r="U4006" s="41">
        <f>STDEVA(K4006,L4006,M4006,N4006)</f>
        <v/>
      </c>
      <c r="V4006" s="42">
        <f>U4006/Q4006</f>
        <v/>
      </c>
      <c r="W4006" s="43">
        <f>IF(X4006=O4006,"MENOR",IF(X4006=S4006,"PROM[MEN-MED]","PROMEDIO"))</f>
        <v/>
      </c>
      <c r="X4006" s="163">
        <f>IF(V4006&lt;=300%,O4006,IF(AND(V4006&gt;100%,V4006&lt;=150%),S4006,R4006))</f>
        <v/>
      </c>
      <c r="Y4006" s="162">
        <f>ROUND(X4006,0)</f>
        <v/>
      </c>
    </row>
    <row r="4007" ht="15.75" customHeight="1">
      <c r="B4007" s="32" t="inlineStr">
        <is>
          <t>2.6</t>
        </is>
      </c>
      <c r="C4007" s="32" t="n">
        <v>8714199</v>
      </c>
      <c r="D4007" s="102" t="inlineStr">
        <is>
          <t>CAMBIO DE SUBCONJUNTO DEL SOPORTE DE LA SUSPENSION DELANTERA DERECHA</t>
        </is>
      </c>
      <c r="E4007" s="103" t="inlineStr">
        <is>
          <t>cambio de subconjunto del soporte de la suspension delantera derecha</t>
        </is>
      </c>
      <c r="F4007" s="32" t="inlineStr">
        <is>
          <t>Juego</t>
        </is>
      </c>
      <c r="G4007" s="35" t="inlineStr">
        <is>
          <t>suministro</t>
        </is>
      </c>
      <c r="H4007" s="159" t="n">
        <v>410372</v>
      </c>
      <c r="I4007" s="37" t="n">
        <v>158.91</v>
      </c>
      <c r="J4007" s="37" t="n">
        <v>151.76</v>
      </c>
      <c r="K4007" s="160">
        <f>H4007*(I4007/J4007)</f>
        <v/>
      </c>
      <c r="L4007" s="159" t="n">
        <v>494938.6953</v>
      </c>
      <c r="M4007" s="159" t="n">
        <v>480523</v>
      </c>
      <c r="N4007" s="159" t="n">
        <v>518964.84</v>
      </c>
      <c r="O4007" s="162">
        <f>MIN(K4007,L4007,M4007,N4007)</f>
        <v/>
      </c>
      <c r="P4007" s="162">
        <f>MAX(K4007,L4007,M4007,N4007)</f>
        <v/>
      </c>
      <c r="Q4007" s="162">
        <f>MEDIAN(K4007,L4007,M4007,N4007)</f>
        <v/>
      </c>
      <c r="R4007" s="162">
        <f>AVERAGE(K4007,L4007,M4007,N4007)</f>
        <v/>
      </c>
      <c r="S4007" s="162">
        <f>AVERAGE(O4007,Q4007)</f>
        <v/>
      </c>
      <c r="T4007" s="162">
        <f>AVERAGE(P4007,Q4007)</f>
        <v/>
      </c>
      <c r="U4007" s="41">
        <f>STDEVA(K4007,L4007,M4007,N4007)</f>
        <v/>
      </c>
      <c r="V4007" s="42">
        <f>U4007/Q4007</f>
        <v/>
      </c>
      <c r="W4007" s="43">
        <f>IF(X4007=O4007,"MENOR",IF(X4007=S4007,"PROM[MEN-MED]","PROMEDIO"))</f>
        <v/>
      </c>
      <c r="X4007" s="163">
        <f>IF(V4007&lt;=300%,O4007,IF(AND(V4007&gt;100%,V4007&lt;=150%),S4007,R4007))</f>
        <v/>
      </c>
      <c r="Y4007" s="162">
        <f>ROUND(X4007,0)</f>
        <v/>
      </c>
    </row>
    <row r="4008" ht="15.75" customHeight="1">
      <c r="B4008" s="32" t="inlineStr">
        <is>
          <t>2.7</t>
        </is>
      </c>
      <c r="C4008" s="32" t="n">
        <v>8714199</v>
      </c>
      <c r="D4008" s="102" t="inlineStr">
        <is>
          <t>CAMBIO DE ELEMENTO DE AMORTIGUACION DEL AMORTIGUADOR DELANTERO NO.1</t>
        </is>
      </c>
      <c r="E4008" s="103" t="inlineStr">
        <is>
          <t>cambio de elemento de amortiguacion del amortiguador delantero no.1</t>
        </is>
      </c>
      <c r="F4008" s="32" t="inlineStr">
        <is>
          <t>Juego</t>
        </is>
      </c>
      <c r="G4008" s="35" t="inlineStr">
        <is>
          <t>suministro</t>
        </is>
      </c>
      <c r="H4008" s="159" t="n">
        <v>410372</v>
      </c>
      <c r="I4008" s="37" t="n">
        <v>158.91</v>
      </c>
      <c r="J4008" s="37" t="n">
        <v>151.76</v>
      </c>
      <c r="K4008" s="160">
        <f>H4008*(I4008/J4008)</f>
        <v/>
      </c>
      <c r="L4008" s="159" t="n">
        <v>504549.6232</v>
      </c>
      <c r="M4008" s="159" t="n">
        <v>489854</v>
      </c>
      <c r="N4008" s="159" t="n">
        <v>529042.3199999999</v>
      </c>
      <c r="O4008" s="162">
        <f>MIN(K4008,L4008,M4008,N4008)</f>
        <v/>
      </c>
      <c r="P4008" s="162">
        <f>MAX(K4008,L4008,M4008,N4008)</f>
        <v/>
      </c>
      <c r="Q4008" s="162">
        <f>MEDIAN(K4008,L4008,M4008,N4008)</f>
        <v/>
      </c>
      <c r="R4008" s="162">
        <f>AVERAGE(K4008,L4008,M4008,N4008)</f>
        <v/>
      </c>
      <c r="S4008" s="162">
        <f>AVERAGE(O4008,Q4008)</f>
        <v/>
      </c>
      <c r="T4008" s="162">
        <f>AVERAGE(P4008,Q4008)</f>
        <v/>
      </c>
      <c r="U4008" s="41">
        <f>STDEVA(K4008,L4008,M4008,N4008)</f>
        <v/>
      </c>
      <c r="V4008" s="42">
        <f>U4008/Q4008</f>
        <v/>
      </c>
      <c r="W4008" s="43">
        <f>IF(X4008=O4008,"MENOR",IF(X4008=S4008,"PROM[MEN-MED]","PROMEDIO"))</f>
        <v/>
      </c>
      <c r="X4008" s="163">
        <f>IF(V4008&lt;=300%,O4008,IF(AND(V4008&gt;100%,V4008&lt;=150%),S4008,R4008))</f>
        <v/>
      </c>
      <c r="Y4008" s="162">
        <f>ROUND(X4008,0)</f>
        <v/>
      </c>
    </row>
    <row r="4009" ht="15.75" customHeight="1">
      <c r="B4009" s="32" t="inlineStr">
        <is>
          <t>2.8</t>
        </is>
      </c>
      <c r="C4009" s="32" t="n">
        <v>8714199</v>
      </c>
      <c r="D4009" s="102" t="inlineStr">
        <is>
          <t xml:space="preserve">CAMBIO DE RETEN DEL ELEMENTO DE AMORTIGUACION DEL AMORTIGIADOR DELANTERO </t>
        </is>
      </c>
      <c r="E4009" s="103" t="inlineStr">
        <is>
          <t xml:space="preserve">cambio de reten del elemento de amortiguacion del amortigiador delantero </t>
        </is>
      </c>
      <c r="F4009" s="32" t="inlineStr">
        <is>
          <t>Juego</t>
        </is>
      </c>
      <c r="G4009" s="35" t="inlineStr">
        <is>
          <t>suministro</t>
        </is>
      </c>
      <c r="H4009" s="159" t="n">
        <v>410372</v>
      </c>
      <c r="I4009" s="37" t="n">
        <v>158.91</v>
      </c>
      <c r="J4009" s="37" t="n">
        <v>151.76</v>
      </c>
      <c r="K4009" s="160">
        <f>H4009*(I4009/J4009)</f>
        <v/>
      </c>
      <c r="L4009" s="159" t="n">
        <v>509354.5695</v>
      </c>
      <c r="M4009" s="159" t="n">
        <v>494519</v>
      </c>
      <c r="N4009" s="159" t="n">
        <v>534080.52</v>
      </c>
      <c r="O4009" s="162">
        <f>MIN(K4009,L4009,M4009,N4009)</f>
        <v/>
      </c>
      <c r="P4009" s="162">
        <f>MAX(K4009,L4009,M4009,N4009)</f>
        <v/>
      </c>
      <c r="Q4009" s="162">
        <f>MEDIAN(K4009,L4009,M4009,N4009)</f>
        <v/>
      </c>
      <c r="R4009" s="162">
        <f>AVERAGE(K4009,L4009,M4009,N4009)</f>
        <v/>
      </c>
      <c r="S4009" s="162">
        <f>AVERAGE(O4009,Q4009)</f>
        <v/>
      </c>
      <c r="T4009" s="162">
        <f>AVERAGE(P4009,Q4009)</f>
        <v/>
      </c>
      <c r="U4009" s="41">
        <f>STDEVA(K4009,L4009,M4009,N4009)</f>
        <v/>
      </c>
      <c r="V4009" s="42">
        <f>U4009/Q4009</f>
        <v/>
      </c>
      <c r="W4009" s="43">
        <f>IF(X4009=O4009,"MENOR",IF(X4009=S4009,"PROM[MEN-MED]","PROMEDIO"))</f>
        <v/>
      </c>
      <c r="X4009" s="163">
        <f>IF(V4009&lt;=300%,O4009,IF(AND(V4009&gt;100%,V4009&lt;=150%),S4009,R4009))</f>
        <v/>
      </c>
      <c r="Y4009" s="162">
        <f>ROUND(X4009,0)</f>
        <v/>
      </c>
    </row>
    <row r="4010" ht="15.75" customHeight="1">
      <c r="B4010" s="32" t="inlineStr">
        <is>
          <t>2.9</t>
        </is>
      </c>
      <c r="C4010" s="32" t="n">
        <v>8714199</v>
      </c>
      <c r="D4010" s="102" t="inlineStr">
        <is>
          <t xml:space="preserve">CAMBIO DE CASQUILLOS DEL AMORTIGUADOR DELANTERO </t>
        </is>
      </c>
      <c r="E4010" s="103" t="inlineStr">
        <is>
          <t xml:space="preserve">cambio de casquillos del amortiguador delantero </t>
        </is>
      </c>
      <c r="F4010" s="32" t="inlineStr">
        <is>
          <t>Juego</t>
        </is>
      </c>
      <c r="G4010" s="35" t="inlineStr">
        <is>
          <t>suministro</t>
        </is>
      </c>
      <c r="H4010" s="159" t="n">
        <v>410372</v>
      </c>
      <c r="I4010" s="37" t="n">
        <v>158.91</v>
      </c>
      <c r="J4010" s="37" t="n">
        <v>151.76</v>
      </c>
      <c r="K4010" s="160">
        <f>H4010*(I4010/J4010)</f>
        <v/>
      </c>
      <c r="L4010" s="159" t="n">
        <v>514160.5511</v>
      </c>
      <c r="M4010" s="159" t="n">
        <v>499185</v>
      </c>
      <c r="N4010" s="159" t="n">
        <v>539119.8</v>
      </c>
      <c r="O4010" s="162">
        <f>MIN(K4010,L4010,M4010,N4010)</f>
        <v/>
      </c>
      <c r="P4010" s="162">
        <f>MAX(K4010,L4010,M4010,N4010)</f>
        <v/>
      </c>
      <c r="Q4010" s="162">
        <f>MEDIAN(K4010,L4010,M4010,N4010)</f>
        <v/>
      </c>
      <c r="R4010" s="162">
        <f>AVERAGE(K4010,L4010,M4010,N4010)</f>
        <v/>
      </c>
      <c r="S4010" s="162">
        <f>AVERAGE(O4010,Q4010)</f>
        <v/>
      </c>
      <c r="T4010" s="162">
        <f>AVERAGE(P4010,Q4010)</f>
        <v/>
      </c>
      <c r="U4010" s="41">
        <f>STDEVA(K4010,L4010,M4010,N4010)</f>
        <v/>
      </c>
      <c r="V4010" s="42">
        <f>U4010/Q4010</f>
        <v/>
      </c>
      <c r="W4010" s="43">
        <f>IF(X4010=O4010,"MENOR",IF(X4010=S4010,"PROM[MEN-MED]","PROMEDIO"))</f>
        <v/>
      </c>
      <c r="X4010" s="163">
        <f>IF(V4010&lt;=300%,O4010,IF(AND(V4010&gt;100%,V4010&lt;=150%),S4010,R4010))</f>
        <v/>
      </c>
      <c r="Y4010" s="162">
        <f>ROUND(X4010,0)</f>
        <v/>
      </c>
    </row>
    <row r="4011" ht="15.75" customHeight="1">
      <c r="B4011" s="32" t="inlineStr">
        <is>
          <t>2.10</t>
        </is>
      </c>
      <c r="C4011" s="32" t="n">
        <v>8714199</v>
      </c>
      <c r="D4011" s="102" t="inlineStr">
        <is>
          <t xml:space="preserve">CAMBIO DE CASQUILLO DEL BRAZO SUPERIOR DE LA SUSPENSION DELANTERA IZQUIERDA </t>
        </is>
      </c>
      <c r="E4011" s="103" t="inlineStr">
        <is>
          <t xml:space="preserve">cambio de casquillo del brazo superior de la suspension delantera izquierda </t>
        </is>
      </c>
      <c r="F4011" s="32" t="inlineStr">
        <is>
          <t>Juego</t>
        </is>
      </c>
      <c r="G4011" s="35" t="inlineStr">
        <is>
          <t>suministro</t>
        </is>
      </c>
      <c r="H4011" s="159" t="n">
        <v>410372</v>
      </c>
      <c r="I4011" s="37" t="n">
        <v>158.91</v>
      </c>
      <c r="J4011" s="37" t="n">
        <v>151.76</v>
      </c>
      <c r="K4011" s="160">
        <f>H4011*(I4011/J4011)</f>
        <v/>
      </c>
      <c r="L4011" s="159" t="n">
        <v>504549.6232</v>
      </c>
      <c r="M4011" s="159" t="n">
        <v>489854</v>
      </c>
      <c r="N4011" s="159" t="n">
        <v>529042.3199999999</v>
      </c>
      <c r="O4011" s="162">
        <f>MIN(K4011,L4011,M4011,N4011)</f>
        <v/>
      </c>
      <c r="P4011" s="162">
        <f>MAX(K4011,L4011,M4011,N4011)</f>
        <v/>
      </c>
      <c r="Q4011" s="162">
        <f>MEDIAN(K4011,L4011,M4011,N4011)</f>
        <v/>
      </c>
      <c r="R4011" s="162">
        <f>AVERAGE(K4011,L4011,M4011,N4011)</f>
        <v/>
      </c>
      <c r="S4011" s="162">
        <f>AVERAGE(O4011,Q4011)</f>
        <v/>
      </c>
      <c r="T4011" s="162">
        <f>AVERAGE(P4011,Q4011)</f>
        <v/>
      </c>
      <c r="U4011" s="41">
        <f>STDEVA(K4011,L4011,M4011,N4011)</f>
        <v/>
      </c>
      <c r="V4011" s="42">
        <f>U4011/Q4011</f>
        <v/>
      </c>
      <c r="W4011" s="43">
        <f>IF(X4011=O4011,"MENOR",IF(X4011=S4011,"PROM[MEN-MED]","PROMEDIO"))</f>
        <v/>
      </c>
      <c r="X4011" s="163">
        <f>IF(V4011&lt;=300%,O4011,IF(AND(V4011&gt;100%,V4011&lt;=150%),S4011,R4011))</f>
        <v/>
      </c>
      <c r="Y4011" s="162">
        <f>ROUND(X4011,0)</f>
        <v/>
      </c>
    </row>
    <row r="4012" ht="15.75" customHeight="1">
      <c r="B4012" s="32" t="inlineStr">
        <is>
          <t>2.11</t>
        </is>
      </c>
      <c r="C4012" s="32" t="n">
        <v>8714199</v>
      </c>
      <c r="D4012" s="102" t="inlineStr">
        <is>
          <t xml:space="preserve">CAMBIO DE CASQUILLO DEL BRAZO SUPERIOR DE LA SUSPENSION DELANTERA DERECHA </t>
        </is>
      </c>
      <c r="E4012" s="103" t="inlineStr">
        <is>
          <t xml:space="preserve">cambio de casquillo del brazo superior de la suspension delantera derecha </t>
        </is>
      </c>
      <c r="F4012" s="32" t="inlineStr">
        <is>
          <t>Unidad</t>
        </is>
      </c>
      <c r="G4012" s="35" t="inlineStr">
        <is>
          <t>suministro</t>
        </is>
      </c>
      <c r="H4012" s="159" t="n">
        <v>410372</v>
      </c>
      <c r="I4012" s="37" t="n">
        <v>158.91</v>
      </c>
      <c r="J4012" s="37" t="n">
        <v>151.76</v>
      </c>
      <c r="K4012" s="160">
        <f>H4012*(I4012/J4012)</f>
        <v/>
      </c>
      <c r="L4012" s="159" t="n">
        <v>509354.5695</v>
      </c>
      <c r="M4012" s="159" t="n">
        <v>494519</v>
      </c>
      <c r="N4012" s="159" t="n">
        <v>534080.52</v>
      </c>
      <c r="O4012" s="162">
        <f>MIN(K4012,L4012,M4012,N4012)</f>
        <v/>
      </c>
      <c r="P4012" s="162">
        <f>MAX(K4012,L4012,M4012,N4012)</f>
        <v/>
      </c>
      <c r="Q4012" s="162">
        <f>MEDIAN(K4012,L4012,M4012,N4012)</f>
        <v/>
      </c>
      <c r="R4012" s="162">
        <f>AVERAGE(K4012,L4012,M4012,N4012)</f>
        <v/>
      </c>
      <c r="S4012" s="162">
        <f>AVERAGE(O4012,Q4012)</f>
        <v/>
      </c>
      <c r="T4012" s="162">
        <f>AVERAGE(P4012,Q4012)</f>
        <v/>
      </c>
      <c r="U4012" s="41">
        <f>STDEVA(K4012,L4012,M4012,N4012)</f>
        <v/>
      </c>
      <c r="V4012" s="42">
        <f>U4012/Q4012</f>
        <v/>
      </c>
      <c r="W4012" s="43">
        <f>IF(X4012=O4012,"MENOR",IF(X4012=S4012,"PROM[MEN-MED]","PROMEDIO"))</f>
        <v/>
      </c>
      <c r="X4012" s="163">
        <f>IF(V4012&lt;=300%,O4012,IF(AND(V4012&gt;100%,V4012&lt;=150%),S4012,R4012))</f>
        <v/>
      </c>
      <c r="Y4012" s="162">
        <f>ROUND(X4012,0)</f>
        <v/>
      </c>
    </row>
    <row r="4013" ht="15.75" customHeight="1">
      <c r="B4013" s="32" t="inlineStr">
        <is>
          <t>2.12</t>
        </is>
      </c>
      <c r="C4013" s="32" t="n">
        <v>8714199</v>
      </c>
      <c r="D4013" s="102" t="inlineStr">
        <is>
          <t xml:space="preserve">CAMBIO DE CONJUNTO DEL BRAZO SUPERIOR DE LA SUSPENSION DELANTERA IZQUIERDA </t>
        </is>
      </c>
      <c r="E4013" s="103" t="inlineStr">
        <is>
          <t xml:space="preserve">cambio de conjunto del brazo superior de la suspension delantera izquierda </t>
        </is>
      </c>
      <c r="F4013" s="32" t="inlineStr">
        <is>
          <t>Unidad</t>
        </is>
      </c>
      <c r="G4013" s="35" t="inlineStr">
        <is>
          <t>suministro</t>
        </is>
      </c>
      <c r="H4013" s="159" t="n">
        <v>820743</v>
      </c>
      <c r="I4013" s="37" t="n">
        <v>158.91</v>
      </c>
      <c r="J4013" s="37" t="n">
        <v>151.76</v>
      </c>
      <c r="K4013" s="160">
        <f>H4013*(I4013/J4013)</f>
        <v/>
      </c>
      <c r="L4013" s="159" t="n">
        <v>999488.3066</v>
      </c>
      <c r="M4013" s="159" t="n">
        <v>970377</v>
      </c>
      <c r="N4013" s="159" t="n">
        <v>1048007.16</v>
      </c>
      <c r="O4013" s="162">
        <f>MIN(K4013,L4013,M4013,N4013)</f>
        <v/>
      </c>
      <c r="P4013" s="162">
        <f>MAX(K4013,L4013,M4013,N4013)</f>
        <v/>
      </c>
      <c r="Q4013" s="162">
        <f>MEDIAN(K4013,L4013,M4013,N4013)</f>
        <v/>
      </c>
      <c r="R4013" s="162">
        <f>AVERAGE(K4013,L4013,M4013,N4013)</f>
        <v/>
      </c>
      <c r="S4013" s="162">
        <f>AVERAGE(O4013,Q4013)</f>
        <v/>
      </c>
      <c r="T4013" s="162">
        <f>AVERAGE(P4013,Q4013)</f>
        <v/>
      </c>
      <c r="U4013" s="41">
        <f>STDEVA(K4013,L4013,M4013,N4013)</f>
        <v/>
      </c>
      <c r="V4013" s="42">
        <f>U4013/Q4013</f>
        <v/>
      </c>
      <c r="W4013" s="43">
        <f>IF(X4013=O4013,"MENOR",IF(X4013=S4013,"PROM[MEN-MED]","PROMEDIO"))</f>
        <v/>
      </c>
      <c r="X4013" s="163">
        <f>IF(V4013&lt;=300%,O4013,IF(AND(V4013&gt;100%,V4013&lt;=150%),S4013,R4013))</f>
        <v/>
      </c>
      <c r="Y4013" s="162">
        <f>ROUND(X4013,0)</f>
        <v/>
      </c>
    </row>
    <row r="4014" ht="15.75" customHeight="1">
      <c r="B4014" s="32" t="inlineStr">
        <is>
          <t>2.13</t>
        </is>
      </c>
      <c r="C4014" s="32" t="n">
        <v>8714199</v>
      </c>
      <c r="D4014" s="102" t="inlineStr">
        <is>
          <t>CAMBIO DE CONJUNTO DEL BRAZO SUPERIOR DE LA SUSPENSION DELANTERA DERECHA</t>
        </is>
      </c>
      <c r="E4014" s="103" t="inlineStr">
        <is>
          <t>cambio de conjunto del brazo superior de la suspension delantera derecha</t>
        </is>
      </c>
      <c r="F4014" s="32" t="inlineStr">
        <is>
          <t>Unidad</t>
        </is>
      </c>
      <c r="G4014" s="35" t="inlineStr">
        <is>
          <t>suministro</t>
        </is>
      </c>
      <c r="H4014" s="159" t="n">
        <v>820743</v>
      </c>
      <c r="I4014" s="37" t="n">
        <v>158.91</v>
      </c>
      <c r="J4014" s="37" t="n">
        <v>151.76</v>
      </c>
      <c r="K4014" s="160">
        <f>H4014*(I4014/J4014)</f>
        <v/>
      </c>
      <c r="L4014" s="159" t="n">
        <v>1009099.2345</v>
      </c>
      <c r="M4014" s="159" t="n">
        <v>979708</v>
      </c>
      <c r="N4014" s="159" t="n">
        <v>1058084.64</v>
      </c>
      <c r="O4014" s="162">
        <f>MIN(K4014,L4014,M4014,N4014)</f>
        <v/>
      </c>
      <c r="P4014" s="162">
        <f>MAX(K4014,L4014,M4014,N4014)</f>
        <v/>
      </c>
      <c r="Q4014" s="162">
        <f>MEDIAN(K4014,L4014,M4014,N4014)</f>
        <v/>
      </c>
      <c r="R4014" s="162">
        <f>AVERAGE(K4014,L4014,M4014,N4014)</f>
        <v/>
      </c>
      <c r="S4014" s="162">
        <f>AVERAGE(O4014,Q4014)</f>
        <v/>
      </c>
      <c r="T4014" s="162">
        <f>AVERAGE(P4014,Q4014)</f>
        <v/>
      </c>
      <c r="U4014" s="41">
        <f>STDEVA(K4014,L4014,M4014,N4014)</f>
        <v/>
      </c>
      <c r="V4014" s="42">
        <f>U4014/Q4014</f>
        <v/>
      </c>
      <c r="W4014" s="43">
        <f>IF(X4014=O4014,"MENOR",IF(X4014=S4014,"PROM[MEN-MED]","PROMEDIO"))</f>
        <v/>
      </c>
      <c r="X4014" s="163">
        <f>IF(V4014&lt;=300%,O4014,IF(AND(V4014&gt;100%,V4014&lt;=150%),S4014,R4014))</f>
        <v/>
      </c>
      <c r="Y4014" s="162">
        <f>ROUND(X4014,0)</f>
        <v/>
      </c>
    </row>
    <row r="4015" ht="15.75" customHeight="1">
      <c r="B4015" s="32" t="inlineStr">
        <is>
          <t>2.14</t>
        </is>
      </c>
      <c r="C4015" s="32" t="n">
        <v>8714199</v>
      </c>
      <c r="D4015" s="102" t="inlineStr">
        <is>
          <t xml:space="preserve">CAMBIO DE ANILLO DE FIJACION DEL GUARDAPLVOS </t>
        </is>
      </c>
      <c r="E4015" s="103" t="inlineStr">
        <is>
          <t xml:space="preserve">cambio de anillo de fijacion del guardaplvos </t>
        </is>
      </c>
      <c r="F4015" s="32" t="inlineStr">
        <is>
          <t>Unidad</t>
        </is>
      </c>
      <c r="G4015" s="35" t="inlineStr">
        <is>
          <t>suministro</t>
        </is>
      </c>
      <c r="H4015" s="159" t="n">
        <v>683953</v>
      </c>
      <c r="I4015" s="37" t="n">
        <v>158.91</v>
      </c>
      <c r="J4015" s="37" t="n">
        <v>151.76</v>
      </c>
      <c r="K4015" s="160">
        <f>H4015*(I4015/J4015)</f>
        <v/>
      </c>
      <c r="L4015" s="159" t="n">
        <v>832907.4418</v>
      </c>
      <c r="M4015" s="159" t="n">
        <v>808648</v>
      </c>
      <c r="N4015" s="159" t="n">
        <v>873339.84</v>
      </c>
      <c r="O4015" s="162">
        <f>MIN(K4015,L4015,M4015,N4015)</f>
        <v/>
      </c>
      <c r="P4015" s="162">
        <f>MAX(K4015,L4015,M4015,N4015)</f>
        <v/>
      </c>
      <c r="Q4015" s="162">
        <f>MEDIAN(K4015,L4015,M4015,N4015)</f>
        <v/>
      </c>
      <c r="R4015" s="162">
        <f>AVERAGE(K4015,L4015,M4015,N4015)</f>
        <v/>
      </c>
      <c r="S4015" s="162">
        <f>AVERAGE(O4015,Q4015)</f>
        <v/>
      </c>
      <c r="T4015" s="162">
        <f>AVERAGE(P4015,Q4015)</f>
        <v/>
      </c>
      <c r="U4015" s="41">
        <f>STDEVA(K4015,L4015,M4015,N4015)</f>
        <v/>
      </c>
      <c r="V4015" s="42">
        <f>U4015/Q4015</f>
        <v/>
      </c>
      <c r="W4015" s="43">
        <f>IF(X4015=O4015,"MENOR",IF(X4015=S4015,"PROM[MEN-MED]","PROMEDIO"))</f>
        <v/>
      </c>
      <c r="X4015" s="163">
        <f>IF(V4015&lt;=300%,O4015,IF(AND(V4015&gt;100%,V4015&lt;=150%),S4015,R4015))</f>
        <v/>
      </c>
      <c r="Y4015" s="162">
        <f>ROUND(X4015,0)</f>
        <v/>
      </c>
    </row>
    <row r="4016" ht="15.75" customHeight="1">
      <c r="B4016" s="32" t="inlineStr">
        <is>
          <t>2.15</t>
        </is>
      </c>
      <c r="C4016" s="32" t="n">
        <v>8714199</v>
      </c>
      <c r="D4016" s="102" t="inlineStr">
        <is>
          <t xml:space="preserve">CAMBIO DE CUBIERTA ANTIPOLVO DE LA JUNTA ESFERICA SUPERIOR DELANTERA IZQUIERDA </t>
        </is>
      </c>
      <c r="E4016" s="103" t="inlineStr">
        <is>
          <t xml:space="preserve">cambio de cubierta antipolvo de la junta esferica superior delantera izquierda </t>
        </is>
      </c>
      <c r="F4016" s="32" t="inlineStr">
        <is>
          <t>Unidad</t>
        </is>
      </c>
      <c r="G4016" s="35" t="inlineStr">
        <is>
          <t>suministro</t>
        </is>
      </c>
      <c r="H4016" s="159" t="n">
        <v>683953</v>
      </c>
      <c r="I4016" s="37" t="n">
        <v>158.91</v>
      </c>
      <c r="J4016" s="37" t="n">
        <v>151.76</v>
      </c>
      <c r="K4016" s="160">
        <f>H4016*(I4016/J4016)</f>
        <v/>
      </c>
      <c r="L4016" s="159" t="n">
        <v>840915.6896</v>
      </c>
      <c r="M4016" s="159" t="n">
        <v>816423</v>
      </c>
      <c r="N4016" s="159" t="n">
        <v>881736.84</v>
      </c>
      <c r="O4016" s="162">
        <f>MIN(K4016,L4016,M4016,N4016)</f>
        <v/>
      </c>
      <c r="P4016" s="162">
        <f>MAX(K4016,L4016,M4016,N4016)</f>
        <v/>
      </c>
      <c r="Q4016" s="162">
        <f>MEDIAN(K4016,L4016,M4016,N4016)</f>
        <v/>
      </c>
      <c r="R4016" s="162">
        <f>AVERAGE(K4016,L4016,M4016,N4016)</f>
        <v/>
      </c>
      <c r="S4016" s="162">
        <f>AVERAGE(O4016,Q4016)</f>
        <v/>
      </c>
      <c r="T4016" s="162">
        <f>AVERAGE(P4016,Q4016)</f>
        <v/>
      </c>
      <c r="U4016" s="41">
        <f>STDEVA(K4016,L4016,M4016,N4016)</f>
        <v/>
      </c>
      <c r="V4016" s="42">
        <f>U4016/Q4016</f>
        <v/>
      </c>
      <c r="W4016" s="43">
        <f>IF(X4016=O4016,"MENOR",IF(X4016=S4016,"PROM[MEN-MED]","PROMEDIO"))</f>
        <v/>
      </c>
      <c r="X4016" s="163">
        <f>IF(V4016&lt;=300%,O4016,IF(AND(V4016&gt;100%,V4016&lt;=150%),S4016,R4016))</f>
        <v/>
      </c>
      <c r="Y4016" s="162">
        <f>ROUND(X4016,0)</f>
        <v/>
      </c>
    </row>
    <row r="4017" ht="15.75" customHeight="1">
      <c r="B4017" s="32" t="inlineStr">
        <is>
          <t>2.16</t>
        </is>
      </c>
      <c r="C4017" s="32" t="n">
        <v>8714199</v>
      </c>
      <c r="D4017" s="102" t="inlineStr">
        <is>
          <t xml:space="preserve">CAMBIO DE CUBIERTA ANTIPOLVO DE LA JUNTA ESFERICA SUPERIOR DELANTERA DERECHA </t>
        </is>
      </c>
      <c r="E4017" s="103" t="inlineStr">
        <is>
          <t xml:space="preserve">cambio de cubierta antipolvo de la junta esferica superior delantera derecha </t>
        </is>
      </c>
      <c r="F4017" s="32" t="inlineStr">
        <is>
          <t>Unidad</t>
        </is>
      </c>
      <c r="G4017" s="35" t="inlineStr">
        <is>
          <t>suministro</t>
        </is>
      </c>
      <c r="H4017" s="159" t="n">
        <v>683953</v>
      </c>
      <c r="I4017" s="37" t="n">
        <v>158.91</v>
      </c>
      <c r="J4017" s="37" t="n">
        <v>151.76</v>
      </c>
      <c r="K4017" s="160">
        <f>H4017*(I4017/J4017)</f>
        <v/>
      </c>
      <c r="L4017" s="159" t="n">
        <v>840915.6896</v>
      </c>
      <c r="M4017" s="159" t="n">
        <v>816423</v>
      </c>
      <c r="N4017" s="159" t="n">
        <v>881736.84</v>
      </c>
      <c r="O4017" s="162">
        <f>MIN(K4017,L4017,M4017,N4017)</f>
        <v/>
      </c>
      <c r="P4017" s="162">
        <f>MAX(K4017,L4017,M4017,N4017)</f>
        <v/>
      </c>
      <c r="Q4017" s="162">
        <f>MEDIAN(K4017,L4017,M4017,N4017)</f>
        <v/>
      </c>
      <c r="R4017" s="162">
        <f>AVERAGE(K4017,L4017,M4017,N4017)</f>
        <v/>
      </c>
      <c r="S4017" s="162">
        <f>AVERAGE(O4017,Q4017)</f>
        <v/>
      </c>
      <c r="T4017" s="162">
        <f>AVERAGE(P4017,Q4017)</f>
        <v/>
      </c>
      <c r="U4017" s="41">
        <f>STDEVA(K4017,L4017,M4017,N4017)</f>
        <v/>
      </c>
      <c r="V4017" s="42">
        <f>U4017/Q4017</f>
        <v/>
      </c>
      <c r="W4017" s="43">
        <f>IF(X4017=O4017,"MENOR",IF(X4017=S4017,"PROM[MEN-MED]","PROMEDIO"))</f>
        <v/>
      </c>
      <c r="X4017" s="163">
        <f>IF(V4017&lt;=300%,O4017,IF(AND(V4017&gt;100%,V4017&lt;=150%),S4017,R4017))</f>
        <v/>
      </c>
      <c r="Y4017" s="162">
        <f>ROUND(X4017,0)</f>
        <v/>
      </c>
    </row>
    <row r="4018" ht="15.75" customHeight="1">
      <c r="B4018" s="32" t="inlineStr">
        <is>
          <t>2.17</t>
        </is>
      </c>
      <c r="C4018" s="32" t="n">
        <v>8714199</v>
      </c>
      <c r="D4018" s="102" t="inlineStr">
        <is>
          <t xml:space="preserve">CAMBIO DE CABLE DEL SENSOR DE CONTROL DE DERRAPE </t>
        </is>
      </c>
      <c r="E4018" s="103" t="inlineStr">
        <is>
          <t xml:space="preserve">cambio de cable del sensor de control de derrape </t>
        </is>
      </c>
      <c r="F4018" s="32" t="inlineStr">
        <is>
          <t>Unidad</t>
        </is>
      </c>
      <c r="G4018" s="35" t="inlineStr">
        <is>
          <t>suministro</t>
        </is>
      </c>
      <c r="H4018" s="159" t="n">
        <v>410372</v>
      </c>
      <c r="I4018" s="37" t="n">
        <v>158.91</v>
      </c>
      <c r="J4018" s="37" t="n">
        <v>151.76</v>
      </c>
      <c r="K4018" s="160">
        <f>H4018*(I4018/J4018)</f>
        <v/>
      </c>
      <c r="L4018" s="159" t="n">
        <v>499744.665</v>
      </c>
      <c r="M4018" s="159" t="n">
        <v>485189</v>
      </c>
      <c r="N4018" s="159" t="n">
        <v>524004.12</v>
      </c>
      <c r="O4018" s="162">
        <f>MIN(K4018,L4018,M4018,N4018)</f>
        <v/>
      </c>
      <c r="P4018" s="162">
        <f>MAX(K4018,L4018,M4018,N4018)</f>
        <v/>
      </c>
      <c r="Q4018" s="162">
        <f>MEDIAN(K4018,L4018,M4018,N4018)</f>
        <v/>
      </c>
      <c r="R4018" s="162">
        <f>AVERAGE(K4018,L4018,M4018,N4018)</f>
        <v/>
      </c>
      <c r="S4018" s="162">
        <f>AVERAGE(O4018,Q4018)</f>
        <v/>
      </c>
      <c r="T4018" s="162">
        <f>AVERAGE(P4018,Q4018)</f>
        <v/>
      </c>
      <c r="U4018" s="41">
        <f>STDEVA(K4018,L4018,M4018,N4018)</f>
        <v/>
      </c>
      <c r="V4018" s="42">
        <f>U4018/Q4018</f>
        <v/>
      </c>
      <c r="W4018" s="43">
        <f>IF(X4018=O4018,"MENOR",IF(X4018=S4018,"PROM[MEN-MED]","PROMEDIO"))</f>
        <v/>
      </c>
      <c r="X4018" s="163">
        <f>IF(V4018&lt;=300%,O4018,IF(AND(V4018&gt;100%,V4018&lt;=150%),S4018,R4018))</f>
        <v/>
      </c>
      <c r="Y4018" s="162">
        <f>ROUND(X4018,0)</f>
        <v/>
      </c>
    </row>
    <row r="4019" ht="15.75" customHeight="1">
      <c r="B4019" s="32" t="inlineStr">
        <is>
          <t>2.18</t>
        </is>
      </c>
      <c r="C4019" s="32" t="n">
        <v>8714199</v>
      </c>
      <c r="D4019" s="102" t="inlineStr">
        <is>
          <t xml:space="preserve">CAMBIO DE SUBCONJUNTO IZQUIERDO DEL BRAZO INFERIOR NO.1 DE LA SUSPENSION DELANTERA </t>
        </is>
      </c>
      <c r="E4019" s="103" t="inlineStr">
        <is>
          <t xml:space="preserve">cambio de subconjunto izquierdo del brazo inferior no.1 de la suspension delantera </t>
        </is>
      </c>
      <c r="F4019" s="32" t="inlineStr">
        <is>
          <t>Unidad</t>
        </is>
      </c>
      <c r="G4019" s="35" t="inlineStr">
        <is>
          <t>suministro</t>
        </is>
      </c>
      <c r="H4019" s="159" t="n">
        <v>820743</v>
      </c>
      <c r="I4019" s="37" t="n">
        <v>158.91</v>
      </c>
      <c r="J4019" s="37" t="n">
        <v>151.76</v>
      </c>
      <c r="K4019" s="160">
        <f>H4019*(I4019/J4019)</f>
        <v/>
      </c>
      <c r="L4019" s="159" t="n">
        <v>1028320.0669</v>
      </c>
      <c r="M4019" s="159" t="n">
        <v>998369</v>
      </c>
      <c r="N4019" s="159" t="n">
        <v>1078238.52</v>
      </c>
      <c r="O4019" s="162">
        <f>MIN(K4019,L4019,M4019,N4019)</f>
        <v/>
      </c>
      <c r="P4019" s="162">
        <f>MAX(K4019,L4019,M4019,N4019)</f>
        <v/>
      </c>
      <c r="Q4019" s="162">
        <f>MEDIAN(K4019,L4019,M4019,N4019)</f>
        <v/>
      </c>
      <c r="R4019" s="162">
        <f>AVERAGE(K4019,L4019,M4019,N4019)</f>
        <v/>
      </c>
      <c r="S4019" s="162">
        <f>AVERAGE(O4019,Q4019)</f>
        <v/>
      </c>
      <c r="T4019" s="162">
        <f>AVERAGE(P4019,Q4019)</f>
        <v/>
      </c>
      <c r="U4019" s="41">
        <f>STDEVA(K4019,L4019,M4019,N4019)</f>
        <v/>
      </c>
      <c r="V4019" s="42">
        <f>U4019/Q4019</f>
        <v/>
      </c>
      <c r="W4019" s="43">
        <f>IF(X4019=O4019,"MENOR",IF(X4019=S4019,"PROM[MEN-MED]","PROMEDIO"))</f>
        <v/>
      </c>
      <c r="X4019" s="163">
        <f>IF(V4019&lt;=300%,O4019,IF(AND(V4019&gt;100%,V4019&lt;=150%),S4019,R4019))</f>
        <v/>
      </c>
      <c r="Y4019" s="162">
        <f>ROUND(X4019,0)</f>
        <v/>
      </c>
    </row>
    <row r="4020" ht="15.75" customHeight="1">
      <c r="B4020" s="32" t="inlineStr">
        <is>
          <t>2.19</t>
        </is>
      </c>
      <c r="C4020" s="32" t="n">
        <v>8714199</v>
      </c>
      <c r="D4020" s="102" t="inlineStr">
        <is>
          <t xml:space="preserve">CAMBIO DE SUBCONJUNTODERECHO DEL BRAZO INFERIOR NO.1 DE LA SUSPENSION DELANTERA </t>
        </is>
      </c>
      <c r="E4020" s="103" t="inlineStr">
        <is>
          <t xml:space="preserve">cambio de subconjuntoderecho del brazo inferior no.1 de la suspension delantera </t>
        </is>
      </c>
      <c r="F4020" s="32" t="inlineStr">
        <is>
          <t>Unidad</t>
        </is>
      </c>
      <c r="G4020" s="35" t="inlineStr">
        <is>
          <t>suministro</t>
        </is>
      </c>
      <c r="H4020" s="159" t="n">
        <v>820743</v>
      </c>
      <c r="I4020" s="37" t="n">
        <v>158.91</v>
      </c>
      <c r="J4020" s="37" t="n">
        <v>151.76</v>
      </c>
      <c r="K4020" s="160">
        <f>H4020*(I4020/J4020)</f>
        <v/>
      </c>
      <c r="L4020" s="159" t="n">
        <v>1009099.2345</v>
      </c>
      <c r="M4020" s="159" t="n">
        <v>979708</v>
      </c>
      <c r="N4020" s="159" t="n">
        <v>1058084.64</v>
      </c>
      <c r="O4020" s="162">
        <f>MIN(K4020,L4020,M4020,N4020)</f>
        <v/>
      </c>
      <c r="P4020" s="162">
        <f>MAX(K4020,L4020,M4020,N4020)</f>
        <v/>
      </c>
      <c r="Q4020" s="162">
        <f>MEDIAN(K4020,L4020,M4020,N4020)</f>
        <v/>
      </c>
      <c r="R4020" s="162">
        <f>AVERAGE(K4020,L4020,M4020,N4020)</f>
        <v/>
      </c>
      <c r="S4020" s="162">
        <f>AVERAGE(O4020,Q4020)</f>
        <v/>
      </c>
      <c r="T4020" s="162">
        <f>AVERAGE(P4020,Q4020)</f>
        <v/>
      </c>
      <c r="U4020" s="41">
        <f>STDEVA(K4020,L4020,M4020,N4020)</f>
        <v/>
      </c>
      <c r="V4020" s="42">
        <f>U4020/Q4020</f>
        <v/>
      </c>
      <c r="W4020" s="43">
        <f>IF(X4020=O4020,"MENOR",IF(X4020=S4020,"PROM[MEN-MED]","PROMEDIO"))</f>
        <v/>
      </c>
      <c r="X4020" s="163">
        <f>IF(V4020&lt;=300%,O4020,IF(AND(V4020&gt;100%,V4020&lt;=150%),S4020,R4020))</f>
        <v/>
      </c>
      <c r="Y4020" s="162">
        <f>ROUND(X4020,0)</f>
        <v/>
      </c>
    </row>
    <row r="4021" ht="15.75" customHeight="1">
      <c r="B4021" s="32" t="inlineStr">
        <is>
          <t>2.20</t>
        </is>
      </c>
      <c r="C4021" s="32" t="n">
        <v>8714199</v>
      </c>
      <c r="D4021" s="102" t="inlineStr">
        <is>
          <t xml:space="preserve">CAMBIO DE CONJUNTO DE LEVA DE AJUSTE DE CONVERGENCIA </t>
        </is>
      </c>
      <c r="E4021" s="103" t="inlineStr">
        <is>
          <t xml:space="preserve">cambio de conjunto de leva de ajuste de convergencia </t>
        </is>
      </c>
      <c r="F4021" s="32" t="inlineStr">
        <is>
          <t>Unidad</t>
        </is>
      </c>
      <c r="G4021" s="35" t="inlineStr">
        <is>
          <t>suministro</t>
        </is>
      </c>
      <c r="H4021" s="159" t="n">
        <v>683953</v>
      </c>
      <c r="I4021" s="37" t="n">
        <v>158.91</v>
      </c>
      <c r="J4021" s="37" t="n">
        <v>151.76</v>
      </c>
      <c r="K4021" s="160">
        <f>H4021*(I4021/J4021)</f>
        <v/>
      </c>
      <c r="L4021" s="159" t="n">
        <v>856933.2205000001</v>
      </c>
      <c r="M4021" s="159" t="n">
        <v>831974</v>
      </c>
      <c r="N4021" s="159" t="n">
        <v>898531.92</v>
      </c>
      <c r="O4021" s="162">
        <f>MIN(K4021,L4021,M4021,N4021)</f>
        <v/>
      </c>
      <c r="P4021" s="162">
        <f>MAX(K4021,L4021,M4021,N4021)</f>
        <v/>
      </c>
      <c r="Q4021" s="162">
        <f>MEDIAN(K4021,L4021,M4021,N4021)</f>
        <v/>
      </c>
      <c r="R4021" s="162">
        <f>AVERAGE(K4021,L4021,M4021,N4021)</f>
        <v/>
      </c>
      <c r="S4021" s="162">
        <f>AVERAGE(O4021,Q4021)</f>
        <v/>
      </c>
      <c r="T4021" s="162">
        <f>AVERAGE(P4021,Q4021)</f>
        <v/>
      </c>
      <c r="U4021" s="41">
        <f>STDEVA(K4021,L4021,M4021,N4021)</f>
        <v/>
      </c>
      <c r="V4021" s="42">
        <f>U4021/Q4021</f>
        <v/>
      </c>
      <c r="W4021" s="43">
        <f>IF(X4021=O4021,"MENOR",IF(X4021=S4021,"PROM[MEN-MED]","PROMEDIO"))</f>
        <v/>
      </c>
      <c r="X4021" s="163">
        <f>IF(V4021&lt;=300%,O4021,IF(AND(V4021&gt;100%,V4021&lt;=150%),S4021,R4021))</f>
        <v/>
      </c>
      <c r="Y4021" s="162">
        <f>ROUND(X4021,0)</f>
        <v/>
      </c>
    </row>
    <row r="4022" ht="15.75" customHeight="1">
      <c r="B4022" s="32" t="inlineStr">
        <is>
          <t>2.21</t>
        </is>
      </c>
      <c r="C4022" s="32" t="n">
        <v>8714199</v>
      </c>
      <c r="D4022" s="102" t="inlineStr">
        <is>
          <t xml:space="preserve">CAMBIO DE CASQUILLO IZQUIERDO DEL BRAZO INFERIOR DELANTERO </t>
        </is>
      </c>
      <c r="E4022" s="103" t="inlineStr">
        <is>
          <t xml:space="preserve">cambio de casquillo izquierdo del brazo inferior delantero </t>
        </is>
      </c>
      <c r="F4022" s="32" t="inlineStr">
        <is>
          <t>Unidad</t>
        </is>
      </c>
      <c r="G4022" s="35" t="inlineStr">
        <is>
          <t>suministro</t>
        </is>
      </c>
      <c r="H4022" s="159" t="n">
        <v>410372</v>
      </c>
      <c r="I4022" s="37" t="n">
        <v>158.91</v>
      </c>
      <c r="J4022" s="37" t="n">
        <v>151.76</v>
      </c>
      <c r="K4022" s="160">
        <f>H4022*(I4022/J4022)</f>
        <v/>
      </c>
      <c r="L4022" s="159" t="n">
        <v>494938.6953</v>
      </c>
      <c r="M4022" s="159" t="n">
        <v>480523</v>
      </c>
      <c r="N4022" s="159" t="n">
        <v>518964.84</v>
      </c>
      <c r="O4022" s="162">
        <f>MIN(K4022,L4022,M4022,N4022)</f>
        <v/>
      </c>
      <c r="P4022" s="162">
        <f>MAX(K4022,L4022,M4022,N4022)</f>
        <v/>
      </c>
      <c r="Q4022" s="162">
        <f>MEDIAN(K4022,L4022,M4022,N4022)</f>
        <v/>
      </c>
      <c r="R4022" s="162">
        <f>AVERAGE(K4022,L4022,M4022,N4022)</f>
        <v/>
      </c>
      <c r="S4022" s="162">
        <f>AVERAGE(O4022,Q4022)</f>
        <v/>
      </c>
      <c r="T4022" s="162">
        <f>AVERAGE(P4022,Q4022)</f>
        <v/>
      </c>
      <c r="U4022" s="41">
        <f>STDEVA(K4022,L4022,M4022,N4022)</f>
        <v/>
      </c>
      <c r="V4022" s="42">
        <f>U4022/Q4022</f>
        <v/>
      </c>
      <c r="W4022" s="43">
        <f>IF(X4022=O4022,"MENOR",IF(X4022=S4022,"PROM[MEN-MED]","PROMEDIO"))</f>
        <v/>
      </c>
      <c r="X4022" s="163">
        <f>IF(V4022&lt;=300%,O4022,IF(AND(V4022&gt;100%,V4022&lt;=150%),S4022,R4022))</f>
        <v/>
      </c>
      <c r="Y4022" s="162">
        <f>ROUND(X4022,0)</f>
        <v/>
      </c>
    </row>
    <row r="4023" ht="15.75" customHeight="1">
      <c r="B4023" s="32" t="inlineStr">
        <is>
          <t>2.22</t>
        </is>
      </c>
      <c r="C4023" s="32" t="n">
        <v>8714199</v>
      </c>
      <c r="D4023" s="102" t="inlineStr">
        <is>
          <t xml:space="preserve">CAMBIO DE CASQUILLODERECHO  DEL BRAZO INFERIOR DELANTERO </t>
        </is>
      </c>
      <c r="E4023" s="103" t="inlineStr">
        <is>
          <t xml:space="preserve">cambio de casquilloderecho  del brazo inferior delantero </t>
        </is>
      </c>
      <c r="F4023" s="32" t="inlineStr">
        <is>
          <t>Unidad</t>
        </is>
      </c>
      <c r="G4023" s="35" t="inlineStr">
        <is>
          <t>suministro</t>
        </is>
      </c>
      <c r="H4023" s="159" t="n">
        <v>410372</v>
      </c>
      <c r="I4023" s="37" t="n">
        <v>158.91</v>
      </c>
      <c r="J4023" s="37" t="n">
        <v>151.76</v>
      </c>
      <c r="K4023" s="160">
        <f>H4023*(I4023/J4023)</f>
        <v/>
      </c>
      <c r="L4023" s="159" t="n">
        <v>509354.5695</v>
      </c>
      <c r="M4023" s="159" t="n">
        <v>494519</v>
      </c>
      <c r="N4023" s="159" t="n">
        <v>534080.52</v>
      </c>
      <c r="O4023" s="162">
        <f>MIN(K4023,L4023,M4023,N4023)</f>
        <v/>
      </c>
      <c r="P4023" s="162">
        <f>MAX(K4023,L4023,M4023,N4023)</f>
        <v/>
      </c>
      <c r="Q4023" s="162">
        <f>MEDIAN(K4023,L4023,M4023,N4023)</f>
        <v/>
      </c>
      <c r="R4023" s="162">
        <f>AVERAGE(K4023,L4023,M4023,N4023)</f>
        <v/>
      </c>
      <c r="S4023" s="162">
        <f>AVERAGE(O4023,Q4023)</f>
        <v/>
      </c>
      <c r="T4023" s="162">
        <f>AVERAGE(P4023,Q4023)</f>
        <v/>
      </c>
      <c r="U4023" s="41">
        <f>STDEVA(K4023,L4023,M4023,N4023)</f>
        <v/>
      </c>
      <c r="V4023" s="42">
        <f>U4023/Q4023</f>
        <v/>
      </c>
      <c r="W4023" s="43">
        <f>IF(X4023=O4023,"MENOR",IF(X4023=S4023,"PROM[MEN-MED]","PROMEDIO"))</f>
        <v/>
      </c>
      <c r="X4023" s="163">
        <f>IF(V4023&lt;=300%,O4023,IF(AND(V4023&gt;100%,V4023&lt;=150%),S4023,R4023))</f>
        <v/>
      </c>
      <c r="Y4023" s="162">
        <f>ROUND(X4023,0)</f>
        <v/>
      </c>
    </row>
    <row r="4024" ht="15.75" customHeight="1">
      <c r="B4024" s="32" t="inlineStr">
        <is>
          <t>2.23</t>
        </is>
      </c>
      <c r="C4024" s="32" t="n">
        <v>8714199</v>
      </c>
      <c r="D4024" s="102" t="inlineStr">
        <is>
          <t xml:space="preserve">CAMBIO DE CUBIERTA ANTIPOLVO IZQUIERDA DE LA JUNTA ESFERICA INFERIOR </t>
        </is>
      </c>
      <c r="E4024" s="103" t="inlineStr">
        <is>
          <t xml:space="preserve">cambio de cubierta antipolvo izquierda de la junta esferica inferior </t>
        </is>
      </c>
      <c r="F4024" s="32" t="inlineStr">
        <is>
          <t>Unidad</t>
        </is>
      </c>
      <c r="G4024" s="35" t="inlineStr">
        <is>
          <t>suministro</t>
        </is>
      </c>
      <c r="H4024" s="159" t="n">
        <v>683953</v>
      </c>
      <c r="I4024" s="37" t="n">
        <v>158.91</v>
      </c>
      <c r="J4024" s="37" t="n">
        <v>151.76</v>
      </c>
      <c r="K4024" s="160">
        <f>H4024*(I4024/J4024)</f>
        <v/>
      </c>
      <c r="L4024" s="159" t="n">
        <v>832907.4418</v>
      </c>
      <c r="M4024" s="159" t="n">
        <v>808648</v>
      </c>
      <c r="N4024" s="159" t="n">
        <v>873339.84</v>
      </c>
      <c r="O4024" s="162">
        <f>MIN(K4024,L4024,M4024,N4024)</f>
        <v/>
      </c>
      <c r="P4024" s="162">
        <f>MAX(K4024,L4024,M4024,N4024)</f>
        <v/>
      </c>
      <c r="Q4024" s="162">
        <f>MEDIAN(K4024,L4024,M4024,N4024)</f>
        <v/>
      </c>
      <c r="R4024" s="162">
        <f>AVERAGE(K4024,L4024,M4024,N4024)</f>
        <v/>
      </c>
      <c r="S4024" s="162">
        <f>AVERAGE(O4024,Q4024)</f>
        <v/>
      </c>
      <c r="T4024" s="162">
        <f>AVERAGE(P4024,Q4024)</f>
        <v/>
      </c>
      <c r="U4024" s="41">
        <f>STDEVA(K4024,L4024,M4024,N4024)</f>
        <v/>
      </c>
      <c r="V4024" s="42">
        <f>U4024/Q4024</f>
        <v/>
      </c>
      <c r="W4024" s="43">
        <f>IF(X4024=O4024,"MENOR",IF(X4024=S4024,"PROM[MEN-MED]","PROMEDIO"))</f>
        <v/>
      </c>
      <c r="X4024" s="163">
        <f>IF(V4024&lt;=300%,O4024,IF(AND(V4024&gt;100%,V4024&lt;=150%),S4024,R4024))</f>
        <v/>
      </c>
      <c r="Y4024" s="162">
        <f>ROUND(X4024,0)</f>
        <v/>
      </c>
    </row>
    <row r="4025" ht="15.75" customHeight="1">
      <c r="B4025" s="32" t="inlineStr">
        <is>
          <t>2.24</t>
        </is>
      </c>
      <c r="C4025" s="32" t="n">
        <v>8714199</v>
      </c>
      <c r="D4025" s="102" t="inlineStr">
        <is>
          <t xml:space="preserve">CAMBIO DE CUBIERTA ANTIPOLVODERECHA  DE LA JUNTA ESFERICA INFERIOR </t>
        </is>
      </c>
      <c r="E4025" s="103" t="inlineStr">
        <is>
          <t xml:space="preserve">cambio de cubierta antipolvoderecha  de la junta esferica inferior </t>
        </is>
      </c>
      <c r="F4025" s="32" t="inlineStr">
        <is>
          <t>Unidad</t>
        </is>
      </c>
      <c r="G4025" s="35" t="inlineStr">
        <is>
          <t>suministro</t>
        </is>
      </c>
      <c r="H4025" s="159" t="n">
        <v>683953</v>
      </c>
      <c r="I4025" s="37" t="n">
        <v>158.91</v>
      </c>
      <c r="J4025" s="37" t="n">
        <v>151.76</v>
      </c>
      <c r="K4025" s="160">
        <f>H4025*(I4025/J4025)</f>
        <v/>
      </c>
      <c r="L4025" s="159" t="n">
        <v>856933.2205000001</v>
      </c>
      <c r="M4025" s="159" t="n">
        <v>831974</v>
      </c>
      <c r="N4025" s="159" t="n">
        <v>898531.92</v>
      </c>
      <c r="O4025" s="162">
        <f>MIN(K4025,L4025,M4025,N4025)</f>
        <v/>
      </c>
      <c r="P4025" s="162">
        <f>MAX(K4025,L4025,M4025,N4025)</f>
        <v/>
      </c>
      <c r="Q4025" s="162">
        <f>MEDIAN(K4025,L4025,M4025,N4025)</f>
        <v/>
      </c>
      <c r="R4025" s="162">
        <f>AVERAGE(K4025,L4025,M4025,N4025)</f>
        <v/>
      </c>
      <c r="S4025" s="162">
        <f>AVERAGE(O4025,Q4025)</f>
        <v/>
      </c>
      <c r="T4025" s="162">
        <f>AVERAGE(P4025,Q4025)</f>
        <v/>
      </c>
      <c r="U4025" s="41">
        <f>STDEVA(K4025,L4025,M4025,N4025)</f>
        <v/>
      </c>
      <c r="V4025" s="42">
        <f>U4025/Q4025</f>
        <v/>
      </c>
      <c r="W4025" s="43">
        <f>IF(X4025=O4025,"MENOR",IF(X4025=S4025,"PROM[MEN-MED]","PROMEDIO"))</f>
        <v/>
      </c>
      <c r="X4025" s="163">
        <f>IF(V4025&lt;=300%,O4025,IF(AND(V4025&gt;100%,V4025&lt;=150%),S4025,R4025))</f>
        <v/>
      </c>
      <c r="Y4025" s="162">
        <f>ROUND(X4025,0)</f>
        <v/>
      </c>
    </row>
    <row r="4026" ht="15.75" customHeight="1">
      <c r="B4026" s="32" t="inlineStr">
        <is>
          <t>2.25</t>
        </is>
      </c>
      <c r="C4026" s="32" t="n">
        <v>8714199</v>
      </c>
      <c r="D4026" s="102" t="inlineStr">
        <is>
          <t xml:space="preserve">CAMBIO DE FIJACION DE LA JUNTA ESFERICA INFERIOR DELANTERA IZQUIERDA </t>
        </is>
      </c>
      <c r="E4026" s="103" t="inlineStr">
        <is>
          <t xml:space="preserve">cambio de fijacion de la junta esferica inferior delantera izquierda </t>
        </is>
      </c>
      <c r="F4026" s="32" t="inlineStr">
        <is>
          <t>Unidad</t>
        </is>
      </c>
      <c r="G4026" s="35" t="inlineStr">
        <is>
          <t>suministro</t>
        </is>
      </c>
      <c r="H4026" s="159" t="n">
        <v>683953</v>
      </c>
      <c r="I4026" s="37" t="n">
        <v>158.91</v>
      </c>
      <c r="J4026" s="37" t="n">
        <v>151.76</v>
      </c>
      <c r="K4026" s="160">
        <f>H4026*(I4026/J4026)</f>
        <v/>
      </c>
      <c r="L4026" s="159" t="n">
        <v>848924.9727</v>
      </c>
      <c r="M4026" s="159" t="n">
        <v>824199</v>
      </c>
      <c r="N4026" s="159" t="n">
        <v>890134.92</v>
      </c>
      <c r="O4026" s="162">
        <f>MIN(K4026,L4026,M4026,N4026)</f>
        <v/>
      </c>
      <c r="P4026" s="162">
        <f>MAX(K4026,L4026,M4026,N4026)</f>
        <v/>
      </c>
      <c r="Q4026" s="162">
        <f>MEDIAN(K4026,L4026,M4026,N4026)</f>
        <v/>
      </c>
      <c r="R4026" s="162">
        <f>AVERAGE(K4026,L4026,M4026,N4026)</f>
        <v/>
      </c>
      <c r="S4026" s="162">
        <f>AVERAGE(O4026,Q4026)</f>
        <v/>
      </c>
      <c r="T4026" s="162">
        <f>AVERAGE(P4026,Q4026)</f>
        <v/>
      </c>
      <c r="U4026" s="41">
        <f>STDEVA(K4026,L4026,M4026,N4026)</f>
        <v/>
      </c>
      <c r="V4026" s="42">
        <f>U4026/Q4026</f>
        <v/>
      </c>
      <c r="W4026" s="43">
        <f>IF(X4026=O4026,"MENOR",IF(X4026=S4026,"PROM[MEN-MED]","PROMEDIO"))</f>
        <v/>
      </c>
      <c r="X4026" s="163">
        <f>IF(V4026&lt;=300%,O4026,IF(AND(V4026&gt;100%,V4026&lt;=150%),S4026,R4026))</f>
        <v/>
      </c>
      <c r="Y4026" s="162">
        <f>ROUND(X4026,0)</f>
        <v/>
      </c>
    </row>
    <row r="4027" ht="15.75" customHeight="1">
      <c r="B4027" s="32" t="inlineStr">
        <is>
          <t>2.26</t>
        </is>
      </c>
      <c r="C4027" s="32" t="n">
        <v>8714199</v>
      </c>
      <c r="D4027" s="102" t="inlineStr">
        <is>
          <t xml:space="preserve">CAMBIO DE FIJACION DE LA JUNTA ESFERICA INFERIOR DELANTERA DERECHA </t>
        </is>
      </c>
      <c r="E4027" s="103" t="inlineStr">
        <is>
          <t xml:space="preserve">cambio de fijacion de la junta esferica inferior delantera derecha </t>
        </is>
      </c>
      <c r="F4027" s="32" t="inlineStr">
        <is>
          <t>Unidad</t>
        </is>
      </c>
      <c r="G4027" s="35" t="inlineStr">
        <is>
          <t>suministro</t>
        </is>
      </c>
      <c r="H4027" s="159" t="n">
        <v>683953</v>
      </c>
      <c r="I4027" s="37" t="n">
        <v>158.91</v>
      </c>
      <c r="J4027" s="37" t="n">
        <v>151.76</v>
      </c>
      <c r="K4027" s="160">
        <f>H4027*(I4027/J4027)</f>
        <v/>
      </c>
      <c r="L4027" s="159" t="n">
        <v>832907.4418</v>
      </c>
      <c r="M4027" s="159" t="n">
        <v>808648</v>
      </c>
      <c r="N4027" s="159" t="n">
        <v>873339.84</v>
      </c>
      <c r="O4027" s="162">
        <f>MIN(K4027,L4027,M4027,N4027)</f>
        <v/>
      </c>
      <c r="P4027" s="162">
        <f>MAX(K4027,L4027,M4027,N4027)</f>
        <v/>
      </c>
      <c r="Q4027" s="162">
        <f>MEDIAN(K4027,L4027,M4027,N4027)</f>
        <v/>
      </c>
      <c r="R4027" s="162">
        <f>AVERAGE(K4027,L4027,M4027,N4027)</f>
        <v/>
      </c>
      <c r="S4027" s="162">
        <f>AVERAGE(O4027,Q4027)</f>
        <v/>
      </c>
      <c r="T4027" s="162">
        <f>AVERAGE(P4027,Q4027)</f>
        <v/>
      </c>
      <c r="U4027" s="41">
        <f>STDEVA(K4027,L4027,M4027,N4027)</f>
        <v/>
      </c>
      <c r="V4027" s="42">
        <f>U4027/Q4027</f>
        <v/>
      </c>
      <c r="W4027" s="43">
        <f>IF(X4027=O4027,"MENOR",IF(X4027=S4027,"PROM[MEN-MED]","PROMEDIO"))</f>
        <v/>
      </c>
      <c r="X4027" s="163">
        <f>IF(V4027&lt;=300%,O4027,IF(AND(V4027&gt;100%,V4027&lt;=150%),S4027,R4027))</f>
        <v/>
      </c>
      <c r="Y4027" s="162">
        <f>ROUND(X4027,0)</f>
        <v/>
      </c>
    </row>
    <row r="4028" ht="15.75" customHeight="1">
      <c r="B4028" s="32" t="inlineStr">
        <is>
          <t>2.27</t>
        </is>
      </c>
      <c r="C4028" s="32" t="n">
        <v>8714199</v>
      </c>
      <c r="D4028" s="102" t="inlineStr">
        <is>
          <t>CAMBIO DE CASQUILLO DE LA BARRA ESTABILIZADORA DELANTERA N° 1</t>
        </is>
      </c>
      <c r="E4028" s="103" t="inlineStr">
        <is>
          <t>cambio de casquillo de la barra estabilizadora delantera n° 1</t>
        </is>
      </c>
      <c r="F4028" s="32" t="inlineStr">
        <is>
          <t>Unidad</t>
        </is>
      </c>
      <c r="G4028" s="35" t="inlineStr">
        <is>
          <t>suministro</t>
        </is>
      </c>
      <c r="H4028" s="159" t="n">
        <v>410372</v>
      </c>
      <c r="I4028" s="37" t="n">
        <v>158.91</v>
      </c>
      <c r="J4028" s="37" t="n">
        <v>151.76</v>
      </c>
      <c r="K4028" s="160">
        <f>H4028*(I4028/J4028)</f>
        <v/>
      </c>
      <c r="L4028" s="159" t="n">
        <v>499744.665</v>
      </c>
      <c r="M4028" s="159" t="n">
        <v>485189</v>
      </c>
      <c r="N4028" s="159" t="n">
        <v>524004.12</v>
      </c>
      <c r="O4028" s="162">
        <f>MIN(K4028,L4028,M4028,N4028)</f>
        <v/>
      </c>
      <c r="P4028" s="162">
        <f>MAX(K4028,L4028,M4028,N4028)</f>
        <v/>
      </c>
      <c r="Q4028" s="162">
        <f>MEDIAN(K4028,L4028,M4028,N4028)</f>
        <v/>
      </c>
      <c r="R4028" s="162">
        <f>AVERAGE(K4028,L4028,M4028,N4028)</f>
        <v/>
      </c>
      <c r="S4028" s="162">
        <f>AVERAGE(O4028,Q4028)</f>
        <v/>
      </c>
      <c r="T4028" s="162">
        <f>AVERAGE(P4028,Q4028)</f>
        <v/>
      </c>
      <c r="U4028" s="41">
        <f>STDEVA(K4028,L4028,M4028,N4028)</f>
        <v/>
      </c>
      <c r="V4028" s="42">
        <f>U4028/Q4028</f>
        <v/>
      </c>
      <c r="W4028" s="43">
        <f>IF(X4028=O4028,"MENOR",IF(X4028=S4028,"PROM[MEN-MED]","PROMEDIO"))</f>
        <v/>
      </c>
      <c r="X4028" s="163">
        <f>IF(V4028&lt;=300%,O4028,IF(AND(V4028&gt;100%,V4028&lt;=150%),S4028,R4028))</f>
        <v/>
      </c>
      <c r="Y4028" s="162">
        <f>ROUND(X4028,0)</f>
        <v/>
      </c>
    </row>
    <row r="4029" ht="15.75" customHeight="1">
      <c r="B4029" s="32" t="inlineStr">
        <is>
          <t>2.28</t>
        </is>
      </c>
      <c r="C4029" s="32" t="n">
        <v>8714199</v>
      </c>
      <c r="D4029" s="102" t="inlineStr">
        <is>
          <t>CAMBIO DE CONJUNTO DERECHO DEL ESTABILIZADOR DELANTERO</t>
        </is>
      </c>
      <c r="E4029" s="103" t="inlineStr">
        <is>
          <t>cambio de conjunto derecho del estabilizador delantero</t>
        </is>
      </c>
      <c r="F4029" s="32" t="inlineStr">
        <is>
          <t>Unidad</t>
        </is>
      </c>
      <c r="G4029" s="35" t="inlineStr">
        <is>
          <t>suministro</t>
        </is>
      </c>
      <c r="H4029" s="159" t="n">
        <v>410372</v>
      </c>
      <c r="I4029" s="37" t="n">
        <v>158.91</v>
      </c>
      <c r="J4029" s="37" t="n">
        <v>151.76</v>
      </c>
      <c r="K4029" s="160">
        <f>H4029*(I4029/J4029)</f>
        <v/>
      </c>
      <c r="L4029" s="159" t="n">
        <v>514160.5511</v>
      </c>
      <c r="M4029" s="159" t="n">
        <v>499185</v>
      </c>
      <c r="N4029" s="159" t="n">
        <v>539119.8</v>
      </c>
      <c r="O4029" s="162">
        <f>MIN(K4029,L4029,M4029,N4029)</f>
        <v/>
      </c>
      <c r="P4029" s="162">
        <f>MAX(K4029,L4029,M4029,N4029)</f>
        <v/>
      </c>
      <c r="Q4029" s="162">
        <f>MEDIAN(K4029,L4029,M4029,N4029)</f>
        <v/>
      </c>
      <c r="R4029" s="162">
        <f>AVERAGE(K4029,L4029,M4029,N4029)</f>
        <v/>
      </c>
      <c r="S4029" s="162">
        <f>AVERAGE(O4029,Q4029)</f>
        <v/>
      </c>
      <c r="T4029" s="162">
        <f>AVERAGE(P4029,Q4029)</f>
        <v/>
      </c>
      <c r="U4029" s="41">
        <f>STDEVA(K4029,L4029,M4029,N4029)</f>
        <v/>
      </c>
      <c r="V4029" s="42">
        <f>U4029/Q4029</f>
        <v/>
      </c>
      <c r="W4029" s="43">
        <f>IF(X4029=O4029,"MENOR",IF(X4029=S4029,"PROM[MEN-MED]","PROMEDIO"))</f>
        <v/>
      </c>
      <c r="X4029" s="163">
        <f>IF(V4029&lt;=300%,O4029,IF(AND(V4029&gt;100%,V4029&lt;=150%),S4029,R4029))</f>
        <v/>
      </c>
      <c r="Y4029" s="162">
        <f>ROUND(X4029,0)</f>
        <v/>
      </c>
    </row>
    <row r="4030" ht="15.75" customHeight="1">
      <c r="B4030" s="32" t="inlineStr">
        <is>
          <t>2.29</t>
        </is>
      </c>
      <c r="C4030" s="32" t="n">
        <v>8714199</v>
      </c>
      <c r="D4030" s="104" t="inlineStr">
        <is>
          <t>CAMBIO DE BARRA ESTABILIZADORA DELANTERA</t>
        </is>
      </c>
      <c r="E4030" s="103" t="inlineStr">
        <is>
          <t>cambio de barra estabilizadora delantera</t>
        </is>
      </c>
      <c r="F4030" s="32" t="inlineStr">
        <is>
          <t>Unidad</t>
        </is>
      </c>
      <c r="G4030" s="35" t="inlineStr">
        <is>
          <t>suministro</t>
        </is>
      </c>
      <c r="H4030" s="159" t="n">
        <v>543771</v>
      </c>
      <c r="I4030" s="37" t="n">
        <v>158.91</v>
      </c>
      <c r="J4030" s="37" t="n">
        <v>151.76</v>
      </c>
      <c r="K4030" s="160">
        <f>H4030*(I4030/J4030)</f>
        <v/>
      </c>
      <c r="L4030" s="159" t="n">
        <v>659918.9387000001</v>
      </c>
      <c r="M4030" s="159" t="n">
        <v>640698</v>
      </c>
      <c r="N4030" s="159" t="n">
        <v>691953.84</v>
      </c>
      <c r="O4030" s="162">
        <f>MIN(K4030,L4030,M4030,N4030)</f>
        <v/>
      </c>
      <c r="P4030" s="162">
        <f>MAX(K4030,L4030,M4030,N4030)</f>
        <v/>
      </c>
      <c r="Q4030" s="162">
        <f>MEDIAN(K4030,L4030,M4030,N4030)</f>
        <v/>
      </c>
      <c r="R4030" s="162">
        <f>AVERAGE(K4030,L4030,M4030,N4030)</f>
        <v/>
      </c>
      <c r="S4030" s="162">
        <f>AVERAGE(O4030,Q4030)</f>
        <v/>
      </c>
      <c r="T4030" s="162">
        <f>AVERAGE(P4030,Q4030)</f>
        <v/>
      </c>
      <c r="U4030" s="41">
        <f>STDEVA(K4030,L4030,M4030,N4030)</f>
        <v/>
      </c>
      <c r="V4030" s="42">
        <f>U4030/Q4030</f>
        <v/>
      </c>
      <c r="W4030" s="43">
        <f>IF(X4030=O4030,"MENOR",IF(X4030=S4030,"PROM[MEN-MED]","PROMEDIO"))</f>
        <v/>
      </c>
      <c r="X4030" s="163">
        <f>IF(V4030&lt;=300%,O4030,IF(AND(V4030&gt;100%,V4030&lt;=150%),S4030,R4030))</f>
        <v/>
      </c>
      <c r="Y4030" s="162">
        <f>ROUND(X4030,0)</f>
        <v/>
      </c>
    </row>
    <row r="4031" ht="15.75" customHeight="1">
      <c r="B4031" s="32" t="inlineStr">
        <is>
          <t>2.30</t>
        </is>
      </c>
      <c r="C4031" s="32" t="n">
        <v>8714199</v>
      </c>
      <c r="D4031" s="105" t="inlineStr">
        <is>
          <t>CAMBIO DE CONJUNTO IZQUIERDO DEL ESTABILIZADOR DELANTERO</t>
        </is>
      </c>
      <c r="E4031" s="103" t="inlineStr">
        <is>
          <t>cambio de conjunto izquierdo del estabilizador delantero</t>
        </is>
      </c>
      <c r="F4031" s="32" t="inlineStr">
        <is>
          <t>Unidad</t>
        </is>
      </c>
      <c r="G4031" s="35" t="inlineStr">
        <is>
          <t>suministro</t>
        </is>
      </c>
      <c r="H4031" s="159" t="n">
        <v>410372</v>
      </c>
      <c r="I4031" s="37" t="n">
        <v>158.91</v>
      </c>
      <c r="J4031" s="37" t="n">
        <v>151.76</v>
      </c>
      <c r="K4031" s="160">
        <f>H4031*(I4031/J4031)</f>
        <v/>
      </c>
      <c r="L4031" s="159" t="n">
        <v>514160.5511</v>
      </c>
      <c r="M4031" s="159" t="n">
        <v>499185</v>
      </c>
      <c r="N4031" s="159" t="n">
        <v>539119.8</v>
      </c>
      <c r="O4031" s="162">
        <f>MIN(K4031,L4031,M4031,N4031)</f>
        <v/>
      </c>
      <c r="P4031" s="162">
        <f>MAX(K4031,L4031,M4031,N4031)</f>
        <v/>
      </c>
      <c r="Q4031" s="162">
        <f>MEDIAN(K4031,L4031,M4031,N4031)</f>
        <v/>
      </c>
      <c r="R4031" s="162">
        <f>AVERAGE(K4031,L4031,M4031,N4031)</f>
        <v/>
      </c>
      <c r="S4031" s="162">
        <f>AVERAGE(O4031,Q4031)</f>
        <v/>
      </c>
      <c r="T4031" s="162">
        <f>AVERAGE(P4031,Q4031)</f>
        <v/>
      </c>
      <c r="U4031" s="41">
        <f>STDEVA(K4031,L4031,M4031,N4031)</f>
        <v/>
      </c>
      <c r="V4031" s="42">
        <f>U4031/Q4031</f>
        <v/>
      </c>
      <c r="W4031" s="43">
        <f>IF(X4031=O4031,"MENOR",IF(X4031=S4031,"PROM[MEN-MED]","PROMEDIO"))</f>
        <v/>
      </c>
      <c r="X4031" s="163">
        <f>IF(V4031&lt;=300%,O4031,IF(AND(V4031&gt;100%,V4031&lt;=150%),S4031,R4031))</f>
        <v/>
      </c>
      <c r="Y4031" s="162">
        <f>ROUND(X4031,0)</f>
        <v/>
      </c>
    </row>
    <row r="4032" ht="15.75" customHeight="1">
      <c r="B4032" s="32" t="inlineStr">
        <is>
          <t>2.31</t>
        </is>
      </c>
      <c r="C4032" s="32" t="n">
        <v>8714199</v>
      </c>
      <c r="D4032" s="105" t="inlineStr">
        <is>
          <t>CAMBIO DE SOPORTE DERECHO DEL ESTABILIZADOR DELANTERO N° 1</t>
        </is>
      </c>
      <c r="E4032" s="103" t="inlineStr">
        <is>
          <t>cambio de soporte derecho del estabilizador delantero n° 1</t>
        </is>
      </c>
      <c r="F4032" s="32" t="inlineStr">
        <is>
          <t>Unidad</t>
        </is>
      </c>
      <c r="G4032" s="35" t="inlineStr">
        <is>
          <t>suministro</t>
        </is>
      </c>
      <c r="H4032" s="159" t="n">
        <v>410372</v>
      </c>
      <c r="I4032" s="37" t="n">
        <v>158.91</v>
      </c>
      <c r="J4032" s="37" t="n">
        <v>151.76</v>
      </c>
      <c r="K4032" s="160">
        <f>H4032*(I4032/J4032)</f>
        <v/>
      </c>
      <c r="L4032" s="159" t="n">
        <v>509354.5695</v>
      </c>
      <c r="M4032" s="159" t="n">
        <v>494519</v>
      </c>
      <c r="N4032" s="159" t="n">
        <v>534080.52</v>
      </c>
      <c r="O4032" s="162">
        <f>MIN(K4032,L4032,M4032,N4032)</f>
        <v/>
      </c>
      <c r="P4032" s="162">
        <f>MAX(K4032,L4032,M4032,N4032)</f>
        <v/>
      </c>
      <c r="Q4032" s="162">
        <f>MEDIAN(K4032,L4032,M4032,N4032)</f>
        <v/>
      </c>
      <c r="R4032" s="162">
        <f>AVERAGE(K4032,L4032,M4032,N4032)</f>
        <v/>
      </c>
      <c r="S4032" s="162">
        <f>AVERAGE(O4032,Q4032)</f>
        <v/>
      </c>
      <c r="T4032" s="162">
        <f>AVERAGE(P4032,Q4032)</f>
        <v/>
      </c>
      <c r="U4032" s="41">
        <f>STDEVA(K4032,L4032,M4032,N4032)</f>
        <v/>
      </c>
      <c r="V4032" s="42">
        <f>U4032/Q4032</f>
        <v/>
      </c>
      <c r="W4032" s="43">
        <f>IF(X4032=O4032,"MENOR",IF(X4032=S4032,"PROM[MEN-MED]","PROMEDIO"))</f>
        <v/>
      </c>
      <c r="X4032" s="163">
        <f>IF(V4032&lt;=300%,O4032,IF(AND(V4032&gt;100%,V4032&lt;=150%),S4032,R4032))</f>
        <v/>
      </c>
      <c r="Y4032" s="162">
        <f>ROUND(X4032,0)</f>
        <v/>
      </c>
    </row>
    <row r="4033" ht="15.75" customHeight="1">
      <c r="B4033" s="32" t="inlineStr">
        <is>
          <t>2.32</t>
        </is>
      </c>
      <c r="C4033" s="32" t="n">
        <v>8714199</v>
      </c>
      <c r="D4033" s="102" t="inlineStr">
        <is>
          <t>CAMBIO DE SOPORTE IZQUIERDO DEL ESTABILIZADOR DELANTERO N° 1</t>
        </is>
      </c>
      <c r="E4033" s="103" t="inlineStr">
        <is>
          <t>cambio de soporte izquierdo del estabilizador delantero n° 1</t>
        </is>
      </c>
      <c r="F4033" s="32" t="inlineStr">
        <is>
          <t>Unidad</t>
        </is>
      </c>
      <c r="G4033" s="35" t="inlineStr">
        <is>
          <t>suministro</t>
        </is>
      </c>
      <c r="H4033" s="159" t="n">
        <v>410372</v>
      </c>
      <c r="I4033" s="37" t="n">
        <v>158.91</v>
      </c>
      <c r="J4033" s="37" t="n">
        <v>151.76</v>
      </c>
      <c r="K4033" s="160">
        <f>H4033*(I4033/J4033)</f>
        <v/>
      </c>
      <c r="L4033" s="159" t="n">
        <v>509354.5695</v>
      </c>
      <c r="M4033" s="159" t="n">
        <v>494519</v>
      </c>
      <c r="N4033" s="159" t="n">
        <v>534080.52</v>
      </c>
      <c r="O4033" s="162">
        <f>MIN(K4033,L4033,M4033,N4033)</f>
        <v/>
      </c>
      <c r="P4033" s="162">
        <f>MAX(K4033,L4033,M4033,N4033)</f>
        <v/>
      </c>
      <c r="Q4033" s="162">
        <f>MEDIAN(K4033,L4033,M4033,N4033)</f>
        <v/>
      </c>
      <c r="R4033" s="162">
        <f>AVERAGE(K4033,L4033,M4033,N4033)</f>
        <v/>
      </c>
      <c r="S4033" s="162">
        <f>AVERAGE(O4033,Q4033)</f>
        <v/>
      </c>
      <c r="T4033" s="162">
        <f>AVERAGE(P4033,Q4033)</f>
        <v/>
      </c>
      <c r="U4033" s="41">
        <f>STDEVA(K4033,L4033,M4033,N4033)</f>
        <v/>
      </c>
      <c r="V4033" s="42">
        <f>U4033/Q4033</f>
        <v/>
      </c>
      <c r="W4033" s="43">
        <f>IF(X4033=O4033,"MENOR",IF(X4033=S4033,"PROM[MEN-MED]","PROMEDIO"))</f>
        <v/>
      </c>
      <c r="X4033" s="163">
        <f>IF(V4033&lt;=300%,O4033,IF(AND(V4033&gt;100%,V4033&lt;=150%),S4033,R4033))</f>
        <v/>
      </c>
      <c r="Y4033" s="162">
        <f>ROUND(X4033,0)</f>
        <v/>
      </c>
    </row>
    <row r="4034" ht="15.75" customHeight="1">
      <c r="B4034" s="32" t="inlineStr">
        <is>
          <t>2.33</t>
        </is>
      </c>
      <c r="C4034" s="32" t="n">
        <v>8714199</v>
      </c>
      <c r="D4034" s="102" t="inlineStr">
        <is>
          <t>CAMBIO DE SUBCONJUNTO DE REFUERZO DEL ELEMENTO DE SUSPENSIÓN DELANTERO DERECHO</t>
        </is>
      </c>
      <c r="E4034" s="103" t="inlineStr">
        <is>
          <t>cambio de subconjunto de refuerzo del elemento de suspensión delantero derecho</t>
        </is>
      </c>
      <c r="F4034" s="32" t="inlineStr">
        <is>
          <t>Unidad</t>
        </is>
      </c>
      <c r="G4034" s="35" t="inlineStr">
        <is>
          <t>suministro</t>
        </is>
      </c>
      <c r="H4034" s="159" t="n">
        <v>820743</v>
      </c>
      <c r="I4034" s="37" t="n">
        <v>158.91</v>
      </c>
      <c r="J4034" s="37" t="n">
        <v>151.76</v>
      </c>
      <c r="K4034" s="160">
        <f>H4034*(I4034/J4034)</f>
        <v/>
      </c>
      <c r="L4034" s="159" t="n">
        <v>1028320.0669</v>
      </c>
      <c r="M4034" s="159" t="n">
        <v>998369</v>
      </c>
      <c r="N4034" s="159" t="n">
        <v>1078238.52</v>
      </c>
      <c r="O4034" s="162">
        <f>MIN(K4034,L4034,M4034,N4034)</f>
        <v/>
      </c>
      <c r="P4034" s="162">
        <f>MAX(K4034,L4034,M4034,N4034)</f>
        <v/>
      </c>
      <c r="Q4034" s="162">
        <f>MEDIAN(K4034,L4034,M4034,N4034)</f>
        <v/>
      </c>
      <c r="R4034" s="162">
        <f>AVERAGE(K4034,L4034,M4034,N4034)</f>
        <v/>
      </c>
      <c r="S4034" s="162">
        <f>AVERAGE(O4034,Q4034)</f>
        <v/>
      </c>
      <c r="T4034" s="162">
        <f>AVERAGE(P4034,Q4034)</f>
        <v/>
      </c>
      <c r="U4034" s="41">
        <f>STDEVA(K4034,L4034,M4034,N4034)</f>
        <v/>
      </c>
      <c r="V4034" s="42">
        <f>U4034/Q4034</f>
        <v/>
      </c>
      <c r="W4034" s="43">
        <f>IF(X4034=O4034,"MENOR",IF(X4034=S4034,"PROM[MEN-MED]","PROMEDIO"))</f>
        <v/>
      </c>
      <c r="X4034" s="163">
        <f>IF(V4034&lt;=300%,O4034,IF(AND(V4034&gt;100%,V4034&lt;=150%),S4034,R4034))</f>
        <v/>
      </c>
      <c r="Y4034" s="162">
        <f>ROUND(X4034,0)</f>
        <v/>
      </c>
    </row>
    <row r="4035" ht="15.75" customHeight="1">
      <c r="B4035" s="32" t="inlineStr">
        <is>
          <t>2.34</t>
        </is>
      </c>
      <c r="C4035" s="32" t="n">
        <v>8714199</v>
      </c>
      <c r="D4035" s="102" t="inlineStr">
        <is>
          <t>CAMBIO DE SUBCONJUNTO DEL REFUERZO DEL ELEMENTO DE SUSPENSIÓN DELANTERO IZQUIERDO</t>
        </is>
      </c>
      <c r="E4035" s="103" t="inlineStr">
        <is>
          <t>cambio de subconjunto del refuerzo del elemento de suspensión delantero izquierdo</t>
        </is>
      </c>
      <c r="F4035" s="32" t="inlineStr">
        <is>
          <t>Unidad</t>
        </is>
      </c>
      <c r="G4035" s="35" t="inlineStr">
        <is>
          <t>suministro</t>
        </is>
      </c>
      <c r="H4035" s="159" t="n">
        <v>820743</v>
      </c>
      <c r="I4035" s="37" t="n">
        <v>158.91</v>
      </c>
      <c r="J4035" s="37" t="n">
        <v>151.76</v>
      </c>
      <c r="K4035" s="160">
        <f>H4035*(I4035/J4035)</f>
        <v/>
      </c>
      <c r="L4035" s="159" t="n">
        <v>1028320.0669</v>
      </c>
      <c r="M4035" s="159" t="n">
        <v>998369</v>
      </c>
      <c r="N4035" s="159" t="n">
        <v>1078238.52</v>
      </c>
      <c r="O4035" s="162">
        <f>MIN(K4035,L4035,M4035,N4035)</f>
        <v/>
      </c>
      <c r="P4035" s="162">
        <f>MAX(K4035,L4035,M4035,N4035)</f>
        <v/>
      </c>
      <c r="Q4035" s="162">
        <f>MEDIAN(K4035,L4035,M4035,N4035)</f>
        <v/>
      </c>
      <c r="R4035" s="162">
        <f>AVERAGE(K4035,L4035,M4035,N4035)</f>
        <v/>
      </c>
      <c r="S4035" s="162">
        <f>AVERAGE(O4035,Q4035)</f>
        <v/>
      </c>
      <c r="T4035" s="162">
        <f>AVERAGE(P4035,Q4035)</f>
        <v/>
      </c>
      <c r="U4035" s="41">
        <f>STDEVA(K4035,L4035,M4035,N4035)</f>
        <v/>
      </c>
      <c r="V4035" s="42">
        <f>U4035/Q4035</f>
        <v/>
      </c>
      <c r="W4035" s="43">
        <f>IF(X4035=O4035,"MENOR",IF(X4035=S4035,"PROM[MEN-MED]","PROMEDIO"))</f>
        <v/>
      </c>
      <c r="X4035" s="163">
        <f>IF(V4035&lt;=300%,O4035,IF(AND(V4035&gt;100%,V4035&lt;=150%),S4035,R4035))</f>
        <v/>
      </c>
      <c r="Y4035" s="162">
        <f>ROUND(X4035,0)</f>
        <v/>
      </c>
    </row>
    <row r="4036" ht="15.75" customHeight="1">
      <c r="B4036" s="32" t="inlineStr">
        <is>
          <t>2.35</t>
        </is>
      </c>
      <c r="C4036" s="32" t="n">
        <v>8714199</v>
      </c>
      <c r="D4036" s="102" t="inlineStr">
        <is>
          <t xml:space="preserve">CAMBIO DE JUEGO DE AMORTIGUADORES TRASEROS </t>
        </is>
      </c>
      <c r="E4036" s="103" t="inlineStr">
        <is>
          <t xml:space="preserve">cambio de juego de amortiguadores traseros </t>
        </is>
      </c>
      <c r="F4036" s="32" t="inlineStr">
        <is>
          <t>Unidad</t>
        </is>
      </c>
      <c r="G4036" s="35" t="inlineStr">
        <is>
          <t>suministro</t>
        </is>
      </c>
      <c r="H4036" s="159" t="n">
        <v>547162</v>
      </c>
      <c r="I4036" s="37" t="n">
        <v>158.91</v>
      </c>
      <c r="J4036" s="37" t="n">
        <v>151.76</v>
      </c>
      <c r="K4036" s="160">
        <f>H4036*(I4036/J4036)</f>
        <v/>
      </c>
      <c r="L4036" s="159" t="n">
        <v>679139.7711</v>
      </c>
      <c r="M4036" s="159" t="n">
        <v>659359</v>
      </c>
      <c r="N4036" s="159" t="n">
        <v>712107.72</v>
      </c>
      <c r="O4036" s="162">
        <f>MIN(K4036,L4036,M4036,N4036)</f>
        <v/>
      </c>
      <c r="P4036" s="162">
        <f>MAX(K4036,L4036,M4036,N4036)</f>
        <v/>
      </c>
      <c r="Q4036" s="162">
        <f>MEDIAN(K4036,L4036,M4036,N4036)</f>
        <v/>
      </c>
      <c r="R4036" s="162">
        <f>AVERAGE(K4036,L4036,M4036,N4036)</f>
        <v/>
      </c>
      <c r="S4036" s="162">
        <f>AVERAGE(O4036,Q4036)</f>
        <v/>
      </c>
      <c r="T4036" s="162">
        <f>AVERAGE(P4036,Q4036)</f>
        <v/>
      </c>
      <c r="U4036" s="41">
        <f>STDEVA(K4036,L4036,M4036,N4036)</f>
        <v/>
      </c>
      <c r="V4036" s="42">
        <f>U4036/Q4036</f>
        <v/>
      </c>
      <c r="W4036" s="43">
        <f>IF(X4036=O4036,"MENOR",IF(X4036=S4036,"PROM[MEN-MED]","PROMEDIO"))</f>
        <v/>
      </c>
      <c r="X4036" s="163">
        <f>IF(V4036&lt;=300%,O4036,IF(AND(V4036&gt;100%,V4036&lt;=150%),S4036,R4036))</f>
        <v/>
      </c>
      <c r="Y4036" s="162">
        <f>ROUND(X4036,0)</f>
        <v/>
      </c>
    </row>
    <row r="4037" ht="15.75" customHeight="1">
      <c r="B4037" s="32" t="inlineStr">
        <is>
          <t>2.36</t>
        </is>
      </c>
      <c r="C4037" s="32" t="n">
        <v>8714199</v>
      </c>
      <c r="D4037" s="102" t="inlineStr">
        <is>
          <t>CAMBIO DE ELEMENTO AMORTIGUADOR DEL AMORTIGUADOR TRASERO NO.1</t>
        </is>
      </c>
      <c r="E4037" s="103" t="inlineStr">
        <is>
          <t>cambio de elemento amortiguador del amortiguador trasero no.1</t>
        </is>
      </c>
      <c r="F4037" s="32" t="inlineStr">
        <is>
          <t>Unidad</t>
        </is>
      </c>
      <c r="G4037" s="35" t="inlineStr">
        <is>
          <t>suministro</t>
        </is>
      </c>
      <c r="H4037" s="159" t="n">
        <v>547162</v>
      </c>
      <c r="I4037" s="37" t="n">
        <v>158.91</v>
      </c>
      <c r="J4037" s="37" t="n">
        <v>151.76</v>
      </c>
      <c r="K4037" s="160">
        <f>H4037*(I4037/J4037)</f>
        <v/>
      </c>
      <c r="L4037" s="159" t="n">
        <v>685546.3741</v>
      </c>
      <c r="M4037" s="159" t="n">
        <v>665579</v>
      </c>
      <c r="N4037" s="159" t="n">
        <v>718825.3199999999</v>
      </c>
      <c r="O4037" s="162">
        <f>MIN(K4037,L4037,M4037,N4037)</f>
        <v/>
      </c>
      <c r="P4037" s="162">
        <f>MAX(K4037,L4037,M4037,N4037)</f>
        <v/>
      </c>
      <c r="Q4037" s="162">
        <f>MEDIAN(K4037,L4037,M4037,N4037)</f>
        <v/>
      </c>
      <c r="R4037" s="162">
        <f>AVERAGE(K4037,L4037,M4037,N4037)</f>
        <v/>
      </c>
      <c r="S4037" s="162">
        <f>AVERAGE(O4037,Q4037)</f>
        <v/>
      </c>
      <c r="T4037" s="162">
        <f>AVERAGE(P4037,Q4037)</f>
        <v/>
      </c>
      <c r="U4037" s="41">
        <f>STDEVA(K4037,L4037,M4037,N4037)</f>
        <v/>
      </c>
      <c r="V4037" s="42">
        <f>U4037/Q4037</f>
        <v/>
      </c>
      <c r="W4037" s="43">
        <f>IF(X4037=O4037,"MENOR",IF(X4037=S4037,"PROM[MEN-MED]","PROMEDIO"))</f>
        <v/>
      </c>
      <c r="X4037" s="163">
        <f>IF(V4037&lt;=300%,O4037,IF(AND(V4037&gt;100%,V4037&lt;=150%),S4037,R4037))</f>
        <v/>
      </c>
      <c r="Y4037" s="162">
        <f>ROUND(X4037,0)</f>
        <v/>
      </c>
    </row>
    <row r="4038" ht="15.75" customHeight="1">
      <c r="B4038" s="32" t="inlineStr">
        <is>
          <t>2.37</t>
        </is>
      </c>
      <c r="C4038" s="32" t="n">
        <v>8714199</v>
      </c>
      <c r="D4038" s="102" t="inlineStr">
        <is>
          <t>CAMBIO DE ELEMENTO AMORTIGUADOR DEL AMORTIGUADOR TRASERO NO.2</t>
        </is>
      </c>
      <c r="E4038" s="103" t="inlineStr">
        <is>
          <t>cambio de elemento amortiguador del amortiguador trasero no.2</t>
        </is>
      </c>
      <c r="F4038" s="32" t="inlineStr">
        <is>
          <t>Unidad</t>
        </is>
      </c>
      <c r="G4038" s="35" t="inlineStr">
        <is>
          <t>suministro</t>
        </is>
      </c>
      <c r="H4038" s="159" t="n">
        <v>547162</v>
      </c>
      <c r="I4038" s="37" t="n">
        <v>158.91</v>
      </c>
      <c r="J4038" s="37" t="n">
        <v>151.76</v>
      </c>
      <c r="K4038" s="160">
        <f>H4038*(I4038/J4038)</f>
        <v/>
      </c>
      <c r="L4038" s="159" t="n">
        <v>685546.3741</v>
      </c>
      <c r="M4038" s="159" t="n">
        <v>665579</v>
      </c>
      <c r="N4038" s="159" t="n">
        <v>718825.3199999999</v>
      </c>
      <c r="O4038" s="162">
        <f>MIN(K4038,L4038,M4038,N4038)</f>
        <v/>
      </c>
      <c r="P4038" s="162">
        <f>MAX(K4038,L4038,M4038,N4038)</f>
        <v/>
      </c>
      <c r="Q4038" s="162">
        <f>MEDIAN(K4038,L4038,M4038,N4038)</f>
        <v/>
      </c>
      <c r="R4038" s="162">
        <f>AVERAGE(K4038,L4038,M4038,N4038)</f>
        <v/>
      </c>
      <c r="S4038" s="162">
        <f>AVERAGE(O4038,Q4038)</f>
        <v/>
      </c>
      <c r="T4038" s="162">
        <f>AVERAGE(P4038,Q4038)</f>
        <v/>
      </c>
      <c r="U4038" s="41">
        <f>STDEVA(K4038,L4038,M4038,N4038)</f>
        <v/>
      </c>
      <c r="V4038" s="42">
        <f>U4038/Q4038</f>
        <v/>
      </c>
      <c r="W4038" s="43">
        <f>IF(X4038=O4038,"MENOR",IF(X4038=S4038,"PROM[MEN-MED]","PROMEDIO"))</f>
        <v/>
      </c>
      <c r="X4038" s="163">
        <f>IF(V4038&lt;=300%,O4038,IF(AND(V4038&gt;100%,V4038&lt;=150%),S4038,R4038))</f>
        <v/>
      </c>
      <c r="Y4038" s="162">
        <f>ROUND(X4038,0)</f>
        <v/>
      </c>
    </row>
    <row r="4039" ht="15.75" customHeight="1">
      <c r="B4039" s="32" t="inlineStr">
        <is>
          <t>2.38</t>
        </is>
      </c>
      <c r="C4039" s="32" t="n">
        <v>8714199</v>
      </c>
      <c r="D4039" s="102" t="inlineStr">
        <is>
          <t xml:space="preserve">CAMBIO DE SUBCONJUNTO DEL MUELLE HUECO </t>
        </is>
      </c>
      <c r="E4039" s="103" t="inlineStr">
        <is>
          <t xml:space="preserve">cambio de subconjunto del muelle hueco </t>
        </is>
      </c>
      <c r="F4039" s="32" t="inlineStr">
        <is>
          <t>Unidad</t>
        </is>
      </c>
      <c r="G4039" s="35" t="inlineStr">
        <is>
          <t>suministro</t>
        </is>
      </c>
      <c r="H4039" s="159" t="n">
        <v>547162</v>
      </c>
      <c r="I4039" s="37" t="n">
        <v>158.91</v>
      </c>
      <c r="J4039" s="37" t="n">
        <v>151.76</v>
      </c>
      <c r="K4039" s="160">
        <f>H4039*(I4039/J4039)</f>
        <v/>
      </c>
      <c r="L4039" s="159" t="n">
        <v>679139.7711</v>
      </c>
      <c r="M4039" s="159" t="n">
        <v>659359</v>
      </c>
      <c r="N4039" s="159" t="n">
        <v>712107.72</v>
      </c>
      <c r="O4039" s="162">
        <f>MIN(K4039,L4039,M4039,N4039)</f>
        <v/>
      </c>
      <c r="P4039" s="162">
        <f>MAX(K4039,L4039,M4039,N4039)</f>
        <v/>
      </c>
      <c r="Q4039" s="162">
        <f>MEDIAN(K4039,L4039,M4039,N4039)</f>
        <v/>
      </c>
      <c r="R4039" s="162">
        <f>AVERAGE(K4039,L4039,M4039,N4039)</f>
        <v/>
      </c>
      <c r="S4039" s="162">
        <f>AVERAGE(O4039,Q4039)</f>
        <v/>
      </c>
      <c r="T4039" s="162">
        <f>AVERAGE(P4039,Q4039)</f>
        <v/>
      </c>
      <c r="U4039" s="41">
        <f>STDEVA(K4039,L4039,M4039,N4039)</f>
        <v/>
      </c>
      <c r="V4039" s="42">
        <f>U4039/Q4039</f>
        <v/>
      </c>
      <c r="W4039" s="43">
        <f>IF(X4039=O4039,"MENOR",IF(X4039=S4039,"PROM[MEN-MED]","PROMEDIO"))</f>
        <v/>
      </c>
      <c r="X4039" s="163">
        <f>IF(V4039&lt;=300%,O4039,IF(AND(V4039&gt;100%,V4039&lt;=150%),S4039,R4039))</f>
        <v/>
      </c>
      <c r="Y4039" s="162">
        <f>ROUND(X4039,0)</f>
        <v/>
      </c>
    </row>
    <row r="4040" ht="15.75" customHeight="1">
      <c r="B4040" s="32" t="inlineStr">
        <is>
          <t>2.39</t>
        </is>
      </c>
      <c r="C4040" s="32" t="n">
        <v>8714199</v>
      </c>
      <c r="D4040" s="102" t="inlineStr">
        <is>
          <t xml:space="preserve">CAMBIO DE MUELLE ESPIRAL TRASERO IZQUIERDO </t>
        </is>
      </c>
      <c r="E4040" s="103" t="inlineStr">
        <is>
          <t xml:space="preserve">cambio de muelle espiral trasero izquierdo </t>
        </is>
      </c>
      <c r="F4040" s="32" t="inlineStr">
        <is>
          <t>Unidad</t>
        </is>
      </c>
      <c r="G4040" s="35" t="inlineStr">
        <is>
          <t>suministro</t>
        </is>
      </c>
      <c r="H4040" s="159" t="n">
        <v>410372</v>
      </c>
      <c r="I4040" s="37" t="n">
        <v>158.91</v>
      </c>
      <c r="J4040" s="37" t="n">
        <v>151.76</v>
      </c>
      <c r="K4040" s="160">
        <f>H4040*(I4040/J4040)</f>
        <v/>
      </c>
      <c r="L4040" s="159" t="n">
        <v>499744.665</v>
      </c>
      <c r="M4040" s="159" t="n">
        <v>485189</v>
      </c>
      <c r="N4040" s="159" t="n">
        <v>524004.12</v>
      </c>
      <c r="O4040" s="162">
        <f>MIN(K4040,L4040,M4040,N4040)</f>
        <v/>
      </c>
      <c r="P4040" s="162">
        <f>MAX(K4040,L4040,M4040,N4040)</f>
        <v/>
      </c>
      <c r="Q4040" s="162">
        <f>MEDIAN(K4040,L4040,M4040,N4040)</f>
        <v/>
      </c>
      <c r="R4040" s="162">
        <f>AVERAGE(K4040,L4040,M4040,N4040)</f>
        <v/>
      </c>
      <c r="S4040" s="162">
        <f>AVERAGE(O4040,Q4040)</f>
        <v/>
      </c>
      <c r="T4040" s="162">
        <f>AVERAGE(P4040,Q4040)</f>
        <v/>
      </c>
      <c r="U4040" s="41">
        <f>STDEVA(K4040,L4040,M4040,N4040)</f>
        <v/>
      </c>
      <c r="V4040" s="42">
        <f>U4040/Q4040</f>
        <v/>
      </c>
      <c r="W4040" s="43">
        <f>IF(X4040=O4040,"MENOR",IF(X4040=S4040,"PROM[MEN-MED]","PROMEDIO"))</f>
        <v/>
      </c>
      <c r="X4040" s="163">
        <f>IF(V4040&lt;=300%,O4040,IF(AND(V4040&gt;100%,V4040&lt;=150%),S4040,R4040))</f>
        <v/>
      </c>
      <c r="Y4040" s="162">
        <f>ROUND(X4040,0)</f>
        <v/>
      </c>
    </row>
    <row r="4041" ht="15.75" customHeight="1">
      <c r="B4041" s="32" t="inlineStr">
        <is>
          <t>2.40</t>
        </is>
      </c>
      <c r="C4041" s="32" t="n">
        <v>8714199</v>
      </c>
      <c r="D4041" s="102" t="inlineStr">
        <is>
          <t xml:space="preserve">CAMBIO DE MUELLE ESPIRAL TRASERO DERECHO </t>
        </is>
      </c>
      <c r="E4041" s="103" t="inlineStr">
        <is>
          <t xml:space="preserve">cambio de muelle espiral trasero derecho </t>
        </is>
      </c>
      <c r="F4041" s="32" t="inlineStr">
        <is>
          <t>Unidad</t>
        </is>
      </c>
      <c r="G4041" s="35" t="inlineStr">
        <is>
          <t>suministro</t>
        </is>
      </c>
      <c r="H4041" s="159" t="n">
        <v>410372</v>
      </c>
      <c r="I4041" s="37" t="n">
        <v>158.91</v>
      </c>
      <c r="J4041" s="37" t="n">
        <v>151.76</v>
      </c>
      <c r="K4041" s="160">
        <f>H4041*(I4041/J4041)</f>
        <v/>
      </c>
      <c r="L4041" s="159" t="n">
        <v>514160.5511</v>
      </c>
      <c r="M4041" s="159" t="n">
        <v>499185</v>
      </c>
      <c r="N4041" s="159" t="n">
        <v>539119.8</v>
      </c>
      <c r="O4041" s="162">
        <f>MIN(K4041,L4041,M4041,N4041)</f>
        <v/>
      </c>
      <c r="P4041" s="162">
        <f>MAX(K4041,L4041,M4041,N4041)</f>
        <v/>
      </c>
      <c r="Q4041" s="162">
        <f>MEDIAN(K4041,L4041,M4041,N4041)</f>
        <v/>
      </c>
      <c r="R4041" s="162">
        <f>AVERAGE(K4041,L4041,M4041,N4041)</f>
        <v/>
      </c>
      <c r="S4041" s="162">
        <f>AVERAGE(O4041,Q4041)</f>
        <v/>
      </c>
      <c r="T4041" s="162">
        <f>AVERAGE(P4041,Q4041)</f>
        <v/>
      </c>
      <c r="U4041" s="41">
        <f>STDEVA(K4041,L4041,M4041,N4041)</f>
        <v/>
      </c>
      <c r="V4041" s="42">
        <f>U4041/Q4041</f>
        <v/>
      </c>
      <c r="W4041" s="43">
        <f>IF(X4041=O4041,"MENOR",IF(X4041=S4041,"PROM[MEN-MED]","PROMEDIO"))</f>
        <v/>
      </c>
      <c r="X4041" s="163">
        <f>IF(V4041&lt;=300%,O4041,IF(AND(V4041&gt;100%,V4041&lt;=150%),S4041,R4041))</f>
        <v/>
      </c>
      <c r="Y4041" s="162">
        <f>ROUND(X4041,0)</f>
        <v/>
      </c>
    </row>
    <row r="4042" ht="15.75" customHeight="1">
      <c r="B4042" s="32" t="inlineStr">
        <is>
          <t>2.41</t>
        </is>
      </c>
      <c r="C4042" s="32" t="n">
        <v>8714199</v>
      </c>
      <c r="D4042" s="102" t="inlineStr">
        <is>
          <t xml:space="preserve">CAMBIO DE CONJUNTO DEL BRAZO DE CONTROL SUPERIOR TRASERO </t>
        </is>
      </c>
      <c r="E4042" s="103" t="inlineStr">
        <is>
          <t xml:space="preserve">cambio de conjunto del brazo de control superior trasero </t>
        </is>
      </c>
      <c r="F4042" s="32" t="inlineStr">
        <is>
          <t>Unidad</t>
        </is>
      </c>
      <c r="G4042" s="35" t="inlineStr">
        <is>
          <t>suministro</t>
        </is>
      </c>
      <c r="H4042" s="159" t="n">
        <v>410372</v>
      </c>
      <c r="I4042" s="37" t="n">
        <v>158.91</v>
      </c>
      <c r="J4042" s="37" t="n">
        <v>151.76</v>
      </c>
      <c r="K4042" s="160">
        <f>H4042*(I4042/J4042)</f>
        <v/>
      </c>
      <c r="L4042" s="159" t="n">
        <v>514160.5511</v>
      </c>
      <c r="M4042" s="159" t="n">
        <v>499185</v>
      </c>
      <c r="N4042" s="159" t="n">
        <v>539119.8</v>
      </c>
      <c r="O4042" s="162">
        <f>MIN(K4042,L4042,M4042,N4042)</f>
        <v/>
      </c>
      <c r="P4042" s="162">
        <f>MAX(K4042,L4042,M4042,N4042)</f>
        <v/>
      </c>
      <c r="Q4042" s="162">
        <f>MEDIAN(K4042,L4042,M4042,N4042)</f>
        <v/>
      </c>
      <c r="R4042" s="162">
        <f>AVERAGE(K4042,L4042,M4042,N4042)</f>
        <v/>
      </c>
      <c r="S4042" s="162">
        <f>AVERAGE(O4042,Q4042)</f>
        <v/>
      </c>
      <c r="T4042" s="162">
        <f>AVERAGE(P4042,Q4042)</f>
        <v/>
      </c>
      <c r="U4042" s="41">
        <f>STDEVA(K4042,L4042,M4042,N4042)</f>
        <v/>
      </c>
      <c r="V4042" s="42">
        <f>U4042/Q4042</f>
        <v/>
      </c>
      <c r="W4042" s="43">
        <f>IF(X4042=O4042,"MENOR",IF(X4042=S4042,"PROM[MEN-MED]","PROMEDIO"))</f>
        <v/>
      </c>
      <c r="X4042" s="163">
        <f>IF(V4042&lt;=300%,O4042,IF(AND(V4042&gt;100%,V4042&lt;=150%),S4042,R4042))</f>
        <v/>
      </c>
      <c r="Y4042" s="162">
        <f>ROUND(X4042,0)</f>
        <v/>
      </c>
    </row>
    <row r="4043" ht="15.75" customHeight="1">
      <c r="B4043" s="32" t="inlineStr">
        <is>
          <t>2.42</t>
        </is>
      </c>
      <c r="C4043" s="32" t="n">
        <v>8714199</v>
      </c>
      <c r="D4043" s="102" t="inlineStr">
        <is>
          <t xml:space="preserve">CAMBIO DE CONJUNTO DEL BRAZO DE CONTROL INFERIOR  TRASERO </t>
        </is>
      </c>
      <c r="E4043" s="103" t="inlineStr">
        <is>
          <t xml:space="preserve">cambio de conjunto del brazo de control inferior  trasero </t>
        </is>
      </c>
      <c r="F4043" s="32" t="inlineStr">
        <is>
          <t>Unidad</t>
        </is>
      </c>
      <c r="G4043" s="35" t="inlineStr">
        <is>
          <t>suministro</t>
        </is>
      </c>
      <c r="H4043" s="159" t="n">
        <v>410372</v>
      </c>
      <c r="I4043" s="37" t="n">
        <v>158.91</v>
      </c>
      <c r="J4043" s="37" t="n">
        <v>151.76</v>
      </c>
      <c r="K4043" s="160">
        <f>H4043*(I4043/J4043)</f>
        <v/>
      </c>
      <c r="L4043" s="159" t="n">
        <v>514160.5511</v>
      </c>
      <c r="M4043" s="159" t="n">
        <v>499185</v>
      </c>
      <c r="N4043" s="159" t="n">
        <v>539119.8</v>
      </c>
      <c r="O4043" s="162">
        <f>MIN(K4043,L4043,M4043,N4043)</f>
        <v/>
      </c>
      <c r="P4043" s="162">
        <f>MAX(K4043,L4043,M4043,N4043)</f>
        <v/>
      </c>
      <c r="Q4043" s="162">
        <f>MEDIAN(K4043,L4043,M4043,N4043)</f>
        <v/>
      </c>
      <c r="R4043" s="162">
        <f>AVERAGE(K4043,L4043,M4043,N4043)</f>
        <v/>
      </c>
      <c r="S4043" s="162">
        <f>AVERAGE(O4043,Q4043)</f>
        <v/>
      </c>
      <c r="T4043" s="162">
        <f>AVERAGE(P4043,Q4043)</f>
        <v/>
      </c>
      <c r="U4043" s="41">
        <f>STDEVA(K4043,L4043,M4043,N4043)</f>
        <v/>
      </c>
      <c r="V4043" s="42">
        <f>U4043/Q4043</f>
        <v/>
      </c>
      <c r="W4043" s="43">
        <f>IF(X4043=O4043,"MENOR",IF(X4043=S4043,"PROM[MEN-MED]","PROMEDIO"))</f>
        <v/>
      </c>
      <c r="X4043" s="163">
        <f>IF(V4043&lt;=300%,O4043,IF(AND(V4043&gt;100%,V4043&lt;=150%),S4043,R4043))</f>
        <v/>
      </c>
      <c r="Y4043" s="162">
        <f>ROUND(X4043,0)</f>
        <v/>
      </c>
    </row>
    <row r="4044" ht="15.75" customHeight="1">
      <c r="B4044" s="32" t="inlineStr">
        <is>
          <t>2.43</t>
        </is>
      </c>
      <c r="C4044" s="32" t="n">
        <v>8714199</v>
      </c>
      <c r="D4044" s="102" t="inlineStr">
        <is>
          <t xml:space="preserve">CAMBIO DE CONJUNTO DEL  VASTAGO DE CONTROL LATERAL TRASERO </t>
        </is>
      </c>
      <c r="E4044" s="103" t="inlineStr">
        <is>
          <t xml:space="preserve">cambio de conjunto del  vastago de control lateral trasero </t>
        </is>
      </c>
      <c r="F4044" s="32" t="inlineStr">
        <is>
          <t>Unidad</t>
        </is>
      </c>
      <c r="G4044" s="35" t="inlineStr">
        <is>
          <t>suministro</t>
        </is>
      </c>
      <c r="H4044" s="159" t="n">
        <v>410372</v>
      </c>
      <c r="I4044" s="37" t="n">
        <v>158.91</v>
      </c>
      <c r="J4044" s="37" t="n">
        <v>151.76</v>
      </c>
      <c r="K4044" s="160">
        <f>H4044*(I4044/J4044)</f>
        <v/>
      </c>
      <c r="L4044" s="159" t="n">
        <v>504549.6232</v>
      </c>
      <c r="M4044" s="159" t="n">
        <v>489854</v>
      </c>
      <c r="N4044" s="159" t="n">
        <v>529042.3199999999</v>
      </c>
      <c r="O4044" s="162">
        <f>MIN(K4044,L4044,M4044,N4044)</f>
        <v/>
      </c>
      <c r="P4044" s="162">
        <f>MAX(K4044,L4044,M4044,N4044)</f>
        <v/>
      </c>
      <c r="Q4044" s="162">
        <f>MEDIAN(K4044,L4044,M4044,N4044)</f>
        <v/>
      </c>
      <c r="R4044" s="162">
        <f>AVERAGE(K4044,L4044,M4044,N4044)</f>
        <v/>
      </c>
      <c r="S4044" s="162">
        <f>AVERAGE(O4044,Q4044)</f>
        <v/>
      </c>
      <c r="T4044" s="162">
        <f>AVERAGE(P4044,Q4044)</f>
        <v/>
      </c>
      <c r="U4044" s="41">
        <f>STDEVA(K4044,L4044,M4044,N4044)</f>
        <v/>
      </c>
      <c r="V4044" s="42">
        <f>U4044/Q4044</f>
        <v/>
      </c>
      <c r="W4044" s="43">
        <f>IF(X4044=O4044,"MENOR",IF(X4044=S4044,"PROM[MEN-MED]","PROMEDIO"))</f>
        <v/>
      </c>
      <c r="X4044" s="163">
        <f>IF(V4044&lt;=300%,O4044,IF(AND(V4044&gt;100%,V4044&lt;=150%),S4044,R4044))</f>
        <v/>
      </c>
      <c r="Y4044" s="162">
        <f>ROUND(X4044,0)</f>
        <v/>
      </c>
    </row>
    <row r="4045" ht="15.75" customHeight="1">
      <c r="B4045" s="32" t="inlineStr">
        <is>
          <t>2.44</t>
        </is>
      </c>
      <c r="C4045" s="32" t="n">
        <v>8714199</v>
      </c>
      <c r="D4045" s="102" t="inlineStr">
        <is>
          <t xml:space="preserve">CAMBIO DE BARRA ESTABILIZADORA TRASERA </t>
        </is>
      </c>
      <c r="E4045" s="103" t="inlineStr">
        <is>
          <t xml:space="preserve">cambio de barra estabilizadora trasera </t>
        </is>
      </c>
      <c r="F4045" s="32" t="inlineStr">
        <is>
          <t>Unidad</t>
        </is>
      </c>
      <c r="G4045" s="35" t="inlineStr">
        <is>
          <t>suministro</t>
        </is>
      </c>
      <c r="H4045" s="159" t="n">
        <v>820743</v>
      </c>
      <c r="I4045" s="37" t="n">
        <v>158.91</v>
      </c>
      <c r="J4045" s="37" t="n">
        <v>151.76</v>
      </c>
      <c r="K4045" s="160">
        <f>H4045*(I4045/J4045)</f>
        <v/>
      </c>
      <c r="L4045" s="159" t="n">
        <v>1018710.1743</v>
      </c>
      <c r="M4045" s="159" t="n">
        <v>989039</v>
      </c>
      <c r="N4045" s="159" t="n">
        <v>1068162.12</v>
      </c>
      <c r="O4045" s="162">
        <f>MIN(K4045,L4045,M4045,N4045)</f>
        <v/>
      </c>
      <c r="P4045" s="162">
        <f>MAX(K4045,L4045,M4045,N4045)</f>
        <v/>
      </c>
      <c r="Q4045" s="162">
        <f>MEDIAN(K4045,L4045,M4045,N4045)</f>
        <v/>
      </c>
      <c r="R4045" s="162">
        <f>AVERAGE(K4045,L4045,M4045,N4045)</f>
        <v/>
      </c>
      <c r="S4045" s="162">
        <f>AVERAGE(O4045,Q4045)</f>
        <v/>
      </c>
      <c r="T4045" s="162">
        <f>AVERAGE(P4045,Q4045)</f>
        <v/>
      </c>
      <c r="U4045" s="41">
        <f>STDEVA(K4045,L4045,M4045,N4045)</f>
        <v/>
      </c>
      <c r="V4045" s="42">
        <f>U4045/Q4045</f>
        <v/>
      </c>
      <c r="W4045" s="43">
        <f>IF(X4045=O4045,"MENOR",IF(X4045=S4045,"PROM[MEN-MED]","PROMEDIO"))</f>
        <v/>
      </c>
      <c r="X4045" s="163">
        <f>IF(V4045&lt;=300%,O4045,IF(AND(V4045&gt;100%,V4045&lt;=150%),S4045,R4045))</f>
        <v/>
      </c>
      <c r="Y4045" s="162">
        <f>ROUND(X4045,0)</f>
        <v/>
      </c>
    </row>
    <row r="4046" ht="15.75" customHeight="1">
      <c r="B4046" s="32" t="inlineStr">
        <is>
          <t>2.45</t>
        </is>
      </c>
      <c r="C4046" s="32" t="n">
        <v>8714199</v>
      </c>
      <c r="D4046" s="102" t="inlineStr">
        <is>
          <t xml:space="preserve">CAMBIO DE CONJUNTO DEL ESTABILIZADOR TRASERO DERECHO </t>
        </is>
      </c>
      <c r="E4046" s="103" t="inlineStr">
        <is>
          <t xml:space="preserve">cambio de conjunto del estabilizador trasero derecho </t>
        </is>
      </c>
      <c r="F4046" s="32" t="inlineStr">
        <is>
          <t>Unidad</t>
        </is>
      </c>
      <c r="G4046" s="35" t="inlineStr">
        <is>
          <t>suministro</t>
        </is>
      </c>
      <c r="H4046" s="159" t="n">
        <v>410372</v>
      </c>
      <c r="I4046" s="37" t="n">
        <v>158.91</v>
      </c>
      <c r="J4046" s="37" t="n">
        <v>151.76</v>
      </c>
      <c r="K4046" s="160">
        <f>H4046*(I4046/J4046)</f>
        <v/>
      </c>
      <c r="L4046" s="159" t="n">
        <v>499744.665</v>
      </c>
      <c r="M4046" s="159" t="n">
        <v>485189</v>
      </c>
      <c r="N4046" s="159" t="n">
        <v>524004.12</v>
      </c>
      <c r="O4046" s="162">
        <f>MIN(K4046,L4046,M4046,N4046)</f>
        <v/>
      </c>
      <c r="P4046" s="162">
        <f>MAX(K4046,L4046,M4046,N4046)</f>
        <v/>
      </c>
      <c r="Q4046" s="162">
        <f>MEDIAN(K4046,L4046,M4046,N4046)</f>
        <v/>
      </c>
      <c r="R4046" s="162">
        <f>AVERAGE(K4046,L4046,M4046,N4046)</f>
        <v/>
      </c>
      <c r="S4046" s="162">
        <f>AVERAGE(O4046,Q4046)</f>
        <v/>
      </c>
      <c r="T4046" s="162">
        <f>AVERAGE(P4046,Q4046)</f>
        <v/>
      </c>
      <c r="U4046" s="41">
        <f>STDEVA(K4046,L4046,M4046,N4046)</f>
        <v/>
      </c>
      <c r="V4046" s="42">
        <f>U4046/Q4046</f>
        <v/>
      </c>
      <c r="W4046" s="43">
        <f>IF(X4046=O4046,"MENOR",IF(X4046=S4046,"PROM[MEN-MED]","PROMEDIO"))</f>
        <v/>
      </c>
      <c r="X4046" s="163">
        <f>IF(V4046&lt;=300%,O4046,IF(AND(V4046&gt;100%,V4046&lt;=150%),S4046,R4046))</f>
        <v/>
      </c>
      <c r="Y4046" s="162">
        <f>ROUND(X4046,0)</f>
        <v/>
      </c>
    </row>
    <row r="4047" ht="15.75" customHeight="1">
      <c r="B4047" s="32" t="inlineStr">
        <is>
          <t>2.46</t>
        </is>
      </c>
      <c r="C4047" s="32" t="n">
        <v>8714199</v>
      </c>
      <c r="D4047" s="102" t="inlineStr">
        <is>
          <t xml:space="preserve">CAMBIO DE CONJUNTO DEL ESTABILIZADOR TRASERO IZQUIERDO </t>
        </is>
      </c>
      <c r="E4047" s="103" t="inlineStr">
        <is>
          <t xml:space="preserve">cambio de conjunto del estabilizador trasero izquierdo </t>
        </is>
      </c>
      <c r="F4047" s="32" t="inlineStr">
        <is>
          <t>Unidad</t>
        </is>
      </c>
      <c r="G4047" s="35" t="inlineStr">
        <is>
          <t>suministro</t>
        </is>
      </c>
      <c r="H4047" s="159" t="n">
        <v>410372</v>
      </c>
      <c r="I4047" s="37" t="n">
        <v>158.91</v>
      </c>
      <c r="J4047" s="37" t="n">
        <v>151.76</v>
      </c>
      <c r="K4047" s="160">
        <f>H4047*(I4047/J4047)</f>
        <v/>
      </c>
      <c r="L4047" s="159" t="n">
        <v>504549.6232</v>
      </c>
      <c r="M4047" s="159" t="n">
        <v>489854</v>
      </c>
      <c r="N4047" s="159" t="n">
        <v>529042.3199999999</v>
      </c>
      <c r="O4047" s="162">
        <f>MIN(K4047,L4047,M4047,N4047)</f>
        <v/>
      </c>
      <c r="P4047" s="162">
        <f>MAX(K4047,L4047,M4047,N4047)</f>
        <v/>
      </c>
      <c r="Q4047" s="162">
        <f>MEDIAN(K4047,L4047,M4047,N4047)</f>
        <v/>
      </c>
      <c r="R4047" s="162">
        <f>AVERAGE(K4047,L4047,M4047,N4047)</f>
        <v/>
      </c>
      <c r="S4047" s="162">
        <f>AVERAGE(O4047,Q4047)</f>
        <v/>
      </c>
      <c r="T4047" s="162">
        <f>AVERAGE(P4047,Q4047)</f>
        <v/>
      </c>
      <c r="U4047" s="41">
        <f>STDEVA(K4047,L4047,M4047,N4047)</f>
        <v/>
      </c>
      <c r="V4047" s="42">
        <f>U4047/Q4047</f>
        <v/>
      </c>
      <c r="W4047" s="43">
        <f>IF(X4047=O4047,"MENOR",IF(X4047=S4047,"PROM[MEN-MED]","PROMEDIO"))</f>
        <v/>
      </c>
      <c r="X4047" s="163">
        <f>IF(V4047&lt;=300%,O4047,IF(AND(V4047&gt;100%,V4047&lt;=150%),S4047,R4047))</f>
        <v/>
      </c>
      <c r="Y4047" s="162">
        <f>ROUND(X4047,0)</f>
        <v/>
      </c>
    </row>
    <row r="4048" ht="15.75" customHeight="1">
      <c r="B4048" s="32" t="inlineStr">
        <is>
          <t>2.47</t>
        </is>
      </c>
      <c r="C4048" s="32" t="n">
        <v>8714199</v>
      </c>
      <c r="D4048" s="102" t="inlineStr">
        <is>
          <t xml:space="preserve">CAMBIO DE CASQUILLOS DEL ESTABILIZADOR TRASERO </t>
        </is>
      </c>
      <c r="E4048" s="103" t="inlineStr">
        <is>
          <t xml:space="preserve">cambio de casquillos del estabilizador trasero </t>
        </is>
      </c>
      <c r="F4048" s="32" t="inlineStr">
        <is>
          <t>Unidad</t>
        </is>
      </c>
      <c r="G4048" s="35" t="inlineStr">
        <is>
          <t>suministro</t>
        </is>
      </c>
      <c r="H4048" s="159" t="n">
        <v>410372</v>
      </c>
      <c r="I4048" s="37" t="n">
        <v>158.91</v>
      </c>
      <c r="J4048" s="37" t="n">
        <v>151.76</v>
      </c>
      <c r="K4048" s="160">
        <f>H4048*(I4048/J4048)</f>
        <v/>
      </c>
      <c r="L4048" s="159" t="n">
        <v>514160.5511</v>
      </c>
      <c r="M4048" s="159" t="n">
        <v>499185</v>
      </c>
      <c r="N4048" s="159" t="n">
        <v>539119.8</v>
      </c>
      <c r="O4048" s="162">
        <f>MIN(K4048,L4048,M4048,N4048)</f>
        <v/>
      </c>
      <c r="P4048" s="162">
        <f>MAX(K4048,L4048,M4048,N4048)</f>
        <v/>
      </c>
      <c r="Q4048" s="162">
        <f>MEDIAN(K4048,L4048,M4048,N4048)</f>
        <v/>
      </c>
      <c r="R4048" s="162">
        <f>AVERAGE(K4048,L4048,M4048,N4048)</f>
        <v/>
      </c>
      <c r="S4048" s="162">
        <f>AVERAGE(O4048,Q4048)</f>
        <v/>
      </c>
      <c r="T4048" s="162">
        <f>AVERAGE(P4048,Q4048)</f>
        <v/>
      </c>
      <c r="U4048" s="41">
        <f>STDEVA(K4048,L4048,M4048,N4048)</f>
        <v/>
      </c>
      <c r="V4048" s="42">
        <f>U4048/Q4048</f>
        <v/>
      </c>
      <c r="W4048" s="43">
        <f>IF(X4048=O4048,"MENOR",IF(X4048=S4048,"PROM[MEN-MED]","PROMEDIO"))</f>
        <v/>
      </c>
      <c r="X4048" s="163">
        <f>IF(V4048&lt;=300%,O4048,IF(AND(V4048&gt;100%,V4048&lt;=150%),S4048,R4048))</f>
        <v/>
      </c>
      <c r="Y4048" s="162">
        <f>ROUND(X4048,0)</f>
        <v/>
      </c>
    </row>
    <row r="4049" ht="15.75" customHeight="1">
      <c r="B4049" s="32" t="inlineStr">
        <is>
          <t>2.48</t>
        </is>
      </c>
      <c r="C4049" s="32" t="n">
        <v>8714199</v>
      </c>
      <c r="D4049" s="102" t="inlineStr">
        <is>
          <t xml:space="preserve">CAMBIO DE SOPORTE DEL ESTABILIZADOR TRASERO </t>
        </is>
      </c>
      <c r="E4049" s="103" t="inlineStr">
        <is>
          <t xml:space="preserve">cambio de soporte del estabilizador trasero </t>
        </is>
      </c>
      <c r="F4049" s="32" t="inlineStr">
        <is>
          <t>Unidad</t>
        </is>
      </c>
      <c r="G4049" s="35" t="inlineStr">
        <is>
          <t>suministro</t>
        </is>
      </c>
      <c r="H4049" s="159" t="n">
        <v>410372</v>
      </c>
      <c r="I4049" s="37" t="n">
        <v>158.91</v>
      </c>
      <c r="J4049" s="37" t="n">
        <v>151.76</v>
      </c>
      <c r="K4049" s="160">
        <f>H4049*(I4049/J4049)</f>
        <v/>
      </c>
      <c r="L4049" s="159" t="n">
        <v>514160.5511</v>
      </c>
      <c r="M4049" s="159" t="n">
        <v>499185</v>
      </c>
      <c r="N4049" s="159" t="n">
        <v>539119.8</v>
      </c>
      <c r="O4049" s="162">
        <f>MIN(K4049,L4049,M4049,N4049)</f>
        <v/>
      </c>
      <c r="P4049" s="162">
        <f>MAX(K4049,L4049,M4049,N4049)</f>
        <v/>
      </c>
      <c r="Q4049" s="162">
        <f>MEDIAN(K4049,L4049,M4049,N4049)</f>
        <v/>
      </c>
      <c r="R4049" s="162">
        <f>AVERAGE(K4049,L4049,M4049,N4049)</f>
        <v/>
      </c>
      <c r="S4049" s="162">
        <f>AVERAGE(O4049,Q4049)</f>
        <v/>
      </c>
      <c r="T4049" s="162">
        <f>AVERAGE(P4049,Q4049)</f>
        <v/>
      </c>
      <c r="U4049" s="41">
        <f>STDEVA(K4049,L4049,M4049,N4049)</f>
        <v/>
      </c>
      <c r="V4049" s="42">
        <f>U4049/Q4049</f>
        <v/>
      </c>
      <c r="W4049" s="43">
        <f>IF(X4049=O4049,"MENOR",IF(X4049=S4049,"PROM[MEN-MED]","PROMEDIO"))</f>
        <v/>
      </c>
      <c r="X4049" s="163">
        <f>IF(V4049&lt;=300%,O4049,IF(AND(V4049&gt;100%,V4049&lt;=150%),S4049,R4049))</f>
        <v/>
      </c>
      <c r="Y4049" s="162">
        <f>ROUND(X4049,0)</f>
        <v/>
      </c>
    </row>
    <row r="4050" ht="15.75" customHeight="1">
      <c r="B4050" s="26" t="inlineStr">
        <is>
          <t>3.</t>
        </is>
      </c>
      <c r="C4050" s="142" t="inlineStr">
        <is>
          <t>SISTEMA DE DIRECCIÓN</t>
        </is>
      </c>
      <c r="H4050" s="157" t="n"/>
      <c r="I4050" s="29" t="n"/>
      <c r="J4050" s="29" t="n"/>
      <c r="K4050" s="157" t="n"/>
      <c r="L4050" s="157" t="n"/>
      <c r="M4050" s="157" t="n"/>
      <c r="N4050" s="157" t="n"/>
      <c r="O4050" s="29" t="n"/>
      <c r="P4050" s="29" t="n"/>
      <c r="Q4050" s="29" t="n"/>
      <c r="R4050" s="29" t="n"/>
      <c r="S4050" s="29" t="n"/>
      <c r="T4050" s="29" t="n"/>
      <c r="U4050" s="29" t="n"/>
      <c r="V4050" s="75" t="n"/>
      <c r="W4050" s="29" t="n"/>
      <c r="X4050" s="29" t="n"/>
      <c r="Y4050" s="29" t="n"/>
    </row>
    <row r="4051" ht="15.75" customHeight="1">
      <c r="B4051" s="32" t="inlineStr">
        <is>
          <t>3.1</t>
        </is>
      </c>
      <c r="C4051" s="32" t="n">
        <v>8714199</v>
      </c>
      <c r="D4051" s="58" t="inlineStr">
        <is>
          <t xml:space="preserve">CAMBIO DE CONJUNTO DE LA BOMBA DE PALETAS </t>
        </is>
      </c>
      <c r="E4051" s="56" t="inlineStr">
        <is>
          <t xml:space="preserve">cambio de conjunto de la bomba de paletas </t>
        </is>
      </c>
      <c r="F4051" s="32" t="inlineStr">
        <is>
          <t>Unidad</t>
        </is>
      </c>
      <c r="G4051" s="35" t="inlineStr">
        <is>
          <t>suministro</t>
        </is>
      </c>
      <c r="H4051" s="159" t="n">
        <v>1094324</v>
      </c>
      <c r="I4051" s="37" t="n">
        <v>158.91</v>
      </c>
      <c r="J4051" s="37" t="n">
        <v>151.76</v>
      </c>
      <c r="K4051" s="160">
        <f>H4051*(I4051/J4051)</f>
        <v/>
      </c>
      <c r="L4051" s="159" t="n">
        <v>1358279.5422</v>
      </c>
      <c r="M4051" s="159" t="n">
        <v>1318718</v>
      </c>
      <c r="N4051" s="159" t="n">
        <v>1424215.44</v>
      </c>
      <c r="O4051" s="162">
        <f>MIN(K4051,L4051,M4051,N4051)</f>
        <v/>
      </c>
      <c r="P4051" s="162">
        <f>MAX(K4051,L4051,M4051,N4051)</f>
        <v/>
      </c>
      <c r="Q4051" s="162">
        <f>MEDIAN(K4051,L4051,M4051,N4051)</f>
        <v/>
      </c>
      <c r="R4051" s="162">
        <f>AVERAGE(K4051,L4051,M4051,N4051)</f>
        <v/>
      </c>
      <c r="S4051" s="162">
        <f>AVERAGE(O4051,Q4051)</f>
        <v/>
      </c>
      <c r="T4051" s="162">
        <f>AVERAGE(P4051,Q4051)</f>
        <v/>
      </c>
      <c r="U4051" s="41">
        <f>STDEVA(K4051,L4051,M4051,N4051)</f>
        <v/>
      </c>
      <c r="V4051" s="42">
        <f>U4051/Q4051</f>
        <v/>
      </c>
      <c r="W4051" s="43">
        <f>IF(X4051=O4051,"MENOR",IF(X4051=S4051,"PROM[MEN-MED]","PROMEDIO"))</f>
        <v/>
      </c>
      <c r="X4051" s="163">
        <f>IF(V4051&lt;=300%,O4051,IF(AND(V4051&gt;100%,V4051&lt;=150%),S4051,R4051))</f>
        <v/>
      </c>
      <c r="Y4051" s="162">
        <f>ROUND(X4051,0)</f>
        <v/>
      </c>
    </row>
    <row r="4052" ht="15.75" customHeight="1">
      <c r="B4052" s="32" t="inlineStr">
        <is>
          <t>3.2</t>
        </is>
      </c>
      <c r="C4052" s="32" t="n">
        <v>8714199</v>
      </c>
      <c r="D4052" s="59" t="inlineStr">
        <is>
          <t xml:space="preserve">CAMBIO DE TUBO DE ALIMENTACION DE PRESION DE LA BOMBA </t>
        </is>
      </c>
      <c r="E4052" s="34" t="inlineStr">
        <is>
          <t xml:space="preserve">cambio de tubo de alimentacion de presion de la bomba </t>
        </is>
      </c>
      <c r="F4052" s="32" t="inlineStr">
        <is>
          <t>Juego</t>
        </is>
      </c>
      <c r="G4052" s="35" t="inlineStr">
        <is>
          <t>suministro</t>
        </is>
      </c>
      <c r="H4052" s="159" t="n">
        <v>683953</v>
      </c>
      <c r="I4052" s="37" t="n">
        <v>158.91</v>
      </c>
      <c r="J4052" s="37" t="n">
        <v>151.76</v>
      </c>
      <c r="K4052" s="160">
        <f>H4052*(I4052/J4052)</f>
        <v/>
      </c>
      <c r="L4052" s="159" t="n">
        <v>840915.6896</v>
      </c>
      <c r="M4052" s="159" t="n">
        <v>816423</v>
      </c>
      <c r="N4052" s="159" t="n">
        <v>881736.84</v>
      </c>
      <c r="O4052" s="162">
        <f>MIN(K4052,L4052,M4052,N4052)</f>
        <v/>
      </c>
      <c r="P4052" s="162">
        <f>MAX(K4052,L4052,M4052,N4052)</f>
        <v/>
      </c>
      <c r="Q4052" s="162">
        <f>MEDIAN(K4052,L4052,M4052,N4052)</f>
        <v/>
      </c>
      <c r="R4052" s="162">
        <f>AVERAGE(K4052,L4052,M4052,N4052)</f>
        <v/>
      </c>
      <c r="S4052" s="162">
        <f>AVERAGE(O4052,Q4052)</f>
        <v/>
      </c>
      <c r="T4052" s="162">
        <f>AVERAGE(P4052,Q4052)</f>
        <v/>
      </c>
      <c r="U4052" s="41">
        <f>STDEVA(K4052,L4052,M4052,N4052)</f>
        <v/>
      </c>
      <c r="V4052" s="42">
        <f>U4052/Q4052</f>
        <v/>
      </c>
      <c r="W4052" s="43">
        <f>IF(X4052=O4052,"MENOR",IF(X4052=S4052,"PROM[MEN-MED]","PROMEDIO"))</f>
        <v/>
      </c>
      <c r="X4052" s="163">
        <f>IF(V4052&lt;=300%,O4052,IF(AND(V4052&gt;100%,V4052&lt;=150%),S4052,R4052))</f>
        <v/>
      </c>
      <c r="Y4052" s="162">
        <f>ROUND(X4052,0)</f>
        <v/>
      </c>
    </row>
    <row r="4053" ht="15.75" customHeight="1">
      <c r="B4053" s="32" t="inlineStr">
        <is>
          <t>3.3</t>
        </is>
      </c>
      <c r="C4053" s="32" t="n">
        <v>8714199</v>
      </c>
      <c r="D4053" s="58" t="inlineStr">
        <is>
          <t xml:space="preserve">CAMBIO DE MANGUERA DEL DEPOSITO DE ACEITE A LA BOMBA </t>
        </is>
      </c>
      <c r="E4053" s="56" t="inlineStr">
        <is>
          <t xml:space="preserve">cambio de manguera del deposito de aceite a la bomba </t>
        </is>
      </c>
      <c r="F4053" s="32" t="inlineStr">
        <is>
          <t>Unidad</t>
        </is>
      </c>
      <c r="G4053" s="35" t="inlineStr">
        <is>
          <t>suministro</t>
        </is>
      </c>
      <c r="H4053" s="159" t="n">
        <v>273581</v>
      </c>
      <c r="I4053" s="37" t="n">
        <v>158.91</v>
      </c>
      <c r="J4053" s="37" t="n">
        <v>151.76</v>
      </c>
      <c r="K4053" s="160">
        <f>H4053*(I4053/J4053)</f>
        <v/>
      </c>
      <c r="L4053" s="159" t="n">
        <v>342773.7047</v>
      </c>
      <c r="M4053" s="159" t="n">
        <v>332790</v>
      </c>
      <c r="N4053" s="159" t="n">
        <v>359413.2</v>
      </c>
      <c r="O4053" s="162">
        <f>MIN(K4053,L4053,M4053,N4053)</f>
        <v/>
      </c>
      <c r="P4053" s="162">
        <f>MAX(K4053,L4053,M4053,N4053)</f>
        <v/>
      </c>
      <c r="Q4053" s="162">
        <f>MEDIAN(K4053,L4053,M4053,N4053)</f>
        <v/>
      </c>
      <c r="R4053" s="162">
        <f>AVERAGE(K4053,L4053,M4053,N4053)</f>
        <v/>
      </c>
      <c r="S4053" s="162">
        <f>AVERAGE(O4053,Q4053)</f>
        <v/>
      </c>
      <c r="T4053" s="162">
        <f>AVERAGE(P4053,Q4053)</f>
        <v/>
      </c>
      <c r="U4053" s="41">
        <f>STDEVA(K4053,L4053,M4053,N4053)</f>
        <v/>
      </c>
      <c r="V4053" s="42">
        <f>U4053/Q4053</f>
        <v/>
      </c>
      <c r="W4053" s="43">
        <f>IF(X4053=O4053,"MENOR",IF(X4053=S4053,"PROM[MEN-MED]","PROMEDIO"))</f>
        <v/>
      </c>
      <c r="X4053" s="163">
        <f>IF(V4053&lt;=300%,O4053,IF(AND(V4053&gt;100%,V4053&lt;=150%),S4053,R4053))</f>
        <v/>
      </c>
      <c r="Y4053" s="162">
        <f>ROUND(X4053,0)</f>
        <v/>
      </c>
    </row>
    <row r="4054" ht="15.75" customHeight="1">
      <c r="B4054" s="32" t="inlineStr">
        <is>
          <t>3.4</t>
        </is>
      </c>
      <c r="C4054" s="32" t="n">
        <v>8714199</v>
      </c>
      <c r="D4054" s="59" t="inlineStr">
        <is>
          <t xml:space="preserve">CAMBIO DE CONJUNTO DE LA COLUMNA DE DIRECCION </t>
        </is>
      </c>
      <c r="E4054" s="34" t="inlineStr">
        <is>
          <t xml:space="preserve">cambio de conjunto de la columna de direccion </t>
        </is>
      </c>
      <c r="F4054" s="32" t="inlineStr">
        <is>
          <t>Unidad</t>
        </is>
      </c>
      <c r="G4054" s="35" t="inlineStr">
        <is>
          <t>suministro</t>
        </is>
      </c>
      <c r="H4054" s="159" t="n">
        <v>957534</v>
      </c>
      <c r="I4054" s="37" t="n">
        <v>158.91</v>
      </c>
      <c r="J4054" s="37" t="n">
        <v>151.76</v>
      </c>
      <c r="K4054" s="160">
        <f>H4054*(I4054/J4054)</f>
        <v/>
      </c>
      <c r="L4054" s="159" t="n">
        <v>1177282.7913</v>
      </c>
      <c r="M4054" s="159" t="n">
        <v>1142993</v>
      </c>
      <c r="N4054" s="159" t="n">
        <v>1234432.44</v>
      </c>
      <c r="O4054" s="162">
        <f>MIN(K4054,L4054,M4054,N4054)</f>
        <v/>
      </c>
      <c r="P4054" s="162">
        <f>MAX(K4054,L4054,M4054,N4054)</f>
        <v/>
      </c>
      <c r="Q4054" s="162">
        <f>MEDIAN(K4054,L4054,M4054,N4054)</f>
        <v/>
      </c>
      <c r="R4054" s="162">
        <f>AVERAGE(K4054,L4054,M4054,N4054)</f>
        <v/>
      </c>
      <c r="S4054" s="162">
        <f>AVERAGE(O4054,Q4054)</f>
        <v/>
      </c>
      <c r="T4054" s="162">
        <f>AVERAGE(P4054,Q4054)</f>
        <v/>
      </c>
      <c r="U4054" s="41">
        <f>STDEVA(K4054,L4054,M4054,N4054)</f>
        <v/>
      </c>
      <c r="V4054" s="42">
        <f>U4054/Q4054</f>
        <v/>
      </c>
      <c r="W4054" s="43">
        <f>IF(X4054=O4054,"MENOR",IF(X4054=S4054,"PROM[MEN-MED]","PROMEDIO"))</f>
        <v/>
      </c>
      <c r="X4054" s="163">
        <f>IF(V4054&lt;=300%,O4054,IF(AND(V4054&gt;100%,V4054&lt;=150%),S4054,R4054))</f>
        <v/>
      </c>
      <c r="Y4054" s="162">
        <f>ROUND(X4054,0)</f>
        <v/>
      </c>
    </row>
    <row r="4055" ht="15.75" customHeight="1">
      <c r="B4055" s="32" t="inlineStr">
        <is>
          <t>3.5</t>
        </is>
      </c>
      <c r="C4055" s="32" t="n">
        <v>8714199</v>
      </c>
      <c r="D4055" s="59" t="inlineStr">
        <is>
          <t>CAMBIO DE CONJUNTO DEL JUEGO DE INTERRUPTORES CON SUBCONJUNTO DEL CABLE ESPIRAL</t>
        </is>
      </c>
      <c r="E4055" s="56" t="inlineStr">
        <is>
          <t>cambio de conjunto del juego de interruptores con subconjunto del cable espiral</t>
        </is>
      </c>
      <c r="F4055" s="32" t="inlineStr">
        <is>
          <t>Juego</t>
        </is>
      </c>
      <c r="G4055" s="35" t="inlineStr">
        <is>
          <t>suministro</t>
        </is>
      </c>
      <c r="H4055" s="159" t="n">
        <v>273581</v>
      </c>
      <c r="I4055" s="37" t="n">
        <v>158.91</v>
      </c>
      <c r="J4055" s="37" t="n">
        <v>151.76</v>
      </c>
      <c r="K4055" s="160">
        <f>H4055*(I4055/J4055)</f>
        <v/>
      </c>
      <c r="L4055" s="159" t="n">
        <v>339570.4032</v>
      </c>
      <c r="M4055" s="159" t="n">
        <v>329680</v>
      </c>
      <c r="N4055" s="159" t="n">
        <v>356054.4</v>
      </c>
      <c r="O4055" s="162">
        <f>MIN(K4055,L4055,M4055,N4055)</f>
        <v/>
      </c>
      <c r="P4055" s="162">
        <f>MAX(K4055,L4055,M4055,N4055)</f>
        <v/>
      </c>
      <c r="Q4055" s="162">
        <f>MEDIAN(K4055,L4055,M4055,N4055)</f>
        <v/>
      </c>
      <c r="R4055" s="162">
        <f>AVERAGE(K4055,L4055,M4055,N4055)</f>
        <v/>
      </c>
      <c r="S4055" s="162">
        <f>AVERAGE(O4055,Q4055)</f>
        <v/>
      </c>
      <c r="T4055" s="162">
        <f>AVERAGE(P4055,Q4055)</f>
        <v/>
      </c>
      <c r="U4055" s="41">
        <f>STDEVA(K4055,L4055,M4055,N4055)</f>
        <v/>
      </c>
      <c r="V4055" s="42">
        <f>U4055/Q4055</f>
        <v/>
      </c>
      <c r="W4055" s="43">
        <f>IF(X4055=O4055,"MENOR",IF(X4055=S4055,"PROM[MEN-MED]","PROMEDIO"))</f>
        <v/>
      </c>
      <c r="X4055" s="163">
        <f>IF(V4055&lt;=300%,O4055,IF(AND(V4055&gt;100%,V4055&lt;=150%),S4055,R4055))</f>
        <v/>
      </c>
      <c r="Y4055" s="162">
        <f>ROUND(X4055,0)</f>
        <v/>
      </c>
    </row>
    <row r="4056" ht="15.75" customHeight="1">
      <c r="B4056" s="32" t="inlineStr">
        <is>
          <t>3.6</t>
        </is>
      </c>
      <c r="C4056" s="32" t="n">
        <v>8714199</v>
      </c>
      <c r="D4056" s="59" t="inlineStr">
        <is>
          <t xml:space="preserve">CAMBIO DE CONJUNTO DEL EJE INTERMEDIO DE DIRECCION </t>
        </is>
      </c>
      <c r="E4056" s="56" t="inlineStr">
        <is>
          <t xml:space="preserve">cambio de conjunto del eje intermedio de direccion </t>
        </is>
      </c>
      <c r="F4056" s="32" t="inlineStr">
        <is>
          <t>Unidad</t>
        </is>
      </c>
      <c r="G4056" s="35" t="inlineStr">
        <is>
          <t>suministro</t>
        </is>
      </c>
      <c r="H4056" s="159" t="n">
        <v>957534</v>
      </c>
      <c r="I4056" s="37" t="n">
        <v>158.91</v>
      </c>
      <c r="J4056" s="37" t="n">
        <v>151.76</v>
      </c>
      <c r="K4056" s="160">
        <f>H4056*(I4056/J4056)</f>
        <v/>
      </c>
      <c r="L4056" s="159" t="n">
        <v>1154857.634</v>
      </c>
      <c r="M4056" s="159" t="n">
        <v>1121221</v>
      </c>
      <c r="N4056" s="159" t="n">
        <v>1210918.68</v>
      </c>
      <c r="O4056" s="162">
        <f>MIN(K4056,L4056,M4056,N4056)</f>
        <v/>
      </c>
      <c r="P4056" s="162">
        <f>MAX(K4056,L4056,M4056,N4056)</f>
        <v/>
      </c>
      <c r="Q4056" s="162">
        <f>MEDIAN(K4056,L4056,M4056,N4056)</f>
        <v/>
      </c>
      <c r="R4056" s="162">
        <f>AVERAGE(K4056,L4056,M4056,N4056)</f>
        <v/>
      </c>
      <c r="S4056" s="162">
        <f>AVERAGE(O4056,Q4056)</f>
        <v/>
      </c>
      <c r="T4056" s="162">
        <f>AVERAGE(P4056,Q4056)</f>
        <v/>
      </c>
      <c r="U4056" s="41">
        <f>STDEVA(K4056,L4056,M4056,N4056)</f>
        <v/>
      </c>
      <c r="V4056" s="42">
        <f>U4056/Q4056</f>
        <v/>
      </c>
      <c r="W4056" s="43">
        <f>IF(X4056=O4056,"MENOR",IF(X4056=S4056,"PROM[MEN-MED]","PROMEDIO"))</f>
        <v/>
      </c>
      <c r="X4056" s="163">
        <f>IF(V4056&lt;=300%,O4056,IF(AND(V4056&gt;100%,V4056&lt;=150%),S4056,R4056))</f>
        <v/>
      </c>
      <c r="Y4056" s="162">
        <f>ROUND(X4056,0)</f>
        <v/>
      </c>
    </row>
    <row r="4057" ht="15.75" customHeight="1">
      <c r="B4057" s="32" t="inlineStr">
        <is>
          <t>3.7</t>
        </is>
      </c>
      <c r="C4057" s="32" t="n">
        <v>8714199</v>
      </c>
      <c r="D4057" s="59" t="inlineStr">
        <is>
          <t xml:space="preserve">CAMBIO DE SUBCONJUNTO DE LA CUBIERTA DEL ORIFICIO DE LA COLUMNA DE DIRECCION </t>
        </is>
      </c>
      <c r="E4057" s="34" t="inlineStr">
        <is>
          <t xml:space="preserve">cambio de subconjunto de la cubierta del orificio de la columna de direccion </t>
        </is>
      </c>
      <c r="F4057" s="32" t="inlineStr">
        <is>
          <t>Unidad</t>
        </is>
      </c>
      <c r="G4057" s="35" t="inlineStr">
        <is>
          <t>suministro</t>
        </is>
      </c>
      <c r="H4057" s="159" t="n">
        <v>957534</v>
      </c>
      <c r="I4057" s="37" t="n">
        <v>158.91</v>
      </c>
      <c r="J4057" s="37" t="n">
        <v>151.76</v>
      </c>
      <c r="K4057" s="160">
        <f>H4057*(I4057/J4057)</f>
        <v/>
      </c>
      <c r="L4057" s="159" t="n">
        <v>1166070.2067</v>
      </c>
      <c r="M4057" s="159" t="n">
        <v>1132107</v>
      </c>
      <c r="N4057" s="159" t="n">
        <v>1222675.56</v>
      </c>
      <c r="O4057" s="162">
        <f>MIN(K4057,L4057,M4057,N4057)</f>
        <v/>
      </c>
      <c r="P4057" s="162">
        <f>MAX(K4057,L4057,M4057,N4057)</f>
        <v/>
      </c>
      <c r="Q4057" s="162">
        <f>MEDIAN(K4057,L4057,M4057,N4057)</f>
        <v/>
      </c>
      <c r="R4057" s="162">
        <f>AVERAGE(K4057,L4057,M4057,N4057)</f>
        <v/>
      </c>
      <c r="S4057" s="162">
        <f>AVERAGE(O4057,Q4057)</f>
        <v/>
      </c>
      <c r="T4057" s="162">
        <f>AVERAGE(P4057,Q4057)</f>
        <v/>
      </c>
      <c r="U4057" s="41">
        <f>STDEVA(K4057,L4057,M4057,N4057)</f>
        <v/>
      </c>
      <c r="V4057" s="42">
        <f>U4057/Q4057</f>
        <v/>
      </c>
      <c r="W4057" s="43">
        <f>IF(X4057=O4057,"MENOR",IF(X4057=S4057,"PROM[MEN-MED]","PROMEDIO"))</f>
        <v/>
      </c>
      <c r="X4057" s="163">
        <f>IF(V4057&lt;=300%,O4057,IF(AND(V4057&gt;100%,V4057&lt;=150%),S4057,R4057))</f>
        <v/>
      </c>
      <c r="Y4057" s="162">
        <f>ROUND(X4057,0)</f>
        <v/>
      </c>
    </row>
    <row r="4058" ht="15.75" customHeight="1">
      <c r="B4058" s="32" t="inlineStr">
        <is>
          <t>3.8</t>
        </is>
      </c>
      <c r="C4058" s="32" t="n">
        <v>8714199</v>
      </c>
      <c r="D4058" s="59" t="inlineStr">
        <is>
          <t>CAMBIO DE SUBCONJUNTO DEL EJE INTERMEDIO DE DIRECCION NO.2</t>
        </is>
      </c>
      <c r="E4058" s="34" t="inlineStr">
        <is>
          <t>cambio de subconjunto del eje intermedio de direccion no.2</t>
        </is>
      </c>
      <c r="F4058" s="32" t="inlineStr">
        <is>
          <t>Unidad</t>
        </is>
      </c>
      <c r="G4058" s="35" t="inlineStr">
        <is>
          <t>suministro</t>
        </is>
      </c>
      <c r="H4058" s="159" t="n">
        <v>957534</v>
      </c>
      <c r="I4058" s="37" t="n">
        <v>158.91</v>
      </c>
      <c r="J4058" s="37" t="n">
        <v>151.76</v>
      </c>
      <c r="K4058" s="160">
        <f>H4058*(I4058/J4058)</f>
        <v/>
      </c>
      <c r="L4058" s="159" t="n">
        <v>1199706.9252</v>
      </c>
      <c r="M4058" s="159" t="n">
        <v>1164764</v>
      </c>
      <c r="N4058" s="159" t="n">
        <v>1257945.12</v>
      </c>
      <c r="O4058" s="162">
        <f>MIN(K4058,L4058,M4058,N4058)</f>
        <v/>
      </c>
      <c r="P4058" s="162">
        <f>MAX(K4058,L4058,M4058,N4058)</f>
        <v/>
      </c>
      <c r="Q4058" s="162">
        <f>MEDIAN(K4058,L4058,M4058,N4058)</f>
        <v/>
      </c>
      <c r="R4058" s="162">
        <f>AVERAGE(K4058,L4058,M4058,N4058)</f>
        <v/>
      </c>
      <c r="S4058" s="162">
        <f>AVERAGE(O4058,Q4058)</f>
        <v/>
      </c>
      <c r="T4058" s="162">
        <f>AVERAGE(P4058,Q4058)</f>
        <v/>
      </c>
      <c r="U4058" s="41">
        <f>STDEVA(K4058,L4058,M4058,N4058)</f>
        <v/>
      </c>
      <c r="V4058" s="42">
        <f>U4058/Q4058</f>
        <v/>
      </c>
      <c r="W4058" s="43">
        <f>IF(X4058=O4058,"MENOR",IF(X4058=S4058,"PROM[MEN-MED]","PROMEDIO"))</f>
        <v/>
      </c>
      <c r="X4058" s="163">
        <f>IF(V4058&lt;=300%,O4058,IF(AND(V4058&gt;100%,V4058&lt;=150%),S4058,R4058))</f>
        <v/>
      </c>
      <c r="Y4058" s="162">
        <f>ROUND(X4058,0)</f>
        <v/>
      </c>
    </row>
    <row r="4059" ht="15.75" customHeight="1">
      <c r="B4059" s="32" t="inlineStr">
        <is>
          <t>3.9</t>
        </is>
      </c>
      <c r="C4059" s="32" t="n">
        <v>8714199</v>
      </c>
      <c r="D4059" s="59" t="inlineStr">
        <is>
          <t>CAMBIO DE SELENOIDE DE INTERBLOQUEO DE LA LLAVE</t>
        </is>
      </c>
      <c r="E4059" s="34" t="inlineStr">
        <is>
          <t>cambio de selenoide de interbloqueo de la llave</t>
        </is>
      </c>
      <c r="F4059" s="32" t="inlineStr">
        <is>
          <t>Unidad</t>
        </is>
      </c>
      <c r="G4059" s="35" t="inlineStr">
        <is>
          <t>suministro</t>
        </is>
      </c>
      <c r="H4059" s="159" t="n">
        <v>683953</v>
      </c>
      <c r="I4059" s="37" t="n">
        <v>158.91</v>
      </c>
      <c r="J4059" s="37" t="n">
        <v>151.76</v>
      </c>
      <c r="K4059" s="160">
        <f>H4059*(I4059/J4059)</f>
        <v/>
      </c>
      <c r="L4059" s="159" t="n">
        <v>824898.1587</v>
      </c>
      <c r="M4059" s="159" t="n">
        <v>800872</v>
      </c>
      <c r="N4059" s="159" t="n">
        <v>864941.76</v>
      </c>
      <c r="O4059" s="162">
        <f>MIN(K4059,L4059,M4059,N4059)</f>
        <v/>
      </c>
      <c r="P4059" s="162">
        <f>MAX(K4059,L4059,M4059,N4059)</f>
        <v/>
      </c>
      <c r="Q4059" s="162">
        <f>MEDIAN(K4059,L4059,M4059,N4059)</f>
        <v/>
      </c>
      <c r="R4059" s="162">
        <f>AVERAGE(K4059,L4059,M4059,N4059)</f>
        <v/>
      </c>
      <c r="S4059" s="162">
        <f>AVERAGE(O4059,Q4059)</f>
        <v/>
      </c>
      <c r="T4059" s="162">
        <f>AVERAGE(P4059,Q4059)</f>
        <v/>
      </c>
      <c r="U4059" s="41">
        <f>STDEVA(K4059,L4059,M4059,N4059)</f>
        <v/>
      </c>
      <c r="V4059" s="42">
        <f>U4059/Q4059</f>
        <v/>
      </c>
      <c r="W4059" s="43">
        <f>IF(X4059=O4059,"MENOR",IF(X4059=S4059,"PROM[MEN-MED]","PROMEDIO"))</f>
        <v/>
      </c>
      <c r="X4059" s="163">
        <f>IF(V4059&lt;=300%,O4059,IF(AND(V4059&gt;100%,V4059&lt;=150%),S4059,R4059))</f>
        <v/>
      </c>
      <c r="Y4059" s="162">
        <f>ROUND(X4059,0)</f>
        <v/>
      </c>
    </row>
    <row r="4060" ht="15.75" customHeight="1">
      <c r="B4060" s="32" t="inlineStr">
        <is>
          <t>3.10</t>
        </is>
      </c>
      <c r="C4060" s="32" t="n">
        <v>8714199</v>
      </c>
      <c r="D4060" s="59" t="inlineStr">
        <is>
          <t xml:space="preserve">CAMBIO DE CABLE DEL SELENOIDE DE INTERBLOQUEO DE LA LLAVE </t>
        </is>
      </c>
      <c r="E4060" s="34" t="inlineStr">
        <is>
          <t xml:space="preserve">cambio de cable del selenoide de interbloqueo de la llave </t>
        </is>
      </c>
      <c r="F4060" s="32" t="inlineStr">
        <is>
          <t>Unidad</t>
        </is>
      </c>
      <c r="G4060" s="35" t="inlineStr">
        <is>
          <t>suministro</t>
        </is>
      </c>
      <c r="H4060" s="159" t="n">
        <v>683953</v>
      </c>
      <c r="I4060" s="37" t="n">
        <v>158.91</v>
      </c>
      <c r="J4060" s="37" t="n">
        <v>151.76</v>
      </c>
      <c r="K4060" s="160">
        <f>H4060*(I4060/J4060)</f>
        <v/>
      </c>
      <c r="L4060" s="159" t="n">
        <v>856933.2205000001</v>
      </c>
      <c r="M4060" s="159" t="n">
        <v>831974</v>
      </c>
      <c r="N4060" s="159" t="n">
        <v>898531.92</v>
      </c>
      <c r="O4060" s="162">
        <f>MIN(K4060,L4060,M4060,N4060)</f>
        <v/>
      </c>
      <c r="P4060" s="162">
        <f>MAX(K4060,L4060,M4060,N4060)</f>
        <v/>
      </c>
      <c r="Q4060" s="162">
        <f>MEDIAN(K4060,L4060,M4060,N4060)</f>
        <v/>
      </c>
      <c r="R4060" s="162">
        <f>AVERAGE(K4060,L4060,M4060,N4060)</f>
        <v/>
      </c>
      <c r="S4060" s="162">
        <f>AVERAGE(O4060,Q4060)</f>
        <v/>
      </c>
      <c r="T4060" s="162">
        <f>AVERAGE(P4060,Q4060)</f>
        <v/>
      </c>
      <c r="U4060" s="41">
        <f>STDEVA(K4060,L4060,M4060,N4060)</f>
        <v/>
      </c>
      <c r="V4060" s="42">
        <f>U4060/Q4060</f>
        <v/>
      </c>
      <c r="W4060" s="43">
        <f>IF(X4060=O4060,"MENOR",IF(X4060=S4060,"PROM[MEN-MED]","PROMEDIO"))</f>
        <v/>
      </c>
      <c r="X4060" s="163">
        <f>IF(V4060&lt;=300%,O4060,IF(AND(V4060&gt;100%,V4060&lt;=150%),S4060,R4060))</f>
        <v/>
      </c>
      <c r="Y4060" s="162">
        <f>ROUND(X4060,0)</f>
        <v/>
      </c>
    </row>
    <row r="4061" ht="15.75" customHeight="1">
      <c r="B4061" s="32" t="inlineStr">
        <is>
          <t>3.11</t>
        </is>
      </c>
      <c r="C4061" s="32" t="n">
        <v>8714199</v>
      </c>
      <c r="D4061" s="59" t="inlineStr">
        <is>
          <t xml:space="preserve">CAMBIO DE CONJUNTO DL INTERRUPTOR DE ENCENDIDO </t>
        </is>
      </c>
      <c r="E4061" s="34" t="inlineStr">
        <is>
          <t xml:space="preserve">cambio de conjunto dl interruptor de encendido </t>
        </is>
      </c>
      <c r="F4061" s="32" t="inlineStr">
        <is>
          <t>Unidad</t>
        </is>
      </c>
      <c r="G4061" s="35" t="inlineStr">
        <is>
          <t>suministro</t>
        </is>
      </c>
      <c r="H4061" s="159" t="n">
        <v>683953</v>
      </c>
      <c r="I4061" s="37" t="n">
        <v>158.91</v>
      </c>
      <c r="J4061" s="37" t="n">
        <v>151.76</v>
      </c>
      <c r="K4061" s="160">
        <f>H4061*(I4061/J4061)</f>
        <v/>
      </c>
      <c r="L4061" s="159" t="n">
        <v>832907.4418</v>
      </c>
      <c r="M4061" s="159" t="n">
        <v>808648</v>
      </c>
      <c r="N4061" s="159" t="n">
        <v>873339.84</v>
      </c>
      <c r="O4061" s="162">
        <f>MIN(K4061,L4061,M4061,N4061)</f>
        <v/>
      </c>
      <c r="P4061" s="162">
        <f>MAX(K4061,L4061,M4061,N4061)</f>
        <v/>
      </c>
      <c r="Q4061" s="162">
        <f>MEDIAN(K4061,L4061,M4061,N4061)</f>
        <v/>
      </c>
      <c r="R4061" s="162">
        <f>AVERAGE(K4061,L4061,M4061,N4061)</f>
        <v/>
      </c>
      <c r="S4061" s="162">
        <f>AVERAGE(O4061,Q4061)</f>
        <v/>
      </c>
      <c r="T4061" s="162">
        <f>AVERAGE(P4061,Q4061)</f>
        <v/>
      </c>
      <c r="U4061" s="41">
        <f>STDEVA(K4061,L4061,M4061,N4061)</f>
        <v/>
      </c>
      <c r="V4061" s="42">
        <f>U4061/Q4061</f>
        <v/>
      </c>
      <c r="W4061" s="43">
        <f>IF(X4061=O4061,"MENOR",IF(X4061=S4061,"PROM[MEN-MED]","PROMEDIO"))</f>
        <v/>
      </c>
      <c r="X4061" s="163">
        <f>IF(V4061&lt;=300%,O4061,IF(AND(V4061&gt;100%,V4061&lt;=150%),S4061,R4061))</f>
        <v/>
      </c>
      <c r="Y4061" s="162">
        <f>ROUND(X4061,0)</f>
        <v/>
      </c>
    </row>
    <row r="4062" ht="15.75" customHeight="1">
      <c r="B4062" s="32" t="inlineStr">
        <is>
          <t>3.12</t>
        </is>
      </c>
      <c r="C4062" s="32" t="n">
        <v>8714199</v>
      </c>
      <c r="D4062" s="59" t="inlineStr">
        <is>
          <t xml:space="preserve">CAMBIO DE CONJUNTO DEL INTERRUPTOR DE ADVERTENCIA DE DESBLOQUEO </t>
        </is>
      </c>
      <c r="E4062" s="34" t="inlineStr">
        <is>
          <t xml:space="preserve">cambio de conjunto del interruptor de advertencia de desbloqueo </t>
        </is>
      </c>
      <c r="F4062" s="32" t="inlineStr">
        <is>
          <t>Unidad</t>
        </is>
      </c>
      <c r="G4062" s="35" t="inlineStr">
        <is>
          <t>suministro</t>
        </is>
      </c>
      <c r="H4062" s="159" t="n">
        <v>547162</v>
      </c>
      <c r="I4062" s="37" t="n">
        <v>158.91</v>
      </c>
      <c r="J4062" s="37" t="n">
        <v>151.76</v>
      </c>
      <c r="K4062" s="160">
        <f>H4062*(I4062/J4062)</f>
        <v/>
      </c>
      <c r="L4062" s="159" t="n">
        <v>659918.9387000001</v>
      </c>
      <c r="M4062" s="159" t="n">
        <v>640698</v>
      </c>
      <c r="N4062" s="159" t="n">
        <v>691953.84</v>
      </c>
      <c r="O4062" s="162">
        <f>MIN(K4062,L4062,M4062,N4062)</f>
        <v/>
      </c>
      <c r="P4062" s="162">
        <f>MAX(K4062,L4062,M4062,N4062)</f>
        <v/>
      </c>
      <c r="Q4062" s="162">
        <f>MEDIAN(K4062,L4062,M4062,N4062)</f>
        <v/>
      </c>
      <c r="R4062" s="162">
        <f>AVERAGE(K4062,L4062,M4062,N4062)</f>
        <v/>
      </c>
      <c r="S4062" s="162">
        <f>AVERAGE(O4062,Q4062)</f>
        <v/>
      </c>
      <c r="T4062" s="162">
        <f>AVERAGE(P4062,Q4062)</f>
        <v/>
      </c>
      <c r="U4062" s="41">
        <f>STDEVA(K4062,L4062,M4062,N4062)</f>
        <v/>
      </c>
      <c r="V4062" s="42">
        <f>U4062/Q4062</f>
        <v/>
      </c>
      <c r="W4062" s="43">
        <f>IF(X4062=O4062,"MENOR",IF(X4062=S4062,"PROM[MEN-MED]","PROMEDIO"))</f>
        <v/>
      </c>
      <c r="X4062" s="163">
        <f>IF(V4062&lt;=300%,O4062,IF(AND(V4062&gt;100%,V4062&lt;=150%),S4062,R4062))</f>
        <v/>
      </c>
      <c r="Y4062" s="162">
        <f>ROUND(X4062,0)</f>
        <v/>
      </c>
    </row>
    <row r="4063" ht="15.75" customHeight="1">
      <c r="B4063" s="32" t="inlineStr">
        <is>
          <t>3.13</t>
        </is>
      </c>
      <c r="C4063" s="32" t="n">
        <v>8714199</v>
      </c>
      <c r="D4063" s="59" t="inlineStr">
        <is>
          <t xml:space="preserve">CAMBIO DE CONJUNTO DEL SOPORTE SUPERIOR DE LA COLUMNA DE DIRECCION </t>
        </is>
      </c>
      <c r="E4063" s="34" t="inlineStr">
        <is>
          <t xml:space="preserve">cambio de conjunto del soporte superior de la columna de direccion </t>
        </is>
      </c>
      <c r="F4063" s="32" t="inlineStr">
        <is>
          <t>Unidad</t>
        </is>
      </c>
      <c r="G4063" s="35" t="inlineStr">
        <is>
          <t>suministro</t>
        </is>
      </c>
      <c r="H4063" s="159" t="n">
        <v>957534</v>
      </c>
      <c r="I4063" s="37" t="n">
        <v>158.91</v>
      </c>
      <c r="J4063" s="37" t="n">
        <v>151.76</v>
      </c>
      <c r="K4063" s="160">
        <f>H4063*(I4063/J4063)</f>
        <v/>
      </c>
      <c r="L4063" s="159" t="n">
        <v>1199706.9252</v>
      </c>
      <c r="M4063" s="159" t="n">
        <v>1164764</v>
      </c>
      <c r="N4063" s="159" t="n">
        <v>1257945.12</v>
      </c>
      <c r="O4063" s="162">
        <f>MIN(K4063,L4063,M4063,N4063)</f>
        <v/>
      </c>
      <c r="P4063" s="162">
        <f>MAX(K4063,L4063,M4063,N4063)</f>
        <v/>
      </c>
      <c r="Q4063" s="162">
        <f>MEDIAN(K4063,L4063,M4063,N4063)</f>
        <v/>
      </c>
      <c r="R4063" s="162">
        <f>AVERAGE(K4063,L4063,M4063,N4063)</f>
        <v/>
      </c>
      <c r="S4063" s="162">
        <f>AVERAGE(O4063,Q4063)</f>
        <v/>
      </c>
      <c r="T4063" s="162">
        <f>AVERAGE(P4063,Q4063)</f>
        <v/>
      </c>
      <c r="U4063" s="41">
        <f>STDEVA(K4063,L4063,M4063,N4063)</f>
        <v/>
      </c>
      <c r="V4063" s="42">
        <f>U4063/Q4063</f>
        <v/>
      </c>
      <c r="W4063" s="43">
        <f>IF(X4063=O4063,"MENOR",IF(X4063=S4063,"PROM[MEN-MED]","PROMEDIO"))</f>
        <v/>
      </c>
      <c r="X4063" s="163">
        <f>IF(V4063&lt;=300%,O4063,IF(AND(V4063&gt;100%,V4063&lt;=150%),S4063,R4063))</f>
        <v/>
      </c>
      <c r="Y4063" s="162">
        <f>ROUND(X4063,0)</f>
        <v/>
      </c>
    </row>
    <row r="4064" ht="15.75" customHeight="1">
      <c r="B4064" s="32" t="inlineStr">
        <is>
          <t>3.14</t>
        </is>
      </c>
      <c r="C4064" s="32" t="n">
        <v>8714199</v>
      </c>
      <c r="D4064" s="59" t="inlineStr">
        <is>
          <t>CAMBIO DE CONJUNTO DEL CILINDRO DE LA CERRADURA DEL INTERRUPTOR DE ENCENDIDO</t>
        </is>
      </c>
      <c r="E4064" s="34" t="inlineStr">
        <is>
          <t>cambio de conjunto del cilindro de la cerradura del interruptor de encendido</t>
        </is>
      </c>
      <c r="F4064" s="32" t="inlineStr">
        <is>
          <t>Unidad</t>
        </is>
      </c>
      <c r="G4064" s="35" t="inlineStr">
        <is>
          <t>suministro</t>
        </is>
      </c>
      <c r="H4064" s="159" t="n">
        <v>410372</v>
      </c>
      <c r="I4064" s="37" t="n">
        <v>158.91</v>
      </c>
      <c r="J4064" s="37" t="n">
        <v>151.76</v>
      </c>
      <c r="K4064" s="160">
        <f>H4064*(I4064/J4064)</f>
        <v/>
      </c>
      <c r="L4064" s="159" t="n">
        <v>494938.6953</v>
      </c>
      <c r="M4064" s="159" t="n">
        <v>480523</v>
      </c>
      <c r="N4064" s="159" t="n">
        <v>518964.84</v>
      </c>
      <c r="O4064" s="162">
        <f>MIN(K4064,L4064,M4064,N4064)</f>
        <v/>
      </c>
      <c r="P4064" s="162">
        <f>MAX(K4064,L4064,M4064,N4064)</f>
        <v/>
      </c>
      <c r="Q4064" s="162">
        <f>MEDIAN(K4064,L4064,M4064,N4064)</f>
        <v/>
      </c>
      <c r="R4064" s="162">
        <f>AVERAGE(K4064,L4064,M4064,N4064)</f>
        <v/>
      </c>
      <c r="S4064" s="162">
        <f>AVERAGE(O4064,Q4064)</f>
        <v/>
      </c>
      <c r="T4064" s="162">
        <f>AVERAGE(P4064,Q4064)</f>
        <v/>
      </c>
      <c r="U4064" s="41">
        <f>STDEVA(K4064,L4064,M4064,N4064)</f>
        <v/>
      </c>
      <c r="V4064" s="42">
        <f>U4064/Q4064</f>
        <v/>
      </c>
      <c r="W4064" s="43">
        <f>IF(X4064=O4064,"MENOR",IF(X4064=S4064,"PROM[MEN-MED]","PROMEDIO"))</f>
        <v/>
      </c>
      <c r="X4064" s="163">
        <f>IF(V4064&lt;=300%,O4064,IF(AND(V4064&gt;100%,V4064&lt;=150%),S4064,R4064))</f>
        <v/>
      </c>
      <c r="Y4064" s="162">
        <f>ROUND(X4064,0)</f>
        <v/>
      </c>
    </row>
    <row r="4065" ht="15.75" customHeight="1">
      <c r="B4065" s="32" t="inlineStr">
        <is>
          <t>3.15</t>
        </is>
      </c>
      <c r="C4065" s="32" t="n">
        <v>8714199</v>
      </c>
      <c r="D4065" s="59" t="inlineStr">
        <is>
          <t xml:space="preserve">CAMBIO DE CONJUNTO DEL VOLANTE </t>
        </is>
      </c>
      <c r="E4065" s="34" t="inlineStr">
        <is>
          <t xml:space="preserve">cambio de conjunto del volante </t>
        </is>
      </c>
      <c r="F4065" s="32" t="inlineStr">
        <is>
          <t>Unidad</t>
        </is>
      </c>
      <c r="G4065" s="35" t="inlineStr">
        <is>
          <t>suministro</t>
        </is>
      </c>
      <c r="H4065" s="159" t="n">
        <v>410372</v>
      </c>
      <c r="I4065" s="37" t="n">
        <v>158.91</v>
      </c>
      <c r="J4065" s="37" t="n">
        <v>151.76</v>
      </c>
      <c r="K4065" s="160">
        <f>H4065*(I4065/J4065)</f>
        <v/>
      </c>
      <c r="L4065" s="159" t="n">
        <v>504549.6232</v>
      </c>
      <c r="M4065" s="159" t="n">
        <v>489854</v>
      </c>
      <c r="N4065" s="159" t="n">
        <v>529042.3199999999</v>
      </c>
      <c r="O4065" s="162">
        <f>MIN(K4065,L4065,M4065,N4065)</f>
        <v/>
      </c>
      <c r="P4065" s="162">
        <f>MAX(K4065,L4065,M4065,N4065)</f>
        <v/>
      </c>
      <c r="Q4065" s="162">
        <f>MEDIAN(K4065,L4065,M4065,N4065)</f>
        <v/>
      </c>
      <c r="R4065" s="162">
        <f>AVERAGE(K4065,L4065,M4065,N4065)</f>
        <v/>
      </c>
      <c r="S4065" s="162">
        <f>AVERAGE(O4065,Q4065)</f>
        <v/>
      </c>
      <c r="T4065" s="162">
        <f>AVERAGE(P4065,Q4065)</f>
        <v/>
      </c>
      <c r="U4065" s="41">
        <f>STDEVA(K4065,L4065,M4065,N4065)</f>
        <v/>
      </c>
      <c r="V4065" s="42">
        <f>U4065/Q4065</f>
        <v/>
      </c>
      <c r="W4065" s="43">
        <f>IF(X4065=O4065,"MENOR",IF(X4065=S4065,"PROM[MEN-MED]","PROMEDIO"))</f>
        <v/>
      </c>
      <c r="X4065" s="163">
        <f>IF(V4065&lt;=300%,O4065,IF(AND(V4065&gt;100%,V4065&lt;=150%),S4065,R4065))</f>
        <v/>
      </c>
      <c r="Y4065" s="162">
        <f>ROUND(X4065,0)</f>
        <v/>
      </c>
    </row>
    <row r="4066" ht="15.75" customHeight="1">
      <c r="B4066" s="32" t="inlineStr">
        <is>
          <t>3.16</t>
        </is>
      </c>
      <c r="C4066" s="32" t="n">
        <v>8714199</v>
      </c>
      <c r="D4066" s="59" t="inlineStr">
        <is>
          <t xml:space="preserve">CAMBIO DE INTERRUPTOR PRINCIPAL DE CONTROL DE LA VELOCIDAD DE CRUCERO </t>
        </is>
      </c>
      <c r="E4066" s="34" t="inlineStr">
        <is>
          <t xml:space="preserve">cambio de interruptor principal de control de la velocidad de crucero </t>
        </is>
      </c>
      <c r="F4066" s="32" t="inlineStr">
        <is>
          <t>Unidad</t>
        </is>
      </c>
      <c r="G4066" s="35" t="inlineStr">
        <is>
          <t>suministro</t>
        </is>
      </c>
      <c r="H4066" s="159" t="n">
        <v>547162</v>
      </c>
      <c r="I4066" s="37" t="n">
        <v>158.91</v>
      </c>
      <c r="J4066" s="37" t="n">
        <v>151.76</v>
      </c>
      <c r="K4066" s="160">
        <f>H4066*(I4066/J4066)</f>
        <v/>
      </c>
      <c r="L4066" s="159" t="n">
        <v>666325.5416999999</v>
      </c>
      <c r="M4066" s="159" t="n">
        <v>646918</v>
      </c>
      <c r="N4066" s="159" t="n">
        <v>698671.4399999999</v>
      </c>
      <c r="O4066" s="162">
        <f>MIN(K4066,L4066,M4066,N4066)</f>
        <v/>
      </c>
      <c r="P4066" s="162">
        <f>MAX(K4066,L4066,M4066,N4066)</f>
        <v/>
      </c>
      <c r="Q4066" s="162">
        <f>MEDIAN(K4066,L4066,M4066,N4066)</f>
        <v/>
      </c>
      <c r="R4066" s="162">
        <f>AVERAGE(K4066,L4066,M4066,N4066)</f>
        <v/>
      </c>
      <c r="S4066" s="162">
        <f>AVERAGE(O4066,Q4066)</f>
        <v/>
      </c>
      <c r="T4066" s="162">
        <f>AVERAGE(P4066,Q4066)</f>
        <v/>
      </c>
      <c r="U4066" s="41">
        <f>STDEVA(K4066,L4066,M4066,N4066)</f>
        <v/>
      </c>
      <c r="V4066" s="42">
        <f>U4066/Q4066</f>
        <v/>
      </c>
      <c r="W4066" s="43">
        <f>IF(X4066=O4066,"MENOR",IF(X4066=S4066,"PROM[MEN-MED]","PROMEDIO"))</f>
        <v/>
      </c>
      <c r="X4066" s="163">
        <f>IF(V4066&lt;=300%,O4066,IF(AND(V4066&gt;100%,V4066&lt;=150%),S4066,R4066))</f>
        <v/>
      </c>
      <c r="Y4066" s="162">
        <f>ROUND(X4066,0)</f>
        <v/>
      </c>
    </row>
    <row r="4067" ht="15.75" customHeight="1">
      <c r="B4067" s="32" t="inlineStr">
        <is>
          <t>3.17</t>
        </is>
      </c>
      <c r="C4067" s="32" t="n">
        <v>8714199</v>
      </c>
      <c r="D4067" s="59" t="inlineStr">
        <is>
          <t xml:space="preserve">CAMBIO DE CONJUNTO DEL TUBO DE ALIMENTACION DE PRESION DE LA DIRECCION </t>
        </is>
      </c>
      <c r="E4067" s="34" t="inlineStr">
        <is>
          <t xml:space="preserve">cambio de conjunto del tubo de alimentacion de presion de la direccion </t>
        </is>
      </c>
      <c r="F4067" s="32" t="inlineStr">
        <is>
          <t>Unidad</t>
        </is>
      </c>
      <c r="G4067" s="35" t="inlineStr">
        <is>
          <t>suministro</t>
        </is>
      </c>
      <c r="H4067" s="159" t="n">
        <v>683953</v>
      </c>
      <c r="I4067" s="37" t="n">
        <v>158.91</v>
      </c>
      <c r="J4067" s="37" t="n">
        <v>151.76</v>
      </c>
      <c r="K4067" s="160">
        <f>H4067*(I4067/J4067)</f>
        <v/>
      </c>
      <c r="L4067" s="159" t="n">
        <v>848924.9727</v>
      </c>
      <c r="M4067" s="159" t="n">
        <v>824199</v>
      </c>
      <c r="N4067" s="159" t="n">
        <v>890134.92</v>
      </c>
      <c r="O4067" s="162">
        <f>MIN(K4067,L4067,M4067,N4067)</f>
        <v/>
      </c>
      <c r="P4067" s="162">
        <f>MAX(K4067,L4067,M4067,N4067)</f>
        <v/>
      </c>
      <c r="Q4067" s="162">
        <f>MEDIAN(K4067,L4067,M4067,N4067)</f>
        <v/>
      </c>
      <c r="R4067" s="162">
        <f>AVERAGE(K4067,L4067,M4067,N4067)</f>
        <v/>
      </c>
      <c r="S4067" s="162">
        <f>AVERAGE(O4067,Q4067)</f>
        <v/>
      </c>
      <c r="T4067" s="162">
        <f>AVERAGE(P4067,Q4067)</f>
        <v/>
      </c>
      <c r="U4067" s="41">
        <f>STDEVA(K4067,L4067,M4067,N4067)</f>
        <v/>
      </c>
      <c r="V4067" s="42">
        <f>U4067/Q4067</f>
        <v/>
      </c>
      <c r="W4067" s="43">
        <f>IF(X4067=O4067,"MENOR",IF(X4067=S4067,"PROM[MEN-MED]","PROMEDIO"))</f>
        <v/>
      </c>
      <c r="X4067" s="163">
        <f>IF(V4067&lt;=300%,O4067,IF(AND(V4067&gt;100%,V4067&lt;=150%),S4067,R4067))</f>
        <v/>
      </c>
      <c r="Y4067" s="162">
        <f>ROUND(X4067,0)</f>
        <v/>
      </c>
    </row>
    <row r="4068" ht="15.75" customHeight="1">
      <c r="B4068" s="32" t="inlineStr">
        <is>
          <t>3.18</t>
        </is>
      </c>
      <c r="C4068" s="32" t="n">
        <v>8714199</v>
      </c>
      <c r="D4068" s="59" t="inlineStr">
        <is>
          <t>CAMBIO DE EJE INTERMEDIO DE LA DIRECCION NO.2</t>
        </is>
      </c>
      <c r="E4068" s="34" t="inlineStr">
        <is>
          <t>cambio de eje intermedio de la direccion no.2</t>
        </is>
      </c>
      <c r="F4068" s="32" t="inlineStr">
        <is>
          <t>Unidad</t>
        </is>
      </c>
      <c r="G4068" s="35" t="inlineStr">
        <is>
          <t>suministro</t>
        </is>
      </c>
      <c r="H4068" s="159" t="n">
        <v>683953</v>
      </c>
      <c r="I4068" s="37" t="n">
        <v>158.91</v>
      </c>
      <c r="J4068" s="37" t="n">
        <v>151.76</v>
      </c>
      <c r="K4068" s="160">
        <f>H4068*(I4068/J4068)</f>
        <v/>
      </c>
      <c r="L4068" s="159" t="n">
        <v>848924.9727</v>
      </c>
      <c r="M4068" s="159" t="n">
        <v>824199</v>
      </c>
      <c r="N4068" s="159" t="n">
        <v>890134.92</v>
      </c>
      <c r="O4068" s="162">
        <f>MIN(K4068,L4068,M4068,N4068)</f>
        <v/>
      </c>
      <c r="P4068" s="162">
        <f>MAX(K4068,L4068,M4068,N4068)</f>
        <v/>
      </c>
      <c r="Q4068" s="162">
        <f>MEDIAN(K4068,L4068,M4068,N4068)</f>
        <v/>
      </c>
      <c r="R4068" s="162">
        <f>AVERAGE(K4068,L4068,M4068,N4068)</f>
        <v/>
      </c>
      <c r="S4068" s="162">
        <f>AVERAGE(O4068,Q4068)</f>
        <v/>
      </c>
      <c r="T4068" s="162">
        <f>AVERAGE(P4068,Q4068)</f>
        <v/>
      </c>
      <c r="U4068" s="41">
        <f>STDEVA(K4068,L4068,M4068,N4068)</f>
        <v/>
      </c>
      <c r="V4068" s="42">
        <f>U4068/Q4068</f>
        <v/>
      </c>
      <c r="W4068" s="43">
        <f>IF(X4068=O4068,"MENOR",IF(X4068=S4068,"PROM[MEN-MED]","PROMEDIO"))</f>
        <v/>
      </c>
      <c r="X4068" s="163">
        <f>IF(V4068&lt;=300%,O4068,IF(AND(V4068&gt;100%,V4068&lt;=150%),S4068,R4068))</f>
        <v/>
      </c>
      <c r="Y4068" s="162">
        <f>ROUND(X4068,0)</f>
        <v/>
      </c>
    </row>
    <row r="4069" ht="15.75" customHeight="1">
      <c r="B4069" s="32" t="inlineStr">
        <is>
          <t>3.19</t>
        </is>
      </c>
      <c r="C4069" s="32" t="n">
        <v>8714199</v>
      </c>
      <c r="D4069" s="59" t="inlineStr">
        <is>
          <t xml:space="preserve">CAMBIO DE CONJUNTO DEL ENGRANAJE DE LA SERVODIRECCION DE CREMALLERA Y PIÑON </t>
        </is>
      </c>
      <c r="E4069" s="34" t="inlineStr">
        <is>
          <t xml:space="preserve">cambio de conjunto del engranaje de la servodireccion de cremallera y piñon </t>
        </is>
      </c>
      <c r="F4069" s="32" t="inlineStr">
        <is>
          <t>Unidad</t>
        </is>
      </c>
      <c r="G4069" s="35" t="inlineStr">
        <is>
          <t>suministro</t>
        </is>
      </c>
      <c r="H4069" s="159" t="n">
        <v>2453185</v>
      </c>
      <c r="I4069" s="37" t="n">
        <v>158.91</v>
      </c>
      <c r="J4069" s="37" t="n">
        <v>151.76</v>
      </c>
      <c r="K4069" s="160">
        <f>H4069*(I4069/J4069)</f>
        <v/>
      </c>
      <c r="L4069" s="159" t="n">
        <v>2969635.2301</v>
      </c>
      <c r="M4069" s="159" t="n">
        <v>2883141</v>
      </c>
      <c r="N4069" s="159" t="n">
        <v>3113792.28</v>
      </c>
      <c r="O4069" s="162">
        <f>MIN(K4069,L4069,M4069,N4069)</f>
        <v/>
      </c>
      <c r="P4069" s="162">
        <f>MAX(K4069,L4069,M4069,N4069)</f>
        <v/>
      </c>
      <c r="Q4069" s="162">
        <f>MEDIAN(K4069,L4069,M4069,N4069)</f>
        <v/>
      </c>
      <c r="R4069" s="162">
        <f>AVERAGE(K4069,L4069,M4069,N4069)</f>
        <v/>
      </c>
      <c r="S4069" s="162">
        <f>AVERAGE(O4069,Q4069)</f>
        <v/>
      </c>
      <c r="T4069" s="162">
        <f>AVERAGE(P4069,Q4069)</f>
        <v/>
      </c>
      <c r="U4069" s="41">
        <f>STDEVA(K4069,L4069,M4069,N4069)</f>
        <v/>
      </c>
      <c r="V4069" s="42">
        <f>U4069/Q4069</f>
        <v/>
      </c>
      <c r="W4069" s="43">
        <f>IF(X4069=O4069,"MENOR",IF(X4069=S4069,"PROM[MEN-MED]","PROMEDIO"))</f>
        <v/>
      </c>
      <c r="X4069" s="163">
        <f>IF(V4069&lt;=300%,O4069,IF(AND(V4069&gt;100%,V4069&lt;=150%),S4069,R4069))</f>
        <v/>
      </c>
      <c r="Y4069" s="162">
        <f>ROUND(X4069,0)</f>
        <v/>
      </c>
    </row>
    <row r="4070" ht="15.75" customHeight="1">
      <c r="B4070" s="32" t="inlineStr">
        <is>
          <t>3.20</t>
        </is>
      </c>
      <c r="C4070" s="32" t="n">
        <v>8714199</v>
      </c>
      <c r="D4070" s="59" t="inlineStr">
        <is>
          <t xml:space="preserve">CAMBIO DE SUBCONJUNTO DEL EXTREMO DERECHO DE LA BARRA DE ACOPLAMIENTO </t>
        </is>
      </c>
      <c r="E4070" s="34" t="inlineStr">
        <is>
          <t xml:space="preserve">cambio de subconjunto del extremo derecho de la barra de acoplamiento </t>
        </is>
      </c>
      <c r="F4070" s="32" t="inlineStr">
        <is>
          <t>Unidad</t>
        </is>
      </c>
      <c r="G4070" s="35" t="inlineStr">
        <is>
          <t>suministro</t>
        </is>
      </c>
      <c r="H4070" s="159" t="n">
        <v>820743</v>
      </c>
      <c r="I4070" s="37" t="n">
        <v>158.91</v>
      </c>
      <c r="J4070" s="37" t="n">
        <v>151.76</v>
      </c>
      <c r="K4070" s="160">
        <f>H4070*(I4070/J4070)</f>
        <v/>
      </c>
      <c r="L4070" s="159" t="n">
        <v>1028320.0669</v>
      </c>
      <c r="M4070" s="159" t="n">
        <v>998369</v>
      </c>
      <c r="N4070" s="159" t="n">
        <v>1078238.52</v>
      </c>
      <c r="O4070" s="162">
        <f>MIN(K4070,L4070,M4070,N4070)</f>
        <v/>
      </c>
      <c r="P4070" s="162">
        <f>MAX(K4070,L4070,M4070,N4070)</f>
        <v/>
      </c>
      <c r="Q4070" s="162">
        <f>MEDIAN(K4070,L4070,M4070,N4070)</f>
        <v/>
      </c>
      <c r="R4070" s="162">
        <f>AVERAGE(K4070,L4070,M4070,N4070)</f>
        <v/>
      </c>
      <c r="S4070" s="162">
        <f>AVERAGE(O4070,Q4070)</f>
        <v/>
      </c>
      <c r="T4070" s="162">
        <f>AVERAGE(P4070,Q4070)</f>
        <v/>
      </c>
      <c r="U4070" s="41">
        <f>STDEVA(K4070,L4070,M4070,N4070)</f>
        <v/>
      </c>
      <c r="V4070" s="42">
        <f>U4070/Q4070</f>
        <v/>
      </c>
      <c r="W4070" s="43">
        <f>IF(X4070=O4070,"MENOR",IF(X4070=S4070,"PROM[MEN-MED]","PROMEDIO"))</f>
        <v/>
      </c>
      <c r="X4070" s="163">
        <f>IF(V4070&lt;=300%,O4070,IF(AND(V4070&gt;100%,V4070&lt;=150%),S4070,R4070))</f>
        <v/>
      </c>
      <c r="Y4070" s="162">
        <f>ROUND(X4070,0)</f>
        <v/>
      </c>
    </row>
    <row r="4071" ht="15.75" customHeight="1">
      <c r="B4071" s="32" t="inlineStr">
        <is>
          <t>3.21</t>
        </is>
      </c>
      <c r="C4071" s="32" t="n">
        <v>8714199</v>
      </c>
      <c r="D4071" s="59" t="inlineStr">
        <is>
          <t xml:space="preserve">CAMBIO DE SUBCONJUNTO DEL EXTREMO IZQUIERDO DE LA BARRA DE ACOPLAMIENTO </t>
        </is>
      </c>
      <c r="E4071" s="34" t="inlineStr">
        <is>
          <t xml:space="preserve">cambio de subconjunto del extremo izquierdo de la barra de acoplamiento </t>
        </is>
      </c>
      <c r="F4071" s="32" t="inlineStr">
        <is>
          <t>Unidad</t>
        </is>
      </c>
      <c r="G4071" s="35" t="inlineStr">
        <is>
          <t>suministro</t>
        </is>
      </c>
      <c r="H4071" s="159" t="n">
        <v>820743</v>
      </c>
      <c r="I4071" s="37" t="n">
        <v>158.91</v>
      </c>
      <c r="J4071" s="37" t="n">
        <v>151.76</v>
      </c>
      <c r="K4071" s="160">
        <f>H4071*(I4071/J4071)</f>
        <v/>
      </c>
      <c r="L4071" s="159" t="n">
        <v>1018710.1743</v>
      </c>
      <c r="M4071" s="159" t="n">
        <v>989039</v>
      </c>
      <c r="N4071" s="159" t="n">
        <v>1068162.12</v>
      </c>
      <c r="O4071" s="162">
        <f>MIN(K4071,L4071,M4071,N4071)</f>
        <v/>
      </c>
      <c r="P4071" s="162">
        <f>MAX(K4071,L4071,M4071,N4071)</f>
        <v/>
      </c>
      <c r="Q4071" s="162">
        <f>MEDIAN(K4071,L4071,M4071,N4071)</f>
        <v/>
      </c>
      <c r="R4071" s="162">
        <f>AVERAGE(K4071,L4071,M4071,N4071)</f>
        <v/>
      </c>
      <c r="S4071" s="162">
        <f>AVERAGE(O4071,Q4071)</f>
        <v/>
      </c>
      <c r="T4071" s="162">
        <f>AVERAGE(P4071,Q4071)</f>
        <v/>
      </c>
      <c r="U4071" s="41">
        <f>STDEVA(K4071,L4071,M4071,N4071)</f>
        <v/>
      </c>
      <c r="V4071" s="42">
        <f>U4071/Q4071</f>
        <v/>
      </c>
      <c r="W4071" s="43">
        <f>IF(X4071=O4071,"MENOR",IF(X4071=S4071,"PROM[MEN-MED]","PROMEDIO"))</f>
        <v/>
      </c>
      <c r="X4071" s="163">
        <f>IF(V4071&lt;=300%,O4071,IF(AND(V4071&gt;100%,V4071&lt;=150%),S4071,R4071))</f>
        <v/>
      </c>
      <c r="Y4071" s="162">
        <f>ROUND(X4071,0)</f>
        <v/>
      </c>
    </row>
    <row r="4072" ht="15.75" customHeight="1">
      <c r="B4072" s="32" t="inlineStr">
        <is>
          <t>3.22</t>
        </is>
      </c>
      <c r="C4072" s="32" t="n">
        <v>8714199</v>
      </c>
      <c r="D4072" s="59" t="inlineStr">
        <is>
          <t xml:space="preserve">CAMBIO DE FUNDA DE LA CREMALLERA DE LA DIRECCION </t>
        </is>
      </c>
      <c r="E4072" s="34" t="inlineStr">
        <is>
          <t xml:space="preserve">cambio de funda de la cremallera de la direccion </t>
        </is>
      </c>
      <c r="F4072" s="32" t="inlineStr">
        <is>
          <t>Unidad</t>
        </is>
      </c>
      <c r="G4072" s="35" t="inlineStr">
        <is>
          <t>suministro</t>
        </is>
      </c>
      <c r="H4072" s="159" t="n">
        <v>2455446</v>
      </c>
      <c r="I4072" s="37" t="n">
        <v>158.91</v>
      </c>
      <c r="J4072" s="37" t="n">
        <v>151.76</v>
      </c>
      <c r="K4072" s="160">
        <f>H4072*(I4072/J4072)</f>
        <v/>
      </c>
      <c r="L4072" s="159" t="n">
        <v>2998465.9551</v>
      </c>
      <c r="M4072" s="159" t="n">
        <v>2911132</v>
      </c>
      <c r="N4072" s="159" t="n">
        <v>3144022.56</v>
      </c>
      <c r="O4072" s="162">
        <f>MIN(K4072,L4072,M4072,N4072)</f>
        <v/>
      </c>
      <c r="P4072" s="162">
        <f>MAX(K4072,L4072,M4072,N4072)</f>
        <v/>
      </c>
      <c r="Q4072" s="162">
        <f>MEDIAN(K4072,L4072,M4072,N4072)</f>
        <v/>
      </c>
      <c r="R4072" s="162">
        <f>AVERAGE(K4072,L4072,M4072,N4072)</f>
        <v/>
      </c>
      <c r="S4072" s="162">
        <f>AVERAGE(O4072,Q4072)</f>
        <v/>
      </c>
      <c r="T4072" s="162">
        <f>AVERAGE(P4072,Q4072)</f>
        <v/>
      </c>
      <c r="U4072" s="41">
        <f>STDEVA(K4072,L4072,M4072,N4072)</f>
        <v/>
      </c>
      <c r="V4072" s="42">
        <f>U4072/Q4072</f>
        <v/>
      </c>
      <c r="W4072" s="43">
        <f>IF(X4072=O4072,"MENOR",IF(X4072=S4072,"PROM[MEN-MED]","PROMEDIO"))</f>
        <v/>
      </c>
      <c r="X4072" s="163">
        <f>IF(V4072&lt;=300%,O4072,IF(AND(V4072&gt;100%,V4072&lt;=150%),S4072,R4072))</f>
        <v/>
      </c>
      <c r="Y4072" s="162">
        <f>ROUND(X4072,0)</f>
        <v/>
      </c>
    </row>
    <row r="4073" ht="15.75" customHeight="1">
      <c r="B4073" s="32" t="inlineStr">
        <is>
          <t>3.23</t>
        </is>
      </c>
      <c r="C4073" s="32" t="n">
        <v>8714199</v>
      </c>
      <c r="D4073" s="59" t="inlineStr">
        <is>
          <t xml:space="preserve">CAMBIO DE SUBCONJUNTO DEL EXTREMO DE LA CREMALLERA DE DIRECCION </t>
        </is>
      </c>
      <c r="E4073" s="34" t="inlineStr">
        <is>
          <t xml:space="preserve">cambio de subconjunto del extremo de la cremallera de direccion </t>
        </is>
      </c>
      <c r="F4073" s="32" t="inlineStr">
        <is>
          <t>Unidad</t>
        </is>
      </c>
      <c r="G4073" s="35" t="inlineStr">
        <is>
          <t>suministro</t>
        </is>
      </c>
      <c r="H4073" s="159" t="n">
        <v>2455446</v>
      </c>
      <c r="I4073" s="37" t="n">
        <v>158.91</v>
      </c>
      <c r="J4073" s="37" t="n">
        <v>151.76</v>
      </c>
      <c r="K4073" s="160">
        <f>H4073*(I4073/J4073)</f>
        <v/>
      </c>
      <c r="L4073" s="159" t="n">
        <v>3027297.7154</v>
      </c>
      <c r="M4073" s="159" t="n">
        <v>2939124</v>
      </c>
      <c r="N4073" s="159" t="n">
        <v>3174253.92</v>
      </c>
      <c r="O4073" s="162">
        <f>MIN(K4073,L4073,M4073,N4073)</f>
        <v/>
      </c>
      <c r="P4073" s="162">
        <f>MAX(K4073,L4073,M4073,N4073)</f>
        <v/>
      </c>
      <c r="Q4073" s="162">
        <f>MEDIAN(K4073,L4073,M4073,N4073)</f>
        <v/>
      </c>
      <c r="R4073" s="162">
        <f>AVERAGE(K4073,L4073,M4073,N4073)</f>
        <v/>
      </c>
      <c r="S4073" s="162">
        <f>AVERAGE(O4073,Q4073)</f>
        <v/>
      </c>
      <c r="T4073" s="162">
        <f>AVERAGE(P4073,Q4073)</f>
        <v/>
      </c>
      <c r="U4073" s="41">
        <f>STDEVA(K4073,L4073,M4073,N4073)</f>
        <v/>
      </c>
      <c r="V4073" s="42">
        <f>U4073/Q4073</f>
        <v/>
      </c>
      <c r="W4073" s="43">
        <f>IF(X4073=O4073,"MENOR",IF(X4073=S4073,"PROM[MEN-MED]","PROMEDIO"))</f>
        <v/>
      </c>
      <c r="X4073" s="163">
        <f>IF(V4073&lt;=300%,O4073,IF(AND(V4073&gt;100%,V4073&lt;=150%),S4073,R4073))</f>
        <v/>
      </c>
      <c r="Y4073" s="162">
        <f>ROUND(X4073,0)</f>
        <v/>
      </c>
    </row>
    <row r="4074" ht="15.75" customHeight="1">
      <c r="B4074" s="32" t="inlineStr">
        <is>
          <t>3.24</t>
        </is>
      </c>
      <c r="C4074" s="32" t="n">
        <v>8714199</v>
      </c>
      <c r="D4074" s="59" t="inlineStr">
        <is>
          <t xml:space="preserve">CAMBIO DE CONJUNTO DE ALOJAMIENTO DE LA CREMALLERA DE LA DIRECCION </t>
        </is>
      </c>
      <c r="E4074" s="34" t="inlineStr">
        <is>
          <t xml:space="preserve">cambio de conjunto de alojamiento de la cremallera de la direccion </t>
        </is>
      </c>
      <c r="F4074" s="32" t="inlineStr">
        <is>
          <t>Unidad</t>
        </is>
      </c>
      <c r="G4074" s="35" t="inlineStr">
        <is>
          <t>suministro</t>
        </is>
      </c>
      <c r="H4074" s="159" t="n">
        <v>2455446</v>
      </c>
      <c r="I4074" s="37" t="n">
        <v>158.91</v>
      </c>
      <c r="J4074" s="37" t="n">
        <v>151.76</v>
      </c>
      <c r="K4074" s="160">
        <f>H4074*(I4074/J4074)</f>
        <v/>
      </c>
      <c r="L4074" s="159" t="n">
        <v>3056129.4757</v>
      </c>
      <c r="M4074" s="159" t="n">
        <v>2967116</v>
      </c>
      <c r="N4074" s="159" t="n">
        <v>3204485.28</v>
      </c>
      <c r="O4074" s="162">
        <f>MIN(K4074,L4074,M4074,N4074)</f>
        <v/>
      </c>
      <c r="P4074" s="162">
        <f>MAX(K4074,L4074,M4074,N4074)</f>
        <v/>
      </c>
      <c r="Q4074" s="162">
        <f>MEDIAN(K4074,L4074,M4074,N4074)</f>
        <v/>
      </c>
      <c r="R4074" s="162">
        <f>AVERAGE(K4074,L4074,M4074,N4074)</f>
        <v/>
      </c>
      <c r="S4074" s="162">
        <f>AVERAGE(O4074,Q4074)</f>
        <v/>
      </c>
      <c r="T4074" s="162">
        <f>AVERAGE(P4074,Q4074)</f>
        <v/>
      </c>
      <c r="U4074" s="41">
        <f>STDEVA(K4074,L4074,M4074,N4074)</f>
        <v/>
      </c>
      <c r="V4074" s="42">
        <f>U4074/Q4074</f>
        <v/>
      </c>
      <c r="W4074" s="43">
        <f>IF(X4074=O4074,"MENOR",IF(X4074=S4074,"PROM[MEN-MED]","PROMEDIO"))</f>
        <v/>
      </c>
      <c r="X4074" s="163">
        <f>IF(V4074&lt;=300%,O4074,IF(AND(V4074&gt;100%,V4074&lt;=150%),S4074,R4074))</f>
        <v/>
      </c>
      <c r="Y4074" s="162">
        <f>ROUND(X4074,0)</f>
        <v/>
      </c>
    </row>
    <row r="4075" ht="15.75" customHeight="1">
      <c r="B4075" s="26" t="inlineStr">
        <is>
          <t>4.</t>
        </is>
      </c>
      <c r="C4075" s="142" t="inlineStr">
        <is>
          <t>SISTEMA DE TRANSMISIÓN</t>
        </is>
      </c>
      <c r="H4075" s="157" t="n"/>
      <c r="I4075" s="29" t="n"/>
      <c r="J4075" s="29" t="n"/>
      <c r="K4075" s="157" t="n"/>
      <c r="L4075" s="157" t="n"/>
      <c r="M4075" s="157" t="n"/>
      <c r="N4075" s="157" t="n"/>
      <c r="O4075" s="29" t="n"/>
      <c r="P4075" s="29" t="n"/>
      <c r="Q4075" s="29" t="n"/>
      <c r="R4075" s="29" t="n"/>
      <c r="S4075" s="29" t="n"/>
      <c r="T4075" s="29" t="n"/>
      <c r="U4075" s="29" t="n"/>
      <c r="V4075" s="75" t="n"/>
      <c r="W4075" s="29" t="n"/>
      <c r="X4075" s="29" t="n"/>
      <c r="Y4075" s="29" t="n"/>
    </row>
    <row r="4076" ht="15.75" customHeight="1">
      <c r="B4076" s="32" t="inlineStr">
        <is>
          <t>4.1</t>
        </is>
      </c>
      <c r="C4076" s="32" t="n">
        <v>8714199</v>
      </c>
      <c r="D4076" s="71" t="inlineStr">
        <is>
          <t>CAMBIO DE CONJUNTO IZQUIERDO DEL EJE PROPULSOR DELANTERO</t>
        </is>
      </c>
      <c r="E4076" s="56" t="inlineStr">
        <is>
          <t>cambio de conjunto izquierdo del eje propulsor delantero</t>
        </is>
      </c>
      <c r="F4076" s="32" t="inlineStr">
        <is>
          <t>Unidad</t>
        </is>
      </c>
      <c r="G4076" s="35" t="inlineStr">
        <is>
          <t>suministro</t>
        </is>
      </c>
      <c r="H4076" s="159" t="n">
        <v>820743</v>
      </c>
      <c r="I4076" s="37" t="n">
        <v>158.91</v>
      </c>
      <c r="J4076" s="37" t="n">
        <v>151.76</v>
      </c>
      <c r="K4076" s="160">
        <f>H4076*(I4076/J4076)</f>
        <v/>
      </c>
      <c r="L4076" s="159" t="n">
        <v>1009099.2345</v>
      </c>
      <c r="M4076" s="159" t="n">
        <v>979708</v>
      </c>
      <c r="N4076" s="159" t="n">
        <v>1058084.64</v>
      </c>
      <c r="O4076" s="162">
        <f>MIN(K4076,L4076,M4076,N4076)</f>
        <v/>
      </c>
      <c r="P4076" s="162">
        <f>MAX(K4076,L4076,M4076,N4076)</f>
        <v/>
      </c>
      <c r="Q4076" s="162">
        <f>MEDIAN(K4076,L4076,M4076,N4076)</f>
        <v/>
      </c>
      <c r="R4076" s="162">
        <f>AVERAGE(K4076,L4076,M4076,N4076)</f>
        <v/>
      </c>
      <c r="S4076" s="162">
        <f>AVERAGE(O4076,Q4076)</f>
        <v/>
      </c>
      <c r="T4076" s="162">
        <f>AVERAGE(P4076,Q4076)</f>
        <v/>
      </c>
      <c r="U4076" s="41">
        <f>STDEVA(K4076,L4076,M4076,N4076)</f>
        <v/>
      </c>
      <c r="V4076" s="42">
        <f>U4076/Q4076</f>
        <v/>
      </c>
      <c r="W4076" s="43">
        <f>IF(X4076=O4076,"MENOR",IF(X4076=S4076,"PROM[MEN-MED]","PROMEDIO"))</f>
        <v/>
      </c>
      <c r="X4076" s="163">
        <f>IF(V4076&lt;=300%,O4076,IF(AND(V4076&gt;100%,V4076&lt;=150%),S4076,R4076))</f>
        <v/>
      </c>
      <c r="Y4076" s="162">
        <f>ROUND(X4076,0)</f>
        <v/>
      </c>
    </row>
    <row r="4077" ht="15.75" customHeight="1">
      <c r="B4077" s="32" t="inlineStr">
        <is>
          <t>4.2</t>
        </is>
      </c>
      <c r="C4077" s="32" t="n">
        <v>8714199</v>
      </c>
      <c r="D4077" s="71" t="inlineStr">
        <is>
          <t>CAMBIO DE CONJUNTO DERECHO DEL EJE PROPULSOR DELANTERO</t>
        </is>
      </c>
      <c r="E4077" s="56" t="inlineStr">
        <is>
          <t>cambio de conjunto derecho del eje propulsor delantero</t>
        </is>
      </c>
      <c r="F4077" s="32" t="inlineStr">
        <is>
          <t>Unidad</t>
        </is>
      </c>
      <c r="G4077" s="35" t="inlineStr">
        <is>
          <t>suministro</t>
        </is>
      </c>
      <c r="H4077" s="159" t="n">
        <v>820743</v>
      </c>
      <c r="I4077" s="37" t="n">
        <v>158.91</v>
      </c>
      <c r="J4077" s="37" t="n">
        <v>151.76</v>
      </c>
      <c r="K4077" s="160">
        <f>H4077*(I4077/J4077)</f>
        <v/>
      </c>
      <c r="L4077" s="159" t="n">
        <v>989878.414</v>
      </c>
      <c r="M4077" s="159" t="n">
        <v>961047</v>
      </c>
      <c r="N4077" s="159" t="n">
        <v>1037930.76</v>
      </c>
      <c r="O4077" s="162">
        <f>MIN(K4077,L4077,M4077,N4077)</f>
        <v/>
      </c>
      <c r="P4077" s="162">
        <f>MAX(K4077,L4077,M4077,N4077)</f>
        <v/>
      </c>
      <c r="Q4077" s="162">
        <f>MEDIAN(K4077,L4077,M4077,N4077)</f>
        <v/>
      </c>
      <c r="R4077" s="162">
        <f>AVERAGE(K4077,L4077,M4077,N4077)</f>
        <v/>
      </c>
      <c r="S4077" s="162">
        <f>AVERAGE(O4077,Q4077)</f>
        <v/>
      </c>
      <c r="T4077" s="162">
        <f>AVERAGE(P4077,Q4077)</f>
        <v/>
      </c>
      <c r="U4077" s="41">
        <f>STDEVA(K4077,L4077,M4077,N4077)</f>
        <v/>
      </c>
      <c r="V4077" s="42">
        <f>U4077/Q4077</f>
        <v/>
      </c>
      <c r="W4077" s="43">
        <f>IF(X4077=O4077,"MENOR",IF(X4077=S4077,"PROM[MEN-MED]","PROMEDIO"))</f>
        <v/>
      </c>
      <c r="X4077" s="163">
        <f>IF(V4077&lt;=300%,O4077,IF(AND(V4077&gt;100%,V4077&lt;=150%),S4077,R4077))</f>
        <v/>
      </c>
      <c r="Y4077" s="162">
        <f>ROUND(X4077,0)</f>
        <v/>
      </c>
    </row>
    <row r="4078" ht="15.75" customHeight="1">
      <c r="B4078" s="32" t="inlineStr">
        <is>
          <t>4.3</t>
        </is>
      </c>
      <c r="C4078" s="32" t="n">
        <v>8714199</v>
      </c>
      <c r="D4078" s="71" t="inlineStr">
        <is>
          <t>CAMBIO DE CONJUNTO DE LA JUNTA INTERIOR DEL EJE DELANTERO</t>
        </is>
      </c>
      <c r="E4078" s="56" t="inlineStr">
        <is>
          <t>cambio de conjunto de la junta interior del eje delantero</t>
        </is>
      </c>
      <c r="F4078" s="32" t="inlineStr">
        <is>
          <t>Unidad</t>
        </is>
      </c>
      <c r="G4078" s="35" t="inlineStr">
        <is>
          <t>suministro</t>
        </is>
      </c>
      <c r="H4078" s="159" t="n">
        <v>820743</v>
      </c>
      <c r="I4078" s="37" t="n">
        <v>158.91</v>
      </c>
      <c r="J4078" s="37" t="n">
        <v>151.76</v>
      </c>
      <c r="K4078" s="160">
        <f>H4078*(I4078/J4078)</f>
        <v/>
      </c>
      <c r="L4078" s="159" t="n">
        <v>1018710.1743</v>
      </c>
      <c r="M4078" s="159" t="n">
        <v>989039</v>
      </c>
      <c r="N4078" s="159" t="n">
        <v>1068162.12</v>
      </c>
      <c r="O4078" s="162">
        <f>MIN(K4078,L4078,M4078,N4078)</f>
        <v/>
      </c>
      <c r="P4078" s="162">
        <f>MAX(K4078,L4078,M4078,N4078)</f>
        <v/>
      </c>
      <c r="Q4078" s="162">
        <f>MEDIAN(K4078,L4078,M4078,N4078)</f>
        <v/>
      </c>
      <c r="R4078" s="162">
        <f>AVERAGE(K4078,L4078,M4078,N4078)</f>
        <v/>
      </c>
      <c r="S4078" s="162">
        <f>AVERAGE(O4078,Q4078)</f>
        <v/>
      </c>
      <c r="T4078" s="162">
        <f>AVERAGE(P4078,Q4078)</f>
        <v/>
      </c>
      <c r="U4078" s="41">
        <f>STDEVA(K4078,L4078,M4078,N4078)</f>
        <v/>
      </c>
      <c r="V4078" s="42">
        <f>U4078/Q4078</f>
        <v/>
      </c>
      <c r="W4078" s="43">
        <f>IF(X4078=O4078,"MENOR",IF(X4078=S4078,"PROM[MEN-MED]","PROMEDIO"))</f>
        <v/>
      </c>
      <c r="X4078" s="163">
        <f>IF(V4078&lt;=300%,O4078,IF(AND(V4078&gt;100%,V4078&lt;=150%),S4078,R4078))</f>
        <v/>
      </c>
      <c r="Y4078" s="162">
        <f>ROUND(X4078,0)</f>
        <v/>
      </c>
    </row>
    <row r="4079" ht="15.75" customHeight="1">
      <c r="B4079" s="32" t="inlineStr">
        <is>
          <t>4.4</t>
        </is>
      </c>
      <c r="C4079" s="32" t="n">
        <v>8714199</v>
      </c>
      <c r="D4079" s="71" t="inlineStr">
        <is>
          <t>CAMBIO DE CONJUNTO DE LA JUNTAEXTERIOR DEL EJE DELANTERO</t>
        </is>
      </c>
      <c r="E4079" s="56" t="inlineStr">
        <is>
          <t>cambio de conjunto de la juntaexterior del eje delantero</t>
        </is>
      </c>
      <c r="F4079" s="32" t="inlineStr">
        <is>
          <t>Unidad</t>
        </is>
      </c>
      <c r="G4079" s="35" t="inlineStr">
        <is>
          <t>suministro</t>
        </is>
      </c>
      <c r="H4079" s="159" t="n">
        <v>683953</v>
      </c>
      <c r="I4079" s="37" t="n">
        <v>158.91</v>
      </c>
      <c r="J4079" s="37" t="n">
        <v>151.76</v>
      </c>
      <c r="K4079" s="160">
        <f>H4079*(I4079/J4079)</f>
        <v/>
      </c>
      <c r="L4079" s="159" t="n">
        <v>824898.1587</v>
      </c>
      <c r="M4079" s="159" t="n">
        <v>800872</v>
      </c>
      <c r="N4079" s="159" t="n">
        <v>864941.76</v>
      </c>
      <c r="O4079" s="162">
        <f>MIN(K4079,L4079,M4079,N4079)</f>
        <v/>
      </c>
      <c r="P4079" s="162">
        <f>MAX(K4079,L4079,M4079,N4079)</f>
        <v/>
      </c>
      <c r="Q4079" s="162">
        <f>MEDIAN(K4079,L4079,M4079,N4079)</f>
        <v/>
      </c>
      <c r="R4079" s="162">
        <f>AVERAGE(K4079,L4079,M4079,N4079)</f>
        <v/>
      </c>
      <c r="S4079" s="162">
        <f>AVERAGE(O4079,Q4079)</f>
        <v/>
      </c>
      <c r="T4079" s="162">
        <f>AVERAGE(P4079,Q4079)</f>
        <v/>
      </c>
      <c r="U4079" s="41">
        <f>STDEVA(K4079,L4079,M4079,N4079)</f>
        <v/>
      </c>
      <c r="V4079" s="42">
        <f>U4079/Q4079</f>
        <v/>
      </c>
      <c r="W4079" s="43">
        <f>IF(X4079=O4079,"MENOR",IF(X4079=S4079,"PROM[MEN-MED]","PROMEDIO"))</f>
        <v/>
      </c>
      <c r="X4079" s="163">
        <f>IF(V4079&lt;=300%,O4079,IF(AND(V4079&gt;100%,V4079&lt;=150%),S4079,R4079))</f>
        <v/>
      </c>
      <c r="Y4079" s="162">
        <f>ROUND(X4079,0)</f>
        <v/>
      </c>
    </row>
    <row r="4080" ht="15.75" customHeight="1">
      <c r="B4080" s="32" t="inlineStr">
        <is>
          <t>4.5</t>
        </is>
      </c>
      <c r="C4080" s="32" t="n">
        <v>8714199</v>
      </c>
      <c r="D4080" s="72" t="inlineStr">
        <is>
          <t>CAMBIO DE FUNDA DE LA JUNTA EXTERIOR</t>
        </is>
      </c>
      <c r="E4080" s="56" t="inlineStr">
        <is>
          <t>cambio de funda de la junta exterior</t>
        </is>
      </c>
      <c r="F4080" s="32" t="inlineStr">
        <is>
          <t>Unidad</t>
        </is>
      </c>
      <c r="G4080" s="35" t="inlineStr">
        <is>
          <t>suministro</t>
        </is>
      </c>
      <c r="H4080" s="159" t="n">
        <v>683953</v>
      </c>
      <c r="I4080" s="37" t="n">
        <v>158.91</v>
      </c>
      <c r="J4080" s="37" t="n">
        <v>151.76</v>
      </c>
      <c r="K4080" s="160">
        <f>H4080*(I4080/J4080)</f>
        <v/>
      </c>
      <c r="L4080" s="159" t="n">
        <v>848924.9727</v>
      </c>
      <c r="M4080" s="159" t="n">
        <v>824199</v>
      </c>
      <c r="N4080" s="159" t="n">
        <v>890134.92</v>
      </c>
      <c r="O4080" s="162">
        <f>MIN(K4080,L4080,M4080,N4080)</f>
        <v/>
      </c>
      <c r="P4080" s="162">
        <f>MAX(K4080,L4080,M4080,N4080)</f>
        <v/>
      </c>
      <c r="Q4080" s="162">
        <f>MEDIAN(K4080,L4080,M4080,N4080)</f>
        <v/>
      </c>
      <c r="R4080" s="162">
        <f>AVERAGE(K4080,L4080,M4080,N4080)</f>
        <v/>
      </c>
      <c r="S4080" s="162">
        <f>AVERAGE(O4080,Q4080)</f>
        <v/>
      </c>
      <c r="T4080" s="162">
        <f>AVERAGE(P4080,Q4080)</f>
        <v/>
      </c>
      <c r="U4080" s="41">
        <f>STDEVA(K4080,L4080,M4080,N4080)</f>
        <v/>
      </c>
      <c r="V4080" s="42">
        <f>U4080/Q4080</f>
        <v/>
      </c>
      <c r="W4080" s="43">
        <f>IF(X4080=O4080,"MENOR",IF(X4080=S4080,"PROM[MEN-MED]","PROMEDIO"))</f>
        <v/>
      </c>
      <c r="X4080" s="163">
        <f>IF(V4080&lt;=300%,O4080,IF(AND(V4080&gt;100%,V4080&lt;=150%),S4080,R4080))</f>
        <v/>
      </c>
      <c r="Y4080" s="162">
        <f>ROUND(X4080,0)</f>
        <v/>
      </c>
    </row>
    <row r="4081" ht="15.75" customHeight="1">
      <c r="B4081" s="32" t="inlineStr">
        <is>
          <t>4.6</t>
        </is>
      </c>
      <c r="C4081" s="32" t="n">
        <v>8714199</v>
      </c>
      <c r="D4081" s="72" t="inlineStr">
        <is>
          <t>CAMBIO DE FUNDA DE LA JUNTA INTERIOR</t>
        </is>
      </c>
      <c r="E4081" s="56" t="inlineStr">
        <is>
          <t>cambio de funda de la junta interior</t>
        </is>
      </c>
      <c r="F4081" s="32" t="inlineStr">
        <is>
          <t>Juego</t>
        </is>
      </c>
      <c r="G4081" s="35" t="inlineStr">
        <is>
          <t>suministro</t>
        </is>
      </c>
      <c r="H4081" s="159" t="n">
        <v>683953</v>
      </c>
      <c r="I4081" s="37" t="n">
        <v>158.91</v>
      </c>
      <c r="J4081" s="37" t="n">
        <v>151.76</v>
      </c>
      <c r="K4081" s="160">
        <f>H4081*(I4081/J4081)</f>
        <v/>
      </c>
      <c r="L4081" s="159" t="n">
        <v>824898.1587</v>
      </c>
      <c r="M4081" s="159" t="n">
        <v>800872</v>
      </c>
      <c r="N4081" s="159" t="n">
        <v>864941.76</v>
      </c>
      <c r="O4081" s="162">
        <f>MIN(K4081,L4081,M4081,N4081)</f>
        <v/>
      </c>
      <c r="P4081" s="162">
        <f>MAX(K4081,L4081,M4081,N4081)</f>
        <v/>
      </c>
      <c r="Q4081" s="162">
        <f>MEDIAN(K4081,L4081,M4081,N4081)</f>
        <v/>
      </c>
      <c r="R4081" s="162">
        <f>AVERAGE(K4081,L4081,M4081,N4081)</f>
        <v/>
      </c>
      <c r="S4081" s="162">
        <f>AVERAGE(O4081,Q4081)</f>
        <v/>
      </c>
      <c r="T4081" s="162">
        <f>AVERAGE(P4081,Q4081)</f>
        <v/>
      </c>
      <c r="U4081" s="41">
        <f>STDEVA(K4081,L4081,M4081,N4081)</f>
        <v/>
      </c>
      <c r="V4081" s="42">
        <f>U4081/Q4081</f>
        <v/>
      </c>
      <c r="W4081" s="43">
        <f>IF(X4081=O4081,"MENOR",IF(X4081=S4081,"PROM[MEN-MED]","PROMEDIO"))</f>
        <v/>
      </c>
      <c r="X4081" s="163">
        <f>IF(V4081&lt;=300%,O4081,IF(AND(V4081&gt;100%,V4081&lt;=150%),S4081,R4081))</f>
        <v/>
      </c>
      <c r="Y4081" s="162">
        <f>ROUND(X4081,0)</f>
        <v/>
      </c>
    </row>
    <row r="4082" ht="15.75" customHeight="1">
      <c r="B4082" s="32" t="inlineStr">
        <is>
          <t>4.7</t>
        </is>
      </c>
      <c r="C4082" s="32" t="n">
        <v>8714199</v>
      </c>
      <c r="D4082" s="72" t="inlineStr">
        <is>
          <t>CAMBIO DE HORQUILLA DE BRIDA DE LA JUNTA UNIVERSAL</t>
        </is>
      </c>
      <c r="E4082" s="56" t="inlineStr">
        <is>
          <t>cambio de horquilla de brida de la junta universal</t>
        </is>
      </c>
      <c r="F4082" s="32" t="inlineStr">
        <is>
          <t>Unidad</t>
        </is>
      </c>
      <c r="G4082" s="35" t="inlineStr">
        <is>
          <t>suministro</t>
        </is>
      </c>
      <c r="H4082" s="159" t="n">
        <v>820743</v>
      </c>
      <c r="I4082" s="37" t="n">
        <v>158.91</v>
      </c>
      <c r="J4082" s="37" t="n">
        <v>151.76</v>
      </c>
      <c r="K4082" s="160">
        <f>H4082*(I4082/J4082)</f>
        <v/>
      </c>
      <c r="L4082" s="159" t="n">
        <v>1028320.0669</v>
      </c>
      <c r="M4082" s="159" t="n">
        <v>998369</v>
      </c>
      <c r="N4082" s="159" t="n">
        <v>1078238.52</v>
      </c>
      <c r="O4082" s="162">
        <f>MIN(K4082,L4082,M4082,N4082)</f>
        <v/>
      </c>
      <c r="P4082" s="162">
        <f>MAX(K4082,L4082,M4082,N4082)</f>
        <v/>
      </c>
      <c r="Q4082" s="162">
        <f>MEDIAN(K4082,L4082,M4082,N4082)</f>
        <v/>
      </c>
      <c r="R4082" s="162">
        <f>AVERAGE(K4082,L4082,M4082,N4082)</f>
        <v/>
      </c>
      <c r="S4082" s="162">
        <f>AVERAGE(O4082,Q4082)</f>
        <v/>
      </c>
      <c r="T4082" s="162">
        <f>AVERAGE(P4082,Q4082)</f>
        <v/>
      </c>
      <c r="U4082" s="41">
        <f>STDEVA(K4082,L4082,M4082,N4082)</f>
        <v/>
      </c>
      <c r="V4082" s="42">
        <f>U4082/Q4082</f>
        <v/>
      </c>
      <c r="W4082" s="43">
        <f>IF(X4082=O4082,"MENOR",IF(X4082=S4082,"PROM[MEN-MED]","PROMEDIO"))</f>
        <v/>
      </c>
      <c r="X4082" s="163">
        <f>IF(V4082&lt;=300%,O4082,IF(AND(V4082&gt;100%,V4082&lt;=150%),S4082,R4082))</f>
        <v/>
      </c>
      <c r="Y4082" s="162">
        <f>ROUND(X4082,0)</f>
        <v/>
      </c>
    </row>
    <row r="4083" ht="15.75" customHeight="1">
      <c r="B4083" s="32" t="inlineStr">
        <is>
          <t>4.8</t>
        </is>
      </c>
      <c r="C4083" s="32" t="n">
        <v>8714199</v>
      </c>
      <c r="D4083" s="72" t="inlineStr">
        <is>
          <t>CAMBIO DE CRUCETA DE LA JUNTA UNIVERSAL</t>
        </is>
      </c>
      <c r="E4083" s="34" t="inlineStr">
        <is>
          <t>cambio de cruceta de la junta universal</t>
        </is>
      </c>
      <c r="F4083" s="32" t="inlineStr">
        <is>
          <t>Unidad</t>
        </is>
      </c>
      <c r="G4083" s="35" t="inlineStr">
        <is>
          <t>suministro</t>
        </is>
      </c>
      <c r="H4083" s="159" t="n">
        <v>547162</v>
      </c>
      <c r="I4083" s="37" t="n">
        <v>158.91</v>
      </c>
      <c r="J4083" s="37" t="n">
        <v>151.76</v>
      </c>
      <c r="K4083" s="160">
        <f>H4083*(I4083/J4083)</f>
        <v/>
      </c>
      <c r="L4083" s="159" t="n">
        <v>672733.1681</v>
      </c>
      <c r="M4083" s="159" t="n">
        <v>653139</v>
      </c>
      <c r="N4083" s="159" t="n">
        <v>705390.12</v>
      </c>
      <c r="O4083" s="162">
        <f>MIN(K4083,L4083,M4083,N4083)</f>
        <v/>
      </c>
      <c r="P4083" s="162">
        <f>MAX(K4083,L4083,M4083,N4083)</f>
        <v/>
      </c>
      <c r="Q4083" s="162">
        <f>MEDIAN(K4083,L4083,M4083,N4083)</f>
        <v/>
      </c>
      <c r="R4083" s="162">
        <f>AVERAGE(K4083,L4083,M4083,N4083)</f>
        <v/>
      </c>
      <c r="S4083" s="162">
        <f>AVERAGE(O4083,Q4083)</f>
        <v/>
      </c>
      <c r="T4083" s="162">
        <f>AVERAGE(P4083,Q4083)</f>
        <v/>
      </c>
      <c r="U4083" s="41">
        <f>STDEVA(K4083,L4083,M4083,N4083)</f>
        <v/>
      </c>
      <c r="V4083" s="42">
        <f>U4083/Q4083</f>
        <v/>
      </c>
      <c r="W4083" s="43">
        <f>IF(X4083=O4083,"MENOR",IF(X4083=S4083,"PROM[MEN-MED]","PROMEDIO"))</f>
        <v/>
      </c>
      <c r="X4083" s="163">
        <f>IF(V4083&lt;=300%,O4083,IF(AND(V4083&gt;100%,V4083&lt;=150%),S4083,R4083))</f>
        <v/>
      </c>
      <c r="Y4083" s="162">
        <f>ROUND(X4083,0)</f>
        <v/>
      </c>
    </row>
    <row r="4084" ht="15.75" customHeight="1">
      <c r="B4084" s="32" t="inlineStr">
        <is>
          <t>4.9</t>
        </is>
      </c>
      <c r="C4084" s="32" t="n">
        <v>8714199</v>
      </c>
      <c r="D4084" s="72" t="inlineStr">
        <is>
          <t xml:space="preserve">CAMBIO DE CONJUNTO DEL ARBOL DE TRANSMISION DELANTERO </t>
        </is>
      </c>
      <c r="E4084" s="56" t="inlineStr">
        <is>
          <t xml:space="preserve">cambio de conjunto del arbol de transmision delantero </t>
        </is>
      </c>
      <c r="F4084" s="32" t="inlineStr">
        <is>
          <t>Unidad</t>
        </is>
      </c>
      <c r="G4084" s="35" t="inlineStr">
        <is>
          <t>suministro</t>
        </is>
      </c>
      <c r="H4084" s="159" t="n">
        <v>820743</v>
      </c>
      <c r="I4084" s="37" t="n">
        <v>158.91</v>
      </c>
      <c r="J4084" s="37" t="n">
        <v>151.76</v>
      </c>
      <c r="K4084" s="160">
        <f>H4084*(I4084/J4084)</f>
        <v/>
      </c>
      <c r="L4084" s="159" t="n">
        <v>1018710.1743</v>
      </c>
      <c r="M4084" s="159" t="n">
        <v>989039</v>
      </c>
      <c r="N4084" s="159" t="n">
        <v>1068162.12</v>
      </c>
      <c r="O4084" s="162">
        <f>MIN(K4084,L4084,M4084,N4084)</f>
        <v/>
      </c>
      <c r="P4084" s="162">
        <f>MAX(K4084,L4084,M4084,N4084)</f>
        <v/>
      </c>
      <c r="Q4084" s="162">
        <f>MEDIAN(K4084,L4084,M4084,N4084)</f>
        <v/>
      </c>
      <c r="R4084" s="162">
        <f>AVERAGE(K4084,L4084,M4084,N4084)</f>
        <v/>
      </c>
      <c r="S4084" s="162">
        <f>AVERAGE(O4084,Q4084)</f>
        <v/>
      </c>
      <c r="T4084" s="162">
        <f>AVERAGE(P4084,Q4084)</f>
        <v/>
      </c>
      <c r="U4084" s="41">
        <f>STDEVA(K4084,L4084,M4084,N4084)</f>
        <v/>
      </c>
      <c r="V4084" s="42">
        <f>U4084/Q4084</f>
        <v/>
      </c>
      <c r="W4084" s="43">
        <f>IF(X4084=O4084,"MENOR",IF(X4084=S4084,"PROM[MEN-MED]","PROMEDIO"))</f>
        <v/>
      </c>
      <c r="X4084" s="163">
        <f>IF(V4084&lt;=300%,O4084,IF(AND(V4084&gt;100%,V4084&lt;=150%),S4084,R4084))</f>
        <v/>
      </c>
      <c r="Y4084" s="162">
        <f>ROUND(X4084,0)</f>
        <v/>
      </c>
    </row>
    <row r="4085" ht="15.75" customHeight="1">
      <c r="B4085" s="32" t="inlineStr">
        <is>
          <t>4.10</t>
        </is>
      </c>
      <c r="C4085" s="32" t="n">
        <v>8714199</v>
      </c>
      <c r="D4085" s="72" t="inlineStr">
        <is>
          <t>CAMBIO DE CONJUNTO DEL COJINETE DEL ROTOR DEL ABS IZQUIERDO</t>
        </is>
      </c>
      <c r="E4085" s="56" t="inlineStr">
        <is>
          <t>cambio de conjunto del cojinete del rotor del abs izquierdo</t>
        </is>
      </c>
      <c r="F4085" s="32" t="inlineStr">
        <is>
          <t>Unidad</t>
        </is>
      </c>
      <c r="G4085" s="35" t="inlineStr">
        <is>
          <t>suministro</t>
        </is>
      </c>
      <c r="H4085" s="159" t="n">
        <v>683953</v>
      </c>
      <c r="I4085" s="37" t="n">
        <v>158.91</v>
      </c>
      <c r="J4085" s="37" t="n">
        <v>151.76</v>
      </c>
      <c r="K4085" s="160">
        <f>H4085*(I4085/J4085)</f>
        <v/>
      </c>
      <c r="L4085" s="159" t="n">
        <v>840915.6896</v>
      </c>
      <c r="M4085" s="159" t="n">
        <v>816423</v>
      </c>
      <c r="N4085" s="159" t="n">
        <v>881736.84</v>
      </c>
      <c r="O4085" s="162">
        <f>MIN(K4085,L4085,M4085,N4085)</f>
        <v/>
      </c>
      <c r="P4085" s="162">
        <f>MAX(K4085,L4085,M4085,N4085)</f>
        <v/>
      </c>
      <c r="Q4085" s="162">
        <f>MEDIAN(K4085,L4085,M4085,N4085)</f>
        <v/>
      </c>
      <c r="R4085" s="162">
        <f>AVERAGE(K4085,L4085,M4085,N4085)</f>
        <v/>
      </c>
      <c r="S4085" s="162">
        <f>AVERAGE(O4085,Q4085)</f>
        <v/>
      </c>
      <c r="T4085" s="162">
        <f>AVERAGE(P4085,Q4085)</f>
        <v/>
      </c>
      <c r="U4085" s="41">
        <f>STDEVA(K4085,L4085,M4085,N4085)</f>
        <v/>
      </c>
      <c r="V4085" s="42">
        <f>U4085/Q4085</f>
        <v/>
      </c>
      <c r="W4085" s="43">
        <f>IF(X4085=O4085,"MENOR",IF(X4085=S4085,"PROM[MEN-MED]","PROMEDIO"))</f>
        <v/>
      </c>
      <c r="X4085" s="163">
        <f>IF(V4085&lt;=300%,O4085,IF(AND(V4085&gt;100%,V4085&lt;=150%),S4085,R4085))</f>
        <v/>
      </c>
      <c r="Y4085" s="162">
        <f>ROUND(X4085,0)</f>
        <v/>
      </c>
    </row>
    <row r="4086" ht="15.75" customHeight="1">
      <c r="B4086" s="32" t="inlineStr">
        <is>
          <t>4.11</t>
        </is>
      </c>
      <c r="C4086" s="32" t="n">
        <v>8714199</v>
      </c>
      <c r="D4086" s="72" t="inlineStr">
        <is>
          <t>CAMBIO DE CONJUNTO DEL COJINETE DEL ROTOR DEL ABS DERECHO</t>
        </is>
      </c>
      <c r="E4086" s="56" t="inlineStr">
        <is>
          <t>cambio de conjunto del cojinete del rotor del abs derecho</t>
        </is>
      </c>
      <c r="F4086" s="32" t="inlineStr">
        <is>
          <t>Unidad</t>
        </is>
      </c>
      <c r="G4086" s="35" t="inlineStr">
        <is>
          <t>suministro</t>
        </is>
      </c>
      <c r="H4086" s="159" t="n">
        <v>683953</v>
      </c>
      <c r="I4086" s="37" t="n">
        <v>158.91</v>
      </c>
      <c r="J4086" s="37" t="n">
        <v>151.76</v>
      </c>
      <c r="K4086" s="160">
        <f>H4086*(I4086/J4086)</f>
        <v/>
      </c>
      <c r="L4086" s="159" t="n">
        <v>856933.2205000001</v>
      </c>
      <c r="M4086" s="159" t="n">
        <v>831974</v>
      </c>
      <c r="N4086" s="159" t="n">
        <v>898531.92</v>
      </c>
      <c r="O4086" s="162">
        <f>MIN(K4086,L4086,M4086,N4086)</f>
        <v/>
      </c>
      <c r="P4086" s="162">
        <f>MAX(K4086,L4086,M4086,N4086)</f>
        <v/>
      </c>
      <c r="Q4086" s="162">
        <f>MEDIAN(K4086,L4086,M4086,N4086)</f>
        <v/>
      </c>
      <c r="R4086" s="162">
        <f>AVERAGE(K4086,L4086,M4086,N4086)</f>
        <v/>
      </c>
      <c r="S4086" s="162">
        <f>AVERAGE(O4086,Q4086)</f>
        <v/>
      </c>
      <c r="T4086" s="162">
        <f>AVERAGE(P4086,Q4086)</f>
        <v/>
      </c>
      <c r="U4086" s="41">
        <f>STDEVA(K4086,L4086,M4086,N4086)</f>
        <v/>
      </c>
      <c r="V4086" s="42">
        <f>U4086/Q4086</f>
        <v/>
      </c>
      <c r="W4086" s="43">
        <f>IF(X4086=O4086,"MENOR",IF(X4086=S4086,"PROM[MEN-MED]","PROMEDIO"))</f>
        <v/>
      </c>
      <c r="X4086" s="163">
        <f>IF(V4086&lt;=300%,O4086,IF(AND(V4086&gt;100%,V4086&lt;=150%),S4086,R4086))</f>
        <v/>
      </c>
      <c r="Y4086" s="162">
        <f>ROUND(X4086,0)</f>
        <v/>
      </c>
    </row>
    <row r="4087" ht="15.75" customHeight="1">
      <c r="B4087" s="32" t="inlineStr">
        <is>
          <t>4.12</t>
        </is>
      </c>
      <c r="C4087" s="32" t="n">
        <v>8714199</v>
      </c>
      <c r="D4087" s="72" t="inlineStr">
        <is>
          <t xml:space="preserve">CAMBIO DE SUBCONJUNTO IZQUIERDO DEL CUBO DEL EJE DELANTERO </t>
        </is>
      </c>
      <c r="E4087" s="56" t="inlineStr">
        <is>
          <t xml:space="preserve">cambio de subconjunto izquierdo del cubo del eje delantero </t>
        </is>
      </c>
      <c r="F4087" s="32" t="inlineStr">
        <is>
          <t>Unidad</t>
        </is>
      </c>
      <c r="G4087" s="35" t="inlineStr">
        <is>
          <t>suministro</t>
        </is>
      </c>
      <c r="H4087" s="159" t="n">
        <v>943968</v>
      </c>
      <c r="I4087" s="37" t="n">
        <v>158.91</v>
      </c>
      <c r="J4087" s="37" t="n">
        <v>151.76</v>
      </c>
      <c r="K4087" s="160">
        <f>H4087*(I4087/J4087)</f>
        <v/>
      </c>
      <c r="L4087" s="159" t="n">
        <v>1188494.3406</v>
      </c>
      <c r="M4087" s="159" t="n">
        <v>1153878</v>
      </c>
      <c r="N4087" s="159" t="n">
        <v>1246188.24</v>
      </c>
      <c r="O4087" s="162">
        <f>MIN(K4087,L4087,M4087,N4087)</f>
        <v/>
      </c>
      <c r="P4087" s="162">
        <f>MAX(K4087,L4087,M4087,N4087)</f>
        <v/>
      </c>
      <c r="Q4087" s="162">
        <f>MEDIAN(K4087,L4087,M4087,N4087)</f>
        <v/>
      </c>
      <c r="R4087" s="162">
        <f>AVERAGE(K4087,L4087,M4087,N4087)</f>
        <v/>
      </c>
      <c r="S4087" s="162">
        <f>AVERAGE(O4087,Q4087)</f>
        <v/>
      </c>
      <c r="T4087" s="162">
        <f>AVERAGE(P4087,Q4087)</f>
        <v/>
      </c>
      <c r="U4087" s="41">
        <f>STDEVA(K4087,L4087,M4087,N4087)</f>
        <v/>
      </c>
      <c r="V4087" s="42">
        <f>U4087/Q4087</f>
        <v/>
      </c>
      <c r="W4087" s="43">
        <f>IF(X4087=O4087,"MENOR",IF(X4087=S4087,"PROM[MEN-MED]","PROMEDIO"))</f>
        <v/>
      </c>
      <c r="X4087" s="163">
        <f>IF(V4087&lt;=300%,O4087,IF(AND(V4087&gt;100%,V4087&lt;=150%),S4087,R4087))</f>
        <v/>
      </c>
      <c r="Y4087" s="162">
        <f>ROUND(X4087,0)</f>
        <v/>
      </c>
    </row>
    <row r="4088" ht="15.75" customHeight="1">
      <c r="B4088" s="32" t="inlineStr">
        <is>
          <t>4.13</t>
        </is>
      </c>
      <c r="C4088" s="32" t="n">
        <v>8714199</v>
      </c>
      <c r="D4088" s="72" t="inlineStr">
        <is>
          <t xml:space="preserve">CAMBIO DE SUBCONJUNTO DERECHO DEL CUBO DEL EJE DELANTERO </t>
        </is>
      </c>
      <c r="E4088" s="56" t="inlineStr">
        <is>
          <t xml:space="preserve">cambio de subconjunto derecho del cubo del eje delantero </t>
        </is>
      </c>
      <c r="F4088" s="32" t="inlineStr">
        <is>
          <t>Unidad</t>
        </is>
      </c>
      <c r="G4088" s="35" t="inlineStr">
        <is>
          <t>suministro</t>
        </is>
      </c>
      <c r="H4088" s="159" t="n">
        <v>943968</v>
      </c>
      <c r="I4088" s="37" t="n">
        <v>158.91</v>
      </c>
      <c r="J4088" s="37" t="n">
        <v>151.76</v>
      </c>
      <c r="K4088" s="160">
        <f>H4088*(I4088/J4088)</f>
        <v/>
      </c>
      <c r="L4088" s="159" t="n">
        <v>1154857.634</v>
      </c>
      <c r="M4088" s="159" t="n">
        <v>1121221</v>
      </c>
      <c r="N4088" s="159" t="n">
        <v>1210918.68</v>
      </c>
      <c r="O4088" s="162">
        <f>MIN(K4088,L4088,M4088,N4088)</f>
        <v/>
      </c>
      <c r="P4088" s="162">
        <f>MAX(K4088,L4088,M4088,N4088)</f>
        <v/>
      </c>
      <c r="Q4088" s="162">
        <f>MEDIAN(K4088,L4088,M4088,N4088)</f>
        <v/>
      </c>
      <c r="R4088" s="162">
        <f>AVERAGE(K4088,L4088,M4088,N4088)</f>
        <v/>
      </c>
      <c r="S4088" s="162">
        <f>AVERAGE(O4088,Q4088)</f>
        <v/>
      </c>
      <c r="T4088" s="162">
        <f>AVERAGE(P4088,Q4088)</f>
        <v/>
      </c>
      <c r="U4088" s="41">
        <f>STDEVA(K4088,L4088,M4088,N4088)</f>
        <v/>
      </c>
      <c r="V4088" s="42">
        <f>U4088/Q4088</f>
        <v/>
      </c>
      <c r="W4088" s="43">
        <f>IF(X4088=O4088,"MENOR",IF(X4088=S4088,"PROM[MEN-MED]","PROMEDIO"))</f>
        <v/>
      </c>
      <c r="X4088" s="163">
        <f>IF(V4088&lt;=300%,O4088,IF(AND(V4088&gt;100%,V4088&lt;=150%),S4088,R4088))</f>
        <v/>
      </c>
      <c r="Y4088" s="162">
        <f>ROUND(X4088,0)</f>
        <v/>
      </c>
    </row>
    <row r="4089" ht="15.75" customHeight="1">
      <c r="B4089" s="32" t="inlineStr">
        <is>
          <t>4.14</t>
        </is>
      </c>
      <c r="C4089" s="32" t="n">
        <v>8714199</v>
      </c>
      <c r="D4089" s="72" t="inlineStr">
        <is>
          <t>CAMBIO DE EJE AXIAL TRASERO IZQUIERDO</t>
        </is>
      </c>
      <c r="E4089" s="56" t="inlineStr">
        <is>
          <t>cambio de eje axial trasero izquierdo</t>
        </is>
      </c>
      <c r="F4089" s="32" t="inlineStr">
        <is>
          <t>Unidad</t>
        </is>
      </c>
      <c r="G4089" s="35" t="inlineStr">
        <is>
          <t>suministro</t>
        </is>
      </c>
      <c r="H4089" s="159" t="n">
        <v>273581</v>
      </c>
      <c r="I4089" s="37" t="n">
        <v>158.91</v>
      </c>
      <c r="J4089" s="37" t="n">
        <v>151.76</v>
      </c>
      <c r="K4089" s="160">
        <f>H4089*(I4089/J4089)</f>
        <v/>
      </c>
      <c r="L4089" s="159" t="n">
        <v>336366.0664</v>
      </c>
      <c r="M4089" s="159" t="n">
        <v>326569</v>
      </c>
      <c r="N4089" s="159" t="n">
        <v>352694.52</v>
      </c>
      <c r="O4089" s="162">
        <f>MIN(K4089,L4089,M4089,N4089)</f>
        <v/>
      </c>
      <c r="P4089" s="162">
        <f>MAX(K4089,L4089,M4089,N4089)</f>
        <v/>
      </c>
      <c r="Q4089" s="162">
        <f>MEDIAN(K4089,L4089,M4089,N4089)</f>
        <v/>
      </c>
      <c r="R4089" s="162">
        <f>AVERAGE(K4089,L4089,M4089,N4089)</f>
        <v/>
      </c>
      <c r="S4089" s="162">
        <f>AVERAGE(O4089,Q4089)</f>
        <v/>
      </c>
      <c r="T4089" s="162">
        <f>AVERAGE(P4089,Q4089)</f>
        <v/>
      </c>
      <c r="U4089" s="41">
        <f>STDEVA(K4089,L4089,M4089,N4089)</f>
        <v/>
      </c>
      <c r="V4089" s="42">
        <f>U4089/Q4089</f>
        <v/>
      </c>
      <c r="W4089" s="43">
        <f>IF(X4089=O4089,"MENOR",IF(X4089=S4089,"PROM[MEN-MED]","PROMEDIO"))</f>
        <v/>
      </c>
      <c r="X4089" s="163">
        <f>IF(V4089&lt;=300%,O4089,IF(AND(V4089&gt;100%,V4089&lt;=150%),S4089,R4089))</f>
        <v/>
      </c>
      <c r="Y4089" s="162">
        <f>ROUND(X4089,0)</f>
        <v/>
      </c>
    </row>
    <row r="4090" ht="15.75" customHeight="1">
      <c r="B4090" s="32" t="inlineStr">
        <is>
          <t>4.15</t>
        </is>
      </c>
      <c r="C4090" s="32" t="n">
        <v>8714199</v>
      </c>
      <c r="D4090" s="72" t="inlineStr">
        <is>
          <t>CAMBIO DE EJE AXIAL TRASERO DERECHO</t>
        </is>
      </c>
      <c r="E4090" s="56" t="inlineStr">
        <is>
          <t>cambio de eje axial trasero derecho</t>
        </is>
      </c>
      <c r="F4090" s="32" t="inlineStr">
        <is>
          <t>Unidad</t>
        </is>
      </c>
      <c r="G4090" s="35" t="inlineStr">
        <is>
          <t>suministro</t>
        </is>
      </c>
      <c r="H4090" s="159" t="n">
        <v>273581</v>
      </c>
      <c r="I4090" s="37" t="n">
        <v>158.91</v>
      </c>
      <c r="J4090" s="37" t="n">
        <v>151.76</v>
      </c>
      <c r="K4090" s="160">
        <f>H4090*(I4090/J4090)</f>
        <v/>
      </c>
      <c r="L4090" s="159" t="n">
        <v>329959.4753</v>
      </c>
      <c r="M4090" s="159" t="n">
        <v>320349</v>
      </c>
      <c r="N4090" s="159" t="n">
        <v>345976.92</v>
      </c>
      <c r="O4090" s="162">
        <f>MIN(K4090,L4090,M4090,N4090)</f>
        <v/>
      </c>
      <c r="P4090" s="162">
        <f>MAX(K4090,L4090,M4090,N4090)</f>
        <v/>
      </c>
      <c r="Q4090" s="162">
        <f>MEDIAN(K4090,L4090,M4090,N4090)</f>
        <v/>
      </c>
      <c r="R4090" s="162">
        <f>AVERAGE(K4090,L4090,M4090,N4090)</f>
        <v/>
      </c>
      <c r="S4090" s="162">
        <f>AVERAGE(O4090,Q4090)</f>
        <v/>
      </c>
      <c r="T4090" s="162">
        <f>AVERAGE(P4090,Q4090)</f>
        <v/>
      </c>
      <c r="U4090" s="41">
        <f>STDEVA(K4090,L4090,M4090,N4090)</f>
        <v/>
      </c>
      <c r="V4090" s="42">
        <f>U4090/Q4090</f>
        <v/>
      </c>
      <c r="W4090" s="43">
        <f>IF(X4090=O4090,"MENOR",IF(X4090=S4090,"PROM[MEN-MED]","PROMEDIO"))</f>
        <v/>
      </c>
      <c r="X4090" s="163">
        <f>IF(V4090&lt;=300%,O4090,IF(AND(V4090&gt;100%,V4090&lt;=150%),S4090,R4090))</f>
        <v/>
      </c>
      <c r="Y4090" s="162">
        <f>ROUND(X4090,0)</f>
        <v/>
      </c>
    </row>
    <row r="4091" ht="15.75" customHeight="1">
      <c r="B4091" s="32" t="inlineStr">
        <is>
          <t>4.16</t>
        </is>
      </c>
      <c r="C4091" s="32" t="n">
        <v>8714199</v>
      </c>
      <c r="D4091" s="72" t="inlineStr">
        <is>
          <t>CAMBIO DE JUNTA DEL DEFLECTOR DE ACEITE DEL TAMBOR DEL FRENO IZQUIERDO</t>
        </is>
      </c>
      <c r="E4091" s="56" t="inlineStr">
        <is>
          <t>cambio de junta del deflector de aceite del tambor del freno izquierdo</t>
        </is>
      </c>
      <c r="F4091" s="32" t="inlineStr">
        <is>
          <t>Unidad</t>
        </is>
      </c>
      <c r="G4091" s="35" t="inlineStr">
        <is>
          <t>suministro</t>
        </is>
      </c>
      <c r="H4091" s="159" t="n">
        <v>683953</v>
      </c>
      <c r="I4091" s="37" t="n">
        <v>158.91</v>
      </c>
      <c r="J4091" s="37" t="n">
        <v>151.76</v>
      </c>
      <c r="K4091" s="160">
        <f>H4091*(I4091/J4091)</f>
        <v/>
      </c>
      <c r="L4091" s="159" t="n">
        <v>824898.1587</v>
      </c>
      <c r="M4091" s="159" t="n">
        <v>800872</v>
      </c>
      <c r="N4091" s="159" t="n">
        <v>864941.76</v>
      </c>
      <c r="O4091" s="162">
        <f>MIN(K4091,L4091,M4091,N4091)</f>
        <v/>
      </c>
      <c r="P4091" s="162">
        <f>MAX(K4091,L4091,M4091,N4091)</f>
        <v/>
      </c>
      <c r="Q4091" s="162">
        <f>MEDIAN(K4091,L4091,M4091,N4091)</f>
        <v/>
      </c>
      <c r="R4091" s="162">
        <f>AVERAGE(K4091,L4091,M4091,N4091)</f>
        <v/>
      </c>
      <c r="S4091" s="162">
        <f>AVERAGE(O4091,Q4091)</f>
        <v/>
      </c>
      <c r="T4091" s="162">
        <f>AVERAGE(P4091,Q4091)</f>
        <v/>
      </c>
      <c r="U4091" s="41">
        <f>STDEVA(K4091,L4091,M4091,N4091)</f>
        <v/>
      </c>
      <c r="V4091" s="42">
        <f>U4091/Q4091</f>
        <v/>
      </c>
      <c r="W4091" s="43">
        <f>IF(X4091=O4091,"MENOR",IF(X4091=S4091,"PROM[MEN-MED]","PROMEDIO"))</f>
        <v/>
      </c>
      <c r="X4091" s="163">
        <f>IF(V4091&lt;=300%,O4091,IF(AND(V4091&gt;100%,V4091&lt;=150%),S4091,R4091))</f>
        <v/>
      </c>
      <c r="Y4091" s="162">
        <f>ROUND(X4091,0)</f>
        <v/>
      </c>
    </row>
    <row r="4092" ht="15.75" customHeight="1">
      <c r="B4092" s="32" t="inlineStr">
        <is>
          <t>4.17</t>
        </is>
      </c>
      <c r="C4092" s="32" t="n">
        <v>8714199</v>
      </c>
      <c r="D4092" s="72" t="inlineStr">
        <is>
          <t>CAMBIO DE JUNTA DEL DEFLECTOR DE ACEITE DEL TAMBOR DEL FRENO DERECHO</t>
        </is>
      </c>
      <c r="E4092" s="56" t="inlineStr">
        <is>
          <t>cambio de junta del deflector de aceite del tambor del freno derecho</t>
        </is>
      </c>
      <c r="F4092" s="32" t="inlineStr">
        <is>
          <t>Unidad</t>
        </is>
      </c>
      <c r="G4092" s="35" t="inlineStr">
        <is>
          <t>suministro</t>
        </is>
      </c>
      <c r="H4092" s="159" t="n">
        <v>683953</v>
      </c>
      <c r="I4092" s="37" t="n">
        <v>158.91</v>
      </c>
      <c r="J4092" s="37" t="n">
        <v>151.76</v>
      </c>
      <c r="K4092" s="160">
        <f>H4092*(I4092/J4092)</f>
        <v/>
      </c>
      <c r="L4092" s="159" t="n">
        <v>824898.1587</v>
      </c>
      <c r="M4092" s="159" t="n">
        <v>800872</v>
      </c>
      <c r="N4092" s="159" t="n">
        <v>864941.76</v>
      </c>
      <c r="O4092" s="162">
        <f>MIN(K4092,L4092,M4092,N4092)</f>
        <v/>
      </c>
      <c r="P4092" s="162">
        <f>MAX(K4092,L4092,M4092,N4092)</f>
        <v/>
      </c>
      <c r="Q4092" s="162">
        <f>MEDIAN(K4092,L4092,M4092,N4092)</f>
        <v/>
      </c>
      <c r="R4092" s="162">
        <f>AVERAGE(K4092,L4092,M4092,N4092)</f>
        <v/>
      </c>
      <c r="S4092" s="162">
        <f>AVERAGE(O4092,Q4092)</f>
        <v/>
      </c>
      <c r="T4092" s="162">
        <f>AVERAGE(P4092,Q4092)</f>
        <v/>
      </c>
      <c r="U4092" s="41">
        <f>STDEVA(K4092,L4092,M4092,N4092)</f>
        <v/>
      </c>
      <c r="V4092" s="42">
        <f>U4092/Q4092</f>
        <v/>
      </c>
      <c r="W4092" s="43">
        <f>IF(X4092=O4092,"MENOR",IF(X4092=S4092,"PROM[MEN-MED]","PROMEDIO"))</f>
        <v/>
      </c>
      <c r="X4092" s="163">
        <f>IF(V4092&lt;=300%,O4092,IF(AND(V4092&gt;100%,V4092&lt;=150%),S4092,R4092))</f>
        <v/>
      </c>
      <c r="Y4092" s="162">
        <f>ROUND(X4092,0)</f>
        <v/>
      </c>
    </row>
    <row r="4093" ht="15.75" customHeight="1">
      <c r="B4093" s="32" t="inlineStr">
        <is>
          <t>4.18</t>
        </is>
      </c>
      <c r="C4093" s="32" t="n">
        <v>8714199</v>
      </c>
      <c r="D4093" s="72" t="inlineStr">
        <is>
          <t>CAMBIO DE SUBCONJUNTO IZQUIERDO DEL CUBO DEL EJE TRASERO</t>
        </is>
      </c>
      <c r="E4093" s="56" t="inlineStr">
        <is>
          <t>cambio de subconjunto izquierdo del cubo del eje trasero</t>
        </is>
      </c>
      <c r="F4093" s="32" t="inlineStr">
        <is>
          <t>Unidad</t>
        </is>
      </c>
      <c r="G4093" s="35" t="inlineStr">
        <is>
          <t>suministro</t>
        </is>
      </c>
      <c r="H4093" s="159" t="n">
        <v>683953</v>
      </c>
      <c r="I4093" s="37" t="n">
        <v>158.91</v>
      </c>
      <c r="J4093" s="37" t="n">
        <v>151.76</v>
      </c>
      <c r="K4093" s="160">
        <f>H4093*(I4093/J4093)</f>
        <v/>
      </c>
      <c r="L4093" s="159" t="n">
        <v>840915.6896</v>
      </c>
      <c r="M4093" s="159" t="n">
        <v>816423</v>
      </c>
      <c r="N4093" s="159" t="n">
        <v>881736.84</v>
      </c>
      <c r="O4093" s="162">
        <f>MIN(K4093,L4093,M4093,N4093)</f>
        <v/>
      </c>
      <c r="P4093" s="162">
        <f>MAX(K4093,L4093,M4093,N4093)</f>
        <v/>
      </c>
      <c r="Q4093" s="162">
        <f>MEDIAN(K4093,L4093,M4093,N4093)</f>
        <v/>
      </c>
      <c r="R4093" s="162">
        <f>AVERAGE(K4093,L4093,M4093,N4093)</f>
        <v/>
      </c>
      <c r="S4093" s="162">
        <f>AVERAGE(O4093,Q4093)</f>
        <v/>
      </c>
      <c r="T4093" s="162">
        <f>AVERAGE(P4093,Q4093)</f>
        <v/>
      </c>
      <c r="U4093" s="41">
        <f>STDEVA(K4093,L4093,M4093,N4093)</f>
        <v/>
      </c>
      <c r="V4093" s="42">
        <f>U4093/Q4093</f>
        <v/>
      </c>
      <c r="W4093" s="43">
        <f>IF(X4093=O4093,"MENOR",IF(X4093=S4093,"PROM[MEN-MED]","PROMEDIO"))</f>
        <v/>
      </c>
      <c r="X4093" s="163">
        <f>IF(V4093&lt;=300%,O4093,IF(AND(V4093&gt;100%,V4093&lt;=150%),S4093,R4093))</f>
        <v/>
      </c>
      <c r="Y4093" s="162">
        <f>ROUND(X4093,0)</f>
        <v/>
      </c>
    </row>
    <row r="4094" ht="15.75" customHeight="1">
      <c r="B4094" s="32" t="inlineStr">
        <is>
          <t>4.19</t>
        </is>
      </c>
      <c r="C4094" s="32" t="n">
        <v>8714199</v>
      </c>
      <c r="D4094" s="72" t="inlineStr">
        <is>
          <t>CAMBIO DE SUBCONJUNTO DERECHO DEL CUBO DEL EJE TRASERO</t>
        </is>
      </c>
      <c r="E4094" s="56" t="inlineStr">
        <is>
          <t>cambio de subconjunto derecho del cubo del eje trasero</t>
        </is>
      </c>
      <c r="F4094" s="32" t="inlineStr">
        <is>
          <t>Unidad</t>
        </is>
      </c>
      <c r="G4094" s="35" t="inlineStr">
        <is>
          <t>suministro</t>
        </is>
      </c>
      <c r="H4094" s="159" t="n">
        <v>683953</v>
      </c>
      <c r="I4094" s="37" t="n">
        <v>158.91</v>
      </c>
      <c r="J4094" s="37" t="n">
        <v>151.76</v>
      </c>
      <c r="K4094" s="160">
        <f>H4094*(I4094/J4094)</f>
        <v/>
      </c>
      <c r="L4094" s="159" t="n">
        <v>848924.9727</v>
      </c>
      <c r="M4094" s="159" t="n">
        <v>824199</v>
      </c>
      <c r="N4094" s="159" t="n">
        <v>890134.92</v>
      </c>
      <c r="O4094" s="162">
        <f>MIN(K4094,L4094,M4094,N4094)</f>
        <v/>
      </c>
      <c r="P4094" s="162">
        <f>MAX(K4094,L4094,M4094,N4094)</f>
        <v/>
      </c>
      <c r="Q4094" s="162">
        <f>MEDIAN(K4094,L4094,M4094,N4094)</f>
        <v/>
      </c>
      <c r="R4094" s="162">
        <f>AVERAGE(K4094,L4094,M4094,N4094)</f>
        <v/>
      </c>
      <c r="S4094" s="162">
        <f>AVERAGE(O4094,Q4094)</f>
        <v/>
      </c>
      <c r="T4094" s="162">
        <f>AVERAGE(P4094,Q4094)</f>
        <v/>
      </c>
      <c r="U4094" s="41">
        <f>STDEVA(K4094,L4094,M4094,N4094)</f>
        <v/>
      </c>
      <c r="V4094" s="42">
        <f>U4094/Q4094</f>
        <v/>
      </c>
      <c r="W4094" s="43">
        <f>IF(X4094=O4094,"MENOR",IF(X4094=S4094,"PROM[MEN-MED]","PROMEDIO"))</f>
        <v/>
      </c>
      <c r="X4094" s="163">
        <f>IF(V4094&lt;=300%,O4094,IF(AND(V4094&gt;100%,V4094&lt;=150%),S4094,R4094))</f>
        <v/>
      </c>
      <c r="Y4094" s="162">
        <f>ROUND(X4094,0)</f>
        <v/>
      </c>
    </row>
    <row r="4095" ht="15.75" customHeight="1">
      <c r="B4095" s="32" t="inlineStr">
        <is>
          <t>4.20</t>
        </is>
      </c>
      <c r="C4095" s="32" t="n">
        <v>8714199</v>
      </c>
      <c r="D4095" s="72" t="inlineStr">
        <is>
          <t>CAMBIO DE CONJUNTO DEL PORTADOR DEL DIFERENCIAL DELANTERO</t>
        </is>
      </c>
      <c r="E4095" s="56" t="inlineStr">
        <is>
          <t>cambio de conjunto del portador del diferencial delantero</t>
        </is>
      </c>
      <c r="F4095" s="32" t="inlineStr">
        <is>
          <t>Unidad</t>
        </is>
      </c>
      <c r="G4095" s="35" t="inlineStr">
        <is>
          <t>suministro</t>
        </is>
      </c>
      <c r="H4095" s="159" t="n">
        <v>1892457</v>
      </c>
      <c r="I4095" s="37" t="n">
        <v>158.91</v>
      </c>
      <c r="J4095" s="37" t="n">
        <v>151.76</v>
      </c>
      <c r="K4095" s="160">
        <f>H4095*(I4095/J4095)</f>
        <v/>
      </c>
      <c r="L4095" s="159" t="n">
        <v>2354564.5473</v>
      </c>
      <c r="M4095" s="159" t="n">
        <v>2285985</v>
      </c>
      <c r="N4095" s="159" t="n">
        <v>2468863.8</v>
      </c>
      <c r="O4095" s="162">
        <f>MIN(K4095,L4095,M4095,N4095)</f>
        <v/>
      </c>
      <c r="P4095" s="162">
        <f>MAX(K4095,L4095,M4095,N4095)</f>
        <v/>
      </c>
      <c r="Q4095" s="162">
        <f>MEDIAN(K4095,L4095,M4095,N4095)</f>
        <v/>
      </c>
      <c r="R4095" s="162">
        <f>AVERAGE(K4095,L4095,M4095,N4095)</f>
        <v/>
      </c>
      <c r="S4095" s="162">
        <f>AVERAGE(O4095,Q4095)</f>
        <v/>
      </c>
      <c r="T4095" s="162">
        <f>AVERAGE(P4095,Q4095)</f>
        <v/>
      </c>
      <c r="U4095" s="41">
        <f>STDEVA(K4095,L4095,M4095,N4095)</f>
        <v/>
      </c>
      <c r="V4095" s="42">
        <f>U4095/Q4095</f>
        <v/>
      </c>
      <c r="W4095" s="43">
        <f>IF(X4095=O4095,"MENOR",IF(X4095=S4095,"PROM[MEN-MED]","PROMEDIO"))</f>
        <v/>
      </c>
      <c r="X4095" s="163">
        <f>IF(V4095&lt;=300%,O4095,IF(AND(V4095&gt;100%,V4095&lt;=150%),S4095,R4095))</f>
        <v/>
      </c>
      <c r="Y4095" s="162">
        <f>ROUND(X4095,0)</f>
        <v/>
      </c>
    </row>
    <row r="4096" ht="15.75" customHeight="1">
      <c r="B4096" s="32" t="inlineStr">
        <is>
          <t>4.21</t>
        </is>
      </c>
      <c r="C4096" s="32" t="n">
        <v>8714199</v>
      </c>
      <c r="D4096" s="72" t="inlineStr">
        <is>
          <t>CAMBIO DE TUBO DE VENTILACION DIFERENCIAL DELANTERO</t>
        </is>
      </c>
      <c r="E4096" s="56" t="inlineStr">
        <is>
          <t>cambio de tubo de ventilacion diferencial delantero</t>
        </is>
      </c>
      <c r="F4096" s="32" t="inlineStr">
        <is>
          <t>Unidad</t>
        </is>
      </c>
      <c r="G4096" s="35" t="inlineStr">
        <is>
          <t>suministro</t>
        </is>
      </c>
      <c r="H4096" s="159" t="n">
        <v>410372</v>
      </c>
      <c r="I4096" s="37" t="n">
        <v>158.91</v>
      </c>
      <c r="J4096" s="37" t="n">
        <v>151.76</v>
      </c>
      <c r="K4096" s="160">
        <f>H4096*(I4096/J4096)</f>
        <v/>
      </c>
      <c r="L4096" s="159" t="n">
        <v>504549.6232</v>
      </c>
      <c r="M4096" s="159" t="n">
        <v>489854</v>
      </c>
      <c r="N4096" s="159" t="n">
        <v>529042.3199999999</v>
      </c>
      <c r="O4096" s="162">
        <f>MIN(K4096,L4096,M4096,N4096)</f>
        <v/>
      </c>
      <c r="P4096" s="162">
        <f>MAX(K4096,L4096,M4096,N4096)</f>
        <v/>
      </c>
      <c r="Q4096" s="162">
        <f>MEDIAN(K4096,L4096,M4096,N4096)</f>
        <v/>
      </c>
      <c r="R4096" s="162">
        <f>AVERAGE(K4096,L4096,M4096,N4096)</f>
        <v/>
      </c>
      <c r="S4096" s="162">
        <f>AVERAGE(O4096,Q4096)</f>
        <v/>
      </c>
      <c r="T4096" s="162">
        <f>AVERAGE(P4096,Q4096)</f>
        <v/>
      </c>
      <c r="U4096" s="41">
        <f>STDEVA(K4096,L4096,M4096,N4096)</f>
        <v/>
      </c>
      <c r="V4096" s="42">
        <f>U4096/Q4096</f>
        <v/>
      </c>
      <c r="W4096" s="43">
        <f>IF(X4096=O4096,"MENOR",IF(X4096=S4096,"PROM[MEN-MED]","PROMEDIO"))</f>
        <v/>
      </c>
      <c r="X4096" s="163">
        <f>IF(V4096&lt;=300%,O4096,IF(AND(V4096&gt;100%,V4096&lt;=150%),S4096,R4096))</f>
        <v/>
      </c>
      <c r="Y4096" s="162">
        <f>ROUND(X4096,0)</f>
        <v/>
      </c>
    </row>
    <row r="4097" ht="15.75" customHeight="1">
      <c r="B4097" s="32" t="inlineStr">
        <is>
          <t>4.22</t>
        </is>
      </c>
      <c r="C4097" s="32" t="n">
        <v>8714199</v>
      </c>
      <c r="D4097" s="72" t="inlineStr">
        <is>
          <t>CAMBIO DE SOPORTE DE DIFERENCIAL DELANTERO NO.1</t>
        </is>
      </c>
      <c r="E4097" s="56" t="inlineStr">
        <is>
          <t>cambio de soporte de diferencial delantero no.1</t>
        </is>
      </c>
      <c r="F4097" s="32" t="inlineStr">
        <is>
          <t>Unidad</t>
        </is>
      </c>
      <c r="G4097" s="35" t="inlineStr">
        <is>
          <t>suministro</t>
        </is>
      </c>
      <c r="H4097" s="159" t="n">
        <v>820743</v>
      </c>
      <c r="I4097" s="37" t="n">
        <v>158.91</v>
      </c>
      <c r="J4097" s="37" t="n">
        <v>151.76</v>
      </c>
      <c r="K4097" s="160">
        <f>H4097*(I4097/J4097)</f>
        <v/>
      </c>
      <c r="L4097" s="159" t="n">
        <v>1028320.0669</v>
      </c>
      <c r="M4097" s="159" t="n">
        <v>998369</v>
      </c>
      <c r="N4097" s="159" t="n">
        <v>1078238.52</v>
      </c>
      <c r="O4097" s="162">
        <f>MIN(K4097,L4097,M4097,N4097)</f>
        <v/>
      </c>
      <c r="P4097" s="162">
        <f>MAX(K4097,L4097,M4097,N4097)</f>
        <v/>
      </c>
      <c r="Q4097" s="162">
        <f>MEDIAN(K4097,L4097,M4097,N4097)</f>
        <v/>
      </c>
      <c r="R4097" s="162">
        <f>AVERAGE(K4097,L4097,M4097,N4097)</f>
        <v/>
      </c>
      <c r="S4097" s="162">
        <f>AVERAGE(O4097,Q4097)</f>
        <v/>
      </c>
      <c r="T4097" s="162">
        <f>AVERAGE(P4097,Q4097)</f>
        <v/>
      </c>
      <c r="U4097" s="41">
        <f>STDEVA(K4097,L4097,M4097,N4097)</f>
        <v/>
      </c>
      <c r="V4097" s="42">
        <f>U4097/Q4097</f>
        <v/>
      </c>
      <c r="W4097" s="43">
        <f>IF(X4097=O4097,"MENOR",IF(X4097=S4097,"PROM[MEN-MED]","PROMEDIO"))</f>
        <v/>
      </c>
      <c r="X4097" s="163">
        <f>IF(V4097&lt;=300%,O4097,IF(AND(V4097&gt;100%,V4097&lt;=150%),S4097,R4097))</f>
        <v/>
      </c>
      <c r="Y4097" s="162">
        <f>ROUND(X4097,0)</f>
        <v/>
      </c>
    </row>
    <row r="4098" ht="15.75" customHeight="1">
      <c r="B4098" s="32" t="inlineStr">
        <is>
          <t>4.23</t>
        </is>
      </c>
      <c r="C4098" s="32" t="n">
        <v>8714199</v>
      </c>
      <c r="D4098" s="72" t="inlineStr">
        <is>
          <t>CAMBIO DE SOPORTE DE DIFERENCIAL DELANTERO NO.2</t>
        </is>
      </c>
      <c r="E4098" s="56" t="inlineStr">
        <is>
          <t>cambio de soporte de diferencial delantero no.2</t>
        </is>
      </c>
      <c r="F4098" s="32" t="inlineStr">
        <is>
          <t>Unidad</t>
        </is>
      </c>
      <c r="G4098" s="35" t="inlineStr">
        <is>
          <t>suministro</t>
        </is>
      </c>
      <c r="H4098" s="159" t="n">
        <v>820743</v>
      </c>
      <c r="I4098" s="37" t="n">
        <v>158.91</v>
      </c>
      <c r="J4098" s="37" t="n">
        <v>151.76</v>
      </c>
      <c r="K4098" s="160">
        <f>H4098*(I4098/J4098)</f>
        <v/>
      </c>
      <c r="L4098" s="159" t="n">
        <v>1018710.1743</v>
      </c>
      <c r="M4098" s="159" t="n">
        <v>989039</v>
      </c>
      <c r="N4098" s="159" t="n">
        <v>1068162.12</v>
      </c>
      <c r="O4098" s="162">
        <f>MIN(K4098,L4098,M4098,N4098)</f>
        <v/>
      </c>
      <c r="P4098" s="162">
        <f>MAX(K4098,L4098,M4098,N4098)</f>
        <v/>
      </c>
      <c r="Q4098" s="162">
        <f>MEDIAN(K4098,L4098,M4098,N4098)</f>
        <v/>
      </c>
      <c r="R4098" s="162">
        <f>AVERAGE(K4098,L4098,M4098,N4098)</f>
        <v/>
      </c>
      <c r="S4098" s="162">
        <f>AVERAGE(O4098,Q4098)</f>
        <v/>
      </c>
      <c r="T4098" s="162">
        <f>AVERAGE(P4098,Q4098)</f>
        <v/>
      </c>
      <c r="U4098" s="41">
        <f>STDEVA(K4098,L4098,M4098,N4098)</f>
        <v/>
      </c>
      <c r="V4098" s="42">
        <f>U4098/Q4098</f>
        <v/>
      </c>
      <c r="W4098" s="43">
        <f>IF(X4098=O4098,"MENOR",IF(X4098=S4098,"PROM[MEN-MED]","PROMEDIO"))</f>
        <v/>
      </c>
      <c r="X4098" s="163">
        <f>IF(V4098&lt;=300%,O4098,IF(AND(V4098&gt;100%,V4098&lt;=150%),S4098,R4098))</f>
        <v/>
      </c>
      <c r="Y4098" s="162">
        <f>ROUND(X4098,0)</f>
        <v/>
      </c>
    </row>
    <row r="4099" ht="15.75" customHeight="1">
      <c r="B4099" s="32" t="inlineStr">
        <is>
          <t>4.24</t>
        </is>
      </c>
      <c r="C4099" s="32" t="n">
        <v>8714199</v>
      </c>
      <c r="D4099" s="72" t="inlineStr">
        <is>
          <t>CAMBIO DE SOPORTE DE DIFERENCIAL DELANTERO NO.3</t>
        </is>
      </c>
      <c r="E4099" s="56" t="inlineStr">
        <is>
          <t>cambio de soporte de diferencial delantero no.3</t>
        </is>
      </c>
      <c r="F4099" s="32" t="inlineStr">
        <is>
          <t>Unidad</t>
        </is>
      </c>
      <c r="G4099" s="35" t="inlineStr">
        <is>
          <t>suministro</t>
        </is>
      </c>
      <c r="H4099" s="159" t="n">
        <v>820743</v>
      </c>
      <c r="I4099" s="37" t="n">
        <v>158.91</v>
      </c>
      <c r="J4099" s="37" t="n">
        <v>151.76</v>
      </c>
      <c r="K4099" s="160">
        <f>H4099*(I4099/J4099)</f>
        <v/>
      </c>
      <c r="L4099" s="159" t="n">
        <v>999488.3066</v>
      </c>
      <c r="M4099" s="159" t="n">
        <v>970377</v>
      </c>
      <c r="N4099" s="159" t="n">
        <v>1048007.16</v>
      </c>
      <c r="O4099" s="162">
        <f>MIN(K4099,L4099,M4099,N4099)</f>
        <v/>
      </c>
      <c r="P4099" s="162">
        <f>MAX(K4099,L4099,M4099,N4099)</f>
        <v/>
      </c>
      <c r="Q4099" s="162">
        <f>MEDIAN(K4099,L4099,M4099,N4099)</f>
        <v/>
      </c>
      <c r="R4099" s="162">
        <f>AVERAGE(K4099,L4099,M4099,N4099)</f>
        <v/>
      </c>
      <c r="S4099" s="162">
        <f>AVERAGE(O4099,Q4099)</f>
        <v/>
      </c>
      <c r="T4099" s="162">
        <f>AVERAGE(P4099,Q4099)</f>
        <v/>
      </c>
      <c r="U4099" s="41">
        <f>STDEVA(K4099,L4099,M4099,N4099)</f>
        <v/>
      </c>
      <c r="V4099" s="42">
        <f>U4099/Q4099</f>
        <v/>
      </c>
      <c r="W4099" s="43">
        <f>IF(X4099=O4099,"MENOR",IF(X4099=S4099,"PROM[MEN-MED]","PROMEDIO"))</f>
        <v/>
      </c>
      <c r="X4099" s="163">
        <f>IF(V4099&lt;=300%,O4099,IF(AND(V4099&gt;100%,V4099&lt;=150%),S4099,R4099))</f>
        <v/>
      </c>
      <c r="Y4099" s="162">
        <f>ROUND(X4099,0)</f>
        <v/>
      </c>
    </row>
    <row r="4100" ht="15.75" customHeight="1">
      <c r="B4100" s="32" t="inlineStr">
        <is>
          <t>4.25</t>
        </is>
      </c>
      <c r="C4100" s="32" t="n">
        <v>8714199</v>
      </c>
      <c r="D4100" s="72" t="inlineStr">
        <is>
          <t>CAMBIO DE CONJUNTO DE LA CAJA DEL DIFERENCIAL</t>
        </is>
      </c>
      <c r="E4100" s="56" t="inlineStr">
        <is>
          <t xml:space="preserve">cambio de conjunto de la ca ja del diferencial </t>
        </is>
      </c>
      <c r="F4100" s="32" t="inlineStr">
        <is>
          <t>Unidad</t>
        </is>
      </c>
      <c r="G4100" s="35" t="inlineStr">
        <is>
          <t>suministro</t>
        </is>
      </c>
      <c r="H4100" s="159" t="n">
        <v>1892457</v>
      </c>
      <c r="I4100" s="37" t="n">
        <v>158.91</v>
      </c>
      <c r="J4100" s="37" t="n">
        <v>151.76</v>
      </c>
      <c r="K4100" s="160">
        <f>H4100*(I4100/J4100)</f>
        <v/>
      </c>
      <c r="L4100" s="159" t="n">
        <v>2332140.4253</v>
      </c>
      <c r="M4100" s="159" t="n">
        <v>2264214</v>
      </c>
      <c r="N4100" s="159" t="n">
        <v>2445351.12</v>
      </c>
      <c r="O4100" s="162">
        <f>MIN(K4100,L4100,M4100,N4100)</f>
        <v/>
      </c>
      <c r="P4100" s="162">
        <f>MAX(K4100,L4100,M4100,N4100)</f>
        <v/>
      </c>
      <c r="Q4100" s="162">
        <f>MEDIAN(K4100,L4100,M4100,N4100)</f>
        <v/>
      </c>
      <c r="R4100" s="162">
        <f>AVERAGE(K4100,L4100,M4100,N4100)</f>
        <v/>
      </c>
      <c r="S4100" s="162">
        <f>AVERAGE(O4100,Q4100)</f>
        <v/>
      </c>
      <c r="T4100" s="162">
        <f>AVERAGE(P4100,Q4100)</f>
        <v/>
      </c>
      <c r="U4100" s="41">
        <f>STDEVA(K4100,L4100,M4100,N4100)</f>
        <v/>
      </c>
      <c r="V4100" s="42">
        <f>U4100/Q4100</f>
        <v/>
      </c>
      <c r="W4100" s="43">
        <f>IF(X4100=O4100,"MENOR",IF(X4100=S4100,"PROM[MEN-MED]","PROMEDIO"))</f>
        <v/>
      </c>
      <c r="X4100" s="163">
        <f>IF(V4100&lt;=300%,O4100,IF(AND(V4100&gt;100%,V4100&lt;=150%),S4100,R4100))</f>
        <v/>
      </c>
      <c r="Y4100" s="162">
        <f>ROUND(X4100,0)</f>
        <v/>
      </c>
    </row>
    <row r="4101" ht="15.75" customHeight="1">
      <c r="B4101" s="32" t="inlineStr">
        <is>
          <t>4.26</t>
        </is>
      </c>
      <c r="C4101" s="32" t="n">
        <v>8714199</v>
      </c>
      <c r="D4101" s="72" t="inlineStr">
        <is>
          <t xml:space="preserve">CAMBIO DE RETEN DEL COJINETE LATERAL DEL DIFERENCIAL </t>
        </is>
      </c>
      <c r="E4101" s="56" t="inlineStr">
        <is>
          <t xml:space="preserve">cambio de reten del cojinete lateral del diferencial </t>
        </is>
      </c>
      <c r="F4101" s="32" t="inlineStr">
        <is>
          <t>Unidad</t>
        </is>
      </c>
      <c r="G4101" s="35" t="inlineStr">
        <is>
          <t>suministro</t>
        </is>
      </c>
      <c r="H4101" s="159" t="n">
        <v>820743</v>
      </c>
      <c r="I4101" s="37" t="n">
        <v>158.91</v>
      </c>
      <c r="J4101" s="37" t="n">
        <v>151.76</v>
      </c>
      <c r="K4101" s="160">
        <f>H4101*(I4101/J4101)</f>
        <v/>
      </c>
      <c r="L4101" s="159" t="n">
        <v>989878.414</v>
      </c>
      <c r="M4101" s="159" t="n">
        <v>961047</v>
      </c>
      <c r="N4101" s="159" t="n">
        <v>1037930.76</v>
      </c>
      <c r="O4101" s="162">
        <f>MIN(K4101,L4101,M4101,N4101)</f>
        <v/>
      </c>
      <c r="P4101" s="162">
        <f>MAX(K4101,L4101,M4101,N4101)</f>
        <v/>
      </c>
      <c r="Q4101" s="162">
        <f>MEDIAN(K4101,L4101,M4101,N4101)</f>
        <v/>
      </c>
      <c r="R4101" s="162">
        <f>AVERAGE(K4101,L4101,M4101,N4101)</f>
        <v/>
      </c>
      <c r="S4101" s="162">
        <f>AVERAGE(O4101,Q4101)</f>
        <v/>
      </c>
      <c r="T4101" s="162">
        <f>AVERAGE(P4101,Q4101)</f>
        <v/>
      </c>
      <c r="U4101" s="41">
        <f>STDEVA(K4101,L4101,M4101,N4101)</f>
        <v/>
      </c>
      <c r="V4101" s="42">
        <f>U4101/Q4101</f>
        <v/>
      </c>
      <c r="W4101" s="43">
        <f>IF(X4101=O4101,"MENOR",IF(X4101=S4101,"PROM[MEN-MED]","PROMEDIO"))</f>
        <v/>
      </c>
      <c r="X4101" s="163">
        <f>IF(V4101&lt;=300%,O4101,IF(AND(V4101&gt;100%,V4101&lt;=150%),S4101,R4101))</f>
        <v/>
      </c>
      <c r="Y4101" s="162">
        <f>ROUND(X4101,0)</f>
        <v/>
      </c>
    </row>
    <row r="4102" ht="15.75" customHeight="1">
      <c r="B4102" s="32" t="inlineStr">
        <is>
          <t>4.27</t>
        </is>
      </c>
      <c r="C4102" s="32" t="n">
        <v>8714199</v>
      </c>
      <c r="D4102" s="72" t="inlineStr">
        <is>
          <t>CAMBIO DE TAPON DE LLENADO DEL ALOJAMIENTO DEL EJE TRASERO</t>
        </is>
      </c>
      <c r="E4102" s="56" t="inlineStr">
        <is>
          <t>cambio de tapon de llenado del alojamiento del eje trasero</t>
        </is>
      </c>
      <c r="F4102" s="32" t="inlineStr">
        <is>
          <t>Unidad</t>
        </is>
      </c>
      <c r="G4102" s="35" t="inlineStr">
        <is>
          <t>suministro</t>
        </is>
      </c>
      <c r="H4102" s="159" t="n">
        <v>133399</v>
      </c>
      <c r="I4102" s="37" t="n">
        <v>158.91</v>
      </c>
      <c r="J4102" s="37" t="n">
        <v>151.76</v>
      </c>
      <c r="K4102" s="160">
        <f>H4102*(I4102/J4102)</f>
        <v/>
      </c>
      <c r="L4102" s="159" t="n">
        <v>171386.8464</v>
      </c>
      <c r="M4102" s="159" t="n">
        <v>166395</v>
      </c>
      <c r="N4102" s="159" t="n">
        <v>179706.6</v>
      </c>
      <c r="O4102" s="162">
        <f>MIN(K4102,L4102,M4102,N4102)</f>
        <v/>
      </c>
      <c r="P4102" s="162">
        <f>MAX(K4102,L4102,M4102,N4102)</f>
        <v/>
      </c>
      <c r="Q4102" s="162">
        <f>MEDIAN(K4102,L4102,M4102,N4102)</f>
        <v/>
      </c>
      <c r="R4102" s="162">
        <f>AVERAGE(K4102,L4102,M4102,N4102)</f>
        <v/>
      </c>
      <c r="S4102" s="162">
        <f>AVERAGE(O4102,Q4102)</f>
        <v/>
      </c>
      <c r="T4102" s="162">
        <f>AVERAGE(P4102,Q4102)</f>
        <v/>
      </c>
      <c r="U4102" s="41">
        <f>STDEVA(K4102,L4102,M4102,N4102)</f>
        <v/>
      </c>
      <c r="V4102" s="42">
        <f>U4102/Q4102</f>
        <v/>
      </c>
      <c r="W4102" s="43">
        <f>IF(X4102=O4102,"MENOR",IF(X4102=S4102,"PROM[MEN-MED]","PROMEDIO"))</f>
        <v/>
      </c>
      <c r="X4102" s="163">
        <f>IF(V4102&lt;=300%,O4102,IF(AND(V4102&gt;100%,V4102&lt;=150%),S4102,R4102))</f>
        <v/>
      </c>
      <c r="Y4102" s="162">
        <f>ROUND(X4102,0)</f>
        <v/>
      </c>
    </row>
    <row r="4103" ht="15.75" customHeight="1">
      <c r="B4103" s="32" t="inlineStr">
        <is>
          <t>4.28</t>
        </is>
      </c>
      <c r="C4103" s="32" t="n">
        <v>8714199</v>
      </c>
      <c r="D4103" s="72" t="inlineStr">
        <is>
          <t>CAMBIO DE TAPON DE DRENAJE DEL ALOJAMIENTO DEL EJE TRASERO</t>
        </is>
      </c>
      <c r="E4103" s="56" t="inlineStr">
        <is>
          <t>cambio de tapon de drenaje del alojamiento del eje trasero</t>
        </is>
      </c>
      <c r="F4103" s="32" t="inlineStr">
        <is>
          <t>Unidad</t>
        </is>
      </c>
      <c r="G4103" s="35" t="inlineStr">
        <is>
          <t>suministro</t>
        </is>
      </c>
      <c r="H4103" s="159" t="n">
        <v>133399</v>
      </c>
      <c r="I4103" s="37" t="n">
        <v>158.91</v>
      </c>
      <c r="J4103" s="37" t="n">
        <v>151.76</v>
      </c>
      <c r="K4103" s="160">
        <f>H4103*(I4103/J4103)</f>
        <v/>
      </c>
      <c r="L4103" s="159" t="n">
        <v>169785.2016</v>
      </c>
      <c r="M4103" s="159" t="n">
        <v>164840</v>
      </c>
      <c r="N4103" s="159" t="n">
        <v>178027.2</v>
      </c>
      <c r="O4103" s="162">
        <f>MIN(K4103,L4103,M4103,N4103)</f>
        <v/>
      </c>
      <c r="P4103" s="162">
        <f>MAX(K4103,L4103,M4103,N4103)</f>
        <v/>
      </c>
      <c r="Q4103" s="162">
        <f>MEDIAN(K4103,L4103,M4103,N4103)</f>
        <v/>
      </c>
      <c r="R4103" s="162">
        <f>AVERAGE(K4103,L4103,M4103,N4103)</f>
        <v/>
      </c>
      <c r="S4103" s="162">
        <f>AVERAGE(O4103,Q4103)</f>
        <v/>
      </c>
      <c r="T4103" s="162">
        <f>AVERAGE(P4103,Q4103)</f>
        <v/>
      </c>
      <c r="U4103" s="41">
        <f>STDEVA(K4103,L4103,M4103,N4103)</f>
        <v/>
      </c>
      <c r="V4103" s="42">
        <f>U4103/Q4103</f>
        <v/>
      </c>
      <c r="W4103" s="43">
        <f>IF(X4103=O4103,"MENOR",IF(X4103=S4103,"PROM[MEN-MED]","PROMEDIO"))</f>
        <v/>
      </c>
      <c r="X4103" s="163">
        <f>IF(V4103&lt;=300%,O4103,IF(AND(V4103&gt;100%,V4103&lt;=150%),S4103,R4103))</f>
        <v/>
      </c>
      <c r="Y4103" s="162">
        <f>ROUND(X4103,0)</f>
        <v/>
      </c>
    </row>
    <row r="4104" ht="15.75" customHeight="1">
      <c r="B4104" s="32" t="inlineStr">
        <is>
          <t>4.29</t>
        </is>
      </c>
      <c r="C4104" s="32" t="n">
        <v>8714199</v>
      </c>
      <c r="D4104" s="72" t="inlineStr">
        <is>
          <t>CAMBIO DE JUNTA DEL PORTADOR DEL DIFERENCIAL TRASERO</t>
        </is>
      </c>
      <c r="E4104" s="56" t="inlineStr">
        <is>
          <t>cambio de junta del portador del diferencial trasero</t>
        </is>
      </c>
      <c r="F4104" s="32" t="inlineStr">
        <is>
          <t>Unidad</t>
        </is>
      </c>
      <c r="G4104" s="35" t="inlineStr">
        <is>
          <t>suministro</t>
        </is>
      </c>
      <c r="H4104" s="159" t="n">
        <v>1896979</v>
      </c>
      <c r="I4104" s="37" t="n">
        <v>158.91</v>
      </c>
      <c r="J4104" s="37" t="n">
        <v>151.76</v>
      </c>
      <c r="K4104" s="160">
        <f>H4104*(I4104/J4104)</f>
        <v/>
      </c>
      <c r="L4104" s="159" t="n">
        <v>2399413.8385</v>
      </c>
      <c r="M4104" s="159" t="n">
        <v>2329528</v>
      </c>
      <c r="N4104" s="159" t="n">
        <v>2515890.24</v>
      </c>
      <c r="O4104" s="162">
        <f>MIN(K4104,L4104,M4104,N4104)</f>
        <v/>
      </c>
      <c r="P4104" s="162">
        <f>MAX(K4104,L4104,M4104,N4104)</f>
        <v/>
      </c>
      <c r="Q4104" s="162">
        <f>MEDIAN(K4104,L4104,M4104,N4104)</f>
        <v/>
      </c>
      <c r="R4104" s="162">
        <f>AVERAGE(K4104,L4104,M4104,N4104)</f>
        <v/>
      </c>
      <c r="S4104" s="162">
        <f>AVERAGE(O4104,Q4104)</f>
        <v/>
      </c>
      <c r="T4104" s="162">
        <f>AVERAGE(P4104,Q4104)</f>
        <v/>
      </c>
      <c r="U4104" s="41">
        <f>STDEVA(K4104,L4104,M4104,N4104)</f>
        <v/>
      </c>
      <c r="V4104" s="42">
        <f>U4104/Q4104</f>
        <v/>
      </c>
      <c r="W4104" s="43">
        <f>IF(X4104=O4104,"MENOR",IF(X4104=S4104,"PROM[MEN-MED]","PROMEDIO"))</f>
        <v/>
      </c>
      <c r="X4104" s="163">
        <f>IF(V4104&lt;=300%,O4104,IF(AND(V4104&gt;100%,V4104&lt;=150%),S4104,R4104))</f>
        <v/>
      </c>
      <c r="Y4104" s="162">
        <f>ROUND(X4104,0)</f>
        <v/>
      </c>
    </row>
    <row r="4105" ht="15.75" customHeight="1">
      <c r="B4105" s="32" t="inlineStr">
        <is>
          <t>4.30</t>
        </is>
      </c>
      <c r="C4105" s="32" t="n">
        <v>8714199</v>
      </c>
      <c r="D4105" s="72" t="inlineStr">
        <is>
          <t>CAMBIO DE CONJUNTO SOPORTE DEL DIFERENCIAL TRASERO</t>
        </is>
      </c>
      <c r="E4105" s="56" t="inlineStr">
        <is>
          <t>cambio de conjunto soporte del diferencial trasero</t>
        </is>
      </c>
      <c r="F4105" s="32" t="inlineStr">
        <is>
          <t>Unidad</t>
        </is>
      </c>
      <c r="G4105" s="35" t="inlineStr">
        <is>
          <t>suministro</t>
        </is>
      </c>
      <c r="H4105" s="159" t="n">
        <v>820743</v>
      </c>
      <c r="I4105" s="37" t="n">
        <v>158.91</v>
      </c>
      <c r="J4105" s="37" t="n">
        <v>151.76</v>
      </c>
      <c r="K4105" s="160">
        <f>H4105*(I4105/J4105)</f>
        <v/>
      </c>
      <c r="L4105" s="159" t="n">
        <v>1018710.1743</v>
      </c>
      <c r="M4105" s="159" t="n">
        <v>989039</v>
      </c>
      <c r="N4105" s="159" t="n">
        <v>1068162.12</v>
      </c>
      <c r="O4105" s="162">
        <f>MIN(K4105,L4105,M4105,N4105)</f>
        <v/>
      </c>
      <c r="P4105" s="162">
        <f>MAX(K4105,L4105,M4105,N4105)</f>
        <v/>
      </c>
      <c r="Q4105" s="162">
        <f>MEDIAN(K4105,L4105,M4105,N4105)</f>
        <v/>
      </c>
      <c r="R4105" s="162">
        <f>AVERAGE(K4105,L4105,M4105,N4105)</f>
        <v/>
      </c>
      <c r="S4105" s="162">
        <f>AVERAGE(O4105,Q4105)</f>
        <v/>
      </c>
      <c r="T4105" s="162">
        <f>AVERAGE(P4105,Q4105)</f>
        <v/>
      </c>
      <c r="U4105" s="41">
        <f>STDEVA(K4105,L4105,M4105,N4105)</f>
        <v/>
      </c>
      <c r="V4105" s="42">
        <f>U4105/Q4105</f>
        <v/>
      </c>
      <c r="W4105" s="43">
        <f>IF(X4105=O4105,"MENOR",IF(X4105=S4105,"PROM[MEN-MED]","PROMEDIO"))</f>
        <v/>
      </c>
      <c r="X4105" s="163">
        <f>IF(V4105&lt;=300%,O4105,IF(AND(V4105&gt;100%,V4105&lt;=150%),S4105,R4105))</f>
        <v/>
      </c>
      <c r="Y4105" s="162">
        <f>ROUND(X4105,0)</f>
        <v/>
      </c>
    </row>
    <row r="4106" ht="15.75" customHeight="1">
      <c r="B4106" s="32" t="inlineStr">
        <is>
          <t>4.31</t>
        </is>
      </c>
      <c r="C4106" s="32" t="n">
        <v>8714199</v>
      </c>
      <c r="D4106" s="72" t="inlineStr">
        <is>
          <t>CAMBIO DE SUBCONJUNTO DE LA BRIDA GEMELA DEL ENGRANAJE IMPULSOR TRASERO</t>
        </is>
      </c>
      <c r="E4106" s="56" t="inlineStr">
        <is>
          <t>cambio de subconjunto de la brida gemela del engranaje impulsor trasero</t>
        </is>
      </c>
      <c r="F4106" s="32" t="inlineStr">
        <is>
          <t>Unidad</t>
        </is>
      </c>
      <c r="G4106" s="35" t="inlineStr">
        <is>
          <t>suministro</t>
        </is>
      </c>
      <c r="H4106" s="159" t="n">
        <v>1079628</v>
      </c>
      <c r="I4106" s="37" t="n">
        <v>158.91</v>
      </c>
      <c r="J4106" s="37" t="n">
        <v>151.76</v>
      </c>
      <c r="K4106" s="160">
        <f>H4106*(I4106/J4106)</f>
        <v/>
      </c>
      <c r="L4106" s="159" t="n">
        <v>1345465.3128</v>
      </c>
      <c r="M4106" s="159" t="n">
        <v>1306277</v>
      </c>
      <c r="N4106" s="159" t="n">
        <v>1410779.16</v>
      </c>
      <c r="O4106" s="162">
        <f>MIN(K4106,L4106,M4106,N4106)</f>
        <v/>
      </c>
      <c r="P4106" s="162">
        <f>MAX(K4106,L4106,M4106,N4106)</f>
        <v/>
      </c>
      <c r="Q4106" s="162">
        <f>MEDIAN(K4106,L4106,M4106,N4106)</f>
        <v/>
      </c>
      <c r="R4106" s="162">
        <f>AVERAGE(K4106,L4106,M4106,N4106)</f>
        <v/>
      </c>
      <c r="S4106" s="162">
        <f>AVERAGE(O4106,Q4106)</f>
        <v/>
      </c>
      <c r="T4106" s="162">
        <f>AVERAGE(P4106,Q4106)</f>
        <v/>
      </c>
      <c r="U4106" s="41">
        <f>STDEVA(K4106,L4106,M4106,N4106)</f>
        <v/>
      </c>
      <c r="V4106" s="42">
        <f>U4106/Q4106</f>
        <v/>
      </c>
      <c r="W4106" s="43">
        <f>IF(X4106=O4106,"MENOR",IF(X4106=S4106,"PROM[MEN-MED]","PROMEDIO"))</f>
        <v/>
      </c>
      <c r="X4106" s="163">
        <f>IF(V4106&lt;=300%,O4106,IF(AND(V4106&gt;100%,V4106&lt;=150%),S4106,R4106))</f>
        <v/>
      </c>
      <c r="Y4106" s="162">
        <f>ROUND(X4106,0)</f>
        <v/>
      </c>
    </row>
    <row r="4107" ht="15.75" customHeight="1">
      <c r="B4107" s="32" t="inlineStr">
        <is>
          <t>4.32</t>
        </is>
      </c>
      <c r="C4107" s="32" t="n">
        <v>8714199</v>
      </c>
      <c r="D4107" s="72" t="inlineStr">
        <is>
          <t>CAMBIO DE COJINETE INTERFIOR DE LA CAJA DEL DIFERENCIAL TRASERO</t>
        </is>
      </c>
      <c r="E4107" s="56" t="inlineStr">
        <is>
          <t>cambio de cojinete interfior de la caja del diferencial trasero</t>
        </is>
      </c>
      <c r="F4107" s="32" t="inlineStr">
        <is>
          <t>Unidad</t>
        </is>
      </c>
      <c r="G4107" s="35" t="inlineStr">
        <is>
          <t>suministro</t>
        </is>
      </c>
      <c r="H4107" s="159" t="n">
        <v>1891327</v>
      </c>
      <c r="I4107" s="37" t="n">
        <v>158.91</v>
      </c>
      <c r="J4107" s="37" t="n">
        <v>151.76</v>
      </c>
      <c r="K4107" s="160">
        <f>H4107*(I4107/J4107)</f>
        <v/>
      </c>
      <c r="L4107" s="159" t="n">
        <v>2399413.8385</v>
      </c>
      <c r="M4107" s="159" t="n">
        <v>2329528</v>
      </c>
      <c r="N4107" s="159" t="n">
        <v>2515890.24</v>
      </c>
      <c r="O4107" s="162">
        <f>MIN(K4107,L4107,M4107,N4107)</f>
        <v/>
      </c>
      <c r="P4107" s="162">
        <f>MAX(K4107,L4107,M4107,N4107)</f>
        <v/>
      </c>
      <c r="Q4107" s="162">
        <f>MEDIAN(K4107,L4107,M4107,N4107)</f>
        <v/>
      </c>
      <c r="R4107" s="162">
        <f>AVERAGE(K4107,L4107,M4107,N4107)</f>
        <v/>
      </c>
      <c r="S4107" s="162">
        <f>AVERAGE(O4107,Q4107)</f>
        <v/>
      </c>
      <c r="T4107" s="162">
        <f>AVERAGE(P4107,Q4107)</f>
        <v/>
      </c>
      <c r="U4107" s="41">
        <f>STDEVA(K4107,L4107,M4107,N4107)</f>
        <v/>
      </c>
      <c r="V4107" s="42">
        <f>U4107/Q4107</f>
        <v/>
      </c>
      <c r="W4107" s="43">
        <f>IF(X4107=O4107,"MENOR",IF(X4107=S4107,"PROM[MEN-MED]","PROMEDIO"))</f>
        <v/>
      </c>
      <c r="X4107" s="163">
        <f>IF(V4107&lt;=300%,O4107,IF(AND(V4107&gt;100%,V4107&lt;=150%),S4107,R4107))</f>
        <v/>
      </c>
      <c r="Y4107" s="162">
        <f>ROUND(X4107,0)</f>
        <v/>
      </c>
    </row>
    <row r="4108" ht="15.75" customHeight="1">
      <c r="B4108" s="32" t="inlineStr">
        <is>
          <t>4.33</t>
        </is>
      </c>
      <c r="C4108" s="32" t="n">
        <v>8714199</v>
      </c>
      <c r="D4108" s="72" t="inlineStr">
        <is>
          <t>CAMBIO DE ENGRANAJE IMPULSOR DEL DIFERENCIAL TRASERO</t>
        </is>
      </c>
      <c r="E4108" s="56" t="inlineStr">
        <is>
          <t>cambio de engranaje impulsor del diferencial trasero</t>
        </is>
      </c>
      <c r="F4108" s="32" t="inlineStr">
        <is>
          <t>Unidad</t>
        </is>
      </c>
      <c r="G4108" s="35" t="inlineStr">
        <is>
          <t>suministro</t>
        </is>
      </c>
      <c r="H4108" s="159" t="n">
        <v>1891327</v>
      </c>
      <c r="I4108" s="37" t="n">
        <v>158.91</v>
      </c>
      <c r="J4108" s="37" t="n">
        <v>151.76</v>
      </c>
      <c r="K4108" s="160">
        <f>H4108*(I4108/J4108)</f>
        <v/>
      </c>
      <c r="L4108" s="159" t="n">
        <v>2309716.2914</v>
      </c>
      <c r="M4108" s="159" t="n">
        <v>2242443</v>
      </c>
      <c r="N4108" s="159" t="n">
        <v>2421838.44</v>
      </c>
      <c r="O4108" s="162">
        <f>MIN(K4108,L4108,M4108,N4108)</f>
        <v/>
      </c>
      <c r="P4108" s="162">
        <f>MAX(K4108,L4108,M4108,N4108)</f>
        <v/>
      </c>
      <c r="Q4108" s="162">
        <f>MEDIAN(K4108,L4108,M4108,N4108)</f>
        <v/>
      </c>
      <c r="R4108" s="162">
        <f>AVERAGE(K4108,L4108,M4108,N4108)</f>
        <v/>
      </c>
      <c r="S4108" s="162">
        <f>AVERAGE(O4108,Q4108)</f>
        <v/>
      </c>
      <c r="T4108" s="162">
        <f>AVERAGE(P4108,Q4108)</f>
        <v/>
      </c>
      <c r="U4108" s="41">
        <f>STDEVA(K4108,L4108,M4108,N4108)</f>
        <v/>
      </c>
      <c r="V4108" s="42">
        <f>U4108/Q4108</f>
        <v/>
      </c>
      <c r="W4108" s="43">
        <f>IF(X4108=O4108,"MENOR",IF(X4108=S4108,"PROM[MEN-MED]","PROMEDIO"))</f>
        <v/>
      </c>
      <c r="X4108" s="163">
        <f>IF(V4108&lt;=300%,O4108,IF(AND(V4108&gt;100%,V4108&lt;=150%),S4108,R4108))</f>
        <v/>
      </c>
      <c r="Y4108" s="162">
        <f>ROUND(X4108,0)</f>
        <v/>
      </c>
    </row>
    <row r="4109" ht="15.75" customHeight="1">
      <c r="B4109" s="32" t="inlineStr">
        <is>
          <t>4.34</t>
        </is>
      </c>
      <c r="C4109" s="32" t="n">
        <v>8714199</v>
      </c>
      <c r="D4109" s="72" t="inlineStr">
        <is>
          <t>CAMBIO DE CORONA DENTADA DEL DIFERENCIAL TRASERO</t>
        </is>
      </c>
      <c r="E4109" s="56" t="inlineStr">
        <is>
          <t>cambio de corona dentada del diferencial trasero</t>
        </is>
      </c>
      <c r="F4109" s="32" t="inlineStr">
        <is>
          <t>Unidad</t>
        </is>
      </c>
      <c r="G4109" s="35" t="inlineStr">
        <is>
          <t>suministro</t>
        </is>
      </c>
      <c r="H4109" s="159" t="n">
        <v>1891327</v>
      </c>
      <c r="I4109" s="37" t="n">
        <v>158.91</v>
      </c>
      <c r="J4109" s="37" t="n">
        <v>151.76</v>
      </c>
      <c r="K4109" s="160">
        <f>H4109*(I4109/J4109)</f>
        <v/>
      </c>
      <c r="L4109" s="159" t="n">
        <v>2399413.8385</v>
      </c>
      <c r="M4109" s="159" t="n">
        <v>2329528</v>
      </c>
      <c r="N4109" s="159" t="n">
        <v>2515890.24</v>
      </c>
      <c r="O4109" s="162">
        <f>MIN(K4109,L4109,M4109,N4109)</f>
        <v/>
      </c>
      <c r="P4109" s="162">
        <f>MAX(K4109,L4109,M4109,N4109)</f>
        <v/>
      </c>
      <c r="Q4109" s="162">
        <f>MEDIAN(K4109,L4109,M4109,N4109)</f>
        <v/>
      </c>
      <c r="R4109" s="162">
        <f>AVERAGE(K4109,L4109,M4109,N4109)</f>
        <v/>
      </c>
      <c r="S4109" s="162">
        <f>AVERAGE(O4109,Q4109)</f>
        <v/>
      </c>
      <c r="T4109" s="162">
        <f>AVERAGE(P4109,Q4109)</f>
        <v/>
      </c>
      <c r="U4109" s="41">
        <f>STDEVA(K4109,L4109,M4109,N4109)</f>
        <v/>
      </c>
      <c r="V4109" s="42">
        <f>U4109/Q4109</f>
        <v/>
      </c>
      <c r="W4109" s="43">
        <f>IF(X4109=O4109,"MENOR",IF(X4109=S4109,"PROM[MEN-MED]","PROMEDIO"))</f>
        <v/>
      </c>
      <c r="X4109" s="163">
        <f>IF(V4109&lt;=300%,O4109,IF(AND(V4109&gt;100%,V4109&lt;=150%),S4109,R4109))</f>
        <v/>
      </c>
      <c r="Y4109" s="162">
        <f>ROUND(X4109,0)</f>
        <v/>
      </c>
    </row>
    <row r="4110" ht="15.75" customHeight="1">
      <c r="B4110" s="32" t="inlineStr">
        <is>
          <t>4.35</t>
        </is>
      </c>
      <c r="C4110" s="32" t="n">
        <v>8714199</v>
      </c>
      <c r="D4110" s="72" t="inlineStr">
        <is>
          <t>CAMBIO DE CAJA DERECHA DEL DIFERENCIAL TRASERO</t>
        </is>
      </c>
      <c r="E4110" s="56" t="inlineStr">
        <is>
          <t>cambio de caja derecha del diferencial trasero</t>
        </is>
      </c>
      <c r="F4110" s="32" t="inlineStr">
        <is>
          <t>Unidad</t>
        </is>
      </c>
      <c r="G4110" s="35" t="inlineStr">
        <is>
          <t>suministro</t>
        </is>
      </c>
      <c r="H4110" s="159" t="n">
        <v>1891327</v>
      </c>
      <c r="I4110" s="37" t="n">
        <v>158.91</v>
      </c>
      <c r="J4110" s="37" t="n">
        <v>151.76</v>
      </c>
      <c r="K4110" s="160">
        <f>H4110*(I4110/J4110)</f>
        <v/>
      </c>
      <c r="L4110" s="159" t="n">
        <v>2399413.8385</v>
      </c>
      <c r="M4110" s="159" t="n">
        <v>2329528</v>
      </c>
      <c r="N4110" s="159" t="n">
        <v>2515890.24</v>
      </c>
      <c r="O4110" s="162">
        <f>MIN(K4110,L4110,M4110,N4110)</f>
        <v/>
      </c>
      <c r="P4110" s="162">
        <f>MAX(K4110,L4110,M4110,N4110)</f>
        <v/>
      </c>
      <c r="Q4110" s="162">
        <f>MEDIAN(K4110,L4110,M4110,N4110)</f>
        <v/>
      </c>
      <c r="R4110" s="162">
        <f>AVERAGE(K4110,L4110,M4110,N4110)</f>
        <v/>
      </c>
      <c r="S4110" s="162">
        <f>AVERAGE(O4110,Q4110)</f>
        <v/>
      </c>
      <c r="T4110" s="162">
        <f>AVERAGE(P4110,Q4110)</f>
        <v/>
      </c>
      <c r="U4110" s="41">
        <f>STDEVA(K4110,L4110,M4110,N4110)</f>
        <v/>
      </c>
      <c r="V4110" s="42">
        <f>U4110/Q4110</f>
        <v/>
      </c>
      <c r="W4110" s="43">
        <f>IF(X4110=O4110,"MENOR",IF(X4110=S4110,"PROM[MEN-MED]","PROMEDIO"))</f>
        <v/>
      </c>
      <c r="X4110" s="163">
        <f>IF(V4110&lt;=300%,O4110,IF(AND(V4110&gt;100%,V4110&lt;=150%),S4110,R4110))</f>
        <v/>
      </c>
      <c r="Y4110" s="162">
        <f>ROUND(X4110,0)</f>
        <v/>
      </c>
    </row>
    <row r="4111" ht="15.75" customHeight="1">
      <c r="B4111" s="32" t="inlineStr">
        <is>
          <t>4.36</t>
        </is>
      </c>
      <c r="C4111" s="32" t="n">
        <v>8714199</v>
      </c>
      <c r="D4111" s="72" t="inlineStr">
        <is>
          <t>CAMBIO DE CAJA IZQUIERDA DEL DIFERENCIAL TRASERO</t>
        </is>
      </c>
      <c r="E4111" s="56" t="inlineStr">
        <is>
          <t>cambio de caja izquierda del diferencial trasero</t>
        </is>
      </c>
      <c r="F4111" s="32" t="inlineStr">
        <is>
          <t>Unidad</t>
        </is>
      </c>
      <c r="G4111" s="35" t="inlineStr">
        <is>
          <t>suministro</t>
        </is>
      </c>
      <c r="H4111" s="159" t="n">
        <v>1891327</v>
      </c>
      <c r="I4111" s="37" t="n">
        <v>158.91</v>
      </c>
      <c r="J4111" s="37" t="n">
        <v>151.76</v>
      </c>
      <c r="K4111" s="160">
        <f>H4111*(I4111/J4111)</f>
        <v/>
      </c>
      <c r="L4111" s="159" t="n">
        <v>2309716.2914</v>
      </c>
      <c r="M4111" s="159" t="n">
        <v>2242443</v>
      </c>
      <c r="N4111" s="159" t="n">
        <v>2421838.44</v>
      </c>
      <c r="O4111" s="162">
        <f>MIN(K4111,L4111,M4111,N4111)</f>
        <v/>
      </c>
      <c r="P4111" s="162">
        <f>MAX(K4111,L4111,M4111,N4111)</f>
        <v/>
      </c>
      <c r="Q4111" s="162">
        <f>MEDIAN(K4111,L4111,M4111,N4111)</f>
        <v/>
      </c>
      <c r="R4111" s="162">
        <f>AVERAGE(K4111,L4111,M4111,N4111)</f>
        <v/>
      </c>
      <c r="S4111" s="162">
        <f>AVERAGE(O4111,Q4111)</f>
        <v/>
      </c>
      <c r="T4111" s="162">
        <f>AVERAGE(P4111,Q4111)</f>
        <v/>
      </c>
      <c r="U4111" s="41">
        <f>STDEVA(K4111,L4111,M4111,N4111)</f>
        <v/>
      </c>
      <c r="V4111" s="42">
        <f>U4111/Q4111</f>
        <v/>
      </c>
      <c r="W4111" s="43">
        <f>IF(X4111=O4111,"MENOR",IF(X4111=S4111,"PROM[MEN-MED]","PROMEDIO"))</f>
        <v/>
      </c>
      <c r="X4111" s="163">
        <f>IF(V4111&lt;=300%,O4111,IF(AND(V4111&gt;100%,V4111&lt;=150%),S4111,R4111))</f>
        <v/>
      </c>
      <c r="Y4111" s="162">
        <f>ROUND(X4111,0)</f>
        <v/>
      </c>
    </row>
    <row r="4112" ht="15.75" customHeight="1">
      <c r="B4112" s="26" t="inlineStr">
        <is>
          <t>5.</t>
        </is>
      </c>
      <c r="C4112" s="142" t="inlineStr">
        <is>
          <t>SISTEMA ELÉCTRICO</t>
        </is>
      </c>
      <c r="H4112" s="157" t="n"/>
      <c r="I4112" s="29" t="n"/>
      <c r="J4112" s="29" t="n"/>
      <c r="K4112" s="157" t="n"/>
      <c r="L4112" s="157" t="n"/>
      <c r="M4112" s="157" t="n"/>
      <c r="N4112" s="157" t="n"/>
      <c r="O4112" s="29" t="n"/>
      <c r="P4112" s="29" t="n"/>
      <c r="Q4112" s="29" t="n"/>
      <c r="R4112" s="29" t="n"/>
      <c r="S4112" s="29" t="n"/>
      <c r="T4112" s="29" t="n"/>
      <c r="U4112" s="29" t="n"/>
      <c r="V4112" s="75" t="n"/>
      <c r="W4112" s="29" t="n"/>
      <c r="X4112" s="29" t="n"/>
      <c r="Y4112" s="29" t="n"/>
    </row>
    <row r="4113" ht="15.75" customHeight="1">
      <c r="B4113" s="32" t="inlineStr">
        <is>
          <t>5.1</t>
        </is>
      </c>
      <c r="C4113" s="32" t="n">
        <v>8714199</v>
      </c>
      <c r="D4113" s="59" t="inlineStr">
        <is>
          <t>CAMBIO DE ALTERNADOR</t>
        </is>
      </c>
      <c r="E4113" s="56" t="inlineStr">
        <is>
          <t>cambio de alternador</t>
        </is>
      </c>
      <c r="F4113" s="32" t="inlineStr">
        <is>
          <t>Unidad</t>
        </is>
      </c>
      <c r="G4113" s="35" t="inlineStr">
        <is>
          <t>suministro</t>
        </is>
      </c>
      <c r="H4113" s="159" t="n">
        <v>683953</v>
      </c>
      <c r="I4113" s="37" t="n">
        <v>158.91</v>
      </c>
      <c r="J4113" s="37" t="n">
        <v>151.76</v>
      </c>
      <c r="K4113" s="160">
        <f>H4113*(I4113/J4113)</f>
        <v/>
      </c>
      <c r="L4113" s="159" t="n">
        <v>848924.9727</v>
      </c>
      <c r="M4113" s="159" t="n">
        <v>824199</v>
      </c>
      <c r="N4113" s="159" t="n">
        <v>890134.92</v>
      </c>
      <c r="O4113" s="162">
        <f>MIN(K4113,L4113,M4113,N4113)</f>
        <v/>
      </c>
      <c r="P4113" s="162">
        <f>MAX(K4113,L4113,M4113,N4113)</f>
        <v/>
      </c>
      <c r="Q4113" s="162">
        <f>MEDIAN(K4113,L4113,M4113,N4113)</f>
        <v/>
      </c>
      <c r="R4113" s="162">
        <f>AVERAGE(K4113,L4113,M4113,N4113)</f>
        <v/>
      </c>
      <c r="S4113" s="162">
        <f>AVERAGE(O4113,Q4113)</f>
        <v/>
      </c>
      <c r="T4113" s="162">
        <f>AVERAGE(P4113,Q4113)</f>
        <v/>
      </c>
      <c r="U4113" s="41">
        <f>STDEVA(K4113,L4113,M4113,N4113)</f>
        <v/>
      </c>
      <c r="V4113" s="42">
        <f>U4113/Q4113</f>
        <v/>
      </c>
      <c r="W4113" s="43">
        <f>IF(X4113=O4113,"MENOR",IF(X4113=S4113,"PROM[MEN-MED]","PROMEDIO"))</f>
        <v/>
      </c>
      <c r="X4113" s="163">
        <f>IF(V4113&lt;=300%,O4113,IF(AND(V4113&gt;100%,V4113&lt;=150%),S4113,R4113))</f>
        <v/>
      </c>
      <c r="Y4113" s="162">
        <f>ROUND(X4113,0)</f>
        <v/>
      </c>
    </row>
    <row r="4114" ht="15.75" customHeight="1">
      <c r="B4114" s="32" t="inlineStr">
        <is>
          <t>5.2</t>
        </is>
      </c>
      <c r="C4114" s="32" t="n">
        <v>8714199</v>
      </c>
      <c r="D4114" s="59" t="inlineStr">
        <is>
          <t>CAMBIO DE AUTOMÁTICO MOTOR DE ARRANQUE (SOLENOIDE)</t>
        </is>
      </c>
      <c r="E4114" s="34" t="inlineStr">
        <is>
          <t>cambio de automático motor de arranque (solenoide)</t>
        </is>
      </c>
      <c r="F4114" s="32" t="inlineStr">
        <is>
          <t>Unidad</t>
        </is>
      </c>
      <c r="G4114" s="35" t="inlineStr">
        <is>
          <t>suministro</t>
        </is>
      </c>
      <c r="H4114" s="159" t="n">
        <v>683953</v>
      </c>
      <c r="I4114" s="37" t="n">
        <v>158.91</v>
      </c>
      <c r="J4114" s="37" t="n">
        <v>151.76</v>
      </c>
      <c r="K4114" s="160">
        <f>H4114*(I4114/J4114)</f>
        <v/>
      </c>
      <c r="L4114" s="159" t="n">
        <v>856933.2205000001</v>
      </c>
      <c r="M4114" s="159" t="n">
        <v>831974</v>
      </c>
      <c r="N4114" s="159" t="n">
        <v>898531.92</v>
      </c>
      <c r="O4114" s="162">
        <f>MIN(K4114,L4114,M4114,N4114)</f>
        <v/>
      </c>
      <c r="P4114" s="162">
        <f>MAX(K4114,L4114,M4114,N4114)</f>
        <v/>
      </c>
      <c r="Q4114" s="162">
        <f>MEDIAN(K4114,L4114,M4114,N4114)</f>
        <v/>
      </c>
      <c r="R4114" s="162">
        <f>AVERAGE(K4114,L4114,M4114,N4114)</f>
        <v/>
      </c>
      <c r="S4114" s="162">
        <f>AVERAGE(O4114,Q4114)</f>
        <v/>
      </c>
      <c r="T4114" s="162">
        <f>AVERAGE(P4114,Q4114)</f>
        <v/>
      </c>
      <c r="U4114" s="41">
        <f>STDEVA(K4114,L4114,M4114,N4114)</f>
        <v/>
      </c>
      <c r="V4114" s="42">
        <f>U4114/Q4114</f>
        <v/>
      </c>
      <c r="W4114" s="43">
        <f>IF(X4114=O4114,"MENOR",IF(X4114=S4114,"PROM[MEN-MED]","PROMEDIO"))</f>
        <v/>
      </c>
      <c r="X4114" s="163">
        <f>IF(V4114&lt;=300%,O4114,IF(AND(V4114&gt;100%,V4114&lt;=150%),S4114,R4114))</f>
        <v/>
      </c>
      <c r="Y4114" s="162">
        <f>ROUND(X4114,0)</f>
        <v/>
      </c>
    </row>
    <row r="4115" ht="15.75" customHeight="1">
      <c r="B4115" s="32" t="inlineStr">
        <is>
          <t>5.3</t>
        </is>
      </c>
      <c r="C4115" s="32" t="n">
        <v>8714199</v>
      </c>
      <c r="D4115" s="59" t="inlineStr">
        <is>
          <t>CAMBIO DE BALINERA DEL ALTERNADOR</t>
        </is>
      </c>
      <c r="E4115" s="56" t="inlineStr">
        <is>
          <t>cambio de balinera del alternador</t>
        </is>
      </c>
      <c r="F4115" s="32" t="inlineStr">
        <is>
          <t>Unidad</t>
        </is>
      </c>
      <c r="G4115" s="35" t="inlineStr">
        <is>
          <t>suministro</t>
        </is>
      </c>
      <c r="H4115" s="159" t="n">
        <v>683953</v>
      </c>
      <c r="I4115" s="37" t="n">
        <v>158.91</v>
      </c>
      <c r="J4115" s="37" t="n">
        <v>151.76</v>
      </c>
      <c r="K4115" s="160">
        <f>H4115*(I4115/J4115)</f>
        <v/>
      </c>
      <c r="L4115" s="159" t="n">
        <v>840915.6896</v>
      </c>
      <c r="M4115" s="159" t="n">
        <v>816423</v>
      </c>
      <c r="N4115" s="159" t="n">
        <v>881736.84</v>
      </c>
      <c r="O4115" s="162">
        <f>MIN(K4115,L4115,M4115,N4115)</f>
        <v/>
      </c>
      <c r="P4115" s="162">
        <f>MAX(K4115,L4115,M4115,N4115)</f>
        <v/>
      </c>
      <c r="Q4115" s="162">
        <f>MEDIAN(K4115,L4115,M4115,N4115)</f>
        <v/>
      </c>
      <c r="R4115" s="162">
        <f>AVERAGE(K4115,L4115,M4115,N4115)</f>
        <v/>
      </c>
      <c r="S4115" s="162">
        <f>AVERAGE(O4115,Q4115)</f>
        <v/>
      </c>
      <c r="T4115" s="162">
        <f>AVERAGE(P4115,Q4115)</f>
        <v/>
      </c>
      <c r="U4115" s="41">
        <f>STDEVA(K4115,L4115,M4115,N4115)</f>
        <v/>
      </c>
      <c r="V4115" s="42">
        <f>U4115/Q4115</f>
        <v/>
      </c>
      <c r="W4115" s="43">
        <f>IF(X4115=O4115,"MENOR",IF(X4115=S4115,"PROM[MEN-MED]","PROMEDIO"))</f>
        <v/>
      </c>
      <c r="X4115" s="163">
        <f>IF(V4115&lt;=300%,O4115,IF(AND(V4115&gt;100%,V4115&lt;=150%),S4115,R4115))</f>
        <v/>
      </c>
      <c r="Y4115" s="162">
        <f>ROUND(X4115,0)</f>
        <v/>
      </c>
    </row>
    <row r="4116" ht="15.75" customHeight="1">
      <c r="B4116" s="32" t="inlineStr">
        <is>
          <t>5.4</t>
        </is>
      </c>
      <c r="C4116" s="32" t="n">
        <v>8714199</v>
      </c>
      <c r="D4116" s="59" t="inlineStr">
        <is>
          <t>CAMBIO DE BOBINA DE ENCENDIDO</t>
        </is>
      </c>
      <c r="E4116" s="56" t="inlineStr">
        <is>
          <t>cambio de bobina de encendido</t>
        </is>
      </c>
      <c r="F4116" s="32" t="inlineStr">
        <is>
          <t>Unidad</t>
        </is>
      </c>
      <c r="G4116" s="35" t="inlineStr">
        <is>
          <t>suministro</t>
        </is>
      </c>
      <c r="H4116" s="159" t="n">
        <v>410372</v>
      </c>
      <c r="I4116" s="37" t="n">
        <v>158.91</v>
      </c>
      <c r="J4116" s="37" t="n">
        <v>151.76</v>
      </c>
      <c r="K4116" s="160">
        <f>H4116*(I4116/J4116)</f>
        <v/>
      </c>
      <c r="L4116" s="159" t="n">
        <v>499744.665</v>
      </c>
      <c r="M4116" s="159" t="n">
        <v>485189</v>
      </c>
      <c r="N4116" s="159" t="n">
        <v>524004.12</v>
      </c>
      <c r="O4116" s="162">
        <f>MIN(K4116,L4116,M4116,N4116)</f>
        <v/>
      </c>
      <c r="P4116" s="162">
        <f>MAX(K4116,L4116,M4116,N4116)</f>
        <v/>
      </c>
      <c r="Q4116" s="162">
        <f>MEDIAN(K4116,L4116,M4116,N4116)</f>
        <v/>
      </c>
      <c r="R4116" s="162">
        <f>AVERAGE(K4116,L4116,M4116,N4116)</f>
        <v/>
      </c>
      <c r="S4116" s="162">
        <f>AVERAGE(O4116,Q4116)</f>
        <v/>
      </c>
      <c r="T4116" s="162">
        <f>AVERAGE(P4116,Q4116)</f>
        <v/>
      </c>
      <c r="U4116" s="41">
        <f>STDEVA(K4116,L4116,M4116,N4116)</f>
        <v/>
      </c>
      <c r="V4116" s="42">
        <f>U4116/Q4116</f>
        <v/>
      </c>
      <c r="W4116" s="43">
        <f>IF(X4116=O4116,"MENOR",IF(X4116=S4116,"PROM[MEN-MED]","PROMEDIO"))</f>
        <v/>
      </c>
      <c r="X4116" s="163">
        <f>IF(V4116&lt;=300%,O4116,IF(AND(V4116&gt;100%,V4116&lt;=150%),S4116,R4116))</f>
        <v/>
      </c>
      <c r="Y4116" s="162">
        <f>ROUND(X4116,0)</f>
        <v/>
      </c>
    </row>
    <row r="4117" ht="15.75" customHeight="1">
      <c r="B4117" s="32" t="inlineStr">
        <is>
          <t>5.5</t>
        </is>
      </c>
      <c r="C4117" s="32" t="n">
        <v>8714199</v>
      </c>
      <c r="D4117" s="59" t="inlineStr">
        <is>
          <t>CAMBIO DE BOMBA DE GASOLINA (PILA)</t>
        </is>
      </c>
      <c r="E4117" s="56" t="inlineStr">
        <is>
          <t>cambio de bomba de gasolina (pila)</t>
        </is>
      </c>
      <c r="F4117" s="32" t="inlineStr">
        <is>
          <t>Unidad</t>
        </is>
      </c>
      <c r="G4117" s="35" t="inlineStr">
        <is>
          <t>suministro</t>
        </is>
      </c>
      <c r="H4117" s="159" t="n">
        <v>820743</v>
      </c>
      <c r="I4117" s="37" t="n">
        <v>158.91</v>
      </c>
      <c r="J4117" s="37" t="n">
        <v>151.76</v>
      </c>
      <c r="K4117" s="160">
        <f>H4117*(I4117/J4117)</f>
        <v/>
      </c>
      <c r="L4117" s="159" t="n">
        <v>989878.414</v>
      </c>
      <c r="M4117" s="159" t="n">
        <v>961047</v>
      </c>
      <c r="N4117" s="159" t="n">
        <v>1037930.76</v>
      </c>
      <c r="O4117" s="162">
        <f>MIN(K4117,L4117,M4117,N4117)</f>
        <v/>
      </c>
      <c r="P4117" s="162">
        <f>MAX(K4117,L4117,M4117,N4117)</f>
        <v/>
      </c>
      <c r="Q4117" s="162">
        <f>MEDIAN(K4117,L4117,M4117,N4117)</f>
        <v/>
      </c>
      <c r="R4117" s="162">
        <f>AVERAGE(K4117,L4117,M4117,N4117)</f>
        <v/>
      </c>
      <c r="S4117" s="162">
        <f>AVERAGE(O4117,Q4117)</f>
        <v/>
      </c>
      <c r="T4117" s="162">
        <f>AVERAGE(P4117,Q4117)</f>
        <v/>
      </c>
      <c r="U4117" s="41">
        <f>STDEVA(K4117,L4117,M4117,N4117)</f>
        <v/>
      </c>
      <c r="V4117" s="42">
        <f>U4117/Q4117</f>
        <v/>
      </c>
      <c r="W4117" s="43">
        <f>IF(X4117=O4117,"MENOR",IF(X4117=S4117,"PROM[MEN-MED]","PROMEDIO"))</f>
        <v/>
      </c>
      <c r="X4117" s="163">
        <f>IF(V4117&lt;=300%,O4117,IF(AND(V4117&gt;100%,V4117&lt;=150%),S4117,R4117))</f>
        <v/>
      </c>
      <c r="Y4117" s="162">
        <f>ROUND(X4117,0)</f>
        <v/>
      </c>
    </row>
    <row r="4118" ht="15.75" customHeight="1">
      <c r="B4118" s="32" t="inlineStr">
        <is>
          <t>5.6</t>
        </is>
      </c>
      <c r="C4118" s="32" t="n">
        <v>8714199</v>
      </c>
      <c r="D4118" s="59" t="inlineStr">
        <is>
          <t xml:space="preserve">CAMBIO DE BOMBILLOS DE DOBLE FILAMENTO </t>
        </is>
      </c>
      <c r="E4118" s="34" t="inlineStr">
        <is>
          <t xml:space="preserve">cambio de bombillos de doble filamento </t>
        </is>
      </c>
      <c r="F4118" s="32" t="inlineStr">
        <is>
          <t>Unidad</t>
        </is>
      </c>
      <c r="G4118" s="35" t="inlineStr">
        <is>
          <t>suministro</t>
        </is>
      </c>
      <c r="H4118" s="159" t="n">
        <v>54716</v>
      </c>
      <c r="I4118" s="37" t="n">
        <v>158.91</v>
      </c>
      <c r="J4118" s="37" t="n">
        <v>151.76</v>
      </c>
      <c r="K4118" s="160">
        <f>H4118*(I4118/J4118)</f>
        <v/>
      </c>
      <c r="L4118" s="159" t="n">
        <v>67273.42509999999</v>
      </c>
      <c r="M4118" s="159" t="n">
        <v>65314</v>
      </c>
      <c r="N4118" s="159" t="n">
        <v>70539.12</v>
      </c>
      <c r="O4118" s="162">
        <f>MIN(K4118,L4118,M4118,N4118)</f>
        <v/>
      </c>
      <c r="P4118" s="162">
        <f>MAX(K4118,L4118,M4118,N4118)</f>
        <v/>
      </c>
      <c r="Q4118" s="162">
        <f>MEDIAN(K4118,L4118,M4118,N4118)</f>
        <v/>
      </c>
      <c r="R4118" s="162">
        <f>AVERAGE(K4118,L4118,M4118,N4118)</f>
        <v/>
      </c>
      <c r="S4118" s="162">
        <f>AVERAGE(O4118,Q4118)</f>
        <v/>
      </c>
      <c r="T4118" s="162">
        <f>AVERAGE(P4118,Q4118)</f>
        <v/>
      </c>
      <c r="U4118" s="41">
        <f>STDEVA(K4118,L4118,M4118,N4118)</f>
        <v/>
      </c>
      <c r="V4118" s="42">
        <f>U4118/Q4118</f>
        <v/>
      </c>
      <c r="W4118" s="43">
        <f>IF(X4118=O4118,"MENOR",IF(X4118=S4118,"PROM[MEN-MED]","PROMEDIO"))</f>
        <v/>
      </c>
      <c r="X4118" s="163">
        <f>IF(V4118&lt;=300%,O4118,IF(AND(V4118&gt;100%,V4118&lt;=150%),S4118,R4118))</f>
        <v/>
      </c>
      <c r="Y4118" s="162">
        <f>ROUND(X4118,0)</f>
        <v/>
      </c>
    </row>
    <row r="4119" ht="15.75" customHeight="1">
      <c r="B4119" s="32" t="inlineStr">
        <is>
          <t>5.7</t>
        </is>
      </c>
      <c r="C4119" s="32" t="n">
        <v>8714199</v>
      </c>
      <c r="D4119" s="59" t="inlineStr">
        <is>
          <t xml:space="preserve">CAMBIO DE BOMBILLOS HALÓGENO </t>
        </is>
      </c>
      <c r="E4119" s="56" t="inlineStr">
        <is>
          <t xml:space="preserve">cambio de bombillos halógeno </t>
        </is>
      </c>
      <c r="F4119" s="32" t="inlineStr">
        <is>
          <t>Unidad</t>
        </is>
      </c>
      <c r="G4119" s="35" t="inlineStr">
        <is>
          <t>suministro</t>
        </is>
      </c>
      <c r="H4119" s="159" t="n">
        <v>54716</v>
      </c>
      <c r="I4119" s="37" t="n">
        <v>158.91</v>
      </c>
      <c r="J4119" s="37" t="n">
        <v>151.76</v>
      </c>
      <c r="K4119" s="160">
        <f>H4119*(I4119/J4119)</f>
        <v/>
      </c>
      <c r="L4119" s="159" t="n">
        <v>67273.42509999999</v>
      </c>
      <c r="M4119" s="159" t="n">
        <v>65314</v>
      </c>
      <c r="N4119" s="159" t="n">
        <v>70539.12</v>
      </c>
      <c r="O4119" s="162">
        <f>MIN(K4119,L4119,M4119,N4119)</f>
        <v/>
      </c>
      <c r="P4119" s="162">
        <f>MAX(K4119,L4119,M4119,N4119)</f>
        <v/>
      </c>
      <c r="Q4119" s="162">
        <f>MEDIAN(K4119,L4119,M4119,N4119)</f>
        <v/>
      </c>
      <c r="R4119" s="162">
        <f>AVERAGE(K4119,L4119,M4119,N4119)</f>
        <v/>
      </c>
      <c r="S4119" s="162">
        <f>AVERAGE(O4119,Q4119)</f>
        <v/>
      </c>
      <c r="T4119" s="162">
        <f>AVERAGE(P4119,Q4119)</f>
        <v/>
      </c>
      <c r="U4119" s="41">
        <f>STDEVA(K4119,L4119,M4119,N4119)</f>
        <v/>
      </c>
      <c r="V4119" s="42">
        <f>U4119/Q4119</f>
        <v/>
      </c>
      <c r="W4119" s="43">
        <f>IF(X4119=O4119,"MENOR",IF(X4119=S4119,"PROM[MEN-MED]","PROMEDIO"))</f>
        <v/>
      </c>
      <c r="X4119" s="163">
        <f>IF(V4119&lt;=300%,O4119,IF(AND(V4119&gt;100%,V4119&lt;=150%),S4119,R4119))</f>
        <v/>
      </c>
      <c r="Y4119" s="162">
        <f>ROUND(X4119,0)</f>
        <v/>
      </c>
    </row>
    <row r="4120" ht="15.75" customHeight="1">
      <c r="B4120" s="32" t="inlineStr">
        <is>
          <t>5.8</t>
        </is>
      </c>
      <c r="C4120" s="32" t="n">
        <v>8714199</v>
      </c>
      <c r="D4120" s="58" t="inlineStr">
        <is>
          <t>CAMBIO DE SENSOR FRENO (PERA)</t>
        </is>
      </c>
      <c r="E4120" s="34" t="inlineStr">
        <is>
          <t>cambio de sensor freno (pera)</t>
        </is>
      </c>
      <c r="F4120" s="32" t="inlineStr">
        <is>
          <t>Unidad</t>
        </is>
      </c>
      <c r="G4120" s="35" t="inlineStr">
        <is>
          <t>suministro</t>
        </is>
      </c>
      <c r="H4120" s="159" t="n">
        <v>273581</v>
      </c>
      <c r="I4120" s="37" t="n">
        <v>158.91</v>
      </c>
      <c r="J4120" s="37" t="n">
        <v>151.76</v>
      </c>
      <c r="K4120" s="160">
        <f>H4120*(I4120/J4120)</f>
        <v/>
      </c>
      <c r="L4120" s="159" t="n">
        <v>339570.4032</v>
      </c>
      <c r="M4120" s="159" t="n">
        <v>329680</v>
      </c>
      <c r="N4120" s="159" t="n">
        <v>356054.4</v>
      </c>
      <c r="O4120" s="162">
        <f>MIN(K4120,L4120,M4120,N4120)</f>
        <v/>
      </c>
      <c r="P4120" s="162">
        <f>MAX(K4120,L4120,M4120,N4120)</f>
        <v/>
      </c>
      <c r="Q4120" s="162">
        <f>MEDIAN(K4120,L4120,M4120,N4120)</f>
        <v/>
      </c>
      <c r="R4120" s="162">
        <f>AVERAGE(K4120,L4120,M4120,N4120)</f>
        <v/>
      </c>
      <c r="S4120" s="162">
        <f>AVERAGE(O4120,Q4120)</f>
        <v/>
      </c>
      <c r="T4120" s="162">
        <f>AVERAGE(P4120,Q4120)</f>
        <v/>
      </c>
      <c r="U4120" s="41">
        <f>STDEVA(K4120,L4120,M4120,N4120)</f>
        <v/>
      </c>
      <c r="V4120" s="42">
        <f>U4120/Q4120</f>
        <v/>
      </c>
      <c r="W4120" s="43">
        <f>IF(X4120=O4120,"MENOR",IF(X4120=S4120,"PROM[MEN-MED]","PROMEDIO"))</f>
        <v/>
      </c>
      <c r="X4120" s="163">
        <f>IF(V4120&lt;=300%,O4120,IF(AND(V4120&gt;100%,V4120&lt;=150%),S4120,R4120))</f>
        <v/>
      </c>
      <c r="Y4120" s="162">
        <f>ROUND(X4120,0)</f>
        <v/>
      </c>
    </row>
    <row r="4121" ht="15.75" customHeight="1">
      <c r="B4121" s="32" t="inlineStr">
        <is>
          <t>5.9</t>
        </is>
      </c>
      <c r="C4121" s="32" t="n">
        <v>8714199</v>
      </c>
      <c r="D4121" s="59" t="inlineStr">
        <is>
          <t>CAMBIO DE BOMBILLO LUZ DE CORTESIA (LUZ TECHO)</t>
        </is>
      </c>
      <c r="E4121" s="34" t="inlineStr">
        <is>
          <t>cambio de bombillo luz de cortesia (luz techo)</t>
        </is>
      </c>
      <c r="F4121" s="32" t="inlineStr">
        <is>
          <t>Unidad</t>
        </is>
      </c>
      <c r="G4121" s="35" t="inlineStr">
        <is>
          <t>suministro</t>
        </is>
      </c>
      <c r="H4121" s="159" t="n">
        <v>54716</v>
      </c>
      <c r="I4121" s="37" t="n">
        <v>158.91</v>
      </c>
      <c r="J4121" s="37" t="n">
        <v>151.76</v>
      </c>
      <c r="K4121" s="160">
        <f>H4121*(I4121/J4121)</f>
        <v/>
      </c>
      <c r="L4121" s="159" t="n">
        <v>68554.7457</v>
      </c>
      <c r="M4121" s="159" t="n">
        <v>66558</v>
      </c>
      <c r="N4121" s="159" t="n">
        <v>71882.64</v>
      </c>
      <c r="O4121" s="162">
        <f>MIN(K4121,L4121,M4121,N4121)</f>
        <v/>
      </c>
      <c r="P4121" s="162">
        <f>MAX(K4121,L4121,M4121,N4121)</f>
        <v/>
      </c>
      <c r="Q4121" s="162">
        <f>MEDIAN(K4121,L4121,M4121,N4121)</f>
        <v/>
      </c>
      <c r="R4121" s="162">
        <f>AVERAGE(K4121,L4121,M4121,N4121)</f>
        <v/>
      </c>
      <c r="S4121" s="162">
        <f>AVERAGE(O4121,Q4121)</f>
        <v/>
      </c>
      <c r="T4121" s="162">
        <f>AVERAGE(P4121,Q4121)</f>
        <v/>
      </c>
      <c r="U4121" s="41">
        <f>STDEVA(K4121,L4121,M4121,N4121)</f>
        <v/>
      </c>
      <c r="V4121" s="42">
        <f>U4121/Q4121</f>
        <v/>
      </c>
      <c r="W4121" s="43">
        <f>IF(X4121=O4121,"MENOR",IF(X4121=S4121,"PROM[MEN-MED]","PROMEDIO"))</f>
        <v/>
      </c>
      <c r="X4121" s="163">
        <f>IF(V4121&lt;=300%,O4121,IF(AND(V4121&gt;100%,V4121&lt;=150%),S4121,R4121))</f>
        <v/>
      </c>
      <c r="Y4121" s="162">
        <f>ROUND(X4121,0)</f>
        <v/>
      </c>
    </row>
    <row r="4122" ht="15.75" customHeight="1">
      <c r="B4122" s="32" t="inlineStr">
        <is>
          <t>5.10</t>
        </is>
      </c>
      <c r="C4122" s="32" t="n">
        <v>8714199</v>
      </c>
      <c r="D4122" s="59" t="inlineStr">
        <is>
          <t>CAMBIO DE BOMBILLOS DIRECCIONALES</t>
        </is>
      </c>
      <c r="E4122" s="34" t="inlineStr">
        <is>
          <t>cambio de bombillos direccionales</t>
        </is>
      </c>
      <c r="F4122" s="32" t="inlineStr">
        <is>
          <t>Unidad</t>
        </is>
      </c>
      <c r="G4122" s="35" t="inlineStr">
        <is>
          <t>suministro</t>
        </is>
      </c>
      <c r="H4122" s="159" t="n">
        <v>135208</v>
      </c>
      <c r="I4122" s="37" t="n">
        <v>158.91</v>
      </c>
      <c r="J4122" s="37" t="n">
        <v>151.76</v>
      </c>
      <c r="K4122" s="160">
        <f>H4122*(I4122/J4122)</f>
        <v/>
      </c>
      <c r="L4122" s="159" t="n">
        <v>168183.5449</v>
      </c>
      <c r="M4122" s="159" t="n">
        <v>163285</v>
      </c>
      <c r="N4122" s="159" t="n">
        <v>176347.8</v>
      </c>
      <c r="O4122" s="162">
        <f>MIN(K4122,L4122,M4122,N4122)</f>
        <v/>
      </c>
      <c r="P4122" s="162">
        <f>MAX(K4122,L4122,M4122,N4122)</f>
        <v/>
      </c>
      <c r="Q4122" s="162">
        <f>MEDIAN(K4122,L4122,M4122,N4122)</f>
        <v/>
      </c>
      <c r="R4122" s="162">
        <f>AVERAGE(K4122,L4122,M4122,N4122)</f>
        <v/>
      </c>
      <c r="S4122" s="162">
        <f>AVERAGE(O4122,Q4122)</f>
        <v/>
      </c>
      <c r="T4122" s="162">
        <f>AVERAGE(P4122,Q4122)</f>
        <v/>
      </c>
      <c r="U4122" s="41">
        <f>STDEVA(K4122,L4122,M4122,N4122)</f>
        <v/>
      </c>
      <c r="V4122" s="42">
        <f>U4122/Q4122</f>
        <v/>
      </c>
      <c r="W4122" s="43">
        <f>IF(X4122=O4122,"MENOR",IF(X4122=S4122,"PROM[MEN-MED]","PROMEDIO"))</f>
        <v/>
      </c>
      <c r="X4122" s="163">
        <f>IF(V4122&lt;=300%,O4122,IF(AND(V4122&gt;100%,V4122&lt;=150%),S4122,R4122))</f>
        <v/>
      </c>
      <c r="Y4122" s="162">
        <f>ROUND(X4122,0)</f>
        <v/>
      </c>
    </row>
    <row r="4123" ht="15.75" customHeight="1">
      <c r="B4123" s="32" t="inlineStr">
        <is>
          <t>5.11</t>
        </is>
      </c>
      <c r="C4123" s="32" t="n">
        <v>8714199</v>
      </c>
      <c r="D4123" s="59" t="inlineStr">
        <is>
          <t>CAMBIO DE BORNE DE BATERÍA POSITIVO Y/O NEGATIVO</t>
        </is>
      </c>
      <c r="E4123" s="34" t="inlineStr">
        <is>
          <t>cambio de borne de batería positivo y/o negativo</t>
        </is>
      </c>
      <c r="F4123" s="32" t="inlineStr">
        <is>
          <t>Unidad</t>
        </is>
      </c>
      <c r="G4123" s="35" t="inlineStr">
        <is>
          <t>suministro</t>
        </is>
      </c>
      <c r="H4123" s="159" t="n">
        <v>135208</v>
      </c>
      <c r="I4123" s="37" t="n">
        <v>158.91</v>
      </c>
      <c r="J4123" s="37" t="n">
        <v>151.76</v>
      </c>
      <c r="K4123" s="160">
        <f>H4123*(I4123/J4123)</f>
        <v/>
      </c>
      <c r="L4123" s="159" t="n">
        <v>169785.2016</v>
      </c>
      <c r="M4123" s="159" t="n">
        <v>164840</v>
      </c>
      <c r="N4123" s="159" t="n">
        <v>178027.2</v>
      </c>
      <c r="O4123" s="162">
        <f>MIN(K4123,L4123,M4123,N4123)</f>
        <v/>
      </c>
      <c r="P4123" s="162">
        <f>MAX(K4123,L4123,M4123,N4123)</f>
        <v/>
      </c>
      <c r="Q4123" s="162">
        <f>MEDIAN(K4123,L4123,M4123,N4123)</f>
        <v/>
      </c>
      <c r="R4123" s="162">
        <f>AVERAGE(K4123,L4123,M4123,N4123)</f>
        <v/>
      </c>
      <c r="S4123" s="162">
        <f>AVERAGE(O4123,Q4123)</f>
        <v/>
      </c>
      <c r="T4123" s="162">
        <f>AVERAGE(P4123,Q4123)</f>
        <v/>
      </c>
      <c r="U4123" s="41">
        <f>STDEVA(K4123,L4123,M4123,N4123)</f>
        <v/>
      </c>
      <c r="V4123" s="42">
        <f>U4123/Q4123</f>
        <v/>
      </c>
      <c r="W4123" s="43">
        <f>IF(X4123=O4123,"MENOR",IF(X4123=S4123,"PROM[MEN-MED]","PROMEDIO"))</f>
        <v/>
      </c>
      <c r="X4123" s="163">
        <f>IF(V4123&lt;=300%,O4123,IF(AND(V4123&gt;100%,V4123&lt;=150%),S4123,R4123))</f>
        <v/>
      </c>
      <c r="Y4123" s="162">
        <f>ROUND(X4123,0)</f>
        <v/>
      </c>
    </row>
    <row r="4124" ht="15.75" customHeight="1">
      <c r="B4124" s="32" t="inlineStr">
        <is>
          <t>5.12</t>
        </is>
      </c>
      <c r="C4124" s="32" t="n">
        <v>8714199</v>
      </c>
      <c r="D4124" s="59" t="inlineStr">
        <is>
          <t>CAMBIO DE BUJÍAS DE ENCENDIDO</t>
        </is>
      </c>
      <c r="E4124" s="34" t="inlineStr">
        <is>
          <t>cambio de bujías de encendido (motor gasolina)</t>
        </is>
      </c>
      <c r="F4124" s="32" t="inlineStr">
        <is>
          <t>Unidad</t>
        </is>
      </c>
      <c r="G4124" s="35" t="inlineStr">
        <is>
          <t>suministro</t>
        </is>
      </c>
      <c r="H4124" s="159" t="n">
        <v>410372</v>
      </c>
      <c r="I4124" s="37" t="n">
        <v>158.91</v>
      </c>
      <c r="J4124" s="37" t="n">
        <v>151.76</v>
      </c>
      <c r="K4124" s="160">
        <f>H4124*(I4124/J4124)</f>
        <v/>
      </c>
      <c r="L4124" s="159" t="n">
        <v>494938.6953</v>
      </c>
      <c r="M4124" s="159" t="n">
        <v>480523</v>
      </c>
      <c r="N4124" s="159" t="n">
        <v>518964.84</v>
      </c>
      <c r="O4124" s="162">
        <f>MIN(K4124,L4124,M4124,N4124)</f>
        <v/>
      </c>
      <c r="P4124" s="162">
        <f>MAX(K4124,L4124,M4124,N4124)</f>
        <v/>
      </c>
      <c r="Q4124" s="162">
        <f>MEDIAN(K4124,L4124,M4124,N4124)</f>
        <v/>
      </c>
      <c r="R4124" s="162">
        <f>AVERAGE(K4124,L4124,M4124,N4124)</f>
        <v/>
      </c>
      <c r="S4124" s="162">
        <f>AVERAGE(O4124,Q4124)</f>
        <v/>
      </c>
      <c r="T4124" s="162">
        <f>AVERAGE(P4124,Q4124)</f>
        <v/>
      </c>
      <c r="U4124" s="41">
        <f>STDEVA(K4124,L4124,M4124,N4124)</f>
        <v/>
      </c>
      <c r="V4124" s="42">
        <f>U4124/Q4124</f>
        <v/>
      </c>
      <c r="W4124" s="43">
        <f>IF(X4124=O4124,"MENOR",IF(X4124=S4124,"PROM[MEN-MED]","PROMEDIO"))</f>
        <v/>
      </c>
      <c r="X4124" s="163">
        <f>IF(V4124&lt;=300%,O4124,IF(AND(V4124&gt;100%,V4124&lt;=150%),S4124,R4124))</f>
        <v/>
      </c>
      <c r="Y4124" s="162">
        <f>ROUND(X4124,0)</f>
        <v/>
      </c>
    </row>
    <row r="4125" ht="15.75" customHeight="1">
      <c r="B4125" s="32" t="inlineStr">
        <is>
          <t>5.13</t>
        </is>
      </c>
      <c r="C4125" s="32" t="n">
        <v>8714199</v>
      </c>
      <c r="D4125" s="59" t="inlineStr">
        <is>
          <t>CAMBIO DE CLAXON (PITO)</t>
        </is>
      </c>
      <c r="E4125" s="56" t="inlineStr">
        <is>
          <t>cambio de claxon (pito)</t>
        </is>
      </c>
      <c r="F4125" s="32" t="inlineStr">
        <is>
          <t>Unidad</t>
        </is>
      </c>
      <c r="G4125" s="35" t="inlineStr">
        <is>
          <t>suministro</t>
        </is>
      </c>
      <c r="H4125" s="159" t="n">
        <v>273581</v>
      </c>
      <c r="I4125" s="37" t="n">
        <v>158.91</v>
      </c>
      <c r="J4125" s="37" t="n">
        <v>151.76</v>
      </c>
      <c r="K4125" s="160">
        <f>H4125*(I4125/J4125)</f>
        <v/>
      </c>
      <c r="L4125" s="159" t="n">
        <v>339570.4032</v>
      </c>
      <c r="M4125" s="159" t="n">
        <v>329680</v>
      </c>
      <c r="N4125" s="159" t="n">
        <v>356054.4</v>
      </c>
      <c r="O4125" s="162">
        <f>MIN(K4125,L4125,M4125,N4125)</f>
        <v/>
      </c>
      <c r="P4125" s="162">
        <f>MAX(K4125,L4125,M4125,N4125)</f>
        <v/>
      </c>
      <c r="Q4125" s="162">
        <f>MEDIAN(K4125,L4125,M4125,N4125)</f>
        <v/>
      </c>
      <c r="R4125" s="162">
        <f>AVERAGE(K4125,L4125,M4125,N4125)</f>
        <v/>
      </c>
      <c r="S4125" s="162">
        <f>AVERAGE(O4125,Q4125)</f>
        <v/>
      </c>
      <c r="T4125" s="162">
        <f>AVERAGE(P4125,Q4125)</f>
        <v/>
      </c>
      <c r="U4125" s="41">
        <f>STDEVA(K4125,L4125,M4125,N4125)</f>
        <v/>
      </c>
      <c r="V4125" s="42">
        <f>U4125/Q4125</f>
        <v/>
      </c>
      <c r="W4125" s="43">
        <f>IF(X4125=O4125,"MENOR",IF(X4125=S4125,"PROM[MEN-MED]","PROMEDIO"))</f>
        <v/>
      </c>
      <c r="X4125" s="163">
        <f>IF(V4125&lt;=300%,O4125,IF(AND(V4125&gt;100%,V4125&lt;=150%),S4125,R4125))</f>
        <v/>
      </c>
      <c r="Y4125" s="162">
        <f>ROUND(X4125,0)</f>
        <v/>
      </c>
    </row>
    <row r="4126" ht="15.75" customHeight="1">
      <c r="B4126" s="32" t="inlineStr">
        <is>
          <t>5.14</t>
        </is>
      </c>
      <c r="C4126" s="32" t="n">
        <v>8714199</v>
      </c>
      <c r="D4126" s="59" t="inlineStr">
        <is>
          <t>CAMBIO DE SENSOR DETONADOR AIRBAG</t>
        </is>
      </c>
      <c r="E4126" s="56" t="inlineStr">
        <is>
          <t>cambio de sensor detonador airbag</t>
        </is>
      </c>
      <c r="F4126" s="32" t="inlineStr">
        <is>
          <t>Unidad</t>
        </is>
      </c>
      <c r="G4126" s="35" t="inlineStr">
        <is>
          <t>suministro</t>
        </is>
      </c>
      <c r="H4126" s="159" t="n">
        <v>273581</v>
      </c>
      <c r="I4126" s="37" t="n">
        <v>158.91</v>
      </c>
      <c r="J4126" s="37" t="n">
        <v>151.76</v>
      </c>
      <c r="K4126" s="160">
        <f>H4126*(I4126/J4126)</f>
        <v/>
      </c>
      <c r="L4126" s="159" t="n">
        <v>342773.7047</v>
      </c>
      <c r="M4126" s="159" t="n">
        <v>332790</v>
      </c>
      <c r="N4126" s="159" t="n">
        <v>359413.2</v>
      </c>
      <c r="O4126" s="162">
        <f>MIN(K4126,L4126,M4126,N4126)</f>
        <v/>
      </c>
      <c r="P4126" s="162">
        <f>MAX(K4126,L4126,M4126,N4126)</f>
        <v/>
      </c>
      <c r="Q4126" s="162">
        <f>MEDIAN(K4126,L4126,M4126,N4126)</f>
        <v/>
      </c>
      <c r="R4126" s="162">
        <f>AVERAGE(K4126,L4126,M4126,N4126)</f>
        <v/>
      </c>
      <c r="S4126" s="162">
        <f>AVERAGE(O4126,Q4126)</f>
        <v/>
      </c>
      <c r="T4126" s="162">
        <f>AVERAGE(P4126,Q4126)</f>
        <v/>
      </c>
      <c r="U4126" s="41">
        <f>STDEVA(K4126,L4126,M4126,N4126)</f>
        <v/>
      </c>
      <c r="V4126" s="42">
        <f>U4126/Q4126</f>
        <v/>
      </c>
      <c r="W4126" s="43">
        <f>IF(X4126=O4126,"MENOR",IF(X4126=S4126,"PROM[MEN-MED]","PROMEDIO"))</f>
        <v/>
      </c>
      <c r="X4126" s="163">
        <f>IF(V4126&lt;=300%,O4126,IF(AND(V4126&gt;100%,V4126&lt;=150%),S4126,R4126))</f>
        <v/>
      </c>
      <c r="Y4126" s="162">
        <f>ROUND(X4126,0)</f>
        <v/>
      </c>
    </row>
    <row r="4127" ht="15.75" customHeight="1">
      <c r="B4127" s="32" t="inlineStr">
        <is>
          <t>5.15</t>
        </is>
      </c>
      <c r="C4127" s="32" t="n">
        <v>8714199</v>
      </c>
      <c r="D4127" s="59" t="inlineStr">
        <is>
          <t>CAMBIO DE PORTA ESCOBILLAS DEL MOTOR DE ARRANQUE</t>
        </is>
      </c>
      <c r="E4127" s="56" t="inlineStr">
        <is>
          <t>cambio de porta escobillas del motor de arranque</t>
        </is>
      </c>
      <c r="F4127" s="32" t="inlineStr">
        <is>
          <t>Unidad</t>
        </is>
      </c>
      <c r="G4127" s="35" t="inlineStr">
        <is>
          <t>suministro</t>
        </is>
      </c>
      <c r="H4127" s="159" t="n">
        <v>683953</v>
      </c>
      <c r="I4127" s="37" t="n">
        <v>158.91</v>
      </c>
      <c r="J4127" s="37" t="n">
        <v>151.76</v>
      </c>
      <c r="K4127" s="160">
        <f>H4127*(I4127/J4127)</f>
        <v/>
      </c>
      <c r="L4127" s="159" t="n">
        <v>832907.4418</v>
      </c>
      <c r="M4127" s="159" t="n">
        <v>808648</v>
      </c>
      <c r="N4127" s="159" t="n">
        <v>873339.84</v>
      </c>
      <c r="O4127" s="162">
        <f>MIN(K4127,L4127,M4127,N4127)</f>
        <v/>
      </c>
      <c r="P4127" s="162">
        <f>MAX(K4127,L4127,M4127,N4127)</f>
        <v/>
      </c>
      <c r="Q4127" s="162">
        <f>MEDIAN(K4127,L4127,M4127,N4127)</f>
        <v/>
      </c>
      <c r="R4127" s="162">
        <f>AVERAGE(K4127,L4127,M4127,N4127)</f>
        <v/>
      </c>
      <c r="S4127" s="162">
        <f>AVERAGE(O4127,Q4127)</f>
        <v/>
      </c>
      <c r="T4127" s="162">
        <f>AVERAGE(P4127,Q4127)</f>
        <v/>
      </c>
      <c r="U4127" s="41">
        <f>STDEVA(K4127,L4127,M4127,N4127)</f>
        <v/>
      </c>
      <c r="V4127" s="42">
        <f>U4127/Q4127</f>
        <v/>
      </c>
      <c r="W4127" s="43">
        <f>IF(X4127=O4127,"MENOR",IF(X4127=S4127,"PROM[MEN-MED]","PROMEDIO"))</f>
        <v/>
      </c>
      <c r="X4127" s="163">
        <f>IF(V4127&lt;=300%,O4127,IF(AND(V4127&gt;100%,V4127&lt;=150%),S4127,R4127))</f>
        <v/>
      </c>
      <c r="Y4127" s="162">
        <f>ROUND(X4127,0)</f>
        <v/>
      </c>
    </row>
    <row r="4128" ht="15.75" customHeight="1">
      <c r="B4128" s="32" t="inlineStr">
        <is>
          <t>5.16</t>
        </is>
      </c>
      <c r="C4128" s="32" t="n">
        <v>8714199</v>
      </c>
      <c r="D4128" s="59" t="inlineStr">
        <is>
          <t>CAMBIO DE FUSIBLES 10-15-20-25-30 AMP</t>
        </is>
      </c>
      <c r="E4128" s="34" t="inlineStr">
        <is>
          <t>cambio de fusibles 10-15-20-25-30 amp</t>
        </is>
      </c>
      <c r="F4128" s="32" t="inlineStr">
        <is>
          <t>Unidad</t>
        </is>
      </c>
      <c r="G4128" s="35" t="inlineStr">
        <is>
          <t>suministro</t>
        </is>
      </c>
      <c r="H4128" s="159" t="n">
        <v>135434</v>
      </c>
      <c r="I4128" s="37" t="n">
        <v>158.91</v>
      </c>
      <c r="J4128" s="37" t="n">
        <v>151.76</v>
      </c>
      <c r="K4128" s="160">
        <f>H4128*(I4128/J4128)</f>
        <v/>
      </c>
      <c r="L4128" s="159" t="n">
        <v>171386.8464</v>
      </c>
      <c r="M4128" s="159" t="n">
        <v>166395</v>
      </c>
      <c r="N4128" s="159" t="n">
        <v>179706.6</v>
      </c>
      <c r="O4128" s="162">
        <f>MIN(K4128,L4128,M4128,N4128)</f>
        <v/>
      </c>
      <c r="P4128" s="162">
        <f>MAX(K4128,L4128,M4128,N4128)</f>
        <v/>
      </c>
      <c r="Q4128" s="162">
        <f>MEDIAN(K4128,L4128,M4128,N4128)</f>
        <v/>
      </c>
      <c r="R4128" s="162">
        <f>AVERAGE(K4128,L4128,M4128,N4128)</f>
        <v/>
      </c>
      <c r="S4128" s="162">
        <f>AVERAGE(O4128,Q4128)</f>
        <v/>
      </c>
      <c r="T4128" s="162">
        <f>AVERAGE(P4128,Q4128)</f>
        <v/>
      </c>
      <c r="U4128" s="41">
        <f>STDEVA(K4128,L4128,M4128,N4128)</f>
        <v/>
      </c>
      <c r="V4128" s="42">
        <f>U4128/Q4128</f>
        <v/>
      </c>
      <c r="W4128" s="43">
        <f>IF(X4128=O4128,"MENOR",IF(X4128=S4128,"PROM[MEN-MED]","PROMEDIO"))</f>
        <v/>
      </c>
      <c r="X4128" s="163">
        <f>IF(V4128&lt;=300%,O4128,IF(AND(V4128&gt;100%,V4128&lt;=150%),S4128,R4128))</f>
        <v/>
      </c>
      <c r="Y4128" s="162">
        <f>ROUND(X4128,0)</f>
        <v/>
      </c>
    </row>
    <row r="4129" ht="15.75" customHeight="1">
      <c r="B4129" s="32" t="inlineStr">
        <is>
          <t>5.17</t>
        </is>
      </c>
      <c r="C4129" s="32" t="n">
        <v>8714199</v>
      </c>
      <c r="D4129" s="59" t="inlineStr">
        <is>
          <t>CAMBIO DE FUSIBLES 60-80-100 AMP</t>
        </is>
      </c>
      <c r="E4129" s="34" t="inlineStr">
        <is>
          <t>cambio de fusibles 60-80-100 amp</t>
        </is>
      </c>
      <c r="F4129" s="32" t="inlineStr">
        <is>
          <t>Unidad</t>
        </is>
      </c>
      <c r="G4129" s="35" t="inlineStr">
        <is>
          <t>suministro</t>
        </is>
      </c>
      <c r="H4129" s="159" t="n">
        <v>135434</v>
      </c>
      <c r="I4129" s="37" t="n">
        <v>158.91</v>
      </c>
      <c r="J4129" s="37" t="n">
        <v>151.76</v>
      </c>
      <c r="K4129" s="160">
        <f>H4129*(I4129/J4129)</f>
        <v/>
      </c>
      <c r="L4129" s="159" t="n">
        <v>169785.2016</v>
      </c>
      <c r="M4129" s="159" t="n">
        <v>164840</v>
      </c>
      <c r="N4129" s="159" t="n">
        <v>178027.2</v>
      </c>
      <c r="O4129" s="162">
        <f>MIN(K4129,L4129,M4129,N4129)</f>
        <v/>
      </c>
      <c r="P4129" s="162">
        <f>MAX(K4129,L4129,M4129,N4129)</f>
        <v/>
      </c>
      <c r="Q4129" s="162">
        <f>MEDIAN(K4129,L4129,M4129,N4129)</f>
        <v/>
      </c>
      <c r="R4129" s="162">
        <f>AVERAGE(K4129,L4129,M4129,N4129)</f>
        <v/>
      </c>
      <c r="S4129" s="162">
        <f>AVERAGE(O4129,Q4129)</f>
        <v/>
      </c>
      <c r="T4129" s="162">
        <f>AVERAGE(P4129,Q4129)</f>
        <v/>
      </c>
      <c r="U4129" s="41">
        <f>STDEVA(K4129,L4129,M4129,N4129)</f>
        <v/>
      </c>
      <c r="V4129" s="42">
        <f>U4129/Q4129</f>
        <v/>
      </c>
      <c r="W4129" s="43">
        <f>IF(X4129=O4129,"MENOR",IF(X4129=S4129,"PROM[MEN-MED]","PROMEDIO"))</f>
        <v/>
      </c>
      <c r="X4129" s="163">
        <f>IF(V4129&lt;=300%,O4129,IF(AND(V4129&gt;100%,V4129&lt;=150%),S4129,R4129))</f>
        <v/>
      </c>
      <c r="Y4129" s="162">
        <f>ROUND(X4129,0)</f>
        <v/>
      </c>
    </row>
    <row r="4130" ht="15.75" customHeight="1">
      <c r="B4130" s="32" t="inlineStr">
        <is>
          <t>5.18</t>
        </is>
      </c>
      <c r="C4130" s="32" t="n">
        <v>8714199</v>
      </c>
      <c r="D4130" s="59" t="inlineStr">
        <is>
          <t>CAMBIO DE INYECTORES (MOTOR DIÉSEL Y GASOLINA)</t>
        </is>
      </c>
      <c r="E4130" s="34" t="inlineStr">
        <is>
          <t>cambio de inyectores (motor diésel y gasolina)</t>
        </is>
      </c>
      <c r="F4130" s="32" t="inlineStr">
        <is>
          <t>Unidad</t>
        </is>
      </c>
      <c r="G4130" s="35" t="inlineStr">
        <is>
          <t>suministro</t>
        </is>
      </c>
      <c r="H4130" s="159" t="n">
        <v>410372</v>
      </c>
      <c r="I4130" s="37" t="n">
        <v>158.91</v>
      </c>
      <c r="J4130" s="37" t="n">
        <v>151.76</v>
      </c>
      <c r="K4130" s="160">
        <f>H4130*(I4130/J4130)</f>
        <v/>
      </c>
      <c r="L4130" s="159" t="n">
        <v>504549.6232</v>
      </c>
      <c r="M4130" s="159" t="n">
        <v>489854</v>
      </c>
      <c r="N4130" s="159" t="n">
        <v>529042.3199999999</v>
      </c>
      <c r="O4130" s="162">
        <f>MIN(K4130,L4130,M4130,N4130)</f>
        <v/>
      </c>
      <c r="P4130" s="162">
        <f>MAX(K4130,L4130,M4130,N4130)</f>
        <v/>
      </c>
      <c r="Q4130" s="162">
        <f>MEDIAN(K4130,L4130,M4130,N4130)</f>
        <v/>
      </c>
      <c r="R4130" s="162">
        <f>AVERAGE(K4130,L4130,M4130,N4130)</f>
        <v/>
      </c>
      <c r="S4130" s="162">
        <f>AVERAGE(O4130,Q4130)</f>
        <v/>
      </c>
      <c r="T4130" s="162">
        <f>AVERAGE(P4130,Q4130)</f>
        <v/>
      </c>
      <c r="U4130" s="41">
        <f>STDEVA(K4130,L4130,M4130,N4130)</f>
        <v/>
      </c>
      <c r="V4130" s="42">
        <f>U4130/Q4130</f>
        <v/>
      </c>
      <c r="W4130" s="43">
        <f>IF(X4130=O4130,"MENOR",IF(X4130=S4130,"PROM[MEN-MED]","PROMEDIO"))</f>
        <v/>
      </c>
      <c r="X4130" s="163">
        <f>IF(V4130&lt;=300%,O4130,IF(AND(V4130&gt;100%,V4130&lt;=150%),S4130,R4130))</f>
        <v/>
      </c>
      <c r="Y4130" s="162">
        <f>ROUND(X4130,0)</f>
        <v/>
      </c>
    </row>
    <row r="4131" ht="15.75" customHeight="1">
      <c r="B4131" s="32" t="inlineStr">
        <is>
          <t>5.19</t>
        </is>
      </c>
      <c r="C4131" s="32" t="n">
        <v>8714199</v>
      </c>
      <c r="D4131" s="59" t="inlineStr">
        <is>
          <t>CAMBIO DE MOTOR DE LIMPIABRISAS</t>
        </is>
      </c>
      <c r="E4131" s="34" t="inlineStr">
        <is>
          <t>cambio de motor de limpiabrisas</t>
        </is>
      </c>
      <c r="F4131" s="32" t="inlineStr">
        <is>
          <t xml:space="preserve">Unidad </t>
        </is>
      </c>
      <c r="G4131" s="35" t="inlineStr">
        <is>
          <t>suministro</t>
        </is>
      </c>
      <c r="H4131" s="159" t="n">
        <v>683953</v>
      </c>
      <c r="I4131" s="37" t="n">
        <v>158.91</v>
      </c>
      <c r="J4131" s="37" t="n">
        <v>151.76</v>
      </c>
      <c r="K4131" s="160">
        <f>H4131*(I4131/J4131)</f>
        <v/>
      </c>
      <c r="L4131" s="159" t="n">
        <v>848924.9727</v>
      </c>
      <c r="M4131" s="159" t="n">
        <v>824199</v>
      </c>
      <c r="N4131" s="159" t="n">
        <v>890134.92</v>
      </c>
      <c r="O4131" s="162">
        <f>MIN(K4131,L4131,M4131,N4131)</f>
        <v/>
      </c>
      <c r="P4131" s="162">
        <f>MAX(K4131,L4131,M4131,N4131)</f>
        <v/>
      </c>
      <c r="Q4131" s="162">
        <f>MEDIAN(K4131,L4131,M4131,N4131)</f>
        <v/>
      </c>
      <c r="R4131" s="162">
        <f>AVERAGE(K4131,L4131,M4131,N4131)</f>
        <v/>
      </c>
      <c r="S4131" s="162">
        <f>AVERAGE(O4131,Q4131)</f>
        <v/>
      </c>
      <c r="T4131" s="162">
        <f>AVERAGE(P4131,Q4131)</f>
        <v/>
      </c>
      <c r="U4131" s="41">
        <f>STDEVA(K4131,L4131,M4131,N4131)</f>
        <v/>
      </c>
      <c r="V4131" s="42">
        <f>U4131/Q4131</f>
        <v/>
      </c>
      <c r="W4131" s="43">
        <f>IF(X4131=O4131,"MENOR",IF(X4131=S4131,"PROM[MEN-MED]","PROMEDIO"))</f>
        <v/>
      </c>
      <c r="X4131" s="163">
        <f>IF(V4131&lt;=300%,O4131,IF(AND(V4131&gt;100%,V4131&lt;=150%),S4131,R4131))</f>
        <v/>
      </c>
      <c r="Y4131" s="162">
        <f>ROUND(X4131,0)</f>
        <v/>
      </c>
    </row>
    <row r="4132" ht="15.75" customHeight="1">
      <c r="B4132" s="32" t="inlineStr">
        <is>
          <t>5.20</t>
        </is>
      </c>
      <c r="C4132" s="32" t="n">
        <v>8714199</v>
      </c>
      <c r="D4132" s="59" t="inlineStr">
        <is>
          <t>CAMBIO DE PORTAFUSIBLES</t>
        </is>
      </c>
      <c r="E4132" s="56" t="inlineStr">
        <is>
          <t>cambio de portafusibles</t>
        </is>
      </c>
      <c r="F4132" s="32" t="inlineStr">
        <is>
          <t>Unidad</t>
        </is>
      </c>
      <c r="G4132" s="35" t="inlineStr">
        <is>
          <t>suministro</t>
        </is>
      </c>
      <c r="H4132" s="159" t="n">
        <v>957534</v>
      </c>
      <c r="I4132" s="37" t="n">
        <v>158.91</v>
      </c>
      <c r="J4132" s="37" t="n">
        <v>151.76</v>
      </c>
      <c r="K4132" s="160">
        <f>H4132*(I4132/J4132)</f>
        <v/>
      </c>
      <c r="L4132" s="159" t="n">
        <v>1166070.2067</v>
      </c>
      <c r="M4132" s="159" t="n">
        <v>1132107</v>
      </c>
      <c r="N4132" s="159" t="n">
        <v>1222675.56</v>
      </c>
      <c r="O4132" s="162">
        <f>MIN(K4132,L4132,M4132,N4132)</f>
        <v/>
      </c>
      <c r="P4132" s="162">
        <f>MAX(K4132,L4132,M4132,N4132)</f>
        <v/>
      </c>
      <c r="Q4132" s="162">
        <f>MEDIAN(K4132,L4132,M4132,N4132)</f>
        <v/>
      </c>
      <c r="R4132" s="162">
        <f>AVERAGE(K4132,L4132,M4132,N4132)</f>
        <v/>
      </c>
      <c r="S4132" s="162">
        <f>AVERAGE(O4132,Q4132)</f>
        <v/>
      </c>
      <c r="T4132" s="162">
        <f>AVERAGE(P4132,Q4132)</f>
        <v/>
      </c>
      <c r="U4132" s="41">
        <f>STDEVA(K4132,L4132,M4132,N4132)</f>
        <v/>
      </c>
      <c r="V4132" s="42">
        <f>U4132/Q4132</f>
        <v/>
      </c>
      <c r="W4132" s="43">
        <f>IF(X4132=O4132,"MENOR",IF(X4132=S4132,"PROM[MEN-MED]","PROMEDIO"))</f>
        <v/>
      </c>
      <c r="X4132" s="163">
        <f>IF(V4132&lt;=300%,O4132,IF(AND(V4132&gt;100%,V4132&lt;=150%),S4132,R4132))</f>
        <v/>
      </c>
      <c r="Y4132" s="162">
        <f>ROUND(X4132,0)</f>
        <v/>
      </c>
    </row>
    <row r="4133" ht="15.75" customHeight="1">
      <c r="B4133" s="32" t="inlineStr">
        <is>
          <t>5.21</t>
        </is>
      </c>
      <c r="C4133" s="32" t="n">
        <v>8714199</v>
      </c>
      <c r="D4133" s="59" t="inlineStr">
        <is>
          <t xml:space="preserve">CAMBIO DE REGULADOR ALTERNADOR </t>
        </is>
      </c>
      <c r="E4133" s="56" t="inlineStr">
        <is>
          <t xml:space="preserve">cambio de regulador alternador </t>
        </is>
      </c>
      <c r="F4133" s="32" t="inlineStr">
        <is>
          <t>Unidad</t>
        </is>
      </c>
      <c r="G4133" s="35" t="inlineStr">
        <is>
          <t>suministro</t>
        </is>
      </c>
      <c r="H4133" s="159" t="n">
        <v>683953</v>
      </c>
      <c r="I4133" s="37" t="n">
        <v>158.91</v>
      </c>
      <c r="J4133" s="37" t="n">
        <v>151.76</v>
      </c>
      <c r="K4133" s="160">
        <f>H4133*(I4133/J4133)</f>
        <v/>
      </c>
      <c r="L4133" s="159" t="n">
        <v>856933.2205000001</v>
      </c>
      <c r="M4133" s="159" t="n">
        <v>831974</v>
      </c>
      <c r="N4133" s="159" t="n">
        <v>898531.92</v>
      </c>
      <c r="O4133" s="162">
        <f>MIN(K4133,L4133,M4133,N4133)</f>
        <v/>
      </c>
      <c r="P4133" s="162">
        <f>MAX(K4133,L4133,M4133,N4133)</f>
        <v/>
      </c>
      <c r="Q4133" s="162">
        <f>MEDIAN(K4133,L4133,M4133,N4133)</f>
        <v/>
      </c>
      <c r="R4133" s="162">
        <f>AVERAGE(K4133,L4133,M4133,N4133)</f>
        <v/>
      </c>
      <c r="S4133" s="162">
        <f>AVERAGE(O4133,Q4133)</f>
        <v/>
      </c>
      <c r="T4133" s="162">
        <f>AVERAGE(P4133,Q4133)</f>
        <v/>
      </c>
      <c r="U4133" s="41">
        <f>STDEVA(K4133,L4133,M4133,N4133)</f>
        <v/>
      </c>
      <c r="V4133" s="42">
        <f>U4133/Q4133</f>
        <v/>
      </c>
      <c r="W4133" s="43">
        <f>IF(X4133=O4133,"MENOR",IF(X4133=S4133,"PROM[MEN-MED]","PROMEDIO"))</f>
        <v/>
      </c>
      <c r="X4133" s="163">
        <f>IF(V4133&lt;=300%,O4133,IF(AND(V4133&gt;100%,V4133&lt;=150%),S4133,R4133))</f>
        <v/>
      </c>
      <c r="Y4133" s="162">
        <f>ROUND(X4133,0)</f>
        <v/>
      </c>
    </row>
    <row r="4134" ht="15.75" customHeight="1">
      <c r="B4134" s="32" t="inlineStr">
        <is>
          <t>5.22</t>
        </is>
      </c>
      <c r="C4134" s="32" t="n">
        <v>8714199</v>
      </c>
      <c r="D4134" s="59" t="inlineStr">
        <is>
          <t>CAMBIO DE RELÉ (ELEVADOR DE CORRIENTE)</t>
        </is>
      </c>
      <c r="E4134" s="34" t="inlineStr">
        <is>
          <t>cambio de relé (elevador de corriente)</t>
        </is>
      </c>
      <c r="F4134" s="32" t="inlineStr">
        <is>
          <t>Unidad</t>
        </is>
      </c>
      <c r="G4134" s="35" t="inlineStr">
        <is>
          <t>suministro</t>
        </is>
      </c>
      <c r="H4134" s="159" t="n">
        <v>273581</v>
      </c>
      <c r="I4134" s="37" t="n">
        <v>158.91</v>
      </c>
      <c r="J4134" s="37" t="n">
        <v>151.76</v>
      </c>
      <c r="K4134" s="160">
        <f>H4134*(I4134/J4134)</f>
        <v/>
      </c>
      <c r="L4134" s="159" t="n">
        <v>339570.4032</v>
      </c>
      <c r="M4134" s="159" t="n">
        <v>329680</v>
      </c>
      <c r="N4134" s="159" t="n">
        <v>356054.4</v>
      </c>
      <c r="O4134" s="162">
        <f>MIN(K4134,L4134,M4134,N4134)</f>
        <v/>
      </c>
      <c r="P4134" s="162">
        <f>MAX(K4134,L4134,M4134,N4134)</f>
        <v/>
      </c>
      <c r="Q4134" s="162">
        <f>MEDIAN(K4134,L4134,M4134,N4134)</f>
        <v/>
      </c>
      <c r="R4134" s="162">
        <f>AVERAGE(K4134,L4134,M4134,N4134)</f>
        <v/>
      </c>
      <c r="S4134" s="162">
        <f>AVERAGE(O4134,Q4134)</f>
        <v/>
      </c>
      <c r="T4134" s="162">
        <f>AVERAGE(P4134,Q4134)</f>
        <v/>
      </c>
      <c r="U4134" s="41">
        <f>STDEVA(K4134,L4134,M4134,N4134)</f>
        <v/>
      </c>
      <c r="V4134" s="42">
        <f>U4134/Q4134</f>
        <v/>
      </c>
      <c r="W4134" s="43">
        <f>IF(X4134=O4134,"MENOR",IF(X4134=S4134,"PROM[MEN-MED]","PROMEDIO"))</f>
        <v/>
      </c>
      <c r="X4134" s="163">
        <f>IF(V4134&lt;=300%,O4134,IF(AND(V4134&gt;100%,V4134&lt;=150%),S4134,R4134))</f>
        <v/>
      </c>
      <c r="Y4134" s="162">
        <f>ROUND(X4134,0)</f>
        <v/>
      </c>
    </row>
    <row r="4135" ht="15.75" customHeight="1">
      <c r="B4135" s="32" t="inlineStr">
        <is>
          <t>5.23</t>
        </is>
      </c>
      <c r="C4135" s="32" t="n">
        <v>8714199</v>
      </c>
      <c r="D4135" s="59" t="inlineStr">
        <is>
          <t xml:space="preserve">CAMBIO DE SENSOR ABS DE LAS RUEDAS </t>
        </is>
      </c>
      <c r="E4135" s="34" t="inlineStr">
        <is>
          <t xml:space="preserve">cambio de sensor abs de las ruedas </t>
        </is>
      </c>
      <c r="F4135" s="32" t="inlineStr">
        <is>
          <t>Unidad</t>
        </is>
      </c>
      <c r="G4135" s="35" t="inlineStr">
        <is>
          <t>suministro</t>
        </is>
      </c>
      <c r="H4135" s="159" t="n">
        <v>273581</v>
      </c>
      <c r="I4135" s="37" t="n">
        <v>158.91</v>
      </c>
      <c r="J4135" s="37" t="n">
        <v>151.76</v>
      </c>
      <c r="K4135" s="160">
        <f>H4135*(I4135/J4135)</f>
        <v/>
      </c>
      <c r="L4135" s="159" t="n">
        <v>333162.7649</v>
      </c>
      <c r="M4135" s="159" t="n">
        <v>323459</v>
      </c>
      <c r="N4135" s="159" t="n">
        <v>349335.72</v>
      </c>
      <c r="O4135" s="162">
        <f>MIN(K4135,L4135,M4135,N4135)</f>
        <v/>
      </c>
      <c r="P4135" s="162">
        <f>MAX(K4135,L4135,M4135,N4135)</f>
        <v/>
      </c>
      <c r="Q4135" s="162">
        <f>MEDIAN(K4135,L4135,M4135,N4135)</f>
        <v/>
      </c>
      <c r="R4135" s="162">
        <f>AVERAGE(K4135,L4135,M4135,N4135)</f>
        <v/>
      </c>
      <c r="S4135" s="162">
        <f>AVERAGE(O4135,Q4135)</f>
        <v/>
      </c>
      <c r="T4135" s="162">
        <f>AVERAGE(P4135,Q4135)</f>
        <v/>
      </c>
      <c r="U4135" s="41">
        <f>STDEVA(K4135,L4135,M4135,N4135)</f>
        <v/>
      </c>
      <c r="V4135" s="42">
        <f>U4135/Q4135</f>
        <v/>
      </c>
      <c r="W4135" s="43">
        <f>IF(X4135=O4135,"MENOR",IF(X4135=S4135,"PROM[MEN-MED]","PROMEDIO"))</f>
        <v/>
      </c>
      <c r="X4135" s="163">
        <f>IF(V4135&lt;=300%,O4135,IF(AND(V4135&gt;100%,V4135&lt;=150%),S4135,R4135))</f>
        <v/>
      </c>
      <c r="Y4135" s="162">
        <f>ROUND(X4135,0)</f>
        <v/>
      </c>
    </row>
    <row r="4136" ht="15.75" customHeight="1">
      <c r="B4136" s="32" t="inlineStr">
        <is>
          <t>5.24</t>
        </is>
      </c>
      <c r="C4136" s="32" t="n">
        <v>8714199</v>
      </c>
      <c r="D4136" s="59" t="inlineStr">
        <is>
          <t>CAMBIO DE SENSOR APERTURA MARIPOSA (TPS)</t>
        </is>
      </c>
      <c r="E4136" s="34" t="inlineStr">
        <is>
          <t>cambio de sensor apertura mariposa (tps)</t>
        </is>
      </c>
      <c r="F4136" s="32" t="inlineStr">
        <is>
          <t>Unidad</t>
        </is>
      </c>
      <c r="G4136" s="35" t="inlineStr">
        <is>
          <t>suministro</t>
        </is>
      </c>
      <c r="H4136" s="159" t="n">
        <v>273581</v>
      </c>
      <c r="I4136" s="37" t="n">
        <v>158.91</v>
      </c>
      <c r="J4136" s="37" t="n">
        <v>151.76</v>
      </c>
      <c r="K4136" s="160">
        <f>H4136*(I4136/J4136)</f>
        <v/>
      </c>
      <c r="L4136" s="159" t="n">
        <v>336366.0664</v>
      </c>
      <c r="M4136" s="159" t="n">
        <v>326569</v>
      </c>
      <c r="N4136" s="159" t="n">
        <v>352694.52</v>
      </c>
      <c r="O4136" s="162">
        <f>MIN(K4136,L4136,M4136,N4136)</f>
        <v/>
      </c>
      <c r="P4136" s="162">
        <f>MAX(K4136,L4136,M4136,N4136)</f>
        <v/>
      </c>
      <c r="Q4136" s="162">
        <f>MEDIAN(K4136,L4136,M4136,N4136)</f>
        <v/>
      </c>
      <c r="R4136" s="162">
        <f>AVERAGE(K4136,L4136,M4136,N4136)</f>
        <v/>
      </c>
      <c r="S4136" s="162">
        <f>AVERAGE(O4136,Q4136)</f>
        <v/>
      </c>
      <c r="T4136" s="162">
        <f>AVERAGE(P4136,Q4136)</f>
        <v/>
      </c>
      <c r="U4136" s="41">
        <f>STDEVA(K4136,L4136,M4136,N4136)</f>
        <v/>
      </c>
      <c r="V4136" s="42">
        <f>U4136/Q4136</f>
        <v/>
      </c>
      <c r="W4136" s="43">
        <f>IF(X4136=O4136,"MENOR",IF(X4136=S4136,"PROM[MEN-MED]","PROMEDIO"))</f>
        <v/>
      </c>
      <c r="X4136" s="163">
        <f>IF(V4136&lt;=300%,O4136,IF(AND(V4136&gt;100%,V4136&lt;=150%),S4136,R4136))</f>
        <v/>
      </c>
      <c r="Y4136" s="162">
        <f>ROUND(X4136,0)</f>
        <v/>
      </c>
    </row>
    <row r="4137" ht="15.75" customHeight="1">
      <c r="B4137" s="32" t="inlineStr">
        <is>
          <t>5.25</t>
        </is>
      </c>
      <c r="C4137" s="32" t="n">
        <v>8714199</v>
      </c>
      <c r="D4137" s="59" t="inlineStr">
        <is>
          <t>CAMBIO DE SENSOR DE DETONACIÓN (KS)</t>
        </is>
      </c>
      <c r="E4137" s="56" t="inlineStr">
        <is>
          <t>cambio de sensor de detonación (ks)</t>
        </is>
      </c>
      <c r="F4137" s="32" t="inlineStr">
        <is>
          <t>Unidad</t>
        </is>
      </c>
      <c r="G4137" s="35" t="inlineStr">
        <is>
          <t>suministro</t>
        </is>
      </c>
      <c r="H4137" s="159" t="n">
        <v>410372</v>
      </c>
      <c r="I4137" s="37" t="n">
        <v>158.91</v>
      </c>
      <c r="J4137" s="37" t="n">
        <v>151.76</v>
      </c>
      <c r="K4137" s="160">
        <f>H4137*(I4137/J4137)</f>
        <v/>
      </c>
      <c r="L4137" s="159" t="n">
        <v>499744.665</v>
      </c>
      <c r="M4137" s="159" t="n">
        <v>485189</v>
      </c>
      <c r="N4137" s="159" t="n">
        <v>524004.12</v>
      </c>
      <c r="O4137" s="162">
        <f>MIN(K4137,L4137,M4137,N4137)</f>
        <v/>
      </c>
      <c r="P4137" s="162">
        <f>MAX(K4137,L4137,M4137,N4137)</f>
        <v/>
      </c>
      <c r="Q4137" s="162">
        <f>MEDIAN(K4137,L4137,M4137,N4137)</f>
        <v/>
      </c>
      <c r="R4137" s="162">
        <f>AVERAGE(K4137,L4137,M4137,N4137)</f>
        <v/>
      </c>
      <c r="S4137" s="162">
        <f>AVERAGE(O4137,Q4137)</f>
        <v/>
      </c>
      <c r="T4137" s="162">
        <f>AVERAGE(P4137,Q4137)</f>
        <v/>
      </c>
      <c r="U4137" s="41">
        <f>STDEVA(K4137,L4137,M4137,N4137)</f>
        <v/>
      </c>
      <c r="V4137" s="42">
        <f>U4137/Q4137</f>
        <v/>
      </c>
      <c r="W4137" s="43">
        <f>IF(X4137=O4137,"MENOR",IF(X4137=S4137,"PROM[MEN-MED]","PROMEDIO"))</f>
        <v/>
      </c>
      <c r="X4137" s="163">
        <f>IF(V4137&lt;=300%,O4137,IF(AND(V4137&gt;100%,V4137&lt;=150%),S4137,R4137))</f>
        <v/>
      </c>
      <c r="Y4137" s="162">
        <f>ROUND(X4137,0)</f>
        <v/>
      </c>
    </row>
    <row r="4138" ht="15.75" customHeight="1">
      <c r="B4138" s="32" t="inlineStr">
        <is>
          <t>5.26</t>
        </is>
      </c>
      <c r="C4138" s="32" t="n">
        <v>8714199</v>
      </c>
      <c r="D4138" s="59" t="inlineStr">
        <is>
          <t>CAMBIO DE SENSOR DE OXIGENO (O2)</t>
        </is>
      </c>
      <c r="E4138" s="56" t="inlineStr">
        <is>
          <t>cambio de sensor de oxigeno (o2)</t>
        </is>
      </c>
      <c r="F4138" s="32" t="inlineStr">
        <is>
          <t>Unidad</t>
        </is>
      </c>
      <c r="G4138" s="35" t="inlineStr">
        <is>
          <t>suministro</t>
        </is>
      </c>
      <c r="H4138" s="159" t="n">
        <v>410372</v>
      </c>
      <c r="I4138" s="37" t="n">
        <v>158.91</v>
      </c>
      <c r="J4138" s="37" t="n">
        <v>151.76</v>
      </c>
      <c r="K4138" s="160">
        <f>H4138*(I4138/J4138)</f>
        <v/>
      </c>
      <c r="L4138" s="159" t="n">
        <v>509354.5695</v>
      </c>
      <c r="M4138" s="159" t="n">
        <v>494519</v>
      </c>
      <c r="N4138" s="159" t="n">
        <v>534080.52</v>
      </c>
      <c r="O4138" s="162">
        <f>MIN(K4138,L4138,M4138,N4138)</f>
        <v/>
      </c>
      <c r="P4138" s="162">
        <f>MAX(K4138,L4138,M4138,N4138)</f>
        <v/>
      </c>
      <c r="Q4138" s="162">
        <f>MEDIAN(K4138,L4138,M4138,N4138)</f>
        <v/>
      </c>
      <c r="R4138" s="162">
        <f>AVERAGE(K4138,L4138,M4138,N4138)</f>
        <v/>
      </c>
      <c r="S4138" s="162">
        <f>AVERAGE(O4138,Q4138)</f>
        <v/>
      </c>
      <c r="T4138" s="162">
        <f>AVERAGE(P4138,Q4138)</f>
        <v/>
      </c>
      <c r="U4138" s="41">
        <f>STDEVA(K4138,L4138,M4138,N4138)</f>
        <v/>
      </c>
      <c r="V4138" s="42">
        <f>U4138/Q4138</f>
        <v/>
      </c>
      <c r="W4138" s="43">
        <f>IF(X4138=O4138,"MENOR",IF(X4138=S4138,"PROM[MEN-MED]","PROMEDIO"))</f>
        <v/>
      </c>
      <c r="X4138" s="163">
        <f>IF(V4138&lt;=300%,O4138,IF(AND(V4138&gt;100%,V4138&lt;=150%),S4138,R4138))</f>
        <v/>
      </c>
      <c r="Y4138" s="162">
        <f>ROUND(X4138,0)</f>
        <v/>
      </c>
    </row>
    <row r="4139" ht="15.75" customHeight="1">
      <c r="B4139" s="32" t="inlineStr">
        <is>
          <t>5.27</t>
        </is>
      </c>
      <c r="C4139" s="32" t="n">
        <v>8714199</v>
      </c>
      <c r="D4139" s="59" t="inlineStr">
        <is>
          <t>CAMBIO DE SENSOR DE PRESIÓN DE COMBUSTIBLE</t>
        </is>
      </c>
      <c r="E4139" s="56" t="inlineStr">
        <is>
          <t>cambio de sensor de presión de combustible</t>
        </is>
      </c>
      <c r="F4139" s="32" t="inlineStr">
        <is>
          <t>Unidad</t>
        </is>
      </c>
      <c r="G4139" s="35" t="inlineStr">
        <is>
          <t>suministro</t>
        </is>
      </c>
      <c r="H4139" s="159" t="n">
        <v>410372</v>
      </c>
      <c r="I4139" s="37" t="n">
        <v>158.91</v>
      </c>
      <c r="J4139" s="37" t="n">
        <v>151.76</v>
      </c>
      <c r="K4139" s="160">
        <f>H4139*(I4139/J4139)</f>
        <v/>
      </c>
      <c r="L4139" s="159" t="n">
        <v>504549.6232</v>
      </c>
      <c r="M4139" s="159" t="n">
        <v>489854</v>
      </c>
      <c r="N4139" s="159" t="n">
        <v>529042.3199999999</v>
      </c>
      <c r="O4139" s="162">
        <f>MIN(K4139,L4139,M4139,N4139)</f>
        <v/>
      </c>
      <c r="P4139" s="162">
        <f>MAX(K4139,L4139,M4139,N4139)</f>
        <v/>
      </c>
      <c r="Q4139" s="162">
        <f>MEDIAN(K4139,L4139,M4139,N4139)</f>
        <v/>
      </c>
      <c r="R4139" s="162">
        <f>AVERAGE(K4139,L4139,M4139,N4139)</f>
        <v/>
      </c>
      <c r="S4139" s="162">
        <f>AVERAGE(O4139,Q4139)</f>
        <v/>
      </c>
      <c r="T4139" s="162">
        <f>AVERAGE(P4139,Q4139)</f>
        <v/>
      </c>
      <c r="U4139" s="41">
        <f>STDEVA(K4139,L4139,M4139,N4139)</f>
        <v/>
      </c>
      <c r="V4139" s="42">
        <f>U4139/Q4139</f>
        <v/>
      </c>
      <c r="W4139" s="43">
        <f>IF(X4139=O4139,"MENOR",IF(X4139=S4139,"PROM[MEN-MED]","PROMEDIO"))</f>
        <v/>
      </c>
      <c r="X4139" s="163">
        <f>IF(V4139&lt;=300%,O4139,IF(AND(V4139&gt;100%,V4139&lt;=150%),S4139,R4139))</f>
        <v/>
      </c>
      <c r="Y4139" s="162">
        <f>ROUND(X4139,0)</f>
        <v/>
      </c>
    </row>
    <row r="4140" ht="15.75" customHeight="1">
      <c r="B4140" s="32" t="inlineStr">
        <is>
          <t>5.28</t>
        </is>
      </c>
      <c r="C4140" s="32" t="n">
        <v>8714199</v>
      </c>
      <c r="D4140" s="59" t="inlineStr">
        <is>
          <t>CAMBIO DE SENSOR DE REVERSO (LUZ TRASERA)</t>
        </is>
      </c>
      <c r="E4140" s="56" t="inlineStr">
        <is>
          <t>cambio de sensor de reverso (luz trasera)</t>
        </is>
      </c>
      <c r="F4140" s="32" t="inlineStr">
        <is>
          <t>Unidad</t>
        </is>
      </c>
      <c r="G4140" s="35" t="inlineStr">
        <is>
          <t>suministro</t>
        </is>
      </c>
      <c r="H4140" s="159" t="n">
        <v>273581</v>
      </c>
      <c r="I4140" s="37" t="n">
        <v>158.91</v>
      </c>
      <c r="J4140" s="37" t="n">
        <v>151.76</v>
      </c>
      <c r="K4140" s="160">
        <f>H4140*(I4140/J4140)</f>
        <v/>
      </c>
      <c r="L4140" s="159" t="n">
        <v>336366.0664</v>
      </c>
      <c r="M4140" s="159" t="n">
        <v>326569</v>
      </c>
      <c r="N4140" s="159" t="n">
        <v>352694.52</v>
      </c>
      <c r="O4140" s="162">
        <f>MIN(K4140,L4140,M4140,N4140)</f>
        <v/>
      </c>
      <c r="P4140" s="162">
        <f>MAX(K4140,L4140,M4140,N4140)</f>
        <v/>
      </c>
      <c r="Q4140" s="162">
        <f>MEDIAN(K4140,L4140,M4140,N4140)</f>
        <v/>
      </c>
      <c r="R4140" s="162">
        <f>AVERAGE(K4140,L4140,M4140,N4140)</f>
        <v/>
      </c>
      <c r="S4140" s="162">
        <f>AVERAGE(O4140,Q4140)</f>
        <v/>
      </c>
      <c r="T4140" s="162">
        <f>AVERAGE(P4140,Q4140)</f>
        <v/>
      </c>
      <c r="U4140" s="41">
        <f>STDEVA(K4140,L4140,M4140,N4140)</f>
        <v/>
      </c>
      <c r="V4140" s="42">
        <f>U4140/Q4140</f>
        <v/>
      </c>
      <c r="W4140" s="43">
        <f>IF(X4140=O4140,"MENOR",IF(X4140=S4140,"PROM[MEN-MED]","PROMEDIO"))</f>
        <v/>
      </c>
      <c r="X4140" s="163">
        <f>IF(V4140&lt;=300%,O4140,IF(AND(V4140&gt;100%,V4140&lt;=150%),S4140,R4140))</f>
        <v/>
      </c>
      <c r="Y4140" s="162">
        <f>ROUND(X4140,0)</f>
        <v/>
      </c>
    </row>
    <row r="4141" ht="15.75" customHeight="1">
      <c r="B4141" s="32" t="inlineStr">
        <is>
          <t>5.29</t>
        </is>
      </c>
      <c r="C4141" s="32" t="n">
        <v>8714199</v>
      </c>
      <c r="D4141" s="59" t="inlineStr">
        <is>
          <t>CAMBIO DE SENSOR DE TEMPERATURA DEL REFRIGERANTE (CTS - ECT)</t>
        </is>
      </c>
      <c r="E4141" s="56" t="inlineStr">
        <is>
          <t>cambio de sensor de temperatura del refrigerante (cts - ect)</t>
        </is>
      </c>
      <c r="F4141" s="32" t="inlineStr">
        <is>
          <t>Unidad</t>
        </is>
      </c>
      <c r="G4141" s="35" t="inlineStr">
        <is>
          <t>suministro</t>
        </is>
      </c>
      <c r="H4141" s="159" t="n">
        <v>410372</v>
      </c>
      <c r="I4141" s="37" t="n">
        <v>158.91</v>
      </c>
      <c r="J4141" s="37" t="n">
        <v>151.76</v>
      </c>
      <c r="K4141" s="160">
        <f>H4141*(I4141/J4141)</f>
        <v/>
      </c>
      <c r="L4141" s="159" t="n">
        <v>494938.6953</v>
      </c>
      <c r="M4141" s="159" t="n">
        <v>480523</v>
      </c>
      <c r="N4141" s="159" t="n">
        <v>518964.84</v>
      </c>
      <c r="O4141" s="162">
        <f>MIN(K4141,L4141,M4141,N4141)</f>
        <v/>
      </c>
      <c r="P4141" s="162">
        <f>MAX(K4141,L4141,M4141,N4141)</f>
        <v/>
      </c>
      <c r="Q4141" s="162">
        <f>MEDIAN(K4141,L4141,M4141,N4141)</f>
        <v/>
      </c>
      <c r="R4141" s="162">
        <f>AVERAGE(K4141,L4141,M4141,N4141)</f>
        <v/>
      </c>
      <c r="S4141" s="162">
        <f>AVERAGE(O4141,Q4141)</f>
        <v/>
      </c>
      <c r="T4141" s="162">
        <f>AVERAGE(P4141,Q4141)</f>
        <v/>
      </c>
      <c r="U4141" s="41">
        <f>STDEVA(K4141,L4141,M4141,N4141)</f>
        <v/>
      </c>
      <c r="V4141" s="42">
        <f>U4141/Q4141</f>
        <v/>
      </c>
      <c r="W4141" s="43">
        <f>IF(X4141=O4141,"MENOR",IF(X4141=S4141,"PROM[MEN-MED]","PROMEDIO"))</f>
        <v/>
      </c>
      <c r="X4141" s="163">
        <f>IF(V4141&lt;=300%,O4141,IF(AND(V4141&gt;100%,V4141&lt;=150%),S4141,R4141))</f>
        <v/>
      </c>
      <c r="Y4141" s="162">
        <f>ROUND(X4141,0)</f>
        <v/>
      </c>
    </row>
    <row r="4142" ht="15.75" customHeight="1">
      <c r="B4142" s="32" t="inlineStr">
        <is>
          <t>5.30</t>
        </is>
      </c>
      <c r="C4142" s="32" t="n">
        <v>8714199</v>
      </c>
      <c r="D4142" s="59" t="inlineStr">
        <is>
          <t>CAMBIO DE SENSOR DE VELOCIDAD (VSS)</t>
        </is>
      </c>
      <c r="E4142" s="56" t="inlineStr">
        <is>
          <t>cambio de sensor de velocidad (vss)</t>
        </is>
      </c>
      <c r="F4142" s="32" t="inlineStr">
        <is>
          <t>Unidad</t>
        </is>
      </c>
      <c r="G4142" s="35" t="inlineStr">
        <is>
          <t>suministro</t>
        </is>
      </c>
      <c r="H4142" s="159" t="n">
        <v>410372</v>
      </c>
      <c r="I4142" s="37" t="n">
        <v>158.91</v>
      </c>
      <c r="J4142" s="37" t="n">
        <v>151.76</v>
      </c>
      <c r="K4142" s="160">
        <f>H4142*(I4142/J4142)</f>
        <v/>
      </c>
      <c r="L4142" s="159" t="n">
        <v>494938.6953</v>
      </c>
      <c r="M4142" s="159" t="n">
        <v>480523</v>
      </c>
      <c r="N4142" s="159" t="n">
        <v>518964.84</v>
      </c>
      <c r="O4142" s="162">
        <f>MIN(K4142,L4142,M4142,N4142)</f>
        <v/>
      </c>
      <c r="P4142" s="162">
        <f>MAX(K4142,L4142,M4142,N4142)</f>
        <v/>
      </c>
      <c r="Q4142" s="162">
        <f>MEDIAN(K4142,L4142,M4142,N4142)</f>
        <v/>
      </c>
      <c r="R4142" s="162">
        <f>AVERAGE(K4142,L4142,M4142,N4142)</f>
        <v/>
      </c>
      <c r="S4142" s="162">
        <f>AVERAGE(O4142,Q4142)</f>
        <v/>
      </c>
      <c r="T4142" s="162">
        <f>AVERAGE(P4142,Q4142)</f>
        <v/>
      </c>
      <c r="U4142" s="41">
        <f>STDEVA(K4142,L4142,M4142,N4142)</f>
        <v/>
      </c>
      <c r="V4142" s="42">
        <f>U4142/Q4142</f>
        <v/>
      </c>
      <c r="W4142" s="43">
        <f>IF(X4142=O4142,"MENOR",IF(X4142=S4142,"PROM[MEN-MED]","PROMEDIO"))</f>
        <v/>
      </c>
      <c r="X4142" s="163">
        <f>IF(V4142&lt;=300%,O4142,IF(AND(V4142&gt;100%,V4142&lt;=150%),S4142,R4142))</f>
        <v/>
      </c>
      <c r="Y4142" s="162">
        <f>ROUND(X4142,0)</f>
        <v/>
      </c>
    </row>
    <row r="4143" ht="15.75" customHeight="1">
      <c r="B4143" s="32" t="inlineStr">
        <is>
          <t>5.31</t>
        </is>
      </c>
      <c r="C4143" s="32" t="n">
        <v>8714199</v>
      </c>
      <c r="D4143" s="59" t="inlineStr">
        <is>
          <t>CAMBIO DE SENSOR FLUJO DE AIRE (MAF)</t>
        </is>
      </c>
      <c r="E4143" s="56" t="inlineStr">
        <is>
          <t>cambio de sensor flujo de aire (maf)</t>
        </is>
      </c>
      <c r="F4143" s="32" t="inlineStr">
        <is>
          <t>Unidad</t>
        </is>
      </c>
      <c r="G4143" s="35" t="inlineStr">
        <is>
          <t>suministro</t>
        </is>
      </c>
      <c r="H4143" s="159" t="n">
        <v>410372</v>
      </c>
      <c r="I4143" s="37" t="n">
        <v>158.91</v>
      </c>
      <c r="J4143" s="37" t="n">
        <v>151.76</v>
      </c>
      <c r="K4143" s="160">
        <f>H4143*(I4143/J4143)</f>
        <v/>
      </c>
      <c r="L4143" s="159" t="n">
        <v>494938.6953</v>
      </c>
      <c r="M4143" s="159" t="n">
        <v>480523</v>
      </c>
      <c r="N4143" s="159" t="n">
        <v>518964.84</v>
      </c>
      <c r="O4143" s="162">
        <f>MIN(K4143,L4143,M4143,N4143)</f>
        <v/>
      </c>
      <c r="P4143" s="162">
        <f>MAX(K4143,L4143,M4143,N4143)</f>
        <v/>
      </c>
      <c r="Q4143" s="162">
        <f>MEDIAN(K4143,L4143,M4143,N4143)</f>
        <v/>
      </c>
      <c r="R4143" s="162">
        <f>AVERAGE(K4143,L4143,M4143,N4143)</f>
        <v/>
      </c>
      <c r="S4143" s="162">
        <f>AVERAGE(O4143,Q4143)</f>
        <v/>
      </c>
      <c r="T4143" s="162">
        <f>AVERAGE(P4143,Q4143)</f>
        <v/>
      </c>
      <c r="U4143" s="41">
        <f>STDEVA(K4143,L4143,M4143,N4143)</f>
        <v/>
      </c>
      <c r="V4143" s="42">
        <f>U4143/Q4143</f>
        <v/>
      </c>
      <c r="W4143" s="43">
        <f>IF(X4143=O4143,"MENOR",IF(X4143=S4143,"PROM[MEN-MED]","PROMEDIO"))</f>
        <v/>
      </c>
      <c r="X4143" s="163">
        <f>IF(V4143&lt;=300%,O4143,IF(AND(V4143&gt;100%,V4143&lt;=150%),S4143,R4143))</f>
        <v/>
      </c>
      <c r="Y4143" s="162">
        <f>ROUND(X4143,0)</f>
        <v/>
      </c>
    </row>
    <row r="4144" ht="15.75" customHeight="1">
      <c r="B4144" s="32" t="inlineStr">
        <is>
          <t>5.32</t>
        </is>
      </c>
      <c r="C4144" s="32" t="n">
        <v>8714199</v>
      </c>
      <c r="D4144" s="59" t="inlineStr">
        <is>
          <t>CAMBIO DE SENSOR NIVEL DE COMBUSTIBLE (FLOTADOR)</t>
        </is>
      </c>
      <c r="E4144" s="56" t="inlineStr">
        <is>
          <t>cambio de sensor nivel de combustible (flotador)</t>
        </is>
      </c>
      <c r="F4144" s="32" t="inlineStr">
        <is>
          <t>Unidad</t>
        </is>
      </c>
      <c r="G4144" s="35" t="inlineStr">
        <is>
          <t>suministro</t>
        </is>
      </c>
      <c r="H4144" s="159" t="n">
        <v>820743</v>
      </c>
      <c r="I4144" s="37" t="n">
        <v>158.91</v>
      </c>
      <c r="J4144" s="37" t="n">
        <v>151.76</v>
      </c>
      <c r="K4144" s="160">
        <f>H4144*(I4144/J4144)</f>
        <v/>
      </c>
      <c r="L4144" s="159" t="n">
        <v>989878.414</v>
      </c>
      <c r="M4144" s="159" t="n">
        <v>961047</v>
      </c>
      <c r="N4144" s="159" t="n">
        <v>1037930.76</v>
      </c>
      <c r="O4144" s="162">
        <f>MIN(K4144,L4144,M4144,N4144)</f>
        <v/>
      </c>
      <c r="P4144" s="162">
        <f>MAX(K4144,L4144,M4144,N4144)</f>
        <v/>
      </c>
      <c r="Q4144" s="162">
        <f>MEDIAN(K4144,L4144,M4144,N4144)</f>
        <v/>
      </c>
      <c r="R4144" s="162">
        <f>AVERAGE(K4144,L4144,M4144,N4144)</f>
        <v/>
      </c>
      <c r="S4144" s="162">
        <f>AVERAGE(O4144,Q4144)</f>
        <v/>
      </c>
      <c r="T4144" s="162">
        <f>AVERAGE(P4144,Q4144)</f>
        <v/>
      </c>
      <c r="U4144" s="41">
        <f>STDEVA(K4144,L4144,M4144,N4144)</f>
        <v/>
      </c>
      <c r="V4144" s="42">
        <f>U4144/Q4144</f>
        <v/>
      </c>
      <c r="W4144" s="43">
        <f>IF(X4144=O4144,"MENOR",IF(X4144=S4144,"PROM[MEN-MED]","PROMEDIO"))</f>
        <v/>
      </c>
      <c r="X4144" s="163">
        <f>IF(V4144&lt;=300%,O4144,IF(AND(V4144&gt;100%,V4144&lt;=150%),S4144,R4144))</f>
        <v/>
      </c>
      <c r="Y4144" s="162">
        <f>ROUND(X4144,0)</f>
        <v/>
      </c>
    </row>
    <row r="4145" ht="15.75" customHeight="1">
      <c r="B4145" s="32" t="inlineStr">
        <is>
          <t>5.33</t>
        </is>
      </c>
      <c r="C4145" s="32" t="n">
        <v>8714199</v>
      </c>
      <c r="D4145" s="59" t="inlineStr">
        <is>
          <t>CAMBIO DE SENSOR POSICIÓN DE ÁRBOL DE LEVAS (CMP)</t>
        </is>
      </c>
      <c r="E4145" s="56" t="inlineStr">
        <is>
          <t>cambio de sensor posición de árbol de levas (cmp)</t>
        </is>
      </c>
      <c r="F4145" s="32" t="inlineStr">
        <is>
          <t>Unidad</t>
        </is>
      </c>
      <c r="G4145" s="35" t="inlineStr">
        <is>
          <t>suministro</t>
        </is>
      </c>
      <c r="H4145" s="159" t="n">
        <v>410372</v>
      </c>
      <c r="I4145" s="37" t="n">
        <v>158.91</v>
      </c>
      <c r="J4145" s="37" t="n">
        <v>151.76</v>
      </c>
      <c r="K4145" s="160">
        <f>H4145*(I4145/J4145)</f>
        <v/>
      </c>
      <c r="L4145" s="159" t="n">
        <v>509354.5695</v>
      </c>
      <c r="M4145" s="159" t="n">
        <v>494519</v>
      </c>
      <c r="N4145" s="159" t="n">
        <v>534080.52</v>
      </c>
      <c r="O4145" s="162">
        <f>MIN(K4145,L4145,M4145,N4145)</f>
        <v/>
      </c>
      <c r="P4145" s="162">
        <f>MAX(K4145,L4145,M4145,N4145)</f>
        <v/>
      </c>
      <c r="Q4145" s="162">
        <f>MEDIAN(K4145,L4145,M4145,N4145)</f>
        <v/>
      </c>
      <c r="R4145" s="162">
        <f>AVERAGE(K4145,L4145,M4145,N4145)</f>
        <v/>
      </c>
      <c r="S4145" s="162">
        <f>AVERAGE(O4145,Q4145)</f>
        <v/>
      </c>
      <c r="T4145" s="162">
        <f>AVERAGE(P4145,Q4145)</f>
        <v/>
      </c>
      <c r="U4145" s="41">
        <f>STDEVA(K4145,L4145,M4145,N4145)</f>
        <v/>
      </c>
      <c r="V4145" s="42">
        <f>U4145/Q4145</f>
        <v/>
      </c>
      <c r="W4145" s="43">
        <f>IF(X4145=O4145,"MENOR",IF(X4145=S4145,"PROM[MEN-MED]","PROMEDIO"))</f>
        <v/>
      </c>
      <c r="X4145" s="163">
        <f>IF(V4145&lt;=300%,O4145,IF(AND(V4145&gt;100%,V4145&lt;=150%),S4145,R4145))</f>
        <v/>
      </c>
      <c r="Y4145" s="162">
        <f>ROUND(X4145,0)</f>
        <v/>
      </c>
    </row>
    <row r="4146" ht="15.75" customHeight="1">
      <c r="B4146" s="32" t="inlineStr">
        <is>
          <t>5.34</t>
        </is>
      </c>
      <c r="C4146" s="32" t="n">
        <v>8714199</v>
      </c>
      <c r="D4146" s="59" t="inlineStr">
        <is>
          <t>CAMBIO DE SENSOR POSICIÓN DE CIGÜEÑAL (CKP)</t>
        </is>
      </c>
      <c r="E4146" s="56" t="inlineStr">
        <is>
          <t>cambio de sensor posición de cigüeñal (ckp)</t>
        </is>
      </c>
      <c r="F4146" s="32" t="inlineStr">
        <is>
          <t>Unidad</t>
        </is>
      </c>
      <c r="G4146" s="35" t="inlineStr">
        <is>
          <t>suministro</t>
        </is>
      </c>
      <c r="H4146" s="159" t="n">
        <v>533596</v>
      </c>
      <c r="I4146" s="37" t="n">
        <v>158.91</v>
      </c>
      <c r="J4146" s="37" t="n">
        <v>151.76</v>
      </c>
      <c r="K4146" s="160">
        <f>H4146*(I4146/J4146)</f>
        <v/>
      </c>
      <c r="L4146" s="159" t="n">
        <v>679139.7711</v>
      </c>
      <c r="M4146" s="159" t="n">
        <v>659359</v>
      </c>
      <c r="N4146" s="159" t="n">
        <v>712107.72</v>
      </c>
      <c r="O4146" s="162">
        <f>MIN(K4146,L4146,M4146,N4146)</f>
        <v/>
      </c>
      <c r="P4146" s="162">
        <f>MAX(K4146,L4146,M4146,N4146)</f>
        <v/>
      </c>
      <c r="Q4146" s="162">
        <f>MEDIAN(K4146,L4146,M4146,N4146)</f>
        <v/>
      </c>
      <c r="R4146" s="162">
        <f>AVERAGE(K4146,L4146,M4146,N4146)</f>
        <v/>
      </c>
      <c r="S4146" s="162">
        <f>AVERAGE(O4146,Q4146)</f>
        <v/>
      </c>
      <c r="T4146" s="162">
        <f>AVERAGE(P4146,Q4146)</f>
        <v/>
      </c>
      <c r="U4146" s="41">
        <f>STDEVA(K4146,L4146,M4146,N4146)</f>
        <v/>
      </c>
      <c r="V4146" s="42">
        <f>U4146/Q4146</f>
        <v/>
      </c>
      <c r="W4146" s="43">
        <f>IF(X4146=O4146,"MENOR",IF(X4146=S4146,"PROM[MEN-MED]","PROMEDIO"))</f>
        <v/>
      </c>
      <c r="X4146" s="163">
        <f>IF(V4146&lt;=300%,O4146,IF(AND(V4146&gt;100%,V4146&lt;=150%),S4146,R4146))</f>
        <v/>
      </c>
      <c r="Y4146" s="162">
        <f>ROUND(X4146,0)</f>
        <v/>
      </c>
    </row>
    <row r="4147" ht="15.75" customHeight="1">
      <c r="B4147" s="32" t="inlineStr">
        <is>
          <t>5.35</t>
        </is>
      </c>
      <c r="C4147" s="32" t="n">
        <v>8714199</v>
      </c>
      <c r="D4147" s="59" t="inlineStr">
        <is>
          <t>CAMBIO DE SENSOR POSICIÓN DEL PEDAL DEL ACELERADOR (APP)</t>
        </is>
      </c>
      <c r="E4147" s="56" t="inlineStr">
        <is>
          <t>cambio de sensor posición del pedal del acelerador (app)</t>
        </is>
      </c>
      <c r="F4147" s="32" t="inlineStr">
        <is>
          <t>Unidad</t>
        </is>
      </c>
      <c r="G4147" s="35" t="inlineStr">
        <is>
          <t>suministro</t>
        </is>
      </c>
      <c r="H4147" s="159" t="n">
        <v>383918</v>
      </c>
      <c r="I4147" s="37" t="n">
        <v>158.91</v>
      </c>
      <c r="J4147" s="37" t="n">
        <v>151.76</v>
      </c>
      <c r="K4147" s="160">
        <f>H4147*(I4147/J4147)</f>
        <v/>
      </c>
      <c r="L4147" s="159" t="n">
        <v>514160.5511</v>
      </c>
      <c r="M4147" s="159" t="n">
        <v>499185</v>
      </c>
      <c r="N4147" s="159" t="n">
        <v>539119.8</v>
      </c>
      <c r="O4147" s="162">
        <f>MIN(K4147,L4147,M4147,N4147)</f>
        <v/>
      </c>
      <c r="P4147" s="162">
        <f>MAX(K4147,L4147,M4147,N4147)</f>
        <v/>
      </c>
      <c r="Q4147" s="162">
        <f>MEDIAN(K4147,L4147,M4147,N4147)</f>
        <v/>
      </c>
      <c r="R4147" s="162">
        <f>AVERAGE(K4147,L4147,M4147,N4147)</f>
        <v/>
      </c>
      <c r="S4147" s="162">
        <f>AVERAGE(O4147,Q4147)</f>
        <v/>
      </c>
      <c r="T4147" s="162">
        <f>AVERAGE(P4147,Q4147)</f>
        <v/>
      </c>
      <c r="U4147" s="41">
        <f>STDEVA(K4147,L4147,M4147,N4147)</f>
        <v/>
      </c>
      <c r="V4147" s="42">
        <f>U4147/Q4147</f>
        <v/>
      </c>
      <c r="W4147" s="43">
        <f>IF(X4147=O4147,"MENOR",IF(X4147=S4147,"PROM[MEN-MED]","PROMEDIO"))</f>
        <v/>
      </c>
      <c r="X4147" s="163">
        <f>IF(V4147&lt;=300%,O4147,IF(AND(V4147&gt;100%,V4147&lt;=150%),S4147,R4147))</f>
        <v/>
      </c>
      <c r="Y4147" s="162">
        <f>ROUND(X4147,0)</f>
        <v/>
      </c>
    </row>
    <row r="4148" ht="15.75" customHeight="1">
      <c r="B4148" s="32" t="inlineStr">
        <is>
          <t>5.36</t>
        </is>
      </c>
      <c r="C4148" s="32" t="n">
        <v>8714199</v>
      </c>
      <c r="D4148" s="59" t="inlineStr">
        <is>
          <t>CAMBIO DE SENSOR PRESIÓN DE ACEITE MOTOR</t>
        </is>
      </c>
      <c r="E4148" s="56" t="inlineStr">
        <is>
          <t>cambio de sensor presión de aceite motor</t>
        </is>
      </c>
      <c r="F4148" s="32" t="inlineStr">
        <is>
          <t>Unidad</t>
        </is>
      </c>
      <c r="G4148" s="35" t="inlineStr">
        <is>
          <t>suministro</t>
        </is>
      </c>
      <c r="H4148" s="159" t="n">
        <v>538118</v>
      </c>
      <c r="I4148" s="37" t="n">
        <v>158.91</v>
      </c>
      <c r="J4148" s="37" t="n">
        <v>151.76</v>
      </c>
      <c r="K4148" s="160">
        <f>H4148*(I4148/J4148)</f>
        <v/>
      </c>
      <c r="L4148" s="159" t="n">
        <v>685546.3741</v>
      </c>
      <c r="M4148" s="159" t="n">
        <v>665579</v>
      </c>
      <c r="N4148" s="159" t="n">
        <v>718825.3199999999</v>
      </c>
      <c r="O4148" s="162">
        <f>MIN(K4148,L4148,M4148,N4148)</f>
        <v/>
      </c>
      <c r="P4148" s="162">
        <f>MAX(K4148,L4148,M4148,N4148)</f>
        <v/>
      </c>
      <c r="Q4148" s="162">
        <f>MEDIAN(K4148,L4148,M4148,N4148)</f>
        <v/>
      </c>
      <c r="R4148" s="162">
        <f>AVERAGE(K4148,L4148,M4148,N4148)</f>
        <v/>
      </c>
      <c r="S4148" s="162">
        <f>AVERAGE(O4148,Q4148)</f>
        <v/>
      </c>
      <c r="T4148" s="162">
        <f>AVERAGE(P4148,Q4148)</f>
        <v/>
      </c>
      <c r="U4148" s="41">
        <f>STDEVA(K4148,L4148,M4148,N4148)</f>
        <v/>
      </c>
      <c r="V4148" s="42">
        <f>U4148/Q4148</f>
        <v/>
      </c>
      <c r="W4148" s="43">
        <f>IF(X4148=O4148,"MENOR",IF(X4148=S4148,"PROM[MEN-MED]","PROMEDIO"))</f>
        <v/>
      </c>
      <c r="X4148" s="163">
        <f>IF(V4148&lt;=300%,O4148,IF(AND(V4148&gt;100%,V4148&lt;=150%),S4148,R4148))</f>
        <v/>
      </c>
      <c r="Y4148" s="162">
        <f>ROUND(X4148,0)</f>
        <v/>
      </c>
    </row>
    <row r="4149" ht="15.75" customHeight="1">
      <c r="B4149" s="32" t="inlineStr">
        <is>
          <t>5.37</t>
        </is>
      </c>
      <c r="C4149" s="32" t="n">
        <v>8714199</v>
      </c>
      <c r="D4149" s="59" t="inlineStr">
        <is>
          <t>CAMBIO DE SENSOR SERVODIRECCIÓN</t>
        </is>
      </c>
      <c r="E4149" s="56" t="inlineStr">
        <is>
          <t>cambio de sensor servodirección</t>
        </is>
      </c>
      <c r="F4149" s="32" t="inlineStr">
        <is>
          <t>Unidad</t>
        </is>
      </c>
      <c r="G4149" s="35" t="inlineStr">
        <is>
          <t>suministro</t>
        </is>
      </c>
      <c r="H4149" s="159" t="n">
        <v>538118</v>
      </c>
      <c r="I4149" s="37" t="n">
        <v>158.91</v>
      </c>
      <c r="J4149" s="37" t="n">
        <v>151.76</v>
      </c>
      <c r="K4149" s="160">
        <f>H4149*(I4149/J4149)</f>
        <v/>
      </c>
      <c r="L4149" s="159" t="n">
        <v>685546.3741</v>
      </c>
      <c r="M4149" s="159" t="n">
        <v>665579</v>
      </c>
      <c r="N4149" s="159" t="n">
        <v>718825.3199999999</v>
      </c>
      <c r="O4149" s="162">
        <f>MIN(K4149,L4149,M4149,N4149)</f>
        <v/>
      </c>
      <c r="P4149" s="162">
        <f>MAX(K4149,L4149,M4149,N4149)</f>
        <v/>
      </c>
      <c r="Q4149" s="162">
        <f>MEDIAN(K4149,L4149,M4149,N4149)</f>
        <v/>
      </c>
      <c r="R4149" s="162">
        <f>AVERAGE(K4149,L4149,M4149,N4149)</f>
        <v/>
      </c>
      <c r="S4149" s="162">
        <f>AVERAGE(O4149,Q4149)</f>
        <v/>
      </c>
      <c r="T4149" s="162">
        <f>AVERAGE(P4149,Q4149)</f>
        <v/>
      </c>
      <c r="U4149" s="41">
        <f>STDEVA(K4149,L4149,M4149,N4149)</f>
        <v/>
      </c>
      <c r="V4149" s="42">
        <f>U4149/Q4149</f>
        <v/>
      </c>
      <c r="W4149" s="43">
        <f>IF(X4149=O4149,"MENOR",IF(X4149=S4149,"PROM[MEN-MED]","PROMEDIO"))</f>
        <v/>
      </c>
      <c r="X4149" s="163">
        <f>IF(V4149&lt;=300%,O4149,IF(AND(V4149&gt;100%,V4149&lt;=150%),S4149,R4149))</f>
        <v/>
      </c>
      <c r="Y4149" s="162">
        <f>ROUND(X4149,0)</f>
        <v/>
      </c>
    </row>
    <row r="4150" ht="15.75" customHeight="1">
      <c r="B4150" s="32" t="inlineStr">
        <is>
          <t>5.38</t>
        </is>
      </c>
      <c r="C4150" s="32" t="n">
        <v>8714199</v>
      </c>
      <c r="D4150" s="59" t="inlineStr">
        <is>
          <t>CAMBIO DE SWITCH DE ENCENDIDO</t>
        </is>
      </c>
      <c r="E4150" s="56" t="inlineStr">
        <is>
          <t>cambio de switch de encendido</t>
        </is>
      </c>
      <c r="F4150" s="32" t="inlineStr">
        <is>
          <t>Unidad</t>
        </is>
      </c>
      <c r="G4150" s="35" t="inlineStr">
        <is>
          <t>suministro</t>
        </is>
      </c>
      <c r="H4150" s="159" t="n">
        <v>683953</v>
      </c>
      <c r="I4150" s="37" t="n">
        <v>158.91</v>
      </c>
      <c r="J4150" s="37" t="n">
        <v>151.76</v>
      </c>
      <c r="K4150" s="160">
        <f>H4150*(I4150/J4150)</f>
        <v/>
      </c>
      <c r="L4150" s="159" t="n">
        <v>824898.1587</v>
      </c>
      <c r="M4150" s="159" t="n">
        <v>800872</v>
      </c>
      <c r="N4150" s="159" t="n">
        <v>864941.76</v>
      </c>
      <c r="O4150" s="162">
        <f>MIN(K4150,L4150,M4150,N4150)</f>
        <v/>
      </c>
      <c r="P4150" s="162">
        <f>MAX(K4150,L4150,M4150,N4150)</f>
        <v/>
      </c>
      <c r="Q4150" s="162">
        <f>MEDIAN(K4150,L4150,M4150,N4150)</f>
        <v/>
      </c>
      <c r="R4150" s="162">
        <f>AVERAGE(K4150,L4150,M4150,N4150)</f>
        <v/>
      </c>
      <c r="S4150" s="162">
        <f>AVERAGE(O4150,Q4150)</f>
        <v/>
      </c>
      <c r="T4150" s="162">
        <f>AVERAGE(P4150,Q4150)</f>
        <v/>
      </c>
      <c r="U4150" s="41">
        <f>STDEVA(K4150,L4150,M4150,N4150)</f>
        <v/>
      </c>
      <c r="V4150" s="42">
        <f>U4150/Q4150</f>
        <v/>
      </c>
      <c r="W4150" s="43">
        <f>IF(X4150=O4150,"MENOR",IF(X4150=S4150,"PROM[MEN-MED]","PROMEDIO"))</f>
        <v/>
      </c>
      <c r="X4150" s="163">
        <f>IF(V4150&lt;=300%,O4150,IF(AND(V4150&gt;100%,V4150&lt;=150%),S4150,R4150))</f>
        <v/>
      </c>
      <c r="Y4150" s="162">
        <f>ROUND(X4150,0)</f>
        <v/>
      </c>
    </row>
    <row r="4151" ht="15.75" customHeight="1">
      <c r="B4151" s="32" t="inlineStr">
        <is>
          <t>5.39</t>
        </is>
      </c>
      <c r="C4151" s="32" t="n">
        <v>8714199</v>
      </c>
      <c r="D4151" s="59" t="inlineStr">
        <is>
          <t>CAMBIO DE VÁLVULA RECIRCULACION DE GASES (EGR)</t>
        </is>
      </c>
      <c r="E4151" s="56" t="inlineStr">
        <is>
          <t>cambio de válvula recirculacion de gases (egr)</t>
        </is>
      </c>
      <c r="F4151" s="32" t="inlineStr">
        <is>
          <t>Unidad</t>
        </is>
      </c>
      <c r="G4151" s="35" t="inlineStr">
        <is>
          <t>suministro</t>
        </is>
      </c>
      <c r="H4151" s="159" t="n">
        <v>1215288</v>
      </c>
      <c r="I4151" s="37" t="n">
        <v>158.91</v>
      </c>
      <c r="J4151" s="37" t="n">
        <v>151.76</v>
      </c>
      <c r="K4151" s="160">
        <f>H4151*(I4151/J4151)</f>
        <v/>
      </c>
      <c r="L4151" s="159" t="n">
        <v>1528064.7438</v>
      </c>
      <c r="M4151" s="159" t="n">
        <v>1483558</v>
      </c>
      <c r="N4151" s="159" t="n">
        <v>1602242.64</v>
      </c>
      <c r="O4151" s="162">
        <f>MIN(K4151,L4151,M4151,N4151)</f>
        <v/>
      </c>
      <c r="P4151" s="162">
        <f>MAX(K4151,L4151,M4151,N4151)</f>
        <v/>
      </c>
      <c r="Q4151" s="162">
        <f>MEDIAN(K4151,L4151,M4151,N4151)</f>
        <v/>
      </c>
      <c r="R4151" s="162">
        <f>AVERAGE(K4151,L4151,M4151,N4151)</f>
        <v/>
      </c>
      <c r="S4151" s="162">
        <f>AVERAGE(O4151,Q4151)</f>
        <v/>
      </c>
      <c r="T4151" s="162">
        <f>AVERAGE(P4151,Q4151)</f>
        <v/>
      </c>
      <c r="U4151" s="41">
        <f>STDEVA(K4151,L4151,M4151,N4151)</f>
        <v/>
      </c>
      <c r="V4151" s="42">
        <f>U4151/Q4151</f>
        <v/>
      </c>
      <c r="W4151" s="43">
        <f>IF(X4151=O4151,"MENOR",IF(X4151=S4151,"PROM[MEN-MED]","PROMEDIO"))</f>
        <v/>
      </c>
      <c r="X4151" s="163">
        <f>IF(V4151&lt;=300%,O4151,IF(AND(V4151&gt;100%,V4151&lt;=150%),S4151,R4151))</f>
        <v/>
      </c>
      <c r="Y4151" s="162">
        <f>ROUND(X4151,0)</f>
        <v/>
      </c>
    </row>
    <row r="4152" ht="15.75" customHeight="1">
      <c r="B4152" s="32" t="inlineStr">
        <is>
          <t>5.40</t>
        </is>
      </c>
      <c r="C4152" s="32" t="n">
        <v>8714199</v>
      </c>
      <c r="D4152" s="59" t="inlineStr">
        <is>
          <t xml:space="preserve">CAMBIO DE ECU DE LA RED MULTIPLEX DE LA CARROCERIA </t>
        </is>
      </c>
      <c r="E4152" s="56" t="inlineStr">
        <is>
          <t xml:space="preserve">cambio de ecu de la red multiplex de la carroceria </t>
        </is>
      </c>
      <c r="F4152" s="32" t="inlineStr">
        <is>
          <t>Unidad</t>
        </is>
      </c>
      <c r="G4152" s="35" t="inlineStr">
        <is>
          <t>suministro</t>
        </is>
      </c>
      <c r="H4152" s="159" t="n">
        <v>945663</v>
      </c>
      <c r="I4152" s="37" t="n">
        <v>158.91</v>
      </c>
      <c r="J4152" s="37" t="n">
        <v>151.76</v>
      </c>
      <c r="K4152" s="160">
        <f>H4152*(I4152/J4152)</f>
        <v/>
      </c>
      <c r="L4152" s="159" t="n">
        <v>1166070.2067</v>
      </c>
      <c r="M4152" s="159" t="n">
        <v>1132107</v>
      </c>
      <c r="N4152" s="159" t="n">
        <v>1222675.56</v>
      </c>
      <c r="O4152" s="162">
        <f>MIN(K4152,L4152,M4152,N4152)</f>
        <v/>
      </c>
      <c r="P4152" s="162">
        <f>MAX(K4152,L4152,M4152,N4152)</f>
        <v/>
      </c>
      <c r="Q4152" s="162">
        <f>MEDIAN(K4152,L4152,M4152,N4152)</f>
        <v/>
      </c>
      <c r="R4152" s="162">
        <f>AVERAGE(K4152,L4152,M4152,N4152)</f>
        <v/>
      </c>
      <c r="S4152" s="162">
        <f>AVERAGE(O4152,Q4152)</f>
        <v/>
      </c>
      <c r="T4152" s="162">
        <f>AVERAGE(P4152,Q4152)</f>
        <v/>
      </c>
      <c r="U4152" s="41">
        <f>STDEVA(K4152,L4152,M4152,N4152)</f>
        <v/>
      </c>
      <c r="V4152" s="42">
        <f>U4152/Q4152</f>
        <v/>
      </c>
      <c r="W4152" s="43">
        <f>IF(X4152=O4152,"MENOR",IF(X4152=S4152,"PROM[MEN-MED]","PROMEDIO"))</f>
        <v/>
      </c>
      <c r="X4152" s="163">
        <f>IF(V4152&lt;=300%,O4152,IF(AND(V4152&gt;100%,V4152&lt;=150%),S4152,R4152))</f>
        <v/>
      </c>
      <c r="Y4152" s="162">
        <f>ROUND(X4152,0)</f>
        <v/>
      </c>
    </row>
    <row r="4153" ht="15.75" customHeight="1">
      <c r="B4153" s="32" t="inlineStr">
        <is>
          <t>5.41</t>
        </is>
      </c>
      <c r="C4153" s="32" t="n">
        <v>8714199</v>
      </c>
      <c r="D4153" s="59" t="inlineStr">
        <is>
          <t>CAMBIO DE ECU CONTROL DE DERRAPE (SELENOIDE DEL CILINDRO MAESTRO)</t>
        </is>
      </c>
      <c r="E4153" s="56" t="inlineStr">
        <is>
          <t>cambio de ecu control de derrape (selenoide del cilindro maestro)</t>
        </is>
      </c>
      <c r="F4153" s="32" t="inlineStr">
        <is>
          <t>Unidad</t>
        </is>
      </c>
      <c r="G4153" s="35" t="inlineStr">
        <is>
          <t>suministro</t>
        </is>
      </c>
      <c r="H4153" s="159" t="n">
        <v>945663</v>
      </c>
      <c r="I4153" s="37" t="n">
        <v>158.91</v>
      </c>
      <c r="J4153" s="37" t="n">
        <v>151.76</v>
      </c>
      <c r="K4153" s="160">
        <f>H4153*(I4153/J4153)</f>
        <v/>
      </c>
      <c r="L4153" s="159" t="n">
        <v>1166070.2067</v>
      </c>
      <c r="M4153" s="159" t="n">
        <v>1132107</v>
      </c>
      <c r="N4153" s="159" t="n">
        <v>1222675.56</v>
      </c>
      <c r="O4153" s="162">
        <f>MIN(K4153,L4153,M4153,N4153)</f>
        <v/>
      </c>
      <c r="P4153" s="162">
        <f>MAX(K4153,L4153,M4153,N4153)</f>
        <v/>
      </c>
      <c r="Q4153" s="162">
        <f>MEDIAN(K4153,L4153,M4153,N4153)</f>
        <v/>
      </c>
      <c r="R4153" s="162">
        <f>AVERAGE(K4153,L4153,M4153,N4153)</f>
        <v/>
      </c>
      <c r="S4153" s="162">
        <f>AVERAGE(O4153,Q4153)</f>
        <v/>
      </c>
      <c r="T4153" s="162">
        <f>AVERAGE(P4153,Q4153)</f>
        <v/>
      </c>
      <c r="U4153" s="41">
        <f>STDEVA(K4153,L4153,M4153,N4153)</f>
        <v/>
      </c>
      <c r="V4153" s="42">
        <f>U4153/Q4153</f>
        <v/>
      </c>
      <c r="W4153" s="43">
        <f>IF(X4153=O4153,"MENOR",IF(X4153=S4153,"PROM[MEN-MED]","PROMEDIO"))</f>
        <v/>
      </c>
      <c r="X4153" s="163">
        <f>IF(V4153&lt;=300%,O4153,IF(AND(V4153&gt;100%,V4153&lt;=150%),S4153,R4153))</f>
        <v/>
      </c>
      <c r="Y4153" s="162">
        <f>ROUND(X4153,0)</f>
        <v/>
      </c>
    </row>
    <row r="4154" ht="15.75" customHeight="1">
      <c r="B4154" s="32" t="inlineStr">
        <is>
          <t>5.42</t>
        </is>
      </c>
      <c r="C4154" s="32" t="n">
        <v>8714199</v>
      </c>
      <c r="D4154" s="59" t="inlineStr">
        <is>
          <t xml:space="preserve">CAMBIO DE CONJUNTO DEL JUEGO DE INSTRUMENTOS </t>
        </is>
      </c>
      <c r="E4154" s="56" t="inlineStr">
        <is>
          <t xml:space="preserve">cambio de conjunto del juego de instrumentos </t>
        </is>
      </c>
      <c r="F4154" s="32" t="inlineStr">
        <is>
          <t>Unidad</t>
        </is>
      </c>
      <c r="G4154" s="35" t="inlineStr">
        <is>
          <t>suministro</t>
        </is>
      </c>
      <c r="H4154" s="159" t="n">
        <v>1094324</v>
      </c>
      <c r="I4154" s="37" t="n">
        <v>158.91</v>
      </c>
      <c r="J4154" s="37" t="n">
        <v>151.76</v>
      </c>
      <c r="K4154" s="160">
        <f>H4154*(I4154/J4154)</f>
        <v/>
      </c>
      <c r="L4154" s="159" t="n">
        <v>1345465.3128</v>
      </c>
      <c r="M4154" s="159" t="n">
        <v>1306277</v>
      </c>
      <c r="N4154" s="159" t="n">
        <v>1410779.16</v>
      </c>
      <c r="O4154" s="162">
        <f>MIN(K4154,L4154,M4154,N4154)</f>
        <v/>
      </c>
      <c r="P4154" s="162">
        <f>MAX(K4154,L4154,M4154,N4154)</f>
        <v/>
      </c>
      <c r="Q4154" s="162">
        <f>MEDIAN(K4154,L4154,M4154,N4154)</f>
        <v/>
      </c>
      <c r="R4154" s="162">
        <f>AVERAGE(K4154,L4154,M4154,N4154)</f>
        <v/>
      </c>
      <c r="S4154" s="162">
        <f>AVERAGE(O4154,Q4154)</f>
        <v/>
      </c>
      <c r="T4154" s="162">
        <f>AVERAGE(P4154,Q4154)</f>
        <v/>
      </c>
      <c r="U4154" s="41">
        <f>STDEVA(K4154,L4154,M4154,N4154)</f>
        <v/>
      </c>
      <c r="V4154" s="42">
        <f>U4154/Q4154</f>
        <v/>
      </c>
      <c r="W4154" s="43">
        <f>IF(X4154=O4154,"MENOR",IF(X4154=S4154,"PROM[MEN-MED]","PROMEDIO"))</f>
        <v/>
      </c>
      <c r="X4154" s="163">
        <f>IF(V4154&lt;=300%,O4154,IF(AND(V4154&gt;100%,V4154&lt;=150%),S4154,R4154))</f>
        <v/>
      </c>
      <c r="Y4154" s="162">
        <f>ROUND(X4154,0)</f>
        <v/>
      </c>
    </row>
    <row r="4155" ht="15.75" customHeight="1">
      <c r="B4155" s="32" t="inlineStr">
        <is>
          <t>5.43</t>
        </is>
      </c>
      <c r="C4155" s="32" t="n">
        <v>8714199</v>
      </c>
      <c r="D4155" s="59" t="inlineStr">
        <is>
          <t>CAMBIO DE SENSOR DEL ANGULO DE DIRECCION (SUBCONJUNTO DELCABLE ESPIRAL)</t>
        </is>
      </c>
      <c r="E4155" s="56" t="inlineStr">
        <is>
          <t>cambio de sensor del angulo de direccion (subconjunto delcable espiral)</t>
        </is>
      </c>
      <c r="F4155" s="32" t="inlineStr">
        <is>
          <t>Unidad</t>
        </is>
      </c>
      <c r="G4155" s="35" t="inlineStr">
        <is>
          <t>suministro</t>
        </is>
      </c>
      <c r="H4155" s="159" t="n">
        <v>945550</v>
      </c>
      <c r="I4155" s="37" t="n">
        <v>158.91</v>
      </c>
      <c r="J4155" s="37" t="n">
        <v>151.76</v>
      </c>
      <c r="K4155" s="160">
        <f>H4155*(I4155/J4155)</f>
        <v/>
      </c>
      <c r="L4155" s="159" t="n">
        <v>1188494.3406</v>
      </c>
      <c r="M4155" s="159" t="n">
        <v>1153878</v>
      </c>
      <c r="N4155" s="159" t="n">
        <v>1246188.24</v>
      </c>
      <c r="O4155" s="162">
        <f>MIN(K4155,L4155,M4155,N4155)</f>
        <v/>
      </c>
      <c r="P4155" s="162">
        <f>MAX(K4155,L4155,M4155,N4155)</f>
        <v/>
      </c>
      <c r="Q4155" s="162">
        <f>MEDIAN(K4155,L4155,M4155,N4155)</f>
        <v/>
      </c>
      <c r="R4155" s="162">
        <f>AVERAGE(K4155,L4155,M4155,N4155)</f>
        <v/>
      </c>
      <c r="S4155" s="162">
        <f>AVERAGE(O4155,Q4155)</f>
        <v/>
      </c>
      <c r="T4155" s="162">
        <f>AVERAGE(P4155,Q4155)</f>
        <v/>
      </c>
      <c r="U4155" s="41">
        <f>STDEVA(K4155,L4155,M4155,N4155)</f>
        <v/>
      </c>
      <c r="V4155" s="42">
        <f>U4155/Q4155</f>
        <v/>
      </c>
      <c r="W4155" s="43">
        <f>IF(X4155=O4155,"MENOR",IF(X4155=S4155,"PROM[MEN-MED]","PROMEDIO"))</f>
        <v/>
      </c>
      <c r="X4155" s="163">
        <f>IF(V4155&lt;=300%,O4155,IF(AND(V4155&gt;100%,V4155&lt;=150%),S4155,R4155))</f>
        <v/>
      </c>
      <c r="Y4155" s="162">
        <f>ROUND(X4155,0)</f>
        <v/>
      </c>
    </row>
    <row r="4156" ht="15.75" customHeight="1">
      <c r="B4156" s="32" t="inlineStr">
        <is>
          <t>5.44</t>
        </is>
      </c>
      <c r="C4156" s="32" t="n">
        <v>8714199</v>
      </c>
      <c r="D4156" s="59" t="inlineStr">
        <is>
          <t>CAMBIO DE CONJUNTO DEL RECEPTOR DE RADIO Y PANTALLA</t>
        </is>
      </c>
      <c r="E4156" s="56" t="inlineStr">
        <is>
          <t>cambio de conjunto del receptor de radio y pantalla</t>
        </is>
      </c>
      <c r="F4156" s="32" t="inlineStr">
        <is>
          <t>Unidad</t>
        </is>
      </c>
      <c r="G4156" s="35" t="inlineStr">
        <is>
          <t>suministro</t>
        </is>
      </c>
      <c r="H4156" s="159" t="n">
        <v>812830</v>
      </c>
      <c r="I4156" s="37" t="n">
        <v>158.91</v>
      </c>
      <c r="J4156" s="37" t="n">
        <v>151.76</v>
      </c>
      <c r="K4156" s="160">
        <f>H4156*(I4156/J4156)</f>
        <v/>
      </c>
      <c r="L4156" s="159" t="n">
        <v>999488.3066</v>
      </c>
      <c r="M4156" s="159" t="n">
        <v>970377</v>
      </c>
      <c r="N4156" s="159" t="n">
        <v>1048007.16</v>
      </c>
      <c r="O4156" s="162">
        <f>MIN(K4156,L4156,M4156,N4156)</f>
        <v/>
      </c>
      <c r="P4156" s="162">
        <f>MAX(K4156,L4156,M4156,N4156)</f>
        <v/>
      </c>
      <c r="Q4156" s="162">
        <f>MEDIAN(K4156,L4156,M4156,N4156)</f>
        <v/>
      </c>
      <c r="R4156" s="162">
        <f>AVERAGE(K4156,L4156,M4156,N4156)</f>
        <v/>
      </c>
      <c r="S4156" s="162">
        <f>AVERAGE(O4156,Q4156)</f>
        <v/>
      </c>
      <c r="T4156" s="162">
        <f>AVERAGE(P4156,Q4156)</f>
        <v/>
      </c>
      <c r="U4156" s="41">
        <f>STDEVA(K4156,L4156,M4156,N4156)</f>
        <v/>
      </c>
      <c r="V4156" s="42">
        <f>U4156/Q4156</f>
        <v/>
      </c>
      <c r="W4156" s="43">
        <f>IF(X4156=O4156,"MENOR",IF(X4156=S4156,"PROM[MEN-MED]","PROMEDIO"))</f>
        <v/>
      </c>
      <c r="X4156" s="163">
        <f>IF(V4156&lt;=300%,O4156,IF(AND(V4156&gt;100%,V4156&lt;=150%),S4156,R4156))</f>
        <v/>
      </c>
      <c r="Y4156" s="162">
        <f>ROUND(X4156,0)</f>
        <v/>
      </c>
    </row>
    <row r="4157" ht="15.75" customHeight="1">
      <c r="B4157" s="32" t="inlineStr">
        <is>
          <t>5.45</t>
        </is>
      </c>
      <c r="C4157" s="32" t="n">
        <v>8714199</v>
      </c>
      <c r="D4157" s="59" t="inlineStr">
        <is>
          <t>CAMBIO DE ECU DE CONTROL DE LA TRACCION DE LAS CUATRO RUEDAS *2</t>
        </is>
      </c>
      <c r="E4157" s="56" t="inlineStr">
        <is>
          <t>cambio de ecu de control de la traccion de las cuatro ruedas *2</t>
        </is>
      </c>
      <c r="F4157" s="32" t="inlineStr">
        <is>
          <t>Unidad</t>
        </is>
      </c>
      <c r="G4157" s="35" t="inlineStr">
        <is>
          <t>suministro</t>
        </is>
      </c>
      <c r="H4157" s="159" t="n">
        <v>812830</v>
      </c>
      <c r="I4157" s="37" t="n">
        <v>158.91</v>
      </c>
      <c r="J4157" s="37" t="n">
        <v>151.76</v>
      </c>
      <c r="K4157" s="160">
        <f>H4157*(I4157/J4157)</f>
        <v/>
      </c>
      <c r="L4157" s="159" t="n">
        <v>1018710.1743</v>
      </c>
      <c r="M4157" s="159" t="n">
        <v>989039</v>
      </c>
      <c r="N4157" s="159" t="n">
        <v>1068162.12</v>
      </c>
      <c r="O4157" s="162">
        <f>MIN(K4157,L4157,M4157,N4157)</f>
        <v/>
      </c>
      <c r="P4157" s="162">
        <f>MAX(K4157,L4157,M4157,N4157)</f>
        <v/>
      </c>
      <c r="Q4157" s="162">
        <f>MEDIAN(K4157,L4157,M4157,N4157)</f>
        <v/>
      </c>
      <c r="R4157" s="162">
        <f>AVERAGE(K4157,L4157,M4157,N4157)</f>
        <v/>
      </c>
      <c r="S4157" s="162">
        <f>AVERAGE(O4157,Q4157)</f>
        <v/>
      </c>
      <c r="T4157" s="162">
        <f>AVERAGE(P4157,Q4157)</f>
        <v/>
      </c>
      <c r="U4157" s="41">
        <f>STDEVA(K4157,L4157,M4157,N4157)</f>
        <v/>
      </c>
      <c r="V4157" s="42">
        <f>U4157/Q4157</f>
        <v/>
      </c>
      <c r="W4157" s="43">
        <f>IF(X4157=O4157,"MENOR",IF(X4157=S4157,"PROM[MEN-MED]","PROMEDIO"))</f>
        <v/>
      </c>
      <c r="X4157" s="163">
        <f>IF(V4157&lt;=300%,O4157,IF(AND(V4157&gt;100%,V4157&lt;=150%),S4157,R4157))</f>
        <v/>
      </c>
      <c r="Y4157" s="162">
        <f>ROUND(X4157,0)</f>
        <v/>
      </c>
    </row>
    <row r="4158" ht="15.75" customHeight="1">
      <c r="B4158" s="32" t="inlineStr">
        <is>
          <t>5.46</t>
        </is>
      </c>
      <c r="C4158" s="32" t="n">
        <v>8714199</v>
      </c>
      <c r="D4158" s="59" t="inlineStr">
        <is>
          <t>CAMBIO DE ECM</t>
        </is>
      </c>
      <c r="E4158" s="56" t="inlineStr">
        <is>
          <t>cambio de ecm</t>
        </is>
      </c>
      <c r="F4158" s="32" t="inlineStr">
        <is>
          <t>Unidad</t>
        </is>
      </c>
      <c r="G4158" s="35" t="inlineStr">
        <is>
          <t>suministro</t>
        </is>
      </c>
      <c r="H4158" s="159" t="n">
        <v>812830</v>
      </c>
      <c r="I4158" s="37" t="n">
        <v>158.91</v>
      </c>
      <c r="J4158" s="37" t="n">
        <v>151.76</v>
      </c>
      <c r="K4158" s="160">
        <f>H4158*(I4158/J4158)</f>
        <v/>
      </c>
      <c r="L4158" s="159" t="n">
        <v>999488.3066</v>
      </c>
      <c r="M4158" s="159" t="n">
        <v>970377</v>
      </c>
      <c r="N4158" s="159" t="n">
        <v>1048007.16</v>
      </c>
      <c r="O4158" s="162">
        <f>MIN(K4158,L4158,M4158,N4158)</f>
        <v/>
      </c>
      <c r="P4158" s="162">
        <f>MAX(K4158,L4158,M4158,N4158)</f>
        <v/>
      </c>
      <c r="Q4158" s="162">
        <f>MEDIAN(K4158,L4158,M4158,N4158)</f>
        <v/>
      </c>
      <c r="R4158" s="162">
        <f>AVERAGE(K4158,L4158,M4158,N4158)</f>
        <v/>
      </c>
      <c r="S4158" s="162">
        <f>AVERAGE(O4158,Q4158)</f>
        <v/>
      </c>
      <c r="T4158" s="162">
        <f>AVERAGE(P4158,Q4158)</f>
        <v/>
      </c>
      <c r="U4158" s="41">
        <f>STDEVA(K4158,L4158,M4158,N4158)</f>
        <v/>
      </c>
      <c r="V4158" s="42">
        <f>U4158/Q4158</f>
        <v/>
      </c>
      <c r="W4158" s="43">
        <f>IF(X4158=O4158,"MENOR",IF(X4158=S4158,"PROM[MEN-MED]","PROMEDIO"))</f>
        <v/>
      </c>
      <c r="X4158" s="163">
        <f>IF(V4158&lt;=300%,O4158,IF(AND(V4158&gt;100%,V4158&lt;=150%),S4158,R4158))</f>
        <v/>
      </c>
      <c r="Y4158" s="162">
        <f>ROUND(X4158,0)</f>
        <v/>
      </c>
    </row>
    <row r="4159" ht="15.75" customHeight="1">
      <c r="B4159" s="32" t="inlineStr">
        <is>
          <t>5.47</t>
        </is>
      </c>
      <c r="C4159" s="32" t="n">
        <v>8714199</v>
      </c>
      <c r="D4159" s="59" t="inlineStr">
        <is>
          <t xml:space="preserve">CAMBIO DE CONJUNTO DE LA ECU DE LA SERVODIRECCION </t>
        </is>
      </c>
      <c r="E4159" s="56" t="inlineStr">
        <is>
          <t xml:space="preserve">cambio de conjunto de la ecu de la servodireccion </t>
        </is>
      </c>
      <c r="F4159" s="32" t="inlineStr">
        <is>
          <t>Unidad</t>
        </is>
      </c>
      <c r="G4159" s="35" t="inlineStr">
        <is>
          <t>suministro</t>
        </is>
      </c>
      <c r="H4159" s="159" t="n">
        <v>957534</v>
      </c>
      <c r="I4159" s="37" t="n">
        <v>158.91</v>
      </c>
      <c r="J4159" s="37" t="n">
        <v>151.76</v>
      </c>
      <c r="K4159" s="160">
        <f>H4159*(I4159/J4159)</f>
        <v/>
      </c>
      <c r="L4159" s="159" t="n">
        <v>1199706.9252</v>
      </c>
      <c r="M4159" s="159" t="n">
        <v>1164764</v>
      </c>
      <c r="N4159" s="159" t="n">
        <v>1257945.12</v>
      </c>
      <c r="O4159" s="162">
        <f>MIN(K4159,L4159,M4159,N4159)</f>
        <v/>
      </c>
      <c r="P4159" s="162">
        <f>MAX(K4159,L4159,M4159,N4159)</f>
        <v/>
      </c>
      <c r="Q4159" s="162">
        <f>MEDIAN(K4159,L4159,M4159,N4159)</f>
        <v/>
      </c>
      <c r="R4159" s="162">
        <f>AVERAGE(K4159,L4159,M4159,N4159)</f>
        <v/>
      </c>
      <c r="S4159" s="162">
        <f>AVERAGE(O4159,Q4159)</f>
        <v/>
      </c>
      <c r="T4159" s="162">
        <f>AVERAGE(P4159,Q4159)</f>
        <v/>
      </c>
      <c r="U4159" s="41">
        <f>STDEVA(K4159,L4159,M4159,N4159)</f>
        <v/>
      </c>
      <c r="V4159" s="42">
        <f>U4159/Q4159</f>
        <v/>
      </c>
      <c r="W4159" s="43">
        <f>IF(X4159=O4159,"MENOR",IF(X4159=S4159,"PROM[MEN-MED]","PROMEDIO"))</f>
        <v/>
      </c>
      <c r="X4159" s="163">
        <f>IF(V4159&lt;=300%,O4159,IF(AND(V4159&gt;100%,V4159&lt;=150%),S4159,R4159))</f>
        <v/>
      </c>
      <c r="Y4159" s="162">
        <f>ROUND(X4159,0)</f>
        <v/>
      </c>
    </row>
    <row r="4160" ht="15.75" customHeight="1">
      <c r="B4160" s="32" t="inlineStr">
        <is>
          <t>5.48</t>
        </is>
      </c>
      <c r="C4160" s="32" t="n">
        <v>8714199</v>
      </c>
      <c r="D4160" s="59" t="inlineStr">
        <is>
          <t>CAMBIO DE CONJUNTO DEL AMPLIFICADOR DEL AIRE ACONDICIONADO</t>
        </is>
      </c>
      <c r="E4160" s="56" t="inlineStr">
        <is>
          <t>cambio de conjunto del amplificador del aire acondicionado</t>
        </is>
      </c>
      <c r="F4160" s="32" t="inlineStr">
        <is>
          <t>Unidad</t>
        </is>
      </c>
      <c r="G4160" s="35" t="inlineStr">
        <is>
          <t>suministro</t>
        </is>
      </c>
      <c r="H4160" s="159" t="n">
        <v>957534</v>
      </c>
      <c r="I4160" s="37" t="n">
        <v>158.91</v>
      </c>
      <c r="J4160" s="37" t="n">
        <v>151.76</v>
      </c>
      <c r="K4160" s="160">
        <f>H4160*(I4160/J4160)</f>
        <v/>
      </c>
      <c r="L4160" s="159" t="n">
        <v>1166070.2067</v>
      </c>
      <c r="M4160" s="159" t="n">
        <v>1132107</v>
      </c>
      <c r="N4160" s="159" t="n">
        <v>1222675.56</v>
      </c>
      <c r="O4160" s="162">
        <f>MIN(K4160,L4160,M4160,N4160)</f>
        <v/>
      </c>
      <c r="P4160" s="162">
        <f>MAX(K4160,L4160,M4160,N4160)</f>
        <v/>
      </c>
      <c r="Q4160" s="162">
        <f>MEDIAN(K4160,L4160,M4160,N4160)</f>
        <v/>
      </c>
      <c r="R4160" s="162">
        <f>AVERAGE(K4160,L4160,M4160,N4160)</f>
        <v/>
      </c>
      <c r="S4160" s="162">
        <f>AVERAGE(O4160,Q4160)</f>
        <v/>
      </c>
      <c r="T4160" s="162">
        <f>AVERAGE(P4160,Q4160)</f>
        <v/>
      </c>
      <c r="U4160" s="41">
        <f>STDEVA(K4160,L4160,M4160,N4160)</f>
        <v/>
      </c>
      <c r="V4160" s="42">
        <f>U4160/Q4160</f>
        <v/>
      </c>
      <c r="W4160" s="43">
        <f>IF(X4160=O4160,"MENOR",IF(X4160=S4160,"PROM[MEN-MED]","PROMEDIO"))</f>
        <v/>
      </c>
      <c r="X4160" s="163">
        <f>IF(V4160&lt;=300%,O4160,IF(AND(V4160&gt;100%,V4160&lt;=150%),S4160,R4160))</f>
        <v/>
      </c>
      <c r="Y4160" s="162">
        <f>ROUND(X4160,0)</f>
        <v/>
      </c>
    </row>
    <row r="4161" ht="15.75" customHeight="1">
      <c r="B4161" s="32" t="inlineStr">
        <is>
          <t>5.49</t>
        </is>
      </c>
      <c r="C4161" s="32" t="n">
        <v>8714199</v>
      </c>
      <c r="D4161" s="59" t="inlineStr">
        <is>
          <t xml:space="preserve">CAMBIO DE CONJUNTO DEL SENSOR DE VELOCIDAD DE DERRAPE </t>
        </is>
      </c>
      <c r="E4161" s="56" t="inlineStr">
        <is>
          <t xml:space="preserve">cambio de conjunto del sensor de velocidad de derrape </t>
        </is>
      </c>
      <c r="F4161" s="32" t="inlineStr">
        <is>
          <t>Unidad</t>
        </is>
      </c>
      <c r="G4161" s="35" t="inlineStr">
        <is>
          <t>suministro</t>
        </is>
      </c>
      <c r="H4161" s="159" t="n">
        <v>410372</v>
      </c>
      <c r="I4161" s="37" t="n">
        <v>158.91</v>
      </c>
      <c r="J4161" s="37" t="n">
        <v>151.76</v>
      </c>
      <c r="K4161" s="160">
        <f>H4161*(I4161/J4161)</f>
        <v/>
      </c>
      <c r="L4161" s="159" t="n">
        <v>514160.5511</v>
      </c>
      <c r="M4161" s="159" t="n">
        <v>499185</v>
      </c>
      <c r="N4161" s="159" t="n">
        <v>539119.8</v>
      </c>
      <c r="O4161" s="162">
        <f>MIN(K4161,L4161,M4161,N4161)</f>
        <v/>
      </c>
      <c r="P4161" s="162">
        <f>MAX(K4161,L4161,M4161,N4161)</f>
        <v/>
      </c>
      <c r="Q4161" s="162">
        <f>MEDIAN(K4161,L4161,M4161,N4161)</f>
        <v/>
      </c>
      <c r="R4161" s="162">
        <f>AVERAGE(K4161,L4161,M4161,N4161)</f>
        <v/>
      </c>
      <c r="S4161" s="162">
        <f>AVERAGE(O4161,Q4161)</f>
        <v/>
      </c>
      <c r="T4161" s="162">
        <f>AVERAGE(P4161,Q4161)</f>
        <v/>
      </c>
      <c r="U4161" s="41">
        <f>STDEVA(K4161,L4161,M4161,N4161)</f>
        <v/>
      </c>
      <c r="V4161" s="42">
        <f>U4161/Q4161</f>
        <v/>
      </c>
      <c r="W4161" s="43">
        <f>IF(X4161=O4161,"MENOR",IF(X4161=S4161,"PROM[MEN-MED]","PROMEDIO"))</f>
        <v/>
      </c>
      <c r="X4161" s="163">
        <f>IF(V4161&lt;=300%,O4161,IF(AND(V4161&gt;100%,V4161&lt;=150%),S4161,R4161))</f>
        <v/>
      </c>
      <c r="Y4161" s="162">
        <f>ROUND(X4161,0)</f>
        <v/>
      </c>
    </row>
    <row r="4162" ht="15.75" customHeight="1">
      <c r="B4162" s="32" t="inlineStr">
        <is>
          <t>5.50</t>
        </is>
      </c>
      <c r="C4162" s="32" t="n">
        <v>8714199</v>
      </c>
      <c r="D4162" s="59" t="inlineStr">
        <is>
          <t xml:space="preserve">CAMBIO DE CONJUNTO DEL SENSOR DE AIR BAG </t>
        </is>
      </c>
      <c r="E4162" s="56" t="inlineStr">
        <is>
          <t xml:space="preserve">cambio de conjunto del sensor de air bag </t>
        </is>
      </c>
      <c r="F4162" s="32" t="inlineStr">
        <is>
          <t>Unidad</t>
        </is>
      </c>
      <c r="G4162" s="35" t="inlineStr">
        <is>
          <t>suministro</t>
        </is>
      </c>
      <c r="H4162" s="159" t="n">
        <v>410372</v>
      </c>
      <c r="I4162" s="37" t="n">
        <v>158.91</v>
      </c>
      <c r="J4162" s="37" t="n">
        <v>151.76</v>
      </c>
      <c r="K4162" s="160">
        <f>H4162*(I4162/J4162)</f>
        <v/>
      </c>
      <c r="L4162" s="159" t="n">
        <v>509354.5695</v>
      </c>
      <c r="M4162" s="159" t="n">
        <v>494519</v>
      </c>
      <c r="N4162" s="159" t="n">
        <v>534080.52</v>
      </c>
      <c r="O4162" s="162">
        <f>MIN(K4162,L4162,M4162,N4162)</f>
        <v/>
      </c>
      <c r="P4162" s="162">
        <f>MAX(K4162,L4162,M4162,N4162)</f>
        <v/>
      </c>
      <c r="Q4162" s="162">
        <f>MEDIAN(K4162,L4162,M4162,N4162)</f>
        <v/>
      </c>
      <c r="R4162" s="162">
        <f>AVERAGE(K4162,L4162,M4162,N4162)</f>
        <v/>
      </c>
      <c r="S4162" s="162">
        <f>AVERAGE(O4162,Q4162)</f>
        <v/>
      </c>
      <c r="T4162" s="162">
        <f>AVERAGE(P4162,Q4162)</f>
        <v/>
      </c>
      <c r="U4162" s="41">
        <f>STDEVA(K4162,L4162,M4162,N4162)</f>
        <v/>
      </c>
      <c r="V4162" s="42">
        <f>U4162/Q4162</f>
        <v/>
      </c>
      <c r="W4162" s="43">
        <f>IF(X4162=O4162,"MENOR",IF(X4162=S4162,"PROM[MEN-MED]","PROMEDIO"))</f>
        <v/>
      </c>
      <c r="X4162" s="163">
        <f>IF(V4162&lt;=300%,O4162,IF(AND(V4162&gt;100%,V4162&lt;=150%),S4162,R4162))</f>
        <v/>
      </c>
      <c r="Y4162" s="162">
        <f>ROUND(X4162,0)</f>
        <v/>
      </c>
    </row>
    <row r="4163" ht="15.75" customHeight="1">
      <c r="B4163" s="32" t="inlineStr">
        <is>
          <t>5.51</t>
        </is>
      </c>
      <c r="C4163" s="32" t="n">
        <v>8714199</v>
      </c>
      <c r="D4163" s="59" t="inlineStr">
        <is>
          <t xml:space="preserve">CAMBIO DE CONJUNTO DEL BLOQUE DE EMPALMES DEL LADO DEL CONDUCTOR </t>
        </is>
      </c>
      <c r="E4163" s="56" t="inlineStr">
        <is>
          <t xml:space="preserve">cambio de conjunto del bloque de empalmes del lado del conductor </t>
        </is>
      </c>
      <c r="F4163" s="32" t="inlineStr">
        <is>
          <t>Unidad</t>
        </is>
      </c>
      <c r="G4163" s="35" t="inlineStr">
        <is>
          <t>suministro</t>
        </is>
      </c>
      <c r="H4163" s="159" t="n">
        <v>683953</v>
      </c>
      <c r="I4163" s="37" t="n">
        <v>158.91</v>
      </c>
      <c r="J4163" s="37" t="n">
        <v>151.76</v>
      </c>
      <c r="K4163" s="160">
        <f>H4163*(I4163/J4163)</f>
        <v/>
      </c>
      <c r="L4163" s="159" t="n">
        <v>824898.1587</v>
      </c>
      <c r="M4163" s="159" t="n">
        <v>800872</v>
      </c>
      <c r="N4163" s="159" t="n">
        <v>864941.76</v>
      </c>
      <c r="O4163" s="162">
        <f>MIN(K4163,L4163,M4163,N4163)</f>
        <v/>
      </c>
      <c r="P4163" s="162">
        <f>MAX(K4163,L4163,M4163,N4163)</f>
        <v/>
      </c>
      <c r="Q4163" s="162">
        <f>MEDIAN(K4163,L4163,M4163,N4163)</f>
        <v/>
      </c>
      <c r="R4163" s="162">
        <f>AVERAGE(K4163,L4163,M4163,N4163)</f>
        <v/>
      </c>
      <c r="S4163" s="162">
        <f>AVERAGE(O4163,Q4163)</f>
        <v/>
      </c>
      <c r="T4163" s="162">
        <f>AVERAGE(P4163,Q4163)</f>
        <v/>
      </c>
      <c r="U4163" s="41">
        <f>STDEVA(K4163,L4163,M4163,N4163)</f>
        <v/>
      </c>
      <c r="V4163" s="42">
        <f>U4163/Q4163</f>
        <v/>
      </c>
      <c r="W4163" s="43">
        <f>IF(X4163=O4163,"MENOR",IF(X4163=S4163,"PROM[MEN-MED]","PROMEDIO"))</f>
        <v/>
      </c>
      <c r="X4163" s="163">
        <f>IF(V4163&lt;=300%,O4163,IF(AND(V4163&gt;100%,V4163&lt;=150%),S4163,R4163))</f>
        <v/>
      </c>
      <c r="Y4163" s="162">
        <f>ROUND(X4163,0)</f>
        <v/>
      </c>
    </row>
    <row r="4164" ht="15.75" customHeight="1">
      <c r="B4164" s="32" t="inlineStr">
        <is>
          <t>5.52</t>
        </is>
      </c>
      <c r="C4164" s="32" t="n">
        <v>8714199</v>
      </c>
      <c r="D4164" s="59" t="inlineStr">
        <is>
          <t>CAMBIO DE CONJUNTO INTERRUPTOR MAESTRO DE LA RED MULTIPLEX</t>
        </is>
      </c>
      <c r="E4164" s="56" t="inlineStr">
        <is>
          <t>cambio de conjunto interruptor maestro de la red multiplex</t>
        </is>
      </c>
      <c r="F4164" s="32" t="inlineStr">
        <is>
          <t>Unidad</t>
        </is>
      </c>
      <c r="G4164" s="35" t="inlineStr">
        <is>
          <t>suministro</t>
        </is>
      </c>
      <c r="H4164" s="159" t="n">
        <v>1231115</v>
      </c>
      <c r="I4164" s="37" t="n">
        <v>158.91</v>
      </c>
      <c r="J4164" s="37" t="n">
        <v>151.76</v>
      </c>
      <c r="K4164" s="160">
        <f>H4164*(I4164/J4164)</f>
        <v/>
      </c>
      <c r="L4164" s="159" t="n">
        <v>1513648.8577</v>
      </c>
      <c r="M4164" s="159" t="n">
        <v>1469562</v>
      </c>
      <c r="N4164" s="159" t="n">
        <v>1587126.96</v>
      </c>
      <c r="O4164" s="162">
        <f>MIN(K4164,L4164,M4164,N4164)</f>
        <v/>
      </c>
      <c r="P4164" s="162">
        <f>MAX(K4164,L4164,M4164,N4164)</f>
        <v/>
      </c>
      <c r="Q4164" s="162">
        <f>MEDIAN(K4164,L4164,M4164,N4164)</f>
        <v/>
      </c>
      <c r="R4164" s="162">
        <f>AVERAGE(K4164,L4164,M4164,N4164)</f>
        <v/>
      </c>
      <c r="S4164" s="162">
        <f>AVERAGE(O4164,Q4164)</f>
        <v/>
      </c>
      <c r="T4164" s="162">
        <f>AVERAGE(P4164,Q4164)</f>
        <v/>
      </c>
      <c r="U4164" s="41">
        <f>STDEVA(K4164,L4164,M4164,N4164)</f>
        <v/>
      </c>
      <c r="V4164" s="42">
        <f>U4164/Q4164</f>
        <v/>
      </c>
      <c r="W4164" s="43">
        <f>IF(X4164=O4164,"MENOR",IF(X4164=S4164,"PROM[MEN-MED]","PROMEDIO"))</f>
        <v/>
      </c>
      <c r="X4164" s="163">
        <f>IF(V4164&lt;=300%,O4164,IF(AND(V4164&gt;100%,V4164&lt;=150%),S4164,R4164))</f>
        <v/>
      </c>
      <c r="Y4164" s="162">
        <f>ROUND(X4164,0)</f>
        <v/>
      </c>
    </row>
    <row r="4165" ht="15.75" customHeight="1">
      <c r="B4165" s="32" t="inlineStr">
        <is>
          <t>5.53</t>
        </is>
      </c>
      <c r="C4165" s="32" t="n">
        <v>8714199</v>
      </c>
      <c r="D4165" s="59" t="inlineStr">
        <is>
          <t xml:space="preserve">CAMBIO DE ECU DEL TECHO DESLIZANTE </t>
        </is>
      </c>
      <c r="E4165" s="56" t="inlineStr">
        <is>
          <t xml:space="preserve">cambio de ecu del techo deslizante </t>
        </is>
      </c>
      <c r="F4165" s="32" t="inlineStr">
        <is>
          <t>Unidad</t>
        </is>
      </c>
      <c r="G4165" s="35" t="inlineStr">
        <is>
          <t>suministro</t>
        </is>
      </c>
      <c r="H4165" s="159" t="n">
        <v>932663</v>
      </c>
      <c r="I4165" s="37" t="n">
        <v>158.91</v>
      </c>
      <c r="J4165" s="37" t="n">
        <v>151.76</v>
      </c>
      <c r="K4165" s="160">
        <f>H4165*(I4165/J4165)</f>
        <v/>
      </c>
      <c r="L4165" s="159" t="n">
        <v>1199706.9252</v>
      </c>
      <c r="M4165" s="159" t="n">
        <v>1164764</v>
      </c>
      <c r="N4165" s="159" t="n">
        <v>1257945.12</v>
      </c>
      <c r="O4165" s="162">
        <f>MIN(K4165,L4165,M4165,N4165)</f>
        <v/>
      </c>
      <c r="P4165" s="162">
        <f>MAX(K4165,L4165,M4165,N4165)</f>
        <v/>
      </c>
      <c r="Q4165" s="162">
        <f>MEDIAN(K4165,L4165,M4165,N4165)</f>
        <v/>
      </c>
      <c r="R4165" s="162">
        <f>AVERAGE(K4165,L4165,M4165,N4165)</f>
        <v/>
      </c>
      <c r="S4165" s="162">
        <f>AVERAGE(O4165,Q4165)</f>
        <v/>
      </c>
      <c r="T4165" s="162">
        <f>AVERAGE(P4165,Q4165)</f>
        <v/>
      </c>
      <c r="U4165" s="41">
        <f>STDEVA(K4165,L4165,M4165,N4165)</f>
        <v/>
      </c>
      <c r="V4165" s="42">
        <f>U4165/Q4165</f>
        <v/>
      </c>
      <c r="W4165" s="43">
        <f>IF(X4165=O4165,"MENOR",IF(X4165=S4165,"PROM[MEN-MED]","PROMEDIO"))</f>
        <v/>
      </c>
      <c r="X4165" s="163">
        <f>IF(V4165&lt;=300%,O4165,IF(AND(V4165&gt;100%,V4165&lt;=150%),S4165,R4165))</f>
        <v/>
      </c>
      <c r="Y4165" s="162">
        <f>ROUND(X4165,0)</f>
        <v/>
      </c>
    </row>
    <row r="4166" ht="15.75" customHeight="1">
      <c r="B4166" s="32" t="inlineStr">
        <is>
          <t>5.54</t>
        </is>
      </c>
      <c r="C4166" s="32" t="n">
        <v>8714199</v>
      </c>
      <c r="D4166" s="59" t="inlineStr">
        <is>
          <t xml:space="preserve">CAMBIO DE CONJUNTO CONTROL DE LA CALEFACCION </t>
        </is>
      </c>
      <c r="E4166" s="56" t="inlineStr">
        <is>
          <t xml:space="preserve">cambio de conjunto control de la calefaccion </t>
        </is>
      </c>
      <c r="F4166" s="32" t="inlineStr">
        <is>
          <t>Unidad</t>
        </is>
      </c>
      <c r="G4166" s="35" t="inlineStr">
        <is>
          <t>suministro</t>
        </is>
      </c>
      <c r="H4166" s="159" t="n">
        <v>410372</v>
      </c>
      <c r="I4166" s="37" t="n">
        <v>158.91</v>
      </c>
      <c r="J4166" s="37" t="n">
        <v>151.76</v>
      </c>
      <c r="K4166" s="160">
        <f>H4166*(I4166/J4166)</f>
        <v/>
      </c>
      <c r="L4166" s="159" t="n">
        <v>509354.5695</v>
      </c>
      <c r="M4166" s="159" t="n">
        <v>494519</v>
      </c>
      <c r="N4166" s="159" t="n">
        <v>534080.52</v>
      </c>
      <c r="O4166" s="162">
        <f>MIN(K4166,L4166,M4166,N4166)</f>
        <v/>
      </c>
      <c r="P4166" s="162">
        <f>MAX(K4166,L4166,M4166,N4166)</f>
        <v/>
      </c>
      <c r="Q4166" s="162">
        <f>MEDIAN(K4166,L4166,M4166,N4166)</f>
        <v/>
      </c>
      <c r="R4166" s="162">
        <f>AVERAGE(K4166,L4166,M4166,N4166)</f>
        <v/>
      </c>
      <c r="S4166" s="162">
        <f>AVERAGE(O4166,Q4166)</f>
        <v/>
      </c>
      <c r="T4166" s="162">
        <f>AVERAGE(P4166,Q4166)</f>
        <v/>
      </c>
      <c r="U4166" s="41">
        <f>STDEVA(K4166,L4166,M4166,N4166)</f>
        <v/>
      </c>
      <c r="V4166" s="42">
        <f>U4166/Q4166</f>
        <v/>
      </c>
      <c r="W4166" s="43">
        <f>IF(X4166=O4166,"MENOR",IF(X4166=S4166,"PROM[MEN-MED]","PROMEDIO"))</f>
        <v/>
      </c>
      <c r="X4166" s="163">
        <f>IF(V4166&lt;=300%,O4166,IF(AND(V4166&gt;100%,V4166&lt;=150%),S4166,R4166))</f>
        <v/>
      </c>
      <c r="Y4166" s="162">
        <f>ROUND(X4166,0)</f>
        <v/>
      </c>
    </row>
    <row r="4167" ht="15.75" customHeight="1">
      <c r="B4167" s="32" t="inlineStr">
        <is>
          <t>5.55</t>
        </is>
      </c>
      <c r="C4167" s="32" t="n">
        <v>8714199</v>
      </c>
      <c r="D4167" s="59" t="inlineStr">
        <is>
          <t>CAMBIO DE ECU DE LA RED MULTIPLEX DE LA PUERTA DEL MALETERO</t>
        </is>
      </c>
      <c r="E4167" s="56" t="inlineStr">
        <is>
          <t>cambio de ecu de la red multiplex de la puerta del maletero</t>
        </is>
      </c>
      <c r="F4167" s="32" t="inlineStr">
        <is>
          <t>Unidad</t>
        </is>
      </c>
      <c r="G4167" s="35" t="inlineStr">
        <is>
          <t>suministro</t>
        </is>
      </c>
      <c r="H4167" s="159" t="n">
        <v>683953</v>
      </c>
      <c r="I4167" s="37" t="n">
        <v>158.91</v>
      </c>
      <c r="J4167" s="37" t="n">
        <v>151.76</v>
      </c>
      <c r="K4167" s="160">
        <f>H4167*(I4167/J4167)</f>
        <v/>
      </c>
      <c r="L4167" s="159" t="n">
        <v>856933.2205000001</v>
      </c>
      <c r="M4167" s="159" t="n">
        <v>831974</v>
      </c>
      <c r="N4167" s="159" t="n">
        <v>898531.92</v>
      </c>
      <c r="O4167" s="162">
        <f>MIN(K4167,L4167,M4167,N4167)</f>
        <v/>
      </c>
      <c r="P4167" s="162">
        <f>MAX(K4167,L4167,M4167,N4167)</f>
        <v/>
      </c>
      <c r="Q4167" s="162">
        <f>MEDIAN(K4167,L4167,M4167,N4167)</f>
        <v/>
      </c>
      <c r="R4167" s="162">
        <f>AVERAGE(K4167,L4167,M4167,N4167)</f>
        <v/>
      </c>
      <c r="S4167" s="162">
        <f>AVERAGE(O4167,Q4167)</f>
        <v/>
      </c>
      <c r="T4167" s="162">
        <f>AVERAGE(P4167,Q4167)</f>
        <v/>
      </c>
      <c r="U4167" s="41">
        <f>STDEVA(K4167,L4167,M4167,N4167)</f>
        <v/>
      </c>
      <c r="V4167" s="42">
        <f>U4167/Q4167</f>
        <v/>
      </c>
      <c r="W4167" s="43">
        <f>IF(X4167=O4167,"MENOR",IF(X4167=S4167,"PROM[MEN-MED]","PROMEDIO"))</f>
        <v/>
      </c>
      <c r="X4167" s="163">
        <f>IF(V4167&lt;=300%,O4167,IF(AND(V4167&gt;100%,V4167&lt;=150%),S4167,R4167))</f>
        <v/>
      </c>
      <c r="Y4167" s="162">
        <f>ROUND(X4167,0)</f>
        <v/>
      </c>
    </row>
    <row r="4168" ht="15.75" customHeight="1">
      <c r="B4168" s="32" t="inlineStr">
        <is>
          <t>5.56</t>
        </is>
      </c>
      <c r="C4168" s="32" t="n">
        <v>8714199</v>
      </c>
      <c r="D4168" s="59" t="inlineStr">
        <is>
          <t>CAMBIO DE CONJUNTO DEL INTERRUPTOR DEL CIERRE CENTRALIZADO DE PUERTAS</t>
        </is>
      </c>
      <c r="E4168" s="56" t="inlineStr">
        <is>
          <t>cambio de conjunto del interruptor del cierre centralizado de puertas</t>
        </is>
      </c>
      <c r="F4168" s="32" t="inlineStr">
        <is>
          <t>Unidad</t>
        </is>
      </c>
      <c r="G4168" s="35" t="inlineStr">
        <is>
          <t>suministro</t>
        </is>
      </c>
      <c r="H4168" s="159" t="n">
        <v>410372</v>
      </c>
      <c r="I4168" s="37" t="n">
        <v>158.91</v>
      </c>
      <c r="J4168" s="37" t="n">
        <v>151.76</v>
      </c>
      <c r="K4168" s="160">
        <f>H4168*(I4168/J4168)</f>
        <v/>
      </c>
      <c r="L4168" s="159" t="n">
        <v>509354.5695</v>
      </c>
      <c r="M4168" s="159" t="n">
        <v>494519</v>
      </c>
      <c r="N4168" s="159" t="n">
        <v>534080.52</v>
      </c>
      <c r="O4168" s="162">
        <f>MIN(K4168,L4168,M4168,N4168)</f>
        <v/>
      </c>
      <c r="P4168" s="162">
        <f>MAX(K4168,L4168,M4168,N4168)</f>
        <v/>
      </c>
      <c r="Q4168" s="162">
        <f>MEDIAN(K4168,L4168,M4168,N4168)</f>
        <v/>
      </c>
      <c r="R4168" s="162">
        <f>AVERAGE(K4168,L4168,M4168,N4168)</f>
        <v/>
      </c>
      <c r="S4168" s="162">
        <f>AVERAGE(O4168,Q4168)</f>
        <v/>
      </c>
      <c r="T4168" s="162">
        <f>AVERAGE(P4168,Q4168)</f>
        <v/>
      </c>
      <c r="U4168" s="41">
        <f>STDEVA(K4168,L4168,M4168,N4168)</f>
        <v/>
      </c>
      <c r="V4168" s="42">
        <f>U4168/Q4168</f>
        <v/>
      </c>
      <c r="W4168" s="43">
        <f>IF(X4168=O4168,"MENOR",IF(X4168=S4168,"PROM[MEN-MED]","PROMEDIO"))</f>
        <v/>
      </c>
      <c r="X4168" s="163">
        <f>IF(V4168&lt;=300%,O4168,IF(AND(V4168&gt;100%,V4168&lt;=150%),S4168,R4168))</f>
        <v/>
      </c>
      <c r="Y4168" s="162">
        <f>ROUND(X4168,0)</f>
        <v/>
      </c>
    </row>
    <row r="4169" ht="15.75" customHeight="1">
      <c r="B4169" s="32" t="inlineStr">
        <is>
          <t>5.57</t>
        </is>
      </c>
      <c r="C4169" s="32" t="n">
        <v>8714199</v>
      </c>
      <c r="D4169" s="59" t="inlineStr">
        <is>
          <t>CAMBIO DE CONJUNTO DEL INTERRUPTOR DE APERTURA DE LA PUERTA DEL MALETERO</t>
        </is>
      </c>
      <c r="E4169" s="56" t="inlineStr">
        <is>
          <t>cambio de conjunto del interruptor de apertura de la puerta del maletero</t>
        </is>
      </c>
      <c r="F4169" s="32" t="inlineStr">
        <is>
          <t>Unidad</t>
        </is>
      </c>
      <c r="G4169" s="35" t="inlineStr">
        <is>
          <t>suministro</t>
        </is>
      </c>
      <c r="H4169" s="159" t="n">
        <v>410372</v>
      </c>
      <c r="I4169" s="37" t="n">
        <v>158.91</v>
      </c>
      <c r="J4169" s="37" t="n">
        <v>151.76</v>
      </c>
      <c r="K4169" s="160">
        <f>H4169*(I4169/J4169)</f>
        <v/>
      </c>
      <c r="L4169" s="159" t="n">
        <v>504549.6232</v>
      </c>
      <c r="M4169" s="159" t="n">
        <v>489854</v>
      </c>
      <c r="N4169" s="159" t="n">
        <v>529042.3199999999</v>
      </c>
      <c r="O4169" s="162">
        <f>MIN(K4169,L4169,M4169,N4169)</f>
        <v/>
      </c>
      <c r="P4169" s="162">
        <f>MAX(K4169,L4169,M4169,N4169)</f>
        <v/>
      </c>
      <c r="Q4169" s="162">
        <f>MEDIAN(K4169,L4169,M4169,N4169)</f>
        <v/>
      </c>
      <c r="R4169" s="162">
        <f>AVERAGE(K4169,L4169,M4169,N4169)</f>
        <v/>
      </c>
      <c r="S4169" s="162">
        <f>AVERAGE(O4169,Q4169)</f>
        <v/>
      </c>
      <c r="T4169" s="162">
        <f>AVERAGE(P4169,Q4169)</f>
        <v/>
      </c>
      <c r="U4169" s="41">
        <f>STDEVA(K4169,L4169,M4169,N4169)</f>
        <v/>
      </c>
      <c r="V4169" s="42">
        <f>U4169/Q4169</f>
        <v/>
      </c>
      <c r="W4169" s="43">
        <f>IF(X4169=O4169,"MENOR",IF(X4169=S4169,"PROM[MEN-MED]","PROMEDIO"))</f>
        <v/>
      </c>
      <c r="X4169" s="163">
        <f>IF(V4169&lt;=300%,O4169,IF(AND(V4169&gt;100%,V4169&lt;=150%),S4169,R4169))</f>
        <v/>
      </c>
      <c r="Y4169" s="162">
        <f>ROUND(X4169,0)</f>
        <v/>
      </c>
    </row>
    <row r="4170" ht="15.75" customHeight="1">
      <c r="B4170" s="32" t="inlineStr">
        <is>
          <t>5.58</t>
        </is>
      </c>
      <c r="C4170" s="32" t="n">
        <v>8714199</v>
      </c>
      <c r="D4170" s="59" t="inlineStr">
        <is>
          <t>CAMBIO DE CONJUNTO DE LA LUZ DE LECTURA DE MAPAS</t>
        </is>
      </c>
      <c r="E4170" s="56" t="inlineStr">
        <is>
          <t>cambio de conjunto de la luz de lectura de mapas</t>
        </is>
      </c>
      <c r="F4170" s="32" t="inlineStr">
        <is>
          <t>Unidad</t>
        </is>
      </c>
      <c r="G4170" s="35" t="inlineStr">
        <is>
          <t>suministro</t>
        </is>
      </c>
      <c r="H4170" s="159" t="n">
        <v>410372</v>
      </c>
      <c r="I4170" s="37" t="n">
        <v>158.91</v>
      </c>
      <c r="J4170" s="37" t="n">
        <v>151.76</v>
      </c>
      <c r="K4170" s="160">
        <f>H4170*(I4170/J4170)</f>
        <v/>
      </c>
      <c r="L4170" s="159" t="n">
        <v>514160.5511</v>
      </c>
      <c r="M4170" s="159" t="n">
        <v>499185</v>
      </c>
      <c r="N4170" s="159" t="n">
        <v>539119.8</v>
      </c>
      <c r="O4170" s="162">
        <f>MIN(K4170,L4170,M4170,N4170)</f>
        <v/>
      </c>
      <c r="P4170" s="162">
        <f>MAX(K4170,L4170,M4170,N4170)</f>
        <v/>
      </c>
      <c r="Q4170" s="162">
        <f>MEDIAN(K4170,L4170,M4170,N4170)</f>
        <v/>
      </c>
      <c r="R4170" s="162">
        <f>AVERAGE(K4170,L4170,M4170,N4170)</f>
        <v/>
      </c>
      <c r="S4170" s="162">
        <f>AVERAGE(O4170,Q4170)</f>
        <v/>
      </c>
      <c r="T4170" s="162">
        <f>AVERAGE(P4170,Q4170)</f>
        <v/>
      </c>
      <c r="U4170" s="41">
        <f>STDEVA(K4170,L4170,M4170,N4170)</f>
        <v/>
      </c>
      <c r="V4170" s="42">
        <f>U4170/Q4170</f>
        <v/>
      </c>
      <c r="W4170" s="43">
        <f>IF(X4170=O4170,"MENOR",IF(X4170=S4170,"PROM[MEN-MED]","PROMEDIO"))</f>
        <v/>
      </c>
      <c r="X4170" s="163">
        <f>IF(V4170&lt;=300%,O4170,IF(AND(V4170&gt;100%,V4170&lt;=150%),S4170,R4170))</f>
        <v/>
      </c>
      <c r="Y4170" s="162">
        <f>ROUND(X4170,0)</f>
        <v/>
      </c>
    </row>
    <row r="4171" ht="15.75" customHeight="1">
      <c r="B4171" s="32" t="inlineStr">
        <is>
          <t>5.59</t>
        </is>
      </c>
      <c r="C4171" s="32" t="n">
        <v>8714199</v>
      </c>
      <c r="D4171" s="59" t="inlineStr">
        <is>
          <t xml:space="preserve">CAMBIO DE CONJUNTO DEL INTERRUPTOR DE LA LUZ DE CORTESIA DE LA PUERTA </t>
        </is>
      </c>
      <c r="E4171" s="56" t="inlineStr">
        <is>
          <t xml:space="preserve">cambio de conjunto del interruptor de la luz de cortesia de la puerta </t>
        </is>
      </c>
      <c r="F4171" s="32" t="inlineStr">
        <is>
          <t>Unidad</t>
        </is>
      </c>
      <c r="G4171" s="35" t="inlineStr">
        <is>
          <t>suministro</t>
        </is>
      </c>
      <c r="H4171" s="159" t="n">
        <v>410372</v>
      </c>
      <c r="I4171" s="37" t="n">
        <v>158.91</v>
      </c>
      <c r="J4171" s="37" t="n">
        <v>151.76</v>
      </c>
      <c r="K4171" s="160">
        <f>H4171*(I4171/J4171)</f>
        <v/>
      </c>
      <c r="L4171" s="159" t="n">
        <v>499744.665</v>
      </c>
      <c r="M4171" s="159" t="n">
        <v>485189</v>
      </c>
      <c r="N4171" s="159" t="n">
        <v>524004.12</v>
      </c>
      <c r="O4171" s="162">
        <f>MIN(K4171,L4171,M4171,N4171)</f>
        <v/>
      </c>
      <c r="P4171" s="162">
        <f>MAX(K4171,L4171,M4171,N4171)</f>
        <v/>
      </c>
      <c r="Q4171" s="162">
        <f>MEDIAN(K4171,L4171,M4171,N4171)</f>
        <v/>
      </c>
      <c r="R4171" s="162">
        <f>AVERAGE(K4171,L4171,M4171,N4171)</f>
        <v/>
      </c>
      <c r="S4171" s="162">
        <f>AVERAGE(O4171,Q4171)</f>
        <v/>
      </c>
      <c r="T4171" s="162">
        <f>AVERAGE(P4171,Q4171)</f>
        <v/>
      </c>
      <c r="U4171" s="41">
        <f>STDEVA(K4171,L4171,M4171,N4171)</f>
        <v/>
      </c>
      <c r="V4171" s="42">
        <f>U4171/Q4171</f>
        <v/>
      </c>
      <c r="W4171" s="43">
        <f>IF(X4171=O4171,"MENOR",IF(X4171=S4171,"PROM[MEN-MED]","PROMEDIO"))</f>
        <v/>
      </c>
      <c r="X4171" s="163">
        <f>IF(V4171&lt;=300%,O4171,IF(AND(V4171&gt;100%,V4171&lt;=150%),S4171,R4171))</f>
        <v/>
      </c>
      <c r="Y4171" s="162">
        <f>ROUND(X4171,0)</f>
        <v/>
      </c>
    </row>
    <row r="4172" ht="15.75" customHeight="1">
      <c r="B4172" s="32" t="inlineStr">
        <is>
          <t>5.60</t>
        </is>
      </c>
      <c r="C4172" s="32" t="n">
        <v>8714199</v>
      </c>
      <c r="D4172" s="59" t="inlineStr">
        <is>
          <t>CAMBIO DE CONJUNTO DEL INTERRUPTOR DEL LIMPIAPARABRISAS</t>
        </is>
      </c>
      <c r="E4172" s="56" t="inlineStr">
        <is>
          <t>cambio de conjunto del interruptor del limpiaparabrisas</t>
        </is>
      </c>
      <c r="F4172" s="32" t="inlineStr">
        <is>
          <t>Unidad</t>
        </is>
      </c>
      <c r="G4172" s="35" t="inlineStr">
        <is>
          <t>suministro</t>
        </is>
      </c>
      <c r="H4172" s="159" t="n">
        <v>683953</v>
      </c>
      <c r="I4172" s="37" t="n">
        <v>158.91</v>
      </c>
      <c r="J4172" s="37" t="n">
        <v>151.76</v>
      </c>
      <c r="K4172" s="160">
        <f>H4172*(I4172/J4172)</f>
        <v/>
      </c>
      <c r="L4172" s="159" t="n">
        <v>848924.9727</v>
      </c>
      <c r="M4172" s="159" t="n">
        <v>824199</v>
      </c>
      <c r="N4172" s="159" t="n">
        <v>890134.92</v>
      </c>
      <c r="O4172" s="162">
        <f>MIN(K4172,L4172,M4172,N4172)</f>
        <v/>
      </c>
      <c r="P4172" s="162">
        <f>MAX(K4172,L4172,M4172,N4172)</f>
        <v/>
      </c>
      <c r="Q4172" s="162">
        <f>MEDIAN(K4172,L4172,M4172,N4172)</f>
        <v/>
      </c>
      <c r="R4172" s="162">
        <f>AVERAGE(K4172,L4172,M4172,N4172)</f>
        <v/>
      </c>
      <c r="S4172" s="162">
        <f>AVERAGE(O4172,Q4172)</f>
        <v/>
      </c>
      <c r="T4172" s="162">
        <f>AVERAGE(P4172,Q4172)</f>
        <v/>
      </c>
      <c r="U4172" s="41">
        <f>STDEVA(K4172,L4172,M4172,N4172)</f>
        <v/>
      </c>
      <c r="V4172" s="42">
        <f>U4172/Q4172</f>
        <v/>
      </c>
      <c r="W4172" s="43">
        <f>IF(X4172=O4172,"MENOR",IF(X4172=S4172,"PROM[MEN-MED]","PROMEDIO"))</f>
        <v/>
      </c>
      <c r="X4172" s="163">
        <f>IF(V4172&lt;=300%,O4172,IF(AND(V4172&gt;100%,V4172&lt;=150%),S4172,R4172))</f>
        <v/>
      </c>
      <c r="Y4172" s="162">
        <f>ROUND(X4172,0)</f>
        <v/>
      </c>
    </row>
    <row r="4173" ht="15.75" customHeight="1">
      <c r="B4173" s="32" t="inlineStr">
        <is>
          <t>5.61</t>
        </is>
      </c>
      <c r="C4173" s="32" t="n">
        <v>8714199</v>
      </c>
      <c r="D4173" s="59" t="inlineStr">
        <is>
          <t>CAMBIO DE RECEPTOR CONTROL DE LAS PUERTAS</t>
        </is>
      </c>
      <c r="E4173" s="56" t="inlineStr">
        <is>
          <t>cambio de receptor control de las puertas</t>
        </is>
      </c>
      <c r="F4173" s="32" t="inlineStr">
        <is>
          <t>Unidad</t>
        </is>
      </c>
      <c r="G4173" s="35" t="inlineStr">
        <is>
          <t>suministro</t>
        </is>
      </c>
      <c r="H4173" s="159" t="n">
        <v>683953</v>
      </c>
      <c r="I4173" s="37" t="n">
        <v>158.91</v>
      </c>
      <c r="J4173" s="37" t="n">
        <v>151.76</v>
      </c>
      <c r="K4173" s="160">
        <f>H4173*(I4173/J4173)</f>
        <v/>
      </c>
      <c r="L4173" s="159" t="n">
        <v>848924.9727</v>
      </c>
      <c r="M4173" s="159" t="n">
        <v>824199</v>
      </c>
      <c r="N4173" s="159" t="n">
        <v>890134.92</v>
      </c>
      <c r="O4173" s="162">
        <f>MIN(K4173,L4173,M4173,N4173)</f>
        <v/>
      </c>
      <c r="P4173" s="162">
        <f>MAX(K4173,L4173,M4173,N4173)</f>
        <v/>
      </c>
      <c r="Q4173" s="162">
        <f>MEDIAN(K4173,L4173,M4173,N4173)</f>
        <v/>
      </c>
      <c r="R4173" s="162">
        <f>AVERAGE(K4173,L4173,M4173,N4173)</f>
        <v/>
      </c>
      <c r="S4173" s="162">
        <f>AVERAGE(O4173,Q4173)</f>
        <v/>
      </c>
      <c r="T4173" s="162">
        <f>AVERAGE(P4173,Q4173)</f>
        <v/>
      </c>
      <c r="U4173" s="41">
        <f>STDEVA(K4173,L4173,M4173,N4173)</f>
        <v/>
      </c>
      <c r="V4173" s="42">
        <f>U4173/Q4173</f>
        <v/>
      </c>
      <c r="W4173" s="43">
        <f>IF(X4173=O4173,"MENOR",IF(X4173=S4173,"PROM[MEN-MED]","PROMEDIO"))</f>
        <v/>
      </c>
      <c r="X4173" s="163">
        <f>IF(V4173&lt;=300%,O4173,IF(AND(V4173&gt;100%,V4173&lt;=150%),S4173,R4173))</f>
        <v/>
      </c>
      <c r="Y4173" s="162">
        <f>ROUND(X4173,0)</f>
        <v/>
      </c>
    </row>
    <row r="4174" ht="15.75" customHeight="1">
      <c r="B4174" s="32" t="inlineStr">
        <is>
          <t>5.62</t>
        </is>
      </c>
      <c r="C4174" s="32" t="n">
        <v>8714199</v>
      </c>
      <c r="D4174" s="59" t="inlineStr">
        <is>
          <t>CAMBIO DE CONJUNTO DE LOS INSTRUMENTOS AUXILIARES</t>
        </is>
      </c>
      <c r="E4174" s="56" t="inlineStr">
        <is>
          <t>cambio de conjunto de los instrumentos auxiliares</t>
        </is>
      </c>
      <c r="F4174" s="32" t="inlineStr">
        <is>
          <t>Unidad</t>
        </is>
      </c>
      <c r="G4174" s="35" t="inlineStr">
        <is>
          <t>suministro</t>
        </is>
      </c>
      <c r="H4174" s="159" t="n">
        <v>410372</v>
      </c>
      <c r="I4174" s="37" t="n">
        <v>158.91</v>
      </c>
      <c r="J4174" s="37" t="n">
        <v>151.76</v>
      </c>
      <c r="K4174" s="160">
        <f>H4174*(I4174/J4174)</f>
        <v/>
      </c>
      <c r="L4174" s="159" t="n">
        <v>494938.6953</v>
      </c>
      <c r="M4174" s="159" t="n">
        <v>480523</v>
      </c>
      <c r="N4174" s="159" t="n">
        <v>518964.84</v>
      </c>
      <c r="O4174" s="162">
        <f>MIN(K4174,L4174,M4174,N4174)</f>
        <v/>
      </c>
      <c r="P4174" s="162">
        <f>MAX(K4174,L4174,M4174,N4174)</f>
        <v/>
      </c>
      <c r="Q4174" s="162">
        <f>MEDIAN(K4174,L4174,M4174,N4174)</f>
        <v/>
      </c>
      <c r="R4174" s="162">
        <f>AVERAGE(K4174,L4174,M4174,N4174)</f>
        <v/>
      </c>
      <c r="S4174" s="162">
        <f>AVERAGE(O4174,Q4174)</f>
        <v/>
      </c>
      <c r="T4174" s="162">
        <f>AVERAGE(P4174,Q4174)</f>
        <v/>
      </c>
      <c r="U4174" s="41">
        <f>STDEVA(K4174,L4174,M4174,N4174)</f>
        <v/>
      </c>
      <c r="V4174" s="42">
        <f>U4174/Q4174</f>
        <v/>
      </c>
      <c r="W4174" s="43">
        <f>IF(X4174=O4174,"MENOR",IF(X4174=S4174,"PROM[MEN-MED]","PROMEDIO"))</f>
        <v/>
      </c>
      <c r="X4174" s="163">
        <f>IF(V4174&lt;=300%,O4174,IF(AND(V4174&gt;100%,V4174&lt;=150%),S4174,R4174))</f>
        <v/>
      </c>
      <c r="Y4174" s="162">
        <f>ROUND(X4174,0)</f>
        <v/>
      </c>
    </row>
    <row r="4175" ht="15.75" customHeight="1">
      <c r="B4175" s="32" t="inlineStr">
        <is>
          <t>5.63</t>
        </is>
      </c>
      <c r="C4175" s="32" t="n">
        <v>8714199</v>
      </c>
      <c r="D4175" s="59" t="inlineStr">
        <is>
          <t>CAMBIO DE REOSTATO CONTROL DE LUCES</t>
        </is>
      </c>
      <c r="E4175" s="56" t="inlineStr">
        <is>
          <t>cambio de reostato control de luces</t>
        </is>
      </c>
      <c r="F4175" s="32" t="inlineStr">
        <is>
          <t>Unidad</t>
        </is>
      </c>
      <c r="G4175" s="35" t="inlineStr">
        <is>
          <t>suministro</t>
        </is>
      </c>
      <c r="H4175" s="159" t="n">
        <v>683953</v>
      </c>
      <c r="I4175" s="37" t="n">
        <v>158.91</v>
      </c>
      <c r="J4175" s="37" t="n">
        <v>151.76</v>
      </c>
      <c r="K4175" s="160">
        <f>H4175*(I4175/J4175)</f>
        <v/>
      </c>
      <c r="L4175" s="159" t="n">
        <v>848924.9727</v>
      </c>
      <c r="M4175" s="159" t="n">
        <v>824199</v>
      </c>
      <c r="N4175" s="159" t="n">
        <v>890134.92</v>
      </c>
      <c r="O4175" s="162">
        <f>MIN(K4175,L4175,M4175,N4175)</f>
        <v/>
      </c>
      <c r="P4175" s="162">
        <f>MAX(K4175,L4175,M4175,N4175)</f>
        <v/>
      </c>
      <c r="Q4175" s="162">
        <f>MEDIAN(K4175,L4175,M4175,N4175)</f>
        <v/>
      </c>
      <c r="R4175" s="162">
        <f>AVERAGE(K4175,L4175,M4175,N4175)</f>
        <v/>
      </c>
      <c r="S4175" s="162">
        <f>AVERAGE(O4175,Q4175)</f>
        <v/>
      </c>
      <c r="T4175" s="162">
        <f>AVERAGE(P4175,Q4175)</f>
        <v/>
      </c>
      <c r="U4175" s="41">
        <f>STDEVA(K4175,L4175,M4175,N4175)</f>
        <v/>
      </c>
      <c r="V4175" s="42">
        <f>U4175/Q4175</f>
        <v/>
      </c>
      <c r="W4175" s="43">
        <f>IF(X4175=O4175,"MENOR",IF(X4175=S4175,"PROM[MEN-MED]","PROMEDIO"))</f>
        <v/>
      </c>
      <c r="X4175" s="163">
        <f>IF(V4175&lt;=300%,O4175,IF(AND(V4175&gt;100%,V4175&lt;=150%),S4175,R4175))</f>
        <v/>
      </c>
      <c r="Y4175" s="162">
        <f>ROUND(X4175,0)</f>
        <v/>
      </c>
    </row>
    <row r="4176" ht="15.75" customHeight="1">
      <c r="B4176" s="26" t="inlineStr">
        <is>
          <t>6.</t>
        </is>
      </c>
      <c r="C4176" s="142" t="inlineStr">
        <is>
          <t>SISTEMA DE REFRIGERACIÓN</t>
        </is>
      </c>
      <c r="H4176" s="157" t="n"/>
      <c r="I4176" s="29" t="n"/>
      <c r="J4176" s="29" t="n"/>
      <c r="K4176" s="157" t="n"/>
      <c r="L4176" s="157" t="n"/>
      <c r="M4176" s="157" t="n"/>
      <c r="N4176" s="157" t="n"/>
      <c r="O4176" s="29" t="n"/>
      <c r="P4176" s="29" t="n"/>
      <c r="Q4176" s="29" t="n"/>
      <c r="R4176" s="29" t="n"/>
      <c r="S4176" s="29" t="n"/>
      <c r="T4176" s="29" t="n"/>
      <c r="U4176" s="29" t="n"/>
      <c r="V4176" s="75" t="n"/>
      <c r="W4176" s="29" t="n"/>
      <c r="X4176" s="29" t="n"/>
      <c r="Y4176" s="29" t="n"/>
    </row>
    <row r="4177" ht="15.75" customHeight="1">
      <c r="B4177" s="32" t="inlineStr">
        <is>
          <t>6.1</t>
        </is>
      </c>
      <c r="C4177" s="32" t="n">
        <v>8714199</v>
      </c>
      <c r="D4177" s="59" t="inlineStr">
        <is>
          <t>CAMBIO DE CONJUNTO DE ADMISION DE AIRE FRIO</t>
        </is>
      </c>
      <c r="E4177" s="56" t="inlineStr">
        <is>
          <t>cambio de conjunto de admision de aire frio</t>
        </is>
      </c>
      <c r="F4177" s="32" t="inlineStr">
        <is>
          <t>Unidad</t>
        </is>
      </c>
      <c r="G4177" s="35" t="inlineStr">
        <is>
          <t>suministro</t>
        </is>
      </c>
      <c r="H4177" s="159" t="n">
        <v>957534</v>
      </c>
      <c r="I4177" s="37" t="n">
        <v>158.91</v>
      </c>
      <c r="J4177" s="37" t="n">
        <v>151.76</v>
      </c>
      <c r="K4177" s="160">
        <f>H4177*(I4177/J4177)</f>
        <v/>
      </c>
      <c r="L4177" s="159" t="n">
        <v>1166070.2067</v>
      </c>
      <c r="M4177" s="159" t="n">
        <v>1132107</v>
      </c>
      <c r="N4177" s="159" t="n">
        <v>1222675.56</v>
      </c>
      <c r="O4177" s="162">
        <f>MIN(K4177,L4177,M4177,N4177)</f>
        <v/>
      </c>
      <c r="P4177" s="162">
        <f>MAX(K4177,L4177,M4177,N4177)</f>
        <v/>
      </c>
      <c r="Q4177" s="162">
        <f>MEDIAN(K4177,L4177,M4177,N4177)</f>
        <v/>
      </c>
      <c r="R4177" s="162">
        <f>AVERAGE(K4177,L4177,M4177,N4177)</f>
        <v/>
      </c>
      <c r="S4177" s="162">
        <f>AVERAGE(O4177,Q4177)</f>
        <v/>
      </c>
      <c r="T4177" s="162">
        <f>AVERAGE(P4177,Q4177)</f>
        <v/>
      </c>
      <c r="U4177" s="41">
        <f>STDEVA(K4177,L4177,M4177,N4177)</f>
        <v/>
      </c>
      <c r="V4177" s="42">
        <f>U4177/Q4177</f>
        <v/>
      </c>
      <c r="W4177" s="43">
        <f>IF(X4177=O4177,"MENOR",IF(X4177=S4177,"PROM[MEN-MED]","PROMEDIO"))</f>
        <v/>
      </c>
      <c r="X4177" s="163">
        <f>IF(V4177&lt;=300%,O4177,IF(AND(V4177&gt;100%,V4177&lt;=150%),S4177,R4177))</f>
        <v/>
      </c>
      <c r="Y4177" s="162">
        <f>ROUND(X4177,0)</f>
        <v/>
      </c>
    </row>
    <row r="4178" ht="15.75" customHeight="1">
      <c r="B4178" s="32" t="inlineStr">
        <is>
          <t>6.2</t>
        </is>
      </c>
      <c r="C4178" s="32" t="n">
        <v>8714199</v>
      </c>
      <c r="D4178" s="59" t="inlineStr">
        <is>
          <t>CAMBIO DE MAGUERA DEL RADIADOR NO.1</t>
        </is>
      </c>
      <c r="E4178" s="56" t="inlineStr">
        <is>
          <t>cambio de maguera del radiador no.1</t>
        </is>
      </c>
      <c r="F4178" s="32" t="inlineStr">
        <is>
          <t>Unidad</t>
        </is>
      </c>
      <c r="G4178" s="35" t="inlineStr">
        <is>
          <t>suministro</t>
        </is>
      </c>
      <c r="H4178" s="159" t="n">
        <v>135434</v>
      </c>
      <c r="I4178" s="37" t="n">
        <v>158.91</v>
      </c>
      <c r="J4178" s="37" t="n">
        <v>151.76</v>
      </c>
      <c r="K4178" s="160">
        <f>H4178*(I4178/J4178)</f>
        <v/>
      </c>
      <c r="L4178" s="159" t="n">
        <v>164979.22</v>
      </c>
      <c r="M4178" s="159" t="n">
        <v>160174</v>
      </c>
      <c r="N4178" s="159" t="n">
        <v>172987.92</v>
      </c>
      <c r="O4178" s="162">
        <f>MIN(K4178,L4178,M4178,N4178)</f>
        <v/>
      </c>
      <c r="P4178" s="162">
        <f>MAX(K4178,L4178,M4178,N4178)</f>
        <v/>
      </c>
      <c r="Q4178" s="162">
        <f>MEDIAN(K4178,L4178,M4178,N4178)</f>
        <v/>
      </c>
      <c r="R4178" s="162">
        <f>AVERAGE(K4178,L4178,M4178,N4178)</f>
        <v/>
      </c>
      <c r="S4178" s="162">
        <f>AVERAGE(O4178,Q4178)</f>
        <v/>
      </c>
      <c r="T4178" s="162">
        <f>AVERAGE(P4178,Q4178)</f>
        <v/>
      </c>
      <c r="U4178" s="41">
        <f>STDEVA(K4178,L4178,M4178,N4178)</f>
        <v/>
      </c>
      <c r="V4178" s="42">
        <f>U4178/Q4178</f>
        <v/>
      </c>
      <c r="W4178" s="43">
        <f>IF(X4178=O4178,"MENOR",IF(X4178=S4178,"PROM[MEN-MED]","PROMEDIO"))</f>
        <v/>
      </c>
      <c r="X4178" s="163">
        <f>IF(V4178&lt;=300%,O4178,IF(AND(V4178&gt;100%,V4178&lt;=150%),S4178,R4178))</f>
        <v/>
      </c>
      <c r="Y4178" s="162">
        <f>ROUND(X4178,0)</f>
        <v/>
      </c>
    </row>
    <row r="4179" ht="15.75" customHeight="1">
      <c r="B4179" s="32" t="inlineStr">
        <is>
          <t>6.3</t>
        </is>
      </c>
      <c r="C4179" s="32" t="n">
        <v>8714199</v>
      </c>
      <c r="D4179" s="59" t="inlineStr">
        <is>
          <t>CAMBIO DE MANGUERA DEL RADIADOR NO.2</t>
        </is>
      </c>
      <c r="E4179" s="56" t="inlineStr">
        <is>
          <t>cambio de manguera del radiador no.2</t>
        </is>
      </c>
      <c r="F4179" s="32" t="inlineStr">
        <is>
          <t>Unidad</t>
        </is>
      </c>
      <c r="G4179" s="35" t="inlineStr">
        <is>
          <t>suministro</t>
        </is>
      </c>
      <c r="H4179" s="159" t="n">
        <v>133851</v>
      </c>
      <c r="I4179" s="37" t="n">
        <v>158.91</v>
      </c>
      <c r="J4179" s="37" t="n">
        <v>151.76</v>
      </c>
      <c r="K4179" s="160">
        <f>H4179*(I4179/J4179)</f>
        <v/>
      </c>
      <c r="L4179" s="159" t="n">
        <v>164979.22</v>
      </c>
      <c r="M4179" s="159" t="n">
        <v>160174</v>
      </c>
      <c r="N4179" s="159" t="n">
        <v>172987.92</v>
      </c>
      <c r="O4179" s="162">
        <f>MIN(K4179,L4179,M4179,N4179)</f>
        <v/>
      </c>
      <c r="P4179" s="162">
        <f>MAX(K4179,L4179,M4179,N4179)</f>
        <v/>
      </c>
      <c r="Q4179" s="162">
        <f>MEDIAN(K4179,L4179,M4179,N4179)</f>
        <v/>
      </c>
      <c r="R4179" s="162">
        <f>AVERAGE(K4179,L4179,M4179,N4179)</f>
        <v/>
      </c>
      <c r="S4179" s="162">
        <f>AVERAGE(O4179,Q4179)</f>
        <v/>
      </c>
      <c r="T4179" s="162">
        <f>AVERAGE(P4179,Q4179)</f>
        <v/>
      </c>
      <c r="U4179" s="41">
        <f>STDEVA(K4179,L4179,M4179,N4179)</f>
        <v/>
      </c>
      <c r="V4179" s="42">
        <f>U4179/Q4179</f>
        <v/>
      </c>
      <c r="W4179" s="43">
        <f>IF(X4179=O4179,"MENOR",IF(X4179=S4179,"PROM[MEN-MED]","PROMEDIO"))</f>
        <v/>
      </c>
      <c r="X4179" s="163">
        <f>IF(V4179&lt;=300%,O4179,IF(AND(V4179&gt;100%,V4179&lt;=150%),S4179,R4179))</f>
        <v/>
      </c>
      <c r="Y4179" s="162">
        <f>ROUND(X4179,0)</f>
        <v/>
      </c>
    </row>
    <row r="4180" ht="15.75" customHeight="1">
      <c r="B4180" s="32" t="inlineStr">
        <is>
          <t>6.4</t>
        </is>
      </c>
      <c r="C4180" s="32" t="n">
        <v>8714199</v>
      </c>
      <c r="D4180" s="59" t="inlineStr">
        <is>
          <t xml:space="preserve">CAMBIO DE DEPOSITO DEL RADIADOR </t>
        </is>
      </c>
      <c r="E4180" s="34" t="inlineStr">
        <is>
          <t xml:space="preserve">cambio de deposito del radiador </t>
        </is>
      </c>
      <c r="F4180" s="32" t="inlineStr">
        <is>
          <t>Unidad</t>
        </is>
      </c>
      <c r="G4180" s="35" t="inlineStr">
        <is>
          <t>suministro</t>
        </is>
      </c>
      <c r="H4180" s="159" t="n">
        <v>273581</v>
      </c>
      <c r="I4180" s="37" t="n">
        <v>158.91</v>
      </c>
      <c r="J4180" s="37" t="n">
        <v>151.76</v>
      </c>
      <c r="K4180" s="160">
        <f>H4180*(I4180/J4180)</f>
        <v/>
      </c>
      <c r="L4180" s="159" t="n">
        <v>333162.7649</v>
      </c>
      <c r="M4180" s="159" t="n">
        <v>323459</v>
      </c>
      <c r="N4180" s="159" t="n">
        <v>349335.72</v>
      </c>
      <c r="O4180" s="162">
        <f>MIN(K4180,L4180,M4180,N4180)</f>
        <v/>
      </c>
      <c r="P4180" s="162">
        <f>MAX(K4180,L4180,M4180,N4180)</f>
        <v/>
      </c>
      <c r="Q4180" s="162">
        <f>MEDIAN(K4180,L4180,M4180,N4180)</f>
        <v/>
      </c>
      <c r="R4180" s="162">
        <f>AVERAGE(K4180,L4180,M4180,N4180)</f>
        <v/>
      </c>
      <c r="S4180" s="162">
        <f>AVERAGE(O4180,Q4180)</f>
        <v/>
      </c>
      <c r="T4180" s="162">
        <f>AVERAGE(P4180,Q4180)</f>
        <v/>
      </c>
      <c r="U4180" s="41">
        <f>STDEVA(K4180,L4180,M4180,N4180)</f>
        <v/>
      </c>
      <c r="V4180" s="42">
        <f>U4180/Q4180</f>
        <v/>
      </c>
      <c r="W4180" s="43">
        <f>IF(X4180=O4180,"MENOR",IF(X4180=S4180,"PROM[MEN-MED]","PROMEDIO"))</f>
        <v/>
      </c>
      <c r="X4180" s="163">
        <f>IF(V4180&lt;=300%,O4180,IF(AND(V4180&gt;100%,V4180&lt;=150%),S4180,R4180))</f>
        <v/>
      </c>
      <c r="Y4180" s="162">
        <f>ROUND(X4180,0)</f>
        <v/>
      </c>
    </row>
    <row r="4181" ht="15.75" customHeight="1">
      <c r="B4181" s="32" t="inlineStr">
        <is>
          <t>6.5</t>
        </is>
      </c>
      <c r="C4181" s="32" t="n">
        <v>8714199</v>
      </c>
      <c r="D4181" s="59" t="inlineStr">
        <is>
          <t>CAMBIO DE VENTILADOR CON ACOPLE HIDRAULICO</t>
        </is>
      </c>
      <c r="E4181" s="56" t="inlineStr">
        <is>
          <t>cambio de ventilador con acople hidraulico</t>
        </is>
      </c>
      <c r="F4181" s="32" t="inlineStr">
        <is>
          <t>Unidad</t>
        </is>
      </c>
      <c r="G4181" s="35" t="inlineStr">
        <is>
          <t>suministro</t>
        </is>
      </c>
      <c r="H4181" s="159" t="n">
        <v>273581</v>
      </c>
      <c r="I4181" s="37" t="n">
        <v>158.91</v>
      </c>
      <c r="J4181" s="37" t="n">
        <v>151.76</v>
      </c>
      <c r="K4181" s="160">
        <f>H4181*(I4181/J4181)</f>
        <v/>
      </c>
      <c r="L4181" s="159" t="n">
        <v>329959.4753</v>
      </c>
      <c r="M4181" s="159" t="n">
        <v>320349</v>
      </c>
      <c r="N4181" s="159" t="n">
        <v>345976.92</v>
      </c>
      <c r="O4181" s="162">
        <f>MIN(K4181,L4181,M4181,N4181)</f>
        <v/>
      </c>
      <c r="P4181" s="162">
        <f>MAX(K4181,L4181,M4181,N4181)</f>
        <v/>
      </c>
      <c r="Q4181" s="162">
        <f>MEDIAN(K4181,L4181,M4181,N4181)</f>
        <v/>
      </c>
      <c r="R4181" s="162">
        <f>AVERAGE(K4181,L4181,M4181,N4181)</f>
        <v/>
      </c>
      <c r="S4181" s="162">
        <f>AVERAGE(O4181,Q4181)</f>
        <v/>
      </c>
      <c r="T4181" s="162">
        <f>AVERAGE(P4181,Q4181)</f>
        <v/>
      </c>
      <c r="U4181" s="41">
        <f>STDEVA(K4181,L4181,M4181,N4181)</f>
        <v/>
      </c>
      <c r="V4181" s="42">
        <f>U4181/Q4181</f>
        <v/>
      </c>
      <c r="W4181" s="43">
        <f>IF(X4181=O4181,"MENOR",IF(X4181=S4181,"PROM[MEN-MED]","PROMEDIO"))</f>
        <v/>
      </c>
      <c r="X4181" s="163">
        <f>IF(V4181&lt;=300%,O4181,IF(AND(V4181&gt;100%,V4181&lt;=150%),S4181,R4181))</f>
        <v/>
      </c>
      <c r="Y4181" s="162">
        <f>ROUND(X4181,0)</f>
        <v/>
      </c>
    </row>
    <row r="4182" ht="15.75" customHeight="1">
      <c r="B4182" s="32" t="inlineStr">
        <is>
          <t>6.6</t>
        </is>
      </c>
      <c r="C4182" s="32" t="n">
        <v>8714199</v>
      </c>
      <c r="D4182" s="59" t="inlineStr">
        <is>
          <t>CAMBIO DE POLEA DEL VENTILADOR</t>
        </is>
      </c>
      <c r="E4182" s="56" t="inlineStr">
        <is>
          <t>cambio de polea del ventilador</t>
        </is>
      </c>
      <c r="F4182" s="32" t="inlineStr">
        <is>
          <t>Unidad</t>
        </is>
      </c>
      <c r="G4182" s="35" t="inlineStr">
        <is>
          <t>suministro</t>
        </is>
      </c>
      <c r="H4182" s="159" t="n">
        <v>410372</v>
      </c>
      <c r="I4182" s="37" t="n">
        <v>158.91</v>
      </c>
      <c r="J4182" s="37" t="n">
        <v>151.76</v>
      </c>
      <c r="K4182" s="160">
        <f>H4182*(I4182/J4182)</f>
        <v/>
      </c>
      <c r="L4182" s="159" t="n">
        <v>504549.6232</v>
      </c>
      <c r="M4182" s="159" t="n">
        <v>489854</v>
      </c>
      <c r="N4182" s="159" t="n">
        <v>529042.3199999999</v>
      </c>
      <c r="O4182" s="162">
        <f>MIN(K4182,L4182,M4182,N4182)</f>
        <v/>
      </c>
      <c r="P4182" s="162">
        <f>MAX(K4182,L4182,M4182,N4182)</f>
        <v/>
      </c>
      <c r="Q4182" s="162">
        <f>MEDIAN(K4182,L4182,M4182,N4182)</f>
        <v/>
      </c>
      <c r="R4182" s="162">
        <f>AVERAGE(K4182,L4182,M4182,N4182)</f>
        <v/>
      </c>
      <c r="S4182" s="162">
        <f>AVERAGE(O4182,Q4182)</f>
        <v/>
      </c>
      <c r="T4182" s="162">
        <f>AVERAGE(P4182,Q4182)</f>
        <v/>
      </c>
      <c r="U4182" s="41">
        <f>STDEVA(K4182,L4182,M4182,N4182)</f>
        <v/>
      </c>
      <c r="V4182" s="42">
        <f>U4182/Q4182</f>
        <v/>
      </c>
      <c r="W4182" s="43">
        <f>IF(X4182=O4182,"MENOR",IF(X4182=S4182,"PROM[MEN-MED]","PROMEDIO"))</f>
        <v/>
      </c>
      <c r="X4182" s="163">
        <f>IF(V4182&lt;=300%,O4182,IF(AND(V4182&gt;100%,V4182&lt;=150%),S4182,R4182))</f>
        <v/>
      </c>
      <c r="Y4182" s="162">
        <f>ROUND(X4182,0)</f>
        <v/>
      </c>
    </row>
    <row r="4183" ht="15.75" customHeight="1">
      <c r="B4183" s="32" t="inlineStr">
        <is>
          <t>6.7</t>
        </is>
      </c>
      <c r="C4183" s="32" t="n">
        <v>8714199</v>
      </c>
      <c r="D4183" s="59" t="inlineStr">
        <is>
          <t xml:space="preserve">CAMBIO DE CORREA TRAPESOIDAL  DEL VENTILADOR Y DEL GENERADOR </t>
        </is>
      </c>
      <c r="E4183" s="34" t="inlineStr">
        <is>
          <t xml:space="preserve">cambio de correa trapesoidal  del ventilador y del generador </t>
        </is>
      </c>
      <c r="F4183" s="32" t="inlineStr">
        <is>
          <t>Unidad</t>
        </is>
      </c>
      <c r="G4183" s="35" t="inlineStr">
        <is>
          <t>suministro</t>
        </is>
      </c>
      <c r="H4183" s="159" t="n">
        <v>957534</v>
      </c>
      <c r="I4183" s="37" t="n">
        <v>158.91</v>
      </c>
      <c r="J4183" s="37" t="n">
        <v>151.76</v>
      </c>
      <c r="K4183" s="160">
        <f>H4183*(I4183/J4183)</f>
        <v/>
      </c>
      <c r="L4183" s="159" t="n">
        <v>1154857.634</v>
      </c>
      <c r="M4183" s="159" t="n">
        <v>1121221</v>
      </c>
      <c r="N4183" s="159" t="n">
        <v>1210918.68</v>
      </c>
      <c r="O4183" s="162">
        <f>MIN(K4183,L4183,M4183,N4183)</f>
        <v/>
      </c>
      <c r="P4183" s="162">
        <f>MAX(K4183,L4183,M4183,N4183)</f>
        <v/>
      </c>
      <c r="Q4183" s="162">
        <f>MEDIAN(K4183,L4183,M4183,N4183)</f>
        <v/>
      </c>
      <c r="R4183" s="162">
        <f>AVERAGE(K4183,L4183,M4183,N4183)</f>
        <v/>
      </c>
      <c r="S4183" s="162">
        <f>AVERAGE(O4183,Q4183)</f>
        <v/>
      </c>
      <c r="T4183" s="162">
        <f>AVERAGE(P4183,Q4183)</f>
        <v/>
      </c>
      <c r="U4183" s="41">
        <f>STDEVA(K4183,L4183,M4183,N4183)</f>
        <v/>
      </c>
      <c r="V4183" s="42">
        <f>U4183/Q4183</f>
        <v/>
      </c>
      <c r="W4183" s="43">
        <f>IF(X4183=O4183,"MENOR",IF(X4183=S4183,"PROM[MEN-MED]","PROMEDIO"))</f>
        <v/>
      </c>
      <c r="X4183" s="163">
        <f>IF(V4183&lt;=300%,O4183,IF(AND(V4183&gt;100%,V4183&lt;=150%),S4183,R4183))</f>
        <v/>
      </c>
      <c r="Y4183" s="162">
        <f>ROUND(X4183,0)</f>
        <v/>
      </c>
    </row>
    <row r="4184" ht="15.75" customHeight="1">
      <c r="B4184" s="32" t="inlineStr">
        <is>
          <t>6.8</t>
        </is>
      </c>
      <c r="C4184" s="32" t="n">
        <v>8714199</v>
      </c>
      <c r="D4184" s="59" t="inlineStr">
        <is>
          <t>CAMBIO DE TUBO DEL ENFRIADOR DE ACEITE</t>
        </is>
      </c>
      <c r="E4184" s="34" t="inlineStr">
        <is>
          <t>cambio de tubo del enfriador de aceite</t>
        </is>
      </c>
      <c r="F4184" s="32" t="inlineStr">
        <is>
          <t>Unidad</t>
        </is>
      </c>
      <c r="G4184" s="35" t="inlineStr">
        <is>
          <t>suministro</t>
        </is>
      </c>
      <c r="H4184" s="159" t="n">
        <v>410372</v>
      </c>
      <c r="I4184" s="37" t="n">
        <v>158.91</v>
      </c>
      <c r="J4184" s="37" t="n">
        <v>151.76</v>
      </c>
      <c r="K4184" s="160">
        <f>H4184*(I4184/J4184)</f>
        <v/>
      </c>
      <c r="L4184" s="159" t="n">
        <v>509354.5695</v>
      </c>
      <c r="M4184" s="159" t="n">
        <v>494519</v>
      </c>
      <c r="N4184" s="159" t="n">
        <v>534080.52</v>
      </c>
      <c r="O4184" s="162">
        <f>MIN(K4184,L4184,M4184,N4184)</f>
        <v/>
      </c>
      <c r="P4184" s="162">
        <f>MAX(K4184,L4184,M4184,N4184)</f>
        <v/>
      </c>
      <c r="Q4184" s="162">
        <f>MEDIAN(K4184,L4184,M4184,N4184)</f>
        <v/>
      </c>
      <c r="R4184" s="162">
        <f>AVERAGE(K4184,L4184,M4184,N4184)</f>
        <v/>
      </c>
      <c r="S4184" s="162">
        <f>AVERAGE(O4184,Q4184)</f>
        <v/>
      </c>
      <c r="T4184" s="162">
        <f>AVERAGE(P4184,Q4184)</f>
        <v/>
      </c>
      <c r="U4184" s="41">
        <f>STDEVA(K4184,L4184,M4184,N4184)</f>
        <v/>
      </c>
      <c r="V4184" s="42">
        <f>U4184/Q4184</f>
        <v/>
      </c>
      <c r="W4184" s="43">
        <f>IF(X4184=O4184,"MENOR",IF(X4184=S4184,"PROM[MEN-MED]","PROMEDIO"))</f>
        <v/>
      </c>
      <c r="X4184" s="163">
        <f>IF(V4184&lt;=300%,O4184,IF(AND(V4184&gt;100%,V4184&lt;=150%),S4184,R4184))</f>
        <v/>
      </c>
      <c r="Y4184" s="162">
        <f>ROUND(X4184,0)</f>
        <v/>
      </c>
    </row>
    <row r="4185" ht="15.75" customHeight="1">
      <c r="B4185" s="32" t="inlineStr">
        <is>
          <t>6.9</t>
        </is>
      </c>
      <c r="C4185" s="32" t="n">
        <v>8714199</v>
      </c>
      <c r="D4185" s="59" t="inlineStr">
        <is>
          <t>CAMBIO DE MANGUERA DE DERIVACION DE AGUA NO.1</t>
        </is>
      </c>
      <c r="E4185" s="34" t="inlineStr">
        <is>
          <t>cambio de manguera de derivacion de agua no.1</t>
        </is>
      </c>
      <c r="F4185" s="32" t="inlineStr">
        <is>
          <t>Unidad</t>
        </is>
      </c>
      <c r="G4185" s="35" t="inlineStr">
        <is>
          <t>suministro</t>
        </is>
      </c>
      <c r="H4185" s="159" t="n">
        <v>273581</v>
      </c>
      <c r="I4185" s="37" t="n">
        <v>158.91</v>
      </c>
      <c r="J4185" s="37" t="n">
        <v>151.76</v>
      </c>
      <c r="K4185" s="160">
        <f>H4185*(I4185/J4185)</f>
        <v/>
      </c>
      <c r="L4185" s="159" t="n">
        <v>342773.7047</v>
      </c>
      <c r="M4185" s="159" t="n">
        <v>332790</v>
      </c>
      <c r="N4185" s="159" t="n">
        <v>359413.2</v>
      </c>
      <c r="O4185" s="162">
        <f>MIN(K4185,L4185,M4185,N4185)</f>
        <v/>
      </c>
      <c r="P4185" s="162">
        <f>MAX(K4185,L4185,M4185,N4185)</f>
        <v/>
      </c>
      <c r="Q4185" s="162">
        <f>MEDIAN(K4185,L4185,M4185,N4185)</f>
        <v/>
      </c>
      <c r="R4185" s="162">
        <f>AVERAGE(K4185,L4185,M4185,N4185)</f>
        <v/>
      </c>
      <c r="S4185" s="162">
        <f>AVERAGE(O4185,Q4185)</f>
        <v/>
      </c>
      <c r="T4185" s="162">
        <f>AVERAGE(P4185,Q4185)</f>
        <v/>
      </c>
      <c r="U4185" s="41">
        <f>STDEVA(K4185,L4185,M4185,N4185)</f>
        <v/>
      </c>
      <c r="V4185" s="42">
        <f>U4185/Q4185</f>
        <v/>
      </c>
      <c r="W4185" s="43">
        <f>IF(X4185=O4185,"MENOR",IF(X4185=S4185,"PROM[MEN-MED]","PROMEDIO"))</f>
        <v/>
      </c>
      <c r="X4185" s="163">
        <f>IF(V4185&lt;=300%,O4185,IF(AND(V4185&gt;100%,V4185&lt;=150%),S4185,R4185))</f>
        <v/>
      </c>
      <c r="Y4185" s="162">
        <f>ROUND(X4185,0)</f>
        <v/>
      </c>
    </row>
    <row r="4186" ht="15.75" customHeight="1">
      <c r="B4186" s="32" t="inlineStr">
        <is>
          <t>6.10</t>
        </is>
      </c>
      <c r="C4186" s="32" t="n">
        <v>8714199</v>
      </c>
      <c r="D4186" s="59" t="inlineStr">
        <is>
          <t>CAMBIO DE MANGUERA DE DERIVACION DE AGUA NO.2</t>
        </is>
      </c>
      <c r="E4186" s="34" t="inlineStr">
        <is>
          <t>cambio de manguera de derivacion de agua no.2</t>
        </is>
      </c>
      <c r="F4186" s="32" t="inlineStr">
        <is>
          <t>Unidad</t>
        </is>
      </c>
      <c r="G4186" s="35" t="inlineStr">
        <is>
          <t>suministro</t>
        </is>
      </c>
      <c r="H4186" s="159" t="n">
        <v>273581</v>
      </c>
      <c r="I4186" s="37" t="n">
        <v>158.91</v>
      </c>
      <c r="J4186" s="37" t="n">
        <v>151.76</v>
      </c>
      <c r="K4186" s="160">
        <f>H4186*(I4186/J4186)</f>
        <v/>
      </c>
      <c r="L4186" s="159" t="n">
        <v>339570.4032</v>
      </c>
      <c r="M4186" s="159" t="n">
        <v>329680</v>
      </c>
      <c r="N4186" s="159" t="n">
        <v>356054.4</v>
      </c>
      <c r="O4186" s="162">
        <f>MIN(K4186,L4186,M4186,N4186)</f>
        <v/>
      </c>
      <c r="P4186" s="162">
        <f>MAX(K4186,L4186,M4186,N4186)</f>
        <v/>
      </c>
      <c r="Q4186" s="162">
        <f>MEDIAN(K4186,L4186,M4186,N4186)</f>
        <v/>
      </c>
      <c r="R4186" s="162">
        <f>AVERAGE(K4186,L4186,M4186,N4186)</f>
        <v/>
      </c>
      <c r="S4186" s="162">
        <f>AVERAGE(O4186,Q4186)</f>
        <v/>
      </c>
      <c r="T4186" s="162">
        <f>AVERAGE(P4186,Q4186)</f>
        <v/>
      </c>
      <c r="U4186" s="41">
        <f>STDEVA(K4186,L4186,M4186,N4186)</f>
        <v/>
      </c>
      <c r="V4186" s="42">
        <f>U4186/Q4186</f>
        <v/>
      </c>
      <c r="W4186" s="43">
        <f>IF(X4186=O4186,"MENOR",IF(X4186=S4186,"PROM[MEN-MED]","PROMEDIO"))</f>
        <v/>
      </c>
      <c r="X4186" s="163">
        <f>IF(V4186&lt;=300%,O4186,IF(AND(V4186&gt;100%,V4186&lt;=150%),S4186,R4186))</f>
        <v/>
      </c>
      <c r="Y4186" s="162">
        <f>ROUND(X4186,0)</f>
        <v/>
      </c>
    </row>
    <row r="4187" ht="15.75" customHeight="1">
      <c r="B4187" s="32" t="inlineStr">
        <is>
          <t>6.11</t>
        </is>
      </c>
      <c r="C4187" s="32" t="n">
        <v>8714199</v>
      </c>
      <c r="D4187" s="59" t="inlineStr">
        <is>
          <t>CAMBIO DE MANGUERA DE DERIVACION DE AGUA NO.3</t>
        </is>
      </c>
      <c r="E4187" s="34" t="inlineStr">
        <is>
          <t>cambio de manguera de derivacion de agua no.3</t>
        </is>
      </c>
      <c r="F4187" s="32" t="inlineStr">
        <is>
          <t>Unidad</t>
        </is>
      </c>
      <c r="G4187" s="35" t="inlineStr">
        <is>
          <t>suministro</t>
        </is>
      </c>
      <c r="H4187" s="159" t="n">
        <v>136791</v>
      </c>
      <c r="I4187" s="37" t="n">
        <v>158.91</v>
      </c>
      <c r="J4187" s="37" t="n">
        <v>151.76</v>
      </c>
      <c r="K4187" s="160">
        <f>H4187*(I4187/J4187)</f>
        <v/>
      </c>
      <c r="L4187" s="159" t="n">
        <v>166581.9001</v>
      </c>
      <c r="M4187" s="159" t="n">
        <v>161730</v>
      </c>
      <c r="N4187" s="159" t="n">
        <v>174668.4</v>
      </c>
      <c r="O4187" s="162">
        <f>MIN(K4187,L4187,M4187,N4187)</f>
        <v/>
      </c>
      <c r="P4187" s="162">
        <f>MAX(K4187,L4187,M4187,N4187)</f>
        <v/>
      </c>
      <c r="Q4187" s="162">
        <f>MEDIAN(K4187,L4187,M4187,N4187)</f>
        <v/>
      </c>
      <c r="R4187" s="162">
        <f>AVERAGE(K4187,L4187,M4187,N4187)</f>
        <v/>
      </c>
      <c r="S4187" s="162">
        <f>AVERAGE(O4187,Q4187)</f>
        <v/>
      </c>
      <c r="T4187" s="162">
        <f>AVERAGE(P4187,Q4187)</f>
        <v/>
      </c>
      <c r="U4187" s="41">
        <f>STDEVA(K4187,L4187,M4187,N4187)</f>
        <v/>
      </c>
      <c r="V4187" s="42">
        <f>U4187/Q4187</f>
        <v/>
      </c>
      <c r="W4187" s="43">
        <f>IF(X4187=O4187,"MENOR",IF(X4187=S4187,"PROM[MEN-MED]","PROMEDIO"))</f>
        <v/>
      </c>
      <c r="X4187" s="163">
        <f>IF(V4187&lt;=300%,O4187,IF(AND(V4187&gt;100%,V4187&lt;=150%),S4187,R4187))</f>
        <v/>
      </c>
      <c r="Y4187" s="162">
        <f>ROUND(X4187,0)</f>
        <v/>
      </c>
    </row>
    <row r="4188" ht="15.75" customHeight="1">
      <c r="B4188" s="32" t="inlineStr">
        <is>
          <t>6.12</t>
        </is>
      </c>
      <c r="C4188" s="32" t="n">
        <v>8714199</v>
      </c>
      <c r="D4188" s="59" t="inlineStr">
        <is>
          <t>CAMBIO DE MANGUERA DE DERIVACION DE AGUA NO.4</t>
        </is>
      </c>
      <c r="E4188" s="34" t="inlineStr">
        <is>
          <t>cambio de manguera de derivacion de agua no.4</t>
        </is>
      </c>
      <c r="F4188" s="32" t="inlineStr">
        <is>
          <t>Unidad</t>
        </is>
      </c>
      <c r="G4188" s="35" t="inlineStr">
        <is>
          <t>suministro</t>
        </is>
      </c>
      <c r="H4188" s="159" t="n">
        <v>136791</v>
      </c>
      <c r="I4188" s="37" t="n">
        <v>158.91</v>
      </c>
      <c r="J4188" s="37" t="n">
        <v>151.76</v>
      </c>
      <c r="K4188" s="160">
        <f>H4188*(I4188/J4188)</f>
        <v/>
      </c>
      <c r="L4188" s="159" t="n">
        <v>171386.8464</v>
      </c>
      <c r="M4188" s="159" t="n">
        <v>166395</v>
      </c>
      <c r="N4188" s="159" t="n">
        <v>179706.6</v>
      </c>
      <c r="O4188" s="162">
        <f>MIN(K4188,L4188,M4188,N4188)</f>
        <v/>
      </c>
      <c r="P4188" s="162">
        <f>MAX(K4188,L4188,M4188,N4188)</f>
        <v/>
      </c>
      <c r="Q4188" s="162">
        <f>MEDIAN(K4188,L4188,M4188,N4188)</f>
        <v/>
      </c>
      <c r="R4188" s="162">
        <f>AVERAGE(K4188,L4188,M4188,N4188)</f>
        <v/>
      </c>
      <c r="S4188" s="162">
        <f>AVERAGE(O4188,Q4188)</f>
        <v/>
      </c>
      <c r="T4188" s="162">
        <f>AVERAGE(P4188,Q4188)</f>
        <v/>
      </c>
      <c r="U4188" s="41">
        <f>STDEVA(K4188,L4188,M4188,N4188)</f>
        <v/>
      </c>
      <c r="V4188" s="42">
        <f>U4188/Q4188</f>
        <v/>
      </c>
      <c r="W4188" s="43">
        <f>IF(X4188=O4188,"MENOR",IF(X4188=S4188,"PROM[MEN-MED]","PROMEDIO"))</f>
        <v/>
      </c>
      <c r="X4188" s="163">
        <f>IF(V4188&lt;=300%,O4188,IF(AND(V4188&gt;100%,V4188&lt;=150%),S4188,R4188))</f>
        <v/>
      </c>
      <c r="Y4188" s="162">
        <f>ROUND(X4188,0)</f>
        <v/>
      </c>
    </row>
    <row r="4189" ht="15.75" customHeight="1">
      <c r="B4189" s="32" t="inlineStr">
        <is>
          <t>6.13</t>
        </is>
      </c>
      <c r="C4189" s="32" t="n">
        <v>8714199</v>
      </c>
      <c r="D4189" s="59" t="inlineStr">
        <is>
          <t>CAMBIO DE MANGUERA DE DERIVACION DE AGUA NO.5</t>
        </is>
      </c>
      <c r="E4189" s="34" t="inlineStr">
        <is>
          <t>cambio de manguera de derivacion de agua no.5</t>
        </is>
      </c>
      <c r="F4189" s="32" t="inlineStr">
        <is>
          <t>Unidad</t>
        </is>
      </c>
      <c r="G4189" s="35" t="inlineStr">
        <is>
          <t>suministro</t>
        </is>
      </c>
      <c r="H4189" s="159" t="n">
        <v>136791</v>
      </c>
      <c r="I4189" s="37" t="n">
        <v>158.91</v>
      </c>
      <c r="J4189" s="37" t="n">
        <v>151.76</v>
      </c>
      <c r="K4189" s="160">
        <f>H4189*(I4189/J4189)</f>
        <v/>
      </c>
      <c r="L4189" s="159" t="n">
        <v>168183.5449</v>
      </c>
      <c r="M4189" s="159" t="n">
        <v>163285</v>
      </c>
      <c r="N4189" s="159" t="n">
        <v>176347.8</v>
      </c>
      <c r="O4189" s="162">
        <f>MIN(K4189,L4189,M4189,N4189)</f>
        <v/>
      </c>
      <c r="P4189" s="162">
        <f>MAX(K4189,L4189,M4189,N4189)</f>
        <v/>
      </c>
      <c r="Q4189" s="162">
        <f>MEDIAN(K4189,L4189,M4189,N4189)</f>
        <v/>
      </c>
      <c r="R4189" s="162">
        <f>AVERAGE(K4189,L4189,M4189,N4189)</f>
        <v/>
      </c>
      <c r="S4189" s="162">
        <f>AVERAGE(O4189,Q4189)</f>
        <v/>
      </c>
      <c r="T4189" s="162">
        <f>AVERAGE(P4189,Q4189)</f>
        <v/>
      </c>
      <c r="U4189" s="41">
        <f>STDEVA(K4189,L4189,M4189,N4189)</f>
        <v/>
      </c>
      <c r="V4189" s="42">
        <f>U4189/Q4189</f>
        <v/>
      </c>
      <c r="W4189" s="43">
        <f>IF(X4189=O4189,"MENOR",IF(X4189=S4189,"PROM[MEN-MED]","PROMEDIO"))</f>
        <v/>
      </c>
      <c r="X4189" s="163">
        <f>IF(V4189&lt;=300%,O4189,IF(AND(V4189&gt;100%,V4189&lt;=150%),S4189,R4189))</f>
        <v/>
      </c>
      <c r="Y4189" s="162">
        <f>ROUND(X4189,0)</f>
        <v/>
      </c>
    </row>
    <row r="4190" ht="15.75" customHeight="1">
      <c r="B4190" s="32" t="inlineStr">
        <is>
          <t>6.14</t>
        </is>
      </c>
      <c r="C4190" s="32" t="n">
        <v>8714199</v>
      </c>
      <c r="D4190" s="59" t="inlineStr">
        <is>
          <t>CAMBIO DE MANGUERA DEL ENFRIADOR DE ACEITE</t>
        </is>
      </c>
      <c r="E4190" s="34" t="inlineStr">
        <is>
          <t>cambio de manguera del enfriador de aceite</t>
        </is>
      </c>
      <c r="F4190" s="32" t="inlineStr">
        <is>
          <t>Unidad</t>
        </is>
      </c>
      <c r="G4190" s="35" t="inlineStr">
        <is>
          <t>suministro</t>
        </is>
      </c>
      <c r="H4190" s="159" t="n">
        <v>273581</v>
      </c>
      <c r="I4190" s="37" t="n">
        <v>158.91</v>
      </c>
      <c r="J4190" s="37" t="n">
        <v>151.76</v>
      </c>
      <c r="K4190" s="160">
        <f>H4190*(I4190/J4190)</f>
        <v/>
      </c>
      <c r="L4190" s="159" t="n">
        <v>333162.7649</v>
      </c>
      <c r="M4190" s="159" t="n">
        <v>323459</v>
      </c>
      <c r="N4190" s="159" t="n">
        <v>349335.72</v>
      </c>
      <c r="O4190" s="162">
        <f>MIN(K4190,L4190,M4190,N4190)</f>
        <v/>
      </c>
      <c r="P4190" s="162">
        <f>MAX(K4190,L4190,M4190,N4190)</f>
        <v/>
      </c>
      <c r="Q4190" s="162">
        <f>MEDIAN(K4190,L4190,M4190,N4190)</f>
        <v/>
      </c>
      <c r="R4190" s="162">
        <f>AVERAGE(K4190,L4190,M4190,N4190)</f>
        <v/>
      </c>
      <c r="S4190" s="162">
        <f>AVERAGE(O4190,Q4190)</f>
        <v/>
      </c>
      <c r="T4190" s="162">
        <f>AVERAGE(P4190,Q4190)</f>
        <v/>
      </c>
      <c r="U4190" s="41">
        <f>STDEVA(K4190,L4190,M4190,N4190)</f>
        <v/>
      </c>
      <c r="V4190" s="42">
        <f>U4190/Q4190</f>
        <v/>
      </c>
      <c r="W4190" s="43">
        <f>IF(X4190=O4190,"MENOR",IF(X4190=S4190,"PROM[MEN-MED]","PROMEDIO"))</f>
        <v/>
      </c>
      <c r="X4190" s="163">
        <f>IF(V4190&lt;=300%,O4190,IF(AND(V4190&gt;100%,V4190&lt;=150%),S4190,R4190))</f>
        <v/>
      </c>
      <c r="Y4190" s="162">
        <f>ROUND(X4190,0)</f>
        <v/>
      </c>
    </row>
    <row r="4191" ht="15.75" customHeight="1">
      <c r="B4191" s="32" t="inlineStr">
        <is>
          <t>6.15</t>
        </is>
      </c>
      <c r="C4191" s="32" t="n">
        <v>8714199</v>
      </c>
      <c r="D4191" s="59" t="inlineStr">
        <is>
          <t>CAMBIO DE MANGUERA DEL ENFRIADOR DE ACEITE NO.2</t>
        </is>
      </c>
      <c r="E4191" s="34" t="inlineStr">
        <is>
          <t>cambio de manguera del enfriador de aceite no.2</t>
        </is>
      </c>
      <c r="F4191" s="32" t="inlineStr">
        <is>
          <t>Unidad</t>
        </is>
      </c>
      <c r="G4191" s="35" t="inlineStr">
        <is>
          <t>suministro</t>
        </is>
      </c>
      <c r="H4191" s="159" t="n">
        <v>134530</v>
      </c>
      <c r="I4191" s="37" t="n">
        <v>158.91</v>
      </c>
      <c r="J4191" s="37" t="n">
        <v>151.76</v>
      </c>
      <c r="K4191" s="160">
        <f>H4191*(I4191/J4191)</f>
        <v/>
      </c>
      <c r="L4191" s="159" t="n">
        <v>166581.9001</v>
      </c>
      <c r="M4191" s="159" t="n">
        <v>161730</v>
      </c>
      <c r="N4191" s="159" t="n">
        <v>174668.4</v>
      </c>
      <c r="O4191" s="162">
        <f>MIN(K4191,L4191,M4191,N4191)</f>
        <v/>
      </c>
      <c r="P4191" s="162">
        <f>MAX(K4191,L4191,M4191,N4191)</f>
        <v/>
      </c>
      <c r="Q4191" s="162">
        <f>MEDIAN(K4191,L4191,M4191,N4191)</f>
        <v/>
      </c>
      <c r="R4191" s="162">
        <f>AVERAGE(K4191,L4191,M4191,N4191)</f>
        <v/>
      </c>
      <c r="S4191" s="162">
        <f>AVERAGE(O4191,Q4191)</f>
        <v/>
      </c>
      <c r="T4191" s="162">
        <f>AVERAGE(P4191,Q4191)</f>
        <v/>
      </c>
      <c r="U4191" s="41">
        <f>STDEVA(K4191,L4191,M4191,N4191)</f>
        <v/>
      </c>
      <c r="V4191" s="42">
        <f>U4191/Q4191</f>
        <v/>
      </c>
      <c r="W4191" s="43">
        <f>IF(X4191=O4191,"MENOR",IF(X4191=S4191,"PROM[MEN-MED]","PROMEDIO"))</f>
        <v/>
      </c>
      <c r="X4191" s="163">
        <f>IF(V4191&lt;=300%,O4191,IF(AND(V4191&gt;100%,V4191&lt;=150%),S4191,R4191))</f>
        <v/>
      </c>
      <c r="Y4191" s="162">
        <f>ROUND(X4191,0)</f>
        <v/>
      </c>
    </row>
    <row r="4192" ht="15.75" customHeight="1">
      <c r="B4192" s="32" t="inlineStr">
        <is>
          <t>6.16</t>
        </is>
      </c>
      <c r="C4192" s="32" t="n">
        <v>8714199</v>
      </c>
      <c r="D4192" s="59" t="inlineStr">
        <is>
          <t xml:space="preserve">CAMBIO DE CONJUNTO DE LA BOMBA DE AGUA </t>
        </is>
      </c>
      <c r="E4192" s="34" t="inlineStr">
        <is>
          <t xml:space="preserve">cambio de conjunto de la bomba de agua </t>
        </is>
      </c>
      <c r="F4192" s="32" t="inlineStr">
        <is>
          <t>Unidad</t>
        </is>
      </c>
      <c r="G4192" s="35" t="inlineStr">
        <is>
          <t>suministro</t>
        </is>
      </c>
      <c r="H4192" s="159" t="n">
        <v>1094324</v>
      </c>
      <c r="I4192" s="37" t="n">
        <v>158.91</v>
      </c>
      <c r="J4192" s="37" t="n">
        <v>151.76</v>
      </c>
      <c r="K4192" s="160">
        <f>H4192*(I4192/J4192)</f>
        <v/>
      </c>
      <c r="L4192" s="159" t="n">
        <v>1319837.8774</v>
      </c>
      <c r="M4192" s="159" t="n">
        <v>1281396</v>
      </c>
      <c r="N4192" s="159" t="n">
        <v>1383907.68</v>
      </c>
      <c r="O4192" s="162">
        <f>MIN(K4192,L4192,M4192,N4192)</f>
        <v/>
      </c>
      <c r="P4192" s="162">
        <f>MAX(K4192,L4192,M4192,N4192)</f>
        <v/>
      </c>
      <c r="Q4192" s="162">
        <f>MEDIAN(K4192,L4192,M4192,N4192)</f>
        <v/>
      </c>
      <c r="R4192" s="162">
        <f>AVERAGE(K4192,L4192,M4192,N4192)</f>
        <v/>
      </c>
      <c r="S4192" s="162">
        <f>AVERAGE(O4192,Q4192)</f>
        <v/>
      </c>
      <c r="T4192" s="162">
        <f>AVERAGE(P4192,Q4192)</f>
        <v/>
      </c>
      <c r="U4192" s="41">
        <f>STDEVA(K4192,L4192,M4192,N4192)</f>
        <v/>
      </c>
      <c r="V4192" s="42">
        <f>U4192/Q4192</f>
        <v/>
      </c>
      <c r="W4192" s="43">
        <f>IF(X4192=O4192,"MENOR",IF(X4192=S4192,"PROM[MEN-MED]","PROMEDIO"))</f>
        <v/>
      </c>
      <c r="X4192" s="163">
        <f>IF(V4192&lt;=300%,O4192,IF(AND(V4192&gt;100%,V4192&lt;=150%),S4192,R4192))</f>
        <v/>
      </c>
      <c r="Y4192" s="162">
        <f>ROUND(X4192,0)</f>
        <v/>
      </c>
    </row>
    <row r="4193" ht="15.75" customHeight="1">
      <c r="B4193" s="32" t="inlineStr">
        <is>
          <t>6.17</t>
        </is>
      </c>
      <c r="C4193" s="32" t="n">
        <v>8714199</v>
      </c>
      <c r="D4193" s="59" t="inlineStr">
        <is>
          <t xml:space="preserve">CAMBIO DE JUNTA DE LA BOMBA DE AGUA </t>
        </is>
      </c>
      <c r="E4193" s="34" t="inlineStr">
        <is>
          <t xml:space="preserve">cambio de junta de la bomba de agua </t>
        </is>
      </c>
      <c r="F4193" s="32" t="inlineStr">
        <is>
          <t>Unidad</t>
        </is>
      </c>
      <c r="G4193" s="35" t="inlineStr">
        <is>
          <t>suministro</t>
        </is>
      </c>
      <c r="H4193" s="159" t="n">
        <v>1094324</v>
      </c>
      <c r="I4193" s="37" t="n">
        <v>158.91</v>
      </c>
      <c r="J4193" s="37" t="n">
        <v>151.76</v>
      </c>
      <c r="K4193" s="160">
        <f>H4193*(I4193/J4193)</f>
        <v/>
      </c>
      <c r="L4193" s="159" t="n">
        <v>1319837.8774</v>
      </c>
      <c r="M4193" s="159" t="n">
        <v>1281396</v>
      </c>
      <c r="N4193" s="159" t="n">
        <v>1383907.68</v>
      </c>
      <c r="O4193" s="162">
        <f>MIN(K4193,L4193,M4193,N4193)</f>
        <v/>
      </c>
      <c r="P4193" s="162">
        <f>MAX(K4193,L4193,M4193,N4193)</f>
        <v/>
      </c>
      <c r="Q4193" s="162">
        <f>MEDIAN(K4193,L4193,M4193,N4193)</f>
        <v/>
      </c>
      <c r="R4193" s="162">
        <f>AVERAGE(K4193,L4193,M4193,N4193)</f>
        <v/>
      </c>
      <c r="S4193" s="162">
        <f>AVERAGE(O4193,Q4193)</f>
        <v/>
      </c>
      <c r="T4193" s="162">
        <f>AVERAGE(P4193,Q4193)</f>
        <v/>
      </c>
      <c r="U4193" s="41">
        <f>STDEVA(K4193,L4193,M4193,N4193)</f>
        <v/>
      </c>
      <c r="V4193" s="42">
        <f>U4193/Q4193</f>
        <v/>
      </c>
      <c r="W4193" s="43">
        <f>IF(X4193=O4193,"MENOR",IF(X4193=S4193,"PROM[MEN-MED]","PROMEDIO"))</f>
        <v/>
      </c>
      <c r="X4193" s="163">
        <f>IF(V4193&lt;=300%,O4193,IF(AND(V4193&gt;100%,V4193&lt;=150%),S4193,R4193))</f>
        <v/>
      </c>
      <c r="Y4193" s="162">
        <f>ROUND(X4193,0)</f>
        <v/>
      </c>
    </row>
    <row r="4194" ht="15.75" customHeight="1">
      <c r="B4194" s="32" t="inlineStr">
        <is>
          <t>6.18</t>
        </is>
      </c>
      <c r="C4194" s="32" t="n">
        <v>8714199</v>
      </c>
      <c r="D4194" s="59" t="inlineStr">
        <is>
          <t>CAMBIO DE CONJUNTO DEL TENSOR DE LA CORREA TRAPEZOIDAL RANURADA</t>
        </is>
      </c>
      <c r="E4194" s="34" t="inlineStr">
        <is>
          <t>cambio de conjunto del tensor de la correa trapezoidal ranurada</t>
        </is>
      </c>
      <c r="F4194" s="32" t="inlineStr">
        <is>
          <t>Unidad</t>
        </is>
      </c>
      <c r="G4194" s="35" t="inlineStr">
        <is>
          <t>suministro</t>
        </is>
      </c>
      <c r="H4194" s="159" t="n">
        <v>273581</v>
      </c>
      <c r="I4194" s="37" t="n">
        <v>158.91</v>
      </c>
      <c r="J4194" s="37" t="n">
        <v>151.76</v>
      </c>
      <c r="K4194" s="160">
        <f>H4194*(I4194/J4194)</f>
        <v/>
      </c>
      <c r="L4194" s="159" t="n">
        <v>329959.4753</v>
      </c>
      <c r="M4194" s="159" t="n">
        <v>320349</v>
      </c>
      <c r="N4194" s="159" t="n">
        <v>345976.92</v>
      </c>
      <c r="O4194" s="162">
        <f>MIN(K4194,L4194,M4194,N4194)</f>
        <v/>
      </c>
      <c r="P4194" s="162">
        <f>MAX(K4194,L4194,M4194,N4194)</f>
        <v/>
      </c>
      <c r="Q4194" s="162">
        <f>MEDIAN(K4194,L4194,M4194,N4194)</f>
        <v/>
      </c>
      <c r="R4194" s="162">
        <f>AVERAGE(K4194,L4194,M4194,N4194)</f>
        <v/>
      </c>
      <c r="S4194" s="162">
        <f>AVERAGE(O4194,Q4194)</f>
        <v/>
      </c>
      <c r="T4194" s="162">
        <f>AVERAGE(P4194,Q4194)</f>
        <v/>
      </c>
      <c r="U4194" s="41">
        <f>STDEVA(K4194,L4194,M4194,N4194)</f>
        <v/>
      </c>
      <c r="V4194" s="42">
        <f>U4194/Q4194</f>
        <v/>
      </c>
      <c r="W4194" s="43">
        <f>IF(X4194=O4194,"MENOR",IF(X4194=S4194,"PROM[MEN-MED]","PROMEDIO"))</f>
        <v/>
      </c>
      <c r="X4194" s="163">
        <f>IF(V4194&lt;=300%,O4194,IF(AND(V4194&gt;100%,V4194&lt;=150%),S4194,R4194))</f>
        <v/>
      </c>
      <c r="Y4194" s="162">
        <f>ROUND(X4194,0)</f>
        <v/>
      </c>
    </row>
    <row r="4195" ht="15.75" customHeight="1">
      <c r="B4195" s="32" t="inlineStr">
        <is>
          <t>6.19</t>
        </is>
      </c>
      <c r="C4195" s="32" t="n">
        <v>8714199</v>
      </c>
      <c r="D4195" s="59" t="inlineStr">
        <is>
          <t>CAMBIO DE ENTRADA DE AGUA CON TERMOSTATO</t>
        </is>
      </c>
      <c r="E4195" s="34" t="inlineStr">
        <is>
          <t>cambio de entrada de agua con termostato</t>
        </is>
      </c>
      <c r="F4195" s="32" t="inlineStr">
        <is>
          <t>Unidad</t>
        </is>
      </c>
      <c r="G4195" s="35" t="inlineStr">
        <is>
          <t>suministro</t>
        </is>
      </c>
      <c r="H4195" s="159" t="n">
        <v>410372</v>
      </c>
      <c r="I4195" s="37" t="n">
        <v>158.91</v>
      </c>
      <c r="J4195" s="37" t="n">
        <v>151.76</v>
      </c>
      <c r="K4195" s="160">
        <f>H4195*(I4195/J4195)</f>
        <v/>
      </c>
      <c r="L4195" s="159" t="n">
        <v>514160.5511</v>
      </c>
      <c r="M4195" s="159" t="n">
        <v>499185</v>
      </c>
      <c r="N4195" s="159" t="n">
        <v>539119.8</v>
      </c>
      <c r="O4195" s="162">
        <f>MIN(K4195,L4195,M4195,N4195)</f>
        <v/>
      </c>
      <c r="P4195" s="162">
        <f>MAX(K4195,L4195,M4195,N4195)</f>
        <v/>
      </c>
      <c r="Q4195" s="162">
        <f>MEDIAN(K4195,L4195,M4195,N4195)</f>
        <v/>
      </c>
      <c r="R4195" s="162">
        <f>AVERAGE(K4195,L4195,M4195,N4195)</f>
        <v/>
      </c>
      <c r="S4195" s="162">
        <f>AVERAGE(O4195,Q4195)</f>
        <v/>
      </c>
      <c r="T4195" s="162">
        <f>AVERAGE(P4195,Q4195)</f>
        <v/>
      </c>
      <c r="U4195" s="41">
        <f>STDEVA(K4195,L4195,M4195,N4195)</f>
        <v/>
      </c>
      <c r="V4195" s="42">
        <f>U4195/Q4195</f>
        <v/>
      </c>
      <c r="W4195" s="43">
        <f>IF(X4195=O4195,"MENOR",IF(X4195=S4195,"PROM[MEN-MED]","PROMEDIO"))</f>
        <v/>
      </c>
      <c r="X4195" s="163">
        <f>IF(V4195&lt;=300%,O4195,IF(AND(V4195&gt;100%,V4195&lt;=150%),S4195,R4195))</f>
        <v/>
      </c>
      <c r="Y4195" s="162">
        <f>ROUND(X4195,0)</f>
        <v/>
      </c>
    </row>
    <row r="4196" ht="15.75" customHeight="1">
      <c r="B4196" s="32" t="inlineStr">
        <is>
          <t>6.20</t>
        </is>
      </c>
      <c r="C4196" s="32" t="n">
        <v>8714199</v>
      </c>
      <c r="D4196" s="59" t="inlineStr">
        <is>
          <t xml:space="preserve">CAMBIO DE CONJUNTO DEL RADIADOR </t>
        </is>
      </c>
      <c r="E4196" s="34" t="inlineStr">
        <is>
          <t xml:space="preserve">cambio de conjunto del radiador </t>
        </is>
      </c>
      <c r="F4196" s="32" t="inlineStr">
        <is>
          <t>Unidad</t>
        </is>
      </c>
      <c r="G4196" s="35" t="inlineStr">
        <is>
          <t>suministro</t>
        </is>
      </c>
      <c r="H4196" s="159" t="n">
        <v>547162</v>
      </c>
      <c r="I4196" s="37" t="n">
        <v>158.91</v>
      </c>
      <c r="J4196" s="37" t="n">
        <v>151.76</v>
      </c>
      <c r="K4196" s="160">
        <f>H4196*(I4196/J4196)</f>
        <v/>
      </c>
      <c r="L4196" s="159" t="n">
        <v>679139.7711</v>
      </c>
      <c r="M4196" s="159" t="n">
        <v>659359</v>
      </c>
      <c r="N4196" s="159" t="n">
        <v>712107.72</v>
      </c>
      <c r="O4196" s="162">
        <f>MIN(K4196,L4196,M4196,N4196)</f>
        <v/>
      </c>
      <c r="P4196" s="162">
        <f>MAX(K4196,L4196,M4196,N4196)</f>
        <v/>
      </c>
      <c r="Q4196" s="162">
        <f>MEDIAN(K4196,L4196,M4196,N4196)</f>
        <v/>
      </c>
      <c r="R4196" s="162">
        <f>AVERAGE(K4196,L4196,M4196,N4196)</f>
        <v/>
      </c>
      <c r="S4196" s="162">
        <f>AVERAGE(O4196,Q4196)</f>
        <v/>
      </c>
      <c r="T4196" s="162">
        <f>AVERAGE(P4196,Q4196)</f>
        <v/>
      </c>
      <c r="U4196" s="41">
        <f>STDEVA(K4196,L4196,M4196,N4196)</f>
        <v/>
      </c>
      <c r="V4196" s="42">
        <f>U4196/Q4196</f>
        <v/>
      </c>
      <c r="W4196" s="43">
        <f>IF(X4196=O4196,"MENOR",IF(X4196=S4196,"PROM[MEN-MED]","PROMEDIO"))</f>
        <v/>
      </c>
      <c r="X4196" s="163">
        <f>IF(V4196&lt;=300%,O4196,IF(AND(V4196&gt;100%,V4196&lt;=150%),S4196,R4196))</f>
        <v/>
      </c>
      <c r="Y4196" s="162">
        <f>ROUND(X4196,0)</f>
        <v/>
      </c>
    </row>
    <row r="4197" ht="15.75" customHeight="1">
      <c r="B4197" s="32" t="inlineStr">
        <is>
          <t>6.21</t>
        </is>
      </c>
      <c r="C4197" s="32" t="n">
        <v>8714199</v>
      </c>
      <c r="D4197" s="59" t="inlineStr">
        <is>
          <t>CAMBIO DE TAPON DE LA LLAVE DE PURGA DEL RADIADOR</t>
        </is>
      </c>
      <c r="E4197" s="34" t="inlineStr">
        <is>
          <t>cambio de tapon de la llave de purga del radiador</t>
        </is>
      </c>
      <c r="F4197" s="32" t="inlineStr">
        <is>
          <t>Unidad</t>
        </is>
      </c>
      <c r="G4197" s="35" t="inlineStr">
        <is>
          <t>suministro</t>
        </is>
      </c>
      <c r="H4197" s="159" t="n">
        <v>273581</v>
      </c>
      <c r="I4197" s="37" t="n">
        <v>158.91</v>
      </c>
      <c r="J4197" s="37" t="n">
        <v>151.76</v>
      </c>
      <c r="K4197" s="160">
        <f>H4197*(I4197/J4197)</f>
        <v/>
      </c>
      <c r="L4197" s="159" t="n">
        <v>336366.0664</v>
      </c>
      <c r="M4197" s="159" t="n">
        <v>326569</v>
      </c>
      <c r="N4197" s="159" t="n">
        <v>352694.52</v>
      </c>
      <c r="O4197" s="162">
        <f>MIN(K4197,L4197,M4197,N4197)</f>
        <v/>
      </c>
      <c r="P4197" s="162">
        <f>MAX(K4197,L4197,M4197,N4197)</f>
        <v/>
      </c>
      <c r="Q4197" s="162">
        <f>MEDIAN(K4197,L4197,M4197,N4197)</f>
        <v/>
      </c>
      <c r="R4197" s="162">
        <f>AVERAGE(K4197,L4197,M4197,N4197)</f>
        <v/>
      </c>
      <c r="S4197" s="162">
        <f>AVERAGE(O4197,Q4197)</f>
        <v/>
      </c>
      <c r="T4197" s="162">
        <f>AVERAGE(P4197,Q4197)</f>
        <v/>
      </c>
      <c r="U4197" s="41">
        <f>STDEVA(K4197,L4197,M4197,N4197)</f>
        <v/>
      </c>
      <c r="V4197" s="42">
        <f>U4197/Q4197</f>
        <v/>
      </c>
      <c r="W4197" s="43">
        <f>IF(X4197=O4197,"MENOR",IF(X4197=S4197,"PROM[MEN-MED]","PROMEDIO"))</f>
        <v/>
      </c>
      <c r="X4197" s="163">
        <f>IF(V4197&lt;=300%,O4197,IF(AND(V4197&gt;100%,V4197&lt;=150%),S4197,R4197))</f>
        <v/>
      </c>
      <c r="Y4197" s="162">
        <f>ROUND(X4197,0)</f>
        <v/>
      </c>
    </row>
    <row r="4198" ht="15.75" customHeight="1">
      <c r="B4198" s="32" t="inlineStr">
        <is>
          <t>6.22</t>
        </is>
      </c>
      <c r="C4198" s="32" t="n">
        <v>8714199</v>
      </c>
      <c r="D4198" s="59" t="inlineStr">
        <is>
          <t>CAMBIO DE CUBIERTA DEL VENTILADOR</t>
        </is>
      </c>
      <c r="E4198" s="34" t="inlineStr">
        <is>
          <t>cambio de cubierta del ventilador</t>
        </is>
      </c>
      <c r="F4198" s="32" t="inlineStr">
        <is>
          <t>Unidad</t>
        </is>
      </c>
      <c r="G4198" s="35" t="inlineStr">
        <is>
          <t>suministro</t>
        </is>
      </c>
      <c r="H4198" s="159" t="n">
        <v>683953</v>
      </c>
      <c r="I4198" s="37" t="n">
        <v>158.91</v>
      </c>
      <c r="J4198" s="37" t="n">
        <v>151.76</v>
      </c>
      <c r="K4198" s="160">
        <f>H4198*(I4198/J4198)</f>
        <v/>
      </c>
      <c r="L4198" s="159" t="n">
        <v>824898.1587</v>
      </c>
      <c r="M4198" s="159" t="n">
        <v>800872</v>
      </c>
      <c r="N4198" s="159" t="n">
        <v>864941.76</v>
      </c>
      <c r="O4198" s="162">
        <f>MIN(K4198,L4198,M4198,N4198)</f>
        <v/>
      </c>
      <c r="P4198" s="162">
        <f>MAX(K4198,L4198,M4198,N4198)</f>
        <v/>
      </c>
      <c r="Q4198" s="162">
        <f>MEDIAN(K4198,L4198,M4198,N4198)</f>
        <v/>
      </c>
      <c r="R4198" s="162">
        <f>AVERAGE(K4198,L4198,M4198,N4198)</f>
        <v/>
      </c>
      <c r="S4198" s="162">
        <f>AVERAGE(O4198,Q4198)</f>
        <v/>
      </c>
      <c r="T4198" s="162">
        <f>AVERAGE(P4198,Q4198)</f>
        <v/>
      </c>
      <c r="U4198" s="41">
        <f>STDEVA(K4198,L4198,M4198,N4198)</f>
        <v/>
      </c>
      <c r="V4198" s="42">
        <f>U4198/Q4198</f>
        <v/>
      </c>
      <c r="W4198" s="43">
        <f>IF(X4198=O4198,"MENOR",IF(X4198=S4198,"PROM[MEN-MED]","PROMEDIO"))</f>
        <v/>
      </c>
      <c r="X4198" s="163">
        <f>IF(V4198&lt;=300%,O4198,IF(AND(V4198&gt;100%,V4198&lt;=150%),S4198,R4198))</f>
        <v/>
      </c>
      <c r="Y4198" s="162">
        <f>ROUND(X4198,0)</f>
        <v/>
      </c>
    </row>
    <row r="4199" ht="15.75" customHeight="1">
      <c r="B4199" s="32" t="inlineStr">
        <is>
          <t>6.23</t>
        </is>
      </c>
      <c r="C4199" s="32" t="n">
        <v>8714199</v>
      </c>
      <c r="D4199" s="59" t="inlineStr">
        <is>
          <t>CAMBIO DE TAPON DEL RADIADOR</t>
        </is>
      </c>
      <c r="E4199" s="34" t="inlineStr">
        <is>
          <t>cambio de tapon del radiador</t>
        </is>
      </c>
      <c r="F4199" s="32" t="inlineStr">
        <is>
          <t>Unidad</t>
        </is>
      </c>
      <c r="G4199" s="35" t="inlineStr">
        <is>
          <t>suministro</t>
        </is>
      </c>
      <c r="H4199" s="159" t="n">
        <v>54716</v>
      </c>
      <c r="I4199" s="37" t="n">
        <v>158.91</v>
      </c>
      <c r="J4199" s="37" t="n">
        <v>151.76</v>
      </c>
      <c r="K4199" s="160">
        <f>H4199*(I4199/J4199)</f>
        <v/>
      </c>
      <c r="L4199" s="159" t="n">
        <v>68554.7457</v>
      </c>
      <c r="M4199" s="159" t="n">
        <v>66558</v>
      </c>
      <c r="N4199" s="159" t="n">
        <v>71882.64</v>
      </c>
      <c r="O4199" s="162">
        <f>MIN(K4199,L4199,M4199,N4199)</f>
        <v/>
      </c>
      <c r="P4199" s="162">
        <f>MAX(K4199,L4199,M4199,N4199)</f>
        <v/>
      </c>
      <c r="Q4199" s="162">
        <f>MEDIAN(K4199,L4199,M4199,N4199)</f>
        <v/>
      </c>
      <c r="R4199" s="162">
        <f>AVERAGE(K4199,L4199,M4199,N4199)</f>
        <v/>
      </c>
      <c r="S4199" s="162">
        <f>AVERAGE(O4199,Q4199)</f>
        <v/>
      </c>
      <c r="T4199" s="162">
        <f>AVERAGE(P4199,Q4199)</f>
        <v/>
      </c>
      <c r="U4199" s="41">
        <f>STDEVA(K4199,L4199,M4199,N4199)</f>
        <v/>
      </c>
      <c r="V4199" s="42">
        <f>U4199/Q4199</f>
        <v/>
      </c>
      <c r="W4199" s="43">
        <f>IF(X4199=O4199,"MENOR",IF(X4199=S4199,"PROM[MEN-MED]","PROMEDIO"))</f>
        <v/>
      </c>
      <c r="X4199" s="163">
        <f>IF(V4199&lt;=300%,O4199,IF(AND(V4199&gt;100%,V4199&lt;=150%),S4199,R4199))</f>
        <v/>
      </c>
      <c r="Y4199" s="162">
        <f>ROUND(X4199,0)</f>
        <v/>
      </c>
    </row>
    <row r="4200" ht="15.75" customHeight="1">
      <c r="B4200" s="32" t="inlineStr">
        <is>
          <t>6.24</t>
        </is>
      </c>
      <c r="C4200" s="32" t="n">
        <v>8714199</v>
      </c>
      <c r="D4200" s="59" t="inlineStr">
        <is>
          <t>CAMBIO DE SELLO DEL SOPORTE DEL RADIADOR NO.1</t>
        </is>
      </c>
      <c r="E4200" s="34" t="inlineStr">
        <is>
          <t>cambio de sello del soporte del radiador no.1</t>
        </is>
      </c>
      <c r="F4200" s="32" t="inlineStr">
        <is>
          <t>Unidad</t>
        </is>
      </c>
      <c r="G4200" s="35" t="inlineStr">
        <is>
          <t>suministro</t>
        </is>
      </c>
      <c r="H4200" s="159" t="n">
        <v>547162</v>
      </c>
      <c r="I4200" s="37" t="n">
        <v>158.91</v>
      </c>
      <c r="J4200" s="37" t="n">
        <v>151.76</v>
      </c>
      <c r="K4200" s="160">
        <f>H4200*(I4200/J4200)</f>
        <v/>
      </c>
      <c r="L4200" s="159" t="n">
        <v>685546.3741</v>
      </c>
      <c r="M4200" s="159" t="n">
        <v>665579</v>
      </c>
      <c r="N4200" s="159" t="n">
        <v>718825.3199999999</v>
      </c>
      <c r="O4200" s="162">
        <f>MIN(K4200,L4200,M4200,N4200)</f>
        <v/>
      </c>
      <c r="P4200" s="162">
        <f>MAX(K4200,L4200,M4200,N4200)</f>
        <v/>
      </c>
      <c r="Q4200" s="162">
        <f>MEDIAN(K4200,L4200,M4200,N4200)</f>
        <v/>
      </c>
      <c r="R4200" s="162">
        <f>AVERAGE(K4200,L4200,M4200,N4200)</f>
        <v/>
      </c>
      <c r="S4200" s="162">
        <f>AVERAGE(O4200,Q4200)</f>
        <v/>
      </c>
      <c r="T4200" s="162">
        <f>AVERAGE(P4200,Q4200)</f>
        <v/>
      </c>
      <c r="U4200" s="41">
        <f>STDEVA(K4200,L4200,M4200,N4200)</f>
        <v/>
      </c>
      <c r="V4200" s="42">
        <f>U4200/Q4200</f>
        <v/>
      </c>
      <c r="W4200" s="43">
        <f>IF(X4200=O4200,"MENOR",IF(X4200=S4200,"PROM[MEN-MED]","PROMEDIO"))</f>
        <v/>
      </c>
      <c r="X4200" s="163">
        <f>IF(V4200&lt;=300%,O4200,IF(AND(V4200&gt;100%,V4200&lt;=150%),S4200,R4200))</f>
        <v/>
      </c>
      <c r="Y4200" s="162">
        <f>ROUND(X4200,0)</f>
        <v/>
      </c>
    </row>
    <row r="4201" ht="15.75" customHeight="1">
      <c r="B4201" s="32" t="inlineStr">
        <is>
          <t>6.25</t>
        </is>
      </c>
      <c r="C4201" s="32" t="n">
        <v>8714199</v>
      </c>
      <c r="D4201" s="59" t="inlineStr">
        <is>
          <t>CAMBIO DE SELLO DEL SOPORTE DEL RADIADOR NO.2</t>
        </is>
      </c>
      <c r="E4201" s="34" t="inlineStr">
        <is>
          <t>cambio de sello del soporte del radiador no.2</t>
        </is>
      </c>
      <c r="F4201" s="32" t="inlineStr">
        <is>
          <t>Unidad</t>
        </is>
      </c>
      <c r="G4201" s="35" t="inlineStr">
        <is>
          <t>suministro</t>
        </is>
      </c>
      <c r="H4201" s="159" t="n">
        <v>547162</v>
      </c>
      <c r="I4201" s="37" t="n">
        <v>158.91</v>
      </c>
      <c r="J4201" s="37" t="n">
        <v>151.76</v>
      </c>
      <c r="K4201" s="160">
        <f>H4201*(I4201/J4201)</f>
        <v/>
      </c>
      <c r="L4201" s="159" t="n">
        <v>679139.7711</v>
      </c>
      <c r="M4201" s="159" t="n">
        <v>659359</v>
      </c>
      <c r="N4201" s="159" t="n">
        <v>712107.72</v>
      </c>
      <c r="O4201" s="162">
        <f>MIN(K4201,L4201,M4201,N4201)</f>
        <v/>
      </c>
      <c r="P4201" s="162">
        <f>MAX(K4201,L4201,M4201,N4201)</f>
        <v/>
      </c>
      <c r="Q4201" s="162">
        <f>MEDIAN(K4201,L4201,M4201,N4201)</f>
        <v/>
      </c>
      <c r="R4201" s="162">
        <f>AVERAGE(K4201,L4201,M4201,N4201)</f>
        <v/>
      </c>
      <c r="S4201" s="162">
        <f>AVERAGE(O4201,Q4201)</f>
        <v/>
      </c>
      <c r="T4201" s="162">
        <f>AVERAGE(P4201,Q4201)</f>
        <v/>
      </c>
      <c r="U4201" s="41">
        <f>STDEVA(K4201,L4201,M4201,N4201)</f>
        <v/>
      </c>
      <c r="V4201" s="42">
        <f>U4201/Q4201</f>
        <v/>
      </c>
      <c r="W4201" s="43">
        <f>IF(X4201=O4201,"MENOR",IF(X4201=S4201,"PROM[MEN-MED]","PROMEDIO"))</f>
        <v/>
      </c>
      <c r="X4201" s="163">
        <f>IF(V4201&lt;=300%,O4201,IF(AND(V4201&gt;100%,V4201&lt;=150%),S4201,R4201))</f>
        <v/>
      </c>
      <c r="Y4201" s="162">
        <f>ROUND(X4201,0)</f>
        <v/>
      </c>
    </row>
    <row r="4202" ht="15.75" customHeight="1">
      <c r="B4202" s="32" t="inlineStr">
        <is>
          <t>6.26</t>
        </is>
      </c>
      <c r="C4202" s="32" t="n">
        <v>8714199</v>
      </c>
      <c r="D4202" s="59" t="inlineStr">
        <is>
          <t xml:space="preserve">CAMBIO DE DEFLECTOR LATERAL DERECHO DEL RADIADOR </t>
        </is>
      </c>
      <c r="E4202" s="34" t="inlineStr">
        <is>
          <t xml:space="preserve">cambio de deflector lateral derecho del radiador </t>
        </is>
      </c>
      <c r="F4202" s="32" t="inlineStr">
        <is>
          <t>Unidad</t>
        </is>
      </c>
      <c r="G4202" s="35" t="inlineStr">
        <is>
          <t>suministro</t>
        </is>
      </c>
      <c r="H4202" s="159" t="n">
        <v>547162</v>
      </c>
      <c r="I4202" s="37" t="n">
        <v>158.91</v>
      </c>
      <c r="J4202" s="37" t="n">
        <v>151.76</v>
      </c>
      <c r="K4202" s="160">
        <f>H4202*(I4202/J4202)</f>
        <v/>
      </c>
      <c r="L4202" s="159" t="n">
        <v>672733.1681</v>
      </c>
      <c r="M4202" s="159" t="n">
        <v>653139</v>
      </c>
      <c r="N4202" s="159" t="n">
        <v>705390.12</v>
      </c>
      <c r="O4202" s="162">
        <f>MIN(K4202,L4202,M4202,N4202)</f>
        <v/>
      </c>
      <c r="P4202" s="162">
        <f>MAX(K4202,L4202,M4202,N4202)</f>
        <v/>
      </c>
      <c r="Q4202" s="162">
        <f>MEDIAN(K4202,L4202,M4202,N4202)</f>
        <v/>
      </c>
      <c r="R4202" s="162">
        <f>AVERAGE(K4202,L4202,M4202,N4202)</f>
        <v/>
      </c>
      <c r="S4202" s="162">
        <f>AVERAGE(O4202,Q4202)</f>
        <v/>
      </c>
      <c r="T4202" s="162">
        <f>AVERAGE(P4202,Q4202)</f>
        <v/>
      </c>
      <c r="U4202" s="41">
        <f>STDEVA(K4202,L4202,M4202,N4202)</f>
        <v/>
      </c>
      <c r="V4202" s="42">
        <f>U4202/Q4202</f>
        <v/>
      </c>
      <c r="W4202" s="43">
        <f>IF(X4202=O4202,"MENOR",IF(X4202=S4202,"PROM[MEN-MED]","PROMEDIO"))</f>
        <v/>
      </c>
      <c r="X4202" s="163">
        <f>IF(V4202&lt;=300%,O4202,IF(AND(V4202&gt;100%,V4202&lt;=150%),S4202,R4202))</f>
        <v/>
      </c>
      <c r="Y4202" s="162">
        <f>ROUND(X4202,0)</f>
        <v/>
      </c>
    </row>
    <row r="4203" ht="15.75" customHeight="1">
      <c r="B4203" s="32" t="inlineStr">
        <is>
          <t>6.27</t>
        </is>
      </c>
      <c r="C4203" s="32" t="n">
        <v>8714199</v>
      </c>
      <c r="D4203" s="59" t="inlineStr">
        <is>
          <t xml:space="preserve">CAMBIO DE DEFLECTOR LATERAL IZQUIERDO DEL RADIADOR </t>
        </is>
      </c>
      <c r="E4203" s="34" t="inlineStr">
        <is>
          <t xml:space="preserve">cambio de deflector lateral izquierdo del radiador </t>
        </is>
      </c>
      <c r="F4203" s="32" t="inlineStr">
        <is>
          <t>Unidad</t>
        </is>
      </c>
      <c r="G4203" s="35" t="inlineStr">
        <is>
          <t>suministro</t>
        </is>
      </c>
      <c r="H4203" s="159" t="n">
        <v>547162</v>
      </c>
      <c r="I4203" s="37" t="n">
        <v>158.91</v>
      </c>
      <c r="J4203" s="37" t="n">
        <v>151.76</v>
      </c>
      <c r="K4203" s="160">
        <f>H4203*(I4203/J4203)</f>
        <v/>
      </c>
      <c r="L4203" s="159" t="n">
        <v>666325.5416999999</v>
      </c>
      <c r="M4203" s="159" t="n">
        <v>646918</v>
      </c>
      <c r="N4203" s="159" t="n">
        <v>698671.4399999999</v>
      </c>
      <c r="O4203" s="162">
        <f>MIN(K4203,L4203,M4203,N4203)</f>
        <v/>
      </c>
      <c r="P4203" s="162">
        <f>MAX(K4203,L4203,M4203,N4203)</f>
        <v/>
      </c>
      <c r="Q4203" s="162">
        <f>MEDIAN(K4203,L4203,M4203,N4203)</f>
        <v/>
      </c>
      <c r="R4203" s="162">
        <f>AVERAGE(K4203,L4203,M4203,N4203)</f>
        <v/>
      </c>
      <c r="S4203" s="162">
        <f>AVERAGE(O4203,Q4203)</f>
        <v/>
      </c>
      <c r="T4203" s="162">
        <f>AVERAGE(P4203,Q4203)</f>
        <v/>
      </c>
      <c r="U4203" s="41">
        <f>STDEVA(K4203,L4203,M4203,N4203)</f>
        <v/>
      </c>
      <c r="V4203" s="42">
        <f>U4203/Q4203</f>
        <v/>
      </c>
      <c r="W4203" s="43">
        <f>IF(X4203=O4203,"MENOR",IF(X4203=S4203,"PROM[MEN-MED]","PROMEDIO"))</f>
        <v/>
      </c>
      <c r="X4203" s="163">
        <f>IF(V4203&lt;=300%,O4203,IF(AND(V4203&gt;100%,V4203&lt;=150%),S4203,R4203))</f>
        <v/>
      </c>
      <c r="Y4203" s="162">
        <f>ROUND(X4203,0)</f>
        <v/>
      </c>
    </row>
    <row r="4204" ht="15.75" customHeight="1">
      <c r="B4204" s="32" t="inlineStr">
        <is>
          <t>6.28</t>
        </is>
      </c>
      <c r="C4204" s="32" t="n">
        <v>8714199</v>
      </c>
      <c r="D4204" s="59" t="inlineStr">
        <is>
          <t>CAMBIO DE CONJUNTO ENFRIADOR DE ACEITE</t>
        </is>
      </c>
      <c r="E4204" s="34" t="inlineStr">
        <is>
          <t>cambio de conjunto enfriador de aceite</t>
        </is>
      </c>
      <c r="F4204" s="32" t="inlineStr">
        <is>
          <t>Unidad</t>
        </is>
      </c>
      <c r="G4204" s="35" t="inlineStr">
        <is>
          <t>suministro</t>
        </is>
      </c>
      <c r="H4204" s="159" t="n">
        <v>547162</v>
      </c>
      <c r="I4204" s="37" t="n">
        <v>158.91</v>
      </c>
      <c r="J4204" s="37" t="n">
        <v>151.76</v>
      </c>
      <c r="K4204" s="160">
        <f>H4204*(I4204/J4204)</f>
        <v/>
      </c>
      <c r="L4204" s="159" t="n">
        <v>679139.7711</v>
      </c>
      <c r="M4204" s="159" t="n">
        <v>659359</v>
      </c>
      <c r="N4204" s="159" t="n">
        <v>712107.72</v>
      </c>
      <c r="O4204" s="162">
        <f>MIN(K4204,L4204,M4204,N4204)</f>
        <v/>
      </c>
      <c r="P4204" s="162">
        <f>MAX(K4204,L4204,M4204,N4204)</f>
        <v/>
      </c>
      <c r="Q4204" s="162">
        <f>MEDIAN(K4204,L4204,M4204,N4204)</f>
        <v/>
      </c>
      <c r="R4204" s="162">
        <f>AVERAGE(K4204,L4204,M4204,N4204)</f>
        <v/>
      </c>
      <c r="S4204" s="162">
        <f>AVERAGE(O4204,Q4204)</f>
        <v/>
      </c>
      <c r="T4204" s="162">
        <f>AVERAGE(P4204,Q4204)</f>
        <v/>
      </c>
      <c r="U4204" s="41">
        <f>STDEVA(K4204,L4204,M4204,N4204)</f>
        <v/>
      </c>
      <c r="V4204" s="42">
        <f>U4204/Q4204</f>
        <v/>
      </c>
      <c r="W4204" s="43">
        <f>IF(X4204=O4204,"MENOR",IF(X4204=S4204,"PROM[MEN-MED]","PROMEDIO"))</f>
        <v/>
      </c>
      <c r="X4204" s="163">
        <f>IF(V4204&lt;=300%,O4204,IF(AND(V4204&gt;100%,V4204&lt;=150%),S4204,R4204))</f>
        <v/>
      </c>
      <c r="Y4204" s="162">
        <f>ROUND(X4204,0)</f>
        <v/>
      </c>
    </row>
    <row r="4205" ht="15.75" customHeight="1">
      <c r="B4205" s="32" t="inlineStr">
        <is>
          <t>6.29</t>
        </is>
      </c>
      <c r="C4205" s="32" t="n">
        <v>8714199</v>
      </c>
      <c r="D4205" s="59" t="inlineStr">
        <is>
          <t>CAMBIO DE TAPA Y MANGUERA DEL DEPURADOR DE AIRE</t>
        </is>
      </c>
      <c r="E4205" s="34" t="inlineStr">
        <is>
          <t>cambio de tapa y manguera del depurador de aire</t>
        </is>
      </c>
      <c r="F4205" s="32" t="inlineStr">
        <is>
          <t>Unidad</t>
        </is>
      </c>
      <c r="G4205" s="35" t="inlineStr">
        <is>
          <t>suministro</t>
        </is>
      </c>
      <c r="H4205" s="159" t="n">
        <v>273581</v>
      </c>
      <c r="I4205" s="37" t="n">
        <v>158.91</v>
      </c>
      <c r="J4205" s="37" t="n">
        <v>151.76</v>
      </c>
      <c r="K4205" s="160">
        <f>H4205*(I4205/J4205)</f>
        <v/>
      </c>
      <c r="L4205" s="159" t="n">
        <v>329959.4753</v>
      </c>
      <c r="M4205" s="159" t="n">
        <v>320349</v>
      </c>
      <c r="N4205" s="159" t="n">
        <v>345976.92</v>
      </c>
      <c r="O4205" s="162">
        <f>MIN(K4205,L4205,M4205,N4205)</f>
        <v/>
      </c>
      <c r="P4205" s="162">
        <f>MAX(K4205,L4205,M4205,N4205)</f>
        <v/>
      </c>
      <c r="Q4205" s="162">
        <f>MEDIAN(K4205,L4205,M4205,N4205)</f>
        <v/>
      </c>
      <c r="R4205" s="162">
        <f>AVERAGE(K4205,L4205,M4205,N4205)</f>
        <v/>
      </c>
      <c r="S4205" s="162">
        <f>AVERAGE(O4205,Q4205)</f>
        <v/>
      </c>
      <c r="T4205" s="162">
        <f>AVERAGE(P4205,Q4205)</f>
        <v/>
      </c>
      <c r="U4205" s="41">
        <f>STDEVA(K4205,L4205,M4205,N4205)</f>
        <v/>
      </c>
      <c r="V4205" s="42">
        <f>U4205/Q4205</f>
        <v/>
      </c>
      <c r="W4205" s="43">
        <f>IF(X4205=O4205,"MENOR",IF(X4205=S4205,"PROM[MEN-MED]","PROMEDIO"))</f>
        <v/>
      </c>
      <c r="X4205" s="163">
        <f>IF(V4205&lt;=300%,O4205,IF(AND(V4205&gt;100%,V4205&lt;=150%),S4205,R4205))</f>
        <v/>
      </c>
      <c r="Y4205" s="162">
        <f>ROUND(X4205,0)</f>
        <v/>
      </c>
    </row>
    <row r="4206" ht="15.75" customHeight="1">
      <c r="B4206" s="32" t="inlineStr">
        <is>
          <t>6.30</t>
        </is>
      </c>
      <c r="C4206" s="32" t="n">
        <v>8714199</v>
      </c>
      <c r="D4206" s="59" t="inlineStr">
        <is>
          <t>CAMBIO DE SUBCONJUNTO DE LA CAJA DEL DEPURADOR DE AIRE</t>
        </is>
      </c>
      <c r="E4206" s="34" t="inlineStr">
        <is>
          <t>cambio de subconjunto de la caja del depurador de aire</t>
        </is>
      </c>
      <c r="F4206" s="32" t="inlineStr">
        <is>
          <t>Unidad</t>
        </is>
      </c>
      <c r="G4206" s="35" t="inlineStr">
        <is>
          <t>suministro</t>
        </is>
      </c>
      <c r="H4206" s="159" t="n">
        <v>683953</v>
      </c>
      <c r="I4206" s="37" t="n">
        <v>158.91</v>
      </c>
      <c r="J4206" s="37" t="n">
        <v>151.76</v>
      </c>
      <c r="K4206" s="160">
        <f>H4206*(I4206/J4206)</f>
        <v/>
      </c>
      <c r="L4206" s="159" t="n">
        <v>832907.4418</v>
      </c>
      <c r="M4206" s="159" t="n">
        <v>808648</v>
      </c>
      <c r="N4206" s="159" t="n">
        <v>873339.84</v>
      </c>
      <c r="O4206" s="162">
        <f>MIN(K4206,L4206,M4206,N4206)</f>
        <v/>
      </c>
      <c r="P4206" s="162">
        <f>MAX(K4206,L4206,M4206,N4206)</f>
        <v/>
      </c>
      <c r="Q4206" s="162">
        <f>MEDIAN(K4206,L4206,M4206,N4206)</f>
        <v/>
      </c>
      <c r="R4206" s="162">
        <f>AVERAGE(K4206,L4206,M4206,N4206)</f>
        <v/>
      </c>
      <c r="S4206" s="162">
        <f>AVERAGE(O4206,Q4206)</f>
        <v/>
      </c>
      <c r="T4206" s="162">
        <f>AVERAGE(P4206,Q4206)</f>
        <v/>
      </c>
      <c r="U4206" s="41">
        <f>STDEVA(K4206,L4206,M4206,N4206)</f>
        <v/>
      </c>
      <c r="V4206" s="42">
        <f>U4206/Q4206</f>
        <v/>
      </c>
      <c r="W4206" s="43">
        <f>IF(X4206=O4206,"MENOR",IF(X4206=S4206,"PROM[MEN-MED]","PROMEDIO"))</f>
        <v/>
      </c>
      <c r="X4206" s="163">
        <f>IF(V4206&lt;=300%,O4206,IF(AND(V4206&gt;100%,V4206&lt;=150%),S4206,R4206))</f>
        <v/>
      </c>
      <c r="Y4206" s="162">
        <f>ROUND(X4206,0)</f>
        <v/>
      </c>
    </row>
    <row r="4207" ht="15.75" customHeight="1">
      <c r="B4207" s="32" t="inlineStr">
        <is>
          <t>6.31</t>
        </is>
      </c>
      <c r="C4207" s="32" t="n">
        <v>8714199</v>
      </c>
      <c r="D4207" s="59" t="inlineStr">
        <is>
          <t>CAMBIO DE FILTRO DEL DEPURADOR DE AIRE</t>
        </is>
      </c>
      <c r="E4207" s="34" t="inlineStr">
        <is>
          <t>cambio de filtro del depurador de aire</t>
        </is>
      </c>
      <c r="F4207" s="32" t="inlineStr">
        <is>
          <t>Unidad</t>
        </is>
      </c>
      <c r="G4207" s="35" t="inlineStr">
        <is>
          <t>suministro</t>
        </is>
      </c>
      <c r="H4207" s="159" t="n">
        <v>410372</v>
      </c>
      <c r="I4207" s="37" t="n">
        <v>158.91</v>
      </c>
      <c r="J4207" s="37" t="n">
        <v>151.76</v>
      </c>
      <c r="K4207" s="160">
        <f>H4207*(I4207/J4207)</f>
        <v/>
      </c>
      <c r="L4207" s="159" t="n">
        <v>499744.665</v>
      </c>
      <c r="M4207" s="159" t="n">
        <v>485189</v>
      </c>
      <c r="N4207" s="159" t="n">
        <v>524004.12</v>
      </c>
      <c r="O4207" s="162">
        <f>MIN(K4207,L4207,M4207,N4207)</f>
        <v/>
      </c>
      <c r="P4207" s="162">
        <f>MAX(K4207,L4207,M4207,N4207)</f>
        <v/>
      </c>
      <c r="Q4207" s="162">
        <f>MEDIAN(K4207,L4207,M4207,N4207)</f>
        <v/>
      </c>
      <c r="R4207" s="162">
        <f>AVERAGE(K4207,L4207,M4207,N4207)</f>
        <v/>
      </c>
      <c r="S4207" s="162">
        <f>AVERAGE(O4207,Q4207)</f>
        <v/>
      </c>
      <c r="T4207" s="162">
        <f>AVERAGE(P4207,Q4207)</f>
        <v/>
      </c>
      <c r="U4207" s="41">
        <f>STDEVA(K4207,L4207,M4207,N4207)</f>
        <v/>
      </c>
      <c r="V4207" s="42">
        <f>U4207/Q4207</f>
        <v/>
      </c>
      <c r="W4207" s="43">
        <f>IF(X4207=O4207,"MENOR",IF(X4207=S4207,"PROM[MEN-MED]","PROMEDIO"))</f>
        <v/>
      </c>
      <c r="X4207" s="163">
        <f>IF(V4207&lt;=300%,O4207,IF(AND(V4207&gt;100%,V4207&lt;=150%),S4207,R4207))</f>
        <v/>
      </c>
      <c r="Y4207" s="162">
        <f>ROUND(X4207,0)</f>
        <v/>
      </c>
    </row>
    <row r="4208" ht="15.75" customHeight="1">
      <c r="B4208" s="26" t="inlineStr">
        <is>
          <t>7.</t>
        </is>
      </c>
      <c r="C4208" s="142" t="inlineStr">
        <is>
          <t>MOTOR  Y SISTEMA DE ALIMENTACIÓN</t>
        </is>
      </c>
      <c r="H4208" s="157" t="n"/>
      <c r="I4208" s="29" t="n"/>
      <c r="J4208" s="29" t="n"/>
      <c r="K4208" s="157" t="n"/>
      <c r="L4208" s="157" t="n"/>
      <c r="M4208" s="157" t="n"/>
      <c r="N4208" s="157" t="n"/>
      <c r="O4208" s="29" t="n"/>
      <c r="P4208" s="29" t="n"/>
      <c r="Q4208" s="29" t="n"/>
      <c r="R4208" s="29" t="n"/>
      <c r="S4208" s="29" t="n"/>
      <c r="T4208" s="29" t="n"/>
      <c r="U4208" s="29" t="n"/>
      <c r="V4208" s="75" t="n"/>
      <c r="W4208" s="29" t="n"/>
      <c r="X4208" s="29" t="n"/>
      <c r="Y4208" s="29" t="n"/>
    </row>
    <row r="4209" ht="15.75" customHeight="1">
      <c r="B4209" s="57" t="inlineStr">
        <is>
          <t>7.1</t>
        </is>
      </c>
      <c r="C4209" s="32" t="n">
        <v>8714199</v>
      </c>
      <c r="D4209" s="59" t="inlineStr">
        <is>
          <t xml:space="preserve">CAMBIO DE  FILTRO DE ACEITE </t>
        </is>
      </c>
      <c r="E4209" s="34" t="inlineStr">
        <is>
          <t xml:space="preserve">cambio de  filtro de aceite </t>
        </is>
      </c>
      <c r="F4209" s="32" t="inlineStr">
        <is>
          <t>Unidad</t>
        </is>
      </c>
      <c r="G4209" s="35" t="inlineStr">
        <is>
          <t>suministro</t>
        </is>
      </c>
      <c r="H4209" s="159" t="n">
        <v>54716</v>
      </c>
      <c r="I4209" s="37" t="n">
        <v>158.91</v>
      </c>
      <c r="J4209" s="37" t="n">
        <v>151.76</v>
      </c>
      <c r="K4209" s="160">
        <f>H4209*(I4209/J4209)</f>
        <v/>
      </c>
      <c r="L4209" s="159" t="n">
        <v>66632.7648</v>
      </c>
      <c r="M4209" s="159" t="n">
        <v>64692</v>
      </c>
      <c r="N4209" s="159" t="n">
        <v>69867.36</v>
      </c>
      <c r="O4209" s="162">
        <f>MIN(K4209,L4209,M4209,N4209)</f>
        <v/>
      </c>
      <c r="P4209" s="162">
        <f>MAX(K4209,L4209,M4209,N4209)</f>
        <v/>
      </c>
      <c r="Q4209" s="162">
        <f>MEDIAN(K4209,L4209,M4209,N4209)</f>
        <v/>
      </c>
      <c r="R4209" s="162">
        <f>AVERAGE(K4209,L4209,M4209,N4209)</f>
        <v/>
      </c>
      <c r="S4209" s="162">
        <f>AVERAGE(O4209,Q4209)</f>
        <v/>
      </c>
      <c r="T4209" s="162">
        <f>AVERAGE(P4209,Q4209)</f>
        <v/>
      </c>
      <c r="U4209" s="41">
        <f>STDEVA(K4209,L4209,M4209,N4209)</f>
        <v/>
      </c>
      <c r="V4209" s="42">
        <f>U4209/Q4209</f>
        <v/>
      </c>
      <c r="W4209" s="43">
        <f>IF(X4209=O4209,"MENOR",IF(X4209=S4209,"PROM[MEN-MED]","PROMEDIO"))</f>
        <v/>
      </c>
      <c r="X4209" s="163">
        <f>IF(V4209&lt;=300%,O4209,IF(AND(V4209&gt;100%,V4209&lt;=150%),S4209,R4209))</f>
        <v/>
      </c>
      <c r="Y4209" s="162">
        <f>ROUND(X4209,0)</f>
        <v/>
      </c>
    </row>
    <row r="4210" ht="15.75" customHeight="1">
      <c r="B4210" s="57" t="inlineStr">
        <is>
          <t>7.2</t>
        </is>
      </c>
      <c r="C4210" s="32" t="n">
        <v>8714199</v>
      </c>
      <c r="D4210" s="59" t="inlineStr">
        <is>
          <t xml:space="preserve">CAMBIO DE JUNTA TAPON DE DRENAJE DEL CARTER DE ACEITE </t>
        </is>
      </c>
      <c r="E4210" s="34" t="inlineStr">
        <is>
          <t xml:space="preserve">cambio de junta tapon de drenaje del carter de aceite </t>
        </is>
      </c>
      <c r="F4210" s="32" t="inlineStr">
        <is>
          <t>Unidad</t>
        </is>
      </c>
      <c r="G4210" s="35" t="inlineStr">
        <is>
          <t>suministro</t>
        </is>
      </c>
      <c r="H4210" s="159" t="n">
        <v>54716</v>
      </c>
      <c r="I4210" s="37" t="n">
        <v>158.91</v>
      </c>
      <c r="J4210" s="37" t="n">
        <v>151.76</v>
      </c>
      <c r="K4210" s="160">
        <f>H4210*(I4210/J4210)</f>
        <v/>
      </c>
      <c r="L4210" s="159" t="n">
        <v>68554.7457</v>
      </c>
      <c r="M4210" s="159" t="n">
        <v>66558</v>
      </c>
      <c r="N4210" s="159" t="n">
        <v>71882.64</v>
      </c>
      <c r="O4210" s="162">
        <f>MIN(K4210,L4210,M4210,N4210)</f>
        <v/>
      </c>
      <c r="P4210" s="162">
        <f>MAX(K4210,L4210,M4210,N4210)</f>
        <v/>
      </c>
      <c r="Q4210" s="162">
        <f>MEDIAN(K4210,L4210,M4210,N4210)</f>
        <v/>
      </c>
      <c r="R4210" s="162">
        <f>AVERAGE(K4210,L4210,M4210,N4210)</f>
        <v/>
      </c>
      <c r="S4210" s="162">
        <f>AVERAGE(O4210,Q4210)</f>
        <v/>
      </c>
      <c r="T4210" s="162">
        <f>AVERAGE(P4210,Q4210)</f>
        <v/>
      </c>
      <c r="U4210" s="41">
        <f>STDEVA(K4210,L4210,M4210,N4210)</f>
        <v/>
      </c>
      <c r="V4210" s="42">
        <f>U4210/Q4210</f>
        <v/>
      </c>
      <c r="W4210" s="43">
        <f>IF(X4210=O4210,"MENOR",IF(X4210=S4210,"PROM[MEN-MED]","PROMEDIO"))</f>
        <v/>
      </c>
      <c r="X4210" s="163">
        <f>IF(V4210&lt;=300%,O4210,IF(AND(V4210&gt;100%,V4210&lt;=150%),S4210,R4210))</f>
        <v/>
      </c>
      <c r="Y4210" s="162">
        <f>ROUND(X4210,0)</f>
        <v/>
      </c>
    </row>
    <row r="4211" ht="15.75" customHeight="1">
      <c r="B4211" s="57" t="inlineStr">
        <is>
          <t>7.3</t>
        </is>
      </c>
      <c r="C4211" s="32" t="n">
        <v>8714199</v>
      </c>
      <c r="D4211" s="59" t="inlineStr">
        <is>
          <t xml:space="preserve">CAMBIO DE SOPORTE DEL FILTRO DE ACEITE </t>
        </is>
      </c>
      <c r="E4211" s="56" t="inlineStr">
        <is>
          <t xml:space="preserve">cambio de soporte del filtro de aceite </t>
        </is>
      </c>
      <c r="F4211" s="32" t="inlineStr">
        <is>
          <t>Unidad</t>
        </is>
      </c>
      <c r="G4211" s="35" t="inlineStr">
        <is>
          <t>suministro</t>
        </is>
      </c>
      <c r="H4211" s="159" t="n">
        <v>273581</v>
      </c>
      <c r="I4211" s="37" t="n">
        <v>158.91</v>
      </c>
      <c r="J4211" s="37" t="n">
        <v>151.76</v>
      </c>
      <c r="K4211" s="160">
        <f>H4211*(I4211/J4211)</f>
        <v/>
      </c>
      <c r="L4211" s="159" t="n">
        <v>342773.7047</v>
      </c>
      <c r="M4211" s="159" t="n">
        <v>332790</v>
      </c>
      <c r="N4211" s="159" t="n">
        <v>359413.2</v>
      </c>
      <c r="O4211" s="162">
        <f>MIN(K4211,L4211,M4211,N4211)</f>
        <v/>
      </c>
      <c r="P4211" s="162">
        <f>MAX(K4211,L4211,M4211,N4211)</f>
        <v/>
      </c>
      <c r="Q4211" s="162">
        <f>MEDIAN(K4211,L4211,M4211,N4211)</f>
        <v/>
      </c>
      <c r="R4211" s="162">
        <f>AVERAGE(K4211,L4211,M4211,N4211)</f>
        <v/>
      </c>
      <c r="S4211" s="162">
        <f>AVERAGE(O4211,Q4211)</f>
        <v/>
      </c>
      <c r="T4211" s="162">
        <f>AVERAGE(P4211,Q4211)</f>
        <v/>
      </c>
      <c r="U4211" s="41">
        <f>STDEVA(K4211,L4211,M4211,N4211)</f>
        <v/>
      </c>
      <c r="V4211" s="42">
        <f>U4211/Q4211</f>
        <v/>
      </c>
      <c r="W4211" s="43">
        <f>IF(X4211=O4211,"MENOR",IF(X4211=S4211,"PROM[MEN-MED]","PROMEDIO"))</f>
        <v/>
      </c>
      <c r="X4211" s="163">
        <f>IF(V4211&lt;=300%,O4211,IF(AND(V4211&gt;100%,V4211&lt;=150%),S4211,R4211))</f>
        <v/>
      </c>
      <c r="Y4211" s="162">
        <f>ROUND(X4211,0)</f>
        <v/>
      </c>
    </row>
    <row r="4212" ht="15.75" customHeight="1">
      <c r="B4212" s="57" t="inlineStr">
        <is>
          <t>7.4</t>
        </is>
      </c>
      <c r="C4212" s="32" t="n">
        <v>8714199</v>
      </c>
      <c r="D4212" s="59" t="inlineStr">
        <is>
          <t xml:space="preserve">CAMBIO DE TAPA DE LA BOMBA DE ACEITE </t>
        </is>
      </c>
      <c r="E4212" s="56" t="inlineStr">
        <is>
          <t xml:space="preserve">cambio de tapa de la bomba de aceite </t>
        </is>
      </c>
      <c r="F4212" s="32" t="inlineStr">
        <is>
          <t>Unidad</t>
        </is>
      </c>
      <c r="G4212" s="35" t="inlineStr">
        <is>
          <t>suministro</t>
        </is>
      </c>
      <c r="H4212" s="159" t="n">
        <v>683953</v>
      </c>
      <c r="I4212" s="37" t="n">
        <v>158.91</v>
      </c>
      <c r="J4212" s="37" t="n">
        <v>151.76</v>
      </c>
      <c r="K4212" s="160">
        <f>H4212*(I4212/J4212)</f>
        <v/>
      </c>
      <c r="L4212" s="159" t="n">
        <v>824898.1587</v>
      </c>
      <c r="M4212" s="159" t="n">
        <v>800872</v>
      </c>
      <c r="N4212" s="159" t="n">
        <v>864941.76</v>
      </c>
      <c r="O4212" s="162">
        <f>MIN(K4212,L4212,M4212,N4212)</f>
        <v/>
      </c>
      <c r="P4212" s="162">
        <f>MAX(K4212,L4212,M4212,N4212)</f>
        <v/>
      </c>
      <c r="Q4212" s="162">
        <f>MEDIAN(K4212,L4212,M4212,N4212)</f>
        <v/>
      </c>
      <c r="R4212" s="162">
        <f>AVERAGE(K4212,L4212,M4212,N4212)</f>
        <v/>
      </c>
      <c r="S4212" s="162">
        <f>AVERAGE(O4212,Q4212)</f>
        <v/>
      </c>
      <c r="T4212" s="162">
        <f>AVERAGE(P4212,Q4212)</f>
        <v/>
      </c>
      <c r="U4212" s="41">
        <f>STDEVA(K4212,L4212,M4212,N4212)</f>
        <v/>
      </c>
      <c r="V4212" s="42">
        <f>U4212/Q4212</f>
        <v/>
      </c>
      <c r="W4212" s="43">
        <f>IF(X4212=O4212,"MENOR",IF(X4212=S4212,"PROM[MEN-MED]","PROMEDIO"))</f>
        <v/>
      </c>
      <c r="X4212" s="163">
        <f>IF(V4212&lt;=300%,O4212,IF(AND(V4212&gt;100%,V4212&lt;=150%),S4212,R4212))</f>
        <v/>
      </c>
      <c r="Y4212" s="162">
        <f>ROUND(X4212,0)</f>
        <v/>
      </c>
    </row>
    <row r="4213" ht="15.75" customHeight="1">
      <c r="B4213" s="57" t="inlineStr">
        <is>
          <t>7.5</t>
        </is>
      </c>
      <c r="C4213" s="32" t="n">
        <v>8714199</v>
      </c>
      <c r="D4213" s="59" t="inlineStr">
        <is>
          <t>CAMBIO DE ROTOR IMPULSADO BOMBA DE ACEITE</t>
        </is>
      </c>
      <c r="E4213" s="56" t="inlineStr">
        <is>
          <t>cambio de rotor impulsado bomba de aceite</t>
        </is>
      </c>
      <c r="F4213" s="32" t="inlineStr">
        <is>
          <t>Unidad</t>
        </is>
      </c>
      <c r="G4213" s="35" t="inlineStr">
        <is>
          <t>suministro</t>
        </is>
      </c>
      <c r="H4213" s="159" t="n">
        <v>1094324</v>
      </c>
      <c r="I4213" s="37" t="n">
        <v>158.91</v>
      </c>
      <c r="J4213" s="37" t="n">
        <v>151.76</v>
      </c>
      <c r="K4213" s="160">
        <f>H4213*(I4213/J4213)</f>
        <v/>
      </c>
      <c r="L4213" s="159" t="n">
        <v>1371093.7716</v>
      </c>
      <c r="M4213" s="159" t="n">
        <v>1331159</v>
      </c>
      <c r="N4213" s="159" t="n">
        <v>1437651.72</v>
      </c>
      <c r="O4213" s="162">
        <f>MIN(K4213,L4213,M4213,N4213)</f>
        <v/>
      </c>
      <c r="P4213" s="162">
        <f>MAX(K4213,L4213,M4213,N4213)</f>
        <v/>
      </c>
      <c r="Q4213" s="162">
        <f>MEDIAN(K4213,L4213,M4213,N4213)</f>
        <v/>
      </c>
      <c r="R4213" s="162">
        <f>AVERAGE(K4213,L4213,M4213,N4213)</f>
        <v/>
      </c>
      <c r="S4213" s="162">
        <f>AVERAGE(O4213,Q4213)</f>
        <v/>
      </c>
      <c r="T4213" s="162">
        <f>AVERAGE(P4213,Q4213)</f>
        <v/>
      </c>
      <c r="U4213" s="41">
        <f>STDEVA(K4213,L4213,M4213,N4213)</f>
        <v/>
      </c>
      <c r="V4213" s="42">
        <f>U4213/Q4213</f>
        <v/>
      </c>
      <c r="W4213" s="43">
        <f>IF(X4213=O4213,"MENOR",IF(X4213=S4213,"PROM[MEN-MED]","PROMEDIO"))</f>
        <v/>
      </c>
      <c r="X4213" s="163">
        <f>IF(V4213&lt;=300%,O4213,IF(AND(V4213&gt;100%,V4213&lt;=150%),S4213,R4213))</f>
        <v/>
      </c>
      <c r="Y4213" s="162">
        <f>ROUND(X4213,0)</f>
        <v/>
      </c>
    </row>
    <row r="4214" ht="15.75" customHeight="1">
      <c r="B4214" s="57" t="inlineStr">
        <is>
          <t>7.6</t>
        </is>
      </c>
      <c r="C4214" s="32" t="n">
        <v>8714199</v>
      </c>
      <c r="D4214" s="59" t="inlineStr">
        <is>
          <t>CAMBIO DE ROTOR IMPULSOR BOMBA DE ACEITE</t>
        </is>
      </c>
      <c r="E4214" s="56" t="inlineStr">
        <is>
          <t>cambio de rotor impulsor bomba de aceite</t>
        </is>
      </c>
      <c r="F4214" s="32" t="inlineStr">
        <is>
          <t>Unidad</t>
        </is>
      </c>
      <c r="G4214" s="35" t="inlineStr">
        <is>
          <t>suministro</t>
        </is>
      </c>
      <c r="H4214" s="159" t="n">
        <v>1094324</v>
      </c>
      <c r="I4214" s="37" t="n">
        <v>158.91</v>
      </c>
      <c r="J4214" s="37" t="n">
        <v>151.76</v>
      </c>
      <c r="K4214" s="160">
        <f>H4214*(I4214/J4214)</f>
        <v/>
      </c>
      <c r="L4214" s="159" t="n">
        <v>1371093.7716</v>
      </c>
      <c r="M4214" s="159" t="n">
        <v>1331159</v>
      </c>
      <c r="N4214" s="159" t="n">
        <v>1437651.72</v>
      </c>
      <c r="O4214" s="162">
        <f>MIN(K4214,L4214,M4214,N4214)</f>
        <v/>
      </c>
      <c r="P4214" s="162">
        <f>MAX(K4214,L4214,M4214,N4214)</f>
        <v/>
      </c>
      <c r="Q4214" s="162">
        <f>MEDIAN(K4214,L4214,M4214,N4214)</f>
        <v/>
      </c>
      <c r="R4214" s="162">
        <f>AVERAGE(K4214,L4214,M4214,N4214)</f>
        <v/>
      </c>
      <c r="S4214" s="162">
        <f>AVERAGE(O4214,Q4214)</f>
        <v/>
      </c>
      <c r="T4214" s="162">
        <f>AVERAGE(P4214,Q4214)</f>
        <v/>
      </c>
      <c r="U4214" s="41">
        <f>STDEVA(K4214,L4214,M4214,N4214)</f>
        <v/>
      </c>
      <c r="V4214" s="42">
        <f>U4214/Q4214</f>
        <v/>
      </c>
      <c r="W4214" s="43">
        <f>IF(X4214=O4214,"MENOR",IF(X4214=S4214,"PROM[MEN-MED]","PROMEDIO"))</f>
        <v/>
      </c>
      <c r="X4214" s="163">
        <f>IF(V4214&lt;=300%,O4214,IF(AND(V4214&gt;100%,V4214&lt;=150%),S4214,R4214))</f>
        <v/>
      </c>
      <c r="Y4214" s="162">
        <f>ROUND(X4214,0)</f>
        <v/>
      </c>
    </row>
    <row r="4215" ht="15.75" customHeight="1">
      <c r="B4215" s="57" t="inlineStr">
        <is>
          <t>7.7</t>
        </is>
      </c>
      <c r="C4215" s="32" t="n">
        <v>8714199</v>
      </c>
      <c r="D4215" s="59" t="inlineStr">
        <is>
          <t>CAMBIO DE VALVULA DE DESCARGA DE LA BOMBA DE ACEITE</t>
        </is>
      </c>
      <c r="E4215" s="56" t="inlineStr">
        <is>
          <t>cambio de valvula de descarga de la bomba de aceite</t>
        </is>
      </c>
      <c r="F4215" s="32" t="inlineStr">
        <is>
          <t>Unidad</t>
        </is>
      </c>
      <c r="G4215" s="35" t="inlineStr">
        <is>
          <t>suministro</t>
        </is>
      </c>
      <c r="H4215" s="159" t="n">
        <v>1094324</v>
      </c>
      <c r="I4215" s="37" t="n">
        <v>158.91</v>
      </c>
      <c r="J4215" s="37" t="n">
        <v>151.76</v>
      </c>
      <c r="K4215" s="160">
        <f>H4215*(I4215/J4215)</f>
        <v/>
      </c>
      <c r="L4215" s="159" t="n">
        <v>1319837.8774</v>
      </c>
      <c r="M4215" s="159" t="n">
        <v>1281396</v>
      </c>
      <c r="N4215" s="159" t="n">
        <v>1383907.68</v>
      </c>
      <c r="O4215" s="162">
        <f>MIN(K4215,L4215,M4215,N4215)</f>
        <v/>
      </c>
      <c r="P4215" s="162">
        <f>MAX(K4215,L4215,M4215,N4215)</f>
        <v/>
      </c>
      <c r="Q4215" s="162">
        <f>MEDIAN(K4215,L4215,M4215,N4215)</f>
        <v/>
      </c>
      <c r="R4215" s="162">
        <f>AVERAGE(K4215,L4215,M4215,N4215)</f>
        <v/>
      </c>
      <c r="S4215" s="162">
        <f>AVERAGE(O4215,Q4215)</f>
        <v/>
      </c>
      <c r="T4215" s="162">
        <f>AVERAGE(P4215,Q4215)</f>
        <v/>
      </c>
      <c r="U4215" s="41">
        <f>STDEVA(K4215,L4215,M4215,N4215)</f>
        <v/>
      </c>
      <c r="V4215" s="42">
        <f>U4215/Q4215</f>
        <v/>
      </c>
      <c r="W4215" s="43">
        <f>IF(X4215=O4215,"MENOR",IF(X4215=S4215,"PROM[MEN-MED]","PROMEDIO"))</f>
        <v/>
      </c>
      <c r="X4215" s="163">
        <f>IF(V4215&lt;=300%,O4215,IF(AND(V4215&gt;100%,V4215&lt;=150%),S4215,R4215))</f>
        <v/>
      </c>
      <c r="Y4215" s="162">
        <f>ROUND(X4215,0)</f>
        <v/>
      </c>
    </row>
    <row r="4216" ht="15.75" customHeight="1">
      <c r="B4216" s="57" t="inlineStr">
        <is>
          <t>7.8</t>
        </is>
      </c>
      <c r="C4216" s="32" t="n">
        <v>8714199</v>
      </c>
      <c r="D4216" s="59" t="inlineStr">
        <is>
          <t xml:space="preserve">CAMBIO DE MUELLE DE LA VALVULA DE DESCARAGA DE LA BOMBA DE CEITE </t>
        </is>
      </c>
      <c r="E4216" s="56" t="inlineStr">
        <is>
          <t xml:space="preserve">cambio de muelle de la valvula de descaraga de la bomba de ceite </t>
        </is>
      </c>
      <c r="F4216" s="32" t="inlineStr">
        <is>
          <t>Unidad</t>
        </is>
      </c>
      <c r="G4216" s="35" t="inlineStr">
        <is>
          <t>suministro</t>
        </is>
      </c>
      <c r="H4216" s="159" t="n">
        <v>1094324</v>
      </c>
      <c r="I4216" s="37" t="n">
        <v>158.91</v>
      </c>
      <c r="J4216" s="37" t="n">
        <v>151.76</v>
      </c>
      <c r="K4216" s="160">
        <f>H4216*(I4216/J4216)</f>
        <v/>
      </c>
      <c r="L4216" s="159" t="n">
        <v>1319837.8774</v>
      </c>
      <c r="M4216" s="159" t="n">
        <v>1281396</v>
      </c>
      <c r="N4216" s="159" t="n">
        <v>1383907.68</v>
      </c>
      <c r="O4216" s="162">
        <f>MIN(K4216,L4216,M4216,N4216)</f>
        <v/>
      </c>
      <c r="P4216" s="162">
        <f>MAX(K4216,L4216,M4216,N4216)</f>
        <v/>
      </c>
      <c r="Q4216" s="162">
        <f>MEDIAN(K4216,L4216,M4216,N4216)</f>
        <v/>
      </c>
      <c r="R4216" s="162">
        <f>AVERAGE(K4216,L4216,M4216,N4216)</f>
        <v/>
      </c>
      <c r="S4216" s="162">
        <f>AVERAGE(O4216,Q4216)</f>
        <v/>
      </c>
      <c r="T4216" s="162">
        <f>AVERAGE(P4216,Q4216)</f>
        <v/>
      </c>
      <c r="U4216" s="41">
        <f>STDEVA(K4216,L4216,M4216,N4216)</f>
        <v/>
      </c>
      <c r="V4216" s="42">
        <f>U4216/Q4216</f>
        <v/>
      </c>
      <c r="W4216" s="43">
        <f>IF(X4216=O4216,"MENOR",IF(X4216=S4216,"PROM[MEN-MED]","PROMEDIO"))</f>
        <v/>
      </c>
      <c r="X4216" s="163">
        <f>IF(V4216&lt;=300%,O4216,IF(AND(V4216&gt;100%,V4216&lt;=150%),S4216,R4216))</f>
        <v/>
      </c>
      <c r="Y4216" s="162">
        <f>ROUND(X4216,0)</f>
        <v/>
      </c>
    </row>
    <row r="4217" ht="15.75" customHeight="1">
      <c r="B4217" s="57" t="inlineStr">
        <is>
          <t>7.9</t>
        </is>
      </c>
      <c r="C4217" s="32" t="n">
        <v>8714199</v>
      </c>
      <c r="D4217" s="59" t="inlineStr">
        <is>
          <t>CAMBIO DE TAPON DE LA VALVULA DE DESCARAGA DE LA BOMBA DE ACEITE</t>
        </is>
      </c>
      <c r="E4217" s="56" t="inlineStr">
        <is>
          <t>cambio de tapon de la valvula de descaraga de la bomba de aceite</t>
        </is>
      </c>
      <c r="F4217" s="32" t="inlineStr">
        <is>
          <t>Unidad</t>
        </is>
      </c>
      <c r="G4217" s="35" t="inlineStr">
        <is>
          <t>suministro</t>
        </is>
      </c>
      <c r="H4217" s="159" t="n">
        <v>1094324</v>
      </c>
      <c r="I4217" s="37" t="n">
        <v>158.91</v>
      </c>
      <c r="J4217" s="37" t="n">
        <v>151.76</v>
      </c>
      <c r="K4217" s="160">
        <f>H4217*(I4217/J4217)</f>
        <v/>
      </c>
      <c r="L4217" s="159" t="n">
        <v>1358279.5422</v>
      </c>
      <c r="M4217" s="159" t="n">
        <v>1318718</v>
      </c>
      <c r="N4217" s="159" t="n">
        <v>1424215.44</v>
      </c>
      <c r="O4217" s="162">
        <f>MIN(K4217,L4217,M4217,N4217)</f>
        <v/>
      </c>
      <c r="P4217" s="162">
        <f>MAX(K4217,L4217,M4217,N4217)</f>
        <v/>
      </c>
      <c r="Q4217" s="162">
        <f>MEDIAN(K4217,L4217,M4217,N4217)</f>
        <v/>
      </c>
      <c r="R4217" s="162">
        <f>AVERAGE(K4217,L4217,M4217,N4217)</f>
        <v/>
      </c>
      <c r="S4217" s="162">
        <f>AVERAGE(O4217,Q4217)</f>
        <v/>
      </c>
      <c r="T4217" s="162">
        <f>AVERAGE(P4217,Q4217)</f>
        <v/>
      </c>
      <c r="U4217" s="41">
        <f>STDEVA(K4217,L4217,M4217,N4217)</f>
        <v/>
      </c>
      <c r="V4217" s="42">
        <f>U4217/Q4217</f>
        <v/>
      </c>
      <c r="W4217" s="43">
        <f>IF(X4217=O4217,"MENOR",IF(X4217=S4217,"PROM[MEN-MED]","PROMEDIO"))</f>
        <v/>
      </c>
      <c r="X4217" s="163">
        <f>IF(V4217&lt;=300%,O4217,IF(AND(V4217&gt;100%,V4217&lt;=150%),S4217,R4217))</f>
        <v/>
      </c>
      <c r="Y4217" s="162">
        <f>ROUND(X4217,0)</f>
        <v/>
      </c>
    </row>
    <row r="4218" ht="15.75" customHeight="1">
      <c r="B4218" s="57" t="inlineStr">
        <is>
          <t>7.10</t>
        </is>
      </c>
      <c r="C4218" s="32" t="n">
        <v>8714199</v>
      </c>
      <c r="D4218" s="59" t="inlineStr">
        <is>
          <t>CAMBIO DE CONJUNTO DE LA VALVULA REGULADORA DE ACEITE DE DISTRIBUCION DEL ARBOL DE LEVAS (PARA EL BANCO NO.01  DEL LADO DE ADMISION)</t>
        </is>
      </c>
      <c r="E4218" s="56" t="inlineStr">
        <is>
          <t>cambio de conjunto de la valvula reguladora de aceite de distribucion del arbol de levas (para el banco no.01  del lado de admision)</t>
        </is>
      </c>
      <c r="F4218" s="32" t="inlineStr">
        <is>
          <t>Unidad</t>
        </is>
      </c>
      <c r="G4218" s="35" t="inlineStr">
        <is>
          <t>suministro</t>
        </is>
      </c>
      <c r="H4218" s="159" t="n">
        <v>3270537</v>
      </c>
      <c r="I4218" s="37" t="n">
        <v>158.91</v>
      </c>
      <c r="J4218" s="37" t="n">
        <v>151.76</v>
      </c>
      <c r="K4218" s="160">
        <f>H4218*(I4218/J4218)</f>
        <v/>
      </c>
      <c r="L4218" s="159" t="n">
        <v>4113280.2795</v>
      </c>
      <c r="M4218" s="159" t="n">
        <v>3993476</v>
      </c>
      <c r="N4218" s="159" t="n">
        <v>4312954.08</v>
      </c>
      <c r="O4218" s="162">
        <f>MIN(K4218,L4218,M4218,N4218)</f>
        <v/>
      </c>
      <c r="P4218" s="162">
        <f>MAX(K4218,L4218,M4218,N4218)</f>
        <v/>
      </c>
      <c r="Q4218" s="162">
        <f>MEDIAN(K4218,L4218,M4218,N4218)</f>
        <v/>
      </c>
      <c r="R4218" s="162">
        <f>AVERAGE(K4218,L4218,M4218,N4218)</f>
        <v/>
      </c>
      <c r="S4218" s="162">
        <f>AVERAGE(O4218,Q4218)</f>
        <v/>
      </c>
      <c r="T4218" s="162">
        <f>AVERAGE(P4218,Q4218)</f>
        <v/>
      </c>
      <c r="U4218" s="41">
        <f>STDEVA(K4218,L4218,M4218,N4218)</f>
        <v/>
      </c>
      <c r="V4218" s="42">
        <f>U4218/Q4218</f>
        <v/>
      </c>
      <c r="W4218" s="43">
        <f>IF(X4218=O4218,"MENOR",IF(X4218=S4218,"PROM[MEN-MED]","PROMEDIO"))</f>
        <v/>
      </c>
      <c r="X4218" s="163">
        <f>IF(V4218&lt;=300%,O4218,IF(AND(V4218&gt;100%,V4218&lt;=150%),S4218,R4218))</f>
        <v/>
      </c>
      <c r="Y4218" s="162">
        <f>ROUND(X4218,0)</f>
        <v/>
      </c>
    </row>
    <row r="4219" ht="15.75" customHeight="1">
      <c r="B4219" s="57" t="inlineStr">
        <is>
          <t>7.11</t>
        </is>
      </c>
      <c r="C4219" s="32" t="n">
        <v>8714199</v>
      </c>
      <c r="D4219" s="59" t="inlineStr">
        <is>
          <t>CAMBIO DE CONJUNTO DE LA VALVULA REGULADORA DE ACEITE DE DISTRIBUCION DEL ARBOL DE LEVAS (PARA EL BANCO NO.02  DEL LADO DE ADMISION)</t>
        </is>
      </c>
      <c r="E4219" s="56" t="inlineStr">
        <is>
          <t>cambio de conjunto de la valvula reguladora de aceite de distribucion del arbol de levas (para el banco no.02  del lado de admision)</t>
        </is>
      </c>
      <c r="F4219" s="32" t="inlineStr">
        <is>
          <t>Unidad</t>
        </is>
      </c>
      <c r="G4219" s="35" t="inlineStr">
        <is>
          <t>suministro</t>
        </is>
      </c>
      <c r="H4219" s="159" t="n">
        <v>3270537</v>
      </c>
      <c r="I4219" s="37" t="n">
        <v>158.91</v>
      </c>
      <c r="J4219" s="37" t="n">
        <v>151.76</v>
      </c>
      <c r="K4219" s="160">
        <f>H4219*(I4219/J4219)</f>
        <v/>
      </c>
      <c r="L4219" s="159" t="n">
        <v>4074838.6147</v>
      </c>
      <c r="M4219" s="159" t="n">
        <v>3956154</v>
      </c>
      <c r="N4219" s="159" t="n">
        <v>4272646.32</v>
      </c>
      <c r="O4219" s="162">
        <f>MIN(K4219,L4219,M4219,N4219)</f>
        <v/>
      </c>
      <c r="P4219" s="162">
        <f>MAX(K4219,L4219,M4219,N4219)</f>
        <v/>
      </c>
      <c r="Q4219" s="162">
        <f>MEDIAN(K4219,L4219,M4219,N4219)</f>
        <v/>
      </c>
      <c r="R4219" s="162">
        <f>AVERAGE(K4219,L4219,M4219,N4219)</f>
        <v/>
      </c>
      <c r="S4219" s="162">
        <f>AVERAGE(O4219,Q4219)</f>
        <v/>
      </c>
      <c r="T4219" s="162">
        <f>AVERAGE(P4219,Q4219)</f>
        <v/>
      </c>
      <c r="U4219" s="41">
        <f>STDEVA(K4219,L4219,M4219,N4219)</f>
        <v/>
      </c>
      <c r="V4219" s="42">
        <f>U4219/Q4219</f>
        <v/>
      </c>
      <c r="W4219" s="43">
        <f>IF(X4219=O4219,"MENOR",IF(X4219=S4219,"PROM[MEN-MED]","PROMEDIO"))</f>
        <v/>
      </c>
      <c r="X4219" s="163">
        <f>IF(V4219&lt;=300%,O4219,IF(AND(V4219&gt;100%,V4219&lt;=150%),S4219,R4219))</f>
        <v/>
      </c>
      <c r="Y4219" s="162">
        <f>ROUND(X4219,0)</f>
        <v/>
      </c>
    </row>
    <row r="4220" ht="15.75" customHeight="1">
      <c r="B4220" s="57" t="inlineStr">
        <is>
          <t>7.12</t>
        </is>
      </c>
      <c r="C4220" s="32" t="n">
        <v>8714199</v>
      </c>
      <c r="D4220" s="59" t="inlineStr">
        <is>
          <t>CAMBIO DE CONJUNTO DE LA VALVULA REGULADORA DE ACEITE DE DISTRIBUCION DEL ARBOL DE LEVAS (PARA EL BANCO NO.01  DEL LADO DE ESCAPE)</t>
        </is>
      </c>
      <c r="E4220" s="56" t="inlineStr">
        <is>
          <t>cambio de conjunto de la valvula reguladora de aceite de distribucion del arbol de levas (para el banco no.01  del lado de escape)</t>
        </is>
      </c>
      <c r="F4220" s="32" t="inlineStr">
        <is>
          <t>Unidad</t>
        </is>
      </c>
      <c r="G4220" s="35" t="inlineStr">
        <is>
          <t>suministro</t>
        </is>
      </c>
      <c r="H4220" s="159" t="n">
        <v>3270537</v>
      </c>
      <c r="I4220" s="37" t="n">
        <v>158.91</v>
      </c>
      <c r="J4220" s="37" t="n">
        <v>151.76</v>
      </c>
      <c r="K4220" s="160">
        <f>H4220*(I4220/J4220)</f>
        <v/>
      </c>
      <c r="L4220" s="159" t="n">
        <v>3959512.6088</v>
      </c>
      <c r="M4220" s="159" t="n">
        <v>3844187</v>
      </c>
      <c r="N4220" s="159" t="n">
        <v>4151721.96</v>
      </c>
      <c r="O4220" s="162">
        <f>MIN(K4220,L4220,M4220,N4220)</f>
        <v/>
      </c>
      <c r="P4220" s="162">
        <f>MAX(K4220,L4220,M4220,N4220)</f>
        <v/>
      </c>
      <c r="Q4220" s="162">
        <f>MEDIAN(K4220,L4220,M4220,N4220)</f>
        <v/>
      </c>
      <c r="R4220" s="162">
        <f>AVERAGE(K4220,L4220,M4220,N4220)</f>
        <v/>
      </c>
      <c r="S4220" s="162">
        <f>AVERAGE(O4220,Q4220)</f>
        <v/>
      </c>
      <c r="T4220" s="162">
        <f>AVERAGE(P4220,Q4220)</f>
        <v/>
      </c>
      <c r="U4220" s="41">
        <f>STDEVA(K4220,L4220,M4220,N4220)</f>
        <v/>
      </c>
      <c r="V4220" s="42">
        <f>U4220/Q4220</f>
        <v/>
      </c>
      <c r="W4220" s="43">
        <f>IF(X4220=O4220,"MENOR",IF(X4220=S4220,"PROM[MEN-MED]","PROMEDIO"))</f>
        <v/>
      </c>
      <c r="X4220" s="163">
        <f>IF(V4220&lt;=300%,O4220,IF(AND(V4220&gt;100%,V4220&lt;=150%),S4220,R4220))</f>
        <v/>
      </c>
      <c r="Y4220" s="162">
        <f>ROUND(X4220,0)</f>
        <v/>
      </c>
    </row>
    <row r="4221" ht="15.75" customHeight="1">
      <c r="B4221" s="57" t="inlineStr">
        <is>
          <t>7.13</t>
        </is>
      </c>
      <c r="C4221" s="32" t="n">
        <v>8714199</v>
      </c>
      <c r="D4221" s="59" t="inlineStr">
        <is>
          <t>CAMBIO DE CONJUNTO DE LA VALVULA REGULADORA DE ACEITE DE DISTRIBUCION DEL ARBOL DE LEVAS (PARA EL BANCO NO.02  DEL LADO DEESCAPE)</t>
        </is>
      </c>
      <c r="E4221" s="56" t="inlineStr">
        <is>
          <t>cambio de conjunto de la valvula reguladora de aceite de distribucion del arbol de levas (para el banco no.02  del lado deescape)</t>
        </is>
      </c>
      <c r="F4221" s="32" t="inlineStr">
        <is>
          <t>Unidad</t>
        </is>
      </c>
      <c r="G4221" s="35" t="inlineStr">
        <is>
          <t>suministro</t>
        </is>
      </c>
      <c r="H4221" s="159" t="n">
        <v>3270537</v>
      </c>
      <c r="I4221" s="37" t="n">
        <v>158.91</v>
      </c>
      <c r="J4221" s="37" t="n">
        <v>151.76</v>
      </c>
      <c r="K4221" s="160">
        <f>H4221*(I4221/J4221)</f>
        <v/>
      </c>
      <c r="L4221" s="159" t="n">
        <v>3997955.297</v>
      </c>
      <c r="M4221" s="159" t="n">
        <v>3881510</v>
      </c>
      <c r="N4221" s="159" t="n">
        <v>4192030.8</v>
      </c>
      <c r="O4221" s="162">
        <f>MIN(K4221,L4221,M4221,N4221)</f>
        <v/>
      </c>
      <c r="P4221" s="162">
        <f>MAX(K4221,L4221,M4221,N4221)</f>
        <v/>
      </c>
      <c r="Q4221" s="162">
        <f>MEDIAN(K4221,L4221,M4221,N4221)</f>
        <v/>
      </c>
      <c r="R4221" s="162">
        <f>AVERAGE(K4221,L4221,M4221,N4221)</f>
        <v/>
      </c>
      <c r="S4221" s="162">
        <f>AVERAGE(O4221,Q4221)</f>
        <v/>
      </c>
      <c r="T4221" s="162">
        <f>AVERAGE(P4221,Q4221)</f>
        <v/>
      </c>
      <c r="U4221" s="41">
        <f>STDEVA(K4221,L4221,M4221,N4221)</f>
        <v/>
      </c>
      <c r="V4221" s="42">
        <f>U4221/Q4221</f>
        <v/>
      </c>
      <c r="W4221" s="43">
        <f>IF(X4221=O4221,"MENOR",IF(X4221=S4221,"PROM[MEN-MED]","PROMEDIO"))</f>
        <v/>
      </c>
      <c r="X4221" s="163">
        <f>IF(V4221&lt;=300%,O4221,IF(AND(V4221&gt;100%,V4221&lt;=150%),S4221,R4221))</f>
        <v/>
      </c>
      <c r="Y4221" s="162">
        <f>ROUND(X4221,0)</f>
        <v/>
      </c>
    </row>
    <row r="4222" ht="15.75" customHeight="1">
      <c r="B4222" s="57" t="inlineStr">
        <is>
          <t>7.14</t>
        </is>
      </c>
      <c r="C4222" s="32" t="n">
        <v>8714199</v>
      </c>
      <c r="D4222" s="59" t="inlineStr">
        <is>
          <t xml:space="preserve">CAMBIO DE CONJUNTO DEL CUERPO DE LA MARIPOSA  CON MOTOR </t>
        </is>
      </c>
      <c r="E4222" s="56" t="inlineStr">
        <is>
          <t xml:space="preserve">cambio de conjunto del cuerpo de la mariposa  con motor </t>
        </is>
      </c>
      <c r="F4222" s="32" t="inlineStr">
        <is>
          <t>Unidad</t>
        </is>
      </c>
      <c r="G4222" s="35" t="inlineStr">
        <is>
          <t>suministro</t>
        </is>
      </c>
      <c r="H4222" s="159" t="n">
        <v>820743</v>
      </c>
      <c r="I4222" s="37" t="n">
        <v>158.91</v>
      </c>
      <c r="J4222" s="37" t="n">
        <v>151.76</v>
      </c>
      <c r="K4222" s="160">
        <f>H4222*(I4222/J4222)</f>
        <v/>
      </c>
      <c r="L4222" s="159" t="n">
        <v>1018710.1743</v>
      </c>
      <c r="M4222" s="159" t="n">
        <v>989039</v>
      </c>
      <c r="N4222" s="159" t="n">
        <v>1068162.12</v>
      </c>
      <c r="O4222" s="162">
        <f>MIN(K4222,L4222,M4222,N4222)</f>
        <v/>
      </c>
      <c r="P4222" s="162">
        <f>MAX(K4222,L4222,M4222,N4222)</f>
        <v/>
      </c>
      <c r="Q4222" s="162">
        <f>MEDIAN(K4222,L4222,M4222,N4222)</f>
        <v/>
      </c>
      <c r="R4222" s="162">
        <f>AVERAGE(K4222,L4222,M4222,N4222)</f>
        <v/>
      </c>
      <c r="S4222" s="162">
        <f>AVERAGE(O4222,Q4222)</f>
        <v/>
      </c>
      <c r="T4222" s="162">
        <f>AVERAGE(P4222,Q4222)</f>
        <v/>
      </c>
      <c r="U4222" s="41">
        <f>STDEVA(K4222,L4222,M4222,N4222)</f>
        <v/>
      </c>
      <c r="V4222" s="42">
        <f>U4222/Q4222</f>
        <v/>
      </c>
      <c r="W4222" s="43">
        <f>IF(X4222=O4222,"MENOR",IF(X4222=S4222,"PROM[MEN-MED]","PROMEDIO"))</f>
        <v/>
      </c>
      <c r="X4222" s="163">
        <f>IF(V4222&lt;=300%,O4222,IF(AND(V4222&gt;100%,V4222&lt;=150%),S4222,R4222))</f>
        <v/>
      </c>
      <c r="Y4222" s="162">
        <f>ROUND(X4222,0)</f>
        <v/>
      </c>
    </row>
    <row r="4223" ht="15.75" customHeight="1">
      <c r="B4223" s="57" t="inlineStr">
        <is>
          <t>7.15</t>
        </is>
      </c>
      <c r="C4223" s="32" t="n">
        <v>8714199</v>
      </c>
      <c r="D4223" s="59" t="inlineStr">
        <is>
          <t>CAMBIO DE MEDIDOR DEL CAUDAL  DE MASA DE AIRE</t>
        </is>
      </c>
      <c r="E4223" s="56" t="inlineStr">
        <is>
          <t>cambio de medidor del caudal  de masa de aire</t>
        </is>
      </c>
      <c r="F4223" s="32" t="inlineStr">
        <is>
          <t>Unidad</t>
        </is>
      </c>
      <c r="G4223" s="35" t="inlineStr">
        <is>
          <t>suministro</t>
        </is>
      </c>
      <c r="H4223" s="159" t="n">
        <v>410372</v>
      </c>
      <c r="I4223" s="37" t="n">
        <v>158.91</v>
      </c>
      <c r="J4223" s="37" t="n">
        <v>151.76</v>
      </c>
      <c r="K4223" s="160">
        <f>H4223*(I4223/J4223)</f>
        <v/>
      </c>
      <c r="L4223" s="159" t="n">
        <v>504549.6232</v>
      </c>
      <c r="M4223" s="159" t="n">
        <v>489854</v>
      </c>
      <c r="N4223" s="159" t="n">
        <v>529042.3199999999</v>
      </c>
      <c r="O4223" s="162">
        <f>MIN(K4223,L4223,M4223,N4223)</f>
        <v/>
      </c>
      <c r="P4223" s="162">
        <f>MAX(K4223,L4223,M4223,N4223)</f>
        <v/>
      </c>
      <c r="Q4223" s="162">
        <f>MEDIAN(K4223,L4223,M4223,N4223)</f>
        <v/>
      </c>
      <c r="R4223" s="162">
        <f>AVERAGE(K4223,L4223,M4223,N4223)</f>
        <v/>
      </c>
      <c r="S4223" s="162">
        <f>AVERAGE(O4223,Q4223)</f>
        <v/>
      </c>
      <c r="T4223" s="162">
        <f>AVERAGE(P4223,Q4223)</f>
        <v/>
      </c>
      <c r="U4223" s="41">
        <f>STDEVA(K4223,L4223,M4223,N4223)</f>
        <v/>
      </c>
      <c r="V4223" s="42">
        <f>U4223/Q4223</f>
        <v/>
      </c>
      <c r="W4223" s="43">
        <f>IF(X4223=O4223,"MENOR",IF(X4223=S4223,"PROM[MEN-MED]","PROMEDIO"))</f>
        <v/>
      </c>
      <c r="X4223" s="163">
        <f>IF(V4223&lt;=300%,O4223,IF(AND(V4223&gt;100%,V4223&lt;=150%),S4223,R4223))</f>
        <v/>
      </c>
      <c r="Y4223" s="162">
        <f>ROUND(X4223,0)</f>
        <v/>
      </c>
    </row>
    <row r="4224" ht="15.75" customHeight="1">
      <c r="B4224" s="57" t="inlineStr">
        <is>
          <t>7.16</t>
        </is>
      </c>
      <c r="C4224" s="32" t="n">
        <v>8714199</v>
      </c>
      <c r="D4224" s="59" t="inlineStr">
        <is>
          <t>CAMBIO DE JUEGO DE VALVULAS PARA CONTROL DE EMISIONES NO.1</t>
        </is>
      </c>
      <c r="E4224" s="56" t="inlineStr">
        <is>
          <t>cambio de juego de valvulas para control de emisiones no.1</t>
        </is>
      </c>
      <c r="F4224" s="32" t="inlineStr">
        <is>
          <t>Unidad</t>
        </is>
      </c>
      <c r="G4224" s="35" t="inlineStr">
        <is>
          <t>suministro</t>
        </is>
      </c>
      <c r="H4224" s="159" t="n">
        <v>957534</v>
      </c>
      <c r="I4224" s="37" t="n">
        <v>158.91</v>
      </c>
      <c r="J4224" s="37" t="n">
        <v>151.76</v>
      </c>
      <c r="K4224" s="160">
        <f>H4224*(I4224/J4224)</f>
        <v/>
      </c>
      <c r="L4224" s="159" t="n">
        <v>1154857.634</v>
      </c>
      <c r="M4224" s="159" t="n">
        <v>1121221</v>
      </c>
      <c r="N4224" s="159" t="n">
        <v>1210918.68</v>
      </c>
      <c r="O4224" s="162">
        <f>MIN(K4224,L4224,M4224,N4224)</f>
        <v/>
      </c>
      <c r="P4224" s="162">
        <f>MAX(K4224,L4224,M4224,N4224)</f>
        <v/>
      </c>
      <c r="Q4224" s="162">
        <f>MEDIAN(K4224,L4224,M4224,N4224)</f>
        <v/>
      </c>
      <c r="R4224" s="162">
        <f>AVERAGE(K4224,L4224,M4224,N4224)</f>
        <v/>
      </c>
      <c r="S4224" s="162">
        <f>AVERAGE(O4224,Q4224)</f>
        <v/>
      </c>
      <c r="T4224" s="162">
        <f>AVERAGE(P4224,Q4224)</f>
        <v/>
      </c>
      <c r="U4224" s="41">
        <f>STDEVA(K4224,L4224,M4224,N4224)</f>
        <v/>
      </c>
      <c r="V4224" s="42">
        <f>U4224/Q4224</f>
        <v/>
      </c>
      <c r="W4224" s="43">
        <f>IF(X4224=O4224,"MENOR",IF(X4224=S4224,"PROM[MEN-MED]","PROMEDIO"))</f>
        <v/>
      </c>
      <c r="X4224" s="163">
        <f>IF(V4224&lt;=300%,O4224,IF(AND(V4224&gt;100%,V4224&lt;=150%),S4224,R4224))</f>
        <v/>
      </c>
      <c r="Y4224" s="162">
        <f>ROUND(X4224,0)</f>
        <v/>
      </c>
    </row>
    <row r="4225" ht="15.75" customHeight="1">
      <c r="B4225" s="57" t="inlineStr">
        <is>
          <t>7.17</t>
        </is>
      </c>
      <c r="C4225" s="32" t="n">
        <v>8714199</v>
      </c>
      <c r="D4225" s="59" t="inlineStr">
        <is>
          <t>CAMBIO DE JUEGO DE VALVULAS PARA CONTROL DE EMISIONES NO.2</t>
        </is>
      </c>
      <c r="E4225" s="56" t="inlineStr">
        <is>
          <t>cambio de juego de valvulas para control de emisiones no.2</t>
        </is>
      </c>
      <c r="F4225" s="32" t="inlineStr">
        <is>
          <t>Unidad</t>
        </is>
      </c>
      <c r="G4225" s="35" t="inlineStr">
        <is>
          <t>suministro</t>
        </is>
      </c>
      <c r="H4225" s="159" t="n">
        <v>683953</v>
      </c>
      <c r="I4225" s="37" t="n">
        <v>158.91</v>
      </c>
      <c r="J4225" s="37" t="n">
        <v>151.76</v>
      </c>
      <c r="K4225" s="160">
        <f>H4225*(I4225/J4225)</f>
        <v/>
      </c>
      <c r="L4225" s="159" t="n">
        <v>832907.4418</v>
      </c>
      <c r="M4225" s="159" t="n">
        <v>808648</v>
      </c>
      <c r="N4225" s="159" t="n">
        <v>873339.84</v>
      </c>
      <c r="O4225" s="162">
        <f>MIN(K4225,L4225,M4225,N4225)</f>
        <v/>
      </c>
      <c r="P4225" s="162">
        <f>MAX(K4225,L4225,M4225,N4225)</f>
        <v/>
      </c>
      <c r="Q4225" s="162">
        <f>MEDIAN(K4225,L4225,M4225,N4225)</f>
        <v/>
      </c>
      <c r="R4225" s="162">
        <f>AVERAGE(K4225,L4225,M4225,N4225)</f>
        <v/>
      </c>
      <c r="S4225" s="162">
        <f>AVERAGE(O4225,Q4225)</f>
        <v/>
      </c>
      <c r="T4225" s="162">
        <f>AVERAGE(P4225,Q4225)</f>
        <v/>
      </c>
      <c r="U4225" s="41">
        <f>STDEVA(K4225,L4225,M4225,N4225)</f>
        <v/>
      </c>
      <c r="V4225" s="42">
        <f>U4225/Q4225</f>
        <v/>
      </c>
      <c r="W4225" s="43">
        <f>IF(X4225=O4225,"MENOR",IF(X4225=S4225,"PROM[MEN-MED]","PROMEDIO"))</f>
        <v/>
      </c>
      <c r="X4225" s="163">
        <f>IF(V4225&lt;=300%,O4225,IF(AND(V4225&gt;100%,V4225&lt;=150%),S4225,R4225))</f>
        <v/>
      </c>
      <c r="Y4225" s="162">
        <f>ROUND(X4225,0)</f>
        <v/>
      </c>
    </row>
    <row r="4226" ht="15.75" customHeight="1">
      <c r="B4226" s="57" t="inlineStr">
        <is>
          <t>7.18</t>
        </is>
      </c>
      <c r="C4226" s="32" t="n">
        <v>8714199</v>
      </c>
      <c r="D4226" s="59" t="inlineStr">
        <is>
          <t xml:space="preserve">CAMBIO DE CAMARA DE COMPENSACION DEL AIRE DE ADMISION </t>
        </is>
      </c>
      <c r="E4226" s="56" t="inlineStr">
        <is>
          <t xml:space="preserve">cambio de camara de compensacion del aire de admision </t>
        </is>
      </c>
      <c r="F4226" s="32" t="inlineStr">
        <is>
          <t>Unidad</t>
        </is>
      </c>
      <c r="G4226" s="35" t="inlineStr">
        <is>
          <t>suministro</t>
        </is>
      </c>
      <c r="H4226" s="159" t="n">
        <v>957534</v>
      </c>
      <c r="I4226" s="37" t="n">
        <v>158.91</v>
      </c>
      <c r="J4226" s="37" t="n">
        <v>151.76</v>
      </c>
      <c r="K4226" s="160">
        <f>H4226*(I4226/J4226)</f>
        <v/>
      </c>
      <c r="L4226" s="159" t="n">
        <v>1199706.9252</v>
      </c>
      <c r="M4226" s="159" t="n">
        <v>1164764</v>
      </c>
      <c r="N4226" s="159" t="n">
        <v>1257945.12</v>
      </c>
      <c r="O4226" s="162">
        <f>MIN(K4226,L4226,M4226,N4226)</f>
        <v/>
      </c>
      <c r="P4226" s="162">
        <f>MAX(K4226,L4226,M4226,N4226)</f>
        <v/>
      </c>
      <c r="Q4226" s="162">
        <f>MEDIAN(K4226,L4226,M4226,N4226)</f>
        <v/>
      </c>
      <c r="R4226" s="162">
        <f>AVERAGE(K4226,L4226,M4226,N4226)</f>
        <v/>
      </c>
      <c r="S4226" s="162">
        <f>AVERAGE(O4226,Q4226)</f>
        <v/>
      </c>
      <c r="T4226" s="162">
        <f>AVERAGE(P4226,Q4226)</f>
        <v/>
      </c>
      <c r="U4226" s="41">
        <f>STDEVA(K4226,L4226,M4226,N4226)</f>
        <v/>
      </c>
      <c r="V4226" s="42">
        <f>U4226/Q4226</f>
        <v/>
      </c>
      <c r="W4226" s="43">
        <f>IF(X4226=O4226,"MENOR",IF(X4226=S4226,"PROM[MEN-MED]","PROMEDIO"))</f>
        <v/>
      </c>
      <c r="X4226" s="163">
        <f>IF(V4226&lt;=300%,O4226,IF(AND(V4226&gt;100%,V4226&lt;=150%),S4226,R4226))</f>
        <v/>
      </c>
      <c r="Y4226" s="162">
        <f>ROUND(X4226,0)</f>
        <v/>
      </c>
    </row>
    <row r="4227" ht="15.75" customHeight="1">
      <c r="B4227" s="57" t="inlineStr">
        <is>
          <t>7.19</t>
        </is>
      </c>
      <c r="C4227" s="32" t="n">
        <v>8714199</v>
      </c>
      <c r="D4227" s="59" t="inlineStr">
        <is>
          <t>CAMBIO DE JUNTA DE LA TAPA DE CULATAS</t>
        </is>
      </c>
      <c r="E4227" s="56" t="inlineStr">
        <is>
          <t>cambio de junta de la tapa de culatas</t>
        </is>
      </c>
      <c r="F4227" s="32" t="inlineStr">
        <is>
          <t>Unidad</t>
        </is>
      </c>
      <c r="G4227" s="35" t="inlineStr">
        <is>
          <t>suministro</t>
        </is>
      </c>
      <c r="H4227" s="159" t="n">
        <v>1469650</v>
      </c>
      <c r="I4227" s="37" t="n">
        <v>158.91</v>
      </c>
      <c r="J4227" s="37" t="n">
        <v>151.76</v>
      </c>
      <c r="K4227" s="160">
        <f>H4227*(I4227/J4227)</f>
        <v/>
      </c>
      <c r="L4227" s="159" t="n">
        <v>1869672.4746</v>
      </c>
      <c r="M4227" s="159" t="n">
        <v>1815216</v>
      </c>
      <c r="N4227" s="159" t="n">
        <v>1960433.28</v>
      </c>
      <c r="O4227" s="162">
        <f>MIN(K4227,L4227,M4227,N4227)</f>
        <v/>
      </c>
      <c r="P4227" s="162">
        <f>MAX(K4227,L4227,M4227,N4227)</f>
        <v/>
      </c>
      <c r="Q4227" s="162">
        <f>MEDIAN(K4227,L4227,M4227,N4227)</f>
        <v/>
      </c>
      <c r="R4227" s="162">
        <f>AVERAGE(K4227,L4227,M4227,N4227)</f>
        <v/>
      </c>
      <c r="S4227" s="162">
        <f>AVERAGE(O4227,Q4227)</f>
        <v/>
      </c>
      <c r="T4227" s="162">
        <f>AVERAGE(P4227,Q4227)</f>
        <v/>
      </c>
      <c r="U4227" s="41">
        <f>STDEVA(K4227,L4227,M4227,N4227)</f>
        <v/>
      </c>
      <c r="V4227" s="42">
        <f>U4227/Q4227</f>
        <v/>
      </c>
      <c r="W4227" s="43">
        <f>IF(X4227=O4227,"MENOR",IF(X4227=S4227,"PROM[MEN-MED]","PROMEDIO"))</f>
        <v/>
      </c>
      <c r="X4227" s="163">
        <f>IF(V4227&lt;=300%,O4227,IF(AND(V4227&gt;100%,V4227&lt;=150%),S4227,R4227))</f>
        <v/>
      </c>
      <c r="Y4227" s="162">
        <f>ROUND(X4227,0)</f>
        <v/>
      </c>
    </row>
    <row r="4228" ht="15.75" customHeight="1">
      <c r="B4228" s="57" t="inlineStr">
        <is>
          <t>7.20</t>
        </is>
      </c>
      <c r="C4228" s="32" t="n">
        <v>8714199</v>
      </c>
      <c r="D4228" s="59" t="inlineStr">
        <is>
          <t xml:space="preserve">CAMBIO DE SUBCONJUNTO DE LA CADENA </t>
        </is>
      </c>
      <c r="E4228" s="56" t="inlineStr">
        <is>
          <t xml:space="preserve">cambio de subconjunto de la cadena </t>
        </is>
      </c>
      <c r="F4228" s="32" t="inlineStr">
        <is>
          <t>Unidad</t>
        </is>
      </c>
      <c r="G4228" s="35" t="inlineStr">
        <is>
          <t>suministro</t>
        </is>
      </c>
      <c r="H4228" s="159" t="n">
        <v>2238390</v>
      </c>
      <c r="I4228" s="37" t="n">
        <v>158.91</v>
      </c>
      <c r="J4228" s="37" t="n">
        <v>151.76</v>
      </c>
      <c r="K4228" s="160">
        <f>H4228*(I4228/J4228)</f>
        <v/>
      </c>
      <c r="L4228" s="159" t="n">
        <v>2818673.2819</v>
      </c>
      <c r="M4228" s="159" t="n">
        <v>2736576</v>
      </c>
      <c r="N4228" s="159" t="n">
        <v>2955502.08</v>
      </c>
      <c r="O4228" s="162">
        <f>MIN(K4228,L4228,M4228,N4228)</f>
        <v/>
      </c>
      <c r="P4228" s="162">
        <f>MAX(K4228,L4228,M4228,N4228)</f>
        <v/>
      </c>
      <c r="Q4228" s="162">
        <f>MEDIAN(K4228,L4228,M4228,N4228)</f>
        <v/>
      </c>
      <c r="R4228" s="162">
        <f>AVERAGE(K4228,L4228,M4228,N4228)</f>
        <v/>
      </c>
      <c r="S4228" s="162">
        <f>AVERAGE(O4228,Q4228)</f>
        <v/>
      </c>
      <c r="T4228" s="162">
        <f>AVERAGE(P4228,Q4228)</f>
        <v/>
      </c>
      <c r="U4228" s="41">
        <f>STDEVA(K4228,L4228,M4228,N4228)</f>
        <v/>
      </c>
      <c r="V4228" s="42">
        <f>U4228/Q4228</f>
        <v/>
      </c>
      <c r="W4228" s="43">
        <f>IF(X4228=O4228,"MENOR",IF(X4228=S4228,"PROM[MEN-MED]","PROMEDIO"))</f>
        <v/>
      </c>
      <c r="X4228" s="163">
        <f>IF(V4228&lt;=300%,O4228,IF(AND(V4228&gt;100%,V4228&lt;=150%),S4228,R4228))</f>
        <v/>
      </c>
      <c r="Y4228" s="162">
        <f>ROUND(X4228,0)</f>
        <v/>
      </c>
    </row>
    <row r="4229" ht="15.75" customHeight="1">
      <c r="B4229" s="57" t="inlineStr">
        <is>
          <t>7.21</t>
        </is>
      </c>
      <c r="C4229" s="32" t="n">
        <v>8714199</v>
      </c>
      <c r="D4229" s="59" t="inlineStr">
        <is>
          <t xml:space="preserve">CAMBIO DE CONJUNTO DEL TENSOR DE LA CADENA </t>
        </is>
      </c>
      <c r="E4229" s="56" t="inlineStr">
        <is>
          <t xml:space="preserve">cambio de conjunto del tensor de la cadena </t>
        </is>
      </c>
      <c r="F4229" s="32" t="inlineStr">
        <is>
          <t>Unidad</t>
        </is>
      </c>
      <c r="G4229" s="35" t="inlineStr">
        <is>
          <t>suministro</t>
        </is>
      </c>
      <c r="H4229" s="159" t="n">
        <v>1955765</v>
      </c>
      <c r="I4229" s="37" t="n">
        <v>158.91</v>
      </c>
      <c r="J4229" s="37" t="n">
        <v>151.76</v>
      </c>
      <c r="K4229" s="160">
        <f>H4229*(I4229/J4229)</f>
        <v/>
      </c>
      <c r="L4229" s="159" t="n">
        <v>2441426.5148</v>
      </c>
      <c r="M4229" s="159" t="n">
        <v>2370317</v>
      </c>
      <c r="N4229" s="159" t="n">
        <v>2559942.36</v>
      </c>
      <c r="O4229" s="162">
        <f>MIN(K4229,L4229,M4229,N4229)</f>
        <v/>
      </c>
      <c r="P4229" s="162">
        <f>MAX(K4229,L4229,M4229,N4229)</f>
        <v/>
      </c>
      <c r="Q4229" s="162">
        <f>MEDIAN(K4229,L4229,M4229,N4229)</f>
        <v/>
      </c>
      <c r="R4229" s="162">
        <f>AVERAGE(K4229,L4229,M4229,N4229)</f>
        <v/>
      </c>
      <c r="S4229" s="162">
        <f>AVERAGE(O4229,Q4229)</f>
        <v/>
      </c>
      <c r="T4229" s="162">
        <f>AVERAGE(P4229,Q4229)</f>
        <v/>
      </c>
      <c r="U4229" s="41">
        <f>STDEVA(K4229,L4229,M4229,N4229)</f>
        <v/>
      </c>
      <c r="V4229" s="42">
        <f>U4229/Q4229</f>
        <v/>
      </c>
      <c r="W4229" s="43">
        <f>IF(X4229=O4229,"MENOR",IF(X4229=S4229,"PROM[MEN-MED]","PROMEDIO"))</f>
        <v/>
      </c>
      <c r="X4229" s="163">
        <f>IF(V4229&lt;=300%,O4229,IF(AND(V4229&gt;100%,V4229&lt;=150%),S4229,R4229))</f>
        <v/>
      </c>
      <c r="Y4229" s="162">
        <f>ROUND(X4229,0)</f>
        <v/>
      </c>
    </row>
    <row r="4230" ht="15.75" customHeight="1">
      <c r="B4230" s="57" t="inlineStr">
        <is>
          <t>7.22</t>
        </is>
      </c>
      <c r="C4230" s="32" t="n">
        <v>8714199</v>
      </c>
      <c r="D4230" s="59" t="inlineStr">
        <is>
          <t>CAMBIO DE PATIN DEL TENSOR DE LA CADENA</t>
        </is>
      </c>
      <c r="E4230" s="56" t="inlineStr">
        <is>
          <t>cambio de patin del tensor de la cadena</t>
        </is>
      </c>
      <c r="F4230" s="32" t="inlineStr">
        <is>
          <t>Unidad</t>
        </is>
      </c>
      <c r="G4230" s="35" t="inlineStr">
        <is>
          <t>suministro</t>
        </is>
      </c>
      <c r="H4230" s="159" t="n">
        <v>1978375</v>
      </c>
      <c r="I4230" s="37" t="n">
        <v>158.91</v>
      </c>
      <c r="J4230" s="37" t="n">
        <v>151.76</v>
      </c>
      <c r="K4230" s="160">
        <f>H4230*(I4230/J4230)</f>
        <v/>
      </c>
      <c r="L4230" s="159" t="n">
        <v>2563718.4118</v>
      </c>
      <c r="M4230" s="159" t="n">
        <v>2489047</v>
      </c>
      <c r="N4230" s="159" t="n">
        <v>2688170.76</v>
      </c>
      <c r="O4230" s="162">
        <f>MIN(K4230,L4230,M4230,N4230)</f>
        <v/>
      </c>
      <c r="P4230" s="162">
        <f>MAX(K4230,L4230,M4230,N4230)</f>
        <v/>
      </c>
      <c r="Q4230" s="162">
        <f>MEDIAN(K4230,L4230,M4230,N4230)</f>
        <v/>
      </c>
      <c r="R4230" s="162">
        <f>AVERAGE(K4230,L4230,M4230,N4230)</f>
        <v/>
      </c>
      <c r="S4230" s="162">
        <f>AVERAGE(O4230,Q4230)</f>
        <v/>
      </c>
      <c r="T4230" s="162">
        <f>AVERAGE(P4230,Q4230)</f>
        <v/>
      </c>
      <c r="U4230" s="41">
        <f>STDEVA(K4230,L4230,M4230,N4230)</f>
        <v/>
      </c>
      <c r="V4230" s="42">
        <f>U4230/Q4230</f>
        <v/>
      </c>
      <c r="W4230" s="43">
        <f>IF(X4230=O4230,"MENOR",IF(X4230=S4230,"PROM[MEN-MED]","PROMEDIO"))</f>
        <v/>
      </c>
      <c r="X4230" s="163">
        <f>IF(V4230&lt;=300%,O4230,IF(AND(V4230&gt;100%,V4230&lt;=150%),S4230,R4230))</f>
        <v/>
      </c>
      <c r="Y4230" s="162">
        <f>ROUND(X4230,0)</f>
        <v/>
      </c>
    </row>
    <row r="4231" ht="15.75" customHeight="1">
      <c r="B4231" s="57" t="inlineStr">
        <is>
          <t>7.23</t>
        </is>
      </c>
      <c r="C4231" s="32" t="n">
        <v>8714199</v>
      </c>
      <c r="D4231" s="59" t="inlineStr">
        <is>
          <t>CAMBIO DE AMORTIGUADOR DE VIBRACIONES DE LA CADENA</t>
        </is>
      </c>
      <c r="E4231" s="56" t="inlineStr">
        <is>
          <t>cambio de amortiguador de vibraciones de la cadena</t>
        </is>
      </c>
      <c r="F4231" s="32" t="inlineStr">
        <is>
          <t>Unidad</t>
        </is>
      </c>
      <c r="G4231" s="35" t="inlineStr">
        <is>
          <t>suministro</t>
        </is>
      </c>
      <c r="H4231" s="159" t="n">
        <v>1899240</v>
      </c>
      <c r="I4231" s="37" t="n">
        <v>158.91</v>
      </c>
      <c r="J4231" s="37" t="n">
        <v>151.76</v>
      </c>
      <c r="K4231" s="160">
        <f>H4231*(I4231/J4231)</f>
        <v/>
      </c>
      <c r="L4231" s="159" t="n">
        <v>2354168.0036</v>
      </c>
      <c r="M4231" s="159" t="n">
        <v>2285600</v>
      </c>
      <c r="N4231" s="159" t="n">
        <v>2468448</v>
      </c>
      <c r="O4231" s="162">
        <f>MIN(K4231,L4231,M4231,N4231)</f>
        <v/>
      </c>
      <c r="P4231" s="162">
        <f>MAX(K4231,L4231,M4231,N4231)</f>
        <v/>
      </c>
      <c r="Q4231" s="162">
        <f>MEDIAN(K4231,L4231,M4231,N4231)</f>
        <v/>
      </c>
      <c r="R4231" s="162">
        <f>AVERAGE(K4231,L4231,M4231,N4231)</f>
        <v/>
      </c>
      <c r="S4231" s="162">
        <f>AVERAGE(O4231,Q4231)</f>
        <v/>
      </c>
      <c r="T4231" s="162">
        <f>AVERAGE(P4231,Q4231)</f>
        <v/>
      </c>
      <c r="U4231" s="41">
        <f>STDEVA(K4231,L4231,M4231,N4231)</f>
        <v/>
      </c>
      <c r="V4231" s="42">
        <f>U4231/Q4231</f>
        <v/>
      </c>
      <c r="W4231" s="43">
        <f>IF(X4231=O4231,"MENOR",IF(X4231=S4231,"PROM[MEN-MED]","PROMEDIO"))</f>
        <v/>
      </c>
      <c r="X4231" s="163">
        <f>IF(V4231&lt;=300%,O4231,IF(AND(V4231&gt;100%,V4231&lt;=150%),S4231,R4231))</f>
        <v/>
      </c>
      <c r="Y4231" s="162">
        <f>ROUND(X4231,0)</f>
        <v/>
      </c>
    </row>
    <row r="4232" ht="15.75" customHeight="1">
      <c r="B4232" s="57" t="inlineStr">
        <is>
          <t>7.24</t>
        </is>
      </c>
      <c r="C4232" s="32" t="n">
        <v>8714199</v>
      </c>
      <c r="D4232" s="59" t="inlineStr">
        <is>
          <t>CAMBIO DE CULATA DERECHA</t>
        </is>
      </c>
      <c r="E4232" s="56" t="inlineStr">
        <is>
          <t>cambio de culata derecha</t>
        </is>
      </c>
      <c r="F4232" s="32" t="inlineStr">
        <is>
          <t>Unidad</t>
        </is>
      </c>
      <c r="G4232" s="35" t="inlineStr">
        <is>
          <t>suministro</t>
        </is>
      </c>
      <c r="H4232" s="159" t="n">
        <v>2238390</v>
      </c>
      <c r="I4232" s="37" t="n">
        <v>158.91</v>
      </c>
      <c r="J4232" s="37" t="n">
        <v>151.76</v>
      </c>
      <c r="K4232" s="160">
        <f>H4232*(I4232/J4232)</f>
        <v/>
      </c>
      <c r="L4232" s="159" t="n">
        <v>3135978.1663</v>
      </c>
      <c r="M4232" s="159" t="n">
        <v>3044639</v>
      </c>
      <c r="N4232" s="159" t="n">
        <v>3288210.12</v>
      </c>
      <c r="O4232" s="162">
        <f>MIN(K4232,L4232,M4232,N4232)</f>
        <v/>
      </c>
      <c r="P4232" s="162">
        <f>MAX(K4232,L4232,M4232,N4232)</f>
        <v/>
      </c>
      <c r="Q4232" s="162">
        <f>MEDIAN(K4232,L4232,M4232,N4232)</f>
        <v/>
      </c>
      <c r="R4232" s="162">
        <f>AVERAGE(K4232,L4232,M4232,N4232)</f>
        <v/>
      </c>
      <c r="S4232" s="162">
        <f>AVERAGE(O4232,Q4232)</f>
        <v/>
      </c>
      <c r="T4232" s="162">
        <f>AVERAGE(P4232,Q4232)</f>
        <v/>
      </c>
      <c r="U4232" s="41">
        <f>STDEVA(K4232,L4232,M4232,N4232)</f>
        <v/>
      </c>
      <c r="V4232" s="42">
        <f>U4232/Q4232</f>
        <v/>
      </c>
      <c r="W4232" s="43">
        <f>IF(X4232=O4232,"MENOR",IF(X4232=S4232,"PROM[MEN-MED]","PROMEDIO"))</f>
        <v/>
      </c>
      <c r="X4232" s="163">
        <f>IF(V4232&lt;=300%,O4232,IF(AND(V4232&gt;100%,V4232&lt;=150%),S4232,R4232))</f>
        <v/>
      </c>
      <c r="Y4232" s="162">
        <f>ROUND(X4232,0)</f>
        <v/>
      </c>
    </row>
    <row r="4233" ht="15.75" customHeight="1">
      <c r="B4233" s="57" t="inlineStr">
        <is>
          <t>7.25</t>
        </is>
      </c>
      <c r="C4233" s="32" t="n">
        <v>8714199</v>
      </c>
      <c r="D4233" s="59" t="inlineStr">
        <is>
          <t xml:space="preserve">CAMBIO DE CULATA IZQUIERDA </t>
        </is>
      </c>
      <c r="E4233" s="56" t="inlineStr">
        <is>
          <t xml:space="preserve">cambio de culata izquierda </t>
        </is>
      </c>
      <c r="F4233" s="32" t="inlineStr">
        <is>
          <t>Unidad</t>
        </is>
      </c>
      <c r="G4233" s="35" t="inlineStr">
        <is>
          <t>suministro</t>
        </is>
      </c>
      <c r="H4233" s="159" t="n">
        <v>2238390</v>
      </c>
      <c r="I4233" s="37" t="n">
        <v>158.91</v>
      </c>
      <c r="J4233" s="37" t="n">
        <v>151.76</v>
      </c>
      <c r="K4233" s="160">
        <f>H4233*(I4233/J4233)</f>
        <v/>
      </c>
      <c r="L4233" s="159" t="n">
        <v>3257763.3137</v>
      </c>
      <c r="M4233" s="159" t="n">
        <v>3162877</v>
      </c>
      <c r="N4233" s="159" t="n">
        <v>3415907.16</v>
      </c>
      <c r="O4233" s="162">
        <f>MIN(K4233,L4233,M4233,N4233)</f>
        <v/>
      </c>
      <c r="P4233" s="162">
        <f>MAX(K4233,L4233,M4233,N4233)</f>
        <v/>
      </c>
      <c r="Q4233" s="162">
        <f>MEDIAN(K4233,L4233,M4233,N4233)</f>
        <v/>
      </c>
      <c r="R4233" s="162">
        <f>AVERAGE(K4233,L4233,M4233,N4233)</f>
        <v/>
      </c>
      <c r="S4233" s="162">
        <f>AVERAGE(O4233,Q4233)</f>
        <v/>
      </c>
      <c r="T4233" s="162">
        <f>AVERAGE(P4233,Q4233)</f>
        <v/>
      </c>
      <c r="U4233" s="41">
        <f>STDEVA(K4233,L4233,M4233,N4233)</f>
        <v/>
      </c>
      <c r="V4233" s="42">
        <f>U4233/Q4233</f>
        <v/>
      </c>
      <c r="W4233" s="43">
        <f>IF(X4233=O4233,"MENOR",IF(X4233=S4233,"PROM[MEN-MED]","PROMEDIO"))</f>
        <v/>
      </c>
      <c r="X4233" s="163">
        <f>IF(V4233&lt;=300%,O4233,IF(AND(V4233&gt;100%,V4233&lt;=150%),S4233,R4233))</f>
        <v/>
      </c>
      <c r="Y4233" s="162">
        <f>ROUND(X4233,0)</f>
        <v/>
      </c>
    </row>
    <row r="4234" ht="15.75" customHeight="1">
      <c r="B4234" s="57" t="inlineStr">
        <is>
          <t>7.26</t>
        </is>
      </c>
      <c r="C4234" s="32" t="n">
        <v>8714199</v>
      </c>
      <c r="D4234" s="59" t="inlineStr">
        <is>
          <t xml:space="preserve">CAMBIO DE JUNTA CULATA DERECHA </t>
        </is>
      </c>
      <c r="E4234" s="56" t="inlineStr">
        <is>
          <t xml:space="preserve">cambio de junta culata derecha </t>
        </is>
      </c>
      <c r="F4234" s="32" t="inlineStr">
        <is>
          <t>Unidad</t>
        </is>
      </c>
      <c r="G4234" s="35" t="inlineStr">
        <is>
          <t>suministro</t>
        </is>
      </c>
      <c r="H4234" s="159" t="n">
        <v>1356600</v>
      </c>
      <c r="I4234" s="37" t="n">
        <v>158.91</v>
      </c>
      <c r="J4234" s="37" t="n">
        <v>151.76</v>
      </c>
      <c r="K4234" s="160">
        <f>H4234*(I4234/J4234)</f>
        <v/>
      </c>
      <c r="L4234" s="159" t="n">
        <v>1720882.8</v>
      </c>
      <c r="M4234" s="159" t="n">
        <v>1670760</v>
      </c>
      <c r="N4234" s="159" t="n">
        <v>1804420.8</v>
      </c>
      <c r="O4234" s="162">
        <f>MIN(K4234,L4234,M4234,N4234)</f>
        <v/>
      </c>
      <c r="P4234" s="162">
        <f>MAX(K4234,L4234,M4234,N4234)</f>
        <v/>
      </c>
      <c r="Q4234" s="162">
        <f>MEDIAN(K4234,L4234,M4234,N4234)</f>
        <v/>
      </c>
      <c r="R4234" s="162">
        <f>AVERAGE(K4234,L4234,M4234,N4234)</f>
        <v/>
      </c>
      <c r="S4234" s="162">
        <f>AVERAGE(O4234,Q4234)</f>
        <v/>
      </c>
      <c r="T4234" s="162">
        <f>AVERAGE(P4234,Q4234)</f>
        <v/>
      </c>
      <c r="U4234" s="41">
        <f>STDEVA(K4234,L4234,M4234,N4234)</f>
        <v/>
      </c>
      <c r="V4234" s="42">
        <f>U4234/Q4234</f>
        <v/>
      </c>
      <c r="W4234" s="43">
        <f>IF(X4234=O4234,"MENOR",IF(X4234=S4234,"PROM[MEN-MED]","PROMEDIO"))</f>
        <v/>
      </c>
      <c r="X4234" s="163">
        <f>IF(V4234&lt;=300%,O4234,IF(AND(V4234&gt;100%,V4234&lt;=150%),S4234,R4234))</f>
        <v/>
      </c>
      <c r="Y4234" s="162">
        <f>ROUND(X4234,0)</f>
        <v/>
      </c>
    </row>
    <row r="4235" ht="15.75" customHeight="1">
      <c r="B4235" s="57" t="inlineStr">
        <is>
          <t>7.27</t>
        </is>
      </c>
      <c r="C4235" s="32" t="n">
        <v>8714199</v>
      </c>
      <c r="D4235" s="59" t="inlineStr">
        <is>
          <t>CAMBIO DE JUNTA CULATA IZQUIERDA</t>
        </is>
      </c>
      <c r="E4235" s="56" t="inlineStr">
        <is>
          <t>cambio de junta culata izquierda</t>
        </is>
      </c>
      <c r="F4235" s="32" t="inlineStr">
        <is>
          <t>Unidad</t>
        </is>
      </c>
      <c r="G4235" s="35" t="inlineStr">
        <is>
          <t>suministro</t>
        </is>
      </c>
      <c r="H4235" s="159" t="n">
        <v>1356600</v>
      </c>
      <c r="I4235" s="37" t="n">
        <v>158.91</v>
      </c>
      <c r="J4235" s="37" t="n">
        <v>151.76</v>
      </c>
      <c r="K4235" s="160">
        <f>H4235*(I4235/J4235)</f>
        <v/>
      </c>
      <c r="L4235" s="159" t="n">
        <v>1753976.7</v>
      </c>
      <c r="M4235" s="159" t="n">
        <v>1702890</v>
      </c>
      <c r="N4235" s="159" t="n">
        <v>1839121.2</v>
      </c>
      <c r="O4235" s="162">
        <f>MIN(K4235,L4235,M4235,N4235)</f>
        <v/>
      </c>
      <c r="P4235" s="162">
        <f>MAX(K4235,L4235,M4235,N4235)</f>
        <v/>
      </c>
      <c r="Q4235" s="162">
        <f>MEDIAN(K4235,L4235,M4235,N4235)</f>
        <v/>
      </c>
      <c r="R4235" s="162">
        <f>AVERAGE(K4235,L4235,M4235,N4235)</f>
        <v/>
      </c>
      <c r="S4235" s="162">
        <f>AVERAGE(O4235,Q4235)</f>
        <v/>
      </c>
      <c r="T4235" s="162">
        <f>AVERAGE(P4235,Q4235)</f>
        <v/>
      </c>
      <c r="U4235" s="41">
        <f>STDEVA(K4235,L4235,M4235,N4235)</f>
        <v/>
      </c>
      <c r="V4235" s="42">
        <f>U4235/Q4235</f>
        <v/>
      </c>
      <c r="W4235" s="43">
        <f>IF(X4235=O4235,"MENOR",IF(X4235=S4235,"PROM[MEN-MED]","PROMEDIO"))</f>
        <v/>
      </c>
      <c r="X4235" s="163">
        <f>IF(V4235&lt;=300%,O4235,IF(AND(V4235&gt;100%,V4235&lt;=150%),S4235,R4235))</f>
        <v/>
      </c>
      <c r="Y4235" s="162">
        <f>ROUND(X4235,0)</f>
        <v/>
      </c>
    </row>
    <row r="4236" ht="15.75" customHeight="1">
      <c r="B4236" s="57" t="inlineStr">
        <is>
          <t>7.28</t>
        </is>
      </c>
      <c r="C4236" s="32" t="n">
        <v>8714199</v>
      </c>
      <c r="D4236" s="59" t="inlineStr">
        <is>
          <t xml:space="preserve">CAMBIO DE AISLANTE DE MONTAJE DELANTERO DERECHO DEL MOTOR </t>
        </is>
      </c>
      <c r="E4236" s="56" t="inlineStr">
        <is>
          <t xml:space="preserve">cambio de aislante de montaje delantero derecho del motor </t>
        </is>
      </c>
      <c r="F4236" s="32" t="inlineStr">
        <is>
          <t>Unidad</t>
        </is>
      </c>
      <c r="G4236" s="35" t="inlineStr">
        <is>
          <t>suministro</t>
        </is>
      </c>
      <c r="H4236" s="159" t="n">
        <v>848327</v>
      </c>
      <c r="I4236" s="37" t="n">
        <v>158.91</v>
      </c>
      <c r="J4236" s="37" t="n">
        <v>151.76</v>
      </c>
      <c r="K4236" s="160">
        <f>H4236*(I4236/J4236)</f>
        <v/>
      </c>
      <c r="L4236" s="159" t="n">
        <v>1033080.7333</v>
      </c>
      <c r="M4236" s="159" t="n">
        <v>1002991</v>
      </c>
      <c r="N4236" s="159" t="n">
        <v>1083230.28</v>
      </c>
      <c r="O4236" s="162">
        <f>MIN(K4236,L4236,M4236,N4236)</f>
        <v/>
      </c>
      <c r="P4236" s="162">
        <f>MAX(K4236,L4236,M4236,N4236)</f>
        <v/>
      </c>
      <c r="Q4236" s="162">
        <f>MEDIAN(K4236,L4236,M4236,N4236)</f>
        <v/>
      </c>
      <c r="R4236" s="162">
        <f>AVERAGE(K4236,L4236,M4236,N4236)</f>
        <v/>
      </c>
      <c r="S4236" s="162">
        <f>AVERAGE(O4236,Q4236)</f>
        <v/>
      </c>
      <c r="T4236" s="162">
        <f>AVERAGE(P4236,Q4236)</f>
        <v/>
      </c>
      <c r="U4236" s="41">
        <f>STDEVA(K4236,L4236,M4236,N4236)</f>
        <v/>
      </c>
      <c r="V4236" s="42">
        <f>U4236/Q4236</f>
        <v/>
      </c>
      <c r="W4236" s="43">
        <f>IF(X4236=O4236,"MENOR",IF(X4236=S4236,"PROM[MEN-MED]","PROMEDIO"))</f>
        <v/>
      </c>
      <c r="X4236" s="163">
        <f>IF(V4236&lt;=300%,O4236,IF(AND(V4236&gt;100%,V4236&lt;=150%),S4236,R4236))</f>
        <v/>
      </c>
      <c r="Y4236" s="162">
        <f>ROUND(X4236,0)</f>
        <v/>
      </c>
    </row>
    <row r="4237" ht="15.75" customHeight="1">
      <c r="B4237" s="57" t="inlineStr">
        <is>
          <t>7.29</t>
        </is>
      </c>
      <c r="C4237" s="32" t="n">
        <v>8714199</v>
      </c>
      <c r="D4237" s="59" t="inlineStr">
        <is>
          <t xml:space="preserve">CAMBIO DE AISLANTE DE MONTAJE DELANTERO IZQUIERDO DEL MOTOR </t>
        </is>
      </c>
      <c r="E4237" s="56" t="inlineStr">
        <is>
          <t xml:space="preserve">cambio de aislante de montaje delantero izquierdo del motor </t>
        </is>
      </c>
      <c r="F4237" s="32" t="inlineStr">
        <is>
          <t>Unidad</t>
        </is>
      </c>
      <c r="G4237" s="35" t="inlineStr">
        <is>
          <t>suministro</t>
        </is>
      </c>
      <c r="H4237" s="159" t="n">
        <v>898748</v>
      </c>
      <c r="I4237" s="37" t="n">
        <v>158.91</v>
      </c>
      <c r="J4237" s="37" t="n">
        <v>151.76</v>
      </c>
      <c r="K4237" s="160">
        <f>H4237*(I4237/J4237)</f>
        <v/>
      </c>
      <c r="L4237" s="159" t="n">
        <v>1126052.6487</v>
      </c>
      <c r="M4237" s="159" t="n">
        <v>1093255</v>
      </c>
      <c r="N4237" s="159" t="n">
        <v>1180715.4</v>
      </c>
      <c r="O4237" s="162">
        <f>MIN(K4237,L4237,M4237,N4237)</f>
        <v/>
      </c>
      <c r="P4237" s="162">
        <f>MAX(K4237,L4237,M4237,N4237)</f>
        <v/>
      </c>
      <c r="Q4237" s="162">
        <f>MEDIAN(K4237,L4237,M4237,N4237)</f>
        <v/>
      </c>
      <c r="R4237" s="162">
        <f>AVERAGE(K4237,L4237,M4237,N4237)</f>
        <v/>
      </c>
      <c r="S4237" s="162">
        <f>AVERAGE(O4237,Q4237)</f>
        <v/>
      </c>
      <c r="T4237" s="162">
        <f>AVERAGE(P4237,Q4237)</f>
        <v/>
      </c>
      <c r="U4237" s="41">
        <f>STDEVA(K4237,L4237,M4237,N4237)</f>
        <v/>
      </c>
      <c r="V4237" s="42">
        <f>U4237/Q4237</f>
        <v/>
      </c>
      <c r="W4237" s="43">
        <f>IF(X4237=O4237,"MENOR",IF(X4237=S4237,"PROM[MEN-MED]","PROMEDIO"))</f>
        <v/>
      </c>
      <c r="X4237" s="163">
        <f>IF(V4237&lt;=300%,O4237,IF(AND(V4237&gt;100%,V4237&lt;=150%),S4237,R4237))</f>
        <v/>
      </c>
      <c r="Y4237" s="162">
        <f>ROUND(X4237,0)</f>
        <v/>
      </c>
    </row>
    <row r="4238" ht="15.75" customHeight="1">
      <c r="B4238" s="57" t="inlineStr">
        <is>
          <t>7.30</t>
        </is>
      </c>
      <c r="C4238" s="32" t="n">
        <v>8714199</v>
      </c>
      <c r="D4238" s="59" t="inlineStr">
        <is>
          <t>CAMBIO DE SUBCONJUNTO DEL TUBO DE DESCARGA DE COMBUSTIBLE</t>
        </is>
      </c>
      <c r="E4238" s="56" t="inlineStr">
        <is>
          <t>cambio de subconjunto del tubo de descarga de combustible</t>
        </is>
      </c>
      <c r="F4238" s="32" t="inlineStr">
        <is>
          <t>Unidad</t>
        </is>
      </c>
      <c r="G4238" s="35" t="inlineStr">
        <is>
          <t>suministro</t>
        </is>
      </c>
      <c r="H4238" s="159" t="n">
        <v>407545</v>
      </c>
      <c r="I4238" s="37" t="n">
        <v>158.91</v>
      </c>
      <c r="J4238" s="37" t="n">
        <v>151.76</v>
      </c>
      <c r="K4238" s="160">
        <f>H4238*(I4238/J4238)</f>
        <v/>
      </c>
      <c r="L4238" s="159" t="n">
        <v>496302.4115</v>
      </c>
      <c r="M4238" s="159" t="n">
        <v>481847</v>
      </c>
      <c r="N4238" s="159" t="n">
        <v>520394.76</v>
      </c>
      <c r="O4238" s="162">
        <f>MIN(K4238,L4238,M4238,N4238)</f>
        <v/>
      </c>
      <c r="P4238" s="162">
        <f>MAX(K4238,L4238,M4238,N4238)</f>
        <v/>
      </c>
      <c r="Q4238" s="162">
        <f>MEDIAN(K4238,L4238,M4238,N4238)</f>
        <v/>
      </c>
      <c r="R4238" s="162">
        <f>AVERAGE(K4238,L4238,M4238,N4238)</f>
        <v/>
      </c>
      <c r="S4238" s="162">
        <f>AVERAGE(O4238,Q4238)</f>
        <v/>
      </c>
      <c r="T4238" s="162">
        <f>AVERAGE(P4238,Q4238)</f>
        <v/>
      </c>
      <c r="U4238" s="41">
        <f>STDEVA(K4238,L4238,M4238,N4238)</f>
        <v/>
      </c>
      <c r="V4238" s="42">
        <f>U4238/Q4238</f>
        <v/>
      </c>
      <c r="W4238" s="43">
        <f>IF(X4238=O4238,"MENOR",IF(X4238=S4238,"PROM[MEN-MED]","PROMEDIO"))</f>
        <v/>
      </c>
      <c r="X4238" s="163">
        <f>IF(V4238&lt;=300%,O4238,IF(AND(V4238&gt;100%,V4238&lt;=150%),S4238,R4238))</f>
        <v/>
      </c>
      <c r="Y4238" s="162">
        <f>ROUND(X4238,0)</f>
        <v/>
      </c>
    </row>
    <row r="4239" ht="15.75" customHeight="1">
      <c r="B4239" s="57" t="inlineStr">
        <is>
          <t>7.31</t>
        </is>
      </c>
      <c r="C4239" s="32" t="n">
        <v>8714199</v>
      </c>
      <c r="D4239" s="59" t="inlineStr">
        <is>
          <t>CAMBIO DE TUBO DE COMBUSTIBLE SUB- ASSEMBLY</t>
        </is>
      </c>
      <c r="E4239" s="56" t="inlineStr">
        <is>
          <t>cambio de tubo de combustible sub- assembly</t>
        </is>
      </c>
      <c r="F4239" s="32" t="inlineStr">
        <is>
          <t>Unidad</t>
        </is>
      </c>
      <c r="G4239" s="35" t="inlineStr">
        <is>
          <t>suministro</t>
        </is>
      </c>
      <c r="H4239" s="159" t="n">
        <v>493463</v>
      </c>
      <c r="I4239" s="37" t="n">
        <v>158.91</v>
      </c>
      <c r="J4239" s="37" t="n">
        <v>151.76</v>
      </c>
      <c r="K4239" s="160">
        <f>H4239*(I4239/J4239)</f>
        <v/>
      </c>
      <c r="L4239" s="159" t="n">
        <v>679139.7711</v>
      </c>
      <c r="M4239" s="159" t="n">
        <v>659359</v>
      </c>
      <c r="N4239" s="159" t="n">
        <v>712107.72</v>
      </c>
      <c r="O4239" s="162">
        <f>MIN(K4239,L4239,M4239,N4239)</f>
        <v/>
      </c>
      <c r="P4239" s="162">
        <f>MAX(K4239,L4239,M4239,N4239)</f>
        <v/>
      </c>
      <c r="Q4239" s="162">
        <f>MEDIAN(K4239,L4239,M4239,N4239)</f>
        <v/>
      </c>
      <c r="R4239" s="162">
        <f>AVERAGE(K4239,L4239,M4239,N4239)</f>
        <v/>
      </c>
      <c r="S4239" s="162">
        <f>AVERAGE(O4239,Q4239)</f>
        <v/>
      </c>
      <c r="T4239" s="162">
        <f>AVERAGE(P4239,Q4239)</f>
        <v/>
      </c>
      <c r="U4239" s="41">
        <f>STDEVA(K4239,L4239,M4239,N4239)</f>
        <v/>
      </c>
      <c r="V4239" s="42">
        <f>U4239/Q4239</f>
        <v/>
      </c>
      <c r="W4239" s="43">
        <f>IF(X4239=O4239,"MENOR",IF(X4239=S4239,"PROM[MEN-MED]","PROMEDIO"))</f>
        <v/>
      </c>
      <c r="X4239" s="163">
        <f>IF(V4239&lt;=300%,O4239,IF(AND(V4239&gt;100%,V4239&lt;=150%),S4239,R4239))</f>
        <v/>
      </c>
      <c r="Y4239" s="162">
        <f>ROUND(X4239,0)</f>
        <v/>
      </c>
    </row>
    <row r="4240" ht="15.75" customHeight="1">
      <c r="B4240" s="57" t="inlineStr">
        <is>
          <t>7.32</t>
        </is>
      </c>
      <c r="C4240" s="32" t="n">
        <v>8714199</v>
      </c>
      <c r="D4240" s="59" t="inlineStr">
        <is>
          <t>CAMBIO DE COLECTOR DE ADMISION</t>
        </is>
      </c>
      <c r="E4240" s="56" t="inlineStr">
        <is>
          <t>cambio de colector de admision</t>
        </is>
      </c>
      <c r="F4240" s="32" t="inlineStr">
        <is>
          <t>Unidad</t>
        </is>
      </c>
      <c r="G4240" s="35" t="inlineStr">
        <is>
          <t>suministro</t>
        </is>
      </c>
      <c r="H4240" s="159" t="n">
        <v>957534</v>
      </c>
      <c r="I4240" s="37" t="n">
        <v>158.91</v>
      </c>
      <c r="J4240" s="37" t="n">
        <v>151.76</v>
      </c>
      <c r="K4240" s="160">
        <f>H4240*(I4240/J4240)</f>
        <v/>
      </c>
      <c r="L4240" s="159" t="n">
        <v>1199706.9252</v>
      </c>
      <c r="M4240" s="159" t="n">
        <v>1164764</v>
      </c>
      <c r="N4240" s="159" t="n">
        <v>1257945.12</v>
      </c>
      <c r="O4240" s="162">
        <f>MIN(K4240,L4240,M4240,N4240)</f>
        <v/>
      </c>
      <c r="P4240" s="162">
        <f>MAX(K4240,L4240,M4240,N4240)</f>
        <v/>
      </c>
      <c r="Q4240" s="162">
        <f>MEDIAN(K4240,L4240,M4240,N4240)</f>
        <v/>
      </c>
      <c r="R4240" s="162">
        <f>AVERAGE(K4240,L4240,M4240,N4240)</f>
        <v/>
      </c>
      <c r="S4240" s="162">
        <f>AVERAGE(O4240,Q4240)</f>
        <v/>
      </c>
      <c r="T4240" s="162">
        <f>AVERAGE(P4240,Q4240)</f>
        <v/>
      </c>
      <c r="U4240" s="41">
        <f>STDEVA(K4240,L4240,M4240,N4240)</f>
        <v/>
      </c>
      <c r="V4240" s="42">
        <f>U4240/Q4240</f>
        <v/>
      </c>
      <c r="W4240" s="43">
        <f>IF(X4240=O4240,"MENOR",IF(X4240=S4240,"PROM[MEN-MED]","PROMEDIO"))</f>
        <v/>
      </c>
      <c r="X4240" s="163">
        <f>IF(V4240&lt;=300%,O4240,IF(AND(V4240&gt;100%,V4240&lt;=150%),S4240,R4240))</f>
        <v/>
      </c>
      <c r="Y4240" s="162">
        <f>ROUND(X4240,0)</f>
        <v/>
      </c>
    </row>
    <row r="4241" ht="15.75" customHeight="1">
      <c r="B4241" s="57" t="inlineStr">
        <is>
          <t>7.33</t>
        </is>
      </c>
      <c r="C4241" s="32" t="n">
        <v>8714199</v>
      </c>
      <c r="D4241" s="59" t="inlineStr">
        <is>
          <t>CAMBIO DE JUNTA COLECTOR DE ADMISION</t>
        </is>
      </c>
      <c r="E4241" s="56" t="inlineStr">
        <is>
          <t>cambio de junta colector de admision</t>
        </is>
      </c>
      <c r="F4241" s="32" t="inlineStr">
        <is>
          <t>Unidad</t>
        </is>
      </c>
      <c r="G4241" s="35" t="inlineStr">
        <is>
          <t>suministro</t>
        </is>
      </c>
      <c r="H4241" s="159" t="n">
        <v>957534</v>
      </c>
      <c r="I4241" s="37" t="n">
        <v>158.91</v>
      </c>
      <c r="J4241" s="37" t="n">
        <v>151.76</v>
      </c>
      <c r="K4241" s="160">
        <f>H4241*(I4241/J4241)</f>
        <v/>
      </c>
      <c r="L4241" s="159" t="n">
        <v>1188494.3406</v>
      </c>
      <c r="M4241" s="159" t="n">
        <v>1153878</v>
      </c>
      <c r="N4241" s="159" t="n">
        <v>1246188.24</v>
      </c>
      <c r="O4241" s="162">
        <f>MIN(K4241,L4241,M4241,N4241)</f>
        <v/>
      </c>
      <c r="P4241" s="162">
        <f>MAX(K4241,L4241,M4241,N4241)</f>
        <v/>
      </c>
      <c r="Q4241" s="162">
        <f>MEDIAN(K4241,L4241,M4241,N4241)</f>
        <v/>
      </c>
      <c r="R4241" s="162">
        <f>AVERAGE(K4241,L4241,M4241,N4241)</f>
        <v/>
      </c>
      <c r="S4241" s="162">
        <f>AVERAGE(O4241,Q4241)</f>
        <v/>
      </c>
      <c r="T4241" s="162">
        <f>AVERAGE(P4241,Q4241)</f>
        <v/>
      </c>
      <c r="U4241" s="41">
        <f>STDEVA(K4241,L4241,M4241,N4241)</f>
        <v/>
      </c>
      <c r="V4241" s="42">
        <f>U4241/Q4241</f>
        <v/>
      </c>
      <c r="W4241" s="43">
        <f>IF(X4241=O4241,"MENOR",IF(X4241=S4241,"PROM[MEN-MED]","PROMEDIO"))</f>
        <v/>
      </c>
      <c r="X4241" s="163">
        <f>IF(V4241&lt;=300%,O4241,IF(AND(V4241&gt;100%,V4241&lt;=150%),S4241,R4241))</f>
        <v/>
      </c>
      <c r="Y4241" s="162">
        <f>ROUND(X4241,0)</f>
        <v/>
      </c>
    </row>
    <row r="4242" ht="15.75" customHeight="1">
      <c r="B4242" s="57" t="inlineStr">
        <is>
          <t>7.34</t>
        </is>
      </c>
      <c r="C4242" s="32" t="n">
        <v>8714199</v>
      </c>
      <c r="D4242" s="59" t="inlineStr">
        <is>
          <t xml:space="preserve">CAMBIO DE SUBCONJUNTO DEL COLADOR DE ACEITE </t>
        </is>
      </c>
      <c r="E4242" s="56" t="inlineStr">
        <is>
          <t xml:space="preserve">cambio de subconjunto del colador de aceite </t>
        </is>
      </c>
      <c r="F4242" s="32" t="inlineStr">
        <is>
          <t>Unidad</t>
        </is>
      </c>
      <c r="G4242" s="35" t="inlineStr">
        <is>
          <t>suministro</t>
        </is>
      </c>
      <c r="H4242" s="159" t="n">
        <v>683953</v>
      </c>
      <c r="I4242" s="37" t="n">
        <v>158.91</v>
      </c>
      <c r="J4242" s="37" t="n">
        <v>151.76</v>
      </c>
      <c r="K4242" s="160">
        <f>H4242*(I4242/J4242)</f>
        <v/>
      </c>
      <c r="L4242" s="159" t="n">
        <v>840915.6896</v>
      </c>
      <c r="M4242" s="159" t="n">
        <v>816423</v>
      </c>
      <c r="N4242" s="159" t="n">
        <v>881736.84</v>
      </c>
      <c r="O4242" s="162">
        <f>MIN(K4242,L4242,M4242,N4242)</f>
        <v/>
      </c>
      <c r="P4242" s="162">
        <f>MAX(K4242,L4242,M4242,N4242)</f>
        <v/>
      </c>
      <c r="Q4242" s="162">
        <f>MEDIAN(K4242,L4242,M4242,N4242)</f>
        <v/>
      </c>
      <c r="R4242" s="162">
        <f>AVERAGE(K4242,L4242,M4242,N4242)</f>
        <v/>
      </c>
      <c r="S4242" s="162">
        <f>AVERAGE(O4242,Q4242)</f>
        <v/>
      </c>
      <c r="T4242" s="162">
        <f>AVERAGE(P4242,Q4242)</f>
        <v/>
      </c>
      <c r="U4242" s="41">
        <f>STDEVA(K4242,L4242,M4242,N4242)</f>
        <v/>
      </c>
      <c r="V4242" s="42">
        <f>U4242/Q4242</f>
        <v/>
      </c>
      <c r="W4242" s="43">
        <f>IF(X4242=O4242,"MENOR",IF(X4242=S4242,"PROM[MEN-MED]","PROMEDIO"))</f>
        <v/>
      </c>
      <c r="X4242" s="163">
        <f>IF(V4242&lt;=300%,O4242,IF(AND(V4242&gt;100%,V4242&lt;=150%),S4242,R4242))</f>
        <v/>
      </c>
      <c r="Y4242" s="162">
        <f>ROUND(X4242,0)</f>
        <v/>
      </c>
    </row>
    <row r="4243" ht="15.75" customHeight="1">
      <c r="B4243" s="57" t="inlineStr">
        <is>
          <t>7.35</t>
        </is>
      </c>
      <c r="C4243" s="32" t="n">
        <v>8714199</v>
      </c>
      <c r="D4243" s="59" t="inlineStr">
        <is>
          <t xml:space="preserve">CAMBIO DE SEPARAVDOR DE LA CAMISA DE AGUA DEL BLOQUE DE CILINDROS </t>
        </is>
      </c>
      <c r="E4243" s="56" t="inlineStr">
        <is>
          <t xml:space="preserve">cambio de separavdor de la camisa de agua del bloque de cilindros </t>
        </is>
      </c>
      <c r="F4243" s="32" t="inlineStr">
        <is>
          <t>Unidad</t>
        </is>
      </c>
      <c r="G4243" s="35" t="inlineStr">
        <is>
          <t>suministro</t>
        </is>
      </c>
      <c r="H4243" s="159" t="n">
        <v>1352078</v>
      </c>
      <c r="I4243" s="37" t="n">
        <v>158.91</v>
      </c>
      <c r="J4243" s="37" t="n">
        <v>151.76</v>
      </c>
      <c r="K4243" s="160">
        <f>H4243*(I4243/J4243)</f>
        <v/>
      </c>
      <c r="L4243" s="159" t="n">
        <v>1665814.8836</v>
      </c>
      <c r="M4243" s="159" t="n">
        <v>1617296</v>
      </c>
      <c r="N4243" s="159" t="n">
        <v>1746679.68</v>
      </c>
      <c r="O4243" s="162">
        <f>MIN(K4243,L4243,M4243,N4243)</f>
        <v/>
      </c>
      <c r="P4243" s="162">
        <f>MAX(K4243,L4243,M4243,N4243)</f>
        <v/>
      </c>
      <c r="Q4243" s="162">
        <f>MEDIAN(K4243,L4243,M4243,N4243)</f>
        <v/>
      </c>
      <c r="R4243" s="162">
        <f>AVERAGE(K4243,L4243,M4243,N4243)</f>
        <v/>
      </c>
      <c r="S4243" s="162">
        <f>AVERAGE(O4243,Q4243)</f>
        <v/>
      </c>
      <c r="T4243" s="162">
        <f>AVERAGE(P4243,Q4243)</f>
        <v/>
      </c>
      <c r="U4243" s="41">
        <f>STDEVA(K4243,L4243,M4243,N4243)</f>
        <v/>
      </c>
      <c r="V4243" s="42">
        <f>U4243/Q4243</f>
        <v/>
      </c>
      <c r="W4243" s="43">
        <f>IF(X4243=O4243,"MENOR",IF(X4243=S4243,"PROM[MEN-MED]","PROMEDIO"))</f>
        <v/>
      </c>
      <c r="X4243" s="163">
        <f>IF(V4243&lt;=300%,O4243,IF(AND(V4243&gt;100%,V4243&lt;=150%),S4243,R4243))</f>
        <v/>
      </c>
      <c r="Y4243" s="162">
        <f>ROUND(X4243,0)</f>
        <v/>
      </c>
    </row>
    <row r="4244" ht="15.75" customHeight="1">
      <c r="B4244" s="57" t="inlineStr">
        <is>
          <t>7.36</t>
        </is>
      </c>
      <c r="C4244" s="32" t="n">
        <v>8714199</v>
      </c>
      <c r="D4244" s="59" t="inlineStr">
        <is>
          <t xml:space="preserve">CAMBIO DE VALVULA DE ESCAPE </t>
        </is>
      </c>
      <c r="E4244" s="56" t="inlineStr">
        <is>
          <t xml:space="preserve">cambio de valvula de escape </t>
        </is>
      </c>
      <c r="F4244" s="32" t="inlineStr">
        <is>
          <t>Unidad</t>
        </is>
      </c>
      <c r="G4244" s="35" t="inlineStr">
        <is>
          <t>suministro</t>
        </is>
      </c>
      <c r="H4244" s="159" t="n">
        <v>547162</v>
      </c>
      <c r="I4244" s="37" t="n">
        <v>158.91</v>
      </c>
      <c r="J4244" s="37" t="n">
        <v>151.76</v>
      </c>
      <c r="K4244" s="160">
        <f>H4244*(I4244/J4244)</f>
        <v/>
      </c>
      <c r="L4244" s="159" t="n">
        <v>672733.1681</v>
      </c>
      <c r="M4244" s="159" t="n">
        <v>653139</v>
      </c>
      <c r="N4244" s="159" t="n">
        <v>705390.12</v>
      </c>
      <c r="O4244" s="162">
        <f>MIN(K4244,L4244,M4244,N4244)</f>
        <v/>
      </c>
      <c r="P4244" s="162">
        <f>MAX(K4244,L4244,M4244,N4244)</f>
        <v/>
      </c>
      <c r="Q4244" s="162">
        <f>MEDIAN(K4244,L4244,M4244,N4244)</f>
        <v/>
      </c>
      <c r="R4244" s="162">
        <f>AVERAGE(K4244,L4244,M4244,N4244)</f>
        <v/>
      </c>
      <c r="S4244" s="162">
        <f>AVERAGE(O4244,Q4244)</f>
        <v/>
      </c>
      <c r="T4244" s="162">
        <f>AVERAGE(P4244,Q4244)</f>
        <v/>
      </c>
      <c r="U4244" s="41">
        <f>STDEVA(K4244,L4244,M4244,N4244)</f>
        <v/>
      </c>
      <c r="V4244" s="42">
        <f>U4244/Q4244</f>
        <v/>
      </c>
      <c r="W4244" s="43">
        <f>IF(X4244=O4244,"MENOR",IF(X4244=S4244,"PROM[MEN-MED]","PROMEDIO"))</f>
        <v/>
      </c>
      <c r="X4244" s="163">
        <f>IF(V4244&lt;=300%,O4244,IF(AND(V4244&gt;100%,V4244&lt;=150%),S4244,R4244))</f>
        <v/>
      </c>
      <c r="Y4244" s="162">
        <f>ROUND(X4244,0)</f>
        <v/>
      </c>
    </row>
    <row r="4245" ht="15.75" customHeight="1">
      <c r="B4245" s="57" t="inlineStr">
        <is>
          <t>7.37</t>
        </is>
      </c>
      <c r="C4245" s="32" t="n">
        <v>8714199</v>
      </c>
      <c r="D4245" s="59" t="inlineStr">
        <is>
          <t>CAMBIO DE VALVULA DE ADMISION</t>
        </is>
      </c>
      <c r="E4245" s="56" t="inlineStr">
        <is>
          <t>cambio de valvula de admision</t>
        </is>
      </c>
      <c r="F4245" s="32" t="inlineStr">
        <is>
          <t>Unidad</t>
        </is>
      </c>
      <c r="G4245" s="35" t="inlineStr">
        <is>
          <t>suministro</t>
        </is>
      </c>
      <c r="H4245" s="159" t="n">
        <v>547162</v>
      </c>
      <c r="I4245" s="37" t="n">
        <v>158.91</v>
      </c>
      <c r="J4245" s="37" t="n">
        <v>151.76</v>
      </c>
      <c r="K4245" s="160">
        <f>H4245*(I4245/J4245)</f>
        <v/>
      </c>
      <c r="L4245" s="159" t="n">
        <v>685546.3741</v>
      </c>
      <c r="M4245" s="159" t="n">
        <v>665579</v>
      </c>
      <c r="N4245" s="159" t="n">
        <v>718825.3199999999</v>
      </c>
      <c r="O4245" s="162">
        <f>MIN(K4245,L4245,M4245,N4245)</f>
        <v/>
      </c>
      <c r="P4245" s="162">
        <f>MAX(K4245,L4245,M4245,N4245)</f>
        <v/>
      </c>
      <c r="Q4245" s="162">
        <f>MEDIAN(K4245,L4245,M4245,N4245)</f>
        <v/>
      </c>
      <c r="R4245" s="162">
        <f>AVERAGE(K4245,L4245,M4245,N4245)</f>
        <v/>
      </c>
      <c r="S4245" s="162">
        <f>AVERAGE(O4245,Q4245)</f>
        <v/>
      </c>
      <c r="T4245" s="162">
        <f>AVERAGE(P4245,Q4245)</f>
        <v/>
      </c>
      <c r="U4245" s="41">
        <f>STDEVA(K4245,L4245,M4245,N4245)</f>
        <v/>
      </c>
      <c r="V4245" s="42">
        <f>U4245/Q4245</f>
        <v/>
      </c>
      <c r="W4245" s="43">
        <f>IF(X4245=O4245,"MENOR",IF(X4245=S4245,"PROM[MEN-MED]","PROMEDIO"))</f>
        <v/>
      </c>
      <c r="X4245" s="163">
        <f>IF(V4245&lt;=300%,O4245,IF(AND(V4245&gt;100%,V4245&lt;=150%),S4245,R4245))</f>
        <v/>
      </c>
      <c r="Y4245" s="162">
        <f>ROUND(X4245,0)</f>
        <v/>
      </c>
    </row>
    <row r="4246" ht="15.75" customHeight="1">
      <c r="B4246" s="57" t="inlineStr">
        <is>
          <t>7.38</t>
        </is>
      </c>
      <c r="C4246" s="32" t="n">
        <v>8714199</v>
      </c>
      <c r="D4246" s="59" t="inlineStr">
        <is>
          <t>CAMBIO DE CASQUILLO DE LA GUIA DE LA VALVULA DE ESCAPE</t>
        </is>
      </c>
      <c r="E4246" s="56" t="inlineStr">
        <is>
          <t>cambio de casquillo de la guia de la valvula de escape</t>
        </is>
      </c>
      <c r="F4246" s="32" t="inlineStr">
        <is>
          <t>Unidad</t>
        </is>
      </c>
      <c r="G4246" s="35" t="inlineStr">
        <is>
          <t>suministro</t>
        </is>
      </c>
      <c r="H4246" s="159" t="n">
        <v>547162</v>
      </c>
      <c r="I4246" s="37" t="n">
        <v>158.91</v>
      </c>
      <c r="J4246" s="37" t="n">
        <v>151.76</v>
      </c>
      <c r="K4246" s="160">
        <f>H4246*(I4246/J4246)</f>
        <v/>
      </c>
      <c r="L4246" s="159" t="n">
        <v>679139.7711</v>
      </c>
      <c r="M4246" s="159" t="n">
        <v>659359</v>
      </c>
      <c r="N4246" s="159" t="n">
        <v>712107.72</v>
      </c>
      <c r="O4246" s="162">
        <f>MIN(K4246,L4246,M4246,N4246)</f>
        <v/>
      </c>
      <c r="P4246" s="162">
        <f>MAX(K4246,L4246,M4246,N4246)</f>
        <v/>
      </c>
      <c r="Q4246" s="162">
        <f>MEDIAN(K4246,L4246,M4246,N4246)</f>
        <v/>
      </c>
      <c r="R4246" s="162">
        <f>AVERAGE(K4246,L4246,M4246,N4246)</f>
        <v/>
      </c>
      <c r="S4246" s="162">
        <f>AVERAGE(O4246,Q4246)</f>
        <v/>
      </c>
      <c r="T4246" s="162">
        <f>AVERAGE(P4246,Q4246)</f>
        <v/>
      </c>
      <c r="U4246" s="41">
        <f>STDEVA(K4246,L4246,M4246,N4246)</f>
        <v/>
      </c>
      <c r="V4246" s="42">
        <f>U4246/Q4246</f>
        <v/>
      </c>
      <c r="W4246" s="43">
        <f>IF(X4246=O4246,"MENOR",IF(X4246=S4246,"PROM[MEN-MED]","PROMEDIO"))</f>
        <v/>
      </c>
      <c r="X4246" s="163">
        <f>IF(V4246&lt;=300%,O4246,IF(AND(V4246&gt;100%,V4246&lt;=150%),S4246,R4246))</f>
        <v/>
      </c>
      <c r="Y4246" s="162">
        <f>ROUND(X4246,0)</f>
        <v/>
      </c>
    </row>
    <row r="4247" ht="15.75" customHeight="1">
      <c r="B4247" s="57" t="inlineStr">
        <is>
          <t>7.39</t>
        </is>
      </c>
      <c r="C4247" s="32" t="n">
        <v>8714199</v>
      </c>
      <c r="D4247" s="59" t="inlineStr">
        <is>
          <t xml:space="preserve">CAMBIO DE ASIENTO DEL MUELLE DE LA VALVULA </t>
        </is>
      </c>
      <c r="E4247" s="56" t="inlineStr">
        <is>
          <t xml:space="preserve">cambio de asiento del muelle de la valvula </t>
        </is>
      </c>
      <c r="F4247" s="32" t="inlineStr">
        <is>
          <t>Unidad</t>
        </is>
      </c>
      <c r="G4247" s="35" t="inlineStr">
        <is>
          <t>suministro</t>
        </is>
      </c>
      <c r="H4247" s="159" t="n">
        <v>547162</v>
      </c>
      <c r="I4247" s="37" t="n">
        <v>158.91</v>
      </c>
      <c r="J4247" s="37" t="n">
        <v>151.76</v>
      </c>
      <c r="K4247" s="160">
        <f>H4247*(I4247/J4247)</f>
        <v/>
      </c>
      <c r="L4247" s="159" t="n">
        <v>672733.1681</v>
      </c>
      <c r="M4247" s="159" t="n">
        <v>653139</v>
      </c>
      <c r="N4247" s="159" t="n">
        <v>705390.12</v>
      </c>
      <c r="O4247" s="162">
        <f>MIN(K4247,L4247,M4247,N4247)</f>
        <v/>
      </c>
      <c r="P4247" s="162">
        <f>MAX(K4247,L4247,M4247,N4247)</f>
        <v/>
      </c>
      <c r="Q4247" s="162">
        <f>MEDIAN(K4247,L4247,M4247,N4247)</f>
        <v/>
      </c>
      <c r="R4247" s="162">
        <f>AVERAGE(K4247,L4247,M4247,N4247)</f>
        <v/>
      </c>
      <c r="S4247" s="162">
        <f>AVERAGE(O4247,Q4247)</f>
        <v/>
      </c>
      <c r="T4247" s="162">
        <f>AVERAGE(P4247,Q4247)</f>
        <v/>
      </c>
      <c r="U4247" s="41">
        <f>STDEVA(K4247,L4247,M4247,N4247)</f>
        <v/>
      </c>
      <c r="V4247" s="42">
        <f>U4247/Q4247</f>
        <v/>
      </c>
      <c r="W4247" s="43">
        <f>IF(X4247=O4247,"MENOR",IF(X4247=S4247,"PROM[MEN-MED]","PROMEDIO"))</f>
        <v/>
      </c>
      <c r="X4247" s="163">
        <f>IF(V4247&lt;=300%,O4247,IF(AND(V4247&gt;100%,V4247&lt;=150%),S4247,R4247))</f>
        <v/>
      </c>
      <c r="Y4247" s="162">
        <f>ROUND(X4247,0)</f>
        <v/>
      </c>
    </row>
    <row r="4248" ht="15.75" customHeight="1">
      <c r="B4248" s="57" t="inlineStr">
        <is>
          <t>7.40</t>
        </is>
      </c>
      <c r="C4248" s="32" t="n">
        <v>8714199</v>
      </c>
      <c r="D4248" s="59" t="inlineStr">
        <is>
          <t>CAMBIO DE SELLO DE ACEITE DEL VAASTAGO DE LA VALVULA</t>
        </is>
      </c>
      <c r="E4248" s="56" t="inlineStr">
        <is>
          <t>cambio de sello de aceite del vaastago de la valvula</t>
        </is>
      </c>
      <c r="F4248" s="32" t="inlineStr">
        <is>
          <t>Unidad</t>
        </is>
      </c>
      <c r="G4248" s="35" t="inlineStr">
        <is>
          <t>suministro</t>
        </is>
      </c>
      <c r="H4248" s="159" t="n">
        <v>820743</v>
      </c>
      <c r="I4248" s="37" t="n">
        <v>158.91</v>
      </c>
      <c r="J4248" s="37" t="n">
        <v>151.76</v>
      </c>
      <c r="K4248" s="160">
        <f>H4248*(I4248/J4248)</f>
        <v/>
      </c>
      <c r="L4248" s="159" t="n">
        <v>1018710.1743</v>
      </c>
      <c r="M4248" s="159" t="n">
        <v>989039</v>
      </c>
      <c r="N4248" s="159" t="n">
        <v>1068162.12</v>
      </c>
      <c r="O4248" s="162">
        <f>MIN(K4248,L4248,M4248,N4248)</f>
        <v/>
      </c>
      <c r="P4248" s="162">
        <f>MAX(K4248,L4248,M4248,N4248)</f>
        <v/>
      </c>
      <c r="Q4248" s="162">
        <f>MEDIAN(K4248,L4248,M4248,N4248)</f>
        <v/>
      </c>
      <c r="R4248" s="162">
        <f>AVERAGE(K4248,L4248,M4248,N4248)</f>
        <v/>
      </c>
      <c r="S4248" s="162">
        <f>AVERAGE(O4248,Q4248)</f>
        <v/>
      </c>
      <c r="T4248" s="162">
        <f>AVERAGE(P4248,Q4248)</f>
        <v/>
      </c>
      <c r="U4248" s="41">
        <f>STDEVA(K4248,L4248,M4248,N4248)</f>
        <v/>
      </c>
      <c r="V4248" s="42">
        <f>U4248/Q4248</f>
        <v/>
      </c>
      <c r="W4248" s="43">
        <f>IF(X4248=O4248,"MENOR",IF(X4248=S4248,"PROM[MEN-MED]","PROMEDIO"))</f>
        <v/>
      </c>
      <c r="X4248" s="163">
        <f>IF(V4248&lt;=300%,O4248,IF(AND(V4248&gt;100%,V4248&lt;=150%),S4248,R4248))</f>
        <v/>
      </c>
      <c r="Y4248" s="162">
        <f>ROUND(X4248,0)</f>
        <v/>
      </c>
    </row>
    <row r="4249" ht="15.75" customHeight="1">
      <c r="B4249" s="57" t="inlineStr">
        <is>
          <t>7.41</t>
        </is>
      </c>
      <c r="C4249" s="32" t="n">
        <v>8714199</v>
      </c>
      <c r="D4249" s="59" t="inlineStr">
        <is>
          <t>CAMBIO DE MUELLE DE COMPRESION INTERNO</t>
        </is>
      </c>
      <c r="E4249" s="56" t="inlineStr">
        <is>
          <t>cambio de muelle de compresion interno</t>
        </is>
      </c>
      <c r="F4249" s="32" t="inlineStr">
        <is>
          <t>Unidad</t>
        </is>
      </c>
      <c r="G4249" s="35" t="inlineStr">
        <is>
          <t>suministro</t>
        </is>
      </c>
      <c r="H4249" s="159" t="n">
        <v>820743</v>
      </c>
      <c r="I4249" s="37" t="n">
        <v>158.91</v>
      </c>
      <c r="J4249" s="37" t="n">
        <v>151.76</v>
      </c>
      <c r="K4249" s="160">
        <f>H4249*(I4249/J4249)</f>
        <v/>
      </c>
      <c r="L4249" s="159" t="n">
        <v>989878.414</v>
      </c>
      <c r="M4249" s="159" t="n">
        <v>961047</v>
      </c>
      <c r="N4249" s="159" t="n">
        <v>1037930.76</v>
      </c>
      <c r="O4249" s="162">
        <f>MIN(K4249,L4249,M4249,N4249)</f>
        <v/>
      </c>
      <c r="P4249" s="162">
        <f>MAX(K4249,L4249,M4249,N4249)</f>
        <v/>
      </c>
      <c r="Q4249" s="162">
        <f>MEDIAN(K4249,L4249,M4249,N4249)</f>
        <v/>
      </c>
      <c r="R4249" s="162">
        <f>AVERAGE(K4249,L4249,M4249,N4249)</f>
        <v/>
      </c>
      <c r="S4249" s="162">
        <f>AVERAGE(O4249,Q4249)</f>
        <v/>
      </c>
      <c r="T4249" s="162">
        <f>AVERAGE(P4249,Q4249)</f>
        <v/>
      </c>
      <c r="U4249" s="41">
        <f>STDEVA(K4249,L4249,M4249,N4249)</f>
        <v/>
      </c>
      <c r="V4249" s="42">
        <f>U4249/Q4249</f>
        <v/>
      </c>
      <c r="W4249" s="43">
        <f>IF(X4249=O4249,"MENOR",IF(X4249=S4249,"PROM[MEN-MED]","PROMEDIO"))</f>
        <v/>
      </c>
      <c r="X4249" s="163">
        <f>IF(V4249&lt;=300%,O4249,IF(AND(V4249&gt;100%,V4249&lt;=150%),S4249,R4249))</f>
        <v/>
      </c>
      <c r="Y4249" s="162">
        <f>ROUND(X4249,0)</f>
        <v/>
      </c>
    </row>
    <row r="4250" ht="15.75" customHeight="1">
      <c r="B4250" s="57" t="inlineStr">
        <is>
          <t>7.42</t>
        </is>
      </c>
      <c r="C4250" s="32" t="n">
        <v>8714199</v>
      </c>
      <c r="D4250" s="59" t="inlineStr">
        <is>
          <t xml:space="preserve">CAMBIO DE RETEN DEL MUELLE DE LA VALVULA </t>
        </is>
      </c>
      <c r="E4250" s="56" t="inlineStr">
        <is>
          <t xml:space="preserve">cambio de reten del muelle de la valvula </t>
        </is>
      </c>
      <c r="F4250" s="32" t="inlineStr">
        <is>
          <t>Unidad</t>
        </is>
      </c>
      <c r="G4250" s="35" t="inlineStr">
        <is>
          <t>suministro</t>
        </is>
      </c>
      <c r="H4250" s="159" t="n">
        <v>820743</v>
      </c>
      <c r="I4250" s="37" t="n">
        <v>158.91</v>
      </c>
      <c r="J4250" s="37" t="n">
        <v>151.76</v>
      </c>
      <c r="K4250" s="160">
        <f>H4250*(I4250/J4250)</f>
        <v/>
      </c>
      <c r="L4250" s="159" t="n">
        <v>1028320.0669</v>
      </c>
      <c r="M4250" s="159" t="n">
        <v>998369</v>
      </c>
      <c r="N4250" s="159" t="n">
        <v>1078238.52</v>
      </c>
      <c r="O4250" s="162">
        <f>MIN(K4250,L4250,M4250,N4250)</f>
        <v/>
      </c>
      <c r="P4250" s="162">
        <f>MAX(K4250,L4250,M4250,N4250)</f>
        <v/>
      </c>
      <c r="Q4250" s="162">
        <f>MEDIAN(K4250,L4250,M4250,N4250)</f>
        <v/>
      </c>
      <c r="R4250" s="162">
        <f>AVERAGE(K4250,L4250,M4250,N4250)</f>
        <v/>
      </c>
      <c r="S4250" s="162">
        <f>AVERAGE(O4250,Q4250)</f>
        <v/>
      </c>
      <c r="T4250" s="162">
        <f>AVERAGE(P4250,Q4250)</f>
        <v/>
      </c>
      <c r="U4250" s="41">
        <f>STDEVA(K4250,L4250,M4250,N4250)</f>
        <v/>
      </c>
      <c r="V4250" s="42">
        <f>U4250/Q4250</f>
        <v/>
      </c>
      <c r="W4250" s="43">
        <f>IF(X4250=O4250,"MENOR",IF(X4250=S4250,"PROM[MEN-MED]","PROMEDIO"))</f>
        <v/>
      </c>
      <c r="X4250" s="163">
        <f>IF(V4250&lt;=300%,O4250,IF(AND(V4250&gt;100%,V4250&lt;=150%),S4250,R4250))</f>
        <v/>
      </c>
      <c r="Y4250" s="162">
        <f>ROUND(X4250,0)</f>
        <v/>
      </c>
    </row>
    <row r="4251" ht="15.75" customHeight="1">
      <c r="B4251" s="57" t="inlineStr">
        <is>
          <t>7.43</t>
        </is>
      </c>
      <c r="C4251" s="32" t="n">
        <v>8714199</v>
      </c>
      <c r="D4251" s="59" t="inlineStr">
        <is>
          <t xml:space="preserve">CAMBIO DE BLOQUEO DEL RETEN DEL MUELLE DE LA VALVULA </t>
        </is>
      </c>
      <c r="E4251" s="56" t="inlineStr">
        <is>
          <t xml:space="preserve">cambio de bloqueo del reten del muelle de la valvula </t>
        </is>
      </c>
      <c r="F4251" s="32" t="inlineStr">
        <is>
          <t>Unidad</t>
        </is>
      </c>
      <c r="G4251" s="35" t="inlineStr">
        <is>
          <t>suministro</t>
        </is>
      </c>
      <c r="H4251" s="159" t="n">
        <v>948490</v>
      </c>
      <c r="I4251" s="37" t="n">
        <v>158.91</v>
      </c>
      <c r="J4251" s="37" t="n">
        <v>151.76</v>
      </c>
      <c r="K4251" s="160">
        <f>H4251*(I4251/J4251)</f>
        <v/>
      </c>
      <c r="L4251" s="159" t="n">
        <v>1154857.634</v>
      </c>
      <c r="M4251" s="159" t="n">
        <v>1121221</v>
      </c>
      <c r="N4251" s="159" t="n">
        <v>1210918.68</v>
      </c>
      <c r="O4251" s="162">
        <f>MIN(K4251,L4251,M4251,N4251)</f>
        <v/>
      </c>
      <c r="P4251" s="162">
        <f>MAX(K4251,L4251,M4251,N4251)</f>
        <v/>
      </c>
      <c r="Q4251" s="162">
        <f>MEDIAN(K4251,L4251,M4251,N4251)</f>
        <v/>
      </c>
      <c r="R4251" s="162">
        <f>AVERAGE(K4251,L4251,M4251,N4251)</f>
        <v/>
      </c>
      <c r="S4251" s="162">
        <f>AVERAGE(O4251,Q4251)</f>
        <v/>
      </c>
      <c r="T4251" s="162">
        <f>AVERAGE(P4251,Q4251)</f>
        <v/>
      </c>
      <c r="U4251" s="41">
        <f>STDEVA(K4251,L4251,M4251,N4251)</f>
        <v/>
      </c>
      <c r="V4251" s="42">
        <f>U4251/Q4251</f>
        <v/>
      </c>
      <c r="W4251" s="43">
        <f>IF(X4251=O4251,"MENOR",IF(X4251=S4251,"PROM[MEN-MED]","PROMEDIO"))</f>
        <v/>
      </c>
      <c r="X4251" s="163">
        <f>IF(V4251&lt;=300%,O4251,IF(AND(V4251&gt;100%,V4251&lt;=150%),S4251,R4251))</f>
        <v/>
      </c>
      <c r="Y4251" s="162">
        <f>ROUND(X4251,0)</f>
        <v/>
      </c>
    </row>
    <row r="4252" ht="15.75" customHeight="1">
      <c r="B4252" s="57" t="inlineStr">
        <is>
          <t>7.44</t>
        </is>
      </c>
      <c r="C4252" s="32" t="n">
        <v>8714199</v>
      </c>
      <c r="D4252" s="59" t="inlineStr">
        <is>
          <t>CAMBIO DE ANILLO DE COMPRESION NO.1</t>
        </is>
      </c>
      <c r="E4252" s="56" t="inlineStr">
        <is>
          <t>cambio de anillo de compresion no.1</t>
        </is>
      </c>
      <c r="F4252" s="32" t="inlineStr">
        <is>
          <t>Unidad</t>
        </is>
      </c>
      <c r="G4252" s="35" t="inlineStr">
        <is>
          <t>suministro</t>
        </is>
      </c>
      <c r="H4252" s="159" t="n">
        <v>1243550</v>
      </c>
      <c r="I4252" s="37" t="n">
        <v>158.91</v>
      </c>
      <c r="J4252" s="37" t="n">
        <v>151.76</v>
      </c>
      <c r="K4252" s="160">
        <f>H4252*(I4252/J4252)</f>
        <v/>
      </c>
      <c r="L4252" s="159" t="n">
        <v>1558060.3955</v>
      </c>
      <c r="M4252" s="159" t="n">
        <v>1512680</v>
      </c>
      <c r="N4252" s="159" t="n">
        <v>1633694.4</v>
      </c>
      <c r="O4252" s="162">
        <f>MIN(K4252,L4252,M4252,N4252)</f>
        <v/>
      </c>
      <c r="P4252" s="162">
        <f>MAX(K4252,L4252,M4252,N4252)</f>
        <v/>
      </c>
      <c r="Q4252" s="162">
        <f>MEDIAN(K4252,L4252,M4252,N4252)</f>
        <v/>
      </c>
      <c r="R4252" s="162">
        <f>AVERAGE(K4252,L4252,M4252,N4252)</f>
        <v/>
      </c>
      <c r="S4252" s="162">
        <f>AVERAGE(O4252,Q4252)</f>
        <v/>
      </c>
      <c r="T4252" s="162">
        <f>AVERAGE(P4252,Q4252)</f>
        <v/>
      </c>
      <c r="U4252" s="41">
        <f>STDEVA(K4252,L4252,M4252,N4252)</f>
        <v/>
      </c>
      <c r="V4252" s="42">
        <f>U4252/Q4252</f>
        <v/>
      </c>
      <c r="W4252" s="43">
        <f>IF(X4252=O4252,"MENOR",IF(X4252=S4252,"PROM[MEN-MED]","PROMEDIO"))</f>
        <v/>
      </c>
      <c r="X4252" s="163">
        <f>IF(V4252&lt;=300%,O4252,IF(AND(V4252&gt;100%,V4252&lt;=150%),S4252,R4252))</f>
        <v/>
      </c>
      <c r="Y4252" s="162">
        <f>ROUND(X4252,0)</f>
        <v/>
      </c>
    </row>
    <row r="4253" ht="15.75" customHeight="1">
      <c r="B4253" s="57" t="inlineStr">
        <is>
          <t>7.45</t>
        </is>
      </c>
      <c r="C4253" s="32" t="n">
        <v>8714199</v>
      </c>
      <c r="D4253" s="59" t="inlineStr">
        <is>
          <t>CAMBIO DE ANILLO DE COMPRESION NO.2</t>
        </is>
      </c>
      <c r="E4253" s="56" t="inlineStr">
        <is>
          <t>cambio de anillo de compresion no.2</t>
        </is>
      </c>
      <c r="F4253" s="32" t="inlineStr">
        <is>
          <t>Unidad</t>
        </is>
      </c>
      <c r="G4253" s="35" t="inlineStr">
        <is>
          <t>suministro</t>
        </is>
      </c>
      <c r="H4253" s="159" t="n">
        <v>1130500</v>
      </c>
      <c r="I4253" s="37" t="n">
        <v>158.91</v>
      </c>
      <c r="J4253" s="37" t="n">
        <v>151.76</v>
      </c>
      <c r="K4253" s="160">
        <f>H4253*(I4253/J4253)</f>
        <v/>
      </c>
      <c r="L4253" s="159" t="n">
        <v>1688026.8286</v>
      </c>
      <c r="M4253" s="159" t="n">
        <v>1638861</v>
      </c>
      <c r="N4253" s="159" t="n">
        <v>1769969.88</v>
      </c>
      <c r="O4253" s="162">
        <f>MIN(K4253,L4253,M4253,N4253)</f>
        <v/>
      </c>
      <c r="P4253" s="162">
        <f>MAX(K4253,L4253,M4253,N4253)</f>
        <v/>
      </c>
      <c r="Q4253" s="162">
        <f>MEDIAN(K4253,L4253,M4253,N4253)</f>
        <v/>
      </c>
      <c r="R4253" s="162">
        <f>AVERAGE(K4253,L4253,M4253,N4253)</f>
        <v/>
      </c>
      <c r="S4253" s="162">
        <f>AVERAGE(O4253,Q4253)</f>
        <v/>
      </c>
      <c r="T4253" s="162">
        <f>AVERAGE(P4253,Q4253)</f>
        <v/>
      </c>
      <c r="U4253" s="41">
        <f>STDEVA(K4253,L4253,M4253,N4253)</f>
        <v/>
      </c>
      <c r="V4253" s="42">
        <f>U4253/Q4253</f>
        <v/>
      </c>
      <c r="W4253" s="43">
        <f>IF(X4253=O4253,"MENOR",IF(X4253=S4253,"PROM[MEN-MED]","PROMEDIO"))</f>
        <v/>
      </c>
      <c r="X4253" s="163">
        <f>IF(V4253&lt;=300%,O4253,IF(AND(V4253&gt;100%,V4253&lt;=150%),S4253,R4253))</f>
        <v/>
      </c>
      <c r="Y4253" s="162">
        <f>ROUND(X4253,0)</f>
        <v/>
      </c>
    </row>
    <row r="4254" ht="15.75" customHeight="1">
      <c r="B4254" s="57" t="inlineStr">
        <is>
          <t>7.46</t>
        </is>
      </c>
      <c r="C4254" s="32" t="n">
        <v>8714199</v>
      </c>
      <c r="D4254" s="59" t="inlineStr">
        <is>
          <t>CAMBIO DE ANILLO DE LUBRICACION RIEL LATERAL</t>
        </is>
      </c>
      <c r="E4254" s="56" t="inlineStr">
        <is>
          <t>cambio de anillo de lubricacion riel lateral</t>
        </is>
      </c>
      <c r="F4254" s="32" t="inlineStr">
        <is>
          <t>Unidad</t>
        </is>
      </c>
      <c r="G4254" s="35" t="inlineStr">
        <is>
          <t>suministro</t>
        </is>
      </c>
      <c r="H4254" s="159" t="n">
        <v>972795</v>
      </c>
      <c r="I4254" s="37" t="n">
        <v>158.91</v>
      </c>
      <c r="J4254" s="37" t="n">
        <v>151.76</v>
      </c>
      <c r="K4254" s="160">
        <f>H4254*(I4254/J4254)</f>
        <v/>
      </c>
      <c r="L4254" s="159" t="n">
        <v>1184655.5315</v>
      </c>
      <c r="M4254" s="159" t="n">
        <v>1150151</v>
      </c>
      <c r="N4254" s="159" t="n">
        <v>1242163.08</v>
      </c>
      <c r="O4254" s="162">
        <f>MIN(K4254,L4254,M4254,N4254)</f>
        <v/>
      </c>
      <c r="P4254" s="162">
        <f>MAX(K4254,L4254,M4254,N4254)</f>
        <v/>
      </c>
      <c r="Q4254" s="162">
        <f>MEDIAN(K4254,L4254,M4254,N4254)</f>
        <v/>
      </c>
      <c r="R4254" s="162">
        <f>AVERAGE(K4254,L4254,M4254,N4254)</f>
        <v/>
      </c>
      <c r="S4254" s="162">
        <f>AVERAGE(O4254,Q4254)</f>
        <v/>
      </c>
      <c r="T4254" s="162">
        <f>AVERAGE(P4254,Q4254)</f>
        <v/>
      </c>
      <c r="U4254" s="41">
        <f>STDEVA(K4254,L4254,M4254,N4254)</f>
        <v/>
      </c>
      <c r="V4254" s="42">
        <f>U4254/Q4254</f>
        <v/>
      </c>
      <c r="W4254" s="43">
        <f>IF(X4254=O4254,"MENOR",IF(X4254=S4254,"PROM[MEN-MED]","PROMEDIO"))</f>
        <v/>
      </c>
      <c r="X4254" s="163">
        <f>IF(V4254&lt;=300%,O4254,IF(AND(V4254&gt;100%,V4254&lt;=150%),S4254,R4254))</f>
        <v/>
      </c>
      <c r="Y4254" s="162">
        <f>ROUND(X4254,0)</f>
        <v/>
      </c>
    </row>
    <row r="4255" ht="15.75" customHeight="1">
      <c r="B4255" s="57" t="inlineStr">
        <is>
          <t>7.47</t>
        </is>
      </c>
      <c r="C4255" s="32" t="n">
        <v>8714199</v>
      </c>
      <c r="D4255" s="59" t="inlineStr">
        <is>
          <t xml:space="preserve">CAMBIO DE ANILLO DE LUBRICACION EXPANSOR </t>
        </is>
      </c>
      <c r="E4255" s="56" t="inlineStr">
        <is>
          <t xml:space="preserve">cambio de anillo de lubricacion expansor </t>
        </is>
      </c>
      <c r="F4255" s="32" t="inlineStr">
        <is>
          <t>Unidad</t>
        </is>
      </c>
      <c r="G4255" s="35" t="inlineStr">
        <is>
          <t>suministro</t>
        </is>
      </c>
      <c r="H4255" s="159" t="n">
        <v>1118065</v>
      </c>
      <c r="I4255" s="37" t="n">
        <v>158.91</v>
      </c>
      <c r="J4255" s="37" t="n">
        <v>151.76</v>
      </c>
      <c r="K4255" s="160">
        <f>H4255*(I4255/J4255)</f>
        <v/>
      </c>
      <c r="L4255" s="159" t="n">
        <v>1403387.3609</v>
      </c>
      <c r="M4255" s="159" t="n">
        <v>1362512</v>
      </c>
      <c r="N4255" s="159" t="n">
        <v>1471512.96</v>
      </c>
      <c r="O4255" s="162">
        <f>MIN(K4255,L4255,M4255,N4255)</f>
        <v/>
      </c>
      <c r="P4255" s="162">
        <f>MAX(K4255,L4255,M4255,N4255)</f>
        <v/>
      </c>
      <c r="Q4255" s="162">
        <f>MEDIAN(K4255,L4255,M4255,N4255)</f>
        <v/>
      </c>
      <c r="R4255" s="162">
        <f>AVERAGE(K4255,L4255,M4255,N4255)</f>
        <v/>
      </c>
      <c r="S4255" s="162">
        <f>AVERAGE(O4255,Q4255)</f>
        <v/>
      </c>
      <c r="T4255" s="162">
        <f>AVERAGE(P4255,Q4255)</f>
        <v/>
      </c>
      <c r="U4255" s="41">
        <f>STDEVA(K4255,L4255,M4255,N4255)</f>
        <v/>
      </c>
      <c r="V4255" s="42">
        <f>U4255/Q4255</f>
        <v/>
      </c>
      <c r="W4255" s="43">
        <f>IF(X4255=O4255,"MENOR",IF(X4255=S4255,"PROM[MEN-MED]","PROMEDIO"))</f>
        <v/>
      </c>
      <c r="X4255" s="163">
        <f>IF(V4255&lt;=300%,O4255,IF(AND(V4255&gt;100%,V4255&lt;=150%),S4255,R4255))</f>
        <v/>
      </c>
      <c r="Y4255" s="162">
        <f>ROUND(X4255,0)</f>
        <v/>
      </c>
    </row>
    <row r="4256" ht="15.75" customHeight="1">
      <c r="B4256" s="57" t="inlineStr">
        <is>
          <t>7.48</t>
        </is>
      </c>
      <c r="C4256" s="32" t="n">
        <v>8714199</v>
      </c>
      <c r="D4256" s="59" t="inlineStr">
        <is>
          <t xml:space="preserve">CAMBIO DE ANILLO DE RETENCION DEL ORIFICIO DEL PASADOR DEL PISTO </t>
        </is>
      </c>
      <c r="E4256" s="56" t="inlineStr">
        <is>
          <t xml:space="preserve">cambio de anillo de retencion del orificio del pasador del pisto </t>
        </is>
      </c>
      <c r="F4256" s="32" t="inlineStr">
        <is>
          <t>Unidad</t>
        </is>
      </c>
      <c r="G4256" s="35" t="inlineStr">
        <is>
          <t>suministro</t>
        </is>
      </c>
      <c r="H4256" s="159" t="n">
        <v>983535</v>
      </c>
      <c r="I4256" s="37" t="n">
        <v>158.91</v>
      </c>
      <c r="J4256" s="37" t="n">
        <v>151.76</v>
      </c>
      <c r="K4256" s="160">
        <f>H4256*(I4256/J4256)</f>
        <v/>
      </c>
      <c r="L4256" s="159" t="n">
        <v>1233134.5369</v>
      </c>
      <c r="M4256" s="159" t="n">
        <v>1197218</v>
      </c>
      <c r="N4256" s="159" t="n">
        <v>1292995.44</v>
      </c>
      <c r="O4256" s="162">
        <f>MIN(K4256,L4256,M4256,N4256)</f>
        <v/>
      </c>
      <c r="P4256" s="162">
        <f>MAX(K4256,L4256,M4256,N4256)</f>
        <v/>
      </c>
      <c r="Q4256" s="162">
        <f>MEDIAN(K4256,L4256,M4256,N4256)</f>
        <v/>
      </c>
      <c r="R4256" s="162">
        <f>AVERAGE(K4256,L4256,M4256,N4256)</f>
        <v/>
      </c>
      <c r="S4256" s="162">
        <f>AVERAGE(O4256,Q4256)</f>
        <v/>
      </c>
      <c r="T4256" s="162">
        <f>AVERAGE(P4256,Q4256)</f>
        <v/>
      </c>
      <c r="U4256" s="41">
        <f>STDEVA(K4256,L4256,M4256,N4256)</f>
        <v/>
      </c>
      <c r="V4256" s="42">
        <f>U4256/Q4256</f>
        <v/>
      </c>
      <c r="W4256" s="43">
        <f>IF(X4256=O4256,"MENOR",IF(X4256=S4256,"PROM[MEN-MED]","PROMEDIO"))</f>
        <v/>
      </c>
      <c r="X4256" s="163">
        <f>IF(V4256&lt;=300%,O4256,IF(AND(V4256&gt;100%,V4256&lt;=150%),S4256,R4256))</f>
        <v/>
      </c>
      <c r="Y4256" s="162">
        <f>ROUND(X4256,0)</f>
        <v/>
      </c>
    </row>
    <row r="4257" ht="15.75" customHeight="1">
      <c r="B4257" s="57" t="inlineStr">
        <is>
          <t>7.49</t>
        </is>
      </c>
      <c r="C4257" s="32" t="n">
        <v>8714199</v>
      </c>
      <c r="D4257" s="59" t="inlineStr">
        <is>
          <t>CAMBIO DE PISTON</t>
        </is>
      </c>
      <c r="E4257" s="56" t="inlineStr">
        <is>
          <t>cambio de piston</t>
        </is>
      </c>
      <c r="F4257" s="32" t="inlineStr">
        <is>
          <t>Unidad</t>
        </is>
      </c>
      <c r="G4257" s="35" t="inlineStr">
        <is>
          <t>suministro</t>
        </is>
      </c>
      <c r="H4257" s="159" t="n">
        <v>2543625</v>
      </c>
      <c r="I4257" s="37" t="n">
        <v>158.91</v>
      </c>
      <c r="J4257" s="37" t="n">
        <v>151.76</v>
      </c>
      <c r="K4257" s="160">
        <f>H4257*(I4257/J4257)</f>
        <v/>
      </c>
      <c r="L4257" s="159" t="n">
        <v>3613853.88</v>
      </c>
      <c r="M4257" s="159" t="n">
        <v>3508596</v>
      </c>
      <c r="N4257" s="159" t="n">
        <v>3789283.68</v>
      </c>
      <c r="O4257" s="162">
        <f>MIN(K4257,L4257,M4257,N4257)</f>
        <v/>
      </c>
      <c r="P4257" s="162">
        <f>MAX(K4257,L4257,M4257,N4257)</f>
        <v/>
      </c>
      <c r="Q4257" s="162">
        <f>MEDIAN(K4257,L4257,M4257,N4257)</f>
        <v/>
      </c>
      <c r="R4257" s="162">
        <f>AVERAGE(K4257,L4257,M4257,N4257)</f>
        <v/>
      </c>
      <c r="S4257" s="162">
        <f>AVERAGE(O4257,Q4257)</f>
        <v/>
      </c>
      <c r="T4257" s="162">
        <f>AVERAGE(P4257,Q4257)</f>
        <v/>
      </c>
      <c r="U4257" s="41">
        <f>STDEVA(K4257,L4257,M4257,N4257)</f>
        <v/>
      </c>
      <c r="V4257" s="42">
        <f>U4257/Q4257</f>
        <v/>
      </c>
      <c r="W4257" s="43">
        <f>IF(X4257=O4257,"MENOR",IF(X4257=S4257,"PROM[MEN-MED]","PROMEDIO"))</f>
        <v/>
      </c>
      <c r="X4257" s="163">
        <f>IF(V4257&lt;=300%,O4257,IF(AND(V4257&gt;100%,V4257&lt;=150%),S4257,R4257))</f>
        <v/>
      </c>
      <c r="Y4257" s="162">
        <f>ROUND(X4257,0)</f>
        <v/>
      </c>
    </row>
    <row r="4258" ht="15.75" customHeight="1">
      <c r="B4258" s="57" t="inlineStr">
        <is>
          <t>7.50</t>
        </is>
      </c>
      <c r="C4258" s="32" t="n">
        <v>8714199</v>
      </c>
      <c r="D4258" s="59" t="inlineStr">
        <is>
          <t>CAMBIO DE PASADOR DEL PISTON</t>
        </is>
      </c>
      <c r="E4258" s="56" t="inlineStr">
        <is>
          <t>cambio de pasador del piston</t>
        </is>
      </c>
      <c r="F4258" s="32" t="inlineStr">
        <is>
          <t>Unidad</t>
        </is>
      </c>
      <c r="G4258" s="35" t="inlineStr">
        <is>
          <t>suministro</t>
        </is>
      </c>
      <c r="H4258" s="159" t="n">
        <v>2034900</v>
      </c>
      <c r="I4258" s="37" t="n">
        <v>158.91</v>
      </c>
      <c r="J4258" s="37" t="n">
        <v>151.76</v>
      </c>
      <c r="K4258" s="160">
        <f>H4258*(I4258/J4258)</f>
        <v/>
      </c>
      <c r="L4258" s="159" t="n">
        <v>2891083.3063</v>
      </c>
      <c r="M4258" s="159" t="n">
        <v>2806877</v>
      </c>
      <c r="N4258" s="159" t="n">
        <v>3031427.16</v>
      </c>
      <c r="O4258" s="162">
        <f>MIN(K4258,L4258,M4258,N4258)</f>
        <v/>
      </c>
      <c r="P4258" s="162">
        <f>MAX(K4258,L4258,M4258,N4258)</f>
        <v/>
      </c>
      <c r="Q4258" s="162">
        <f>MEDIAN(K4258,L4258,M4258,N4258)</f>
        <v/>
      </c>
      <c r="R4258" s="162">
        <f>AVERAGE(K4258,L4258,M4258,N4258)</f>
        <v/>
      </c>
      <c r="S4258" s="162">
        <f>AVERAGE(O4258,Q4258)</f>
        <v/>
      </c>
      <c r="T4258" s="162">
        <f>AVERAGE(P4258,Q4258)</f>
        <v/>
      </c>
      <c r="U4258" s="41">
        <f>STDEVA(K4258,L4258,M4258,N4258)</f>
        <v/>
      </c>
      <c r="V4258" s="42">
        <f>U4258/Q4258</f>
        <v/>
      </c>
      <c r="W4258" s="43">
        <f>IF(X4258=O4258,"MENOR",IF(X4258=S4258,"PROM[MEN-MED]","PROMEDIO"))</f>
        <v/>
      </c>
      <c r="X4258" s="163">
        <f>IF(V4258&lt;=300%,O4258,IF(AND(V4258&gt;100%,V4258&lt;=150%),S4258,R4258))</f>
        <v/>
      </c>
      <c r="Y4258" s="162">
        <f>ROUND(X4258,0)</f>
        <v/>
      </c>
    </row>
    <row r="4259" ht="15.75" customHeight="1">
      <c r="B4259" s="57" t="inlineStr">
        <is>
          <t>7.51</t>
        </is>
      </c>
      <c r="C4259" s="32" t="n">
        <v>8714199</v>
      </c>
      <c r="D4259" s="59" t="inlineStr">
        <is>
          <t>CAMBIO DE SUBCONJUNTO DE BIELA</t>
        </is>
      </c>
      <c r="E4259" s="56" t="inlineStr">
        <is>
          <t>cambio de subconjunto de biela</t>
        </is>
      </c>
      <c r="F4259" s="32" t="inlineStr">
        <is>
          <t>Unidad</t>
        </is>
      </c>
      <c r="G4259" s="35" t="inlineStr">
        <is>
          <t>suministro</t>
        </is>
      </c>
      <c r="H4259" s="159" t="n">
        <v>3335653</v>
      </c>
      <c r="I4259" s="37" t="n">
        <v>158.91</v>
      </c>
      <c r="J4259" s="37" t="n">
        <v>151.76</v>
      </c>
      <c r="K4259" s="160">
        <f>H4259*(I4259/J4259)</f>
        <v/>
      </c>
      <c r="L4259" s="159" t="n">
        <v>4140227.1393</v>
      </c>
      <c r="M4259" s="159" t="n">
        <v>4019638</v>
      </c>
      <c r="N4259" s="159" t="n">
        <v>4341209.04</v>
      </c>
      <c r="O4259" s="162">
        <f>MIN(K4259,L4259,M4259,N4259)</f>
        <v/>
      </c>
      <c r="P4259" s="162">
        <f>MAX(K4259,L4259,M4259,N4259)</f>
        <v/>
      </c>
      <c r="Q4259" s="162">
        <f>MEDIAN(K4259,L4259,M4259,N4259)</f>
        <v/>
      </c>
      <c r="R4259" s="162">
        <f>AVERAGE(K4259,L4259,M4259,N4259)</f>
        <v/>
      </c>
      <c r="S4259" s="162">
        <f>AVERAGE(O4259,Q4259)</f>
        <v/>
      </c>
      <c r="T4259" s="162">
        <f>AVERAGE(P4259,Q4259)</f>
        <v/>
      </c>
      <c r="U4259" s="41">
        <f>STDEVA(K4259,L4259,M4259,N4259)</f>
        <v/>
      </c>
      <c r="V4259" s="42">
        <f>U4259/Q4259</f>
        <v/>
      </c>
      <c r="W4259" s="43">
        <f>IF(X4259=O4259,"MENOR",IF(X4259=S4259,"PROM[MEN-MED]","PROMEDIO"))</f>
        <v/>
      </c>
      <c r="X4259" s="163">
        <f>IF(V4259&lt;=300%,O4259,IF(AND(V4259&gt;100%,V4259&lt;=150%),S4259,R4259))</f>
        <v/>
      </c>
      <c r="Y4259" s="162">
        <f>ROUND(X4259,0)</f>
        <v/>
      </c>
    </row>
    <row r="4260" ht="15.75" customHeight="1">
      <c r="B4260" s="57" t="inlineStr">
        <is>
          <t>7.52</t>
        </is>
      </c>
      <c r="C4260" s="32" t="n">
        <v>8714199</v>
      </c>
      <c r="D4260" s="59" t="inlineStr">
        <is>
          <t xml:space="preserve">CAMBIO DE COJINTE DE BIELA </t>
        </is>
      </c>
      <c r="E4260" s="56" t="inlineStr">
        <is>
          <t xml:space="preserve">cambio de cojinte de biela </t>
        </is>
      </c>
      <c r="F4260" s="32" t="inlineStr">
        <is>
          <t>Unidad</t>
        </is>
      </c>
      <c r="G4260" s="35" t="inlineStr">
        <is>
          <t>suministro</t>
        </is>
      </c>
      <c r="H4260" s="159" t="n">
        <v>3504550</v>
      </c>
      <c r="I4260" s="37" t="n">
        <v>158.91</v>
      </c>
      <c r="J4260" s="37" t="n">
        <v>151.76</v>
      </c>
      <c r="K4260" s="160">
        <f>H4260*(I4260/J4260)</f>
        <v/>
      </c>
      <c r="L4260" s="159" t="n">
        <v>4308825.78</v>
      </c>
      <c r="M4260" s="159" t="n">
        <v>4183326</v>
      </c>
      <c r="N4260" s="159" t="n">
        <v>4517992.08</v>
      </c>
      <c r="O4260" s="162">
        <f>MIN(K4260,L4260,M4260,N4260)</f>
        <v/>
      </c>
      <c r="P4260" s="162">
        <f>MAX(K4260,L4260,M4260,N4260)</f>
        <v/>
      </c>
      <c r="Q4260" s="162">
        <f>MEDIAN(K4260,L4260,M4260,N4260)</f>
        <v/>
      </c>
      <c r="R4260" s="162">
        <f>AVERAGE(K4260,L4260,M4260,N4260)</f>
        <v/>
      </c>
      <c r="S4260" s="162">
        <f>AVERAGE(O4260,Q4260)</f>
        <v/>
      </c>
      <c r="T4260" s="162">
        <f>AVERAGE(P4260,Q4260)</f>
        <v/>
      </c>
      <c r="U4260" s="41">
        <f>STDEVA(K4260,L4260,M4260,N4260)</f>
        <v/>
      </c>
      <c r="V4260" s="42">
        <f>U4260/Q4260</f>
        <v/>
      </c>
      <c r="W4260" s="43">
        <f>IF(X4260=O4260,"MENOR",IF(X4260=S4260,"PROM[MEN-MED]","PROMEDIO"))</f>
        <v/>
      </c>
      <c r="X4260" s="163">
        <f>IF(V4260&lt;=300%,O4260,IF(AND(V4260&gt;100%,V4260&lt;=150%),S4260,R4260))</f>
        <v/>
      </c>
      <c r="Y4260" s="162">
        <f>ROUND(X4260,0)</f>
        <v/>
      </c>
    </row>
    <row r="4261" ht="15.75" customHeight="1">
      <c r="B4261" s="57" t="inlineStr">
        <is>
          <t>7.53</t>
        </is>
      </c>
      <c r="C4261" s="32" t="n">
        <v>8714199</v>
      </c>
      <c r="D4261" s="59" t="inlineStr">
        <is>
          <t>CAMBIO DE SOMBRERETE DE LA BIELA</t>
        </is>
      </c>
      <c r="E4261" s="56" t="inlineStr">
        <is>
          <t>cambio de sombrerete de la biela</t>
        </is>
      </c>
      <c r="F4261" s="32" t="inlineStr">
        <is>
          <t>Unidad</t>
        </is>
      </c>
      <c r="G4261" s="35" t="inlineStr">
        <is>
          <t>suministro</t>
        </is>
      </c>
      <c r="H4261" s="159" t="n">
        <v>3368890</v>
      </c>
      <c r="I4261" s="37" t="n">
        <v>158.91</v>
      </c>
      <c r="J4261" s="37" t="n">
        <v>151.76</v>
      </c>
      <c r="K4261" s="160">
        <f>H4261*(I4261/J4261)</f>
        <v/>
      </c>
      <c r="L4261" s="159" t="n">
        <v>4063136.7854</v>
      </c>
      <c r="M4261" s="159" t="n">
        <v>3944793</v>
      </c>
      <c r="N4261" s="159" t="n">
        <v>4260376.44</v>
      </c>
      <c r="O4261" s="162">
        <f>MIN(K4261,L4261,M4261,N4261)</f>
        <v/>
      </c>
      <c r="P4261" s="162">
        <f>MAX(K4261,L4261,M4261,N4261)</f>
        <v/>
      </c>
      <c r="Q4261" s="162">
        <f>MEDIAN(K4261,L4261,M4261,N4261)</f>
        <v/>
      </c>
      <c r="R4261" s="162">
        <f>AVERAGE(K4261,L4261,M4261,N4261)</f>
        <v/>
      </c>
      <c r="S4261" s="162">
        <f>AVERAGE(O4261,Q4261)</f>
        <v/>
      </c>
      <c r="T4261" s="162">
        <f>AVERAGE(P4261,Q4261)</f>
        <v/>
      </c>
      <c r="U4261" s="41">
        <f>STDEVA(K4261,L4261,M4261,N4261)</f>
        <v/>
      </c>
      <c r="V4261" s="42">
        <f>U4261/Q4261</f>
        <v/>
      </c>
      <c r="W4261" s="43">
        <f>IF(X4261=O4261,"MENOR",IF(X4261=S4261,"PROM[MEN-MED]","PROMEDIO"))</f>
        <v/>
      </c>
      <c r="X4261" s="163">
        <f>IF(V4261&lt;=300%,O4261,IF(AND(V4261&gt;100%,V4261&lt;=150%),S4261,R4261))</f>
        <v/>
      </c>
      <c r="Y4261" s="162">
        <f>ROUND(X4261,0)</f>
        <v/>
      </c>
    </row>
    <row r="4262" ht="15.75" customHeight="1">
      <c r="B4262" s="57" t="inlineStr">
        <is>
          <t>7.54</t>
        </is>
      </c>
      <c r="C4262" s="32" t="n">
        <v>8714199</v>
      </c>
      <c r="D4262" s="59" t="inlineStr">
        <is>
          <t>CAMBIO DE COJINETE SUPERIOR DEL CIGUEÑAL</t>
        </is>
      </c>
      <c r="E4262" s="56" t="inlineStr">
        <is>
          <t>cambio de cojinete superior del cigueñal</t>
        </is>
      </c>
      <c r="F4262" s="32" t="inlineStr">
        <is>
          <t>Unidad</t>
        </is>
      </c>
      <c r="G4262" s="35" t="inlineStr">
        <is>
          <t>suministro</t>
        </is>
      </c>
      <c r="H4262" s="159" t="n">
        <v>3166417</v>
      </c>
      <c r="I4262" s="37" t="n">
        <v>158.91</v>
      </c>
      <c r="J4262" s="37" t="n">
        <v>151.76</v>
      </c>
      <c r="K4262" s="160">
        <f>H4262*(I4262/J4262)</f>
        <v/>
      </c>
      <c r="L4262" s="159" t="n">
        <v>3818939.2416</v>
      </c>
      <c r="M4262" s="159" t="n">
        <v>3707708</v>
      </c>
      <c r="N4262" s="159" t="n">
        <v>4004324.64</v>
      </c>
      <c r="O4262" s="162">
        <f>MIN(K4262,L4262,M4262,N4262)</f>
        <v/>
      </c>
      <c r="P4262" s="162">
        <f>MAX(K4262,L4262,M4262,N4262)</f>
        <v/>
      </c>
      <c r="Q4262" s="162">
        <f>MEDIAN(K4262,L4262,M4262,N4262)</f>
        <v/>
      </c>
      <c r="R4262" s="162">
        <f>AVERAGE(K4262,L4262,M4262,N4262)</f>
        <v/>
      </c>
      <c r="S4262" s="162">
        <f>AVERAGE(O4262,Q4262)</f>
        <v/>
      </c>
      <c r="T4262" s="162">
        <f>AVERAGE(P4262,Q4262)</f>
        <v/>
      </c>
      <c r="U4262" s="41">
        <f>STDEVA(K4262,L4262,M4262,N4262)</f>
        <v/>
      </c>
      <c r="V4262" s="42">
        <f>U4262/Q4262</f>
        <v/>
      </c>
      <c r="W4262" s="43">
        <f>IF(X4262=O4262,"MENOR",IF(X4262=S4262,"PROM[MEN-MED]","PROMEDIO"))</f>
        <v/>
      </c>
      <c r="X4262" s="163">
        <f>IF(V4262&lt;=300%,O4262,IF(AND(V4262&gt;100%,V4262&lt;=150%),S4262,R4262))</f>
        <v/>
      </c>
      <c r="Y4262" s="162">
        <f>ROUND(X4262,0)</f>
        <v/>
      </c>
    </row>
    <row r="4263" ht="15.75" customHeight="1">
      <c r="B4263" s="57" t="inlineStr">
        <is>
          <t>7.55</t>
        </is>
      </c>
      <c r="C4263" s="32" t="n">
        <v>8714199</v>
      </c>
      <c r="D4263" s="59" t="inlineStr">
        <is>
          <t>CAMBIO DE COJINETE INFERIOR DEL CIGÜEÑAL</t>
        </is>
      </c>
      <c r="E4263" s="56" t="inlineStr">
        <is>
          <t>cambio de cojinete inferior del cigüeñal</t>
        </is>
      </c>
      <c r="F4263" s="32" t="inlineStr">
        <is>
          <t>Unidad</t>
        </is>
      </c>
      <c r="G4263" s="35" t="inlineStr">
        <is>
          <t>suministro</t>
        </is>
      </c>
      <c r="H4263" s="159" t="n">
        <v>3505115</v>
      </c>
      <c r="I4263" s="37" t="n">
        <v>158.91</v>
      </c>
      <c r="J4263" s="37" t="n">
        <v>151.76</v>
      </c>
      <c r="K4263" s="160">
        <f>H4263*(I4263/J4263)</f>
        <v/>
      </c>
      <c r="L4263" s="159" t="n">
        <v>4391606.8805</v>
      </c>
      <c r="M4263" s="159" t="n">
        <v>4263696</v>
      </c>
      <c r="N4263" s="159" t="n">
        <v>4604791.68</v>
      </c>
      <c r="O4263" s="162">
        <f>MIN(K4263,L4263,M4263,N4263)</f>
        <v/>
      </c>
      <c r="P4263" s="162">
        <f>MAX(K4263,L4263,M4263,N4263)</f>
        <v/>
      </c>
      <c r="Q4263" s="162">
        <f>MEDIAN(K4263,L4263,M4263,N4263)</f>
        <v/>
      </c>
      <c r="R4263" s="162">
        <f>AVERAGE(K4263,L4263,M4263,N4263)</f>
        <v/>
      </c>
      <c r="S4263" s="162">
        <f>AVERAGE(O4263,Q4263)</f>
        <v/>
      </c>
      <c r="T4263" s="162">
        <f>AVERAGE(P4263,Q4263)</f>
        <v/>
      </c>
      <c r="U4263" s="41">
        <f>STDEVA(K4263,L4263,M4263,N4263)</f>
        <v/>
      </c>
      <c r="V4263" s="42">
        <f>U4263/Q4263</f>
        <v/>
      </c>
      <c r="W4263" s="43">
        <f>IF(X4263=O4263,"MENOR",IF(X4263=S4263,"PROM[MEN-MED]","PROMEDIO"))</f>
        <v/>
      </c>
      <c r="X4263" s="163">
        <f>IF(V4263&lt;=300%,O4263,IF(AND(V4263&gt;100%,V4263&lt;=150%),S4263,R4263))</f>
        <v/>
      </c>
      <c r="Y4263" s="162">
        <f>ROUND(X4263,0)</f>
        <v/>
      </c>
    </row>
    <row r="4264" ht="15.75" customHeight="1">
      <c r="B4264" s="57" t="inlineStr">
        <is>
          <t>7.56</t>
        </is>
      </c>
      <c r="C4264" s="32" t="n">
        <v>8714199</v>
      </c>
      <c r="D4264" s="59" t="inlineStr">
        <is>
          <t>CAMBIO DE ARANDELA DE EMPUJE DEL CIGÜEÑAL SUPERIOR</t>
        </is>
      </c>
      <c r="E4264" s="56" t="inlineStr">
        <is>
          <t>cambio de arandela de empuje del cigüeñal superior</t>
        </is>
      </c>
      <c r="F4264" s="32" t="inlineStr">
        <is>
          <t>Unidad</t>
        </is>
      </c>
      <c r="G4264" s="35" t="inlineStr">
        <is>
          <t>suministro</t>
        </is>
      </c>
      <c r="H4264" s="159" t="n">
        <v>2034900</v>
      </c>
      <c r="I4264" s="37" t="n">
        <v>158.91</v>
      </c>
      <c r="J4264" s="37" t="n">
        <v>151.76</v>
      </c>
      <c r="K4264" s="160">
        <f>H4264*(I4264/J4264)</f>
        <v/>
      </c>
      <c r="L4264" s="159" t="n">
        <v>2523235.2901</v>
      </c>
      <c r="M4264" s="159" t="n">
        <v>2449743</v>
      </c>
      <c r="N4264" s="159" t="n">
        <v>2645722.44</v>
      </c>
      <c r="O4264" s="162">
        <f>MIN(K4264,L4264,M4264,N4264)</f>
        <v/>
      </c>
      <c r="P4264" s="162">
        <f>MAX(K4264,L4264,M4264,N4264)</f>
        <v/>
      </c>
      <c r="Q4264" s="162">
        <f>MEDIAN(K4264,L4264,M4264,N4264)</f>
        <v/>
      </c>
      <c r="R4264" s="162">
        <f>AVERAGE(K4264,L4264,M4264,N4264)</f>
        <v/>
      </c>
      <c r="S4264" s="162">
        <f>AVERAGE(O4264,Q4264)</f>
        <v/>
      </c>
      <c r="T4264" s="162">
        <f>AVERAGE(P4264,Q4264)</f>
        <v/>
      </c>
      <c r="U4264" s="41">
        <f>STDEVA(K4264,L4264,M4264,N4264)</f>
        <v/>
      </c>
      <c r="V4264" s="42">
        <f>U4264/Q4264</f>
        <v/>
      </c>
      <c r="W4264" s="43">
        <f>IF(X4264=O4264,"MENOR",IF(X4264=S4264,"PROM[MEN-MED]","PROMEDIO"))</f>
        <v/>
      </c>
      <c r="X4264" s="163">
        <f>IF(V4264&lt;=300%,O4264,IF(AND(V4264&gt;100%,V4264&lt;=150%),S4264,R4264))</f>
        <v/>
      </c>
      <c r="Y4264" s="162">
        <f>ROUND(X4264,0)</f>
        <v/>
      </c>
    </row>
    <row r="4265" ht="15.75" customHeight="1">
      <c r="B4265" s="57" t="inlineStr">
        <is>
          <t>7.57</t>
        </is>
      </c>
      <c r="C4265" s="32" t="n">
        <v>8714199</v>
      </c>
      <c r="D4265" s="59" t="inlineStr">
        <is>
          <t>CAMBIO DE ARANDELA DE EMPUJE DEL CIGÜEÑAL INFERIOR</t>
        </is>
      </c>
      <c r="E4265" s="56" t="inlineStr">
        <is>
          <t>cambio de arandela de empuje del cigüeñal inferior</t>
        </is>
      </c>
      <c r="F4265" s="32" t="inlineStr">
        <is>
          <t>Unidad</t>
        </is>
      </c>
      <c r="G4265" s="35" t="inlineStr">
        <is>
          <t>suministro</t>
        </is>
      </c>
      <c r="H4265" s="159" t="n">
        <v>2238390</v>
      </c>
      <c r="I4265" s="37" t="n">
        <v>158.91</v>
      </c>
      <c r="J4265" s="37" t="n">
        <v>151.76</v>
      </c>
      <c r="K4265" s="160">
        <f>H4265*(I4265/J4265)</f>
        <v/>
      </c>
      <c r="L4265" s="159" t="n">
        <v>2752506.0808</v>
      </c>
      <c r="M4265" s="159" t="n">
        <v>2672336</v>
      </c>
      <c r="N4265" s="159" t="n">
        <v>2886122.88</v>
      </c>
      <c r="O4265" s="162">
        <f>MIN(K4265,L4265,M4265,N4265)</f>
        <v/>
      </c>
      <c r="P4265" s="162">
        <f>MAX(K4265,L4265,M4265,N4265)</f>
        <v/>
      </c>
      <c r="Q4265" s="162">
        <f>MEDIAN(K4265,L4265,M4265,N4265)</f>
        <v/>
      </c>
      <c r="R4265" s="162">
        <f>AVERAGE(K4265,L4265,M4265,N4265)</f>
        <v/>
      </c>
      <c r="S4265" s="162">
        <f>AVERAGE(O4265,Q4265)</f>
        <v/>
      </c>
      <c r="T4265" s="162">
        <f>AVERAGE(P4265,Q4265)</f>
        <v/>
      </c>
      <c r="U4265" s="41">
        <f>STDEVA(K4265,L4265,M4265,N4265)</f>
        <v/>
      </c>
      <c r="V4265" s="42">
        <f>U4265/Q4265</f>
        <v/>
      </c>
      <c r="W4265" s="43">
        <f>IF(X4265=O4265,"MENOR",IF(X4265=S4265,"PROM[MEN-MED]","PROMEDIO"))</f>
        <v/>
      </c>
      <c r="X4265" s="163">
        <f>IF(V4265&lt;=300%,O4265,IF(AND(V4265&gt;100%,V4265&lt;=150%),S4265,R4265))</f>
        <v/>
      </c>
      <c r="Y4265" s="162">
        <f>ROUND(X4265,0)</f>
        <v/>
      </c>
    </row>
    <row r="4266" ht="15.75" customHeight="1">
      <c r="B4266" s="26" t="inlineStr">
        <is>
          <t>8.</t>
        </is>
      </c>
      <c r="C4266" s="142" t="inlineStr">
        <is>
          <t>CARROCERIA - CHASIS  Y ACCESORIOS</t>
        </is>
      </c>
      <c r="H4266" s="157" t="n"/>
      <c r="I4266" s="29" t="n"/>
      <c r="J4266" s="29" t="n"/>
      <c r="K4266" s="157" t="n"/>
      <c r="L4266" s="157" t="n"/>
      <c r="M4266" s="157" t="n"/>
      <c r="N4266" s="157" t="n"/>
      <c r="O4266" s="29" t="n"/>
      <c r="P4266" s="29" t="n"/>
      <c r="Q4266" s="29" t="n"/>
      <c r="R4266" s="29" t="n"/>
      <c r="S4266" s="29" t="n"/>
      <c r="T4266" s="29" t="n"/>
      <c r="U4266" s="29" t="n"/>
      <c r="V4266" s="75" t="n"/>
      <c r="W4266" s="29" t="n"/>
      <c r="X4266" s="29" t="n"/>
      <c r="Y4266" s="29" t="n"/>
    </row>
    <row r="4267" ht="15.75" customHeight="1">
      <c r="B4267" s="57" t="inlineStr">
        <is>
          <t>8.1</t>
        </is>
      </c>
      <c r="C4267" s="32" t="n">
        <v>8714199</v>
      </c>
      <c r="D4267" s="58" t="inlineStr">
        <is>
          <t>CAMBIO DE ALARMA</t>
        </is>
      </c>
      <c r="E4267" s="34" t="inlineStr">
        <is>
          <t>cambio de alarma</t>
        </is>
      </c>
      <c r="F4267" s="32" t="inlineStr">
        <is>
          <t>Unidad</t>
        </is>
      </c>
      <c r="G4267" s="35" t="inlineStr">
        <is>
          <t>suministro</t>
        </is>
      </c>
      <c r="H4267" s="159" t="n">
        <v>812830</v>
      </c>
      <c r="I4267" s="37" t="n">
        <v>158.91</v>
      </c>
      <c r="J4267" s="37" t="n">
        <v>151.76</v>
      </c>
      <c r="K4267" s="160">
        <f>H4267*(I4267/J4267)</f>
        <v/>
      </c>
      <c r="L4267" s="159" t="n">
        <v>1009099.2345</v>
      </c>
      <c r="M4267" s="159" t="n">
        <v>979708</v>
      </c>
      <c r="N4267" s="159" t="n">
        <v>1058084.64</v>
      </c>
      <c r="O4267" s="162">
        <f>MIN(K4267,L4267,M4267,N4267)</f>
        <v/>
      </c>
      <c r="P4267" s="162">
        <f>MAX(K4267,L4267,M4267,N4267)</f>
        <v/>
      </c>
      <c r="Q4267" s="162">
        <f>MEDIAN(K4267,L4267,M4267,N4267)</f>
        <v/>
      </c>
      <c r="R4267" s="162">
        <f>AVERAGE(K4267,L4267,M4267,N4267)</f>
        <v/>
      </c>
      <c r="S4267" s="162">
        <f>AVERAGE(O4267,Q4267)</f>
        <v/>
      </c>
      <c r="T4267" s="162">
        <f>AVERAGE(P4267,Q4267)</f>
        <v/>
      </c>
      <c r="U4267" s="41">
        <f>STDEVA(K4267,L4267,M4267,N4267)</f>
        <v/>
      </c>
      <c r="V4267" s="42">
        <f>U4267/Q4267</f>
        <v/>
      </c>
      <c r="W4267" s="43">
        <f>IF(X4267=O4267,"MENOR",IF(X4267=S4267,"PROM[MEN-MED]","PROMEDIO"))</f>
        <v/>
      </c>
      <c r="X4267" s="163">
        <f>IF(V4267&lt;=300%,O4267,IF(AND(V4267&gt;100%,V4267&lt;=150%),S4267,R4267))</f>
        <v/>
      </c>
      <c r="Y4267" s="162">
        <f>ROUND(X4267,0)</f>
        <v/>
      </c>
    </row>
    <row r="4268" ht="15.75" customHeight="1">
      <c r="B4268" s="57" t="inlineStr">
        <is>
          <t>8.2</t>
        </is>
      </c>
      <c r="C4268" s="32" t="n">
        <v>8714199</v>
      </c>
      <c r="D4268" s="58" t="inlineStr">
        <is>
          <t>CAMBIO DE CHAPA DE LA PUERTA (CERRADURA)</t>
        </is>
      </c>
      <c r="E4268" s="56" t="inlineStr">
        <is>
          <t>cambio de chapa de la puerta (cerradura)</t>
        </is>
      </c>
      <c r="F4268" s="32" t="inlineStr">
        <is>
          <t>Unidad</t>
        </is>
      </c>
      <c r="G4268" s="35" t="inlineStr">
        <is>
          <t>suministro</t>
        </is>
      </c>
      <c r="H4268" s="159" t="n">
        <v>410372</v>
      </c>
      <c r="I4268" s="37" t="n">
        <v>158.91</v>
      </c>
      <c r="J4268" s="37" t="n">
        <v>151.76</v>
      </c>
      <c r="K4268" s="160">
        <f>H4268*(I4268/J4268)</f>
        <v/>
      </c>
      <c r="L4268" s="159" t="n">
        <v>499744.665</v>
      </c>
      <c r="M4268" s="159" t="n">
        <v>485189</v>
      </c>
      <c r="N4268" s="159" t="n">
        <v>524004.12</v>
      </c>
      <c r="O4268" s="162">
        <f>MIN(K4268,L4268,M4268,N4268)</f>
        <v/>
      </c>
      <c r="P4268" s="162">
        <f>MAX(K4268,L4268,M4268,N4268)</f>
        <v/>
      </c>
      <c r="Q4268" s="162">
        <f>MEDIAN(K4268,L4268,M4268,N4268)</f>
        <v/>
      </c>
      <c r="R4268" s="162">
        <f>AVERAGE(K4268,L4268,M4268,N4268)</f>
        <v/>
      </c>
      <c r="S4268" s="162">
        <f>AVERAGE(O4268,Q4268)</f>
        <v/>
      </c>
      <c r="T4268" s="162">
        <f>AVERAGE(P4268,Q4268)</f>
        <v/>
      </c>
      <c r="U4268" s="41">
        <f>STDEVA(K4268,L4268,M4268,N4268)</f>
        <v/>
      </c>
      <c r="V4268" s="42">
        <f>U4268/Q4268</f>
        <v/>
      </c>
      <c r="W4268" s="43">
        <f>IF(X4268=O4268,"MENOR",IF(X4268=S4268,"PROM[MEN-MED]","PROMEDIO"))</f>
        <v/>
      </c>
      <c r="X4268" s="163">
        <f>IF(V4268&lt;=300%,O4268,IF(AND(V4268&gt;100%,V4268&lt;=150%),S4268,R4268))</f>
        <v/>
      </c>
      <c r="Y4268" s="162">
        <f>ROUND(X4268,0)</f>
        <v/>
      </c>
    </row>
    <row r="4269" ht="15.75" customHeight="1">
      <c r="B4269" s="57" t="inlineStr">
        <is>
          <t>8.3</t>
        </is>
      </c>
      <c r="C4269" s="32" t="n">
        <v>8714199</v>
      </c>
      <c r="D4269" s="58" t="inlineStr">
        <is>
          <t>CAMBIO DE EMPAQUES PUERTAS</t>
        </is>
      </c>
      <c r="E4269" s="56" t="inlineStr">
        <is>
          <t>cambio de empaques puertas</t>
        </is>
      </c>
      <c r="F4269" s="32" t="inlineStr">
        <is>
          <t>Unidad</t>
        </is>
      </c>
      <c r="G4269" s="35" t="inlineStr">
        <is>
          <t>suministro</t>
        </is>
      </c>
      <c r="H4269" s="159" t="n">
        <v>525683</v>
      </c>
      <c r="I4269" s="37" t="n">
        <v>158.91</v>
      </c>
      <c r="J4269" s="37" t="n">
        <v>151.76</v>
      </c>
      <c r="K4269" s="160">
        <f>H4269*(I4269/J4269)</f>
        <v/>
      </c>
      <c r="L4269" s="159" t="n">
        <v>679139.7711</v>
      </c>
      <c r="M4269" s="159" t="n">
        <v>659359</v>
      </c>
      <c r="N4269" s="159" t="n">
        <v>712107.72</v>
      </c>
      <c r="O4269" s="162">
        <f>MIN(K4269,L4269,M4269,N4269)</f>
        <v/>
      </c>
      <c r="P4269" s="162">
        <f>MAX(K4269,L4269,M4269,N4269)</f>
        <v/>
      </c>
      <c r="Q4269" s="162">
        <f>MEDIAN(K4269,L4269,M4269,N4269)</f>
        <v/>
      </c>
      <c r="R4269" s="162">
        <f>AVERAGE(K4269,L4269,M4269,N4269)</f>
        <v/>
      </c>
      <c r="S4269" s="162">
        <f>AVERAGE(O4269,Q4269)</f>
        <v/>
      </c>
      <c r="T4269" s="162">
        <f>AVERAGE(P4269,Q4269)</f>
        <v/>
      </c>
      <c r="U4269" s="41">
        <f>STDEVA(K4269,L4269,M4269,N4269)</f>
        <v/>
      </c>
      <c r="V4269" s="42">
        <f>U4269/Q4269</f>
        <v/>
      </c>
      <c r="W4269" s="43">
        <f>IF(X4269=O4269,"MENOR",IF(X4269=S4269,"PROM[MEN-MED]","PROMEDIO"))</f>
        <v/>
      </c>
      <c r="X4269" s="163">
        <f>IF(V4269&lt;=300%,O4269,IF(AND(V4269&gt;100%,V4269&lt;=150%),S4269,R4269))</f>
        <v/>
      </c>
      <c r="Y4269" s="162">
        <f>ROUND(X4269,0)</f>
        <v/>
      </c>
    </row>
    <row r="4270" ht="15.75" customHeight="1">
      <c r="B4270" s="57" t="inlineStr">
        <is>
          <t>8.4</t>
        </is>
      </c>
      <c r="C4270" s="32" t="n">
        <v>8714199</v>
      </c>
      <c r="D4270" s="58" t="inlineStr">
        <is>
          <t>CAMBIO DE ESPARRAGO</t>
        </is>
      </c>
      <c r="E4270" s="56" t="inlineStr">
        <is>
          <t>cambio de esparrago</t>
        </is>
      </c>
      <c r="F4270" s="32" t="inlineStr">
        <is>
          <t>Unidad</t>
        </is>
      </c>
      <c r="G4270" s="35" t="inlineStr">
        <is>
          <t>suministro</t>
        </is>
      </c>
      <c r="H4270" s="159" t="n">
        <v>136791</v>
      </c>
      <c r="I4270" s="37" t="n">
        <v>158.91</v>
      </c>
      <c r="J4270" s="37" t="n">
        <v>151.76</v>
      </c>
      <c r="K4270" s="160">
        <f>H4270*(I4270/J4270)</f>
        <v/>
      </c>
      <c r="L4270" s="159" t="n">
        <v>171386.8464</v>
      </c>
      <c r="M4270" s="159" t="n">
        <v>166395</v>
      </c>
      <c r="N4270" s="159" t="n">
        <v>179706.6</v>
      </c>
      <c r="O4270" s="162">
        <f>MIN(K4270,L4270,M4270,N4270)</f>
        <v/>
      </c>
      <c r="P4270" s="162">
        <f>MAX(K4270,L4270,M4270,N4270)</f>
        <v/>
      </c>
      <c r="Q4270" s="162">
        <f>MEDIAN(K4270,L4270,M4270,N4270)</f>
        <v/>
      </c>
      <c r="R4270" s="162">
        <f>AVERAGE(K4270,L4270,M4270,N4270)</f>
        <v/>
      </c>
      <c r="S4270" s="162">
        <f>AVERAGE(O4270,Q4270)</f>
        <v/>
      </c>
      <c r="T4270" s="162">
        <f>AVERAGE(P4270,Q4270)</f>
        <v/>
      </c>
      <c r="U4270" s="41">
        <f>STDEVA(K4270,L4270,M4270,N4270)</f>
        <v/>
      </c>
      <c r="V4270" s="42">
        <f>U4270/Q4270</f>
        <v/>
      </c>
      <c r="W4270" s="43">
        <f>IF(X4270=O4270,"MENOR",IF(X4270=S4270,"PROM[MEN-MED]","PROMEDIO"))</f>
        <v/>
      </c>
      <c r="X4270" s="163">
        <f>IF(V4270&lt;=300%,O4270,IF(AND(V4270&gt;100%,V4270&lt;=150%),S4270,R4270))</f>
        <v/>
      </c>
      <c r="Y4270" s="162">
        <f>ROUND(X4270,0)</f>
        <v/>
      </c>
    </row>
    <row r="4271" ht="15.75" customHeight="1">
      <c r="B4271" s="57" t="inlineStr">
        <is>
          <t>8.5</t>
        </is>
      </c>
      <c r="C4271" s="32" t="n">
        <v>8714199</v>
      </c>
      <c r="D4271" s="58" t="inlineStr">
        <is>
          <t>CAMBIO DE ESPEJO RETROVISOR INTERIOR</t>
        </is>
      </c>
      <c r="E4271" s="56" t="inlineStr">
        <is>
          <t>cambio de espejo retrovisor interior</t>
        </is>
      </c>
      <c r="F4271" s="32" t="inlineStr">
        <is>
          <t>Unidad</t>
        </is>
      </c>
      <c r="G4271" s="35" t="inlineStr">
        <is>
          <t>suministro</t>
        </is>
      </c>
      <c r="H4271" s="159" t="n">
        <v>410372</v>
      </c>
      <c r="I4271" s="37" t="n">
        <v>158.91</v>
      </c>
      <c r="J4271" s="37" t="n">
        <v>151.76</v>
      </c>
      <c r="K4271" s="160">
        <f>H4271*(I4271/J4271)</f>
        <v/>
      </c>
      <c r="L4271" s="159" t="n">
        <v>499744.665</v>
      </c>
      <c r="M4271" s="159" t="n">
        <v>485189</v>
      </c>
      <c r="N4271" s="159" t="n">
        <v>524004.12</v>
      </c>
      <c r="O4271" s="162">
        <f>MIN(K4271,L4271,M4271,N4271)</f>
        <v/>
      </c>
      <c r="P4271" s="162">
        <f>MAX(K4271,L4271,M4271,N4271)</f>
        <v/>
      </c>
      <c r="Q4271" s="162">
        <f>MEDIAN(K4271,L4271,M4271,N4271)</f>
        <v/>
      </c>
      <c r="R4271" s="162">
        <f>AVERAGE(K4271,L4271,M4271,N4271)</f>
        <v/>
      </c>
      <c r="S4271" s="162">
        <f>AVERAGE(O4271,Q4271)</f>
        <v/>
      </c>
      <c r="T4271" s="162">
        <f>AVERAGE(P4271,Q4271)</f>
        <v/>
      </c>
      <c r="U4271" s="41">
        <f>STDEVA(K4271,L4271,M4271,N4271)</f>
        <v/>
      </c>
      <c r="V4271" s="42">
        <f>U4271/Q4271</f>
        <v/>
      </c>
      <c r="W4271" s="43">
        <f>IF(X4271=O4271,"MENOR",IF(X4271=S4271,"PROM[MEN-MED]","PROMEDIO"))</f>
        <v/>
      </c>
      <c r="X4271" s="163">
        <f>IF(V4271&lt;=300%,O4271,IF(AND(V4271&gt;100%,V4271&lt;=150%),S4271,R4271))</f>
        <v/>
      </c>
      <c r="Y4271" s="162">
        <f>ROUND(X4271,0)</f>
        <v/>
      </c>
    </row>
    <row r="4272" ht="15.75" customHeight="1">
      <c r="B4272" s="57" t="inlineStr">
        <is>
          <t>8.6</t>
        </is>
      </c>
      <c r="C4272" s="32" t="n">
        <v>8714199</v>
      </c>
      <c r="D4272" s="58" t="inlineStr">
        <is>
          <t>CAMBIO DE UNIDAD SELLADA (FAROLA)</t>
        </is>
      </c>
      <c r="E4272" s="56" t="inlineStr">
        <is>
          <t>cambio de unidad sellada (farola)</t>
        </is>
      </c>
      <c r="F4272" s="32" t="inlineStr">
        <is>
          <t>Unidad</t>
        </is>
      </c>
      <c r="G4272" s="35" t="inlineStr">
        <is>
          <t>suministro</t>
        </is>
      </c>
      <c r="H4272" s="159" t="n">
        <v>541510</v>
      </c>
      <c r="I4272" s="37" t="n">
        <v>158.91</v>
      </c>
      <c r="J4272" s="37" t="n">
        <v>151.76</v>
      </c>
      <c r="K4272" s="160">
        <f>H4272*(I4272/J4272)</f>
        <v/>
      </c>
      <c r="L4272" s="159" t="n">
        <v>659918.9387000001</v>
      </c>
      <c r="M4272" s="159" t="n">
        <v>640698</v>
      </c>
      <c r="N4272" s="159" t="n">
        <v>691953.84</v>
      </c>
      <c r="O4272" s="162">
        <f>MIN(K4272,L4272,M4272,N4272)</f>
        <v/>
      </c>
      <c r="P4272" s="162">
        <f>MAX(K4272,L4272,M4272,N4272)</f>
        <v/>
      </c>
      <c r="Q4272" s="162">
        <f>MEDIAN(K4272,L4272,M4272,N4272)</f>
        <v/>
      </c>
      <c r="R4272" s="162">
        <f>AVERAGE(K4272,L4272,M4272,N4272)</f>
        <v/>
      </c>
      <c r="S4272" s="162">
        <f>AVERAGE(O4272,Q4272)</f>
        <v/>
      </c>
      <c r="T4272" s="162">
        <f>AVERAGE(P4272,Q4272)</f>
        <v/>
      </c>
      <c r="U4272" s="41">
        <f>STDEVA(K4272,L4272,M4272,N4272)</f>
        <v/>
      </c>
      <c r="V4272" s="42">
        <f>U4272/Q4272</f>
        <v/>
      </c>
      <c r="W4272" s="43">
        <f>IF(X4272=O4272,"MENOR",IF(X4272=S4272,"PROM[MEN-MED]","PROMEDIO"))</f>
        <v/>
      </c>
      <c r="X4272" s="163">
        <f>IF(V4272&lt;=300%,O4272,IF(AND(V4272&gt;100%,V4272&lt;=150%),S4272,R4272))</f>
        <v/>
      </c>
      <c r="Y4272" s="162">
        <f>ROUND(X4272,0)</f>
        <v/>
      </c>
    </row>
    <row r="4273" ht="15.75" customHeight="1">
      <c r="B4273" s="57" t="inlineStr">
        <is>
          <t>8.7</t>
        </is>
      </c>
      <c r="C4273" s="32" t="n">
        <v>8714199</v>
      </c>
      <c r="D4273" s="58" t="inlineStr">
        <is>
          <t>CAMBIO DE CINTURON DE SEGURIDAD TRASERO</t>
        </is>
      </c>
      <c r="E4273" s="56" t="inlineStr">
        <is>
          <t>cambio de cinturon de seguridad trasero</t>
        </is>
      </c>
      <c r="F4273" s="32" t="inlineStr">
        <is>
          <t>Unidad</t>
        </is>
      </c>
      <c r="G4273" s="35" t="inlineStr">
        <is>
          <t>suministro</t>
        </is>
      </c>
      <c r="H4273" s="159" t="n">
        <v>410372</v>
      </c>
      <c r="I4273" s="37" t="n">
        <v>158.91</v>
      </c>
      <c r="J4273" s="37" t="n">
        <v>151.76</v>
      </c>
      <c r="K4273" s="160">
        <f>H4273*(I4273/J4273)</f>
        <v/>
      </c>
      <c r="L4273" s="159" t="n">
        <v>494938.6953</v>
      </c>
      <c r="M4273" s="159" t="n">
        <v>480523</v>
      </c>
      <c r="N4273" s="159" t="n">
        <v>518964.84</v>
      </c>
      <c r="O4273" s="162">
        <f>MIN(K4273,L4273,M4273,N4273)</f>
        <v/>
      </c>
      <c r="P4273" s="162">
        <f>MAX(K4273,L4273,M4273,N4273)</f>
        <v/>
      </c>
      <c r="Q4273" s="162">
        <f>MEDIAN(K4273,L4273,M4273,N4273)</f>
        <v/>
      </c>
      <c r="R4273" s="162">
        <f>AVERAGE(K4273,L4273,M4273,N4273)</f>
        <v/>
      </c>
      <c r="S4273" s="162">
        <f>AVERAGE(O4273,Q4273)</f>
        <v/>
      </c>
      <c r="T4273" s="162">
        <f>AVERAGE(P4273,Q4273)</f>
        <v/>
      </c>
      <c r="U4273" s="41">
        <f>STDEVA(K4273,L4273,M4273,N4273)</f>
        <v/>
      </c>
      <c r="V4273" s="42">
        <f>U4273/Q4273</f>
        <v/>
      </c>
      <c r="W4273" s="43">
        <f>IF(X4273=O4273,"MENOR",IF(X4273=S4273,"PROM[MEN-MED]","PROMEDIO"))</f>
        <v/>
      </c>
      <c r="X4273" s="163">
        <f>IF(V4273&lt;=300%,O4273,IF(AND(V4273&gt;100%,V4273&lt;=150%),S4273,R4273))</f>
        <v/>
      </c>
      <c r="Y4273" s="162">
        <f>ROUND(X4273,0)</f>
        <v/>
      </c>
    </row>
    <row r="4274" ht="15.75" customHeight="1">
      <c r="B4274" s="57" t="inlineStr">
        <is>
          <t>8.8</t>
        </is>
      </c>
      <c r="C4274" s="32" t="n">
        <v>8714199</v>
      </c>
      <c r="D4274" s="58" t="inlineStr">
        <is>
          <t>CAMBIO DE CINTURON DE SEGURIDAD DELANTERO</t>
        </is>
      </c>
      <c r="E4274" s="56" t="inlineStr">
        <is>
          <t>cambio de cinturon de seguridad delantero</t>
        </is>
      </c>
      <c r="F4274" s="32" t="inlineStr">
        <is>
          <t>Unidad</t>
        </is>
      </c>
      <c r="G4274" s="35" t="inlineStr">
        <is>
          <t>suministro</t>
        </is>
      </c>
      <c r="H4274" s="159" t="n">
        <v>410372</v>
      </c>
      <c r="I4274" s="37" t="n">
        <v>158.91</v>
      </c>
      <c r="J4274" s="37" t="n">
        <v>151.76</v>
      </c>
      <c r="K4274" s="160">
        <f>H4274*(I4274/J4274)</f>
        <v/>
      </c>
      <c r="L4274" s="159" t="n">
        <v>499744.665</v>
      </c>
      <c r="M4274" s="159" t="n">
        <v>485189</v>
      </c>
      <c r="N4274" s="159" t="n">
        <v>524004.12</v>
      </c>
      <c r="O4274" s="162">
        <f>MIN(K4274,L4274,M4274,N4274)</f>
        <v/>
      </c>
      <c r="P4274" s="162">
        <f>MAX(K4274,L4274,M4274,N4274)</f>
        <v/>
      </c>
      <c r="Q4274" s="162">
        <f>MEDIAN(K4274,L4274,M4274,N4274)</f>
        <v/>
      </c>
      <c r="R4274" s="162">
        <f>AVERAGE(K4274,L4274,M4274,N4274)</f>
        <v/>
      </c>
      <c r="S4274" s="162">
        <f>AVERAGE(O4274,Q4274)</f>
        <v/>
      </c>
      <c r="T4274" s="162">
        <f>AVERAGE(P4274,Q4274)</f>
        <v/>
      </c>
      <c r="U4274" s="41">
        <f>STDEVA(K4274,L4274,M4274,N4274)</f>
        <v/>
      </c>
      <c r="V4274" s="42">
        <f>U4274/Q4274</f>
        <v/>
      </c>
      <c r="W4274" s="43">
        <f>IF(X4274=O4274,"MENOR",IF(X4274=S4274,"PROM[MEN-MED]","PROMEDIO"))</f>
        <v/>
      </c>
      <c r="X4274" s="163">
        <f>IF(V4274&lt;=300%,O4274,IF(AND(V4274&gt;100%,V4274&lt;=150%),S4274,R4274))</f>
        <v/>
      </c>
      <c r="Y4274" s="162">
        <f>ROUND(X4274,0)</f>
        <v/>
      </c>
    </row>
    <row r="4275" ht="15.75" customHeight="1">
      <c r="B4275" s="57" t="inlineStr">
        <is>
          <t>8.9</t>
        </is>
      </c>
      <c r="C4275" s="32" t="n">
        <v>8714199</v>
      </c>
      <c r="D4275" s="58" t="inlineStr">
        <is>
          <t>CAMBIO DE MANIJAS EXTERNAS DE LA PUERTA</t>
        </is>
      </c>
      <c r="E4275" s="56" t="inlineStr">
        <is>
          <t>cambio de manijas externas de la puerta</t>
        </is>
      </c>
      <c r="F4275" s="32" t="inlineStr">
        <is>
          <t>Unidad</t>
        </is>
      </c>
      <c r="G4275" s="35" t="inlineStr">
        <is>
          <t>suministro</t>
        </is>
      </c>
      <c r="H4275" s="159" t="n">
        <v>533596</v>
      </c>
      <c r="I4275" s="37" t="n">
        <v>158.91</v>
      </c>
      <c r="J4275" s="37" t="n">
        <v>151.76</v>
      </c>
      <c r="K4275" s="160">
        <f>H4275*(I4275/J4275)</f>
        <v/>
      </c>
      <c r="L4275" s="159" t="n">
        <v>666325.5416999999</v>
      </c>
      <c r="M4275" s="159" t="n">
        <v>646918</v>
      </c>
      <c r="N4275" s="159" t="n">
        <v>698671.4399999999</v>
      </c>
      <c r="O4275" s="162">
        <f>MIN(K4275,L4275,M4275,N4275)</f>
        <v/>
      </c>
      <c r="P4275" s="162">
        <f>MAX(K4275,L4275,M4275,N4275)</f>
        <v/>
      </c>
      <c r="Q4275" s="162">
        <f>MEDIAN(K4275,L4275,M4275,N4275)</f>
        <v/>
      </c>
      <c r="R4275" s="162">
        <f>AVERAGE(K4275,L4275,M4275,N4275)</f>
        <v/>
      </c>
      <c r="S4275" s="162">
        <f>AVERAGE(O4275,Q4275)</f>
        <v/>
      </c>
      <c r="T4275" s="162">
        <f>AVERAGE(P4275,Q4275)</f>
        <v/>
      </c>
      <c r="U4275" s="41">
        <f>STDEVA(K4275,L4275,M4275,N4275)</f>
        <v/>
      </c>
      <c r="V4275" s="42">
        <f>U4275/Q4275</f>
        <v/>
      </c>
      <c r="W4275" s="43">
        <f>IF(X4275=O4275,"MENOR",IF(X4275=S4275,"PROM[MEN-MED]","PROMEDIO"))</f>
        <v/>
      </c>
      <c r="X4275" s="163">
        <f>IF(V4275&lt;=300%,O4275,IF(AND(V4275&gt;100%,V4275&lt;=150%),S4275,R4275))</f>
        <v/>
      </c>
      <c r="Y4275" s="162">
        <f>ROUND(X4275,0)</f>
        <v/>
      </c>
    </row>
    <row r="4276" ht="15.75" customHeight="1">
      <c r="B4276" s="57" t="inlineStr">
        <is>
          <t>8.10</t>
        </is>
      </c>
      <c r="C4276" s="32" t="n">
        <v>8714199</v>
      </c>
      <c r="D4276" s="58" t="inlineStr">
        <is>
          <t>CAMBIO DE MANIJAS INTERNAS DE LA PUERTA</t>
        </is>
      </c>
      <c r="E4276" s="56" t="inlineStr">
        <is>
          <t>cambio de manijas internas de la puerta</t>
        </is>
      </c>
      <c r="F4276" s="32" t="inlineStr">
        <is>
          <t>Unidad</t>
        </is>
      </c>
      <c r="G4276" s="35" t="inlineStr">
        <is>
          <t>suministro</t>
        </is>
      </c>
      <c r="H4276" s="159" t="n">
        <v>533596</v>
      </c>
      <c r="I4276" s="37" t="n">
        <v>158.91</v>
      </c>
      <c r="J4276" s="37" t="n">
        <v>151.76</v>
      </c>
      <c r="K4276" s="160">
        <f>H4276*(I4276/J4276)</f>
        <v/>
      </c>
      <c r="L4276" s="159" t="n">
        <v>659918.9387000001</v>
      </c>
      <c r="M4276" s="159" t="n">
        <v>640698</v>
      </c>
      <c r="N4276" s="159" t="n">
        <v>691953.84</v>
      </c>
      <c r="O4276" s="162">
        <f>MIN(K4276,L4276,M4276,N4276)</f>
        <v/>
      </c>
      <c r="P4276" s="162">
        <f>MAX(K4276,L4276,M4276,N4276)</f>
        <v/>
      </c>
      <c r="Q4276" s="162">
        <f>MEDIAN(K4276,L4276,M4276,N4276)</f>
        <v/>
      </c>
      <c r="R4276" s="162">
        <f>AVERAGE(K4276,L4276,M4276,N4276)</f>
        <v/>
      </c>
      <c r="S4276" s="162">
        <f>AVERAGE(O4276,Q4276)</f>
        <v/>
      </c>
      <c r="T4276" s="162">
        <f>AVERAGE(P4276,Q4276)</f>
        <v/>
      </c>
      <c r="U4276" s="41">
        <f>STDEVA(K4276,L4276,M4276,N4276)</f>
        <v/>
      </c>
      <c r="V4276" s="42">
        <f>U4276/Q4276</f>
        <v/>
      </c>
      <c r="W4276" s="43">
        <f>IF(X4276=O4276,"MENOR",IF(X4276=S4276,"PROM[MEN-MED]","PROMEDIO"))</f>
        <v/>
      </c>
      <c r="X4276" s="163">
        <f>IF(V4276&lt;=300%,O4276,IF(AND(V4276&gt;100%,V4276&lt;=150%),S4276,R4276))</f>
        <v/>
      </c>
      <c r="Y4276" s="162">
        <f>ROUND(X4276,0)</f>
        <v/>
      </c>
    </row>
    <row r="4277" ht="15.75" customHeight="1">
      <c r="B4277" s="57" t="inlineStr">
        <is>
          <t>8.11</t>
        </is>
      </c>
      <c r="C4277" s="32" t="n">
        <v>8714199</v>
      </c>
      <c r="D4277" s="58" t="inlineStr">
        <is>
          <t>CAMBIO DE PERNOS RUEDAS</t>
        </is>
      </c>
      <c r="E4277" s="56" t="inlineStr">
        <is>
          <t>cambio de pernos ruedas</t>
        </is>
      </c>
      <c r="F4277" s="32" t="inlineStr">
        <is>
          <t>Unidad</t>
        </is>
      </c>
      <c r="G4277" s="35" t="inlineStr">
        <is>
          <t>suministro</t>
        </is>
      </c>
      <c r="H4277" s="159" t="n">
        <v>273581</v>
      </c>
      <c r="I4277" s="37" t="n">
        <v>158.91</v>
      </c>
      <c r="J4277" s="37" t="n">
        <v>151.76</v>
      </c>
      <c r="K4277" s="160">
        <f>H4277*(I4277/J4277)</f>
        <v/>
      </c>
      <c r="L4277" s="159" t="n">
        <v>329959.4753</v>
      </c>
      <c r="M4277" s="159" t="n">
        <v>320349</v>
      </c>
      <c r="N4277" s="159" t="n">
        <v>345976.92</v>
      </c>
      <c r="O4277" s="162">
        <f>MIN(K4277,L4277,M4277,N4277)</f>
        <v/>
      </c>
      <c r="P4277" s="162">
        <f>MAX(K4277,L4277,M4277,N4277)</f>
        <v/>
      </c>
      <c r="Q4277" s="162">
        <f>MEDIAN(K4277,L4277,M4277,N4277)</f>
        <v/>
      </c>
      <c r="R4277" s="162">
        <f>AVERAGE(K4277,L4277,M4277,N4277)</f>
        <v/>
      </c>
      <c r="S4277" s="162">
        <f>AVERAGE(O4277,Q4277)</f>
        <v/>
      </c>
      <c r="T4277" s="162">
        <f>AVERAGE(P4277,Q4277)</f>
        <v/>
      </c>
      <c r="U4277" s="41">
        <f>STDEVA(K4277,L4277,M4277,N4277)</f>
        <v/>
      </c>
      <c r="V4277" s="42">
        <f>U4277/Q4277</f>
        <v/>
      </c>
      <c r="W4277" s="43">
        <f>IF(X4277=O4277,"MENOR",IF(X4277=S4277,"PROM[MEN-MED]","PROMEDIO"))</f>
        <v/>
      </c>
      <c r="X4277" s="163">
        <f>IF(V4277&lt;=300%,O4277,IF(AND(V4277&gt;100%,V4277&lt;=150%),S4277,R4277))</f>
        <v/>
      </c>
      <c r="Y4277" s="162">
        <f>ROUND(X4277,0)</f>
        <v/>
      </c>
    </row>
    <row r="4278" ht="15.75" customHeight="1">
      <c r="B4278" s="57" t="inlineStr">
        <is>
          <t>8.12</t>
        </is>
      </c>
      <c r="C4278" s="32" t="n">
        <v>8714199</v>
      </c>
      <c r="D4278" s="59" t="inlineStr">
        <is>
          <t>CAMBIO DE TUERCAS PERNOS RUEDAS</t>
        </is>
      </c>
      <c r="E4278" s="56" t="inlineStr">
        <is>
          <t>cambio de tuercas pernos ruedas</t>
        </is>
      </c>
      <c r="F4278" s="32" t="inlineStr">
        <is>
          <t>Unidad</t>
        </is>
      </c>
      <c r="G4278" s="35" t="inlineStr">
        <is>
          <t>suministro</t>
        </is>
      </c>
      <c r="H4278" s="159" t="n">
        <v>54716</v>
      </c>
      <c r="I4278" s="37" t="n">
        <v>158.91</v>
      </c>
      <c r="J4278" s="37" t="n">
        <v>151.76</v>
      </c>
      <c r="K4278" s="160">
        <f>H4278*(I4278/J4278)</f>
        <v/>
      </c>
      <c r="L4278" s="159" t="n">
        <v>67273.42509999999</v>
      </c>
      <c r="M4278" s="159" t="n">
        <v>65314</v>
      </c>
      <c r="N4278" s="159" t="n">
        <v>70539.12</v>
      </c>
      <c r="O4278" s="162">
        <f>MIN(K4278,L4278,M4278,N4278)</f>
        <v/>
      </c>
      <c r="P4278" s="162">
        <f>MAX(K4278,L4278,M4278,N4278)</f>
        <v/>
      </c>
      <c r="Q4278" s="162">
        <f>MEDIAN(K4278,L4278,M4278,N4278)</f>
        <v/>
      </c>
      <c r="R4278" s="162">
        <f>AVERAGE(K4278,L4278,M4278,N4278)</f>
        <v/>
      </c>
      <c r="S4278" s="162">
        <f>AVERAGE(O4278,Q4278)</f>
        <v/>
      </c>
      <c r="T4278" s="162">
        <f>AVERAGE(P4278,Q4278)</f>
        <v/>
      </c>
      <c r="U4278" s="41">
        <f>STDEVA(K4278,L4278,M4278,N4278)</f>
        <v/>
      </c>
      <c r="V4278" s="42">
        <f>U4278/Q4278</f>
        <v/>
      </c>
      <c r="W4278" s="43">
        <f>IF(X4278=O4278,"MENOR",IF(X4278=S4278,"PROM[MEN-MED]","PROMEDIO"))</f>
        <v/>
      </c>
      <c r="X4278" s="163">
        <f>IF(V4278&lt;=300%,O4278,IF(AND(V4278&gt;100%,V4278&lt;=150%),S4278,R4278))</f>
        <v/>
      </c>
      <c r="Y4278" s="162">
        <f>ROUND(X4278,0)</f>
        <v/>
      </c>
    </row>
    <row r="4279" ht="15.75" customHeight="1">
      <c r="B4279" s="57" t="inlineStr">
        <is>
          <t>8.13</t>
        </is>
      </c>
      <c r="C4279" s="32" t="n">
        <v>8714199</v>
      </c>
      <c r="D4279" s="58" t="inlineStr">
        <is>
          <t>CAMBIO DE PLUMILLAS</t>
        </is>
      </c>
      <c r="E4279" s="56" t="inlineStr">
        <is>
          <t>cambio de plumillas</t>
        </is>
      </c>
      <c r="F4279" s="32" t="inlineStr">
        <is>
          <t>Unidad</t>
        </is>
      </c>
      <c r="G4279" s="35" t="inlineStr">
        <is>
          <t>suministro</t>
        </is>
      </c>
      <c r="H4279" s="159" t="n">
        <v>54716</v>
      </c>
      <c r="I4279" s="37" t="n">
        <v>158.91</v>
      </c>
      <c r="J4279" s="37" t="n">
        <v>151.76</v>
      </c>
      <c r="K4279" s="160">
        <f>H4279*(I4279/J4279)</f>
        <v/>
      </c>
      <c r="L4279" s="159" t="n">
        <v>67273.42509999999</v>
      </c>
      <c r="M4279" s="159" t="n">
        <v>65314</v>
      </c>
      <c r="N4279" s="159" t="n">
        <v>70539.12</v>
      </c>
      <c r="O4279" s="162">
        <f>MIN(K4279,L4279,M4279,N4279)</f>
        <v/>
      </c>
      <c r="P4279" s="162">
        <f>MAX(K4279,L4279,M4279,N4279)</f>
        <v/>
      </c>
      <c r="Q4279" s="162">
        <f>MEDIAN(K4279,L4279,M4279,N4279)</f>
        <v/>
      </c>
      <c r="R4279" s="162">
        <f>AVERAGE(K4279,L4279,M4279,N4279)</f>
        <v/>
      </c>
      <c r="S4279" s="162">
        <f>AVERAGE(O4279,Q4279)</f>
        <v/>
      </c>
      <c r="T4279" s="162">
        <f>AVERAGE(P4279,Q4279)</f>
        <v/>
      </c>
      <c r="U4279" s="41">
        <f>STDEVA(K4279,L4279,M4279,N4279)</f>
        <v/>
      </c>
      <c r="V4279" s="42">
        <f>U4279/Q4279</f>
        <v/>
      </c>
      <c r="W4279" s="43">
        <f>IF(X4279=O4279,"MENOR",IF(X4279=S4279,"PROM[MEN-MED]","PROMEDIO"))</f>
        <v/>
      </c>
      <c r="X4279" s="163">
        <f>IF(V4279&lt;=300%,O4279,IF(AND(V4279&gt;100%,V4279&lt;=150%),S4279,R4279))</f>
        <v/>
      </c>
      <c r="Y4279" s="162">
        <f>ROUND(X4279,0)</f>
        <v/>
      </c>
    </row>
    <row r="4280" ht="15.75" customHeight="1">
      <c r="B4280" s="57" t="inlineStr">
        <is>
          <t>8.14</t>
        </is>
      </c>
      <c r="C4280" s="32" t="n">
        <v>8714199</v>
      </c>
      <c r="D4280" s="58" t="inlineStr">
        <is>
          <t>CAMBIO DE STOP TRASERO</t>
        </is>
      </c>
      <c r="E4280" s="56" t="inlineStr">
        <is>
          <t>cambio de stop trasero</t>
        </is>
      </c>
      <c r="F4280" s="32" t="inlineStr">
        <is>
          <t>Unidad</t>
        </is>
      </c>
      <c r="G4280" s="35" t="inlineStr">
        <is>
          <t>suministro</t>
        </is>
      </c>
      <c r="H4280" s="159" t="n">
        <v>136791</v>
      </c>
      <c r="I4280" s="37" t="n">
        <v>158.91</v>
      </c>
      <c r="J4280" s="37" t="n">
        <v>151.76</v>
      </c>
      <c r="K4280" s="160">
        <f>H4280*(I4280/J4280)</f>
        <v/>
      </c>
      <c r="L4280" s="159" t="n">
        <v>169785.2016</v>
      </c>
      <c r="M4280" s="159" t="n">
        <v>164840</v>
      </c>
      <c r="N4280" s="159" t="n">
        <v>178027.2</v>
      </c>
      <c r="O4280" s="162">
        <f>MIN(K4280,L4280,M4280,N4280)</f>
        <v/>
      </c>
      <c r="P4280" s="162">
        <f>MAX(K4280,L4280,M4280,N4280)</f>
        <v/>
      </c>
      <c r="Q4280" s="162">
        <f>MEDIAN(K4280,L4280,M4280,N4280)</f>
        <v/>
      </c>
      <c r="R4280" s="162">
        <f>AVERAGE(K4280,L4280,M4280,N4280)</f>
        <v/>
      </c>
      <c r="S4280" s="162">
        <f>AVERAGE(O4280,Q4280)</f>
        <v/>
      </c>
      <c r="T4280" s="162">
        <f>AVERAGE(P4280,Q4280)</f>
        <v/>
      </c>
      <c r="U4280" s="41">
        <f>STDEVA(K4280,L4280,M4280,N4280)</f>
        <v/>
      </c>
      <c r="V4280" s="42">
        <f>U4280/Q4280</f>
        <v/>
      </c>
      <c r="W4280" s="43">
        <f>IF(X4280=O4280,"MENOR",IF(X4280=S4280,"PROM[MEN-MED]","PROMEDIO"))</f>
        <v/>
      </c>
      <c r="X4280" s="163">
        <f>IF(V4280&lt;=300%,O4280,IF(AND(V4280&gt;100%,V4280&lt;=150%),S4280,R4280))</f>
        <v/>
      </c>
      <c r="Y4280" s="162">
        <f>ROUND(X4280,0)</f>
        <v/>
      </c>
    </row>
    <row r="4281" ht="15.75" customHeight="1">
      <c r="B4281" s="57" t="inlineStr">
        <is>
          <t>8.15</t>
        </is>
      </c>
      <c r="C4281" s="32" t="n">
        <v>8714199</v>
      </c>
      <c r="D4281" s="58" t="inlineStr">
        <is>
          <t xml:space="preserve">CAMBIO DE TAPA TANQUE DE COMBUSTIBLE </t>
        </is>
      </c>
      <c r="E4281" s="56" t="inlineStr">
        <is>
          <t xml:space="preserve">cambio de tapa tanque de combustible </t>
        </is>
      </c>
      <c r="F4281" s="32" t="inlineStr">
        <is>
          <t>Unidad</t>
        </is>
      </c>
      <c r="G4281" s="35" t="inlineStr">
        <is>
          <t>suministro</t>
        </is>
      </c>
      <c r="H4281" s="159" t="n">
        <v>812830</v>
      </c>
      <c r="I4281" s="37" t="n">
        <v>158.91</v>
      </c>
      <c r="J4281" s="37" t="n">
        <v>151.76</v>
      </c>
      <c r="K4281" s="160">
        <f>H4281*(I4281/J4281)</f>
        <v/>
      </c>
      <c r="L4281" s="159" t="n">
        <v>1028320.0669</v>
      </c>
      <c r="M4281" s="159" t="n">
        <v>998369</v>
      </c>
      <c r="N4281" s="159" t="n">
        <v>1078238.52</v>
      </c>
      <c r="O4281" s="162">
        <f>MIN(K4281,L4281,M4281,N4281)</f>
        <v/>
      </c>
      <c r="P4281" s="162">
        <f>MAX(K4281,L4281,M4281,N4281)</f>
        <v/>
      </c>
      <c r="Q4281" s="162">
        <f>MEDIAN(K4281,L4281,M4281,N4281)</f>
        <v/>
      </c>
      <c r="R4281" s="162">
        <f>AVERAGE(K4281,L4281,M4281,N4281)</f>
        <v/>
      </c>
      <c r="S4281" s="162">
        <f>AVERAGE(O4281,Q4281)</f>
        <v/>
      </c>
      <c r="T4281" s="162">
        <f>AVERAGE(P4281,Q4281)</f>
        <v/>
      </c>
      <c r="U4281" s="41">
        <f>STDEVA(K4281,L4281,M4281,N4281)</f>
        <v/>
      </c>
      <c r="V4281" s="42">
        <f>U4281/Q4281</f>
        <v/>
      </c>
      <c r="W4281" s="43">
        <f>IF(X4281=O4281,"MENOR",IF(X4281=S4281,"PROM[MEN-MED]","PROMEDIO"))</f>
        <v/>
      </c>
      <c r="X4281" s="163">
        <f>IF(V4281&lt;=300%,O4281,IF(AND(V4281&gt;100%,V4281&lt;=150%),S4281,R4281))</f>
        <v/>
      </c>
      <c r="Y4281" s="162">
        <f>ROUND(X4281,0)</f>
        <v/>
      </c>
    </row>
    <row r="4282" ht="15.75" customHeight="1">
      <c r="B4282" s="57" t="inlineStr">
        <is>
          <t>8.16</t>
        </is>
      </c>
      <c r="C4282" s="32" t="n">
        <v>8714199</v>
      </c>
      <c r="D4282" s="58" t="inlineStr">
        <is>
          <t>CAMBIO DE VIDRIO PANORÁMICO DELANTERO (BLINDADO)</t>
        </is>
      </c>
      <c r="E4282" s="56" t="inlineStr">
        <is>
          <t>cambio de vidrio panorámico delantero (blindado)</t>
        </is>
      </c>
      <c r="F4282" s="32" t="inlineStr">
        <is>
          <t>Unidad</t>
        </is>
      </c>
      <c r="G4282" s="35" t="inlineStr">
        <is>
          <t>suministro</t>
        </is>
      </c>
      <c r="H4282" s="159" t="n">
        <v>2172821</v>
      </c>
      <c r="I4282" s="37" t="n">
        <v>158.91</v>
      </c>
      <c r="J4282" s="37" t="n">
        <v>151.76</v>
      </c>
      <c r="K4282" s="160">
        <f>H4282*(I4282/J4282)</f>
        <v/>
      </c>
      <c r="L4282" s="159" t="n">
        <v>2665303.1902</v>
      </c>
      <c r="M4282" s="159" t="n">
        <v>2587673</v>
      </c>
      <c r="N4282" s="159" t="n">
        <v>2794686.84</v>
      </c>
      <c r="O4282" s="162">
        <f>MIN(K4282,L4282,M4282,N4282)</f>
        <v/>
      </c>
      <c r="P4282" s="162">
        <f>MAX(K4282,L4282,M4282,N4282)</f>
        <v/>
      </c>
      <c r="Q4282" s="162">
        <f>MEDIAN(K4282,L4282,M4282,N4282)</f>
        <v/>
      </c>
      <c r="R4282" s="162">
        <f>AVERAGE(K4282,L4282,M4282,N4282)</f>
        <v/>
      </c>
      <c r="S4282" s="162">
        <f>AVERAGE(O4282,Q4282)</f>
        <v/>
      </c>
      <c r="T4282" s="162">
        <f>AVERAGE(P4282,Q4282)</f>
        <v/>
      </c>
      <c r="U4282" s="41">
        <f>STDEVA(K4282,L4282,M4282,N4282)</f>
        <v/>
      </c>
      <c r="V4282" s="42">
        <f>U4282/Q4282</f>
        <v/>
      </c>
      <c r="W4282" s="43">
        <f>IF(X4282=O4282,"MENOR",IF(X4282=S4282,"PROM[MEN-MED]","PROMEDIO"))</f>
        <v/>
      </c>
      <c r="X4282" s="163">
        <f>IF(V4282&lt;=300%,O4282,IF(AND(V4282&gt;100%,V4282&lt;=150%),S4282,R4282))</f>
        <v/>
      </c>
      <c r="Y4282" s="162">
        <f>ROUND(X4282,0)</f>
        <v/>
      </c>
    </row>
    <row r="4283" ht="15.75" customHeight="1">
      <c r="B4283" s="57" t="inlineStr">
        <is>
          <t>8.17</t>
        </is>
      </c>
      <c r="C4283" s="32" t="n">
        <v>8714199</v>
      </c>
      <c r="D4283" s="58" t="inlineStr">
        <is>
          <t>CAMBIO DE VIDRIO PANORÁMICO DELANTERO</t>
        </is>
      </c>
      <c r="E4283" s="56" t="inlineStr">
        <is>
          <t>cambio de vidrio panorámico delantero</t>
        </is>
      </c>
      <c r="F4283" s="32" t="inlineStr">
        <is>
          <t>Unidad</t>
        </is>
      </c>
      <c r="G4283" s="35" t="inlineStr">
        <is>
          <t>suministro</t>
        </is>
      </c>
      <c r="H4283" s="159" t="n">
        <v>1604180</v>
      </c>
      <c r="I4283" s="37" t="n">
        <v>158.91</v>
      </c>
      <c r="J4283" s="37" t="n">
        <v>151.76</v>
      </c>
      <c r="K4283" s="160">
        <f>H4283*(I4283/J4283)</f>
        <v/>
      </c>
      <c r="L4283" s="159" t="n">
        <v>1998977.6485</v>
      </c>
      <c r="M4283" s="159" t="n">
        <v>1940755</v>
      </c>
      <c r="N4283" s="159" t="n">
        <v>2096015.4</v>
      </c>
      <c r="O4283" s="162">
        <f>MIN(K4283,L4283,M4283,N4283)</f>
        <v/>
      </c>
      <c r="P4283" s="162">
        <f>MAX(K4283,L4283,M4283,N4283)</f>
        <v/>
      </c>
      <c r="Q4283" s="162">
        <f>MEDIAN(K4283,L4283,M4283,N4283)</f>
        <v/>
      </c>
      <c r="R4283" s="162">
        <f>AVERAGE(K4283,L4283,M4283,N4283)</f>
        <v/>
      </c>
      <c r="S4283" s="162">
        <f>AVERAGE(O4283,Q4283)</f>
        <v/>
      </c>
      <c r="T4283" s="162">
        <f>AVERAGE(P4283,Q4283)</f>
        <v/>
      </c>
      <c r="U4283" s="41">
        <f>STDEVA(K4283,L4283,M4283,N4283)</f>
        <v/>
      </c>
      <c r="V4283" s="42">
        <f>U4283/Q4283</f>
        <v/>
      </c>
      <c r="W4283" s="43">
        <f>IF(X4283=O4283,"MENOR",IF(X4283=S4283,"PROM[MEN-MED]","PROMEDIO"))</f>
        <v/>
      </c>
      <c r="X4283" s="163">
        <f>IF(V4283&lt;=300%,O4283,IF(AND(V4283&gt;100%,V4283&lt;=150%),S4283,R4283))</f>
        <v/>
      </c>
      <c r="Y4283" s="162">
        <f>ROUND(X4283,0)</f>
        <v/>
      </c>
    </row>
    <row r="4284" ht="15.75" customHeight="1">
      <c r="B4284" s="57" t="inlineStr">
        <is>
          <t>8.18</t>
        </is>
      </c>
      <c r="C4284" s="32" t="n">
        <v>8714199</v>
      </c>
      <c r="D4284" s="58" t="inlineStr">
        <is>
          <t>CAMBIO DE VIDRIO PANORÁMICO TRASERO</t>
        </is>
      </c>
      <c r="E4284" s="56" t="inlineStr">
        <is>
          <t>cambio de vidrio panorámico trasero</t>
        </is>
      </c>
      <c r="F4284" s="32" t="inlineStr">
        <is>
          <t>Unidad</t>
        </is>
      </c>
      <c r="G4284" s="35" t="inlineStr">
        <is>
          <t>suministro</t>
        </is>
      </c>
      <c r="H4284" s="159" t="n">
        <v>1352078</v>
      </c>
      <c r="I4284" s="37" t="n">
        <v>158.91</v>
      </c>
      <c r="J4284" s="37" t="n">
        <v>151.76</v>
      </c>
      <c r="K4284" s="160">
        <f>H4284*(I4284/J4284)</f>
        <v/>
      </c>
      <c r="L4284" s="159" t="n">
        <v>1649797.3527</v>
      </c>
      <c r="M4284" s="159" t="n">
        <v>1601745</v>
      </c>
      <c r="N4284" s="159" t="n">
        <v>1729884.6</v>
      </c>
      <c r="O4284" s="162">
        <f>MIN(K4284,L4284,M4284,N4284)</f>
        <v/>
      </c>
      <c r="P4284" s="162">
        <f>MAX(K4284,L4284,M4284,N4284)</f>
        <v/>
      </c>
      <c r="Q4284" s="162">
        <f>MEDIAN(K4284,L4284,M4284,N4284)</f>
        <v/>
      </c>
      <c r="R4284" s="162">
        <f>AVERAGE(K4284,L4284,M4284,N4284)</f>
        <v/>
      </c>
      <c r="S4284" s="162">
        <f>AVERAGE(O4284,Q4284)</f>
        <v/>
      </c>
      <c r="T4284" s="162">
        <f>AVERAGE(P4284,Q4284)</f>
        <v/>
      </c>
      <c r="U4284" s="41">
        <f>STDEVA(K4284,L4284,M4284,N4284)</f>
        <v/>
      </c>
      <c r="V4284" s="42">
        <f>U4284/Q4284</f>
        <v/>
      </c>
      <c r="W4284" s="43">
        <f>IF(X4284=O4284,"MENOR",IF(X4284=S4284,"PROM[MEN-MED]","PROMEDIO"))</f>
        <v/>
      </c>
      <c r="X4284" s="163">
        <f>IF(V4284&lt;=300%,O4284,IF(AND(V4284&gt;100%,V4284&lt;=150%),S4284,R4284))</f>
        <v/>
      </c>
      <c r="Y4284" s="162">
        <f>ROUND(X4284,0)</f>
        <v/>
      </c>
    </row>
    <row r="4285" ht="15.75" customHeight="1">
      <c r="B4285" s="57" t="inlineStr">
        <is>
          <t>8.19</t>
        </is>
      </c>
      <c r="C4285" s="32" t="n">
        <v>8714199</v>
      </c>
      <c r="D4285" s="58" t="inlineStr">
        <is>
          <t xml:space="preserve">CAMBIO DE VIDRIOS PUERTAS LATERALES </t>
        </is>
      </c>
      <c r="E4285" s="56" t="inlineStr">
        <is>
          <t xml:space="preserve">cambio de vidrios puertas laterales </t>
        </is>
      </c>
      <c r="F4285" s="32" t="inlineStr">
        <is>
          <t>Unidad</t>
        </is>
      </c>
      <c r="G4285" s="35" t="inlineStr">
        <is>
          <t>suministro</t>
        </is>
      </c>
      <c r="H4285" s="159" t="n">
        <v>2176213</v>
      </c>
      <c r="I4285" s="37" t="n">
        <v>158.91</v>
      </c>
      <c r="J4285" s="37" t="n">
        <v>151.76</v>
      </c>
      <c r="K4285" s="160">
        <f>H4285*(I4285/J4285)</f>
        <v/>
      </c>
      <c r="L4285" s="159" t="n">
        <v>2742187.5432</v>
      </c>
      <c r="M4285" s="159" t="n">
        <v>2662318</v>
      </c>
      <c r="N4285" s="159" t="n">
        <v>2875303.44</v>
      </c>
      <c r="O4285" s="162">
        <f>MIN(K4285,L4285,M4285,N4285)</f>
        <v/>
      </c>
      <c r="P4285" s="162">
        <f>MAX(K4285,L4285,M4285,N4285)</f>
        <v/>
      </c>
      <c r="Q4285" s="162">
        <f>MEDIAN(K4285,L4285,M4285,N4285)</f>
        <v/>
      </c>
      <c r="R4285" s="162">
        <f>AVERAGE(K4285,L4285,M4285,N4285)</f>
        <v/>
      </c>
      <c r="S4285" s="162">
        <f>AVERAGE(O4285,Q4285)</f>
        <v/>
      </c>
      <c r="T4285" s="162">
        <f>AVERAGE(P4285,Q4285)</f>
        <v/>
      </c>
      <c r="U4285" s="41">
        <f>STDEVA(K4285,L4285,M4285,N4285)</f>
        <v/>
      </c>
      <c r="V4285" s="42">
        <f>U4285/Q4285</f>
        <v/>
      </c>
      <c r="W4285" s="43">
        <f>IF(X4285=O4285,"MENOR",IF(X4285=S4285,"PROM[MEN-MED]","PROMEDIO"))</f>
        <v/>
      </c>
      <c r="X4285" s="163">
        <f>IF(V4285&lt;=300%,O4285,IF(AND(V4285&gt;100%,V4285&lt;=150%),S4285,R4285))</f>
        <v/>
      </c>
      <c r="Y4285" s="162">
        <f>ROUND(X4285,0)</f>
        <v/>
      </c>
    </row>
    <row r="4286" ht="15.75" customHeight="1">
      <c r="B4286" s="57" t="inlineStr">
        <is>
          <t>8.20</t>
        </is>
      </c>
      <c r="C4286" s="32" t="n">
        <v>8714199</v>
      </c>
      <c r="D4286" s="58" t="inlineStr">
        <is>
          <t>CAMBIO DE VIDRIOS PUERTAS LATERALES (BLINDADO)</t>
        </is>
      </c>
      <c r="E4286" s="56" t="inlineStr">
        <is>
          <t>cambio de vidrios puertas laterales (blindado)</t>
        </is>
      </c>
      <c r="F4286" s="32" t="inlineStr">
        <is>
          <t>Unidad</t>
        </is>
      </c>
      <c r="G4286" s="35" t="inlineStr">
        <is>
          <t>suministro</t>
        </is>
      </c>
      <c r="H4286" s="159" t="n">
        <v>2735810</v>
      </c>
      <c r="I4286" s="37" t="n">
        <v>158.91</v>
      </c>
      <c r="J4286" s="37" t="n">
        <v>151.76</v>
      </c>
      <c r="K4286" s="160">
        <f>H4286*(I4286/J4286)</f>
        <v/>
      </c>
      <c r="L4286" s="159" t="n">
        <v>3331628.7319</v>
      </c>
      <c r="M4286" s="159" t="n">
        <v>3234591</v>
      </c>
      <c r="N4286" s="159" t="n">
        <v>3493358.28</v>
      </c>
      <c r="O4286" s="162">
        <f>MIN(K4286,L4286,M4286,N4286)</f>
        <v/>
      </c>
      <c r="P4286" s="162">
        <f>MAX(K4286,L4286,M4286,N4286)</f>
        <v/>
      </c>
      <c r="Q4286" s="162">
        <f>MEDIAN(K4286,L4286,M4286,N4286)</f>
        <v/>
      </c>
      <c r="R4286" s="162">
        <f>AVERAGE(K4286,L4286,M4286,N4286)</f>
        <v/>
      </c>
      <c r="S4286" s="162">
        <f>AVERAGE(O4286,Q4286)</f>
        <v/>
      </c>
      <c r="T4286" s="162">
        <f>AVERAGE(P4286,Q4286)</f>
        <v/>
      </c>
      <c r="U4286" s="41">
        <f>STDEVA(K4286,L4286,M4286,N4286)</f>
        <v/>
      </c>
      <c r="V4286" s="42">
        <f>U4286/Q4286</f>
        <v/>
      </c>
      <c r="W4286" s="43">
        <f>IF(X4286=O4286,"MENOR",IF(X4286=S4286,"PROM[MEN-MED]","PROMEDIO"))</f>
        <v/>
      </c>
      <c r="X4286" s="163">
        <f>IF(V4286&lt;=300%,O4286,IF(AND(V4286&gt;100%,V4286&lt;=150%),S4286,R4286))</f>
        <v/>
      </c>
      <c r="Y4286" s="162">
        <f>ROUND(X4286,0)</f>
        <v/>
      </c>
    </row>
    <row r="4287" ht="15.75" customHeight="1">
      <c r="B4287" s="57" t="inlineStr">
        <is>
          <t>8.21</t>
        </is>
      </c>
      <c r="C4287" s="32" t="n">
        <v>8714199</v>
      </c>
      <c r="D4287" s="58" t="inlineStr">
        <is>
          <t>CAMBIO DE JUEGO DE TAPETES</t>
        </is>
      </c>
      <c r="E4287" s="56" t="inlineStr">
        <is>
          <t>cambio de juego de tapetes</t>
        </is>
      </c>
      <c r="F4287" s="32" t="inlineStr">
        <is>
          <t>Unidad</t>
        </is>
      </c>
      <c r="G4287" s="35" t="inlineStr">
        <is>
          <t>suministro</t>
        </is>
      </c>
      <c r="H4287" s="159" t="n">
        <v>54716</v>
      </c>
      <c r="I4287" s="37" t="n">
        <v>158.91</v>
      </c>
      <c r="J4287" s="37" t="n">
        <v>151.76</v>
      </c>
      <c r="K4287" s="160">
        <f>H4287*(I4287/J4287)</f>
        <v/>
      </c>
      <c r="L4287" s="159" t="n">
        <v>67914.0854</v>
      </c>
      <c r="M4287" s="159" t="n">
        <v>65936</v>
      </c>
      <c r="N4287" s="159" t="n">
        <v>71210.88</v>
      </c>
      <c r="O4287" s="162">
        <f>MIN(K4287,L4287,M4287,N4287)</f>
        <v/>
      </c>
      <c r="P4287" s="162">
        <f>MAX(K4287,L4287,M4287,N4287)</f>
        <v/>
      </c>
      <c r="Q4287" s="162">
        <f>MEDIAN(K4287,L4287,M4287,N4287)</f>
        <v/>
      </c>
      <c r="R4287" s="162">
        <f>AVERAGE(K4287,L4287,M4287,N4287)</f>
        <v/>
      </c>
      <c r="S4287" s="162">
        <f>AVERAGE(O4287,Q4287)</f>
        <v/>
      </c>
      <c r="T4287" s="162">
        <f>AVERAGE(P4287,Q4287)</f>
        <v/>
      </c>
      <c r="U4287" s="41">
        <f>STDEVA(K4287,L4287,M4287,N4287)</f>
        <v/>
      </c>
      <c r="V4287" s="42">
        <f>U4287/Q4287</f>
        <v/>
      </c>
      <c r="W4287" s="43">
        <f>IF(X4287=O4287,"MENOR",IF(X4287=S4287,"PROM[MEN-MED]","PROMEDIO"))</f>
        <v/>
      </c>
      <c r="X4287" s="163">
        <f>IF(V4287&lt;=300%,O4287,IF(AND(V4287&gt;100%,V4287&lt;=150%),S4287,R4287))</f>
        <v/>
      </c>
      <c r="Y4287" s="162">
        <f>ROUND(X4287,0)</f>
        <v/>
      </c>
    </row>
    <row r="4288" ht="15.75" customHeight="1">
      <c r="B4288" s="57" t="inlineStr">
        <is>
          <t>8.22</t>
        </is>
      </c>
      <c r="C4288" s="32" t="n">
        <v>8714199</v>
      </c>
      <c r="D4288" s="58" t="inlineStr">
        <is>
          <t>CAMBIO DE CONJUNTO MANGUERA DEL LAVAPARABRISAS</t>
        </is>
      </c>
      <c r="E4288" s="56" t="inlineStr">
        <is>
          <t>cambio de conjunto manguera del lavaparabrisas</t>
        </is>
      </c>
      <c r="F4288" s="32" t="inlineStr">
        <is>
          <t>Unidad</t>
        </is>
      </c>
      <c r="G4288" s="35" t="inlineStr">
        <is>
          <t>suministro</t>
        </is>
      </c>
      <c r="H4288" s="159" t="n">
        <v>54716</v>
      </c>
      <c r="I4288" s="37" t="n">
        <v>158.91</v>
      </c>
      <c r="J4288" s="37" t="n">
        <v>151.76</v>
      </c>
      <c r="K4288" s="160">
        <f>H4288*(I4288/J4288)</f>
        <v/>
      </c>
      <c r="L4288" s="159" t="n">
        <v>67273.42509999999</v>
      </c>
      <c r="M4288" s="159" t="n">
        <v>65314</v>
      </c>
      <c r="N4288" s="159" t="n">
        <v>70539.12</v>
      </c>
      <c r="O4288" s="162">
        <f>MIN(K4288,L4288,M4288,N4288)</f>
        <v/>
      </c>
      <c r="P4288" s="162">
        <f>MAX(K4288,L4288,M4288,N4288)</f>
        <v/>
      </c>
      <c r="Q4288" s="162">
        <f>MEDIAN(K4288,L4288,M4288,N4288)</f>
        <v/>
      </c>
      <c r="R4288" s="162">
        <f>AVERAGE(K4288,L4288,M4288,N4288)</f>
        <v/>
      </c>
      <c r="S4288" s="162">
        <f>AVERAGE(O4288,Q4288)</f>
        <v/>
      </c>
      <c r="T4288" s="162">
        <f>AVERAGE(P4288,Q4288)</f>
        <v/>
      </c>
      <c r="U4288" s="41">
        <f>STDEVA(K4288,L4288,M4288,N4288)</f>
        <v/>
      </c>
      <c r="V4288" s="42">
        <f>U4288/Q4288</f>
        <v/>
      </c>
      <c r="W4288" s="43">
        <f>IF(X4288=O4288,"MENOR",IF(X4288=S4288,"PROM[MEN-MED]","PROMEDIO"))</f>
        <v/>
      </c>
      <c r="X4288" s="163">
        <f>IF(V4288&lt;=300%,O4288,IF(AND(V4288&gt;100%,V4288&lt;=150%),S4288,R4288))</f>
        <v/>
      </c>
      <c r="Y4288" s="162">
        <f>ROUND(X4288,0)</f>
        <v/>
      </c>
    </row>
    <row r="4289" ht="15.75" customHeight="1">
      <c r="B4289" s="57" t="inlineStr">
        <is>
          <t>8.23</t>
        </is>
      </c>
      <c r="C4289" s="32" t="n">
        <v>8714199</v>
      </c>
      <c r="D4289" s="58" t="inlineStr">
        <is>
          <t xml:space="preserve">CAMBIO DE BOQUILLAS LAVAPARABRISAS </t>
        </is>
      </c>
      <c r="E4289" s="56" t="inlineStr">
        <is>
          <t xml:space="preserve">cambio de boquillas lavaparabrisas </t>
        </is>
      </c>
      <c r="F4289" s="32" t="inlineStr">
        <is>
          <t>Unidad</t>
        </is>
      </c>
      <c r="G4289" s="35" t="inlineStr">
        <is>
          <t>suministro</t>
        </is>
      </c>
      <c r="H4289" s="159" t="n">
        <v>273581</v>
      </c>
      <c r="I4289" s="37" t="n">
        <v>158.91</v>
      </c>
      <c r="J4289" s="37" t="n">
        <v>151.76</v>
      </c>
      <c r="K4289" s="160">
        <f>H4289*(I4289/J4289)</f>
        <v/>
      </c>
      <c r="L4289" s="159" t="n">
        <v>329959.4753</v>
      </c>
      <c r="M4289" s="159" t="n">
        <v>320349</v>
      </c>
      <c r="N4289" s="159" t="n">
        <v>345976.92</v>
      </c>
      <c r="O4289" s="162">
        <f>MIN(K4289,L4289,M4289,N4289)</f>
        <v/>
      </c>
      <c r="P4289" s="162">
        <f>MAX(K4289,L4289,M4289,N4289)</f>
        <v/>
      </c>
      <c r="Q4289" s="162">
        <f>MEDIAN(K4289,L4289,M4289,N4289)</f>
        <v/>
      </c>
      <c r="R4289" s="162">
        <f>AVERAGE(K4289,L4289,M4289,N4289)</f>
        <v/>
      </c>
      <c r="S4289" s="162">
        <f>AVERAGE(O4289,Q4289)</f>
        <v/>
      </c>
      <c r="T4289" s="162">
        <f>AVERAGE(P4289,Q4289)</f>
        <v/>
      </c>
      <c r="U4289" s="41">
        <f>STDEVA(K4289,L4289,M4289,N4289)</f>
        <v/>
      </c>
      <c r="V4289" s="42">
        <f>U4289/Q4289</f>
        <v/>
      </c>
      <c r="W4289" s="43">
        <f>IF(X4289=O4289,"MENOR",IF(X4289=S4289,"PROM[MEN-MED]","PROMEDIO"))</f>
        <v/>
      </c>
      <c r="X4289" s="163">
        <f>IF(V4289&lt;=300%,O4289,IF(AND(V4289&gt;100%,V4289&lt;=150%),S4289,R4289))</f>
        <v/>
      </c>
      <c r="Y4289" s="162">
        <f>ROUND(X4289,0)</f>
        <v/>
      </c>
    </row>
    <row r="4290" ht="15.75" customHeight="1">
      <c r="B4290" s="57" t="inlineStr">
        <is>
          <t>8.24</t>
        </is>
      </c>
      <c r="C4290" s="32" t="n">
        <v>8714199</v>
      </c>
      <c r="D4290" s="58" t="inlineStr">
        <is>
          <t xml:space="preserve">CAMBIO DE SOPORTE DEL CAPO DERECHO </t>
        </is>
      </c>
      <c r="E4290" s="56" t="inlineStr">
        <is>
          <t xml:space="preserve">cambio de soporte del capo derecho </t>
        </is>
      </c>
      <c r="F4290" s="32" t="inlineStr">
        <is>
          <t>Unidad</t>
        </is>
      </c>
      <c r="G4290" s="35" t="inlineStr">
        <is>
          <t>suministro</t>
        </is>
      </c>
      <c r="H4290" s="159" t="n">
        <v>273581</v>
      </c>
      <c r="I4290" s="37" t="n">
        <v>158.91</v>
      </c>
      <c r="J4290" s="37" t="n">
        <v>151.76</v>
      </c>
      <c r="K4290" s="160">
        <f>H4290*(I4290/J4290)</f>
        <v/>
      </c>
      <c r="L4290" s="159" t="n">
        <v>339570.4032</v>
      </c>
      <c r="M4290" s="159" t="n">
        <v>329680</v>
      </c>
      <c r="N4290" s="159" t="n">
        <v>356054.4</v>
      </c>
      <c r="O4290" s="162">
        <f>MIN(K4290,L4290,M4290,N4290)</f>
        <v/>
      </c>
      <c r="P4290" s="162">
        <f>MAX(K4290,L4290,M4290,N4290)</f>
        <v/>
      </c>
      <c r="Q4290" s="162">
        <f>MEDIAN(K4290,L4290,M4290,N4290)</f>
        <v/>
      </c>
      <c r="R4290" s="162">
        <f>AVERAGE(K4290,L4290,M4290,N4290)</f>
        <v/>
      </c>
      <c r="S4290" s="162">
        <f>AVERAGE(O4290,Q4290)</f>
        <v/>
      </c>
      <c r="T4290" s="162">
        <f>AVERAGE(P4290,Q4290)</f>
        <v/>
      </c>
      <c r="U4290" s="41">
        <f>STDEVA(K4290,L4290,M4290,N4290)</f>
        <v/>
      </c>
      <c r="V4290" s="42">
        <f>U4290/Q4290</f>
        <v/>
      </c>
      <c r="W4290" s="43">
        <f>IF(X4290=O4290,"MENOR",IF(X4290=S4290,"PROM[MEN-MED]","PROMEDIO"))</f>
        <v/>
      </c>
      <c r="X4290" s="163">
        <f>IF(V4290&lt;=300%,O4290,IF(AND(V4290&gt;100%,V4290&lt;=150%),S4290,R4290))</f>
        <v/>
      </c>
      <c r="Y4290" s="162">
        <f>ROUND(X4290,0)</f>
        <v/>
      </c>
    </row>
    <row r="4291" ht="15.75" customHeight="1">
      <c r="B4291" s="57" t="inlineStr">
        <is>
          <t>8.25</t>
        </is>
      </c>
      <c r="C4291" s="32" t="n">
        <v>8714199</v>
      </c>
      <c r="D4291" s="58" t="inlineStr">
        <is>
          <t>CAMBIO DE SOPORTE DEL CAPO IZQUIERDO</t>
        </is>
      </c>
      <c r="E4291" s="56" t="inlineStr">
        <is>
          <t>cambio de soporte del capo izquierdo</t>
        </is>
      </c>
      <c r="F4291" s="32" t="inlineStr">
        <is>
          <t>Unidad</t>
        </is>
      </c>
      <c r="G4291" s="35" t="inlineStr">
        <is>
          <t>suministro</t>
        </is>
      </c>
      <c r="H4291" s="159" t="n">
        <v>273581</v>
      </c>
      <c r="I4291" s="37" t="n">
        <v>158.91</v>
      </c>
      <c r="J4291" s="37" t="n">
        <v>151.76</v>
      </c>
      <c r="K4291" s="160">
        <f>H4291*(I4291/J4291)</f>
        <v/>
      </c>
      <c r="L4291" s="159" t="n">
        <v>333162.7649</v>
      </c>
      <c r="M4291" s="159" t="n">
        <v>323459</v>
      </c>
      <c r="N4291" s="159" t="n">
        <v>349335.72</v>
      </c>
      <c r="O4291" s="162">
        <f>MIN(K4291,L4291,M4291,N4291)</f>
        <v/>
      </c>
      <c r="P4291" s="162">
        <f>MAX(K4291,L4291,M4291,N4291)</f>
        <v/>
      </c>
      <c r="Q4291" s="162">
        <f>MEDIAN(K4291,L4291,M4291,N4291)</f>
        <v/>
      </c>
      <c r="R4291" s="162">
        <f>AVERAGE(K4291,L4291,M4291,N4291)</f>
        <v/>
      </c>
      <c r="S4291" s="162">
        <f>AVERAGE(O4291,Q4291)</f>
        <v/>
      </c>
      <c r="T4291" s="162">
        <f>AVERAGE(P4291,Q4291)</f>
        <v/>
      </c>
      <c r="U4291" s="41">
        <f>STDEVA(K4291,L4291,M4291,N4291)</f>
        <v/>
      </c>
      <c r="V4291" s="42">
        <f>U4291/Q4291</f>
        <v/>
      </c>
      <c r="W4291" s="43">
        <f>IF(X4291=O4291,"MENOR",IF(X4291=S4291,"PROM[MEN-MED]","PROMEDIO"))</f>
        <v/>
      </c>
      <c r="X4291" s="163">
        <f>IF(V4291&lt;=300%,O4291,IF(AND(V4291&gt;100%,V4291&lt;=150%),S4291,R4291))</f>
        <v/>
      </c>
      <c r="Y4291" s="162">
        <f>ROUND(X4291,0)</f>
        <v/>
      </c>
    </row>
    <row r="4292" ht="15.75" customHeight="1">
      <c r="B4292" s="57" t="inlineStr">
        <is>
          <t>8.26</t>
        </is>
      </c>
      <c r="C4292" s="32" t="n">
        <v>8714199</v>
      </c>
      <c r="D4292" s="58" t="inlineStr">
        <is>
          <t>CAMBIO DE CABLE DE CONTROL DE BLOQUEO DE CAPO</t>
        </is>
      </c>
      <c r="E4292" s="56" t="inlineStr">
        <is>
          <t>cambio de cable de control de bloqueo de capo</t>
        </is>
      </c>
      <c r="F4292" s="32" t="inlineStr">
        <is>
          <t>Unidad</t>
        </is>
      </c>
      <c r="G4292" s="35" t="inlineStr">
        <is>
          <t>suministro</t>
        </is>
      </c>
      <c r="H4292" s="159" t="n">
        <v>410372</v>
      </c>
      <c r="I4292" s="37" t="n">
        <v>158.91</v>
      </c>
      <c r="J4292" s="37" t="n">
        <v>151.76</v>
      </c>
      <c r="K4292" s="160">
        <f>H4292*(I4292/J4292)</f>
        <v/>
      </c>
      <c r="L4292" s="159" t="n">
        <v>499744.665</v>
      </c>
      <c r="M4292" s="159" t="n">
        <v>485189</v>
      </c>
      <c r="N4292" s="159" t="n">
        <v>524004.12</v>
      </c>
      <c r="O4292" s="162">
        <f>MIN(K4292,L4292,M4292,N4292)</f>
        <v/>
      </c>
      <c r="P4292" s="162">
        <f>MAX(K4292,L4292,M4292,N4292)</f>
        <v/>
      </c>
      <c r="Q4292" s="162">
        <f>MEDIAN(K4292,L4292,M4292,N4292)</f>
        <v/>
      </c>
      <c r="R4292" s="162">
        <f>AVERAGE(K4292,L4292,M4292,N4292)</f>
        <v/>
      </c>
      <c r="S4292" s="162">
        <f>AVERAGE(O4292,Q4292)</f>
        <v/>
      </c>
      <c r="T4292" s="162">
        <f>AVERAGE(P4292,Q4292)</f>
        <v/>
      </c>
      <c r="U4292" s="41">
        <f>STDEVA(K4292,L4292,M4292,N4292)</f>
        <v/>
      </c>
      <c r="V4292" s="42">
        <f>U4292/Q4292</f>
        <v/>
      </c>
      <c r="W4292" s="43">
        <f>IF(X4292=O4292,"MENOR",IF(X4292=S4292,"PROM[MEN-MED]","PROMEDIO"))</f>
        <v/>
      </c>
      <c r="X4292" s="163">
        <f>IF(V4292&lt;=300%,O4292,IF(AND(V4292&gt;100%,V4292&lt;=150%),S4292,R4292))</f>
        <v/>
      </c>
      <c r="Y4292" s="162">
        <f>ROUND(X4292,0)</f>
        <v/>
      </c>
    </row>
    <row r="4293" ht="15.75" customHeight="1">
      <c r="B4293" s="57" t="inlineStr">
        <is>
          <t>8.27</t>
        </is>
      </c>
      <c r="C4293" s="32" t="n">
        <v>8714199</v>
      </c>
      <c r="D4293" s="58" t="inlineStr">
        <is>
          <t xml:space="preserve">CAMBIO DE CLAXON DE TONOS BAJOS </t>
        </is>
      </c>
      <c r="E4293" s="56" t="inlineStr">
        <is>
          <t xml:space="preserve">cambio de claxon de tonos bajos </t>
        </is>
      </c>
      <c r="F4293" s="32" t="inlineStr">
        <is>
          <t>Unidad</t>
        </is>
      </c>
      <c r="G4293" s="35" t="inlineStr">
        <is>
          <t>suministro</t>
        </is>
      </c>
      <c r="H4293" s="159" t="n">
        <v>136791</v>
      </c>
      <c r="I4293" s="37" t="n">
        <v>158.91</v>
      </c>
      <c r="J4293" s="37" t="n">
        <v>151.76</v>
      </c>
      <c r="K4293" s="160">
        <f>H4293*(I4293/J4293)</f>
        <v/>
      </c>
      <c r="L4293" s="159" t="n">
        <v>164979.22</v>
      </c>
      <c r="M4293" s="159" t="n">
        <v>160174</v>
      </c>
      <c r="N4293" s="159" t="n">
        <v>172987.92</v>
      </c>
      <c r="O4293" s="162">
        <f>MIN(K4293,L4293,M4293,N4293)</f>
        <v/>
      </c>
      <c r="P4293" s="162">
        <f>MAX(K4293,L4293,M4293,N4293)</f>
        <v/>
      </c>
      <c r="Q4293" s="162">
        <f>MEDIAN(K4293,L4293,M4293,N4293)</f>
        <v/>
      </c>
      <c r="R4293" s="162">
        <f>AVERAGE(K4293,L4293,M4293,N4293)</f>
        <v/>
      </c>
      <c r="S4293" s="162">
        <f>AVERAGE(O4293,Q4293)</f>
        <v/>
      </c>
      <c r="T4293" s="162">
        <f>AVERAGE(P4293,Q4293)</f>
        <v/>
      </c>
      <c r="U4293" s="41">
        <f>STDEVA(K4293,L4293,M4293,N4293)</f>
        <v/>
      </c>
      <c r="V4293" s="42">
        <f>U4293/Q4293</f>
        <v/>
      </c>
      <c r="W4293" s="43">
        <f>IF(X4293=O4293,"MENOR",IF(X4293=S4293,"PROM[MEN-MED]","PROMEDIO"))</f>
        <v/>
      </c>
      <c r="X4293" s="163">
        <f>IF(V4293&lt;=300%,O4293,IF(AND(V4293&gt;100%,V4293&lt;=150%),S4293,R4293))</f>
        <v/>
      </c>
      <c r="Y4293" s="162">
        <f>ROUND(X4293,0)</f>
        <v/>
      </c>
    </row>
    <row r="4294" ht="15.75" customHeight="1">
      <c r="B4294" s="57" t="inlineStr">
        <is>
          <t>8.28</t>
        </is>
      </c>
      <c r="C4294" s="32" t="n">
        <v>8714199</v>
      </c>
      <c r="D4294" s="58" t="inlineStr">
        <is>
          <t>CAMBIO DE CLAXON DE TONOS AGUDOS</t>
        </is>
      </c>
      <c r="E4294" s="56" t="inlineStr">
        <is>
          <t>cambio de claxon de tonos agudos</t>
        </is>
      </c>
      <c r="F4294" s="32" t="inlineStr">
        <is>
          <t>Unidad</t>
        </is>
      </c>
      <c r="G4294" s="35" t="inlineStr">
        <is>
          <t>suministro</t>
        </is>
      </c>
      <c r="H4294" s="159" t="n">
        <v>136791</v>
      </c>
      <c r="I4294" s="37" t="n">
        <v>158.91</v>
      </c>
      <c r="J4294" s="37" t="n">
        <v>151.76</v>
      </c>
      <c r="K4294" s="160">
        <f>H4294*(I4294/J4294)</f>
        <v/>
      </c>
      <c r="L4294" s="159" t="n">
        <v>166581.9001</v>
      </c>
      <c r="M4294" s="159" t="n">
        <v>161730</v>
      </c>
      <c r="N4294" s="159" t="n">
        <v>174668.4</v>
      </c>
      <c r="O4294" s="162">
        <f>MIN(K4294,L4294,M4294,N4294)</f>
        <v/>
      </c>
      <c r="P4294" s="162">
        <f>MAX(K4294,L4294,M4294,N4294)</f>
        <v/>
      </c>
      <c r="Q4294" s="162">
        <f>MEDIAN(K4294,L4294,M4294,N4294)</f>
        <v/>
      </c>
      <c r="R4294" s="162">
        <f>AVERAGE(K4294,L4294,M4294,N4294)</f>
        <v/>
      </c>
      <c r="S4294" s="162">
        <f>AVERAGE(O4294,Q4294)</f>
        <v/>
      </c>
      <c r="T4294" s="162">
        <f>AVERAGE(P4294,Q4294)</f>
        <v/>
      </c>
      <c r="U4294" s="41">
        <f>STDEVA(K4294,L4294,M4294,N4294)</f>
        <v/>
      </c>
      <c r="V4294" s="42">
        <f>U4294/Q4294</f>
        <v/>
      </c>
      <c r="W4294" s="43">
        <f>IF(X4294=O4294,"MENOR",IF(X4294=S4294,"PROM[MEN-MED]","PROMEDIO"))</f>
        <v/>
      </c>
      <c r="X4294" s="163">
        <f>IF(V4294&lt;=300%,O4294,IF(AND(V4294&gt;100%,V4294&lt;=150%),S4294,R4294))</f>
        <v/>
      </c>
      <c r="Y4294" s="162">
        <f>ROUND(X4294,0)</f>
        <v/>
      </c>
    </row>
    <row r="4295" ht="15.75" customHeight="1">
      <c r="B4295" s="57" t="inlineStr">
        <is>
          <t>8.29</t>
        </is>
      </c>
      <c r="C4295" s="32" t="n">
        <v>8714199</v>
      </c>
      <c r="D4295" s="58" t="inlineStr">
        <is>
          <t>CAMBIO DE CONJUNTO DE BLOQUEO DE CAPO</t>
        </is>
      </c>
      <c r="E4295" s="56" t="inlineStr">
        <is>
          <t>cambio de conjunto de bloqueo de capo</t>
        </is>
      </c>
      <c r="F4295" s="32" t="inlineStr">
        <is>
          <t>Unidad</t>
        </is>
      </c>
      <c r="G4295" s="35" t="inlineStr">
        <is>
          <t>suministro</t>
        </is>
      </c>
      <c r="H4295" s="159" t="n">
        <v>410372</v>
      </c>
      <c r="I4295" s="37" t="n">
        <v>158.91</v>
      </c>
      <c r="J4295" s="37" t="n">
        <v>151.76</v>
      </c>
      <c r="K4295" s="160">
        <f>H4295*(I4295/J4295)</f>
        <v/>
      </c>
      <c r="L4295" s="159" t="n">
        <v>509354.5695</v>
      </c>
      <c r="M4295" s="159" t="n">
        <v>494519</v>
      </c>
      <c r="N4295" s="159" t="n">
        <v>534080.52</v>
      </c>
      <c r="O4295" s="162">
        <f>MIN(K4295,L4295,M4295,N4295)</f>
        <v/>
      </c>
      <c r="P4295" s="162">
        <f>MAX(K4295,L4295,M4295,N4295)</f>
        <v/>
      </c>
      <c r="Q4295" s="162">
        <f>MEDIAN(K4295,L4295,M4295,N4295)</f>
        <v/>
      </c>
      <c r="R4295" s="162">
        <f>AVERAGE(K4295,L4295,M4295,N4295)</f>
        <v/>
      </c>
      <c r="S4295" s="162">
        <f>AVERAGE(O4295,Q4295)</f>
        <v/>
      </c>
      <c r="T4295" s="162">
        <f>AVERAGE(P4295,Q4295)</f>
        <v/>
      </c>
      <c r="U4295" s="41">
        <f>STDEVA(K4295,L4295,M4295,N4295)</f>
        <v/>
      </c>
      <c r="V4295" s="42">
        <f>U4295/Q4295</f>
        <v/>
      </c>
      <c r="W4295" s="43">
        <f>IF(X4295=O4295,"MENOR",IF(X4295=S4295,"PROM[MEN-MED]","PROMEDIO"))</f>
        <v/>
      </c>
      <c r="X4295" s="163">
        <f>IF(V4295&lt;=300%,O4295,IF(AND(V4295&gt;100%,V4295&lt;=150%),S4295,R4295))</f>
        <v/>
      </c>
      <c r="Y4295" s="162">
        <f>ROUND(X4295,0)</f>
        <v/>
      </c>
    </row>
    <row r="4296" ht="15.75" customHeight="1">
      <c r="B4296" s="57" t="inlineStr">
        <is>
          <t>8.30</t>
        </is>
      </c>
      <c r="C4296" s="32" t="n">
        <v>8714199</v>
      </c>
      <c r="D4296" s="58" t="inlineStr">
        <is>
          <t>CAMBIO DE PALANCA DE CONTROL DE BLOQUEO DE CAPO</t>
        </is>
      </c>
      <c r="E4296" s="56" t="inlineStr">
        <is>
          <t>cambio de palanca de control de bloqueo de capo</t>
        </is>
      </c>
      <c r="F4296" s="32" t="inlineStr">
        <is>
          <t>Unidad</t>
        </is>
      </c>
      <c r="G4296" s="35" t="inlineStr">
        <is>
          <t>suministro</t>
        </is>
      </c>
      <c r="H4296" s="159" t="n">
        <v>410372</v>
      </c>
      <c r="I4296" s="37" t="n">
        <v>158.91</v>
      </c>
      <c r="J4296" s="37" t="n">
        <v>151.76</v>
      </c>
      <c r="K4296" s="160">
        <f>H4296*(I4296/J4296)</f>
        <v/>
      </c>
      <c r="L4296" s="159" t="n">
        <v>504549.6232</v>
      </c>
      <c r="M4296" s="159" t="n">
        <v>489854</v>
      </c>
      <c r="N4296" s="159" t="n">
        <v>529042.3199999999</v>
      </c>
      <c r="O4296" s="162">
        <f>MIN(K4296,L4296,M4296,N4296)</f>
        <v/>
      </c>
      <c r="P4296" s="162">
        <f>MAX(K4296,L4296,M4296,N4296)</f>
        <v/>
      </c>
      <c r="Q4296" s="162">
        <f>MEDIAN(K4296,L4296,M4296,N4296)</f>
        <v/>
      </c>
      <c r="R4296" s="162">
        <f>AVERAGE(K4296,L4296,M4296,N4296)</f>
        <v/>
      </c>
      <c r="S4296" s="162">
        <f>AVERAGE(O4296,Q4296)</f>
        <v/>
      </c>
      <c r="T4296" s="162">
        <f>AVERAGE(P4296,Q4296)</f>
        <v/>
      </c>
      <c r="U4296" s="41">
        <f>STDEVA(K4296,L4296,M4296,N4296)</f>
        <v/>
      </c>
      <c r="V4296" s="42">
        <f>U4296/Q4296</f>
        <v/>
      </c>
      <c r="W4296" s="43">
        <f>IF(X4296=O4296,"MENOR",IF(X4296=S4296,"PROM[MEN-MED]","PROMEDIO"))</f>
        <v/>
      </c>
      <c r="X4296" s="163">
        <f>IF(V4296&lt;=300%,O4296,IF(AND(V4296&gt;100%,V4296&lt;=150%),S4296,R4296))</f>
        <v/>
      </c>
      <c r="Y4296" s="162">
        <f>ROUND(X4296,0)</f>
        <v/>
      </c>
    </row>
    <row r="4297" ht="15.75" customHeight="1">
      <c r="B4297" s="57" t="inlineStr">
        <is>
          <t>8.31</t>
        </is>
      </c>
      <c r="C4297" s="32" t="n">
        <v>8714199</v>
      </c>
      <c r="D4297" s="58" t="inlineStr">
        <is>
          <t>CAMBIO DE MOTOR Y SOPORTE LIMPIAVIDRIOS TRASERO</t>
        </is>
      </c>
      <c r="E4297" s="56" t="inlineStr">
        <is>
          <t>cambio de motor y soporte limpiavidrios trasero</t>
        </is>
      </c>
      <c r="F4297" s="32" t="inlineStr">
        <is>
          <t>Unidad</t>
        </is>
      </c>
      <c r="G4297" s="35" t="inlineStr">
        <is>
          <t>suministro</t>
        </is>
      </c>
      <c r="H4297" s="159" t="n">
        <v>410372</v>
      </c>
      <c r="I4297" s="37" t="n">
        <v>158.91</v>
      </c>
      <c r="J4297" s="37" t="n">
        <v>151.76</v>
      </c>
      <c r="K4297" s="160">
        <f>H4297*(I4297/J4297)</f>
        <v/>
      </c>
      <c r="L4297" s="159" t="n">
        <v>499744.665</v>
      </c>
      <c r="M4297" s="159" t="n">
        <v>485189</v>
      </c>
      <c r="N4297" s="159" t="n">
        <v>524004.12</v>
      </c>
      <c r="O4297" s="162">
        <f>MIN(K4297,L4297,M4297,N4297)</f>
        <v/>
      </c>
      <c r="P4297" s="162">
        <f>MAX(K4297,L4297,M4297,N4297)</f>
        <v/>
      </c>
      <c r="Q4297" s="162">
        <f>MEDIAN(K4297,L4297,M4297,N4297)</f>
        <v/>
      </c>
      <c r="R4297" s="162">
        <f>AVERAGE(K4297,L4297,M4297,N4297)</f>
        <v/>
      </c>
      <c r="S4297" s="162">
        <f>AVERAGE(O4297,Q4297)</f>
        <v/>
      </c>
      <c r="T4297" s="162">
        <f>AVERAGE(P4297,Q4297)</f>
        <v/>
      </c>
      <c r="U4297" s="41">
        <f>STDEVA(K4297,L4297,M4297,N4297)</f>
        <v/>
      </c>
      <c r="V4297" s="42">
        <f>U4297/Q4297</f>
        <v/>
      </c>
      <c r="W4297" s="43">
        <f>IF(X4297=O4297,"MENOR",IF(X4297=S4297,"PROM[MEN-MED]","PROMEDIO"))</f>
        <v/>
      </c>
      <c r="X4297" s="163">
        <f>IF(V4297&lt;=300%,O4297,IF(AND(V4297&gt;100%,V4297&lt;=150%),S4297,R4297))</f>
        <v/>
      </c>
      <c r="Y4297" s="162">
        <f>ROUND(X4297,0)</f>
        <v/>
      </c>
    </row>
    <row r="4298" ht="15.75" customHeight="1">
      <c r="B4298" s="57" t="inlineStr">
        <is>
          <t>8.32</t>
        </is>
      </c>
      <c r="C4298" s="32" t="n">
        <v>8714199</v>
      </c>
      <c r="D4298" s="58" t="inlineStr">
        <is>
          <t>CAMBIO DE BRAZO DEL LIMPIABRISAS TRASERO</t>
        </is>
      </c>
      <c r="E4298" s="56" t="inlineStr">
        <is>
          <t>cambio de brazo del limpiabrisas trasero</t>
        </is>
      </c>
      <c r="F4298" s="32" t="inlineStr">
        <is>
          <t>Unidad</t>
        </is>
      </c>
      <c r="G4298" s="35" t="inlineStr">
        <is>
          <t>suministro</t>
        </is>
      </c>
      <c r="H4298" s="159" t="n">
        <v>536988</v>
      </c>
      <c r="I4298" s="37" t="n">
        <v>158.91</v>
      </c>
      <c r="J4298" s="37" t="n">
        <v>151.76</v>
      </c>
      <c r="K4298" s="160">
        <f>H4298*(I4298/J4298)</f>
        <v/>
      </c>
      <c r="L4298" s="159" t="n">
        <v>685546.3741</v>
      </c>
      <c r="M4298" s="159" t="n">
        <v>665579</v>
      </c>
      <c r="N4298" s="159" t="n">
        <v>718825.3199999999</v>
      </c>
      <c r="O4298" s="162">
        <f>MIN(K4298,L4298,M4298,N4298)</f>
        <v/>
      </c>
      <c r="P4298" s="162">
        <f>MAX(K4298,L4298,M4298,N4298)</f>
        <v/>
      </c>
      <c r="Q4298" s="162">
        <f>MEDIAN(K4298,L4298,M4298,N4298)</f>
        <v/>
      </c>
      <c r="R4298" s="162">
        <f>AVERAGE(K4298,L4298,M4298,N4298)</f>
        <v/>
      </c>
      <c r="S4298" s="162">
        <f>AVERAGE(O4298,Q4298)</f>
        <v/>
      </c>
      <c r="T4298" s="162">
        <f>AVERAGE(P4298,Q4298)</f>
        <v/>
      </c>
      <c r="U4298" s="41">
        <f>STDEVA(K4298,L4298,M4298,N4298)</f>
        <v/>
      </c>
      <c r="V4298" s="42">
        <f>U4298/Q4298</f>
        <v/>
      </c>
      <c r="W4298" s="43">
        <f>IF(X4298=O4298,"MENOR",IF(X4298=S4298,"PROM[MEN-MED]","PROMEDIO"))</f>
        <v/>
      </c>
      <c r="X4298" s="163">
        <f>IF(V4298&lt;=300%,O4298,IF(AND(V4298&gt;100%,V4298&lt;=150%),S4298,R4298))</f>
        <v/>
      </c>
      <c r="Y4298" s="162">
        <f>ROUND(X4298,0)</f>
        <v/>
      </c>
    </row>
    <row r="4299" ht="15.75" customHeight="1">
      <c r="B4299" s="57" t="inlineStr">
        <is>
          <t>8.33</t>
        </is>
      </c>
      <c r="C4299" s="32" t="n">
        <v>8714199</v>
      </c>
      <c r="D4299" s="58" t="inlineStr">
        <is>
          <t>CAMBIO DE CERRADURA DE LA PUERTA DEL MALETERO</t>
        </is>
      </c>
      <c r="E4299" s="56" t="inlineStr">
        <is>
          <t>cambio de cerradura de la puerta del maletero</t>
        </is>
      </c>
      <c r="F4299" s="32" t="inlineStr">
        <is>
          <t>Unidad</t>
        </is>
      </c>
      <c r="G4299" s="35" t="inlineStr">
        <is>
          <t>suministro</t>
        </is>
      </c>
      <c r="H4299" s="159" t="n">
        <v>410372</v>
      </c>
      <c r="I4299" s="37" t="n">
        <v>158.91</v>
      </c>
      <c r="J4299" s="37" t="n">
        <v>151.76</v>
      </c>
      <c r="K4299" s="160">
        <f>H4299*(I4299/J4299)</f>
        <v/>
      </c>
      <c r="L4299" s="159" t="n">
        <v>494938.6953</v>
      </c>
      <c r="M4299" s="159" t="n">
        <v>480523</v>
      </c>
      <c r="N4299" s="159" t="n">
        <v>518964.84</v>
      </c>
      <c r="O4299" s="162">
        <f>MIN(K4299,L4299,M4299,N4299)</f>
        <v/>
      </c>
      <c r="P4299" s="162">
        <f>MAX(K4299,L4299,M4299,N4299)</f>
        <v/>
      </c>
      <c r="Q4299" s="162">
        <f>MEDIAN(K4299,L4299,M4299,N4299)</f>
        <v/>
      </c>
      <c r="R4299" s="162">
        <f>AVERAGE(K4299,L4299,M4299,N4299)</f>
        <v/>
      </c>
      <c r="S4299" s="162">
        <f>AVERAGE(O4299,Q4299)</f>
        <v/>
      </c>
      <c r="T4299" s="162">
        <f>AVERAGE(P4299,Q4299)</f>
        <v/>
      </c>
      <c r="U4299" s="41">
        <f>STDEVA(K4299,L4299,M4299,N4299)</f>
        <v/>
      </c>
      <c r="V4299" s="42">
        <f>U4299/Q4299</f>
        <v/>
      </c>
      <c r="W4299" s="43">
        <f>IF(X4299=O4299,"MENOR",IF(X4299=S4299,"PROM[MEN-MED]","PROMEDIO"))</f>
        <v/>
      </c>
      <c r="X4299" s="163">
        <f>IF(V4299&lt;=300%,O4299,IF(AND(V4299&gt;100%,V4299&lt;=150%),S4299,R4299))</f>
        <v/>
      </c>
      <c r="Y4299" s="162">
        <f>ROUND(X4299,0)</f>
        <v/>
      </c>
    </row>
    <row r="4300" ht="15.75" customHeight="1">
      <c r="B4300" s="57" t="inlineStr">
        <is>
          <t>8.34</t>
        </is>
      </c>
      <c r="C4300" s="32" t="n">
        <v>8714199</v>
      </c>
      <c r="D4300" s="58" t="inlineStr">
        <is>
          <t>CAMBIO DE BANDA PROTECTORA DE LA PUERTA DEL MALETERO</t>
        </is>
      </c>
      <c r="E4300" s="56" t="inlineStr">
        <is>
          <t>cambio de banda protectora de la puerta del maletero</t>
        </is>
      </c>
      <c r="F4300" s="32" t="inlineStr">
        <is>
          <t>Unidad</t>
        </is>
      </c>
      <c r="G4300" s="35" t="inlineStr">
        <is>
          <t>suministro</t>
        </is>
      </c>
      <c r="H4300" s="159" t="n">
        <v>410372</v>
      </c>
      <c r="I4300" s="37" t="n">
        <v>158.91</v>
      </c>
      <c r="J4300" s="37" t="n">
        <v>151.76</v>
      </c>
      <c r="K4300" s="160">
        <f>H4300*(I4300/J4300)</f>
        <v/>
      </c>
      <c r="L4300" s="159" t="n">
        <v>514160.5511</v>
      </c>
      <c r="M4300" s="159" t="n">
        <v>499185</v>
      </c>
      <c r="N4300" s="159" t="n">
        <v>539119.8</v>
      </c>
      <c r="O4300" s="162">
        <f>MIN(K4300,L4300,M4300,N4300)</f>
        <v/>
      </c>
      <c r="P4300" s="162">
        <f>MAX(K4300,L4300,M4300,N4300)</f>
        <v/>
      </c>
      <c r="Q4300" s="162">
        <f>MEDIAN(K4300,L4300,M4300,N4300)</f>
        <v/>
      </c>
      <c r="R4300" s="162">
        <f>AVERAGE(K4300,L4300,M4300,N4300)</f>
        <v/>
      </c>
      <c r="S4300" s="162">
        <f>AVERAGE(O4300,Q4300)</f>
        <v/>
      </c>
      <c r="T4300" s="162">
        <f>AVERAGE(P4300,Q4300)</f>
        <v/>
      </c>
      <c r="U4300" s="41">
        <f>STDEVA(K4300,L4300,M4300,N4300)</f>
        <v/>
      </c>
      <c r="V4300" s="42">
        <f>U4300/Q4300</f>
        <v/>
      </c>
      <c r="W4300" s="43">
        <f>IF(X4300=O4300,"MENOR",IF(X4300=S4300,"PROM[MEN-MED]","PROMEDIO"))</f>
        <v/>
      </c>
      <c r="X4300" s="163">
        <f>IF(V4300&lt;=300%,O4300,IF(AND(V4300&gt;100%,V4300&lt;=150%),S4300,R4300))</f>
        <v/>
      </c>
      <c r="Y4300" s="162">
        <f>ROUND(X4300,0)</f>
        <v/>
      </c>
    </row>
    <row r="4301" ht="15.75" customHeight="1">
      <c r="B4301" s="57" t="inlineStr">
        <is>
          <t>8.35</t>
        </is>
      </c>
      <c r="C4301" s="32" t="n">
        <v>8714199</v>
      </c>
      <c r="D4301" s="58" t="inlineStr">
        <is>
          <t xml:space="preserve">CAMBIO DE ESPEJO EXTERIOR IZQUIERDO </t>
        </is>
      </c>
      <c r="E4301" s="56" t="inlineStr">
        <is>
          <t xml:space="preserve">cambio de espejo exterior izquierdo </t>
        </is>
      </c>
      <c r="F4301" s="32" t="inlineStr">
        <is>
          <t>Unidad</t>
        </is>
      </c>
      <c r="G4301" s="35" t="inlineStr">
        <is>
          <t>suministro</t>
        </is>
      </c>
      <c r="H4301" s="159" t="n">
        <v>410372</v>
      </c>
      <c r="I4301" s="37" t="n">
        <v>158.91</v>
      </c>
      <c r="J4301" s="37" t="n">
        <v>151.76</v>
      </c>
      <c r="K4301" s="160">
        <f>H4301*(I4301/J4301)</f>
        <v/>
      </c>
      <c r="L4301" s="159" t="n">
        <v>494938.6953</v>
      </c>
      <c r="M4301" s="159" t="n">
        <v>480523</v>
      </c>
      <c r="N4301" s="159" t="n">
        <v>518964.84</v>
      </c>
      <c r="O4301" s="162">
        <f>MIN(K4301,L4301,M4301,N4301)</f>
        <v/>
      </c>
      <c r="P4301" s="162">
        <f>MAX(K4301,L4301,M4301,N4301)</f>
        <v/>
      </c>
      <c r="Q4301" s="162">
        <f>MEDIAN(K4301,L4301,M4301,N4301)</f>
        <v/>
      </c>
      <c r="R4301" s="162">
        <f>AVERAGE(K4301,L4301,M4301,N4301)</f>
        <v/>
      </c>
      <c r="S4301" s="162">
        <f>AVERAGE(O4301,Q4301)</f>
        <v/>
      </c>
      <c r="T4301" s="162">
        <f>AVERAGE(P4301,Q4301)</f>
        <v/>
      </c>
      <c r="U4301" s="41">
        <f>STDEVA(K4301,L4301,M4301,N4301)</f>
        <v/>
      </c>
      <c r="V4301" s="42">
        <f>U4301/Q4301</f>
        <v/>
      </c>
      <c r="W4301" s="43">
        <f>IF(X4301=O4301,"MENOR",IF(X4301=S4301,"PROM[MEN-MED]","PROMEDIO"))</f>
        <v/>
      </c>
      <c r="X4301" s="163">
        <f>IF(V4301&lt;=300%,O4301,IF(AND(V4301&gt;100%,V4301&lt;=150%),S4301,R4301))</f>
        <v/>
      </c>
      <c r="Y4301" s="162">
        <f>ROUND(X4301,0)</f>
        <v/>
      </c>
    </row>
    <row r="4302" ht="15.75" customHeight="1">
      <c r="B4302" s="57" t="inlineStr">
        <is>
          <t>8.36</t>
        </is>
      </c>
      <c r="C4302" s="32" t="n">
        <v>8714199</v>
      </c>
      <c r="D4302" s="58" t="inlineStr">
        <is>
          <t>CAMBIO DE ESPEJO EXTERIOR DERECHO</t>
        </is>
      </c>
      <c r="E4302" s="56" t="inlineStr">
        <is>
          <t>cambio de espejo exterior derecho</t>
        </is>
      </c>
      <c r="F4302" s="32" t="inlineStr">
        <is>
          <t>Unidad</t>
        </is>
      </c>
      <c r="G4302" s="35" t="inlineStr">
        <is>
          <t>suministro</t>
        </is>
      </c>
      <c r="H4302" s="159" t="n">
        <v>410372</v>
      </c>
      <c r="I4302" s="37" t="n">
        <v>158.91</v>
      </c>
      <c r="J4302" s="37" t="n">
        <v>151.76</v>
      </c>
      <c r="K4302" s="160">
        <f>H4302*(I4302/J4302)</f>
        <v/>
      </c>
      <c r="L4302" s="159" t="n">
        <v>504549.6232</v>
      </c>
      <c r="M4302" s="159" t="n">
        <v>489854</v>
      </c>
      <c r="N4302" s="159" t="n">
        <v>529042.3199999999</v>
      </c>
      <c r="O4302" s="162">
        <f>MIN(K4302,L4302,M4302,N4302)</f>
        <v/>
      </c>
      <c r="P4302" s="162">
        <f>MAX(K4302,L4302,M4302,N4302)</f>
        <v/>
      </c>
      <c r="Q4302" s="162">
        <f>MEDIAN(K4302,L4302,M4302,N4302)</f>
        <v/>
      </c>
      <c r="R4302" s="162">
        <f>AVERAGE(K4302,L4302,M4302,N4302)</f>
        <v/>
      </c>
      <c r="S4302" s="162">
        <f>AVERAGE(O4302,Q4302)</f>
        <v/>
      </c>
      <c r="T4302" s="162">
        <f>AVERAGE(P4302,Q4302)</f>
        <v/>
      </c>
      <c r="U4302" s="41">
        <f>STDEVA(K4302,L4302,M4302,N4302)</f>
        <v/>
      </c>
      <c r="V4302" s="42">
        <f>U4302/Q4302</f>
        <v/>
      </c>
      <c r="W4302" s="43">
        <f>IF(X4302=O4302,"MENOR",IF(X4302=S4302,"PROM[MEN-MED]","PROMEDIO"))</f>
        <v/>
      </c>
      <c r="X4302" s="163">
        <f>IF(V4302&lt;=300%,O4302,IF(AND(V4302&gt;100%,V4302&lt;=150%),S4302,R4302))</f>
        <v/>
      </c>
      <c r="Y4302" s="162">
        <f>ROUND(X4302,0)</f>
        <v/>
      </c>
    </row>
    <row r="4303" ht="15.75" customHeight="1">
      <c r="B4303" s="57" t="inlineStr">
        <is>
          <t>8.37</t>
        </is>
      </c>
      <c r="C4303" s="32" t="n">
        <v>8714199</v>
      </c>
      <c r="D4303" s="58" t="inlineStr">
        <is>
          <t xml:space="preserve">CAMBIO DE MOTOR DEL LIMPIABRISAS </t>
        </is>
      </c>
      <c r="E4303" s="56" t="inlineStr">
        <is>
          <t xml:space="preserve">cambio de motor del limpiabrisas </t>
        </is>
      </c>
      <c r="F4303" s="32" t="inlineStr">
        <is>
          <t>Unidad</t>
        </is>
      </c>
      <c r="G4303" s="35" t="inlineStr">
        <is>
          <t>suministro</t>
        </is>
      </c>
      <c r="H4303" s="159" t="n">
        <v>535857</v>
      </c>
      <c r="I4303" s="37" t="n">
        <v>158.91</v>
      </c>
      <c r="J4303" s="37" t="n">
        <v>151.76</v>
      </c>
      <c r="K4303" s="160">
        <f>H4303*(I4303/J4303)</f>
        <v/>
      </c>
      <c r="L4303" s="159" t="n">
        <v>685546.3741</v>
      </c>
      <c r="M4303" s="159" t="n">
        <v>665579</v>
      </c>
      <c r="N4303" s="159" t="n">
        <v>718825.3199999999</v>
      </c>
      <c r="O4303" s="162">
        <f>MIN(K4303,L4303,M4303,N4303)</f>
        <v/>
      </c>
      <c r="P4303" s="162">
        <f>MAX(K4303,L4303,M4303,N4303)</f>
        <v/>
      </c>
      <c r="Q4303" s="162">
        <f>MEDIAN(K4303,L4303,M4303,N4303)</f>
        <v/>
      </c>
      <c r="R4303" s="162">
        <f>AVERAGE(K4303,L4303,M4303,N4303)</f>
        <v/>
      </c>
      <c r="S4303" s="162">
        <f>AVERAGE(O4303,Q4303)</f>
        <v/>
      </c>
      <c r="T4303" s="162">
        <f>AVERAGE(P4303,Q4303)</f>
        <v/>
      </c>
      <c r="U4303" s="41">
        <f>STDEVA(K4303,L4303,M4303,N4303)</f>
        <v/>
      </c>
      <c r="V4303" s="42">
        <f>U4303/Q4303</f>
        <v/>
      </c>
      <c r="W4303" s="43">
        <f>IF(X4303=O4303,"MENOR",IF(X4303=S4303,"PROM[MEN-MED]","PROMEDIO"))</f>
        <v/>
      </c>
      <c r="X4303" s="163">
        <f>IF(V4303&lt;=300%,O4303,IF(AND(V4303&gt;100%,V4303&lt;=150%),S4303,R4303))</f>
        <v/>
      </c>
      <c r="Y4303" s="162">
        <f>ROUND(X4303,0)</f>
        <v/>
      </c>
    </row>
    <row r="4304" ht="15.75" customHeight="1">
      <c r="B4304" s="57" t="inlineStr">
        <is>
          <t>8.38</t>
        </is>
      </c>
      <c r="C4304" s="32" t="n">
        <v>8714199</v>
      </c>
      <c r="D4304" s="58" t="inlineStr">
        <is>
          <t xml:space="preserve">CAMBIO DE CONJUNTO ARTICULACION LIMPIABRISAS </t>
        </is>
      </c>
      <c r="E4304" s="56" t="inlineStr">
        <is>
          <t xml:space="preserve">cambio de conjunto articulacion limpiabrisas </t>
        </is>
      </c>
      <c r="F4304" s="32" t="inlineStr">
        <is>
          <t>Unidad</t>
        </is>
      </c>
      <c r="G4304" s="35" t="inlineStr">
        <is>
          <t>suministro</t>
        </is>
      </c>
      <c r="H4304" s="159" t="n">
        <v>404719</v>
      </c>
      <c r="I4304" s="37" t="n">
        <v>158.91</v>
      </c>
      <c r="J4304" s="37" t="n">
        <v>151.76</v>
      </c>
      <c r="K4304" s="160">
        <f>H4304*(I4304/J4304)</f>
        <v/>
      </c>
      <c r="L4304" s="159" t="n">
        <v>504549.6232</v>
      </c>
      <c r="M4304" s="159" t="n">
        <v>489854</v>
      </c>
      <c r="N4304" s="159" t="n">
        <v>529042.3199999999</v>
      </c>
      <c r="O4304" s="162">
        <f>MIN(K4304,L4304,M4304,N4304)</f>
        <v/>
      </c>
      <c r="P4304" s="162">
        <f>MAX(K4304,L4304,M4304,N4304)</f>
        <v/>
      </c>
      <c r="Q4304" s="162">
        <f>MEDIAN(K4304,L4304,M4304,N4304)</f>
        <v/>
      </c>
      <c r="R4304" s="162">
        <f>AVERAGE(K4304,L4304,M4304,N4304)</f>
        <v/>
      </c>
      <c r="S4304" s="162">
        <f>AVERAGE(O4304,Q4304)</f>
        <v/>
      </c>
      <c r="T4304" s="162">
        <f>AVERAGE(P4304,Q4304)</f>
        <v/>
      </c>
      <c r="U4304" s="41">
        <f>STDEVA(K4304,L4304,M4304,N4304)</f>
        <v/>
      </c>
      <c r="V4304" s="42">
        <f>U4304/Q4304</f>
        <v/>
      </c>
      <c r="W4304" s="43">
        <f>IF(X4304=O4304,"MENOR",IF(X4304=S4304,"PROM[MEN-MED]","PROMEDIO"))</f>
        <v/>
      </c>
      <c r="X4304" s="163">
        <f>IF(V4304&lt;=300%,O4304,IF(AND(V4304&gt;100%,V4304&lt;=150%),S4304,R4304))</f>
        <v/>
      </c>
      <c r="Y4304" s="162">
        <f>ROUND(X4304,0)</f>
        <v/>
      </c>
    </row>
    <row r="4305" ht="15.75" customHeight="1">
      <c r="B4305" s="57" t="inlineStr">
        <is>
          <t>8.39</t>
        </is>
      </c>
      <c r="C4305" s="32" t="n">
        <v>8714199</v>
      </c>
      <c r="D4305" s="58" t="inlineStr">
        <is>
          <t>CAMBIO DE BRAZOS LIMPABRISAS</t>
        </is>
      </c>
      <c r="E4305" s="56" t="inlineStr">
        <is>
          <t>cambio de brazos limpabrisas</t>
        </is>
      </c>
      <c r="F4305" s="32" t="inlineStr">
        <is>
          <t>Unidad</t>
        </is>
      </c>
      <c r="G4305" s="35" t="inlineStr">
        <is>
          <t>suministro</t>
        </is>
      </c>
      <c r="H4305" s="159" t="n">
        <v>404719</v>
      </c>
      <c r="I4305" s="37" t="n">
        <v>158.91</v>
      </c>
      <c r="J4305" s="37" t="n">
        <v>151.76</v>
      </c>
      <c r="K4305" s="160">
        <f>H4305*(I4305/J4305)</f>
        <v/>
      </c>
      <c r="L4305" s="159" t="n">
        <v>499744.665</v>
      </c>
      <c r="M4305" s="159" t="n">
        <v>485189</v>
      </c>
      <c r="N4305" s="159" t="n">
        <v>524004.12</v>
      </c>
      <c r="O4305" s="162">
        <f>MIN(K4305,L4305,M4305,N4305)</f>
        <v/>
      </c>
      <c r="P4305" s="162">
        <f>MAX(K4305,L4305,M4305,N4305)</f>
        <v/>
      </c>
      <c r="Q4305" s="162">
        <f>MEDIAN(K4305,L4305,M4305,N4305)</f>
        <v/>
      </c>
      <c r="R4305" s="162">
        <f>AVERAGE(K4305,L4305,M4305,N4305)</f>
        <v/>
      </c>
      <c r="S4305" s="162">
        <f>AVERAGE(O4305,Q4305)</f>
        <v/>
      </c>
      <c r="T4305" s="162">
        <f>AVERAGE(P4305,Q4305)</f>
        <v/>
      </c>
      <c r="U4305" s="41">
        <f>STDEVA(K4305,L4305,M4305,N4305)</f>
        <v/>
      </c>
      <c r="V4305" s="42">
        <f>U4305/Q4305</f>
        <v/>
      </c>
      <c r="W4305" s="43">
        <f>IF(X4305=O4305,"MENOR",IF(X4305=S4305,"PROM[MEN-MED]","PROMEDIO"))</f>
        <v/>
      </c>
      <c r="X4305" s="163">
        <f>IF(V4305&lt;=300%,O4305,IF(AND(V4305&gt;100%,V4305&lt;=150%),S4305,R4305))</f>
        <v/>
      </c>
      <c r="Y4305" s="162">
        <f>ROUND(X4305,0)</f>
        <v/>
      </c>
    </row>
    <row r="4306" ht="15.75" customHeight="1">
      <c r="B4306" s="57" t="inlineStr">
        <is>
          <t>8.40</t>
        </is>
      </c>
      <c r="C4306" s="32" t="n">
        <v>8714199</v>
      </c>
      <c r="D4306" s="58" t="inlineStr">
        <is>
          <t>CAMBIO DE CONJUNTO DELANTERO TUBO DE ESCAPE</t>
        </is>
      </c>
      <c r="E4306" s="56" t="inlineStr">
        <is>
          <t>cambio de conjunto delantero tubo de escape</t>
        </is>
      </c>
      <c r="F4306" s="32" t="inlineStr">
        <is>
          <t>Unidad</t>
        </is>
      </c>
      <c r="G4306" s="35" t="inlineStr">
        <is>
          <t>suministro</t>
        </is>
      </c>
      <c r="H4306" s="159" t="n">
        <v>404719</v>
      </c>
      <c r="I4306" s="37" t="n">
        <v>158.91</v>
      </c>
      <c r="J4306" s="37" t="n">
        <v>151.76</v>
      </c>
      <c r="K4306" s="160">
        <f>H4306*(I4306/J4306)</f>
        <v/>
      </c>
      <c r="L4306" s="159" t="n">
        <v>514160.5511</v>
      </c>
      <c r="M4306" s="159" t="n">
        <v>499185</v>
      </c>
      <c r="N4306" s="159" t="n">
        <v>539119.8</v>
      </c>
      <c r="O4306" s="162">
        <f>MIN(K4306,L4306,M4306,N4306)</f>
        <v/>
      </c>
      <c r="P4306" s="162">
        <f>MAX(K4306,L4306,M4306,N4306)</f>
        <v/>
      </c>
      <c r="Q4306" s="162">
        <f>MEDIAN(K4306,L4306,M4306,N4306)</f>
        <v/>
      </c>
      <c r="R4306" s="162">
        <f>AVERAGE(K4306,L4306,M4306,N4306)</f>
        <v/>
      </c>
      <c r="S4306" s="162">
        <f>AVERAGE(O4306,Q4306)</f>
        <v/>
      </c>
      <c r="T4306" s="162">
        <f>AVERAGE(P4306,Q4306)</f>
        <v/>
      </c>
      <c r="U4306" s="41">
        <f>STDEVA(K4306,L4306,M4306,N4306)</f>
        <v/>
      </c>
      <c r="V4306" s="42">
        <f>U4306/Q4306</f>
        <v/>
      </c>
      <c r="W4306" s="43">
        <f>IF(X4306=O4306,"MENOR",IF(X4306=S4306,"PROM[MEN-MED]","PROMEDIO"))</f>
        <v/>
      </c>
      <c r="X4306" s="163">
        <f>IF(V4306&lt;=300%,O4306,IF(AND(V4306&gt;100%,V4306&lt;=150%),S4306,R4306))</f>
        <v/>
      </c>
      <c r="Y4306" s="162">
        <f>ROUND(X4306,0)</f>
        <v/>
      </c>
    </row>
    <row r="4307" ht="15.75" customHeight="1">
      <c r="B4307" s="57" t="inlineStr">
        <is>
          <t>8.41</t>
        </is>
      </c>
      <c r="C4307" s="32" t="n">
        <v>8714199</v>
      </c>
      <c r="D4307" s="58" t="inlineStr">
        <is>
          <t>CAMBIO DE CONJUNTO DELANTERO TUBO DE ESCAPE NO.2</t>
        </is>
      </c>
      <c r="E4307" s="56" t="inlineStr">
        <is>
          <t>cambio de conjunto delantero tubo de escape no.2</t>
        </is>
      </c>
      <c r="F4307" s="32" t="inlineStr">
        <is>
          <t>Unidad</t>
        </is>
      </c>
      <c r="G4307" s="35" t="inlineStr">
        <is>
          <t>suministro</t>
        </is>
      </c>
      <c r="H4307" s="159" t="n">
        <v>536988</v>
      </c>
      <c r="I4307" s="37" t="n">
        <v>158.91</v>
      </c>
      <c r="J4307" s="37" t="n">
        <v>151.76</v>
      </c>
      <c r="K4307" s="160">
        <f>H4307*(I4307/J4307)</f>
        <v/>
      </c>
      <c r="L4307" s="159" t="n">
        <v>679139.7711</v>
      </c>
      <c r="M4307" s="159" t="n">
        <v>659359</v>
      </c>
      <c r="N4307" s="159" t="n">
        <v>712107.72</v>
      </c>
      <c r="O4307" s="162">
        <f>MIN(K4307,L4307,M4307,N4307)</f>
        <v/>
      </c>
      <c r="P4307" s="162">
        <f>MAX(K4307,L4307,M4307,N4307)</f>
        <v/>
      </c>
      <c r="Q4307" s="162">
        <f>MEDIAN(K4307,L4307,M4307,N4307)</f>
        <v/>
      </c>
      <c r="R4307" s="162">
        <f>AVERAGE(K4307,L4307,M4307,N4307)</f>
        <v/>
      </c>
      <c r="S4307" s="162">
        <f>AVERAGE(O4307,Q4307)</f>
        <v/>
      </c>
      <c r="T4307" s="162">
        <f>AVERAGE(P4307,Q4307)</f>
        <v/>
      </c>
      <c r="U4307" s="41">
        <f>STDEVA(K4307,L4307,M4307,N4307)</f>
        <v/>
      </c>
      <c r="V4307" s="42">
        <f>U4307/Q4307</f>
        <v/>
      </c>
      <c r="W4307" s="43">
        <f>IF(X4307=O4307,"MENOR",IF(X4307=S4307,"PROM[MEN-MED]","PROMEDIO"))</f>
        <v/>
      </c>
      <c r="X4307" s="163">
        <f>IF(V4307&lt;=300%,O4307,IF(AND(V4307&gt;100%,V4307&lt;=150%),S4307,R4307))</f>
        <v/>
      </c>
      <c r="Y4307" s="162">
        <f>ROUND(X4307,0)</f>
        <v/>
      </c>
    </row>
    <row r="4308" ht="15.75" customHeight="1">
      <c r="B4308" s="57" t="inlineStr">
        <is>
          <t>8.42</t>
        </is>
      </c>
      <c r="C4308" s="32" t="n">
        <v>8714199</v>
      </c>
      <c r="D4308" s="58" t="inlineStr">
        <is>
          <t>CAMBIO DE SUBCONJUNTO DEL COLECTOR DE ESCAPE DERECHO</t>
        </is>
      </c>
      <c r="E4308" s="56" t="inlineStr">
        <is>
          <t>cambio de subconjunto del colector de escape derecho</t>
        </is>
      </c>
      <c r="F4308" s="32" t="inlineStr">
        <is>
          <t>Unidad</t>
        </is>
      </c>
      <c r="G4308" s="35" t="inlineStr">
        <is>
          <t>suministro</t>
        </is>
      </c>
      <c r="H4308" s="159" t="n">
        <v>536988</v>
      </c>
      <c r="I4308" s="37" t="n">
        <v>158.91</v>
      </c>
      <c r="J4308" s="37" t="n">
        <v>151.76</v>
      </c>
      <c r="K4308" s="160">
        <f>H4308*(I4308/J4308)</f>
        <v/>
      </c>
      <c r="L4308" s="159" t="n">
        <v>679139.7711</v>
      </c>
      <c r="M4308" s="159" t="n">
        <v>659359</v>
      </c>
      <c r="N4308" s="159" t="n">
        <v>712107.72</v>
      </c>
      <c r="O4308" s="162">
        <f>MIN(K4308,L4308,M4308,N4308)</f>
        <v/>
      </c>
      <c r="P4308" s="162">
        <f>MAX(K4308,L4308,M4308,N4308)</f>
        <v/>
      </c>
      <c r="Q4308" s="162">
        <f>MEDIAN(K4308,L4308,M4308,N4308)</f>
        <v/>
      </c>
      <c r="R4308" s="162">
        <f>AVERAGE(K4308,L4308,M4308,N4308)</f>
        <v/>
      </c>
      <c r="S4308" s="162">
        <f>AVERAGE(O4308,Q4308)</f>
        <v/>
      </c>
      <c r="T4308" s="162">
        <f>AVERAGE(P4308,Q4308)</f>
        <v/>
      </c>
      <c r="U4308" s="41">
        <f>STDEVA(K4308,L4308,M4308,N4308)</f>
        <v/>
      </c>
      <c r="V4308" s="42">
        <f>U4308/Q4308</f>
        <v/>
      </c>
      <c r="W4308" s="43">
        <f>IF(X4308=O4308,"MENOR",IF(X4308=S4308,"PROM[MEN-MED]","PROMEDIO"))</f>
        <v/>
      </c>
      <c r="X4308" s="163">
        <f>IF(V4308&lt;=300%,O4308,IF(AND(V4308&gt;100%,V4308&lt;=150%),S4308,R4308))</f>
        <v/>
      </c>
      <c r="Y4308" s="162">
        <f>ROUND(X4308,0)</f>
        <v/>
      </c>
    </row>
    <row r="4309" ht="15.75" customHeight="1">
      <c r="B4309" s="57" t="inlineStr">
        <is>
          <t>8.43</t>
        </is>
      </c>
      <c r="C4309" s="32" t="n">
        <v>8714199</v>
      </c>
      <c r="D4309" s="58" t="inlineStr">
        <is>
          <t>CAMBIO DE SUBCONJUNTO DEL COLECTOR DE ESCAPE IZQUIERDO</t>
        </is>
      </c>
      <c r="E4309" s="56" t="inlineStr">
        <is>
          <t>cambio de subconjunto del colector de escape izquierdo</t>
        </is>
      </c>
      <c r="F4309" s="32" t="inlineStr">
        <is>
          <t>Unidad</t>
        </is>
      </c>
      <c r="G4309" s="35" t="inlineStr">
        <is>
          <t>suministro</t>
        </is>
      </c>
      <c r="H4309" s="159" t="n">
        <v>536988</v>
      </c>
      <c r="I4309" s="37" t="n">
        <v>158.91</v>
      </c>
      <c r="J4309" s="37" t="n">
        <v>151.76</v>
      </c>
      <c r="K4309" s="160">
        <f>H4309*(I4309/J4309)</f>
        <v/>
      </c>
      <c r="L4309" s="159" t="n">
        <v>685546.3741</v>
      </c>
      <c r="M4309" s="159" t="n">
        <v>665579</v>
      </c>
      <c r="N4309" s="159" t="n">
        <v>718825.3199999999</v>
      </c>
      <c r="O4309" s="162">
        <f>MIN(K4309,L4309,M4309,N4309)</f>
        <v/>
      </c>
      <c r="P4309" s="162">
        <f>MAX(K4309,L4309,M4309,N4309)</f>
        <v/>
      </c>
      <c r="Q4309" s="162">
        <f>MEDIAN(K4309,L4309,M4309,N4309)</f>
        <v/>
      </c>
      <c r="R4309" s="162">
        <f>AVERAGE(K4309,L4309,M4309,N4309)</f>
        <v/>
      </c>
      <c r="S4309" s="162">
        <f>AVERAGE(O4309,Q4309)</f>
        <v/>
      </c>
      <c r="T4309" s="162">
        <f>AVERAGE(P4309,Q4309)</f>
        <v/>
      </c>
      <c r="U4309" s="41">
        <f>STDEVA(K4309,L4309,M4309,N4309)</f>
        <v/>
      </c>
      <c r="V4309" s="42">
        <f>U4309/Q4309</f>
        <v/>
      </c>
      <c r="W4309" s="43">
        <f>IF(X4309=O4309,"MENOR",IF(X4309=S4309,"PROM[MEN-MED]","PROMEDIO"))</f>
        <v/>
      </c>
      <c r="X4309" s="163">
        <f>IF(V4309&lt;=300%,O4309,IF(AND(V4309&gt;100%,V4309&lt;=150%),S4309,R4309))</f>
        <v/>
      </c>
      <c r="Y4309" s="162">
        <f>ROUND(X4309,0)</f>
        <v/>
      </c>
    </row>
    <row r="4310" ht="15.75" customHeight="1">
      <c r="B4310" s="57" t="inlineStr">
        <is>
          <t>8.44</t>
        </is>
      </c>
      <c r="C4310" s="32" t="n">
        <v>8714199</v>
      </c>
      <c r="D4310" s="58" t="inlineStr">
        <is>
          <t xml:space="preserve">CAMBIO DE JUNTA COLECTOR DE ESCAPE </t>
        </is>
      </c>
      <c r="E4310" s="56" t="inlineStr">
        <is>
          <t xml:space="preserve">cambio de junta colector de escape </t>
        </is>
      </c>
      <c r="F4310" s="32" t="inlineStr">
        <is>
          <t>Unidad</t>
        </is>
      </c>
      <c r="G4310" s="35" t="inlineStr">
        <is>
          <t>suministro</t>
        </is>
      </c>
      <c r="H4310" s="159" t="n">
        <v>536988</v>
      </c>
      <c r="I4310" s="37" t="n">
        <v>158.91</v>
      </c>
      <c r="J4310" s="37" t="n">
        <v>151.76</v>
      </c>
      <c r="K4310" s="160">
        <f>H4310*(I4310/J4310)</f>
        <v/>
      </c>
      <c r="L4310" s="159" t="n">
        <v>679139.7711</v>
      </c>
      <c r="M4310" s="159" t="n">
        <v>659359</v>
      </c>
      <c r="N4310" s="159" t="n">
        <v>712107.72</v>
      </c>
      <c r="O4310" s="162">
        <f>MIN(K4310,L4310,M4310,N4310)</f>
        <v/>
      </c>
      <c r="P4310" s="162">
        <f>MAX(K4310,L4310,M4310,N4310)</f>
        <v/>
      </c>
      <c r="Q4310" s="162">
        <f>MEDIAN(K4310,L4310,M4310,N4310)</f>
        <v/>
      </c>
      <c r="R4310" s="162">
        <f>AVERAGE(K4310,L4310,M4310,N4310)</f>
        <v/>
      </c>
      <c r="S4310" s="162">
        <f>AVERAGE(O4310,Q4310)</f>
        <v/>
      </c>
      <c r="T4310" s="162">
        <f>AVERAGE(P4310,Q4310)</f>
        <v/>
      </c>
      <c r="U4310" s="41">
        <f>STDEVA(K4310,L4310,M4310,N4310)</f>
        <v/>
      </c>
      <c r="V4310" s="42">
        <f>U4310/Q4310</f>
        <v/>
      </c>
      <c r="W4310" s="43">
        <f>IF(X4310=O4310,"MENOR",IF(X4310=S4310,"PROM[MEN-MED]","PROMEDIO"))</f>
        <v/>
      </c>
      <c r="X4310" s="163">
        <f>IF(V4310&lt;=300%,O4310,IF(AND(V4310&gt;100%,V4310&lt;=150%),S4310,R4310))</f>
        <v/>
      </c>
      <c r="Y4310" s="162">
        <f>ROUND(X4310,0)</f>
        <v/>
      </c>
    </row>
    <row r="4311" ht="15.75" customHeight="1">
      <c r="B4311" s="57" t="inlineStr">
        <is>
          <t>8.45</t>
        </is>
      </c>
      <c r="C4311" s="32" t="n">
        <v>8714199</v>
      </c>
      <c r="D4311" s="58" t="inlineStr">
        <is>
          <t>CAMBIO DE CONJUNTO TUBO DE ESCAPE</t>
        </is>
      </c>
      <c r="E4311" s="56" t="inlineStr">
        <is>
          <t>cambio de conjunto tubo de escape</t>
        </is>
      </c>
      <c r="F4311" s="32" t="inlineStr">
        <is>
          <t>Unidad</t>
        </is>
      </c>
      <c r="G4311" s="35" t="inlineStr">
        <is>
          <t>suministro</t>
        </is>
      </c>
      <c r="H4311" s="159" t="n">
        <v>536988</v>
      </c>
      <c r="I4311" s="37" t="n">
        <v>158.91</v>
      </c>
      <c r="J4311" s="37" t="n">
        <v>151.76</v>
      </c>
      <c r="K4311" s="160">
        <f>H4311*(I4311/J4311)</f>
        <v/>
      </c>
      <c r="L4311" s="159" t="n">
        <v>685546.3741</v>
      </c>
      <c r="M4311" s="159" t="n">
        <v>665579</v>
      </c>
      <c r="N4311" s="159" t="n">
        <v>718825.3199999999</v>
      </c>
      <c r="O4311" s="162">
        <f>MIN(K4311,L4311,M4311,N4311)</f>
        <v/>
      </c>
      <c r="P4311" s="162">
        <f>MAX(K4311,L4311,M4311,N4311)</f>
        <v/>
      </c>
      <c r="Q4311" s="162">
        <f>MEDIAN(K4311,L4311,M4311,N4311)</f>
        <v/>
      </c>
      <c r="R4311" s="162">
        <f>AVERAGE(K4311,L4311,M4311,N4311)</f>
        <v/>
      </c>
      <c r="S4311" s="162">
        <f>AVERAGE(O4311,Q4311)</f>
        <v/>
      </c>
      <c r="T4311" s="162">
        <f>AVERAGE(P4311,Q4311)</f>
        <v/>
      </c>
      <c r="U4311" s="41">
        <f>STDEVA(K4311,L4311,M4311,N4311)</f>
        <v/>
      </c>
      <c r="V4311" s="42">
        <f>U4311/Q4311</f>
        <v/>
      </c>
      <c r="W4311" s="43">
        <f>IF(X4311=O4311,"MENOR",IF(X4311=S4311,"PROM[MEN-MED]","PROMEDIO"))</f>
        <v/>
      </c>
      <c r="X4311" s="163">
        <f>IF(V4311&lt;=300%,O4311,IF(AND(V4311&gt;100%,V4311&lt;=150%),S4311,R4311))</f>
        <v/>
      </c>
      <c r="Y4311" s="162">
        <f>ROUND(X4311,0)</f>
        <v/>
      </c>
    </row>
    <row r="4312" ht="15.75" customHeight="1">
      <c r="B4312" s="57" t="inlineStr">
        <is>
          <t>8.46</t>
        </is>
      </c>
      <c r="C4312" s="32" t="n">
        <v>8714199</v>
      </c>
      <c r="D4312" s="58" t="inlineStr">
        <is>
          <t>CAMBIO DE SOPORTE DE ESCAPE</t>
        </is>
      </c>
      <c r="E4312" s="56" t="inlineStr">
        <is>
          <t>cambio de soporte de escape</t>
        </is>
      </c>
      <c r="F4312" s="32" t="inlineStr">
        <is>
          <t>Unidad</t>
        </is>
      </c>
      <c r="G4312" s="35" t="inlineStr">
        <is>
          <t>suministro</t>
        </is>
      </c>
      <c r="H4312" s="159" t="n">
        <v>536988</v>
      </c>
      <c r="I4312" s="37" t="n">
        <v>158.91</v>
      </c>
      <c r="J4312" s="37" t="n">
        <v>151.76</v>
      </c>
      <c r="K4312" s="160">
        <f>H4312*(I4312/J4312)</f>
        <v/>
      </c>
      <c r="L4312" s="159" t="n">
        <v>672733.1681</v>
      </c>
      <c r="M4312" s="159" t="n">
        <v>653139</v>
      </c>
      <c r="N4312" s="159" t="n">
        <v>705390.12</v>
      </c>
      <c r="O4312" s="162">
        <f>MIN(K4312,L4312,M4312,N4312)</f>
        <v/>
      </c>
      <c r="P4312" s="162">
        <f>MAX(K4312,L4312,M4312,N4312)</f>
        <v/>
      </c>
      <c r="Q4312" s="162">
        <f>MEDIAN(K4312,L4312,M4312,N4312)</f>
        <v/>
      </c>
      <c r="R4312" s="162">
        <f>AVERAGE(K4312,L4312,M4312,N4312)</f>
        <v/>
      </c>
      <c r="S4312" s="162">
        <f>AVERAGE(O4312,Q4312)</f>
        <v/>
      </c>
      <c r="T4312" s="162">
        <f>AVERAGE(P4312,Q4312)</f>
        <v/>
      </c>
      <c r="U4312" s="41">
        <f>STDEVA(K4312,L4312,M4312,N4312)</f>
        <v/>
      </c>
      <c r="V4312" s="42">
        <f>U4312/Q4312</f>
        <v/>
      </c>
      <c r="W4312" s="43">
        <f>IF(X4312=O4312,"MENOR",IF(X4312=S4312,"PROM[MEN-MED]","PROMEDIO"))</f>
        <v/>
      </c>
      <c r="X4312" s="163">
        <f>IF(V4312&lt;=300%,O4312,IF(AND(V4312&gt;100%,V4312&lt;=150%),S4312,R4312))</f>
        <v/>
      </c>
      <c r="Y4312" s="162">
        <f>ROUND(X4312,0)</f>
        <v/>
      </c>
    </row>
    <row r="4313" ht="15.75" customHeight="1">
      <c r="B4313" s="57" t="inlineStr">
        <is>
          <t>8.47</t>
        </is>
      </c>
      <c r="C4313" s="32" t="n">
        <v>8714199</v>
      </c>
      <c r="D4313" s="58" t="inlineStr">
        <is>
          <t>CAMBIO DE JUNTA TUBO DE ESCAPE</t>
        </is>
      </c>
      <c r="E4313" s="56" t="inlineStr">
        <is>
          <t>cambio de junta tubo de escape</t>
        </is>
      </c>
      <c r="F4313" s="32" t="inlineStr">
        <is>
          <t>Unidad</t>
        </is>
      </c>
      <c r="G4313" s="35" t="inlineStr">
        <is>
          <t>suministro</t>
        </is>
      </c>
      <c r="H4313" s="159" t="n">
        <v>536988</v>
      </c>
      <c r="I4313" s="37" t="n">
        <v>158.91</v>
      </c>
      <c r="J4313" s="37" t="n">
        <v>151.76</v>
      </c>
      <c r="K4313" s="160">
        <f>H4313*(I4313/J4313)</f>
        <v/>
      </c>
      <c r="L4313" s="159" t="n">
        <v>659918.9387000001</v>
      </c>
      <c r="M4313" s="159" t="n">
        <v>640698</v>
      </c>
      <c r="N4313" s="159" t="n">
        <v>691953.84</v>
      </c>
      <c r="O4313" s="162">
        <f>MIN(K4313,L4313,M4313,N4313)</f>
        <v/>
      </c>
      <c r="P4313" s="162">
        <f>MAX(K4313,L4313,M4313,N4313)</f>
        <v/>
      </c>
      <c r="Q4313" s="162">
        <f>MEDIAN(K4313,L4313,M4313,N4313)</f>
        <v/>
      </c>
      <c r="R4313" s="162">
        <f>AVERAGE(K4313,L4313,M4313,N4313)</f>
        <v/>
      </c>
      <c r="S4313" s="162">
        <f>AVERAGE(O4313,Q4313)</f>
        <v/>
      </c>
      <c r="T4313" s="162">
        <f>AVERAGE(P4313,Q4313)</f>
        <v/>
      </c>
      <c r="U4313" s="41">
        <f>STDEVA(K4313,L4313,M4313,N4313)</f>
        <v/>
      </c>
      <c r="V4313" s="42">
        <f>U4313/Q4313</f>
        <v/>
      </c>
      <c r="W4313" s="43">
        <f>IF(X4313=O4313,"MENOR",IF(X4313=S4313,"PROM[MEN-MED]","PROMEDIO"))</f>
        <v/>
      </c>
      <c r="X4313" s="163">
        <f>IF(V4313&lt;=300%,O4313,IF(AND(V4313&gt;100%,V4313&lt;=150%),S4313,R4313))</f>
        <v/>
      </c>
      <c r="Y4313" s="162">
        <f>ROUND(X4313,0)</f>
        <v/>
      </c>
    </row>
    <row r="4314">
      <c r="B4314" s="60" t="n"/>
      <c r="C4314" s="61" t="n"/>
      <c r="D4314" s="62" t="n"/>
      <c r="E4314" s="63" t="n"/>
      <c r="F4314" s="61" t="n"/>
      <c r="G4314" s="64" t="n"/>
      <c r="H4314" s="173" t="n"/>
      <c r="I4314" s="100" t="n"/>
    </row>
    <row r="4315">
      <c r="B4315" s="60" t="n"/>
      <c r="C4315" s="61" t="n"/>
      <c r="D4315" s="62" t="n"/>
      <c r="E4315" s="63" t="n"/>
      <c r="F4315" s="61" t="n"/>
      <c r="G4315" s="64" t="n"/>
      <c r="H4315" s="173" t="n"/>
      <c r="I4315" s="100" t="n"/>
    </row>
    <row r="4316" ht="15.75" customHeight="1">
      <c r="B4316" s="139" t="inlineStr">
        <is>
          <t xml:space="preserve">TOYOTA FORTUNER GASOLINA </t>
        </is>
      </c>
      <c r="C4316" s="149" t="n"/>
      <c r="D4316" s="149" t="n"/>
      <c r="E4316" s="149" t="n"/>
      <c r="F4316" s="149" t="n"/>
      <c r="G4316" s="150" t="n"/>
      <c r="H4316" s="154" t="inlineStr">
        <is>
          <t>INDEXACIÓN PRECIOS DEL CONTRATO 105-SAMC-APOYOLOGÍSTICO-2025 4 del 15 de octubre de 2025</t>
        </is>
      </c>
      <c r="I4316" s="149" t="n"/>
      <c r="J4316" s="149" t="n"/>
      <c r="K4316" s="150" t="n"/>
      <c r="L4316" s="155" t="inlineStr">
        <is>
          <t>COTIZACIONES 2026</t>
        </is>
      </c>
      <c r="M4316" s="149" t="n"/>
      <c r="N4316" s="150" t="n"/>
      <c r="O4316" s="19" t="n"/>
      <c r="P4316" s="19" t="n"/>
      <c r="Q4316" s="19" t="n"/>
      <c r="R4316" s="19" t="n"/>
      <c r="S4316" s="19" t="n"/>
      <c r="T4316" s="19" t="n"/>
      <c r="U4316" s="19" t="n"/>
      <c r="V4316" s="20" t="n"/>
      <c r="W4316" s="19" t="n"/>
      <c r="X4316" s="19" t="n"/>
      <c r="Y4316" s="19" t="n"/>
    </row>
    <row r="4317" ht="27" customHeight="1">
      <c r="B4317" s="68" t="inlineStr">
        <is>
          <t>ITEM</t>
        </is>
      </c>
      <c r="C4317" s="68" t="inlineStr">
        <is>
          <t>CÓDIGO CPC</t>
        </is>
      </c>
      <c r="D4317" s="69" t="inlineStr">
        <is>
          <t>NOMBRE DEL BIEN Y/O SERVICIO</t>
        </is>
      </c>
      <c r="E4317" s="68" t="inlineStr">
        <is>
          <t>DESCRIPCIÓN DEL BIEN Y/O SERVICIO</t>
        </is>
      </c>
      <c r="F4317" s="68" t="inlineStr">
        <is>
          <t>UNIDAD MEDIDA SEGÚN SECOP II</t>
        </is>
      </c>
      <c r="G4317" s="68" t="inlineStr">
        <is>
          <t>NECESIDAD TOTAL</t>
        </is>
      </c>
      <c r="H4317" s="154" t="inlineStr">
        <is>
          <t xml:space="preserve">PRECIO UNITARIO INCLUIDO IVA </t>
        </is>
      </c>
      <c r="I4317" s="154" t="inlineStr">
        <is>
          <t>IPC ACTUAL (MAYO 2026)</t>
        </is>
      </c>
      <c r="J4317" s="154" t="inlineStr">
        <is>
          <t>IPC INICIAL (OCTUBRE 2025)</t>
        </is>
      </c>
      <c r="K4317" s="154" t="inlineStr">
        <is>
          <t>PRECIO UNITARIO INCLUIDO IVA Y DEMÁS GRAVÁMENES (SI APLICA) - (INDEXADO )</t>
        </is>
      </c>
      <c r="L4317" s="156" t="inlineStr">
        <is>
          <t>DEINTEKOPCT</t>
        </is>
      </c>
      <c r="M4317" s="156" t="inlineStr">
        <is>
          <t>TECNIPROYECTO</t>
        </is>
      </c>
      <c r="N4317" s="156" t="inlineStr">
        <is>
          <t>SS7 Comunicaciones SAS</t>
        </is>
      </c>
      <c r="O4317" s="24" t="inlineStr">
        <is>
          <t>Menor</t>
        </is>
      </c>
      <c r="P4317" s="24" t="inlineStr">
        <is>
          <t>Mayor</t>
        </is>
      </c>
      <c r="Q4317" s="24" t="inlineStr">
        <is>
          <t>Mediana</t>
        </is>
      </c>
      <c r="R4317" s="24" t="inlineStr">
        <is>
          <t>Promedio</t>
        </is>
      </c>
      <c r="S4317" s="24" t="inlineStr">
        <is>
          <t>Promedio Menor-Mediana</t>
        </is>
      </c>
      <c r="T4317" s="24" t="inlineStr">
        <is>
          <t>Promedio Mayor-Mediana</t>
        </is>
      </c>
      <c r="U4317" s="24" t="inlineStr">
        <is>
          <t>Desviación Estándar</t>
        </is>
      </c>
      <c r="V4317" s="25" t="inlineStr">
        <is>
          <t>%disper</t>
        </is>
      </c>
      <c r="W4317" s="24" t="inlineStr">
        <is>
          <t>CRITERIO DE SELECCIÓN</t>
        </is>
      </c>
      <c r="X4317" s="24" t="inlineStr">
        <is>
          <t>PRECIO UNITARIO DE REFERENCIA (INCLUIDO IVA)</t>
        </is>
      </c>
      <c r="Y4317" s="24" t="inlineStr">
        <is>
          <t>PRECIO UNITARIO DE REFERENCIA (INCLUIDO IVA) REDONDEADO A 0 DECIMALES</t>
        </is>
      </c>
    </row>
    <row r="4318" ht="15" customHeight="1">
      <c r="B4318" s="26" t="inlineStr">
        <is>
          <t>1.</t>
        </is>
      </c>
      <c r="C4318" s="142" t="inlineStr">
        <is>
          <t>SISTEMA DE FRENOS</t>
        </is>
      </c>
      <c r="H4318" s="157" t="n"/>
      <c r="I4318" s="29" t="n"/>
      <c r="J4318" s="29" t="n"/>
      <c r="K4318" s="157" t="n"/>
      <c r="L4318" s="157" t="n"/>
      <c r="M4318" s="157" t="n"/>
      <c r="N4318" s="157" t="n"/>
      <c r="O4318" s="29" t="n"/>
      <c r="P4318" s="29" t="n"/>
      <c r="Q4318" s="29" t="n"/>
      <c r="R4318" s="29" t="n"/>
      <c r="S4318" s="29" t="n"/>
      <c r="T4318" s="29" t="n"/>
      <c r="U4318" s="29" t="n"/>
      <c r="V4318" s="75" t="n"/>
      <c r="W4318" s="29" t="n"/>
      <c r="X4318" s="29" t="n"/>
      <c r="Y4318" s="29" t="n"/>
    </row>
    <row r="4319" ht="15.75" customHeight="1">
      <c r="B4319" s="32" t="inlineStr">
        <is>
          <t>1.1</t>
        </is>
      </c>
      <c r="C4319" s="32" t="n">
        <v>8714199</v>
      </c>
      <c r="D4319" s="58" t="inlineStr">
        <is>
          <t>CAMBIO DE BOMBA DEL FRENO</t>
        </is>
      </c>
      <c r="E4319" s="34" t="inlineStr">
        <is>
          <t>cambio de bomba del freno</t>
        </is>
      </c>
      <c r="F4319" s="32" t="inlineStr">
        <is>
          <t>Unidad</t>
        </is>
      </c>
      <c r="G4319" s="35" t="inlineStr">
        <is>
          <t>suministro</t>
        </is>
      </c>
      <c r="H4319" s="159" t="n">
        <v>652313</v>
      </c>
      <c r="I4319" s="37" t="n">
        <v>158.91</v>
      </c>
      <c r="J4319" s="37" t="n">
        <v>151.76</v>
      </c>
      <c r="K4319" s="160">
        <f>H4319*(I4319/J4319)</f>
        <v/>
      </c>
      <c r="L4319" s="159" t="n">
        <v>1319837.8774</v>
      </c>
      <c r="M4319" s="159" t="n">
        <v>1281396</v>
      </c>
      <c r="N4319" s="159" t="n">
        <v>1383907.68</v>
      </c>
      <c r="O4319" s="162">
        <f>MIN(K4319,L4319,M4319,N4319)</f>
        <v/>
      </c>
      <c r="P4319" s="162">
        <f>MAX(K4319,L4319,M4319,N4319)</f>
        <v/>
      </c>
      <c r="Q4319" s="162">
        <f>MEDIAN(K4319,L4319,M4319,N4319)</f>
        <v/>
      </c>
      <c r="R4319" s="162">
        <f>AVERAGE(K4319,L4319,M4319,N4319)</f>
        <v/>
      </c>
      <c r="S4319" s="162">
        <f>AVERAGE(O4319,Q4319)</f>
        <v/>
      </c>
      <c r="T4319" s="162">
        <f>AVERAGE(P4319,Q4319)</f>
        <v/>
      </c>
      <c r="U4319" s="41">
        <f>STDEVA(K4319,L4319,M4319,N4319)</f>
        <v/>
      </c>
      <c r="V4319" s="42">
        <f>U4319/Q4319</f>
        <v/>
      </c>
      <c r="W4319" s="43">
        <f>IF(X4319=O4319,"MENOR",IF(X4319=S4319,"PROM[MEN-MED]","PROMEDIO"))</f>
        <v/>
      </c>
      <c r="X4319" s="163">
        <f>IF(V4319&lt;=300%,O4319,IF(AND(V4319&gt;100%,V4319&lt;=150%),S4319,R4319))</f>
        <v/>
      </c>
      <c r="Y4319" s="162">
        <f>ROUND(X4319,0)</f>
        <v/>
      </c>
    </row>
    <row r="4320" ht="15.75" customHeight="1">
      <c r="B4320" s="32" t="inlineStr">
        <is>
          <t>1.2</t>
        </is>
      </c>
      <c r="C4320" s="32" t="n">
        <v>8714199</v>
      </c>
      <c r="D4320" s="58" t="inlineStr">
        <is>
          <t>CAMBIO DE CAMPANAS TRASERAS</t>
        </is>
      </c>
      <c r="E4320" s="34" t="inlineStr">
        <is>
          <t>cambio de campanas traseras</t>
        </is>
      </c>
      <c r="F4320" s="32" t="inlineStr">
        <is>
          <t>Unidad</t>
        </is>
      </c>
      <c r="G4320" s="35" t="inlineStr">
        <is>
          <t>suministro</t>
        </is>
      </c>
      <c r="H4320" s="159" t="n">
        <v>344005</v>
      </c>
      <c r="I4320" s="37" t="n">
        <v>158.91</v>
      </c>
      <c r="J4320" s="37" t="n">
        <v>151.76</v>
      </c>
      <c r="K4320" s="160">
        <f>H4320*(I4320/J4320)</f>
        <v/>
      </c>
      <c r="L4320" s="159" t="n">
        <v>672733.1681</v>
      </c>
      <c r="M4320" s="159" t="n">
        <v>653139</v>
      </c>
      <c r="N4320" s="159" t="n">
        <v>705390.12</v>
      </c>
      <c r="O4320" s="162">
        <f>MIN(K4320,L4320,M4320,N4320)</f>
        <v/>
      </c>
      <c r="P4320" s="162">
        <f>MAX(K4320,L4320,M4320,N4320)</f>
        <v/>
      </c>
      <c r="Q4320" s="162">
        <f>MEDIAN(K4320,L4320,M4320,N4320)</f>
        <v/>
      </c>
      <c r="R4320" s="162">
        <f>AVERAGE(K4320,L4320,M4320,N4320)</f>
        <v/>
      </c>
      <c r="S4320" s="162">
        <f>AVERAGE(O4320,Q4320)</f>
        <v/>
      </c>
      <c r="T4320" s="162">
        <f>AVERAGE(P4320,Q4320)</f>
        <v/>
      </c>
      <c r="U4320" s="41">
        <f>STDEVA(K4320,L4320,M4320,N4320)</f>
        <v/>
      </c>
      <c r="V4320" s="42">
        <f>U4320/Q4320</f>
        <v/>
      </c>
      <c r="W4320" s="43">
        <f>IF(X4320=O4320,"MENOR",IF(X4320=S4320,"PROM[MEN-MED]","PROMEDIO"))</f>
        <v/>
      </c>
      <c r="X4320" s="163">
        <f>IF(V4320&lt;=300%,O4320,IF(AND(V4320&gt;100%,V4320&lt;=150%),S4320,R4320))</f>
        <v/>
      </c>
      <c r="Y4320" s="162">
        <f>ROUND(X4320,0)</f>
        <v/>
      </c>
    </row>
    <row r="4321" ht="15.75" customHeight="1">
      <c r="B4321" s="32" t="inlineStr">
        <is>
          <t>1.3</t>
        </is>
      </c>
      <c r="C4321" s="32" t="n">
        <v>8714199</v>
      </c>
      <c r="D4321" s="58" t="inlineStr">
        <is>
          <t>CAMBIO DE CILINDRO DE FRENO TRASERO</t>
        </is>
      </c>
      <c r="E4321" s="34" t="inlineStr">
        <is>
          <t>cambio de cilindro de freno trasero</t>
        </is>
      </c>
      <c r="F4321" s="32" t="inlineStr">
        <is>
          <t>Unidad</t>
        </is>
      </c>
      <c r="G4321" s="35" t="inlineStr">
        <is>
          <t>suministro</t>
        </is>
      </c>
      <c r="H4321" s="159" t="n">
        <v>316535</v>
      </c>
      <c r="I4321" s="37" t="n">
        <v>158.91</v>
      </c>
      <c r="J4321" s="37" t="n">
        <v>151.76</v>
      </c>
      <c r="K4321" s="160">
        <f>H4321*(I4321/J4321)</f>
        <v/>
      </c>
      <c r="L4321" s="159" t="n">
        <v>659918.9387000001</v>
      </c>
      <c r="M4321" s="159" t="n">
        <v>640698</v>
      </c>
      <c r="N4321" s="159" t="n">
        <v>691953.84</v>
      </c>
      <c r="O4321" s="162">
        <f>MIN(K4321,L4321,M4321,N4321)</f>
        <v/>
      </c>
      <c r="P4321" s="162">
        <f>MAX(K4321,L4321,M4321,N4321)</f>
        <v/>
      </c>
      <c r="Q4321" s="162">
        <f>MEDIAN(K4321,L4321,M4321,N4321)</f>
        <v/>
      </c>
      <c r="R4321" s="162">
        <f>AVERAGE(K4321,L4321,M4321,N4321)</f>
        <v/>
      </c>
      <c r="S4321" s="162">
        <f>AVERAGE(O4321,Q4321)</f>
        <v/>
      </c>
      <c r="T4321" s="162">
        <f>AVERAGE(P4321,Q4321)</f>
        <v/>
      </c>
      <c r="U4321" s="41">
        <f>STDEVA(K4321,L4321,M4321,N4321)</f>
        <v/>
      </c>
      <c r="V4321" s="42">
        <f>U4321/Q4321</f>
        <v/>
      </c>
      <c r="W4321" s="43">
        <f>IF(X4321=O4321,"MENOR",IF(X4321=S4321,"PROM[MEN-MED]","PROMEDIO"))</f>
        <v/>
      </c>
      <c r="X4321" s="163">
        <f>IF(V4321&lt;=300%,O4321,IF(AND(V4321&gt;100%,V4321&lt;=150%),S4321,R4321))</f>
        <v/>
      </c>
      <c r="Y4321" s="162">
        <f>ROUND(X4321,0)</f>
        <v/>
      </c>
    </row>
    <row r="4322" ht="15.75" customHeight="1">
      <c r="B4322" s="32" t="inlineStr">
        <is>
          <t>1.4</t>
        </is>
      </c>
      <c r="C4322" s="32" t="n">
        <v>8714199</v>
      </c>
      <c r="D4322" s="58" t="inlineStr">
        <is>
          <t>CAMBIO DE DISCOS DEL FRENO DELANTERO</t>
        </is>
      </c>
      <c r="E4322" s="34" t="inlineStr">
        <is>
          <t>cambio de discos del freno delantero</t>
        </is>
      </c>
      <c r="F4322" s="32" t="inlineStr">
        <is>
          <t>Unidad</t>
        </is>
      </c>
      <c r="G4322" s="35" t="inlineStr">
        <is>
          <t>suministro</t>
        </is>
      </c>
      <c r="H4322" s="159" t="n">
        <v>312320</v>
      </c>
      <c r="I4322" s="37" t="n">
        <v>158.91</v>
      </c>
      <c r="J4322" s="37" t="n">
        <v>151.76</v>
      </c>
      <c r="K4322" s="160">
        <f>H4322*(I4322/J4322)</f>
        <v/>
      </c>
      <c r="L4322" s="159" t="n">
        <v>666325.5416999999</v>
      </c>
      <c r="M4322" s="159" t="n">
        <v>646918</v>
      </c>
      <c r="N4322" s="159" t="n">
        <v>698671.4399999999</v>
      </c>
      <c r="O4322" s="162">
        <f>MIN(K4322,L4322,M4322,N4322)</f>
        <v/>
      </c>
      <c r="P4322" s="162">
        <f>MAX(K4322,L4322,M4322,N4322)</f>
        <v/>
      </c>
      <c r="Q4322" s="162">
        <f>MEDIAN(K4322,L4322,M4322,N4322)</f>
        <v/>
      </c>
      <c r="R4322" s="162">
        <f>AVERAGE(K4322,L4322,M4322,N4322)</f>
        <v/>
      </c>
      <c r="S4322" s="162">
        <f>AVERAGE(O4322,Q4322)</f>
        <v/>
      </c>
      <c r="T4322" s="162">
        <f>AVERAGE(P4322,Q4322)</f>
        <v/>
      </c>
      <c r="U4322" s="41">
        <f>STDEVA(K4322,L4322,M4322,N4322)</f>
        <v/>
      </c>
      <c r="V4322" s="42">
        <f>U4322/Q4322</f>
        <v/>
      </c>
      <c r="W4322" s="43">
        <f>IF(X4322=O4322,"MENOR",IF(X4322=S4322,"PROM[MEN-MED]","PROMEDIO"))</f>
        <v/>
      </c>
      <c r="X4322" s="163">
        <f>IF(V4322&lt;=300%,O4322,IF(AND(V4322&gt;100%,V4322&lt;=150%),S4322,R4322))</f>
        <v/>
      </c>
      <c r="Y4322" s="162">
        <f>ROUND(X4322,0)</f>
        <v/>
      </c>
    </row>
    <row r="4323" ht="15.75" customHeight="1">
      <c r="B4323" s="32" t="inlineStr">
        <is>
          <t>1.5</t>
        </is>
      </c>
      <c r="C4323" s="32" t="n">
        <v>8714199</v>
      </c>
      <c r="D4323" s="58" t="inlineStr">
        <is>
          <t>CAMBIO DE PURGADOR DE FRENOS</t>
        </is>
      </c>
      <c r="E4323" s="34" t="inlineStr">
        <is>
          <t>cambio de purgador de frenos</t>
        </is>
      </c>
      <c r="F4323" s="32" t="inlineStr">
        <is>
          <t>Unidad</t>
        </is>
      </c>
      <c r="G4323" s="35" t="inlineStr">
        <is>
          <t>suministro</t>
        </is>
      </c>
      <c r="H4323" s="159" t="n">
        <v>209917</v>
      </c>
      <c r="I4323" s="37" t="n">
        <v>158.91</v>
      </c>
      <c r="J4323" s="37" t="n">
        <v>151.76</v>
      </c>
      <c r="K4323" s="160">
        <f>H4323*(I4323/J4323)</f>
        <v/>
      </c>
      <c r="L4323" s="159" t="n">
        <v>339570.4032</v>
      </c>
      <c r="M4323" s="159" t="n">
        <v>329680</v>
      </c>
      <c r="N4323" s="159" t="n">
        <v>356054.4</v>
      </c>
      <c r="O4323" s="162">
        <f>MIN(K4323,L4323,M4323,N4323)</f>
        <v/>
      </c>
      <c r="P4323" s="162">
        <f>MAX(K4323,L4323,M4323,N4323)</f>
        <v/>
      </c>
      <c r="Q4323" s="162">
        <f>MEDIAN(K4323,L4323,M4323,N4323)</f>
        <v/>
      </c>
      <c r="R4323" s="162">
        <f>AVERAGE(K4323,L4323,M4323,N4323)</f>
        <v/>
      </c>
      <c r="S4323" s="162">
        <f>AVERAGE(O4323,Q4323)</f>
        <v/>
      </c>
      <c r="T4323" s="162">
        <f>AVERAGE(P4323,Q4323)</f>
        <v/>
      </c>
      <c r="U4323" s="41">
        <f>STDEVA(K4323,L4323,M4323,N4323)</f>
        <v/>
      </c>
      <c r="V4323" s="42">
        <f>U4323/Q4323</f>
        <v/>
      </c>
      <c r="W4323" s="43">
        <f>IF(X4323=O4323,"MENOR",IF(X4323=S4323,"PROM[MEN-MED]","PROMEDIO"))</f>
        <v/>
      </c>
      <c r="X4323" s="163">
        <f>IF(V4323&lt;=300%,O4323,IF(AND(V4323&gt;100%,V4323&lt;=150%),S4323,R4323))</f>
        <v/>
      </c>
      <c r="Y4323" s="162">
        <f>ROUND(X4323,0)</f>
        <v/>
      </c>
    </row>
    <row r="4324" ht="15.75" customHeight="1">
      <c r="B4324" s="32" t="inlineStr">
        <is>
          <t>1.6</t>
        </is>
      </c>
      <c r="C4324" s="32" t="n">
        <v>8714199</v>
      </c>
      <c r="D4324" s="58" t="inlineStr">
        <is>
          <t>CAMBIO DE JUEGO PASTILLAS DELANTERAS</t>
        </is>
      </c>
      <c r="E4324" s="56" t="inlineStr">
        <is>
          <t>cambio de juego pastillas delanteras</t>
        </is>
      </c>
      <c r="F4324" s="32" t="inlineStr">
        <is>
          <t>Juego</t>
        </is>
      </c>
      <c r="G4324" s="35" t="inlineStr">
        <is>
          <t>suministro</t>
        </is>
      </c>
      <c r="H4324" s="159" t="n">
        <v>204091</v>
      </c>
      <c r="I4324" s="37" t="n">
        <v>158.91</v>
      </c>
      <c r="J4324" s="37" t="n">
        <v>151.76</v>
      </c>
      <c r="K4324" s="160">
        <f>H4324*(I4324/J4324)</f>
        <v/>
      </c>
      <c r="L4324" s="159" t="n">
        <v>342773.7047</v>
      </c>
      <c r="M4324" s="159" t="n">
        <v>332790</v>
      </c>
      <c r="N4324" s="159" t="n">
        <v>359413.2</v>
      </c>
      <c r="O4324" s="162">
        <f>MIN(K4324,L4324,M4324,N4324)</f>
        <v/>
      </c>
      <c r="P4324" s="162">
        <f>MAX(K4324,L4324,M4324,N4324)</f>
        <v/>
      </c>
      <c r="Q4324" s="162">
        <f>MEDIAN(K4324,L4324,M4324,N4324)</f>
        <v/>
      </c>
      <c r="R4324" s="162">
        <f>AVERAGE(K4324,L4324,M4324,N4324)</f>
        <v/>
      </c>
      <c r="S4324" s="162">
        <f>AVERAGE(O4324,Q4324)</f>
        <v/>
      </c>
      <c r="T4324" s="162">
        <f>AVERAGE(P4324,Q4324)</f>
        <v/>
      </c>
      <c r="U4324" s="41">
        <f>STDEVA(K4324,L4324,M4324,N4324)</f>
        <v/>
      </c>
      <c r="V4324" s="42">
        <f>U4324/Q4324</f>
        <v/>
      </c>
      <c r="W4324" s="43">
        <f>IF(X4324=O4324,"MENOR",IF(X4324=S4324,"PROM[MEN-MED]","PROMEDIO"))</f>
        <v/>
      </c>
      <c r="X4324" s="163">
        <f>IF(V4324&lt;=300%,O4324,IF(AND(V4324&gt;100%,V4324&lt;=150%),S4324,R4324))</f>
        <v/>
      </c>
      <c r="Y4324" s="162">
        <f>ROUND(X4324,0)</f>
        <v/>
      </c>
    </row>
    <row r="4325" ht="15.75" customHeight="1">
      <c r="B4325" s="32" t="inlineStr">
        <is>
          <t>1.7</t>
        </is>
      </c>
      <c r="C4325" s="32" t="n">
        <v>8714199</v>
      </c>
      <c r="D4325" s="58" t="inlineStr">
        <is>
          <t>CAMBIO DE GUAYA FRENO DE PARQUEO</t>
        </is>
      </c>
      <c r="E4325" s="34" t="inlineStr">
        <is>
          <t>cambio de guaya freno de parqueo</t>
        </is>
      </c>
      <c r="F4325" s="32" t="inlineStr">
        <is>
          <t>Unidad</t>
        </is>
      </c>
      <c r="G4325" s="35" t="inlineStr">
        <is>
          <t>suministro</t>
        </is>
      </c>
      <c r="H4325" s="159" t="n">
        <v>420653</v>
      </c>
      <c r="I4325" s="37" t="n">
        <v>158.91</v>
      </c>
      <c r="J4325" s="37" t="n">
        <v>151.76</v>
      </c>
      <c r="K4325" s="160">
        <f>H4325*(I4325/J4325)</f>
        <v/>
      </c>
      <c r="L4325" s="159" t="n">
        <v>856933.2205000001</v>
      </c>
      <c r="M4325" s="159" t="n">
        <v>831974</v>
      </c>
      <c r="N4325" s="159" t="n">
        <v>898531.92</v>
      </c>
      <c r="O4325" s="162">
        <f>MIN(K4325,L4325,M4325,N4325)</f>
        <v/>
      </c>
      <c r="P4325" s="162">
        <f>MAX(K4325,L4325,M4325,N4325)</f>
        <v/>
      </c>
      <c r="Q4325" s="162">
        <f>MEDIAN(K4325,L4325,M4325,N4325)</f>
        <v/>
      </c>
      <c r="R4325" s="162">
        <f>AVERAGE(K4325,L4325,M4325,N4325)</f>
        <v/>
      </c>
      <c r="S4325" s="162">
        <f>AVERAGE(O4325,Q4325)</f>
        <v/>
      </c>
      <c r="T4325" s="162">
        <f>AVERAGE(P4325,Q4325)</f>
        <v/>
      </c>
      <c r="U4325" s="41">
        <f>STDEVA(K4325,L4325,M4325,N4325)</f>
        <v/>
      </c>
      <c r="V4325" s="42">
        <f>U4325/Q4325</f>
        <v/>
      </c>
      <c r="W4325" s="43">
        <f>IF(X4325=O4325,"MENOR",IF(X4325=S4325,"PROM[MEN-MED]","PROMEDIO"))</f>
        <v/>
      </c>
      <c r="X4325" s="163">
        <f>IF(V4325&lt;=300%,O4325,IF(AND(V4325&gt;100%,V4325&lt;=150%),S4325,R4325))</f>
        <v/>
      </c>
      <c r="Y4325" s="162">
        <f>ROUND(X4325,0)</f>
        <v/>
      </c>
    </row>
    <row r="4326" ht="15.75" customHeight="1">
      <c r="B4326" s="32" t="inlineStr">
        <is>
          <t>1.8</t>
        </is>
      </c>
      <c r="C4326" s="32" t="n">
        <v>8714199</v>
      </c>
      <c r="D4326" s="58" t="inlineStr">
        <is>
          <t>CAMBIO DE JUEGO BANDAS FRENO TRASERAS</t>
        </is>
      </c>
      <c r="E4326" s="56" t="inlineStr">
        <is>
          <t>cambio de juego bandas freno traseras</t>
        </is>
      </c>
      <c r="F4326" s="32" t="inlineStr">
        <is>
          <t>Juego</t>
        </is>
      </c>
      <c r="G4326" s="35" t="inlineStr">
        <is>
          <t>suministro</t>
        </is>
      </c>
      <c r="H4326" s="159" t="n">
        <v>320437</v>
      </c>
      <c r="I4326" s="37" t="n">
        <v>158.91</v>
      </c>
      <c r="J4326" s="37" t="n">
        <v>151.76</v>
      </c>
      <c r="K4326" s="160">
        <f>H4326*(I4326/J4326)</f>
        <v/>
      </c>
      <c r="L4326" s="159" t="n">
        <v>494938.6953</v>
      </c>
      <c r="M4326" s="159" t="n">
        <v>480523</v>
      </c>
      <c r="N4326" s="159" t="n">
        <v>518964.84</v>
      </c>
      <c r="O4326" s="162">
        <f>MIN(K4326,L4326,M4326,N4326)</f>
        <v/>
      </c>
      <c r="P4326" s="162">
        <f>MAX(K4326,L4326,M4326,N4326)</f>
        <v/>
      </c>
      <c r="Q4326" s="162">
        <f>MEDIAN(K4326,L4326,M4326,N4326)</f>
        <v/>
      </c>
      <c r="R4326" s="162">
        <f>AVERAGE(K4326,L4326,M4326,N4326)</f>
        <v/>
      </c>
      <c r="S4326" s="162">
        <f>AVERAGE(O4326,Q4326)</f>
        <v/>
      </c>
      <c r="T4326" s="162">
        <f>AVERAGE(P4326,Q4326)</f>
        <v/>
      </c>
      <c r="U4326" s="41">
        <f>STDEVA(K4326,L4326,M4326,N4326)</f>
        <v/>
      </c>
      <c r="V4326" s="42">
        <f>U4326/Q4326</f>
        <v/>
      </c>
      <c r="W4326" s="43">
        <f>IF(X4326=O4326,"MENOR",IF(X4326=S4326,"PROM[MEN-MED]","PROMEDIO"))</f>
        <v/>
      </c>
      <c r="X4326" s="163">
        <f>IF(V4326&lt;=300%,O4326,IF(AND(V4326&gt;100%,V4326&lt;=150%),S4326,R4326))</f>
        <v/>
      </c>
      <c r="Y4326" s="162">
        <f>ROUND(X4326,0)</f>
        <v/>
      </c>
    </row>
    <row r="4327" ht="15.75" customHeight="1">
      <c r="B4327" s="32" t="inlineStr">
        <is>
          <t>1.9</t>
        </is>
      </c>
      <c r="C4327" s="32" t="n">
        <v>8714199</v>
      </c>
      <c r="D4327" s="58" t="inlineStr">
        <is>
          <t>CAMBIO DE MORDAZA FRENO DELANTERO</t>
        </is>
      </c>
      <c r="E4327" s="34" t="inlineStr">
        <is>
          <t>cambio de mordaza freno delantero</t>
        </is>
      </c>
      <c r="F4327" s="32" t="inlineStr">
        <is>
          <t>Unidad</t>
        </is>
      </c>
      <c r="G4327" s="35" t="inlineStr">
        <is>
          <t>suministro</t>
        </is>
      </c>
      <c r="H4327" s="159" t="n">
        <v>432043</v>
      </c>
      <c r="I4327" s="37" t="n">
        <v>158.91</v>
      </c>
      <c r="J4327" s="37" t="n">
        <v>151.76</v>
      </c>
      <c r="K4327" s="160">
        <f>H4327*(I4327/J4327)</f>
        <v/>
      </c>
      <c r="L4327" s="159" t="n">
        <v>659918.9387000001</v>
      </c>
      <c r="M4327" s="159" t="n">
        <v>640698</v>
      </c>
      <c r="N4327" s="159" t="n">
        <v>691953.84</v>
      </c>
      <c r="O4327" s="162">
        <f>MIN(K4327,L4327,M4327,N4327)</f>
        <v/>
      </c>
      <c r="P4327" s="162">
        <f>MAX(K4327,L4327,M4327,N4327)</f>
        <v/>
      </c>
      <c r="Q4327" s="162">
        <f>MEDIAN(K4327,L4327,M4327,N4327)</f>
        <v/>
      </c>
      <c r="R4327" s="162">
        <f>AVERAGE(K4327,L4327,M4327,N4327)</f>
        <v/>
      </c>
      <c r="S4327" s="162">
        <f>AVERAGE(O4327,Q4327)</f>
        <v/>
      </c>
      <c r="T4327" s="162">
        <f>AVERAGE(P4327,Q4327)</f>
        <v/>
      </c>
      <c r="U4327" s="41">
        <f>STDEVA(K4327,L4327,M4327,N4327)</f>
        <v/>
      </c>
      <c r="V4327" s="42">
        <f>U4327/Q4327</f>
        <v/>
      </c>
      <c r="W4327" s="43">
        <f>IF(X4327=O4327,"MENOR",IF(X4327=S4327,"PROM[MEN-MED]","PROMEDIO"))</f>
        <v/>
      </c>
      <c r="X4327" s="163">
        <f>IF(V4327&lt;=300%,O4327,IF(AND(V4327&gt;100%,V4327&lt;=150%),S4327,R4327))</f>
        <v/>
      </c>
      <c r="Y4327" s="162">
        <f>ROUND(X4327,0)</f>
        <v/>
      </c>
    </row>
    <row r="4328" ht="15" customHeight="1">
      <c r="B4328" s="26" t="inlineStr">
        <is>
          <t>2.</t>
        </is>
      </c>
      <c r="C4328" s="142" t="inlineStr">
        <is>
          <t>SISTEMA DE SUSPENSIÓN</t>
        </is>
      </c>
      <c r="H4328" s="157" t="n"/>
      <c r="I4328" s="29" t="n"/>
      <c r="J4328" s="29" t="n"/>
      <c r="K4328" s="157" t="n"/>
      <c r="L4328" s="157" t="n"/>
      <c r="M4328" s="157" t="n"/>
      <c r="N4328" s="157" t="n"/>
      <c r="O4328" s="29" t="n"/>
      <c r="P4328" s="29" t="n"/>
      <c r="Q4328" s="29" t="n"/>
      <c r="R4328" s="29" t="n"/>
      <c r="S4328" s="29" t="n"/>
      <c r="T4328" s="29" t="n"/>
      <c r="U4328" s="29" t="n"/>
      <c r="V4328" s="75" t="n"/>
      <c r="W4328" s="29" t="n"/>
      <c r="X4328" s="29" t="n"/>
      <c r="Y4328" s="29" t="n"/>
    </row>
    <row r="4329" ht="15.75" customHeight="1">
      <c r="B4329" s="32" t="inlineStr">
        <is>
          <t>2.1</t>
        </is>
      </c>
      <c r="C4329" s="32" t="n">
        <v>8714199</v>
      </c>
      <c r="D4329" s="59" t="inlineStr">
        <is>
          <t>CAMBIO DE BARRA ESTABILIZADORA DELANTERA</t>
        </is>
      </c>
      <c r="E4329" s="34" t="inlineStr">
        <is>
          <t>cambio de barra estabilizadora delantera</t>
        </is>
      </c>
      <c r="F4329" s="32" t="inlineStr">
        <is>
          <t>Unidad</t>
        </is>
      </c>
      <c r="G4329" s="35" t="inlineStr">
        <is>
          <t>suministro</t>
        </is>
      </c>
      <c r="H4329" s="159" t="n">
        <v>253784</v>
      </c>
      <c r="I4329" s="37" t="n">
        <v>158.91</v>
      </c>
      <c r="J4329" s="37" t="n">
        <v>151.76</v>
      </c>
      <c r="K4329" s="160">
        <f>H4329*(I4329/J4329)</f>
        <v/>
      </c>
      <c r="L4329" s="159" t="n">
        <v>494938.6953</v>
      </c>
      <c r="M4329" s="159" t="n">
        <v>480523</v>
      </c>
      <c r="N4329" s="159" t="n">
        <v>518964.84</v>
      </c>
      <c r="O4329" s="162">
        <f>MIN(K4329,L4329,M4329,N4329)</f>
        <v/>
      </c>
      <c r="P4329" s="162">
        <f>MAX(K4329,L4329,M4329,N4329)</f>
        <v/>
      </c>
      <c r="Q4329" s="162">
        <f>MEDIAN(K4329,L4329,M4329,N4329)</f>
        <v/>
      </c>
      <c r="R4329" s="162">
        <f>AVERAGE(K4329,L4329,M4329,N4329)</f>
        <v/>
      </c>
      <c r="S4329" s="162">
        <f>AVERAGE(O4329,Q4329)</f>
        <v/>
      </c>
      <c r="T4329" s="162">
        <f>AVERAGE(P4329,Q4329)</f>
        <v/>
      </c>
      <c r="U4329" s="41">
        <f>STDEVA(K4329,L4329,M4329,N4329)</f>
        <v/>
      </c>
      <c r="V4329" s="42">
        <f>U4329/Q4329</f>
        <v/>
      </c>
      <c r="W4329" s="43">
        <f>IF(X4329=O4329,"MENOR",IF(X4329=S4329,"PROM[MEN-MED]","PROMEDIO"))</f>
        <v/>
      </c>
      <c r="X4329" s="163">
        <f>IF(V4329&lt;=300%,O4329,IF(AND(V4329&gt;100%,V4329&lt;=150%),S4329,R4329))</f>
        <v/>
      </c>
      <c r="Y4329" s="162">
        <f>ROUND(X4329,0)</f>
        <v/>
      </c>
    </row>
    <row r="4330" ht="15.75" customHeight="1">
      <c r="B4330" s="32" t="inlineStr">
        <is>
          <t>2.2</t>
        </is>
      </c>
      <c r="C4330" s="32" t="n">
        <v>8714199</v>
      </c>
      <c r="D4330" s="59" t="inlineStr">
        <is>
          <t>CAMBIO DE JUEGO AMORTIGUADOR DELANTEROS</t>
        </is>
      </c>
      <c r="E4330" s="34" t="inlineStr">
        <is>
          <t>cambio de juego amortiguador delanteros</t>
        </is>
      </c>
      <c r="F4330" s="32" t="inlineStr">
        <is>
          <t>Juego</t>
        </is>
      </c>
      <c r="G4330" s="35" t="inlineStr">
        <is>
          <t>suministro</t>
        </is>
      </c>
      <c r="H4330" s="159" t="n">
        <v>483598</v>
      </c>
      <c r="I4330" s="37" t="n">
        <v>158.91</v>
      </c>
      <c r="J4330" s="37" t="n">
        <v>151.76</v>
      </c>
      <c r="K4330" s="160">
        <f>H4330*(I4330/J4330)</f>
        <v/>
      </c>
      <c r="L4330" s="159" t="n">
        <v>999488.3066</v>
      </c>
      <c r="M4330" s="159" t="n">
        <v>970377</v>
      </c>
      <c r="N4330" s="159" t="n">
        <v>1048007.16</v>
      </c>
      <c r="O4330" s="162">
        <f>MIN(K4330,L4330,M4330,N4330)</f>
        <v/>
      </c>
      <c r="P4330" s="162">
        <f>MAX(K4330,L4330,M4330,N4330)</f>
        <v/>
      </c>
      <c r="Q4330" s="162">
        <f>MEDIAN(K4330,L4330,M4330,N4330)</f>
        <v/>
      </c>
      <c r="R4330" s="162">
        <f>AVERAGE(K4330,L4330,M4330,N4330)</f>
        <v/>
      </c>
      <c r="S4330" s="162">
        <f>AVERAGE(O4330,Q4330)</f>
        <v/>
      </c>
      <c r="T4330" s="162">
        <f>AVERAGE(P4330,Q4330)</f>
        <v/>
      </c>
      <c r="U4330" s="41">
        <f>STDEVA(K4330,L4330,M4330,N4330)</f>
        <v/>
      </c>
      <c r="V4330" s="42">
        <f>U4330/Q4330</f>
        <v/>
      </c>
      <c r="W4330" s="43">
        <f>IF(X4330=O4330,"MENOR",IF(X4330=S4330,"PROM[MEN-MED]","PROMEDIO"))</f>
        <v/>
      </c>
      <c r="X4330" s="163">
        <f>IF(V4330&lt;=300%,O4330,IF(AND(V4330&gt;100%,V4330&lt;=150%),S4330,R4330))</f>
        <v/>
      </c>
      <c r="Y4330" s="162">
        <f>ROUND(X4330,0)</f>
        <v/>
      </c>
    </row>
    <row r="4331" ht="15.75" customHeight="1">
      <c r="B4331" s="32" t="inlineStr">
        <is>
          <t>2.3</t>
        </is>
      </c>
      <c r="C4331" s="32" t="n">
        <v>8714199</v>
      </c>
      <c r="D4331" s="59" t="inlineStr">
        <is>
          <t>CAMBIO DE JUEGO AMORTIGUADORES TRASEROS</t>
        </is>
      </c>
      <c r="E4331" s="34" t="inlineStr">
        <is>
          <t>cambio de juego amortiguadores traseros</t>
        </is>
      </c>
      <c r="F4331" s="32" t="inlineStr">
        <is>
          <t>Juego</t>
        </is>
      </c>
      <c r="G4331" s="35" t="inlineStr">
        <is>
          <t>suministro</t>
        </is>
      </c>
      <c r="H4331" s="159" t="n">
        <v>340203</v>
      </c>
      <c r="I4331" s="37" t="n">
        <v>158.91</v>
      </c>
      <c r="J4331" s="37" t="n">
        <v>151.76</v>
      </c>
      <c r="K4331" s="160">
        <f>H4331*(I4331/J4331)</f>
        <v/>
      </c>
      <c r="L4331" s="159" t="n">
        <v>848924.9727</v>
      </c>
      <c r="M4331" s="159" t="n">
        <v>824199</v>
      </c>
      <c r="N4331" s="159" t="n">
        <v>890134.92</v>
      </c>
      <c r="O4331" s="162">
        <f>MIN(K4331,L4331,M4331,N4331)</f>
        <v/>
      </c>
      <c r="P4331" s="162">
        <f>MAX(K4331,L4331,M4331,N4331)</f>
        <v/>
      </c>
      <c r="Q4331" s="162">
        <f>MEDIAN(K4331,L4331,M4331,N4331)</f>
        <v/>
      </c>
      <c r="R4331" s="162">
        <f>AVERAGE(K4331,L4331,M4331,N4331)</f>
        <v/>
      </c>
      <c r="S4331" s="162">
        <f>AVERAGE(O4331,Q4331)</f>
        <v/>
      </c>
      <c r="T4331" s="162">
        <f>AVERAGE(P4331,Q4331)</f>
        <v/>
      </c>
      <c r="U4331" s="41">
        <f>STDEVA(K4331,L4331,M4331,N4331)</f>
        <v/>
      </c>
      <c r="V4331" s="42">
        <f>U4331/Q4331</f>
        <v/>
      </c>
      <c r="W4331" s="43">
        <f>IF(X4331=O4331,"MENOR",IF(X4331=S4331,"PROM[MEN-MED]","PROMEDIO"))</f>
        <v/>
      </c>
      <c r="X4331" s="163">
        <f>IF(V4331&lt;=300%,O4331,IF(AND(V4331&gt;100%,V4331&lt;=150%),S4331,R4331))</f>
        <v/>
      </c>
      <c r="Y4331" s="162">
        <f>ROUND(X4331,0)</f>
        <v/>
      </c>
    </row>
    <row r="4332" ht="15.75" customHeight="1">
      <c r="B4332" s="32" t="inlineStr">
        <is>
          <t>2.4</t>
        </is>
      </c>
      <c r="C4332" s="32" t="n">
        <v>8714199</v>
      </c>
      <c r="D4332" s="59" t="inlineStr">
        <is>
          <t>CAMBIO DE JUEGO BIELETAS (MUÑECOS) ESTABILIZADORA DELANTERA</t>
        </is>
      </c>
      <c r="E4332" s="34" t="inlineStr">
        <is>
          <t>cambio de juego bieletas (muñecos) estabilizadora delantera</t>
        </is>
      </c>
      <c r="F4332" s="32" t="inlineStr">
        <is>
          <t>Juego</t>
        </is>
      </c>
      <c r="G4332" s="35" t="inlineStr">
        <is>
          <t>suministro</t>
        </is>
      </c>
      <c r="H4332" s="159" t="n">
        <v>340219</v>
      </c>
      <c r="I4332" s="37" t="n">
        <v>158.91</v>
      </c>
      <c r="J4332" s="37" t="n">
        <v>151.76</v>
      </c>
      <c r="K4332" s="160">
        <f>H4332*(I4332/J4332)</f>
        <v/>
      </c>
      <c r="L4332" s="159" t="n">
        <v>494938.6953</v>
      </c>
      <c r="M4332" s="159" t="n">
        <v>480523</v>
      </c>
      <c r="N4332" s="159" t="n">
        <v>518964.84</v>
      </c>
      <c r="O4332" s="162">
        <f>MIN(K4332,L4332,M4332,N4332)</f>
        <v/>
      </c>
      <c r="P4332" s="162">
        <f>MAX(K4332,L4332,M4332,N4332)</f>
        <v/>
      </c>
      <c r="Q4332" s="162">
        <f>MEDIAN(K4332,L4332,M4332,N4332)</f>
        <v/>
      </c>
      <c r="R4332" s="162">
        <f>AVERAGE(K4332,L4332,M4332,N4332)</f>
        <v/>
      </c>
      <c r="S4332" s="162">
        <f>AVERAGE(O4332,Q4332)</f>
        <v/>
      </c>
      <c r="T4332" s="162">
        <f>AVERAGE(P4332,Q4332)</f>
        <v/>
      </c>
      <c r="U4332" s="41">
        <f>STDEVA(K4332,L4332,M4332,N4332)</f>
        <v/>
      </c>
      <c r="V4332" s="42">
        <f>U4332/Q4332</f>
        <v/>
      </c>
      <c r="W4332" s="43">
        <f>IF(X4332=O4332,"MENOR",IF(X4332=S4332,"PROM[MEN-MED]","PROMEDIO"))</f>
        <v/>
      </c>
      <c r="X4332" s="163">
        <f>IF(V4332&lt;=300%,O4332,IF(AND(V4332&gt;100%,V4332&lt;=150%),S4332,R4332))</f>
        <v/>
      </c>
      <c r="Y4332" s="162">
        <f>ROUND(X4332,0)</f>
        <v/>
      </c>
    </row>
    <row r="4333" ht="15.75" customHeight="1">
      <c r="B4333" s="32" t="inlineStr">
        <is>
          <t>2.5</t>
        </is>
      </c>
      <c r="C4333" s="32" t="n">
        <v>8714199</v>
      </c>
      <c r="D4333" s="59" t="inlineStr">
        <is>
          <t>CAMBIO DE JUEGO BUJES CENTRALES BARRA ESTABILIZADORA DELANTERA</t>
        </is>
      </c>
      <c r="E4333" s="34" t="inlineStr">
        <is>
          <t>cambio de juego bujes centrales barra estabilizadora delantera</t>
        </is>
      </c>
      <c r="F4333" s="32" t="inlineStr">
        <is>
          <t>Juego</t>
        </is>
      </c>
      <c r="G4333" s="35" t="inlineStr">
        <is>
          <t>suministro</t>
        </is>
      </c>
      <c r="H4333" s="159" t="n">
        <v>336536</v>
      </c>
      <c r="I4333" s="37" t="n">
        <v>158.91</v>
      </c>
      <c r="J4333" s="37" t="n">
        <v>151.76</v>
      </c>
      <c r="K4333" s="160">
        <f>H4333*(I4333/J4333)</f>
        <v/>
      </c>
      <c r="L4333" s="159" t="n">
        <v>504549.6232</v>
      </c>
      <c r="M4333" s="159" t="n">
        <v>489854</v>
      </c>
      <c r="N4333" s="159" t="n">
        <v>529042.3199999999</v>
      </c>
      <c r="O4333" s="162">
        <f>MIN(K4333,L4333,M4333,N4333)</f>
        <v/>
      </c>
      <c r="P4333" s="162">
        <f>MAX(K4333,L4333,M4333,N4333)</f>
        <v/>
      </c>
      <c r="Q4333" s="162">
        <f>MEDIAN(K4333,L4333,M4333,N4333)</f>
        <v/>
      </c>
      <c r="R4333" s="162">
        <f>AVERAGE(K4333,L4333,M4333,N4333)</f>
        <v/>
      </c>
      <c r="S4333" s="162">
        <f>AVERAGE(O4333,Q4333)</f>
        <v/>
      </c>
      <c r="T4333" s="162">
        <f>AVERAGE(P4333,Q4333)</f>
        <v/>
      </c>
      <c r="U4333" s="41">
        <f>STDEVA(K4333,L4333,M4333,N4333)</f>
        <v/>
      </c>
      <c r="V4333" s="42">
        <f>U4333/Q4333</f>
        <v/>
      </c>
      <c r="W4333" s="43">
        <f>IF(X4333=O4333,"MENOR",IF(X4333=S4333,"PROM[MEN-MED]","PROMEDIO"))</f>
        <v/>
      </c>
      <c r="X4333" s="163">
        <f>IF(V4333&lt;=300%,O4333,IF(AND(V4333&gt;100%,V4333&lt;=150%),S4333,R4333))</f>
        <v/>
      </c>
      <c r="Y4333" s="162">
        <f>ROUND(X4333,0)</f>
        <v/>
      </c>
    </row>
    <row r="4334" ht="15.75" customHeight="1">
      <c r="B4334" s="32" t="inlineStr">
        <is>
          <t>2.6</t>
        </is>
      </c>
      <c r="C4334" s="32" t="n">
        <v>8714199</v>
      </c>
      <c r="D4334" s="59" t="inlineStr">
        <is>
          <t>CAMBIO DE JUEGO BUJES DE TIJERA INFERIOR</t>
        </is>
      </c>
      <c r="E4334" s="34" t="inlineStr">
        <is>
          <t>cambio de juego bujes de tijera inferior</t>
        </is>
      </c>
      <c r="F4334" s="32" t="inlineStr">
        <is>
          <t>Unidad</t>
        </is>
      </c>
      <c r="G4334" s="35" t="inlineStr">
        <is>
          <t>suministro</t>
        </is>
      </c>
      <c r="H4334" s="159" t="n">
        <v>547162</v>
      </c>
      <c r="I4334" s="37" t="n">
        <v>158.91</v>
      </c>
      <c r="J4334" s="37" t="n">
        <v>151.76</v>
      </c>
      <c r="K4334" s="160">
        <f>H4334*(I4334/J4334)</f>
        <v/>
      </c>
      <c r="L4334" s="159" t="n">
        <v>679139.7711</v>
      </c>
      <c r="M4334" s="159" t="n">
        <v>659359</v>
      </c>
      <c r="N4334" s="159" t="n">
        <v>712107.72</v>
      </c>
      <c r="O4334" s="162">
        <f>MIN(K4334,L4334,M4334,N4334)</f>
        <v/>
      </c>
      <c r="P4334" s="162">
        <f>MAX(K4334,L4334,M4334,N4334)</f>
        <v/>
      </c>
      <c r="Q4334" s="162">
        <f>MEDIAN(K4334,L4334,M4334,N4334)</f>
        <v/>
      </c>
      <c r="R4334" s="162">
        <f>AVERAGE(K4334,L4334,M4334,N4334)</f>
        <v/>
      </c>
      <c r="S4334" s="162">
        <f>AVERAGE(O4334,Q4334)</f>
        <v/>
      </c>
      <c r="T4334" s="162">
        <f>AVERAGE(P4334,Q4334)</f>
        <v/>
      </c>
      <c r="U4334" s="41">
        <f>STDEVA(K4334,L4334,M4334,N4334)</f>
        <v/>
      </c>
      <c r="V4334" s="42">
        <f>U4334/Q4334</f>
        <v/>
      </c>
      <c r="W4334" s="43">
        <f>IF(X4334=O4334,"MENOR",IF(X4334=S4334,"PROM[MEN-MED]","PROMEDIO"))</f>
        <v/>
      </c>
      <c r="X4334" s="163">
        <f>IF(V4334&lt;=300%,O4334,IF(AND(V4334&gt;100%,V4334&lt;=150%),S4334,R4334))</f>
        <v/>
      </c>
      <c r="Y4334" s="162">
        <f>ROUND(X4334,0)</f>
        <v/>
      </c>
    </row>
    <row r="4335" ht="15.75" customHeight="1">
      <c r="B4335" s="32" t="inlineStr">
        <is>
          <t>2.7</t>
        </is>
      </c>
      <c r="C4335" s="32" t="n">
        <v>8714199</v>
      </c>
      <c r="D4335" s="59" t="inlineStr">
        <is>
          <t>CAMBIO DE JUEGO BUJES DE TIJERA SUPERIOR</t>
        </is>
      </c>
      <c r="E4335" s="34" t="inlineStr">
        <is>
          <t>cambio de juego bujes de tijera superior</t>
        </is>
      </c>
      <c r="F4335" s="32" t="inlineStr">
        <is>
          <t>Unidad</t>
        </is>
      </c>
      <c r="G4335" s="35" t="inlineStr">
        <is>
          <t>suministro</t>
        </is>
      </c>
      <c r="H4335" s="159" t="n">
        <v>547162</v>
      </c>
      <c r="I4335" s="37" t="n">
        <v>158.91</v>
      </c>
      <c r="J4335" s="37" t="n">
        <v>151.76</v>
      </c>
      <c r="K4335" s="160">
        <f>H4335*(I4335/J4335)</f>
        <v/>
      </c>
      <c r="L4335" s="159" t="n">
        <v>659918.9387000001</v>
      </c>
      <c r="M4335" s="159" t="n">
        <v>640698</v>
      </c>
      <c r="N4335" s="159" t="n">
        <v>691953.84</v>
      </c>
      <c r="O4335" s="162">
        <f>MIN(K4335,L4335,M4335,N4335)</f>
        <v/>
      </c>
      <c r="P4335" s="162">
        <f>MAX(K4335,L4335,M4335,N4335)</f>
        <v/>
      </c>
      <c r="Q4335" s="162">
        <f>MEDIAN(K4335,L4335,M4335,N4335)</f>
        <v/>
      </c>
      <c r="R4335" s="162">
        <f>AVERAGE(K4335,L4335,M4335,N4335)</f>
        <v/>
      </c>
      <c r="S4335" s="162">
        <f>AVERAGE(O4335,Q4335)</f>
        <v/>
      </c>
      <c r="T4335" s="162">
        <f>AVERAGE(P4335,Q4335)</f>
        <v/>
      </c>
      <c r="U4335" s="41">
        <f>STDEVA(K4335,L4335,M4335,N4335)</f>
        <v/>
      </c>
      <c r="V4335" s="42">
        <f>U4335/Q4335</f>
        <v/>
      </c>
      <c r="W4335" s="43">
        <f>IF(X4335=O4335,"MENOR",IF(X4335=S4335,"PROM[MEN-MED]","PROMEDIO"))</f>
        <v/>
      </c>
      <c r="X4335" s="163">
        <f>IF(V4335&lt;=300%,O4335,IF(AND(V4335&gt;100%,V4335&lt;=150%),S4335,R4335))</f>
        <v/>
      </c>
      <c r="Y4335" s="162">
        <f>ROUND(X4335,0)</f>
        <v/>
      </c>
    </row>
    <row r="4336" ht="15.75" customHeight="1">
      <c r="B4336" s="32" t="inlineStr">
        <is>
          <t>2.8</t>
        </is>
      </c>
      <c r="C4336" s="32" t="n">
        <v>8714199</v>
      </c>
      <c r="D4336" s="59" t="inlineStr">
        <is>
          <t>CAMBIO DE ROTULA INFERIOR</t>
        </is>
      </c>
      <c r="E4336" s="34" t="inlineStr">
        <is>
          <t>cambio de rotula inferior</t>
        </is>
      </c>
      <c r="F4336" s="32" t="inlineStr">
        <is>
          <t>Unidad</t>
        </is>
      </c>
      <c r="G4336" s="35" t="inlineStr">
        <is>
          <t>suministro</t>
        </is>
      </c>
      <c r="H4336" s="159" t="n">
        <v>329249</v>
      </c>
      <c r="I4336" s="37" t="n">
        <v>158.91</v>
      </c>
      <c r="J4336" s="37" t="n">
        <v>151.76</v>
      </c>
      <c r="K4336" s="160">
        <f>H4336*(I4336/J4336)</f>
        <v/>
      </c>
      <c r="L4336" s="159" t="n">
        <v>672733.1681</v>
      </c>
      <c r="M4336" s="159" t="n">
        <v>653139</v>
      </c>
      <c r="N4336" s="159" t="n">
        <v>705390.12</v>
      </c>
      <c r="O4336" s="162">
        <f>MIN(K4336,L4336,M4336,N4336)</f>
        <v/>
      </c>
      <c r="P4336" s="162">
        <f>MAX(K4336,L4336,M4336,N4336)</f>
        <v/>
      </c>
      <c r="Q4336" s="162">
        <f>MEDIAN(K4336,L4336,M4336,N4336)</f>
        <v/>
      </c>
      <c r="R4336" s="162">
        <f>AVERAGE(K4336,L4336,M4336,N4336)</f>
        <v/>
      </c>
      <c r="S4336" s="162">
        <f>AVERAGE(O4336,Q4336)</f>
        <v/>
      </c>
      <c r="T4336" s="162">
        <f>AVERAGE(P4336,Q4336)</f>
        <v/>
      </c>
      <c r="U4336" s="41">
        <f>STDEVA(K4336,L4336,M4336,N4336)</f>
        <v/>
      </c>
      <c r="V4336" s="42">
        <f>U4336/Q4336</f>
        <v/>
      </c>
      <c r="W4336" s="43">
        <f>IF(X4336=O4336,"MENOR",IF(X4336=S4336,"PROM[MEN-MED]","PROMEDIO"))</f>
        <v/>
      </c>
      <c r="X4336" s="163">
        <f>IF(V4336&lt;=300%,O4336,IF(AND(V4336&gt;100%,V4336&lt;=150%),S4336,R4336))</f>
        <v/>
      </c>
      <c r="Y4336" s="162">
        <f>ROUND(X4336,0)</f>
        <v/>
      </c>
    </row>
    <row r="4337" ht="15.75" customHeight="1">
      <c r="B4337" s="32" t="inlineStr">
        <is>
          <t>2.9</t>
        </is>
      </c>
      <c r="C4337" s="32" t="n">
        <v>8714199</v>
      </c>
      <c r="D4337" s="59" t="inlineStr">
        <is>
          <t>CAMBIO DE ROTULA SUPERIOR</t>
        </is>
      </c>
      <c r="E4337" s="34" t="inlineStr">
        <is>
          <t>cambio de rotula superior</t>
        </is>
      </c>
      <c r="F4337" s="32" t="inlineStr">
        <is>
          <t>Unidad</t>
        </is>
      </c>
      <c r="G4337" s="35" t="inlineStr">
        <is>
          <t>suministro</t>
        </is>
      </c>
      <c r="H4337" s="159" t="n">
        <v>329254</v>
      </c>
      <c r="I4337" s="37" t="n">
        <v>158.91</v>
      </c>
      <c r="J4337" s="37" t="n">
        <v>151.76</v>
      </c>
      <c r="K4337" s="160">
        <f>H4337*(I4337/J4337)</f>
        <v/>
      </c>
      <c r="L4337" s="159" t="n">
        <v>685546.3741</v>
      </c>
      <c r="M4337" s="159" t="n">
        <v>665579</v>
      </c>
      <c r="N4337" s="159" t="n">
        <v>718825.3199999999</v>
      </c>
      <c r="O4337" s="162">
        <f>MIN(K4337,L4337,M4337,N4337)</f>
        <v/>
      </c>
      <c r="P4337" s="162">
        <f>MAX(K4337,L4337,M4337,N4337)</f>
        <v/>
      </c>
      <c r="Q4337" s="162">
        <f>MEDIAN(K4337,L4337,M4337,N4337)</f>
        <v/>
      </c>
      <c r="R4337" s="162">
        <f>AVERAGE(K4337,L4337,M4337,N4337)</f>
        <v/>
      </c>
      <c r="S4337" s="162">
        <f>AVERAGE(O4337,Q4337)</f>
        <v/>
      </c>
      <c r="T4337" s="162">
        <f>AVERAGE(P4337,Q4337)</f>
        <v/>
      </c>
      <c r="U4337" s="41">
        <f>STDEVA(K4337,L4337,M4337,N4337)</f>
        <v/>
      </c>
      <c r="V4337" s="42">
        <f>U4337/Q4337</f>
        <v/>
      </c>
      <c r="W4337" s="43">
        <f>IF(X4337=O4337,"MENOR",IF(X4337=S4337,"PROM[MEN-MED]","PROMEDIO"))</f>
        <v/>
      </c>
      <c r="X4337" s="163">
        <f>IF(V4337&lt;=300%,O4337,IF(AND(V4337&gt;100%,V4337&lt;=150%),S4337,R4337))</f>
        <v/>
      </c>
      <c r="Y4337" s="162">
        <f>ROUND(X4337,0)</f>
        <v/>
      </c>
    </row>
    <row r="4338" ht="15.75" customHeight="1">
      <c r="B4338" s="32" t="inlineStr">
        <is>
          <t>2.10</t>
        </is>
      </c>
      <c r="C4338" s="32" t="n">
        <v>8714199</v>
      </c>
      <c r="D4338" s="59" t="inlineStr">
        <is>
          <t>CAMBIO DE TIJERA INFERIOR</t>
        </is>
      </c>
      <c r="E4338" s="34" t="inlineStr">
        <is>
          <t>cambio de tijera inferior</t>
        </is>
      </c>
      <c r="F4338" s="32" t="inlineStr">
        <is>
          <t>Unidad</t>
        </is>
      </c>
      <c r="G4338" s="35" t="inlineStr">
        <is>
          <t>suministro</t>
        </is>
      </c>
      <c r="H4338" s="159" t="n">
        <v>452368</v>
      </c>
      <c r="I4338" s="37" t="n">
        <v>158.91</v>
      </c>
      <c r="J4338" s="37" t="n">
        <v>151.76</v>
      </c>
      <c r="K4338" s="160">
        <f>H4338*(I4338/J4338)</f>
        <v/>
      </c>
      <c r="L4338" s="159" t="n">
        <v>659918.9387000001</v>
      </c>
      <c r="M4338" s="159" t="n">
        <v>640698</v>
      </c>
      <c r="N4338" s="159" t="n">
        <v>691953.84</v>
      </c>
      <c r="O4338" s="162">
        <f>MIN(K4338,L4338,M4338,N4338)</f>
        <v/>
      </c>
      <c r="P4338" s="162">
        <f>MAX(K4338,L4338,M4338,N4338)</f>
        <v/>
      </c>
      <c r="Q4338" s="162">
        <f>MEDIAN(K4338,L4338,M4338,N4338)</f>
        <v/>
      </c>
      <c r="R4338" s="162">
        <f>AVERAGE(K4338,L4338,M4338,N4338)</f>
        <v/>
      </c>
      <c r="S4338" s="162">
        <f>AVERAGE(O4338,Q4338)</f>
        <v/>
      </c>
      <c r="T4338" s="162">
        <f>AVERAGE(P4338,Q4338)</f>
        <v/>
      </c>
      <c r="U4338" s="41">
        <f>STDEVA(K4338,L4338,M4338,N4338)</f>
        <v/>
      </c>
      <c r="V4338" s="42">
        <f>U4338/Q4338</f>
        <v/>
      </c>
      <c r="W4338" s="43">
        <f>IF(X4338=O4338,"MENOR",IF(X4338=S4338,"PROM[MEN-MED]","PROMEDIO"))</f>
        <v/>
      </c>
      <c r="X4338" s="163">
        <f>IF(V4338&lt;=300%,O4338,IF(AND(V4338&gt;100%,V4338&lt;=150%),S4338,R4338))</f>
        <v/>
      </c>
      <c r="Y4338" s="162">
        <f>ROUND(X4338,0)</f>
        <v/>
      </c>
    </row>
    <row r="4339" ht="15.75" customHeight="1">
      <c r="B4339" s="32" t="inlineStr">
        <is>
          <t>2.11</t>
        </is>
      </c>
      <c r="C4339" s="32" t="n">
        <v>8714199</v>
      </c>
      <c r="D4339" s="59" t="inlineStr">
        <is>
          <t>CAMBIO DE TIJERA SUPERIOR</t>
        </is>
      </c>
      <c r="E4339" s="34" t="inlineStr">
        <is>
          <t>cambio de tijera superior</t>
        </is>
      </c>
      <c r="F4339" s="32" t="inlineStr">
        <is>
          <t>Unidad</t>
        </is>
      </c>
      <c r="G4339" s="35" t="inlineStr">
        <is>
          <t>suministro</t>
        </is>
      </c>
      <c r="H4339" s="159" t="n">
        <v>452354</v>
      </c>
      <c r="I4339" s="37" t="n">
        <v>158.91</v>
      </c>
      <c r="J4339" s="37" t="n">
        <v>151.76</v>
      </c>
      <c r="K4339" s="160">
        <f>H4339*(I4339/J4339)</f>
        <v/>
      </c>
      <c r="L4339" s="159" t="n">
        <v>685546.3741</v>
      </c>
      <c r="M4339" s="159" t="n">
        <v>665579</v>
      </c>
      <c r="N4339" s="159" t="n">
        <v>718825.3199999999</v>
      </c>
      <c r="O4339" s="162">
        <f>MIN(K4339,L4339,M4339,N4339)</f>
        <v/>
      </c>
      <c r="P4339" s="162">
        <f>MAX(K4339,L4339,M4339,N4339)</f>
        <v/>
      </c>
      <c r="Q4339" s="162">
        <f>MEDIAN(K4339,L4339,M4339,N4339)</f>
        <v/>
      </c>
      <c r="R4339" s="162">
        <f>AVERAGE(K4339,L4339,M4339,N4339)</f>
        <v/>
      </c>
      <c r="S4339" s="162">
        <f>AVERAGE(O4339,Q4339)</f>
        <v/>
      </c>
      <c r="T4339" s="162">
        <f>AVERAGE(P4339,Q4339)</f>
        <v/>
      </c>
      <c r="U4339" s="41">
        <f>STDEVA(K4339,L4339,M4339,N4339)</f>
        <v/>
      </c>
      <c r="V4339" s="42">
        <f>U4339/Q4339</f>
        <v/>
      </c>
      <c r="W4339" s="43">
        <f>IF(X4339=O4339,"MENOR",IF(X4339=S4339,"PROM[MEN-MED]","PROMEDIO"))</f>
        <v/>
      </c>
      <c r="X4339" s="163">
        <f>IF(V4339&lt;=300%,O4339,IF(AND(V4339&gt;100%,V4339&lt;=150%),S4339,R4339))</f>
        <v/>
      </c>
      <c r="Y4339" s="162">
        <f>ROUND(X4339,0)</f>
        <v/>
      </c>
    </row>
    <row r="4340" ht="15" customHeight="1">
      <c r="B4340" s="26" t="inlineStr">
        <is>
          <t>3.</t>
        </is>
      </c>
      <c r="C4340" s="142" t="inlineStr">
        <is>
          <t>SISTEMA DE DIRECCIÓN</t>
        </is>
      </c>
      <c r="H4340" s="157" t="n"/>
      <c r="I4340" s="29" t="n"/>
      <c r="J4340" s="29" t="n"/>
      <c r="K4340" s="157" t="n"/>
      <c r="L4340" s="157" t="n"/>
      <c r="M4340" s="157" t="n"/>
      <c r="N4340" s="157" t="n"/>
      <c r="O4340" s="29" t="n"/>
      <c r="P4340" s="29" t="n"/>
      <c r="Q4340" s="29" t="n"/>
      <c r="R4340" s="29" t="n"/>
      <c r="S4340" s="29" t="n"/>
      <c r="T4340" s="29" t="n"/>
      <c r="U4340" s="29" t="n"/>
      <c r="V4340" s="75" t="n"/>
      <c r="W4340" s="29" t="n"/>
      <c r="X4340" s="29" t="n"/>
      <c r="Y4340" s="29" t="n"/>
    </row>
    <row r="4341" ht="15.75" customHeight="1">
      <c r="B4341" s="32" t="inlineStr">
        <is>
          <t>3.1</t>
        </is>
      </c>
      <c r="C4341" s="32" t="n">
        <v>8714199</v>
      </c>
      <c r="D4341" s="106" t="inlineStr">
        <is>
          <t>CAMBIO DE BOMBA HIDRÁULICA</t>
        </is>
      </c>
      <c r="E4341" s="107" t="inlineStr">
        <is>
          <t>cambio de bomba hidráulica</t>
        </is>
      </c>
      <c r="F4341" s="32" t="inlineStr">
        <is>
          <t>Unidad</t>
        </is>
      </c>
      <c r="G4341" s="35" t="inlineStr">
        <is>
          <t>suministro</t>
        </is>
      </c>
      <c r="H4341" s="159" t="n">
        <v>559336</v>
      </c>
      <c r="I4341" s="37" t="n">
        <v>158.91</v>
      </c>
      <c r="J4341" s="37" t="n">
        <v>151.76</v>
      </c>
      <c r="K4341" s="160">
        <f>H4341*(I4341/J4341)</f>
        <v/>
      </c>
      <c r="L4341" s="159" t="n">
        <v>1332652.1068</v>
      </c>
      <c r="M4341" s="159" t="n">
        <v>1293837</v>
      </c>
      <c r="N4341" s="159" t="n">
        <v>1397343.96</v>
      </c>
      <c r="O4341" s="162">
        <f>MIN(K4341,L4341,M4341,N4341)</f>
        <v/>
      </c>
      <c r="P4341" s="162">
        <f>MAX(K4341,L4341,M4341,N4341)</f>
        <v/>
      </c>
      <c r="Q4341" s="162">
        <f>MEDIAN(K4341,L4341,M4341,N4341)</f>
        <v/>
      </c>
      <c r="R4341" s="162">
        <f>AVERAGE(K4341,L4341,M4341,N4341)</f>
        <v/>
      </c>
      <c r="S4341" s="162">
        <f>AVERAGE(O4341,Q4341)</f>
        <v/>
      </c>
      <c r="T4341" s="162">
        <f>AVERAGE(P4341,Q4341)</f>
        <v/>
      </c>
      <c r="U4341" s="41">
        <f>STDEVA(K4341,L4341,M4341,N4341)</f>
        <v/>
      </c>
      <c r="V4341" s="42">
        <f>U4341/Q4341</f>
        <v/>
      </c>
      <c r="W4341" s="43">
        <f>IF(X4341=O4341,"MENOR",IF(X4341=S4341,"PROM[MEN-MED]","PROMEDIO"))</f>
        <v/>
      </c>
      <c r="X4341" s="163">
        <f>IF(V4341&lt;=300%,O4341,IF(AND(V4341&gt;100%,V4341&lt;=150%),S4341,R4341))</f>
        <v/>
      </c>
      <c r="Y4341" s="162">
        <f>ROUND(X4341,0)</f>
        <v/>
      </c>
    </row>
    <row r="4342" ht="15.75" customHeight="1">
      <c r="B4342" s="32" t="inlineStr">
        <is>
          <t>3.2</t>
        </is>
      </c>
      <c r="C4342" s="32" t="n">
        <v>8714199</v>
      </c>
      <c r="D4342" s="102" t="inlineStr">
        <is>
          <t>CAMBIO DE BRAZO COMPENSADOR DE DIRECCIÓN</t>
        </is>
      </c>
      <c r="E4342" s="107" t="inlineStr">
        <is>
          <t>cambio de brazo compensador de dirección</t>
        </is>
      </c>
      <c r="F4342" s="32" t="inlineStr">
        <is>
          <t>Unidad</t>
        </is>
      </c>
      <c r="G4342" s="35" t="inlineStr">
        <is>
          <t>suministro</t>
        </is>
      </c>
      <c r="H4342" s="159" t="n">
        <v>395248</v>
      </c>
      <c r="I4342" s="37" t="n">
        <v>158.91</v>
      </c>
      <c r="J4342" s="37" t="n">
        <v>151.76</v>
      </c>
      <c r="K4342" s="160">
        <f>H4342*(I4342/J4342)</f>
        <v/>
      </c>
      <c r="L4342" s="159" t="n">
        <v>848924.9727</v>
      </c>
      <c r="M4342" s="159" t="n">
        <v>824199</v>
      </c>
      <c r="N4342" s="159" t="n">
        <v>890134.92</v>
      </c>
      <c r="O4342" s="162">
        <f>MIN(K4342,L4342,M4342,N4342)</f>
        <v/>
      </c>
      <c r="P4342" s="162">
        <f>MAX(K4342,L4342,M4342,N4342)</f>
        <v/>
      </c>
      <c r="Q4342" s="162">
        <f>MEDIAN(K4342,L4342,M4342,N4342)</f>
        <v/>
      </c>
      <c r="R4342" s="162">
        <f>AVERAGE(K4342,L4342,M4342,N4342)</f>
        <v/>
      </c>
      <c r="S4342" s="162">
        <f>AVERAGE(O4342,Q4342)</f>
        <v/>
      </c>
      <c r="T4342" s="162">
        <f>AVERAGE(P4342,Q4342)</f>
        <v/>
      </c>
      <c r="U4342" s="41">
        <f>STDEVA(K4342,L4342,M4342,N4342)</f>
        <v/>
      </c>
      <c r="V4342" s="42">
        <f>U4342/Q4342</f>
        <v/>
      </c>
      <c r="W4342" s="43">
        <f>IF(X4342=O4342,"MENOR",IF(X4342=S4342,"PROM[MEN-MED]","PROMEDIO"))</f>
        <v/>
      </c>
      <c r="X4342" s="163">
        <f>IF(V4342&lt;=300%,O4342,IF(AND(V4342&gt;100%,V4342&lt;=150%),S4342,R4342))</f>
        <v/>
      </c>
      <c r="Y4342" s="162">
        <f>ROUND(X4342,0)</f>
        <v/>
      </c>
    </row>
    <row r="4343" ht="15.75" customHeight="1">
      <c r="B4343" s="32" t="inlineStr">
        <is>
          <t>3.3</t>
        </is>
      </c>
      <c r="C4343" s="32" t="n">
        <v>8714199</v>
      </c>
      <c r="D4343" s="102" t="inlineStr">
        <is>
          <t xml:space="preserve">CAMBIO DE JUEGO BRAZOS AXIALES </t>
        </is>
      </c>
      <c r="E4343" s="103" t="inlineStr">
        <is>
          <t xml:space="preserve">cambio de juego brazos axiales </t>
        </is>
      </c>
      <c r="F4343" s="32" t="inlineStr">
        <is>
          <t>Juego</t>
        </is>
      </c>
      <c r="G4343" s="35" t="inlineStr">
        <is>
          <t>suministro</t>
        </is>
      </c>
      <c r="H4343" s="159" t="n">
        <v>547162</v>
      </c>
      <c r="I4343" s="37" t="n">
        <v>158.91</v>
      </c>
      <c r="J4343" s="37" t="n">
        <v>151.76</v>
      </c>
      <c r="K4343" s="160">
        <f>H4343*(I4343/J4343)</f>
        <v/>
      </c>
      <c r="L4343" s="159" t="n">
        <v>659918.9387000001</v>
      </c>
      <c r="M4343" s="159" t="n">
        <v>640698</v>
      </c>
      <c r="N4343" s="159" t="n">
        <v>691953.84</v>
      </c>
      <c r="O4343" s="162">
        <f>MIN(K4343,L4343,M4343,N4343)</f>
        <v/>
      </c>
      <c r="P4343" s="162">
        <f>MAX(K4343,L4343,M4343,N4343)</f>
        <v/>
      </c>
      <c r="Q4343" s="162">
        <f>MEDIAN(K4343,L4343,M4343,N4343)</f>
        <v/>
      </c>
      <c r="R4343" s="162">
        <f>AVERAGE(K4343,L4343,M4343,N4343)</f>
        <v/>
      </c>
      <c r="S4343" s="162">
        <f>AVERAGE(O4343,Q4343)</f>
        <v/>
      </c>
      <c r="T4343" s="162">
        <f>AVERAGE(P4343,Q4343)</f>
        <v/>
      </c>
      <c r="U4343" s="41">
        <f>STDEVA(K4343,L4343,M4343,N4343)</f>
        <v/>
      </c>
      <c r="V4343" s="42">
        <f>U4343/Q4343</f>
        <v/>
      </c>
      <c r="W4343" s="43">
        <f>IF(X4343=O4343,"MENOR",IF(X4343=S4343,"PROM[MEN-MED]","PROMEDIO"))</f>
        <v/>
      </c>
      <c r="X4343" s="163">
        <f>IF(V4343&lt;=300%,O4343,IF(AND(V4343&gt;100%,V4343&lt;=150%),S4343,R4343))</f>
        <v/>
      </c>
      <c r="Y4343" s="162">
        <f>ROUND(X4343,0)</f>
        <v/>
      </c>
    </row>
    <row r="4344" ht="15.75" customHeight="1">
      <c r="B4344" s="32" t="inlineStr">
        <is>
          <t>3.4</t>
        </is>
      </c>
      <c r="C4344" s="32" t="n">
        <v>8714199</v>
      </c>
      <c r="D4344" s="106" t="inlineStr">
        <is>
          <t>CAMBIO DE CAJA DE DIRECCIÓN</t>
        </is>
      </c>
      <c r="E4344" s="107" t="inlineStr">
        <is>
          <t>cambio de caja de dirección</t>
        </is>
      </c>
      <c r="F4344" s="32" t="inlineStr">
        <is>
          <t>Unidad</t>
        </is>
      </c>
      <c r="G4344" s="35" t="inlineStr">
        <is>
          <t>suministro</t>
        </is>
      </c>
      <c r="H4344" s="159" t="n">
        <v>807882</v>
      </c>
      <c r="I4344" s="37" t="n">
        <v>158.91</v>
      </c>
      <c r="J4344" s="37" t="n">
        <v>151.76</v>
      </c>
      <c r="K4344" s="160">
        <f>H4344*(I4344/J4344)</f>
        <v/>
      </c>
      <c r="L4344" s="159" t="n">
        <v>2998465.9551</v>
      </c>
      <c r="M4344" s="159" t="n">
        <v>2911132</v>
      </c>
      <c r="N4344" s="159" t="n">
        <v>3144022.56</v>
      </c>
      <c r="O4344" s="162">
        <f>MIN(K4344,L4344,M4344,N4344)</f>
        <v/>
      </c>
      <c r="P4344" s="162">
        <f>MAX(K4344,L4344,M4344,N4344)</f>
        <v/>
      </c>
      <c r="Q4344" s="162">
        <f>MEDIAN(K4344,L4344,M4344,N4344)</f>
        <v/>
      </c>
      <c r="R4344" s="162">
        <f>AVERAGE(K4344,L4344,M4344,N4344)</f>
        <v/>
      </c>
      <c r="S4344" s="162">
        <f>AVERAGE(O4344,Q4344)</f>
        <v/>
      </c>
      <c r="T4344" s="162">
        <f>AVERAGE(P4344,Q4344)</f>
        <v/>
      </c>
      <c r="U4344" s="41">
        <f>STDEVA(K4344,L4344,M4344,N4344)</f>
        <v/>
      </c>
      <c r="V4344" s="42">
        <f>U4344/Q4344</f>
        <v/>
      </c>
      <c r="W4344" s="43">
        <f>IF(X4344=O4344,"MENOR",IF(X4344=S4344,"PROM[MEN-MED]","PROMEDIO"))</f>
        <v/>
      </c>
      <c r="X4344" s="163">
        <f>IF(V4344&lt;=300%,O4344,IF(AND(V4344&gt;100%,V4344&lt;=150%),S4344,R4344))</f>
        <v/>
      </c>
      <c r="Y4344" s="162">
        <f>ROUND(X4344,0)</f>
        <v/>
      </c>
    </row>
    <row r="4345" ht="15.75" customHeight="1">
      <c r="B4345" s="32" t="inlineStr">
        <is>
          <t>3.5</t>
        </is>
      </c>
      <c r="C4345" s="32" t="n">
        <v>8714199</v>
      </c>
      <c r="D4345" s="102" t="inlineStr">
        <is>
          <t>CAMBIO DE CORREA DEL HIDRÁULICO</t>
        </is>
      </c>
      <c r="E4345" s="103" t="inlineStr">
        <is>
          <t>cambio de correa del hidráulico</t>
        </is>
      </c>
      <c r="F4345" s="32" t="inlineStr">
        <is>
          <t>Unidad</t>
        </is>
      </c>
      <c r="G4345" s="35" t="inlineStr">
        <is>
          <t>suministro</t>
        </is>
      </c>
      <c r="H4345" s="159" t="n">
        <v>182022</v>
      </c>
      <c r="I4345" s="37" t="n">
        <v>158.91</v>
      </c>
      <c r="J4345" s="37" t="n">
        <v>151.76</v>
      </c>
      <c r="K4345" s="160">
        <f>H4345*(I4345/J4345)</f>
        <v/>
      </c>
      <c r="L4345" s="159" t="n">
        <v>504549.6232</v>
      </c>
      <c r="M4345" s="159" t="n">
        <v>489854</v>
      </c>
      <c r="N4345" s="159" t="n">
        <v>529042.3199999999</v>
      </c>
      <c r="O4345" s="162">
        <f>MIN(K4345,L4345,M4345,N4345)</f>
        <v/>
      </c>
      <c r="P4345" s="162">
        <f>MAX(K4345,L4345,M4345,N4345)</f>
        <v/>
      </c>
      <c r="Q4345" s="162">
        <f>MEDIAN(K4345,L4345,M4345,N4345)</f>
        <v/>
      </c>
      <c r="R4345" s="162">
        <f>AVERAGE(K4345,L4345,M4345,N4345)</f>
        <v/>
      </c>
      <c r="S4345" s="162">
        <f>AVERAGE(O4345,Q4345)</f>
        <v/>
      </c>
      <c r="T4345" s="162">
        <f>AVERAGE(P4345,Q4345)</f>
        <v/>
      </c>
      <c r="U4345" s="41">
        <f>STDEVA(K4345,L4345,M4345,N4345)</f>
        <v/>
      </c>
      <c r="V4345" s="42">
        <f>U4345/Q4345</f>
        <v/>
      </c>
      <c r="W4345" s="43">
        <f>IF(X4345=O4345,"MENOR",IF(X4345=S4345,"PROM[MEN-MED]","PROMEDIO"))</f>
        <v/>
      </c>
      <c r="X4345" s="163">
        <f>IF(V4345&lt;=300%,O4345,IF(AND(V4345&gt;100%,V4345&lt;=150%),S4345,R4345))</f>
        <v/>
      </c>
      <c r="Y4345" s="162">
        <f>ROUND(X4345,0)</f>
        <v/>
      </c>
    </row>
    <row r="4346" ht="15.75" customHeight="1">
      <c r="B4346" s="32" t="inlineStr">
        <is>
          <t>3.6</t>
        </is>
      </c>
      <c r="C4346" s="32" t="n">
        <v>8714199</v>
      </c>
      <c r="D4346" s="106" t="inlineStr">
        <is>
          <t>CAMBIO DE JUEGO EMPAQUETADURA CAJA DE  DIRECCIÓN</t>
        </is>
      </c>
      <c r="E4346" s="103" t="inlineStr">
        <is>
          <t>cambio de juego empaquetadura caja de  dirección</t>
        </is>
      </c>
      <c r="F4346" s="32" t="inlineStr">
        <is>
          <t>Juego</t>
        </is>
      </c>
      <c r="G4346" s="35" t="inlineStr">
        <is>
          <t>suministro</t>
        </is>
      </c>
      <c r="H4346" s="159" t="n">
        <v>1077176</v>
      </c>
      <c r="I4346" s="37" t="n">
        <v>158.91</v>
      </c>
      <c r="J4346" s="37" t="n">
        <v>151.76</v>
      </c>
      <c r="K4346" s="160">
        <f>H4346*(I4346/J4346)</f>
        <v/>
      </c>
      <c r="L4346" s="159" t="n">
        <v>2969635.2301</v>
      </c>
      <c r="M4346" s="159" t="n">
        <v>2883141</v>
      </c>
      <c r="N4346" s="159" t="n">
        <v>3113792.28</v>
      </c>
      <c r="O4346" s="162">
        <f>MIN(K4346,L4346,M4346,N4346)</f>
        <v/>
      </c>
      <c r="P4346" s="162">
        <f>MAX(K4346,L4346,M4346,N4346)</f>
        <v/>
      </c>
      <c r="Q4346" s="162">
        <f>MEDIAN(K4346,L4346,M4346,N4346)</f>
        <v/>
      </c>
      <c r="R4346" s="162">
        <f>AVERAGE(K4346,L4346,M4346,N4346)</f>
        <v/>
      </c>
      <c r="S4346" s="162">
        <f>AVERAGE(O4346,Q4346)</f>
        <v/>
      </c>
      <c r="T4346" s="162">
        <f>AVERAGE(P4346,Q4346)</f>
        <v/>
      </c>
      <c r="U4346" s="41">
        <f>STDEVA(K4346,L4346,M4346,N4346)</f>
        <v/>
      </c>
      <c r="V4346" s="42">
        <f>U4346/Q4346</f>
        <v/>
      </c>
      <c r="W4346" s="43">
        <f>IF(X4346=O4346,"MENOR",IF(X4346=S4346,"PROM[MEN-MED]","PROMEDIO"))</f>
        <v/>
      </c>
      <c r="X4346" s="163">
        <f>IF(V4346&lt;=300%,O4346,IF(AND(V4346&gt;100%,V4346&lt;=150%),S4346,R4346))</f>
        <v/>
      </c>
      <c r="Y4346" s="162">
        <f>ROUND(X4346,0)</f>
        <v/>
      </c>
    </row>
    <row r="4347" ht="15.75" customHeight="1">
      <c r="B4347" s="32" t="inlineStr">
        <is>
          <t>3.7</t>
        </is>
      </c>
      <c r="C4347" s="32" t="n">
        <v>8714199</v>
      </c>
      <c r="D4347" s="102" t="inlineStr">
        <is>
          <t>CAMBIO DE JUEGO FUELLES CAJA DE DIRECCIÓN (GUARDAPOLVOS)</t>
        </is>
      </c>
      <c r="E4347" s="107" t="inlineStr">
        <is>
          <t>cambio de juego fuelles caja de dirección (guardapolvos)</t>
        </is>
      </c>
      <c r="F4347" s="32" t="inlineStr">
        <is>
          <t>Juego</t>
        </is>
      </c>
      <c r="G4347" s="35" t="inlineStr">
        <is>
          <t>suministro</t>
        </is>
      </c>
      <c r="H4347" s="159" t="n">
        <v>580853</v>
      </c>
      <c r="I4347" s="37" t="n">
        <v>158.91</v>
      </c>
      <c r="J4347" s="37" t="n">
        <v>151.76</v>
      </c>
      <c r="K4347" s="160">
        <f>H4347*(I4347/J4347)</f>
        <v/>
      </c>
      <c r="L4347" s="159" t="n">
        <v>832907.4418</v>
      </c>
      <c r="M4347" s="159" t="n">
        <v>808648</v>
      </c>
      <c r="N4347" s="159" t="n">
        <v>873339.84</v>
      </c>
      <c r="O4347" s="162">
        <f>MIN(K4347,L4347,M4347,N4347)</f>
        <v/>
      </c>
      <c r="P4347" s="162">
        <f>MAX(K4347,L4347,M4347,N4347)</f>
        <v/>
      </c>
      <c r="Q4347" s="162">
        <f>MEDIAN(K4347,L4347,M4347,N4347)</f>
        <v/>
      </c>
      <c r="R4347" s="162">
        <f>AVERAGE(K4347,L4347,M4347,N4347)</f>
        <v/>
      </c>
      <c r="S4347" s="162">
        <f>AVERAGE(O4347,Q4347)</f>
        <v/>
      </c>
      <c r="T4347" s="162">
        <f>AVERAGE(P4347,Q4347)</f>
        <v/>
      </c>
      <c r="U4347" s="41">
        <f>STDEVA(K4347,L4347,M4347,N4347)</f>
        <v/>
      </c>
      <c r="V4347" s="42">
        <f>U4347/Q4347</f>
        <v/>
      </c>
      <c r="W4347" s="43">
        <f>IF(X4347=O4347,"MENOR",IF(X4347=S4347,"PROM[MEN-MED]","PROMEDIO"))</f>
        <v/>
      </c>
      <c r="X4347" s="163">
        <f>IF(V4347&lt;=300%,O4347,IF(AND(V4347&gt;100%,V4347&lt;=150%),S4347,R4347))</f>
        <v/>
      </c>
      <c r="Y4347" s="162">
        <f>ROUND(X4347,0)</f>
        <v/>
      </c>
    </row>
    <row r="4348" ht="15.75" customHeight="1">
      <c r="B4348" s="32" t="inlineStr">
        <is>
          <t>3.8</t>
        </is>
      </c>
      <c r="C4348" s="32" t="n">
        <v>8714199</v>
      </c>
      <c r="D4348" s="102" t="inlineStr">
        <is>
          <t>CAMBIO DE JOKEY DIRECCIÓN (CRUCETA-JUNTAS)</t>
        </is>
      </c>
      <c r="E4348" s="107" t="inlineStr">
        <is>
          <t>cambio de jokey dirección (cruceta-juntas)</t>
        </is>
      </c>
      <c r="F4348" s="32" t="inlineStr">
        <is>
          <t>Unidad</t>
        </is>
      </c>
      <c r="G4348" s="35" t="inlineStr">
        <is>
          <t>suministro</t>
        </is>
      </c>
      <c r="H4348" s="159" t="n">
        <v>454630</v>
      </c>
      <c r="I4348" s="37" t="n">
        <v>158.91</v>
      </c>
      <c r="J4348" s="37" t="n">
        <v>151.76</v>
      </c>
      <c r="K4348" s="160">
        <f>H4348*(I4348/J4348)</f>
        <v/>
      </c>
      <c r="L4348" s="159" t="n">
        <v>1199706.9252</v>
      </c>
      <c r="M4348" s="159" t="n">
        <v>1164764</v>
      </c>
      <c r="N4348" s="159" t="n">
        <v>1257945.12</v>
      </c>
      <c r="O4348" s="162">
        <f>MIN(K4348,L4348,M4348,N4348)</f>
        <v/>
      </c>
      <c r="P4348" s="162">
        <f>MAX(K4348,L4348,M4348,N4348)</f>
        <v/>
      </c>
      <c r="Q4348" s="162">
        <f>MEDIAN(K4348,L4348,M4348,N4348)</f>
        <v/>
      </c>
      <c r="R4348" s="162">
        <f>AVERAGE(K4348,L4348,M4348,N4348)</f>
        <v/>
      </c>
      <c r="S4348" s="162">
        <f>AVERAGE(O4348,Q4348)</f>
        <v/>
      </c>
      <c r="T4348" s="162">
        <f>AVERAGE(P4348,Q4348)</f>
        <v/>
      </c>
      <c r="U4348" s="41">
        <f>STDEVA(K4348,L4348,M4348,N4348)</f>
        <v/>
      </c>
      <c r="V4348" s="42">
        <f>U4348/Q4348</f>
        <v/>
      </c>
      <c r="W4348" s="43">
        <f>IF(X4348=O4348,"MENOR",IF(X4348=S4348,"PROM[MEN-MED]","PROMEDIO"))</f>
        <v/>
      </c>
      <c r="X4348" s="163">
        <f>IF(V4348&lt;=300%,O4348,IF(AND(V4348&gt;100%,V4348&lt;=150%),S4348,R4348))</f>
        <v/>
      </c>
      <c r="Y4348" s="162">
        <f>ROUND(X4348,0)</f>
        <v/>
      </c>
    </row>
    <row r="4349" ht="15.75" customHeight="1">
      <c r="B4349" s="32" t="inlineStr">
        <is>
          <t>3.9</t>
        </is>
      </c>
      <c r="C4349" s="32" t="n">
        <v>8714199</v>
      </c>
      <c r="D4349" s="102" t="inlineStr">
        <is>
          <t>CAMBIO DE MANGUERAS BOMBA HIDRÁULICO</t>
        </is>
      </c>
      <c r="E4349" s="103" t="inlineStr">
        <is>
          <t>cambio de mangueras bomba hidráulico</t>
        </is>
      </c>
      <c r="F4349" s="32" t="inlineStr">
        <is>
          <t>Unidad</t>
        </is>
      </c>
      <c r="G4349" s="35" t="inlineStr">
        <is>
          <t>suministro</t>
        </is>
      </c>
      <c r="H4349" s="159" t="n">
        <v>273581</v>
      </c>
      <c r="I4349" s="37" t="n">
        <v>158.91</v>
      </c>
      <c r="J4349" s="37" t="n">
        <v>151.76</v>
      </c>
      <c r="K4349" s="160">
        <f>H4349*(I4349/J4349)</f>
        <v/>
      </c>
      <c r="L4349" s="159" t="n">
        <v>339570.4032</v>
      </c>
      <c r="M4349" s="159" t="n">
        <v>329680</v>
      </c>
      <c r="N4349" s="159" t="n">
        <v>356054.4</v>
      </c>
      <c r="O4349" s="162">
        <f>MIN(K4349,L4349,M4349,N4349)</f>
        <v/>
      </c>
      <c r="P4349" s="162">
        <f>MAX(K4349,L4349,M4349,N4349)</f>
        <v/>
      </c>
      <c r="Q4349" s="162">
        <f>MEDIAN(K4349,L4349,M4349,N4349)</f>
        <v/>
      </c>
      <c r="R4349" s="162">
        <f>AVERAGE(K4349,L4349,M4349,N4349)</f>
        <v/>
      </c>
      <c r="S4349" s="162">
        <f>AVERAGE(O4349,Q4349)</f>
        <v/>
      </c>
      <c r="T4349" s="162">
        <f>AVERAGE(P4349,Q4349)</f>
        <v/>
      </c>
      <c r="U4349" s="41">
        <f>STDEVA(K4349,L4349,M4349,N4349)</f>
        <v/>
      </c>
      <c r="V4349" s="42">
        <f>U4349/Q4349</f>
        <v/>
      </c>
      <c r="W4349" s="43">
        <f>IF(X4349=O4349,"MENOR",IF(X4349=S4349,"PROM[MEN-MED]","PROMEDIO"))</f>
        <v/>
      </c>
      <c r="X4349" s="163">
        <f>IF(V4349&lt;=300%,O4349,IF(AND(V4349&gt;100%,V4349&lt;=150%),S4349,R4349))</f>
        <v/>
      </c>
      <c r="Y4349" s="162">
        <f>ROUND(X4349,0)</f>
        <v/>
      </c>
    </row>
    <row r="4350" ht="15.75" customHeight="1">
      <c r="B4350" s="32" t="inlineStr">
        <is>
          <t>3.10</t>
        </is>
      </c>
      <c r="C4350" s="32" t="n">
        <v>8714199</v>
      </c>
      <c r="D4350" s="106" t="inlineStr">
        <is>
          <t>CAMBIO DE TERMINALES EXTERNAS DE DIRECCIÓN</t>
        </is>
      </c>
      <c r="E4350" s="103" t="inlineStr">
        <is>
          <t>cambio de terminales externas de dirección</t>
        </is>
      </c>
      <c r="F4350" s="32" t="inlineStr">
        <is>
          <t>Unidad</t>
        </is>
      </c>
      <c r="G4350" s="35" t="inlineStr">
        <is>
          <t>suministro</t>
        </is>
      </c>
      <c r="H4350" s="159" t="n">
        <v>378771</v>
      </c>
      <c r="I4350" s="37" t="n">
        <v>158.91</v>
      </c>
      <c r="J4350" s="37" t="n">
        <v>151.76</v>
      </c>
      <c r="K4350" s="160">
        <f>H4350*(I4350/J4350)</f>
        <v/>
      </c>
      <c r="L4350" s="159" t="n">
        <v>666325.5416999999</v>
      </c>
      <c r="M4350" s="159" t="n">
        <v>646918</v>
      </c>
      <c r="N4350" s="159" t="n">
        <v>698671.4399999999</v>
      </c>
      <c r="O4350" s="162">
        <f>MIN(K4350,L4350,M4350,N4350)</f>
        <v/>
      </c>
      <c r="P4350" s="162">
        <f>MAX(K4350,L4350,M4350,N4350)</f>
        <v/>
      </c>
      <c r="Q4350" s="162">
        <f>MEDIAN(K4350,L4350,M4350,N4350)</f>
        <v/>
      </c>
      <c r="R4350" s="162">
        <f>AVERAGE(K4350,L4350,M4350,N4350)</f>
        <v/>
      </c>
      <c r="S4350" s="162">
        <f>AVERAGE(O4350,Q4350)</f>
        <v/>
      </c>
      <c r="T4350" s="162">
        <f>AVERAGE(P4350,Q4350)</f>
        <v/>
      </c>
      <c r="U4350" s="41">
        <f>STDEVA(K4350,L4350,M4350,N4350)</f>
        <v/>
      </c>
      <c r="V4350" s="42">
        <f>U4350/Q4350</f>
        <v/>
      </c>
      <c r="W4350" s="43">
        <f>IF(X4350=O4350,"MENOR",IF(X4350=S4350,"PROM[MEN-MED]","PROMEDIO"))</f>
        <v/>
      </c>
      <c r="X4350" s="163">
        <f>IF(V4350&lt;=300%,O4350,IF(AND(V4350&gt;100%,V4350&lt;=150%),S4350,R4350))</f>
        <v/>
      </c>
      <c r="Y4350" s="162">
        <f>ROUND(X4350,0)</f>
        <v/>
      </c>
    </row>
    <row r="4351" ht="15" customHeight="1">
      <c r="B4351" s="26" t="inlineStr">
        <is>
          <t>4.</t>
        </is>
      </c>
      <c r="C4351" s="142" t="inlineStr">
        <is>
          <t>SISTEMA DE TRANSMISIÓN</t>
        </is>
      </c>
      <c r="H4351" s="157" t="n"/>
      <c r="I4351" s="29" t="n"/>
      <c r="J4351" s="29" t="n"/>
      <c r="K4351" s="157" t="n"/>
      <c r="L4351" s="157" t="n"/>
      <c r="M4351" s="157" t="n"/>
      <c r="N4351" s="157" t="n"/>
      <c r="O4351" s="29" t="n"/>
      <c r="P4351" s="29" t="n"/>
      <c r="Q4351" s="29" t="n"/>
      <c r="R4351" s="29" t="n"/>
      <c r="S4351" s="29" t="n"/>
      <c r="T4351" s="29" t="n"/>
      <c r="U4351" s="29" t="n"/>
      <c r="V4351" s="75" t="n"/>
      <c r="W4351" s="29" t="n"/>
      <c r="X4351" s="29" t="n"/>
      <c r="Y4351" s="29" t="n"/>
    </row>
    <row r="4352" ht="15.75" customHeight="1">
      <c r="B4352" s="32" t="inlineStr">
        <is>
          <t>4.1</t>
        </is>
      </c>
      <c r="C4352" s="32" t="n">
        <v>8714199</v>
      </c>
      <c r="D4352" s="71" t="inlineStr">
        <is>
          <t>CAMBIO DE CARDAN DELANTERO</t>
        </is>
      </c>
      <c r="E4352" s="56" t="inlineStr">
        <is>
          <t>cambio de cardan delantero</t>
        </is>
      </c>
      <c r="F4352" s="32" t="inlineStr">
        <is>
          <t>Unidad</t>
        </is>
      </c>
      <c r="G4352" s="35" t="inlineStr">
        <is>
          <t>suministro</t>
        </is>
      </c>
      <c r="H4352" s="159" t="n">
        <v>502292</v>
      </c>
      <c r="I4352" s="37" t="n">
        <v>158.91</v>
      </c>
      <c r="J4352" s="37" t="n">
        <v>151.76</v>
      </c>
      <c r="K4352" s="160">
        <f>H4352*(I4352/J4352)</f>
        <v/>
      </c>
      <c r="L4352" s="159" t="n">
        <v>672733.1681</v>
      </c>
      <c r="M4352" s="159" t="n">
        <v>653139</v>
      </c>
      <c r="N4352" s="159" t="n">
        <v>705390.12</v>
      </c>
      <c r="O4352" s="162">
        <f>MIN(K4352,L4352,M4352,N4352)</f>
        <v/>
      </c>
      <c r="P4352" s="162">
        <f>MAX(K4352,L4352,M4352,N4352)</f>
        <v/>
      </c>
      <c r="Q4352" s="162">
        <f>MEDIAN(K4352,L4352,M4352,N4352)</f>
        <v/>
      </c>
      <c r="R4352" s="162">
        <f>AVERAGE(K4352,L4352,M4352,N4352)</f>
        <v/>
      </c>
      <c r="S4352" s="162">
        <f>AVERAGE(O4352,Q4352)</f>
        <v/>
      </c>
      <c r="T4352" s="162">
        <f>AVERAGE(P4352,Q4352)</f>
        <v/>
      </c>
      <c r="U4352" s="41">
        <f>STDEVA(K4352,L4352,M4352,N4352)</f>
        <v/>
      </c>
      <c r="V4352" s="42">
        <f>U4352/Q4352</f>
        <v/>
      </c>
      <c r="W4352" s="43">
        <f>IF(X4352=O4352,"MENOR",IF(X4352=S4352,"PROM[MEN-MED]","PROMEDIO"))</f>
        <v/>
      </c>
      <c r="X4352" s="163">
        <f>IF(V4352&lt;=300%,O4352,IF(AND(V4352&gt;100%,V4352&lt;=150%),S4352,R4352))</f>
        <v/>
      </c>
      <c r="Y4352" s="162">
        <f>ROUND(X4352,0)</f>
        <v/>
      </c>
    </row>
    <row r="4353" ht="15.75" customHeight="1">
      <c r="B4353" s="32" t="inlineStr">
        <is>
          <t>4.2</t>
        </is>
      </c>
      <c r="C4353" s="32" t="n">
        <v>8714199</v>
      </c>
      <c r="D4353" s="71" t="inlineStr">
        <is>
          <t>CAMBIO DE CARDAN TRASERO</t>
        </is>
      </c>
      <c r="E4353" s="56" t="inlineStr">
        <is>
          <t>cambio de cardan trasero</t>
        </is>
      </c>
      <c r="F4353" s="32" t="inlineStr">
        <is>
          <t>Unidad</t>
        </is>
      </c>
      <c r="G4353" s="35" t="inlineStr">
        <is>
          <t>suministro</t>
        </is>
      </c>
      <c r="H4353" s="159" t="n">
        <v>502292</v>
      </c>
      <c r="I4353" s="37" t="n">
        <v>158.91</v>
      </c>
      <c r="J4353" s="37" t="n">
        <v>151.76</v>
      </c>
      <c r="K4353" s="160">
        <f>H4353*(I4353/J4353)</f>
        <v/>
      </c>
      <c r="L4353" s="159" t="n">
        <v>672733.1681</v>
      </c>
      <c r="M4353" s="159" t="n">
        <v>653139</v>
      </c>
      <c r="N4353" s="159" t="n">
        <v>705390.12</v>
      </c>
      <c r="O4353" s="162">
        <f>MIN(K4353,L4353,M4353,N4353)</f>
        <v/>
      </c>
      <c r="P4353" s="162">
        <f>MAX(K4353,L4353,M4353,N4353)</f>
        <v/>
      </c>
      <c r="Q4353" s="162">
        <f>MEDIAN(K4353,L4353,M4353,N4353)</f>
        <v/>
      </c>
      <c r="R4353" s="162">
        <f>AVERAGE(K4353,L4353,M4353,N4353)</f>
        <v/>
      </c>
      <c r="S4353" s="162">
        <f>AVERAGE(O4353,Q4353)</f>
        <v/>
      </c>
      <c r="T4353" s="162">
        <f>AVERAGE(P4353,Q4353)</f>
        <v/>
      </c>
      <c r="U4353" s="41">
        <f>STDEVA(K4353,L4353,M4353,N4353)</f>
        <v/>
      </c>
      <c r="V4353" s="42">
        <f>U4353/Q4353</f>
        <v/>
      </c>
      <c r="W4353" s="43">
        <f>IF(X4353=O4353,"MENOR",IF(X4353=S4353,"PROM[MEN-MED]","PROMEDIO"))</f>
        <v/>
      </c>
      <c r="X4353" s="163">
        <f>IF(V4353&lt;=300%,O4353,IF(AND(V4353&gt;100%,V4353&lt;=150%),S4353,R4353))</f>
        <v/>
      </c>
      <c r="Y4353" s="162">
        <f>ROUND(X4353,0)</f>
        <v/>
      </c>
    </row>
    <row r="4354" ht="15.75" customHeight="1">
      <c r="B4354" s="32" t="inlineStr">
        <is>
          <t>4.3</t>
        </is>
      </c>
      <c r="C4354" s="32" t="n">
        <v>8714199</v>
      </c>
      <c r="D4354" s="71" t="inlineStr">
        <is>
          <t>CAMBIO DE CRUCETA CARDAN</t>
        </is>
      </c>
      <c r="E4354" s="56" t="inlineStr">
        <is>
          <t>cambio de cruceta cardan</t>
        </is>
      </c>
      <c r="F4354" s="32" t="inlineStr">
        <is>
          <t>Unidad</t>
        </is>
      </c>
      <c r="G4354" s="35" t="inlineStr">
        <is>
          <t>suministro</t>
        </is>
      </c>
      <c r="H4354" s="159" t="n">
        <v>502292</v>
      </c>
      <c r="I4354" s="37" t="n">
        <v>158.91</v>
      </c>
      <c r="J4354" s="37" t="n">
        <v>151.76</v>
      </c>
      <c r="K4354" s="160">
        <f>H4354*(I4354/J4354)</f>
        <v/>
      </c>
      <c r="L4354" s="159" t="n">
        <v>679139.7711</v>
      </c>
      <c r="M4354" s="159" t="n">
        <v>659359</v>
      </c>
      <c r="N4354" s="159" t="n">
        <v>712107.72</v>
      </c>
      <c r="O4354" s="162">
        <f>MIN(K4354,L4354,M4354,N4354)</f>
        <v/>
      </c>
      <c r="P4354" s="162">
        <f>MAX(K4354,L4354,M4354,N4354)</f>
        <v/>
      </c>
      <c r="Q4354" s="162">
        <f>MEDIAN(K4354,L4354,M4354,N4354)</f>
        <v/>
      </c>
      <c r="R4354" s="162">
        <f>AVERAGE(K4354,L4354,M4354,N4354)</f>
        <v/>
      </c>
      <c r="S4354" s="162">
        <f>AVERAGE(O4354,Q4354)</f>
        <v/>
      </c>
      <c r="T4354" s="162">
        <f>AVERAGE(P4354,Q4354)</f>
        <v/>
      </c>
      <c r="U4354" s="41">
        <f>STDEVA(K4354,L4354,M4354,N4354)</f>
        <v/>
      </c>
      <c r="V4354" s="42">
        <f>U4354/Q4354</f>
        <v/>
      </c>
      <c r="W4354" s="43">
        <f>IF(X4354=O4354,"MENOR",IF(X4354=S4354,"PROM[MEN-MED]","PROMEDIO"))</f>
        <v/>
      </c>
      <c r="X4354" s="163">
        <f>IF(V4354&lt;=300%,O4354,IF(AND(V4354&gt;100%,V4354&lt;=150%),S4354,R4354))</f>
        <v/>
      </c>
      <c r="Y4354" s="162">
        <f>ROUND(X4354,0)</f>
        <v/>
      </c>
    </row>
    <row r="4355" ht="15.75" customHeight="1">
      <c r="B4355" s="32" t="inlineStr">
        <is>
          <t>4.4</t>
        </is>
      </c>
      <c r="C4355" s="32" t="n">
        <v>8714199</v>
      </c>
      <c r="D4355" s="72" t="inlineStr">
        <is>
          <t>CAMBIO DE EJES PROPULSORES DELANTEROS</t>
        </is>
      </c>
      <c r="E4355" s="56" t="inlineStr">
        <is>
          <t>cambio de ejes propulsores delanteros</t>
        </is>
      </c>
      <c r="F4355" s="32" t="inlineStr">
        <is>
          <t>Unidad</t>
        </is>
      </c>
      <c r="G4355" s="35" t="inlineStr">
        <is>
          <t>suministro</t>
        </is>
      </c>
      <c r="H4355" s="159" t="n">
        <v>674171</v>
      </c>
      <c r="I4355" s="37" t="n">
        <v>158.91</v>
      </c>
      <c r="J4355" s="37" t="n">
        <v>151.76</v>
      </c>
      <c r="K4355" s="160">
        <f>H4355*(I4355/J4355)</f>
        <v/>
      </c>
      <c r="L4355" s="159" t="n">
        <v>1332652.1068</v>
      </c>
      <c r="M4355" s="159" t="n">
        <v>1293837</v>
      </c>
      <c r="N4355" s="159" t="n">
        <v>1397343.96</v>
      </c>
      <c r="O4355" s="162">
        <f>MIN(K4355,L4355,M4355,N4355)</f>
        <v/>
      </c>
      <c r="P4355" s="162">
        <f>MAX(K4355,L4355,M4355,N4355)</f>
        <v/>
      </c>
      <c r="Q4355" s="162">
        <f>MEDIAN(K4355,L4355,M4355,N4355)</f>
        <v/>
      </c>
      <c r="R4355" s="162">
        <f>AVERAGE(K4355,L4355,M4355,N4355)</f>
        <v/>
      </c>
      <c r="S4355" s="162">
        <f>AVERAGE(O4355,Q4355)</f>
        <v/>
      </c>
      <c r="T4355" s="162">
        <f>AVERAGE(P4355,Q4355)</f>
        <v/>
      </c>
      <c r="U4355" s="41">
        <f>STDEVA(K4355,L4355,M4355,N4355)</f>
        <v/>
      </c>
      <c r="V4355" s="42">
        <f>U4355/Q4355</f>
        <v/>
      </c>
      <c r="W4355" s="43">
        <f>IF(X4355=O4355,"MENOR",IF(X4355=S4355,"PROM[MEN-MED]","PROMEDIO"))</f>
        <v/>
      </c>
      <c r="X4355" s="163">
        <f>IF(V4355&lt;=300%,O4355,IF(AND(V4355&gt;100%,V4355&lt;=150%),S4355,R4355))</f>
        <v/>
      </c>
      <c r="Y4355" s="162">
        <f>ROUND(X4355,0)</f>
        <v/>
      </c>
    </row>
    <row r="4356" ht="15.75" customHeight="1">
      <c r="B4356" s="32" t="inlineStr">
        <is>
          <t>4.5</t>
        </is>
      </c>
      <c r="C4356" s="32" t="n">
        <v>8714199</v>
      </c>
      <c r="D4356" s="72" t="inlineStr">
        <is>
          <t>CAMBIO DE EJES PROPULSORES TRASEROS</t>
        </is>
      </c>
      <c r="E4356" s="56" t="inlineStr">
        <is>
          <t>cambio de ejes propulsores traseros</t>
        </is>
      </c>
      <c r="F4356" s="32" t="inlineStr">
        <is>
          <t>Unidad</t>
        </is>
      </c>
      <c r="G4356" s="35" t="inlineStr">
        <is>
          <t>suministro</t>
        </is>
      </c>
      <c r="H4356" s="159" t="n">
        <v>699952</v>
      </c>
      <c r="I4356" s="37" t="n">
        <v>158.91</v>
      </c>
      <c r="J4356" s="37" t="n">
        <v>151.76</v>
      </c>
      <c r="K4356" s="160">
        <f>H4356*(I4356/J4356)</f>
        <v/>
      </c>
      <c r="L4356" s="159" t="n">
        <v>1332652.1068</v>
      </c>
      <c r="M4356" s="159" t="n">
        <v>1293837</v>
      </c>
      <c r="N4356" s="159" t="n">
        <v>1397343.96</v>
      </c>
      <c r="O4356" s="162">
        <f>MIN(K4356,L4356,M4356,N4356)</f>
        <v/>
      </c>
      <c r="P4356" s="162">
        <f>MAX(K4356,L4356,M4356,N4356)</f>
        <v/>
      </c>
      <c r="Q4356" s="162">
        <f>MEDIAN(K4356,L4356,M4356,N4356)</f>
        <v/>
      </c>
      <c r="R4356" s="162">
        <f>AVERAGE(K4356,L4356,M4356,N4356)</f>
        <v/>
      </c>
      <c r="S4356" s="162">
        <f>AVERAGE(O4356,Q4356)</f>
        <v/>
      </c>
      <c r="T4356" s="162">
        <f>AVERAGE(P4356,Q4356)</f>
        <v/>
      </c>
      <c r="U4356" s="41">
        <f>STDEVA(K4356,L4356,M4356,N4356)</f>
        <v/>
      </c>
      <c r="V4356" s="42">
        <f>U4356/Q4356</f>
        <v/>
      </c>
      <c r="W4356" s="43">
        <f>IF(X4356=O4356,"MENOR",IF(X4356=S4356,"PROM[MEN-MED]","PROMEDIO"))</f>
        <v/>
      </c>
      <c r="X4356" s="163">
        <f>IF(V4356&lt;=300%,O4356,IF(AND(V4356&gt;100%,V4356&lt;=150%),S4356,R4356))</f>
        <v/>
      </c>
      <c r="Y4356" s="162">
        <f>ROUND(X4356,0)</f>
        <v/>
      </c>
    </row>
    <row r="4357" ht="15.75" customHeight="1">
      <c r="B4357" s="32" t="inlineStr">
        <is>
          <t>4.6</t>
        </is>
      </c>
      <c r="C4357" s="32" t="n">
        <v>8714199</v>
      </c>
      <c r="D4357" s="72" t="inlineStr">
        <is>
          <t>CAMBIO DE JUEGO GUARDAPOLVOS EJES DELANTEROS INTERNO Y EXTERNO</t>
        </is>
      </c>
      <c r="E4357" s="56" t="inlineStr">
        <is>
          <t>cambio de juego guardapolvos ejes delanteros interno y externo</t>
        </is>
      </c>
      <c r="F4357" s="32" t="inlineStr">
        <is>
          <t>Juego</t>
        </is>
      </c>
      <c r="G4357" s="35" t="inlineStr">
        <is>
          <t>suministro</t>
        </is>
      </c>
      <c r="H4357" s="159" t="n">
        <v>467537</v>
      </c>
      <c r="I4357" s="37" t="n">
        <v>158.91</v>
      </c>
      <c r="J4357" s="37" t="n">
        <v>151.76</v>
      </c>
      <c r="K4357" s="160">
        <f>H4357*(I4357/J4357)</f>
        <v/>
      </c>
      <c r="L4357" s="159" t="n">
        <v>1177282.7913</v>
      </c>
      <c r="M4357" s="159" t="n">
        <v>1142993</v>
      </c>
      <c r="N4357" s="159" t="n">
        <v>1234432.44</v>
      </c>
      <c r="O4357" s="162">
        <f>MIN(K4357,L4357,M4357,N4357)</f>
        <v/>
      </c>
      <c r="P4357" s="162">
        <f>MAX(K4357,L4357,M4357,N4357)</f>
        <v/>
      </c>
      <c r="Q4357" s="162">
        <f>MEDIAN(K4357,L4357,M4357,N4357)</f>
        <v/>
      </c>
      <c r="R4357" s="162">
        <f>AVERAGE(K4357,L4357,M4357,N4357)</f>
        <v/>
      </c>
      <c r="S4357" s="162">
        <f>AVERAGE(O4357,Q4357)</f>
        <v/>
      </c>
      <c r="T4357" s="162">
        <f>AVERAGE(P4357,Q4357)</f>
        <v/>
      </c>
      <c r="U4357" s="41">
        <f>STDEVA(K4357,L4357,M4357,N4357)</f>
        <v/>
      </c>
      <c r="V4357" s="42">
        <f>U4357/Q4357</f>
        <v/>
      </c>
      <c r="W4357" s="43">
        <f>IF(X4357=O4357,"MENOR",IF(X4357=S4357,"PROM[MEN-MED]","PROMEDIO"))</f>
        <v/>
      </c>
      <c r="X4357" s="163">
        <f>IF(V4357&lt;=300%,O4357,IF(AND(V4357&gt;100%,V4357&lt;=150%),S4357,R4357))</f>
        <v/>
      </c>
      <c r="Y4357" s="162">
        <f>ROUND(X4357,0)</f>
        <v/>
      </c>
    </row>
    <row r="4358" ht="15.75" customHeight="1">
      <c r="B4358" s="32" t="inlineStr">
        <is>
          <t>4.7</t>
        </is>
      </c>
      <c r="C4358" s="32" t="n">
        <v>8714199</v>
      </c>
      <c r="D4358" s="72" t="inlineStr">
        <is>
          <t>CAMBIO DE PIÑON SENSOR DEL VELOCIMETRO</t>
        </is>
      </c>
      <c r="E4358" s="56" t="inlineStr">
        <is>
          <t>cambio de piñon sensor del velocimetro</t>
        </is>
      </c>
      <c r="F4358" s="32" t="inlineStr">
        <is>
          <t>Unidad</t>
        </is>
      </c>
      <c r="G4358" s="35" t="inlineStr">
        <is>
          <t>suministro</t>
        </is>
      </c>
      <c r="H4358" s="159" t="n">
        <v>261818</v>
      </c>
      <c r="I4358" s="37" t="n">
        <v>158.91</v>
      </c>
      <c r="J4358" s="37" t="n">
        <v>151.76</v>
      </c>
      <c r="K4358" s="160">
        <f>H4358*(I4358/J4358)</f>
        <v/>
      </c>
      <c r="L4358" s="159" t="n">
        <v>832907.4418</v>
      </c>
      <c r="M4358" s="159" t="n">
        <v>808648</v>
      </c>
      <c r="N4358" s="159" t="n">
        <v>873339.84</v>
      </c>
      <c r="O4358" s="162">
        <f>MIN(K4358,L4358,M4358,N4358)</f>
        <v/>
      </c>
      <c r="P4358" s="162">
        <f>MAX(K4358,L4358,M4358,N4358)</f>
        <v/>
      </c>
      <c r="Q4358" s="162">
        <f>MEDIAN(K4358,L4358,M4358,N4358)</f>
        <v/>
      </c>
      <c r="R4358" s="162">
        <f>AVERAGE(K4358,L4358,M4358,N4358)</f>
        <v/>
      </c>
      <c r="S4358" s="162">
        <f>AVERAGE(O4358,Q4358)</f>
        <v/>
      </c>
      <c r="T4358" s="162">
        <f>AVERAGE(P4358,Q4358)</f>
        <v/>
      </c>
      <c r="U4358" s="41">
        <f>STDEVA(K4358,L4358,M4358,N4358)</f>
        <v/>
      </c>
      <c r="V4358" s="42">
        <f>U4358/Q4358</f>
        <v/>
      </c>
      <c r="W4358" s="43">
        <f>IF(X4358=O4358,"MENOR",IF(X4358=S4358,"PROM[MEN-MED]","PROMEDIO"))</f>
        <v/>
      </c>
      <c r="X4358" s="163">
        <f>IF(V4358&lt;=300%,O4358,IF(AND(V4358&gt;100%,V4358&lt;=150%),S4358,R4358))</f>
        <v/>
      </c>
      <c r="Y4358" s="162">
        <f>ROUND(X4358,0)</f>
        <v/>
      </c>
    </row>
    <row r="4359" ht="15.75" customHeight="1">
      <c r="B4359" s="32" t="inlineStr">
        <is>
          <t>4.8</t>
        </is>
      </c>
      <c r="C4359" s="32" t="n">
        <v>8714199</v>
      </c>
      <c r="D4359" s="72" t="inlineStr">
        <is>
          <t>CAMBIO DE PUNTAS EJES DELANTEROS (HOMOCINÉTICAS)</t>
        </is>
      </c>
      <c r="E4359" s="56" t="inlineStr">
        <is>
          <t>cambio de puntas ejes delanteros (homocinéticas)</t>
        </is>
      </c>
      <c r="F4359" s="32" t="inlineStr">
        <is>
          <t>Unidad</t>
        </is>
      </c>
      <c r="G4359" s="35" t="inlineStr">
        <is>
          <t>suministro</t>
        </is>
      </c>
      <c r="H4359" s="159" t="n">
        <v>649908</v>
      </c>
      <c r="I4359" s="37" t="n">
        <v>158.91</v>
      </c>
      <c r="J4359" s="37" t="n">
        <v>151.76</v>
      </c>
      <c r="K4359" s="160">
        <f>H4359*(I4359/J4359)</f>
        <v/>
      </c>
      <c r="L4359" s="159" t="n">
        <v>1345465.3128</v>
      </c>
      <c r="M4359" s="159" t="n">
        <v>1306277</v>
      </c>
      <c r="N4359" s="159" t="n">
        <v>1410779.16</v>
      </c>
      <c r="O4359" s="162">
        <f>MIN(K4359,L4359,M4359,N4359)</f>
        <v/>
      </c>
      <c r="P4359" s="162">
        <f>MAX(K4359,L4359,M4359,N4359)</f>
        <v/>
      </c>
      <c r="Q4359" s="162">
        <f>MEDIAN(K4359,L4359,M4359,N4359)</f>
        <v/>
      </c>
      <c r="R4359" s="162">
        <f>AVERAGE(K4359,L4359,M4359,N4359)</f>
        <v/>
      </c>
      <c r="S4359" s="162">
        <f>AVERAGE(O4359,Q4359)</f>
        <v/>
      </c>
      <c r="T4359" s="162">
        <f>AVERAGE(P4359,Q4359)</f>
        <v/>
      </c>
      <c r="U4359" s="41">
        <f>STDEVA(K4359,L4359,M4359,N4359)</f>
        <v/>
      </c>
      <c r="V4359" s="42">
        <f>U4359/Q4359</f>
        <v/>
      </c>
      <c r="W4359" s="43">
        <f>IF(X4359=O4359,"MENOR",IF(X4359=S4359,"PROM[MEN-MED]","PROMEDIO"))</f>
        <v/>
      </c>
      <c r="X4359" s="163">
        <f>IF(V4359&lt;=300%,O4359,IF(AND(V4359&gt;100%,V4359&lt;=150%),S4359,R4359))</f>
        <v/>
      </c>
      <c r="Y4359" s="162">
        <f>ROUND(X4359,0)</f>
        <v/>
      </c>
    </row>
    <row r="4360" ht="15.75" customHeight="1">
      <c r="B4360" s="32" t="inlineStr">
        <is>
          <t>4.9</t>
        </is>
      </c>
      <c r="C4360" s="32" t="n">
        <v>8714199</v>
      </c>
      <c r="D4360" s="72" t="inlineStr">
        <is>
          <t>CAMBIO DE RETENEDORES EJES LADO CAJA</t>
        </is>
      </c>
      <c r="E4360" s="34" t="inlineStr">
        <is>
          <t>cambio de retenedores ejes lado caja</t>
        </is>
      </c>
      <c r="F4360" s="32" t="inlineStr">
        <is>
          <t>Unidad</t>
        </is>
      </c>
      <c r="G4360" s="35" t="inlineStr">
        <is>
          <t>suministro</t>
        </is>
      </c>
      <c r="H4360" s="159" t="n">
        <v>1077176</v>
      </c>
      <c r="I4360" s="37" t="n">
        <v>158.91</v>
      </c>
      <c r="J4360" s="37" t="n">
        <v>151.76</v>
      </c>
      <c r="K4360" s="160">
        <f>H4360*(I4360/J4360)</f>
        <v/>
      </c>
      <c r="L4360" s="159" t="n">
        <v>2998465.9551</v>
      </c>
      <c r="M4360" s="159" t="n">
        <v>2911132</v>
      </c>
      <c r="N4360" s="159" t="n">
        <v>3144022.56</v>
      </c>
      <c r="O4360" s="162">
        <f>MIN(K4360,L4360,M4360,N4360)</f>
        <v/>
      </c>
      <c r="P4360" s="162">
        <f>MAX(K4360,L4360,M4360,N4360)</f>
        <v/>
      </c>
      <c r="Q4360" s="162">
        <f>MEDIAN(K4360,L4360,M4360,N4360)</f>
        <v/>
      </c>
      <c r="R4360" s="162">
        <f>AVERAGE(K4360,L4360,M4360,N4360)</f>
        <v/>
      </c>
      <c r="S4360" s="162">
        <f>AVERAGE(O4360,Q4360)</f>
        <v/>
      </c>
      <c r="T4360" s="162">
        <f>AVERAGE(P4360,Q4360)</f>
        <v/>
      </c>
      <c r="U4360" s="41">
        <f>STDEVA(K4360,L4360,M4360,N4360)</f>
        <v/>
      </c>
      <c r="V4360" s="42">
        <f>U4360/Q4360</f>
        <v/>
      </c>
      <c r="W4360" s="43">
        <f>IF(X4360=O4360,"MENOR",IF(X4360=S4360,"PROM[MEN-MED]","PROMEDIO"))</f>
        <v/>
      </c>
      <c r="X4360" s="163">
        <f>IF(V4360&lt;=300%,O4360,IF(AND(V4360&gt;100%,V4360&lt;=150%),S4360,R4360))</f>
        <v/>
      </c>
      <c r="Y4360" s="162">
        <f>ROUND(X4360,0)</f>
        <v/>
      </c>
    </row>
    <row r="4361" ht="15.75" customHeight="1">
      <c r="B4361" s="32" t="inlineStr">
        <is>
          <t>4.10</t>
        </is>
      </c>
      <c r="C4361" s="32" t="n">
        <v>8714199</v>
      </c>
      <c r="D4361" s="71" t="inlineStr">
        <is>
          <t>CAMBIO DE SOPORTE CARDAN</t>
        </is>
      </c>
      <c r="E4361" s="56" t="inlineStr">
        <is>
          <t>cambio de soporte cardan</t>
        </is>
      </c>
      <c r="F4361" s="32" t="inlineStr">
        <is>
          <t>Unidad</t>
        </is>
      </c>
      <c r="G4361" s="35" t="inlineStr">
        <is>
          <t>suministro</t>
        </is>
      </c>
      <c r="H4361" s="159" t="n">
        <v>336426</v>
      </c>
      <c r="I4361" s="37" t="n">
        <v>158.91</v>
      </c>
      <c r="J4361" s="37" t="n">
        <v>151.76</v>
      </c>
      <c r="K4361" s="160">
        <f>H4361*(I4361/J4361)</f>
        <v/>
      </c>
      <c r="L4361" s="159" t="n">
        <v>840915.6896</v>
      </c>
      <c r="M4361" s="159" t="n">
        <v>816423</v>
      </c>
      <c r="N4361" s="159" t="n">
        <v>881736.84</v>
      </c>
      <c r="O4361" s="162">
        <f>MIN(K4361,L4361,M4361,N4361)</f>
        <v/>
      </c>
      <c r="P4361" s="162">
        <f>MAX(K4361,L4361,M4361,N4361)</f>
        <v/>
      </c>
      <c r="Q4361" s="162">
        <f>MEDIAN(K4361,L4361,M4361,N4361)</f>
        <v/>
      </c>
      <c r="R4361" s="162">
        <f>AVERAGE(K4361,L4361,M4361,N4361)</f>
        <v/>
      </c>
      <c r="S4361" s="162">
        <f>AVERAGE(O4361,Q4361)</f>
        <v/>
      </c>
      <c r="T4361" s="162">
        <f>AVERAGE(P4361,Q4361)</f>
        <v/>
      </c>
      <c r="U4361" s="41">
        <f>STDEVA(K4361,L4361,M4361,N4361)</f>
        <v/>
      </c>
      <c r="V4361" s="42">
        <f>U4361/Q4361</f>
        <v/>
      </c>
      <c r="W4361" s="43">
        <f>IF(X4361=O4361,"MENOR",IF(X4361=S4361,"PROM[MEN-MED]","PROMEDIO"))</f>
        <v/>
      </c>
      <c r="X4361" s="163">
        <f>IF(V4361&lt;=300%,O4361,IF(AND(V4361&gt;100%,V4361&lt;=150%),S4361,R4361))</f>
        <v/>
      </c>
      <c r="Y4361" s="162">
        <f>ROUND(X4361,0)</f>
        <v/>
      </c>
    </row>
    <row r="4362" ht="15.75" customHeight="1">
      <c r="B4362" s="32" t="inlineStr">
        <is>
          <t>4.11</t>
        </is>
      </c>
      <c r="C4362" s="32" t="n">
        <v>8714199</v>
      </c>
      <c r="D4362" s="72" t="inlineStr">
        <is>
          <t>CAMBIO DE RODAMIENTOS BOCÍN DELANTEROS</t>
        </is>
      </c>
      <c r="E4362" s="56" t="inlineStr">
        <is>
          <t>cambio de rodamientos bocín delanteros</t>
        </is>
      </c>
      <c r="F4362" s="32" t="inlineStr">
        <is>
          <t>Unidad</t>
        </is>
      </c>
      <c r="G4362" s="35" t="inlineStr">
        <is>
          <t>suministro</t>
        </is>
      </c>
      <c r="H4362" s="159" t="n">
        <v>525852</v>
      </c>
      <c r="I4362" s="37" t="n">
        <v>158.91</v>
      </c>
      <c r="J4362" s="37" t="n">
        <v>151.76</v>
      </c>
      <c r="K4362" s="160">
        <f>H4362*(I4362/J4362)</f>
        <v/>
      </c>
      <c r="L4362" s="159" t="n">
        <v>1371093.7716</v>
      </c>
      <c r="M4362" s="159" t="n">
        <v>1331159</v>
      </c>
      <c r="N4362" s="159" t="n">
        <v>1437651.72</v>
      </c>
      <c r="O4362" s="162">
        <f>MIN(K4362,L4362,M4362,N4362)</f>
        <v/>
      </c>
      <c r="P4362" s="162">
        <f>MAX(K4362,L4362,M4362,N4362)</f>
        <v/>
      </c>
      <c r="Q4362" s="162">
        <f>MEDIAN(K4362,L4362,M4362,N4362)</f>
        <v/>
      </c>
      <c r="R4362" s="162">
        <f>AVERAGE(K4362,L4362,M4362,N4362)</f>
        <v/>
      </c>
      <c r="S4362" s="162">
        <f>AVERAGE(O4362,Q4362)</f>
        <v/>
      </c>
      <c r="T4362" s="162">
        <f>AVERAGE(P4362,Q4362)</f>
        <v/>
      </c>
      <c r="U4362" s="41">
        <f>STDEVA(K4362,L4362,M4362,N4362)</f>
        <v/>
      </c>
      <c r="V4362" s="42">
        <f>U4362/Q4362</f>
        <v/>
      </c>
      <c r="W4362" s="43">
        <f>IF(X4362=O4362,"MENOR",IF(X4362=S4362,"PROM[MEN-MED]","PROMEDIO"))</f>
        <v/>
      </c>
      <c r="X4362" s="163">
        <f>IF(V4362&lt;=300%,O4362,IF(AND(V4362&gt;100%,V4362&lt;=150%),S4362,R4362))</f>
        <v/>
      </c>
      <c r="Y4362" s="162">
        <f>ROUND(X4362,0)</f>
        <v/>
      </c>
    </row>
    <row r="4363" ht="15.75" customHeight="1">
      <c r="B4363" s="32" t="inlineStr">
        <is>
          <t>4.12</t>
        </is>
      </c>
      <c r="C4363" s="32" t="n">
        <v>8714199</v>
      </c>
      <c r="D4363" s="72" t="inlineStr">
        <is>
          <t>CAMBIO DE SOPORTE DE LA CAJA VELOCIDADES (TRANSMISION)</t>
        </is>
      </c>
      <c r="E4363" s="34" t="inlineStr">
        <is>
          <t>cambio de soporte de la caja velocidades (transmision)</t>
        </is>
      </c>
      <c r="F4363" s="32" t="inlineStr">
        <is>
          <t>Unidad</t>
        </is>
      </c>
      <c r="G4363" s="35" t="inlineStr">
        <is>
          <t>suministro</t>
        </is>
      </c>
      <c r="H4363" s="159" t="n">
        <v>502292</v>
      </c>
      <c r="I4363" s="37" t="n">
        <v>158.91</v>
      </c>
      <c r="J4363" s="37" t="n">
        <v>151.76</v>
      </c>
      <c r="K4363" s="160">
        <f>H4363*(I4363/J4363)</f>
        <v/>
      </c>
      <c r="L4363" s="159" t="n">
        <v>672733.1681</v>
      </c>
      <c r="M4363" s="159" t="n">
        <v>653139</v>
      </c>
      <c r="N4363" s="159" t="n">
        <v>705390.12</v>
      </c>
      <c r="O4363" s="162">
        <f>MIN(K4363,L4363,M4363,N4363)</f>
        <v/>
      </c>
      <c r="P4363" s="162">
        <f>MAX(K4363,L4363,M4363,N4363)</f>
        <v/>
      </c>
      <c r="Q4363" s="162">
        <f>MEDIAN(K4363,L4363,M4363,N4363)</f>
        <v/>
      </c>
      <c r="R4363" s="162">
        <f>AVERAGE(K4363,L4363,M4363,N4363)</f>
        <v/>
      </c>
      <c r="S4363" s="162">
        <f>AVERAGE(O4363,Q4363)</f>
        <v/>
      </c>
      <c r="T4363" s="162">
        <f>AVERAGE(P4363,Q4363)</f>
        <v/>
      </c>
      <c r="U4363" s="41">
        <f>STDEVA(K4363,L4363,M4363,N4363)</f>
        <v/>
      </c>
      <c r="V4363" s="42">
        <f>U4363/Q4363</f>
        <v/>
      </c>
      <c r="W4363" s="43">
        <f>IF(X4363=O4363,"MENOR",IF(X4363=S4363,"PROM[MEN-MED]","PROMEDIO"))</f>
        <v/>
      </c>
      <c r="X4363" s="163">
        <f>IF(V4363&lt;=300%,O4363,IF(AND(V4363&gt;100%,V4363&lt;=150%),S4363,R4363))</f>
        <v/>
      </c>
      <c r="Y4363" s="162">
        <f>ROUND(X4363,0)</f>
        <v/>
      </c>
    </row>
    <row r="4364" ht="15.75" customHeight="1">
      <c r="B4364" s="32" t="inlineStr">
        <is>
          <t>4.13</t>
        </is>
      </c>
      <c r="C4364" s="32" t="n">
        <v>8714199</v>
      </c>
      <c r="D4364" s="59" t="inlineStr">
        <is>
          <t>CAMBIO DE GUAYA CONTROL CAMBIOS</t>
        </is>
      </c>
      <c r="E4364" s="56" t="inlineStr">
        <is>
          <t>cambio de guaya control cambios</t>
        </is>
      </c>
      <c r="F4364" s="32" t="inlineStr">
        <is>
          <t>Unidad</t>
        </is>
      </c>
      <c r="G4364" s="35" t="inlineStr">
        <is>
          <t>suministro</t>
        </is>
      </c>
      <c r="H4364" s="159" t="n">
        <v>376720</v>
      </c>
      <c r="I4364" s="37" t="n">
        <v>158.91</v>
      </c>
      <c r="J4364" s="37" t="n">
        <v>151.76</v>
      </c>
      <c r="K4364" s="160">
        <f>H4364*(I4364/J4364)</f>
        <v/>
      </c>
      <c r="L4364" s="159" t="n">
        <v>840915.6896</v>
      </c>
      <c r="M4364" s="159" t="n">
        <v>816423</v>
      </c>
      <c r="N4364" s="159" t="n">
        <v>881736.84</v>
      </c>
      <c r="O4364" s="162">
        <f>MIN(K4364,L4364,M4364,N4364)</f>
        <v/>
      </c>
      <c r="P4364" s="162">
        <f>MAX(K4364,L4364,M4364,N4364)</f>
        <v/>
      </c>
      <c r="Q4364" s="162">
        <f>MEDIAN(K4364,L4364,M4364,N4364)</f>
        <v/>
      </c>
      <c r="R4364" s="162">
        <f>AVERAGE(K4364,L4364,M4364,N4364)</f>
        <v/>
      </c>
      <c r="S4364" s="162">
        <f>AVERAGE(O4364,Q4364)</f>
        <v/>
      </c>
      <c r="T4364" s="162">
        <f>AVERAGE(P4364,Q4364)</f>
        <v/>
      </c>
      <c r="U4364" s="41">
        <f>STDEVA(K4364,L4364,M4364,N4364)</f>
        <v/>
      </c>
      <c r="V4364" s="42">
        <f>U4364/Q4364</f>
        <v/>
      </c>
      <c r="W4364" s="43">
        <f>IF(X4364=O4364,"MENOR",IF(X4364=S4364,"PROM[MEN-MED]","PROMEDIO"))</f>
        <v/>
      </c>
      <c r="X4364" s="163">
        <f>IF(V4364&lt;=300%,O4364,IF(AND(V4364&gt;100%,V4364&lt;=150%),S4364,R4364))</f>
        <v/>
      </c>
      <c r="Y4364" s="162">
        <f>ROUND(X4364,0)</f>
        <v/>
      </c>
    </row>
    <row r="4365" ht="15" customHeight="1">
      <c r="B4365" s="26" t="inlineStr">
        <is>
          <t>5.</t>
        </is>
      </c>
      <c r="C4365" s="142" t="inlineStr">
        <is>
          <t>SISTEMA ELÉCTRICO</t>
        </is>
      </c>
      <c r="H4365" s="157" t="n"/>
      <c r="I4365" s="29" t="n"/>
      <c r="J4365" s="29" t="n"/>
      <c r="K4365" s="157" t="n"/>
      <c r="L4365" s="157" t="n"/>
      <c r="M4365" s="157" t="n"/>
      <c r="N4365" s="157" t="n"/>
      <c r="O4365" s="29" t="n"/>
      <c r="P4365" s="29" t="n"/>
      <c r="Q4365" s="29" t="n"/>
      <c r="R4365" s="29" t="n"/>
      <c r="S4365" s="29" t="n"/>
      <c r="T4365" s="29" t="n"/>
      <c r="U4365" s="29" t="n"/>
      <c r="V4365" s="75" t="n"/>
      <c r="W4365" s="29" t="n"/>
      <c r="X4365" s="29" t="n"/>
      <c r="Y4365" s="29" t="n"/>
    </row>
    <row r="4366" ht="15.75" customHeight="1">
      <c r="B4366" s="32" t="inlineStr">
        <is>
          <t>5.1</t>
        </is>
      </c>
      <c r="C4366" s="32" t="n">
        <v>8714199</v>
      </c>
      <c r="D4366" s="59" t="inlineStr">
        <is>
          <t>CAMBIO DE ALTERNADOR</t>
        </is>
      </c>
      <c r="E4366" s="56" t="inlineStr">
        <is>
          <t>cambio de alternador</t>
        </is>
      </c>
      <c r="F4366" s="32" t="inlineStr">
        <is>
          <t>Unidad</t>
        </is>
      </c>
      <c r="G4366" s="35" t="inlineStr">
        <is>
          <t>suministro</t>
        </is>
      </c>
      <c r="H4366" s="159" t="n">
        <v>388530</v>
      </c>
      <c r="I4366" s="37" t="n">
        <v>158.91</v>
      </c>
      <c r="J4366" s="37" t="n">
        <v>151.76</v>
      </c>
      <c r="K4366" s="160">
        <f>H4366*(I4366/J4366)</f>
        <v/>
      </c>
      <c r="L4366" s="159" t="n">
        <v>856933.2205000001</v>
      </c>
      <c r="M4366" s="159" t="n">
        <v>831974</v>
      </c>
      <c r="N4366" s="159" t="n">
        <v>898531.92</v>
      </c>
      <c r="O4366" s="162">
        <f>MIN(K4366,L4366,M4366,N4366)</f>
        <v/>
      </c>
      <c r="P4366" s="162">
        <f>MAX(K4366,L4366,M4366,N4366)</f>
        <v/>
      </c>
      <c r="Q4366" s="162">
        <f>MEDIAN(K4366,L4366,M4366,N4366)</f>
        <v/>
      </c>
      <c r="R4366" s="162">
        <f>AVERAGE(K4366,L4366,M4366,N4366)</f>
        <v/>
      </c>
      <c r="S4366" s="162">
        <f>AVERAGE(O4366,Q4366)</f>
        <v/>
      </c>
      <c r="T4366" s="162">
        <f>AVERAGE(P4366,Q4366)</f>
        <v/>
      </c>
      <c r="U4366" s="41">
        <f>STDEVA(K4366,L4366,M4366,N4366)</f>
        <v/>
      </c>
      <c r="V4366" s="42">
        <f>U4366/Q4366</f>
        <v/>
      </c>
      <c r="W4366" s="43">
        <f>IF(X4366=O4366,"MENOR",IF(X4366=S4366,"PROM[MEN-MED]","PROMEDIO"))</f>
        <v/>
      </c>
      <c r="X4366" s="163">
        <f>IF(V4366&lt;=300%,O4366,IF(AND(V4366&gt;100%,V4366&lt;=150%),S4366,R4366))</f>
        <v/>
      </c>
      <c r="Y4366" s="162">
        <f>ROUND(X4366,0)</f>
        <v/>
      </c>
    </row>
    <row r="4367" ht="15.75" customHeight="1">
      <c r="B4367" s="32" t="inlineStr">
        <is>
          <t>5.2</t>
        </is>
      </c>
      <c r="C4367" s="32" t="n">
        <v>8714199</v>
      </c>
      <c r="D4367" s="59" t="inlineStr">
        <is>
          <t>CAMBIO DE AUTOMÁTICO MOTOR DE ARRANQUE</t>
        </is>
      </c>
      <c r="E4367" s="34" t="inlineStr">
        <is>
          <t>cambio de automático motor de arranque</t>
        </is>
      </c>
      <c r="F4367" s="32" t="inlineStr">
        <is>
          <t>Unidad</t>
        </is>
      </c>
      <c r="G4367" s="35" t="inlineStr">
        <is>
          <t>suministro</t>
        </is>
      </c>
      <c r="H4367" s="159" t="n">
        <v>341099</v>
      </c>
      <c r="I4367" s="37" t="n">
        <v>158.91</v>
      </c>
      <c r="J4367" s="37" t="n">
        <v>151.76</v>
      </c>
      <c r="K4367" s="160">
        <f>H4367*(I4367/J4367)</f>
        <v/>
      </c>
      <c r="L4367" s="159" t="n">
        <v>856933.2205000001</v>
      </c>
      <c r="M4367" s="159" t="n">
        <v>831974</v>
      </c>
      <c r="N4367" s="159" t="n">
        <v>898531.92</v>
      </c>
      <c r="O4367" s="162">
        <f>MIN(K4367,L4367,M4367,N4367)</f>
        <v/>
      </c>
      <c r="P4367" s="162">
        <f>MAX(K4367,L4367,M4367,N4367)</f>
        <v/>
      </c>
      <c r="Q4367" s="162">
        <f>MEDIAN(K4367,L4367,M4367,N4367)</f>
        <v/>
      </c>
      <c r="R4367" s="162">
        <f>AVERAGE(K4367,L4367,M4367,N4367)</f>
        <v/>
      </c>
      <c r="S4367" s="162">
        <f>AVERAGE(O4367,Q4367)</f>
        <v/>
      </c>
      <c r="T4367" s="162">
        <f>AVERAGE(P4367,Q4367)</f>
        <v/>
      </c>
      <c r="U4367" s="41">
        <f>STDEVA(K4367,L4367,M4367,N4367)</f>
        <v/>
      </c>
      <c r="V4367" s="42">
        <f>U4367/Q4367</f>
        <v/>
      </c>
      <c r="W4367" s="43">
        <f>IF(X4367=O4367,"MENOR",IF(X4367=S4367,"PROM[MEN-MED]","PROMEDIO"))</f>
        <v/>
      </c>
      <c r="X4367" s="163">
        <f>IF(V4367&lt;=300%,O4367,IF(AND(V4367&gt;100%,V4367&lt;=150%),S4367,R4367))</f>
        <v/>
      </c>
      <c r="Y4367" s="162">
        <f>ROUND(X4367,0)</f>
        <v/>
      </c>
    </row>
    <row r="4368" ht="15.75" customHeight="1">
      <c r="B4368" s="32" t="inlineStr">
        <is>
          <t>5.3</t>
        </is>
      </c>
      <c r="C4368" s="32" t="n">
        <v>8714199</v>
      </c>
      <c r="D4368" s="59" t="inlineStr">
        <is>
          <t>CAMBIO DE BALINERA DEL ALTERNADOR</t>
        </is>
      </c>
      <c r="E4368" s="56" t="inlineStr">
        <is>
          <t>cambio de balinera del alternador</t>
        </is>
      </c>
      <c r="F4368" s="32" t="inlineStr">
        <is>
          <t>Unidad</t>
        </is>
      </c>
      <c r="G4368" s="35" t="inlineStr">
        <is>
          <t>suministro</t>
        </is>
      </c>
      <c r="H4368" s="159" t="n">
        <v>415970</v>
      </c>
      <c r="I4368" s="37" t="n">
        <v>158.91</v>
      </c>
      <c r="J4368" s="37" t="n">
        <v>151.76</v>
      </c>
      <c r="K4368" s="160">
        <f>H4368*(I4368/J4368)</f>
        <v/>
      </c>
      <c r="L4368" s="159" t="n">
        <v>856933.2205000001</v>
      </c>
      <c r="M4368" s="159" t="n">
        <v>831974</v>
      </c>
      <c r="N4368" s="159" t="n">
        <v>898531.92</v>
      </c>
      <c r="O4368" s="162">
        <f>MIN(K4368,L4368,M4368,N4368)</f>
        <v/>
      </c>
      <c r="P4368" s="162">
        <f>MAX(K4368,L4368,M4368,N4368)</f>
        <v/>
      </c>
      <c r="Q4368" s="162">
        <f>MEDIAN(K4368,L4368,M4368,N4368)</f>
        <v/>
      </c>
      <c r="R4368" s="162">
        <f>AVERAGE(K4368,L4368,M4368,N4368)</f>
        <v/>
      </c>
      <c r="S4368" s="162">
        <f>AVERAGE(O4368,Q4368)</f>
        <v/>
      </c>
      <c r="T4368" s="162">
        <f>AVERAGE(P4368,Q4368)</f>
        <v/>
      </c>
      <c r="U4368" s="41">
        <f>STDEVA(K4368,L4368,M4368,N4368)</f>
        <v/>
      </c>
      <c r="V4368" s="42">
        <f>U4368/Q4368</f>
        <v/>
      </c>
      <c r="W4368" s="43">
        <f>IF(X4368=O4368,"MENOR",IF(X4368=S4368,"PROM[MEN-MED]","PROMEDIO"))</f>
        <v/>
      </c>
      <c r="X4368" s="163">
        <f>IF(V4368&lt;=300%,O4368,IF(AND(V4368&gt;100%,V4368&lt;=150%),S4368,R4368))</f>
        <v/>
      </c>
      <c r="Y4368" s="162">
        <f>ROUND(X4368,0)</f>
        <v/>
      </c>
    </row>
    <row r="4369" ht="15.75" customHeight="1">
      <c r="B4369" s="32" t="inlineStr">
        <is>
          <t>5.4</t>
        </is>
      </c>
      <c r="C4369" s="32" t="n">
        <v>8714199</v>
      </c>
      <c r="D4369" s="59" t="inlineStr">
        <is>
          <t>CAMBIO DE BOBINA DE ENCENDIDO</t>
        </is>
      </c>
      <c r="E4369" s="56" t="inlineStr">
        <is>
          <t>cambio de bobina de encendido</t>
        </is>
      </c>
      <c r="F4369" s="32" t="inlineStr">
        <is>
          <t>Unidad</t>
        </is>
      </c>
      <c r="G4369" s="35" t="inlineStr">
        <is>
          <t>suministro</t>
        </is>
      </c>
      <c r="H4369" s="159" t="n">
        <v>289636</v>
      </c>
      <c r="I4369" s="37" t="n">
        <v>158.91</v>
      </c>
      <c r="J4369" s="37" t="n">
        <v>151.76</v>
      </c>
      <c r="K4369" s="160">
        <f>H4369*(I4369/J4369)</f>
        <v/>
      </c>
      <c r="L4369" s="159" t="n">
        <v>509354.5695</v>
      </c>
      <c r="M4369" s="159" t="n">
        <v>494519</v>
      </c>
      <c r="N4369" s="159" t="n">
        <v>534080.52</v>
      </c>
      <c r="O4369" s="162">
        <f>MIN(K4369,L4369,M4369,N4369)</f>
        <v/>
      </c>
      <c r="P4369" s="162">
        <f>MAX(K4369,L4369,M4369,N4369)</f>
        <v/>
      </c>
      <c r="Q4369" s="162">
        <f>MEDIAN(K4369,L4369,M4369,N4369)</f>
        <v/>
      </c>
      <c r="R4369" s="162">
        <f>AVERAGE(K4369,L4369,M4369,N4369)</f>
        <v/>
      </c>
      <c r="S4369" s="162">
        <f>AVERAGE(O4369,Q4369)</f>
        <v/>
      </c>
      <c r="T4369" s="162">
        <f>AVERAGE(P4369,Q4369)</f>
        <v/>
      </c>
      <c r="U4369" s="41">
        <f>STDEVA(K4369,L4369,M4369,N4369)</f>
        <v/>
      </c>
      <c r="V4369" s="42">
        <f>U4369/Q4369</f>
        <v/>
      </c>
      <c r="W4369" s="43">
        <f>IF(X4369=O4369,"MENOR",IF(X4369=S4369,"PROM[MEN-MED]","PROMEDIO"))</f>
        <v/>
      </c>
      <c r="X4369" s="163">
        <f>IF(V4369&lt;=300%,O4369,IF(AND(V4369&gt;100%,V4369&lt;=150%),S4369,R4369))</f>
        <v/>
      </c>
      <c r="Y4369" s="162">
        <f>ROUND(X4369,0)</f>
        <v/>
      </c>
    </row>
    <row r="4370" ht="15.75" customHeight="1">
      <c r="B4370" s="32" t="inlineStr">
        <is>
          <t>5.5</t>
        </is>
      </c>
      <c r="C4370" s="32" t="n">
        <v>8714199</v>
      </c>
      <c r="D4370" s="59" t="inlineStr">
        <is>
          <t>CAMBIO DE BOMBA DE GASOLINA (PILA)</t>
        </is>
      </c>
      <c r="E4370" s="56" t="inlineStr">
        <is>
          <t>cambio de bomba de gasolina (pila)</t>
        </is>
      </c>
      <c r="F4370" s="32" t="inlineStr">
        <is>
          <t>Unidad</t>
        </is>
      </c>
      <c r="G4370" s="35" t="inlineStr">
        <is>
          <t>suministro</t>
        </is>
      </c>
      <c r="H4370" s="159" t="n">
        <v>526000</v>
      </c>
      <c r="I4370" s="37" t="n">
        <v>158.91</v>
      </c>
      <c r="J4370" s="37" t="n">
        <v>151.76</v>
      </c>
      <c r="K4370" s="160">
        <f>H4370*(I4370/J4370)</f>
        <v/>
      </c>
      <c r="L4370" s="159" t="n">
        <v>1028320.0669</v>
      </c>
      <c r="M4370" s="159" t="n">
        <v>998369</v>
      </c>
      <c r="N4370" s="159" t="n">
        <v>1078238.52</v>
      </c>
      <c r="O4370" s="162">
        <f>MIN(K4370,L4370,M4370,N4370)</f>
        <v/>
      </c>
      <c r="P4370" s="162">
        <f>MAX(K4370,L4370,M4370,N4370)</f>
        <v/>
      </c>
      <c r="Q4370" s="162">
        <f>MEDIAN(K4370,L4370,M4370,N4370)</f>
        <v/>
      </c>
      <c r="R4370" s="162">
        <f>AVERAGE(K4370,L4370,M4370,N4370)</f>
        <v/>
      </c>
      <c r="S4370" s="162">
        <f>AVERAGE(O4370,Q4370)</f>
        <v/>
      </c>
      <c r="T4370" s="162">
        <f>AVERAGE(P4370,Q4370)</f>
        <v/>
      </c>
      <c r="U4370" s="41">
        <f>STDEVA(K4370,L4370,M4370,N4370)</f>
        <v/>
      </c>
      <c r="V4370" s="42">
        <f>U4370/Q4370</f>
        <v/>
      </c>
      <c r="W4370" s="43">
        <f>IF(X4370=O4370,"MENOR",IF(X4370=S4370,"PROM[MEN-MED]","PROMEDIO"))</f>
        <v/>
      </c>
      <c r="X4370" s="163">
        <f>IF(V4370&lt;=300%,O4370,IF(AND(V4370&gt;100%,V4370&lt;=150%),S4370,R4370))</f>
        <v/>
      </c>
      <c r="Y4370" s="162">
        <f>ROUND(X4370,0)</f>
        <v/>
      </c>
    </row>
    <row r="4371" ht="15.75" customHeight="1">
      <c r="B4371" s="32" t="inlineStr">
        <is>
          <t>5.6</t>
        </is>
      </c>
      <c r="C4371" s="32" t="n">
        <v>8714199</v>
      </c>
      <c r="D4371" s="59" t="inlineStr">
        <is>
          <t xml:space="preserve">CAMBIO DE BOMBILLOS DE DOBLE FILAMENTO </t>
        </is>
      </c>
      <c r="E4371" s="34" t="inlineStr">
        <is>
          <t xml:space="preserve">cambio de bombillos de doble filamento </t>
        </is>
      </c>
      <c r="F4371" s="32" t="inlineStr">
        <is>
          <t>Unidad</t>
        </is>
      </c>
      <c r="G4371" s="35" t="inlineStr">
        <is>
          <t>suministro</t>
        </is>
      </c>
      <c r="H4371" s="159" t="n">
        <v>54716</v>
      </c>
      <c r="I4371" s="37" t="n">
        <v>158.91</v>
      </c>
      <c r="J4371" s="37" t="n">
        <v>151.76</v>
      </c>
      <c r="K4371" s="160">
        <f>H4371*(I4371/J4371)</f>
        <v/>
      </c>
      <c r="L4371" s="159" t="n">
        <v>67914.0854</v>
      </c>
      <c r="M4371" s="159" t="n">
        <v>65936</v>
      </c>
      <c r="N4371" s="159" t="n">
        <v>71210.88</v>
      </c>
      <c r="O4371" s="162">
        <f>MIN(K4371,L4371,M4371,N4371)</f>
        <v/>
      </c>
      <c r="P4371" s="162">
        <f>MAX(K4371,L4371,M4371,N4371)</f>
        <v/>
      </c>
      <c r="Q4371" s="162">
        <f>MEDIAN(K4371,L4371,M4371,N4371)</f>
        <v/>
      </c>
      <c r="R4371" s="162">
        <f>AVERAGE(K4371,L4371,M4371,N4371)</f>
        <v/>
      </c>
      <c r="S4371" s="162">
        <f>AVERAGE(O4371,Q4371)</f>
        <v/>
      </c>
      <c r="T4371" s="162">
        <f>AVERAGE(P4371,Q4371)</f>
        <v/>
      </c>
      <c r="U4371" s="41">
        <f>STDEVA(K4371,L4371,M4371,N4371)</f>
        <v/>
      </c>
      <c r="V4371" s="42">
        <f>U4371/Q4371</f>
        <v/>
      </c>
      <c r="W4371" s="43">
        <f>IF(X4371=O4371,"MENOR",IF(X4371=S4371,"PROM[MEN-MED]","PROMEDIO"))</f>
        <v/>
      </c>
      <c r="X4371" s="163">
        <f>IF(V4371&lt;=300%,O4371,IF(AND(V4371&gt;100%,V4371&lt;=150%),S4371,R4371))</f>
        <v/>
      </c>
      <c r="Y4371" s="162">
        <f>ROUND(X4371,0)</f>
        <v/>
      </c>
    </row>
    <row r="4372" ht="15.75" customHeight="1">
      <c r="B4372" s="32" t="inlineStr">
        <is>
          <t>5.7</t>
        </is>
      </c>
      <c r="C4372" s="32" t="n">
        <v>8714199</v>
      </c>
      <c r="D4372" s="59" t="inlineStr">
        <is>
          <t xml:space="preserve">CAMBIO DE BOMBILLOS HALÓGENO </t>
        </is>
      </c>
      <c r="E4372" s="56" t="inlineStr">
        <is>
          <t xml:space="preserve">cambio de bombillos halógeno </t>
        </is>
      </c>
      <c r="F4372" s="32" t="inlineStr">
        <is>
          <t>Unidad</t>
        </is>
      </c>
      <c r="G4372" s="35" t="inlineStr">
        <is>
          <t>suministro</t>
        </is>
      </c>
      <c r="H4372" s="159" t="n">
        <v>54716</v>
      </c>
      <c r="I4372" s="37" t="n">
        <v>158.91</v>
      </c>
      <c r="J4372" s="37" t="n">
        <v>151.76</v>
      </c>
      <c r="K4372" s="160">
        <f>H4372*(I4372/J4372)</f>
        <v/>
      </c>
      <c r="L4372" s="159" t="n">
        <v>66632.7648</v>
      </c>
      <c r="M4372" s="159" t="n">
        <v>64692</v>
      </c>
      <c r="N4372" s="159" t="n">
        <v>69867.36</v>
      </c>
      <c r="O4372" s="162">
        <f>MIN(K4372,L4372,M4372,N4372)</f>
        <v/>
      </c>
      <c r="P4372" s="162">
        <f>MAX(K4372,L4372,M4372,N4372)</f>
        <v/>
      </c>
      <c r="Q4372" s="162">
        <f>MEDIAN(K4372,L4372,M4372,N4372)</f>
        <v/>
      </c>
      <c r="R4372" s="162">
        <f>AVERAGE(K4372,L4372,M4372,N4372)</f>
        <v/>
      </c>
      <c r="S4372" s="162">
        <f>AVERAGE(O4372,Q4372)</f>
        <v/>
      </c>
      <c r="T4372" s="162">
        <f>AVERAGE(P4372,Q4372)</f>
        <v/>
      </c>
      <c r="U4372" s="41">
        <f>STDEVA(K4372,L4372,M4372,N4372)</f>
        <v/>
      </c>
      <c r="V4372" s="42">
        <f>U4372/Q4372</f>
        <v/>
      </c>
      <c r="W4372" s="43">
        <f>IF(X4372=O4372,"MENOR",IF(X4372=S4372,"PROM[MEN-MED]","PROMEDIO"))</f>
        <v/>
      </c>
      <c r="X4372" s="163">
        <f>IF(V4372&lt;=300%,O4372,IF(AND(V4372&gt;100%,V4372&lt;=150%),S4372,R4372))</f>
        <v/>
      </c>
      <c r="Y4372" s="162">
        <f>ROUND(X4372,0)</f>
        <v/>
      </c>
    </row>
    <row r="4373" ht="15.75" customHeight="1">
      <c r="B4373" s="32" t="inlineStr">
        <is>
          <t>5.8</t>
        </is>
      </c>
      <c r="C4373" s="32" t="n">
        <v>8714199</v>
      </c>
      <c r="D4373" s="58" t="inlineStr">
        <is>
          <t>CAMBIO DE SENSOR FRENO (PERA)</t>
        </is>
      </c>
      <c r="E4373" s="34" t="inlineStr">
        <is>
          <t>cambio de sensor freno (pera)</t>
        </is>
      </c>
      <c r="F4373" s="32" t="inlineStr">
        <is>
          <t>Unidad</t>
        </is>
      </c>
      <c r="G4373" s="35" t="inlineStr">
        <is>
          <t>suministro</t>
        </is>
      </c>
      <c r="H4373" s="159" t="n">
        <v>191387</v>
      </c>
      <c r="I4373" s="37" t="n">
        <v>158.91</v>
      </c>
      <c r="J4373" s="37" t="n">
        <v>151.76</v>
      </c>
      <c r="K4373" s="160">
        <f>H4373*(I4373/J4373)</f>
        <v/>
      </c>
      <c r="L4373" s="159" t="n">
        <v>333162.7649</v>
      </c>
      <c r="M4373" s="159" t="n">
        <v>323459</v>
      </c>
      <c r="N4373" s="159" t="n">
        <v>349335.72</v>
      </c>
      <c r="O4373" s="162">
        <f>MIN(K4373,L4373,M4373,N4373)</f>
        <v/>
      </c>
      <c r="P4373" s="162">
        <f>MAX(K4373,L4373,M4373,N4373)</f>
        <v/>
      </c>
      <c r="Q4373" s="162">
        <f>MEDIAN(K4373,L4373,M4373,N4373)</f>
        <v/>
      </c>
      <c r="R4373" s="162">
        <f>AVERAGE(K4373,L4373,M4373,N4373)</f>
        <v/>
      </c>
      <c r="S4373" s="162">
        <f>AVERAGE(O4373,Q4373)</f>
        <v/>
      </c>
      <c r="T4373" s="162">
        <f>AVERAGE(P4373,Q4373)</f>
        <v/>
      </c>
      <c r="U4373" s="41">
        <f>STDEVA(K4373,L4373,M4373,N4373)</f>
        <v/>
      </c>
      <c r="V4373" s="42">
        <f>U4373/Q4373</f>
        <v/>
      </c>
      <c r="W4373" s="43">
        <f>IF(X4373=O4373,"MENOR",IF(X4373=S4373,"PROM[MEN-MED]","PROMEDIO"))</f>
        <v/>
      </c>
      <c r="X4373" s="163">
        <f>IF(V4373&lt;=300%,O4373,IF(AND(V4373&gt;100%,V4373&lt;=150%),S4373,R4373))</f>
        <v/>
      </c>
      <c r="Y4373" s="162">
        <f>ROUND(X4373,0)</f>
        <v/>
      </c>
    </row>
    <row r="4374" ht="15.75" customHeight="1">
      <c r="B4374" s="32" t="inlineStr">
        <is>
          <t>5.9</t>
        </is>
      </c>
      <c r="C4374" s="32" t="n">
        <v>8714199</v>
      </c>
      <c r="D4374" s="59" t="inlineStr">
        <is>
          <t>CAMBIO DE BOMBILLO LUZ DE CORTESIA (LUZ TECHO)</t>
        </is>
      </c>
      <c r="E4374" s="34" t="inlineStr">
        <is>
          <t>cambio de bombillo luz de cortesia (luz techo)</t>
        </is>
      </c>
      <c r="F4374" s="32" t="inlineStr">
        <is>
          <t>Unidad</t>
        </is>
      </c>
      <c r="G4374" s="35" t="inlineStr">
        <is>
          <t>suministro</t>
        </is>
      </c>
      <c r="H4374" s="159" t="n">
        <v>54716</v>
      </c>
      <c r="I4374" s="37" t="n">
        <v>158.91</v>
      </c>
      <c r="J4374" s="37" t="n">
        <v>151.76</v>
      </c>
      <c r="K4374" s="160">
        <f>H4374*(I4374/J4374)</f>
        <v/>
      </c>
      <c r="L4374" s="159" t="n">
        <v>66632.7648</v>
      </c>
      <c r="M4374" s="159" t="n">
        <v>64692</v>
      </c>
      <c r="N4374" s="159" t="n">
        <v>69867.36</v>
      </c>
      <c r="O4374" s="162">
        <f>MIN(K4374,L4374,M4374,N4374)</f>
        <v/>
      </c>
      <c r="P4374" s="162">
        <f>MAX(K4374,L4374,M4374,N4374)</f>
        <v/>
      </c>
      <c r="Q4374" s="162">
        <f>MEDIAN(K4374,L4374,M4374,N4374)</f>
        <v/>
      </c>
      <c r="R4374" s="162">
        <f>AVERAGE(K4374,L4374,M4374,N4374)</f>
        <v/>
      </c>
      <c r="S4374" s="162">
        <f>AVERAGE(O4374,Q4374)</f>
        <v/>
      </c>
      <c r="T4374" s="162">
        <f>AVERAGE(P4374,Q4374)</f>
        <v/>
      </c>
      <c r="U4374" s="41">
        <f>STDEVA(K4374,L4374,M4374,N4374)</f>
        <v/>
      </c>
      <c r="V4374" s="42">
        <f>U4374/Q4374</f>
        <v/>
      </c>
      <c r="W4374" s="43">
        <f>IF(X4374=O4374,"MENOR",IF(X4374=S4374,"PROM[MEN-MED]","PROMEDIO"))</f>
        <v/>
      </c>
      <c r="X4374" s="163">
        <f>IF(V4374&lt;=300%,O4374,IF(AND(V4374&gt;100%,V4374&lt;=150%),S4374,R4374))</f>
        <v/>
      </c>
      <c r="Y4374" s="162">
        <f>ROUND(X4374,0)</f>
        <v/>
      </c>
    </row>
    <row r="4375" ht="15.75" customHeight="1">
      <c r="B4375" s="32" t="inlineStr">
        <is>
          <t>5.10</t>
        </is>
      </c>
      <c r="C4375" s="32" t="n">
        <v>8714199</v>
      </c>
      <c r="D4375" s="59" t="inlineStr">
        <is>
          <t>CAMBIO DE BOMBILLOS DIRECCIONALES</t>
        </is>
      </c>
      <c r="E4375" s="34" t="inlineStr">
        <is>
          <t>cambio de bombillos direccionales</t>
        </is>
      </c>
      <c r="F4375" s="32" t="inlineStr">
        <is>
          <t>Unidad</t>
        </is>
      </c>
      <c r="G4375" s="35" t="inlineStr">
        <is>
          <t>suministro</t>
        </is>
      </c>
      <c r="H4375" s="159" t="n">
        <v>59342</v>
      </c>
      <c r="I4375" s="37" t="n">
        <v>158.91</v>
      </c>
      <c r="J4375" s="37" t="n">
        <v>151.76</v>
      </c>
      <c r="K4375" s="160">
        <f>H4375*(I4375/J4375)</f>
        <v/>
      </c>
      <c r="L4375" s="159" t="n">
        <v>164979.22</v>
      </c>
      <c r="M4375" s="159" t="n">
        <v>160174</v>
      </c>
      <c r="N4375" s="159" t="n">
        <v>172987.92</v>
      </c>
      <c r="O4375" s="162">
        <f>MIN(K4375,L4375,M4375,N4375)</f>
        <v/>
      </c>
      <c r="P4375" s="162">
        <f>MAX(K4375,L4375,M4375,N4375)</f>
        <v/>
      </c>
      <c r="Q4375" s="162">
        <f>MEDIAN(K4375,L4375,M4375,N4375)</f>
        <v/>
      </c>
      <c r="R4375" s="162">
        <f>AVERAGE(K4375,L4375,M4375,N4375)</f>
        <v/>
      </c>
      <c r="S4375" s="162">
        <f>AVERAGE(O4375,Q4375)</f>
        <v/>
      </c>
      <c r="T4375" s="162">
        <f>AVERAGE(P4375,Q4375)</f>
        <v/>
      </c>
      <c r="U4375" s="41">
        <f>STDEVA(K4375,L4375,M4375,N4375)</f>
        <v/>
      </c>
      <c r="V4375" s="42">
        <f>U4375/Q4375</f>
        <v/>
      </c>
      <c r="W4375" s="43">
        <f>IF(X4375=O4375,"MENOR",IF(X4375=S4375,"PROM[MEN-MED]","PROMEDIO"))</f>
        <v/>
      </c>
      <c r="X4375" s="163">
        <f>IF(V4375&lt;=300%,O4375,IF(AND(V4375&gt;100%,V4375&lt;=150%),S4375,R4375))</f>
        <v/>
      </c>
      <c r="Y4375" s="162">
        <f>ROUND(X4375,0)</f>
        <v/>
      </c>
    </row>
    <row r="4376" ht="15.75" customHeight="1">
      <c r="B4376" s="32" t="inlineStr">
        <is>
          <t>5.11</t>
        </is>
      </c>
      <c r="C4376" s="32" t="n">
        <v>8714199</v>
      </c>
      <c r="D4376" s="59" t="inlineStr">
        <is>
          <t>CAMBIO DE BORNE DE BATERÍA POSITIVO Y/O NEGATIVO</t>
        </is>
      </c>
      <c r="E4376" s="34" t="inlineStr">
        <is>
          <t>cambio de borne de batería positivo y/o negativo</t>
        </is>
      </c>
      <c r="F4376" s="32" t="inlineStr">
        <is>
          <t>Unidad</t>
        </is>
      </c>
      <c r="G4376" s="35" t="inlineStr">
        <is>
          <t>suministro</t>
        </is>
      </c>
      <c r="H4376" s="159" t="n">
        <v>104212</v>
      </c>
      <c r="I4376" s="37" t="n">
        <v>158.91</v>
      </c>
      <c r="J4376" s="37" t="n">
        <v>151.76</v>
      </c>
      <c r="K4376" s="160">
        <f>H4376*(I4376/J4376)</f>
        <v/>
      </c>
      <c r="L4376" s="159" t="n">
        <v>164979.22</v>
      </c>
      <c r="M4376" s="159" t="n">
        <v>160174</v>
      </c>
      <c r="N4376" s="159" t="n">
        <v>172987.92</v>
      </c>
      <c r="O4376" s="162">
        <f>MIN(K4376,L4376,M4376,N4376)</f>
        <v/>
      </c>
      <c r="P4376" s="162">
        <f>MAX(K4376,L4376,M4376,N4376)</f>
        <v/>
      </c>
      <c r="Q4376" s="162">
        <f>MEDIAN(K4376,L4376,M4376,N4376)</f>
        <v/>
      </c>
      <c r="R4376" s="162">
        <f>AVERAGE(K4376,L4376,M4376,N4376)</f>
        <v/>
      </c>
      <c r="S4376" s="162">
        <f>AVERAGE(O4376,Q4376)</f>
        <v/>
      </c>
      <c r="T4376" s="162">
        <f>AVERAGE(P4376,Q4376)</f>
        <v/>
      </c>
      <c r="U4376" s="41">
        <f>STDEVA(K4376,L4376,M4376,N4376)</f>
        <v/>
      </c>
      <c r="V4376" s="42">
        <f>U4376/Q4376</f>
        <v/>
      </c>
      <c r="W4376" s="43">
        <f>IF(X4376=O4376,"MENOR",IF(X4376=S4376,"PROM[MEN-MED]","PROMEDIO"))</f>
        <v/>
      </c>
      <c r="X4376" s="163">
        <f>IF(V4376&lt;=300%,O4376,IF(AND(V4376&gt;100%,V4376&lt;=150%),S4376,R4376))</f>
        <v/>
      </c>
      <c r="Y4376" s="162">
        <f>ROUND(X4376,0)</f>
        <v/>
      </c>
    </row>
    <row r="4377" ht="15.75" customHeight="1">
      <c r="B4377" s="32" t="inlineStr">
        <is>
          <t>5.12</t>
        </is>
      </c>
      <c r="C4377" s="32" t="n">
        <v>8714199</v>
      </c>
      <c r="D4377" s="59" t="inlineStr">
        <is>
          <t>CAMBIO DE BUJÍAS DE ENCENDIDO (MOTOR GASOLINA)</t>
        </is>
      </c>
      <c r="E4377" s="34" t="inlineStr">
        <is>
          <t>cambio de bujías de encendido (motor gasolina)</t>
        </is>
      </c>
      <c r="F4377" s="32" t="inlineStr">
        <is>
          <t>Unidad</t>
        </is>
      </c>
      <c r="G4377" s="35" t="inlineStr">
        <is>
          <t>suministro</t>
        </is>
      </c>
      <c r="H4377" s="159" t="n">
        <v>278636</v>
      </c>
      <c r="I4377" s="37" t="n">
        <v>158.91</v>
      </c>
      <c r="J4377" s="37" t="n">
        <v>151.76</v>
      </c>
      <c r="K4377" s="160">
        <f>H4377*(I4377/J4377)</f>
        <v/>
      </c>
      <c r="L4377" s="159" t="n">
        <v>514160.5511</v>
      </c>
      <c r="M4377" s="159" t="n">
        <v>499185</v>
      </c>
      <c r="N4377" s="159" t="n">
        <v>539119.8</v>
      </c>
      <c r="O4377" s="162">
        <f>MIN(K4377,L4377,M4377,N4377)</f>
        <v/>
      </c>
      <c r="P4377" s="162">
        <f>MAX(K4377,L4377,M4377,N4377)</f>
        <v/>
      </c>
      <c r="Q4377" s="162">
        <f>MEDIAN(K4377,L4377,M4377,N4377)</f>
        <v/>
      </c>
      <c r="R4377" s="162">
        <f>AVERAGE(K4377,L4377,M4377,N4377)</f>
        <v/>
      </c>
      <c r="S4377" s="162">
        <f>AVERAGE(O4377,Q4377)</f>
        <v/>
      </c>
      <c r="T4377" s="162">
        <f>AVERAGE(P4377,Q4377)</f>
        <v/>
      </c>
      <c r="U4377" s="41">
        <f>STDEVA(K4377,L4377,M4377,N4377)</f>
        <v/>
      </c>
      <c r="V4377" s="42">
        <f>U4377/Q4377</f>
        <v/>
      </c>
      <c r="W4377" s="43">
        <f>IF(X4377=O4377,"MENOR",IF(X4377=S4377,"PROM[MEN-MED]","PROMEDIO"))</f>
        <v/>
      </c>
      <c r="X4377" s="163">
        <f>IF(V4377&lt;=300%,O4377,IF(AND(V4377&gt;100%,V4377&lt;=150%),S4377,R4377))</f>
        <v/>
      </c>
      <c r="Y4377" s="162">
        <f>ROUND(X4377,0)</f>
        <v/>
      </c>
    </row>
    <row r="4378" ht="15.75" customHeight="1">
      <c r="B4378" s="32" t="inlineStr">
        <is>
          <t>5.13</t>
        </is>
      </c>
      <c r="C4378" s="32" t="n">
        <v>8714199</v>
      </c>
      <c r="D4378" s="59" t="inlineStr">
        <is>
          <t>CAMBIO DE CLAXON (PITO)</t>
        </is>
      </c>
      <c r="E4378" s="56" t="inlineStr">
        <is>
          <t>cambio de claxon (pito)</t>
        </is>
      </c>
      <c r="F4378" s="32" t="inlineStr">
        <is>
          <t>Unidad</t>
        </is>
      </c>
      <c r="G4378" s="35" t="inlineStr">
        <is>
          <t>suministro</t>
        </is>
      </c>
      <c r="H4378" s="159" t="n">
        <v>155520</v>
      </c>
      <c r="I4378" s="37" t="n">
        <v>158.91</v>
      </c>
      <c r="J4378" s="37" t="n">
        <v>151.76</v>
      </c>
      <c r="K4378" s="160">
        <f>H4378*(I4378/J4378)</f>
        <v/>
      </c>
      <c r="L4378" s="159" t="n">
        <v>333162.7649</v>
      </c>
      <c r="M4378" s="159" t="n">
        <v>323459</v>
      </c>
      <c r="N4378" s="159" t="n">
        <v>349335.72</v>
      </c>
      <c r="O4378" s="162">
        <f>MIN(K4378,L4378,M4378,N4378)</f>
        <v/>
      </c>
      <c r="P4378" s="162">
        <f>MAX(K4378,L4378,M4378,N4378)</f>
        <v/>
      </c>
      <c r="Q4378" s="162">
        <f>MEDIAN(K4378,L4378,M4378,N4378)</f>
        <v/>
      </c>
      <c r="R4378" s="162">
        <f>AVERAGE(K4378,L4378,M4378,N4378)</f>
        <v/>
      </c>
      <c r="S4378" s="162">
        <f>AVERAGE(O4378,Q4378)</f>
        <v/>
      </c>
      <c r="T4378" s="162">
        <f>AVERAGE(P4378,Q4378)</f>
        <v/>
      </c>
      <c r="U4378" s="41">
        <f>STDEVA(K4378,L4378,M4378,N4378)</f>
        <v/>
      </c>
      <c r="V4378" s="42">
        <f>U4378/Q4378</f>
        <v/>
      </c>
      <c r="W4378" s="43">
        <f>IF(X4378=O4378,"MENOR",IF(X4378=S4378,"PROM[MEN-MED]","PROMEDIO"))</f>
        <v/>
      </c>
      <c r="X4378" s="163">
        <f>IF(V4378&lt;=300%,O4378,IF(AND(V4378&gt;100%,V4378&lt;=150%),S4378,R4378))</f>
        <v/>
      </c>
      <c r="Y4378" s="162">
        <f>ROUND(X4378,0)</f>
        <v/>
      </c>
    </row>
    <row r="4379" ht="15.75" customHeight="1">
      <c r="B4379" s="32" t="inlineStr">
        <is>
          <t>5.14</t>
        </is>
      </c>
      <c r="C4379" s="32" t="n">
        <v>8714199</v>
      </c>
      <c r="D4379" s="59" t="inlineStr">
        <is>
          <t>CAMBIO DE SENSOR DETONADOR AIRBAG</t>
        </is>
      </c>
      <c r="E4379" s="56" t="inlineStr">
        <is>
          <t>cambio de sensor detonador airbag</t>
        </is>
      </c>
      <c r="F4379" s="32" t="inlineStr">
        <is>
          <t>Unidad</t>
        </is>
      </c>
      <c r="G4379" s="35" t="inlineStr">
        <is>
          <t>suministro</t>
        </is>
      </c>
      <c r="H4379" s="159" t="n">
        <v>262483</v>
      </c>
      <c r="I4379" s="37" t="n">
        <v>158.91</v>
      </c>
      <c r="J4379" s="37" t="n">
        <v>151.76</v>
      </c>
      <c r="K4379" s="160">
        <f>H4379*(I4379/J4379)</f>
        <v/>
      </c>
      <c r="L4379" s="159" t="n">
        <v>342773.7047</v>
      </c>
      <c r="M4379" s="159" t="n">
        <v>332790</v>
      </c>
      <c r="N4379" s="159" t="n">
        <v>359413.2</v>
      </c>
      <c r="O4379" s="162">
        <f>MIN(K4379,L4379,M4379,N4379)</f>
        <v/>
      </c>
      <c r="P4379" s="162">
        <f>MAX(K4379,L4379,M4379,N4379)</f>
        <v/>
      </c>
      <c r="Q4379" s="162">
        <f>MEDIAN(K4379,L4379,M4379,N4379)</f>
        <v/>
      </c>
      <c r="R4379" s="162">
        <f>AVERAGE(K4379,L4379,M4379,N4379)</f>
        <v/>
      </c>
      <c r="S4379" s="162">
        <f>AVERAGE(O4379,Q4379)</f>
        <v/>
      </c>
      <c r="T4379" s="162">
        <f>AVERAGE(P4379,Q4379)</f>
        <v/>
      </c>
      <c r="U4379" s="41">
        <f>STDEVA(K4379,L4379,M4379,N4379)</f>
        <v/>
      </c>
      <c r="V4379" s="42">
        <f>U4379/Q4379</f>
        <v/>
      </c>
      <c r="W4379" s="43">
        <f>IF(X4379=O4379,"MENOR",IF(X4379=S4379,"PROM[MEN-MED]","PROMEDIO"))</f>
        <v/>
      </c>
      <c r="X4379" s="163">
        <f>IF(V4379&lt;=300%,O4379,IF(AND(V4379&gt;100%,V4379&lt;=150%),S4379,R4379))</f>
        <v/>
      </c>
      <c r="Y4379" s="162">
        <f>ROUND(X4379,0)</f>
        <v/>
      </c>
    </row>
    <row r="4380" ht="15.75" customHeight="1">
      <c r="B4380" s="32" t="inlineStr">
        <is>
          <t>5.15</t>
        </is>
      </c>
      <c r="C4380" s="32" t="n">
        <v>8714199</v>
      </c>
      <c r="D4380" s="59" t="inlineStr">
        <is>
          <t>CAMBIO DE PORTA ESCOBILLAS DEL MOTOR DE ARRANQUE</t>
        </is>
      </c>
      <c r="E4380" s="56" t="inlineStr">
        <is>
          <t>cambio de porta escobillas del motor de arranque</t>
        </is>
      </c>
      <c r="F4380" s="32" t="inlineStr">
        <is>
          <t>Unidad</t>
        </is>
      </c>
      <c r="G4380" s="35" t="inlineStr">
        <is>
          <t>suministro</t>
        </is>
      </c>
      <c r="H4380" s="159" t="n">
        <v>377829</v>
      </c>
      <c r="I4380" s="37" t="n">
        <v>158.91</v>
      </c>
      <c r="J4380" s="37" t="n">
        <v>151.76</v>
      </c>
      <c r="K4380" s="160">
        <f>H4380*(I4380/J4380)</f>
        <v/>
      </c>
      <c r="L4380" s="159" t="n">
        <v>848924.9727</v>
      </c>
      <c r="M4380" s="159" t="n">
        <v>824199</v>
      </c>
      <c r="N4380" s="159" t="n">
        <v>890134.92</v>
      </c>
      <c r="O4380" s="162">
        <f>MIN(K4380,L4380,M4380,N4380)</f>
        <v/>
      </c>
      <c r="P4380" s="162">
        <f>MAX(K4380,L4380,M4380,N4380)</f>
        <v/>
      </c>
      <c r="Q4380" s="162">
        <f>MEDIAN(K4380,L4380,M4380,N4380)</f>
        <v/>
      </c>
      <c r="R4380" s="162">
        <f>AVERAGE(K4380,L4380,M4380,N4380)</f>
        <v/>
      </c>
      <c r="S4380" s="162">
        <f>AVERAGE(O4380,Q4380)</f>
        <v/>
      </c>
      <c r="T4380" s="162">
        <f>AVERAGE(P4380,Q4380)</f>
        <v/>
      </c>
      <c r="U4380" s="41">
        <f>STDEVA(K4380,L4380,M4380,N4380)</f>
        <v/>
      </c>
      <c r="V4380" s="42">
        <f>U4380/Q4380</f>
        <v/>
      </c>
      <c r="W4380" s="43">
        <f>IF(X4380=O4380,"MENOR",IF(X4380=S4380,"PROM[MEN-MED]","PROMEDIO"))</f>
        <v/>
      </c>
      <c r="X4380" s="163">
        <f>IF(V4380&lt;=300%,O4380,IF(AND(V4380&gt;100%,V4380&lt;=150%),S4380,R4380))</f>
        <v/>
      </c>
      <c r="Y4380" s="162">
        <f>ROUND(X4380,0)</f>
        <v/>
      </c>
    </row>
    <row r="4381" ht="15.75" customHeight="1">
      <c r="B4381" s="32" t="inlineStr">
        <is>
          <t>5.16</t>
        </is>
      </c>
      <c r="C4381" s="32" t="n">
        <v>8714199</v>
      </c>
      <c r="D4381" s="59" t="inlineStr">
        <is>
          <t>CAMBIO DE FUSIBLES 10-15-20-25-30 AMP</t>
        </is>
      </c>
      <c r="E4381" s="34" t="inlineStr">
        <is>
          <t>cambio de fusibles 10-15-20-25-30 amp</t>
        </is>
      </c>
      <c r="F4381" s="32" t="inlineStr">
        <is>
          <t>Unidad</t>
        </is>
      </c>
      <c r="G4381" s="35" t="inlineStr">
        <is>
          <t>suministro</t>
        </is>
      </c>
      <c r="H4381" s="159" t="n">
        <v>101348</v>
      </c>
      <c r="I4381" s="37" t="n">
        <v>158.91</v>
      </c>
      <c r="J4381" s="37" t="n">
        <v>151.76</v>
      </c>
      <c r="K4381" s="160">
        <f>H4381*(I4381/J4381)</f>
        <v/>
      </c>
      <c r="L4381" s="159" t="n">
        <v>171386.8464</v>
      </c>
      <c r="M4381" s="159" t="n">
        <v>166395</v>
      </c>
      <c r="N4381" s="159" t="n">
        <v>179706.6</v>
      </c>
      <c r="O4381" s="162">
        <f>MIN(K4381,L4381,M4381,N4381)</f>
        <v/>
      </c>
      <c r="P4381" s="162">
        <f>MAX(K4381,L4381,M4381,N4381)</f>
        <v/>
      </c>
      <c r="Q4381" s="162">
        <f>MEDIAN(K4381,L4381,M4381,N4381)</f>
        <v/>
      </c>
      <c r="R4381" s="162">
        <f>AVERAGE(K4381,L4381,M4381,N4381)</f>
        <v/>
      </c>
      <c r="S4381" s="162">
        <f>AVERAGE(O4381,Q4381)</f>
        <v/>
      </c>
      <c r="T4381" s="162">
        <f>AVERAGE(P4381,Q4381)</f>
        <v/>
      </c>
      <c r="U4381" s="41">
        <f>STDEVA(K4381,L4381,M4381,N4381)</f>
        <v/>
      </c>
      <c r="V4381" s="42">
        <f>U4381/Q4381</f>
        <v/>
      </c>
      <c r="W4381" s="43">
        <f>IF(X4381=O4381,"MENOR",IF(X4381=S4381,"PROM[MEN-MED]","PROMEDIO"))</f>
        <v/>
      </c>
      <c r="X4381" s="163">
        <f>IF(V4381&lt;=300%,O4381,IF(AND(V4381&gt;100%,V4381&lt;=150%),S4381,R4381))</f>
        <v/>
      </c>
      <c r="Y4381" s="162">
        <f>ROUND(X4381,0)</f>
        <v/>
      </c>
    </row>
    <row r="4382" ht="15.75" customHeight="1">
      <c r="B4382" s="32" t="inlineStr">
        <is>
          <t>5.17</t>
        </is>
      </c>
      <c r="C4382" s="32" t="n">
        <v>8714199</v>
      </c>
      <c r="D4382" s="59" t="inlineStr">
        <is>
          <t>CAMBIO DE FUSIBLES 60-80-100 AMP</t>
        </is>
      </c>
      <c r="E4382" s="34" t="inlineStr">
        <is>
          <t>cambio de fusibles 60-80-100 amp</t>
        </is>
      </c>
      <c r="F4382" s="32" t="inlineStr">
        <is>
          <t>Unidad</t>
        </is>
      </c>
      <c r="G4382" s="35" t="inlineStr">
        <is>
          <t>suministro</t>
        </is>
      </c>
      <c r="H4382" s="159" t="n">
        <v>101352</v>
      </c>
      <c r="I4382" s="37" t="n">
        <v>158.91</v>
      </c>
      <c r="J4382" s="37" t="n">
        <v>151.76</v>
      </c>
      <c r="K4382" s="160">
        <f>H4382*(I4382/J4382)</f>
        <v/>
      </c>
      <c r="L4382" s="159" t="n">
        <v>171386.8464</v>
      </c>
      <c r="M4382" s="159" t="n">
        <v>166395</v>
      </c>
      <c r="N4382" s="159" t="n">
        <v>179706.6</v>
      </c>
      <c r="O4382" s="162">
        <f>MIN(K4382,L4382,M4382,N4382)</f>
        <v/>
      </c>
      <c r="P4382" s="162">
        <f>MAX(K4382,L4382,M4382,N4382)</f>
        <v/>
      </c>
      <c r="Q4382" s="162">
        <f>MEDIAN(K4382,L4382,M4382,N4382)</f>
        <v/>
      </c>
      <c r="R4382" s="162">
        <f>AVERAGE(K4382,L4382,M4382,N4382)</f>
        <v/>
      </c>
      <c r="S4382" s="162">
        <f>AVERAGE(O4382,Q4382)</f>
        <v/>
      </c>
      <c r="T4382" s="162">
        <f>AVERAGE(P4382,Q4382)</f>
        <v/>
      </c>
      <c r="U4382" s="41">
        <f>STDEVA(K4382,L4382,M4382,N4382)</f>
        <v/>
      </c>
      <c r="V4382" s="42">
        <f>U4382/Q4382</f>
        <v/>
      </c>
      <c r="W4382" s="43">
        <f>IF(X4382=O4382,"MENOR",IF(X4382=S4382,"PROM[MEN-MED]","PROMEDIO"))</f>
        <v/>
      </c>
      <c r="X4382" s="163">
        <f>IF(V4382&lt;=300%,O4382,IF(AND(V4382&gt;100%,V4382&lt;=150%),S4382,R4382))</f>
        <v/>
      </c>
      <c r="Y4382" s="162">
        <f>ROUND(X4382,0)</f>
        <v/>
      </c>
    </row>
    <row r="4383" ht="15.75" customHeight="1">
      <c r="B4383" s="32" t="inlineStr">
        <is>
          <t>5.18</t>
        </is>
      </c>
      <c r="C4383" s="32" t="n">
        <v>8714199</v>
      </c>
      <c r="D4383" s="59" t="inlineStr">
        <is>
          <t>CAMBIO DE INYECTORES (MOTOR DIÉSEL Y GASOLINA)</t>
        </is>
      </c>
      <c r="E4383" s="34" t="inlineStr">
        <is>
          <t>cambio de inyectores (motor diésel y gasolina)</t>
        </is>
      </c>
      <c r="F4383" s="32" t="inlineStr">
        <is>
          <t>Unidad</t>
        </is>
      </c>
      <c r="G4383" s="35" t="inlineStr">
        <is>
          <t>suministro</t>
        </is>
      </c>
      <c r="H4383" s="159" t="n">
        <v>269294</v>
      </c>
      <c r="I4383" s="37" t="n">
        <v>158.91</v>
      </c>
      <c r="J4383" s="37" t="n">
        <v>151.76</v>
      </c>
      <c r="K4383" s="160">
        <f>H4383*(I4383/J4383)</f>
        <v/>
      </c>
      <c r="L4383" s="159" t="n">
        <v>1018710.1743</v>
      </c>
      <c r="M4383" s="159" t="n">
        <v>989039</v>
      </c>
      <c r="N4383" s="159" t="n">
        <v>1068162.12</v>
      </c>
      <c r="O4383" s="162">
        <f>MIN(K4383,L4383,M4383,N4383)</f>
        <v/>
      </c>
      <c r="P4383" s="162">
        <f>MAX(K4383,L4383,M4383,N4383)</f>
        <v/>
      </c>
      <c r="Q4383" s="162">
        <f>MEDIAN(K4383,L4383,M4383,N4383)</f>
        <v/>
      </c>
      <c r="R4383" s="162">
        <f>AVERAGE(K4383,L4383,M4383,N4383)</f>
        <v/>
      </c>
      <c r="S4383" s="162">
        <f>AVERAGE(O4383,Q4383)</f>
        <v/>
      </c>
      <c r="T4383" s="162">
        <f>AVERAGE(P4383,Q4383)</f>
        <v/>
      </c>
      <c r="U4383" s="41">
        <f>STDEVA(K4383,L4383,M4383,N4383)</f>
        <v/>
      </c>
      <c r="V4383" s="42">
        <f>U4383/Q4383</f>
        <v/>
      </c>
      <c r="W4383" s="43">
        <f>IF(X4383=O4383,"MENOR",IF(X4383=S4383,"PROM[MEN-MED]","PROMEDIO"))</f>
        <v/>
      </c>
      <c r="X4383" s="163">
        <f>IF(V4383&lt;=300%,O4383,IF(AND(V4383&gt;100%,V4383&lt;=150%),S4383,R4383))</f>
        <v/>
      </c>
      <c r="Y4383" s="162">
        <f>ROUND(X4383,0)</f>
        <v/>
      </c>
    </row>
    <row r="4384" ht="15.75" customHeight="1">
      <c r="B4384" s="32" t="inlineStr">
        <is>
          <t>5.19</t>
        </is>
      </c>
      <c r="C4384" s="32" t="n">
        <v>8714199</v>
      </c>
      <c r="D4384" s="59" t="inlineStr">
        <is>
          <t>CAMBIO DE MOTOR DE LIMPIABRISAS</t>
        </is>
      </c>
      <c r="E4384" s="34" t="inlineStr">
        <is>
          <t>cambio de motor de limpiabrisas</t>
        </is>
      </c>
      <c r="F4384" s="32" t="inlineStr">
        <is>
          <t xml:space="preserve">Unidad </t>
        </is>
      </c>
      <c r="G4384" s="35" t="inlineStr">
        <is>
          <t>suministro</t>
        </is>
      </c>
      <c r="H4384" s="159" t="n">
        <v>331533</v>
      </c>
      <c r="I4384" s="37" t="n">
        <v>158.91</v>
      </c>
      <c r="J4384" s="37" t="n">
        <v>151.76</v>
      </c>
      <c r="K4384" s="160">
        <f>H4384*(I4384/J4384)</f>
        <v/>
      </c>
      <c r="L4384" s="159" t="n">
        <v>848924.9727</v>
      </c>
      <c r="M4384" s="159" t="n">
        <v>824199</v>
      </c>
      <c r="N4384" s="159" t="n">
        <v>890134.92</v>
      </c>
      <c r="O4384" s="162">
        <f>MIN(K4384,L4384,M4384,N4384)</f>
        <v/>
      </c>
      <c r="P4384" s="162">
        <f>MAX(K4384,L4384,M4384,N4384)</f>
        <v/>
      </c>
      <c r="Q4384" s="162">
        <f>MEDIAN(K4384,L4384,M4384,N4384)</f>
        <v/>
      </c>
      <c r="R4384" s="162">
        <f>AVERAGE(K4384,L4384,M4384,N4384)</f>
        <v/>
      </c>
      <c r="S4384" s="162">
        <f>AVERAGE(O4384,Q4384)</f>
        <v/>
      </c>
      <c r="T4384" s="162">
        <f>AVERAGE(P4384,Q4384)</f>
        <v/>
      </c>
      <c r="U4384" s="41">
        <f>STDEVA(K4384,L4384,M4384,N4384)</f>
        <v/>
      </c>
      <c r="V4384" s="42">
        <f>U4384/Q4384</f>
        <v/>
      </c>
      <c r="W4384" s="43">
        <f>IF(X4384=O4384,"MENOR",IF(X4384=S4384,"PROM[MEN-MED]","PROMEDIO"))</f>
        <v/>
      </c>
      <c r="X4384" s="163">
        <f>IF(V4384&lt;=300%,O4384,IF(AND(V4384&gt;100%,V4384&lt;=150%),S4384,R4384))</f>
        <v/>
      </c>
      <c r="Y4384" s="162">
        <f>ROUND(X4384,0)</f>
        <v/>
      </c>
    </row>
    <row r="4385" ht="15.75" customHeight="1">
      <c r="B4385" s="32" t="inlineStr">
        <is>
          <t>5.20</t>
        </is>
      </c>
      <c r="C4385" s="32" t="n">
        <v>8714199</v>
      </c>
      <c r="D4385" s="59" t="inlineStr">
        <is>
          <t>CAMBIO DE PORTAFUSIBLES</t>
        </is>
      </c>
      <c r="E4385" s="56" t="inlineStr">
        <is>
          <t>cambio de portafusibles</t>
        </is>
      </c>
      <c r="F4385" s="32" t="inlineStr">
        <is>
          <t>Unidad</t>
        </is>
      </c>
      <c r="G4385" s="35" t="inlineStr">
        <is>
          <t>suministro</t>
        </is>
      </c>
      <c r="H4385" s="159" t="n">
        <v>478066</v>
      </c>
      <c r="I4385" s="37" t="n">
        <v>158.91</v>
      </c>
      <c r="J4385" s="37" t="n">
        <v>151.76</v>
      </c>
      <c r="K4385" s="160">
        <f>H4385*(I4385/J4385)</f>
        <v/>
      </c>
      <c r="L4385" s="159" t="n">
        <v>1166070.2067</v>
      </c>
      <c r="M4385" s="159" t="n">
        <v>1132107</v>
      </c>
      <c r="N4385" s="159" t="n">
        <v>1222675.56</v>
      </c>
      <c r="O4385" s="162">
        <f>MIN(K4385,L4385,M4385,N4385)</f>
        <v/>
      </c>
      <c r="P4385" s="162">
        <f>MAX(K4385,L4385,M4385,N4385)</f>
        <v/>
      </c>
      <c r="Q4385" s="162">
        <f>MEDIAN(K4385,L4385,M4385,N4385)</f>
        <v/>
      </c>
      <c r="R4385" s="162">
        <f>AVERAGE(K4385,L4385,M4385,N4385)</f>
        <v/>
      </c>
      <c r="S4385" s="162">
        <f>AVERAGE(O4385,Q4385)</f>
        <v/>
      </c>
      <c r="T4385" s="162">
        <f>AVERAGE(P4385,Q4385)</f>
        <v/>
      </c>
      <c r="U4385" s="41">
        <f>STDEVA(K4385,L4385,M4385,N4385)</f>
        <v/>
      </c>
      <c r="V4385" s="42">
        <f>U4385/Q4385</f>
        <v/>
      </c>
      <c r="W4385" s="43">
        <f>IF(X4385=O4385,"MENOR",IF(X4385=S4385,"PROM[MEN-MED]","PROMEDIO"))</f>
        <v/>
      </c>
      <c r="X4385" s="163">
        <f>IF(V4385&lt;=300%,O4385,IF(AND(V4385&gt;100%,V4385&lt;=150%),S4385,R4385))</f>
        <v/>
      </c>
      <c r="Y4385" s="162">
        <f>ROUND(X4385,0)</f>
        <v/>
      </c>
    </row>
    <row r="4386" ht="15.75" customHeight="1">
      <c r="B4386" s="32" t="inlineStr">
        <is>
          <t>5.21</t>
        </is>
      </c>
      <c r="C4386" s="32" t="n">
        <v>8714199</v>
      </c>
      <c r="D4386" s="59" t="inlineStr">
        <is>
          <t xml:space="preserve">CAMBIO DE REGULADOR ALTERNADOR </t>
        </is>
      </c>
      <c r="E4386" s="56" t="inlineStr">
        <is>
          <t xml:space="preserve">cambio de regulador alternador </t>
        </is>
      </c>
      <c r="F4386" s="32" t="inlineStr">
        <is>
          <t>Unidad</t>
        </is>
      </c>
      <c r="G4386" s="35" t="inlineStr">
        <is>
          <t>suministro</t>
        </is>
      </c>
      <c r="H4386" s="159" t="n">
        <v>416015</v>
      </c>
      <c r="I4386" s="37" t="n">
        <v>158.91</v>
      </c>
      <c r="J4386" s="37" t="n">
        <v>151.76</v>
      </c>
      <c r="K4386" s="160">
        <f>H4386*(I4386/J4386)</f>
        <v/>
      </c>
      <c r="L4386" s="159" t="n">
        <v>840915.6896</v>
      </c>
      <c r="M4386" s="159" t="n">
        <v>816423</v>
      </c>
      <c r="N4386" s="159" t="n">
        <v>881736.84</v>
      </c>
      <c r="O4386" s="162">
        <f>MIN(K4386,L4386,M4386,N4386)</f>
        <v/>
      </c>
      <c r="P4386" s="162">
        <f>MAX(K4386,L4386,M4386,N4386)</f>
        <v/>
      </c>
      <c r="Q4386" s="162">
        <f>MEDIAN(K4386,L4386,M4386,N4386)</f>
        <v/>
      </c>
      <c r="R4386" s="162">
        <f>AVERAGE(K4386,L4386,M4386,N4386)</f>
        <v/>
      </c>
      <c r="S4386" s="162">
        <f>AVERAGE(O4386,Q4386)</f>
        <v/>
      </c>
      <c r="T4386" s="162">
        <f>AVERAGE(P4386,Q4386)</f>
        <v/>
      </c>
      <c r="U4386" s="41">
        <f>STDEVA(K4386,L4386,M4386,N4386)</f>
        <v/>
      </c>
      <c r="V4386" s="42">
        <f>U4386/Q4386</f>
        <v/>
      </c>
      <c r="W4386" s="43">
        <f>IF(X4386=O4386,"MENOR",IF(X4386=S4386,"PROM[MEN-MED]","PROMEDIO"))</f>
        <v/>
      </c>
      <c r="X4386" s="163">
        <f>IF(V4386&lt;=300%,O4386,IF(AND(V4386&gt;100%,V4386&lt;=150%),S4386,R4386))</f>
        <v/>
      </c>
      <c r="Y4386" s="162">
        <f>ROUND(X4386,0)</f>
        <v/>
      </c>
    </row>
    <row r="4387" ht="15.75" customHeight="1">
      <c r="B4387" s="32" t="inlineStr">
        <is>
          <t>5.22</t>
        </is>
      </c>
      <c r="C4387" s="32" t="n">
        <v>8714199</v>
      </c>
      <c r="D4387" s="59" t="inlineStr">
        <is>
          <t>CAMBIO DE RELÉ (ELEVADOR DE CORRIENTE)</t>
        </is>
      </c>
      <c r="E4387" s="34" t="inlineStr">
        <is>
          <t>cambio de relé (elevador de corriente)</t>
        </is>
      </c>
      <c r="F4387" s="32" t="inlineStr">
        <is>
          <t>Unidad</t>
        </is>
      </c>
      <c r="G4387" s="35" t="inlineStr">
        <is>
          <t>suministro</t>
        </is>
      </c>
      <c r="H4387" s="159" t="n">
        <v>181463</v>
      </c>
      <c r="I4387" s="37" t="n">
        <v>158.91</v>
      </c>
      <c r="J4387" s="37" t="n">
        <v>151.76</v>
      </c>
      <c r="K4387" s="160">
        <f>H4387*(I4387/J4387)</f>
        <v/>
      </c>
      <c r="L4387" s="159" t="n">
        <v>339570.4032</v>
      </c>
      <c r="M4387" s="159" t="n">
        <v>329680</v>
      </c>
      <c r="N4387" s="159" t="n">
        <v>356054.4</v>
      </c>
      <c r="O4387" s="162">
        <f>MIN(K4387,L4387,M4387,N4387)</f>
        <v/>
      </c>
      <c r="P4387" s="162">
        <f>MAX(K4387,L4387,M4387,N4387)</f>
        <v/>
      </c>
      <c r="Q4387" s="162">
        <f>MEDIAN(K4387,L4387,M4387,N4387)</f>
        <v/>
      </c>
      <c r="R4387" s="162">
        <f>AVERAGE(K4387,L4387,M4387,N4387)</f>
        <v/>
      </c>
      <c r="S4387" s="162">
        <f>AVERAGE(O4387,Q4387)</f>
        <v/>
      </c>
      <c r="T4387" s="162">
        <f>AVERAGE(P4387,Q4387)</f>
        <v/>
      </c>
      <c r="U4387" s="41">
        <f>STDEVA(K4387,L4387,M4387,N4387)</f>
        <v/>
      </c>
      <c r="V4387" s="42">
        <f>U4387/Q4387</f>
        <v/>
      </c>
      <c r="W4387" s="43">
        <f>IF(X4387=O4387,"MENOR",IF(X4387=S4387,"PROM[MEN-MED]","PROMEDIO"))</f>
        <v/>
      </c>
      <c r="X4387" s="163">
        <f>IF(V4387&lt;=300%,O4387,IF(AND(V4387&gt;100%,V4387&lt;=150%),S4387,R4387))</f>
        <v/>
      </c>
      <c r="Y4387" s="162">
        <f>ROUND(X4387,0)</f>
        <v/>
      </c>
    </row>
    <row r="4388" ht="15.75" customHeight="1">
      <c r="B4388" s="32" t="inlineStr">
        <is>
          <t>5.23</t>
        </is>
      </c>
      <c r="C4388" s="32" t="n">
        <v>8714199</v>
      </c>
      <c r="D4388" s="59" t="inlineStr">
        <is>
          <t xml:space="preserve">CAMBIO DE SENSOR ABS DE LAS RUEDAS </t>
        </is>
      </c>
      <c r="E4388" s="34" t="inlineStr">
        <is>
          <t xml:space="preserve">cambio de sensor abs de las ruedas </t>
        </is>
      </c>
      <c r="F4388" s="32" t="inlineStr">
        <is>
          <t>Unidad</t>
        </is>
      </c>
      <c r="G4388" s="35" t="inlineStr">
        <is>
          <t>suministro</t>
        </is>
      </c>
      <c r="H4388" s="159" t="n">
        <v>262483</v>
      </c>
      <c r="I4388" s="37" t="n">
        <v>158.91</v>
      </c>
      <c r="J4388" s="37" t="n">
        <v>151.76</v>
      </c>
      <c r="K4388" s="160">
        <f>H4388*(I4388/J4388)</f>
        <v/>
      </c>
      <c r="L4388" s="159" t="n">
        <v>333162.7649</v>
      </c>
      <c r="M4388" s="159" t="n">
        <v>323459</v>
      </c>
      <c r="N4388" s="159" t="n">
        <v>349335.72</v>
      </c>
      <c r="O4388" s="162">
        <f>MIN(K4388,L4388,M4388,N4388)</f>
        <v/>
      </c>
      <c r="P4388" s="162">
        <f>MAX(K4388,L4388,M4388,N4388)</f>
        <v/>
      </c>
      <c r="Q4388" s="162">
        <f>MEDIAN(K4388,L4388,M4388,N4388)</f>
        <v/>
      </c>
      <c r="R4388" s="162">
        <f>AVERAGE(K4388,L4388,M4388,N4388)</f>
        <v/>
      </c>
      <c r="S4388" s="162">
        <f>AVERAGE(O4388,Q4388)</f>
        <v/>
      </c>
      <c r="T4388" s="162">
        <f>AVERAGE(P4388,Q4388)</f>
        <v/>
      </c>
      <c r="U4388" s="41">
        <f>STDEVA(K4388,L4388,M4388,N4388)</f>
        <v/>
      </c>
      <c r="V4388" s="42">
        <f>U4388/Q4388</f>
        <v/>
      </c>
      <c r="W4388" s="43">
        <f>IF(X4388=O4388,"MENOR",IF(X4388=S4388,"PROM[MEN-MED]","PROMEDIO"))</f>
        <v/>
      </c>
      <c r="X4388" s="163">
        <f>IF(V4388&lt;=300%,O4388,IF(AND(V4388&gt;100%,V4388&lt;=150%),S4388,R4388))</f>
        <v/>
      </c>
      <c r="Y4388" s="162">
        <f>ROUND(X4388,0)</f>
        <v/>
      </c>
    </row>
    <row r="4389" ht="15.75" customHeight="1">
      <c r="B4389" s="32" t="inlineStr">
        <is>
          <t>5.24</t>
        </is>
      </c>
      <c r="C4389" s="32" t="n">
        <v>8714199</v>
      </c>
      <c r="D4389" s="59" t="inlineStr">
        <is>
          <t>CAMBIO DE SENSOR APERTURA MARIPOSA (TPS)</t>
        </is>
      </c>
      <c r="E4389" s="34" t="inlineStr">
        <is>
          <t>cambio de sensor apertura mariposa (tps)</t>
        </is>
      </c>
      <c r="F4389" s="32" t="inlineStr">
        <is>
          <t>Unidad</t>
        </is>
      </c>
      <c r="G4389" s="35" t="inlineStr">
        <is>
          <t>suministro</t>
        </is>
      </c>
      <c r="H4389" s="159" t="n">
        <v>262479</v>
      </c>
      <c r="I4389" s="37" t="n">
        <v>158.91</v>
      </c>
      <c r="J4389" s="37" t="n">
        <v>151.76</v>
      </c>
      <c r="K4389" s="160">
        <f>H4389*(I4389/J4389)</f>
        <v/>
      </c>
      <c r="L4389" s="159" t="n">
        <v>333162.7649</v>
      </c>
      <c r="M4389" s="159" t="n">
        <v>323459</v>
      </c>
      <c r="N4389" s="159" t="n">
        <v>349335.72</v>
      </c>
      <c r="O4389" s="162">
        <f>MIN(K4389,L4389,M4389,N4389)</f>
        <v/>
      </c>
      <c r="P4389" s="162">
        <f>MAX(K4389,L4389,M4389,N4389)</f>
        <v/>
      </c>
      <c r="Q4389" s="162">
        <f>MEDIAN(K4389,L4389,M4389,N4389)</f>
        <v/>
      </c>
      <c r="R4389" s="162">
        <f>AVERAGE(K4389,L4389,M4389,N4389)</f>
        <v/>
      </c>
      <c r="S4389" s="162">
        <f>AVERAGE(O4389,Q4389)</f>
        <v/>
      </c>
      <c r="T4389" s="162">
        <f>AVERAGE(P4389,Q4389)</f>
        <v/>
      </c>
      <c r="U4389" s="41">
        <f>STDEVA(K4389,L4389,M4389,N4389)</f>
        <v/>
      </c>
      <c r="V4389" s="42">
        <f>U4389/Q4389</f>
        <v/>
      </c>
      <c r="W4389" s="43">
        <f>IF(X4389=O4389,"MENOR",IF(X4389=S4389,"PROM[MEN-MED]","PROMEDIO"))</f>
        <v/>
      </c>
      <c r="X4389" s="163">
        <f>IF(V4389&lt;=300%,O4389,IF(AND(V4389&gt;100%,V4389&lt;=150%),S4389,R4389))</f>
        <v/>
      </c>
      <c r="Y4389" s="162">
        <f>ROUND(X4389,0)</f>
        <v/>
      </c>
    </row>
    <row r="4390" ht="15.75" customHeight="1">
      <c r="B4390" s="32" t="inlineStr">
        <is>
          <t>5.25</t>
        </is>
      </c>
      <c r="C4390" s="32" t="n">
        <v>8714199</v>
      </c>
      <c r="D4390" s="59" t="inlineStr">
        <is>
          <t>CAMBIO DE SENSOR DE DETONACIÓN (KS)</t>
        </is>
      </c>
      <c r="E4390" s="56" t="inlineStr">
        <is>
          <t>cambio de sensor de detonación (ks)</t>
        </is>
      </c>
      <c r="F4390" s="32" t="inlineStr">
        <is>
          <t>Unidad</t>
        </is>
      </c>
      <c r="G4390" s="35" t="inlineStr">
        <is>
          <t>suministro</t>
        </is>
      </c>
      <c r="H4390" s="159" t="n">
        <v>262666</v>
      </c>
      <c r="I4390" s="37" t="n">
        <v>158.91</v>
      </c>
      <c r="J4390" s="37" t="n">
        <v>151.76</v>
      </c>
      <c r="K4390" s="160">
        <f>H4390*(I4390/J4390)</f>
        <v/>
      </c>
      <c r="L4390" s="159" t="n">
        <v>514160.5511</v>
      </c>
      <c r="M4390" s="159" t="n">
        <v>499185</v>
      </c>
      <c r="N4390" s="159" t="n">
        <v>539119.8</v>
      </c>
      <c r="O4390" s="162">
        <f>MIN(K4390,L4390,M4390,N4390)</f>
        <v/>
      </c>
      <c r="P4390" s="162">
        <f>MAX(K4390,L4390,M4390,N4390)</f>
        <v/>
      </c>
      <c r="Q4390" s="162">
        <f>MEDIAN(K4390,L4390,M4390,N4390)</f>
        <v/>
      </c>
      <c r="R4390" s="162">
        <f>AVERAGE(K4390,L4390,M4390,N4390)</f>
        <v/>
      </c>
      <c r="S4390" s="162">
        <f>AVERAGE(O4390,Q4390)</f>
        <v/>
      </c>
      <c r="T4390" s="162">
        <f>AVERAGE(P4390,Q4390)</f>
        <v/>
      </c>
      <c r="U4390" s="41">
        <f>STDEVA(K4390,L4390,M4390,N4390)</f>
        <v/>
      </c>
      <c r="V4390" s="42">
        <f>U4390/Q4390</f>
        <v/>
      </c>
      <c r="W4390" s="43">
        <f>IF(X4390=O4390,"MENOR",IF(X4390=S4390,"PROM[MEN-MED]","PROMEDIO"))</f>
        <v/>
      </c>
      <c r="X4390" s="163">
        <f>IF(V4390&lt;=300%,O4390,IF(AND(V4390&gt;100%,V4390&lt;=150%),S4390,R4390))</f>
        <v/>
      </c>
      <c r="Y4390" s="162">
        <f>ROUND(X4390,0)</f>
        <v/>
      </c>
    </row>
    <row r="4391" ht="15.75" customHeight="1">
      <c r="B4391" s="32" t="inlineStr">
        <is>
          <t>5.26</t>
        </is>
      </c>
      <c r="C4391" s="32" t="n">
        <v>8714199</v>
      </c>
      <c r="D4391" s="59" t="inlineStr">
        <is>
          <t>CAMBIO DE SENSOR DE OXIGENO (O2)</t>
        </is>
      </c>
      <c r="E4391" s="56" t="inlineStr">
        <is>
          <t>cambio de sensor de oxigeno (o2)</t>
        </is>
      </c>
      <c r="F4391" s="32" t="inlineStr">
        <is>
          <t>Unidad</t>
        </is>
      </c>
      <c r="G4391" s="35" t="inlineStr">
        <is>
          <t>suministro</t>
        </is>
      </c>
      <c r="H4391" s="159" t="n">
        <v>328507</v>
      </c>
      <c r="I4391" s="37" t="n">
        <v>158.91</v>
      </c>
      <c r="J4391" s="37" t="n">
        <v>151.76</v>
      </c>
      <c r="K4391" s="160">
        <f>H4391*(I4391/J4391)</f>
        <v/>
      </c>
      <c r="L4391" s="159" t="n">
        <v>494938.6953</v>
      </c>
      <c r="M4391" s="159" t="n">
        <v>480523</v>
      </c>
      <c r="N4391" s="159" t="n">
        <v>518964.84</v>
      </c>
      <c r="O4391" s="162">
        <f>MIN(K4391,L4391,M4391,N4391)</f>
        <v/>
      </c>
      <c r="P4391" s="162">
        <f>MAX(K4391,L4391,M4391,N4391)</f>
        <v/>
      </c>
      <c r="Q4391" s="162">
        <f>MEDIAN(K4391,L4391,M4391,N4391)</f>
        <v/>
      </c>
      <c r="R4391" s="162">
        <f>AVERAGE(K4391,L4391,M4391,N4391)</f>
        <v/>
      </c>
      <c r="S4391" s="162">
        <f>AVERAGE(O4391,Q4391)</f>
        <v/>
      </c>
      <c r="T4391" s="162">
        <f>AVERAGE(P4391,Q4391)</f>
        <v/>
      </c>
      <c r="U4391" s="41">
        <f>STDEVA(K4391,L4391,M4391,N4391)</f>
        <v/>
      </c>
      <c r="V4391" s="42">
        <f>U4391/Q4391</f>
        <v/>
      </c>
      <c r="W4391" s="43">
        <f>IF(X4391=O4391,"MENOR",IF(X4391=S4391,"PROM[MEN-MED]","PROMEDIO"))</f>
        <v/>
      </c>
      <c r="X4391" s="163">
        <f>IF(V4391&lt;=300%,O4391,IF(AND(V4391&gt;100%,V4391&lt;=150%),S4391,R4391))</f>
        <v/>
      </c>
      <c r="Y4391" s="162">
        <f>ROUND(X4391,0)</f>
        <v/>
      </c>
    </row>
    <row r="4392" ht="15.75" customHeight="1">
      <c r="B4392" s="32" t="inlineStr">
        <is>
          <t>5.27</t>
        </is>
      </c>
      <c r="C4392" s="32" t="n">
        <v>8714199</v>
      </c>
      <c r="D4392" s="59" t="inlineStr">
        <is>
          <t>CAMBIO DE SENSOR DE PRESIÓN DE COMBUSTIBLE</t>
        </is>
      </c>
      <c r="E4392" s="56" t="inlineStr">
        <is>
          <t>cambio de sensor de presión de combustible</t>
        </is>
      </c>
      <c r="F4392" s="32" t="inlineStr">
        <is>
          <t>Unidad</t>
        </is>
      </c>
      <c r="G4392" s="35" t="inlineStr">
        <is>
          <t>suministro</t>
        </is>
      </c>
      <c r="H4392" s="159" t="n">
        <v>269294</v>
      </c>
      <c r="I4392" s="37" t="n">
        <v>158.91</v>
      </c>
      <c r="J4392" s="37" t="n">
        <v>151.76</v>
      </c>
      <c r="K4392" s="160">
        <f>H4392*(I4392/J4392)</f>
        <v/>
      </c>
      <c r="L4392" s="159" t="n">
        <v>509354.5695</v>
      </c>
      <c r="M4392" s="159" t="n">
        <v>494519</v>
      </c>
      <c r="N4392" s="159" t="n">
        <v>534080.52</v>
      </c>
      <c r="O4392" s="162">
        <f>MIN(K4392,L4392,M4392,N4392)</f>
        <v/>
      </c>
      <c r="P4392" s="162">
        <f>MAX(K4392,L4392,M4392,N4392)</f>
        <v/>
      </c>
      <c r="Q4392" s="162">
        <f>MEDIAN(K4392,L4392,M4392,N4392)</f>
        <v/>
      </c>
      <c r="R4392" s="162">
        <f>AVERAGE(K4392,L4392,M4392,N4392)</f>
        <v/>
      </c>
      <c r="S4392" s="162">
        <f>AVERAGE(O4392,Q4392)</f>
        <v/>
      </c>
      <c r="T4392" s="162">
        <f>AVERAGE(P4392,Q4392)</f>
        <v/>
      </c>
      <c r="U4392" s="41">
        <f>STDEVA(K4392,L4392,M4392,N4392)</f>
        <v/>
      </c>
      <c r="V4392" s="42">
        <f>U4392/Q4392</f>
        <v/>
      </c>
      <c r="W4392" s="43">
        <f>IF(X4392=O4392,"MENOR",IF(X4392=S4392,"PROM[MEN-MED]","PROMEDIO"))</f>
        <v/>
      </c>
      <c r="X4392" s="163">
        <f>IF(V4392&lt;=300%,O4392,IF(AND(V4392&gt;100%,V4392&lt;=150%),S4392,R4392))</f>
        <v/>
      </c>
      <c r="Y4392" s="162">
        <f>ROUND(X4392,0)</f>
        <v/>
      </c>
    </row>
    <row r="4393" ht="15.75" customHeight="1">
      <c r="B4393" s="32" t="inlineStr">
        <is>
          <t>5.28</t>
        </is>
      </c>
      <c r="C4393" s="32" t="n">
        <v>8714199</v>
      </c>
      <c r="D4393" s="59" t="inlineStr">
        <is>
          <t>CAMBIO DE SENSOR DE REVERSO (LUZ TRASERA)</t>
        </is>
      </c>
      <c r="E4393" s="56" t="inlineStr">
        <is>
          <t>cambio de sensor de reverso (luz trasera)</t>
        </is>
      </c>
      <c r="F4393" s="32" t="inlineStr">
        <is>
          <t>Unidad</t>
        </is>
      </c>
      <c r="G4393" s="35" t="inlineStr">
        <is>
          <t>suministro</t>
        </is>
      </c>
      <c r="H4393" s="159" t="n">
        <v>177704</v>
      </c>
      <c r="I4393" s="37" t="n">
        <v>158.91</v>
      </c>
      <c r="J4393" s="37" t="n">
        <v>151.76</v>
      </c>
      <c r="K4393" s="160">
        <f>H4393*(I4393/J4393)</f>
        <v/>
      </c>
      <c r="L4393" s="159" t="n">
        <v>333162.7649</v>
      </c>
      <c r="M4393" s="159" t="n">
        <v>323459</v>
      </c>
      <c r="N4393" s="159" t="n">
        <v>349335.72</v>
      </c>
      <c r="O4393" s="162">
        <f>MIN(K4393,L4393,M4393,N4393)</f>
        <v/>
      </c>
      <c r="P4393" s="162">
        <f>MAX(K4393,L4393,M4393,N4393)</f>
        <v/>
      </c>
      <c r="Q4393" s="162">
        <f>MEDIAN(K4393,L4393,M4393,N4393)</f>
        <v/>
      </c>
      <c r="R4393" s="162">
        <f>AVERAGE(K4393,L4393,M4393,N4393)</f>
        <v/>
      </c>
      <c r="S4393" s="162">
        <f>AVERAGE(O4393,Q4393)</f>
        <v/>
      </c>
      <c r="T4393" s="162">
        <f>AVERAGE(P4393,Q4393)</f>
        <v/>
      </c>
      <c r="U4393" s="41">
        <f>STDEVA(K4393,L4393,M4393,N4393)</f>
        <v/>
      </c>
      <c r="V4393" s="42">
        <f>U4393/Q4393</f>
        <v/>
      </c>
      <c r="W4393" s="43">
        <f>IF(X4393=O4393,"MENOR",IF(X4393=S4393,"PROM[MEN-MED]","PROMEDIO"))</f>
        <v/>
      </c>
      <c r="X4393" s="163">
        <f>IF(V4393&lt;=300%,O4393,IF(AND(V4393&gt;100%,V4393&lt;=150%),S4393,R4393))</f>
        <v/>
      </c>
      <c r="Y4393" s="162">
        <f>ROUND(X4393,0)</f>
        <v/>
      </c>
    </row>
    <row r="4394" ht="15.75" customHeight="1">
      <c r="B4394" s="32" t="inlineStr">
        <is>
          <t>5.29</t>
        </is>
      </c>
      <c r="C4394" s="32" t="n">
        <v>8714199</v>
      </c>
      <c r="D4394" s="59" t="inlineStr">
        <is>
          <t>CAMBIO DE SENSOR DE TEMPERATURA DEL REFRIGERANTE (CTS - ECT)</t>
        </is>
      </c>
      <c r="E4394" s="56" t="inlineStr">
        <is>
          <t>cambio de sensor de temperatura del refrigerante (cts - ect)</t>
        </is>
      </c>
      <c r="F4394" s="32" t="inlineStr">
        <is>
          <t>Unidad</t>
        </is>
      </c>
      <c r="G4394" s="35" t="inlineStr">
        <is>
          <t>suministro</t>
        </is>
      </c>
      <c r="H4394" s="159" t="n">
        <v>178451</v>
      </c>
      <c r="I4394" s="37" t="n">
        <v>158.91</v>
      </c>
      <c r="J4394" s="37" t="n">
        <v>151.76</v>
      </c>
      <c r="K4394" s="160">
        <f>H4394*(I4394/J4394)</f>
        <v/>
      </c>
      <c r="L4394" s="159" t="n">
        <v>494938.6953</v>
      </c>
      <c r="M4394" s="159" t="n">
        <v>480523</v>
      </c>
      <c r="N4394" s="159" t="n">
        <v>518964.84</v>
      </c>
      <c r="O4394" s="162">
        <f>MIN(K4394,L4394,M4394,N4394)</f>
        <v/>
      </c>
      <c r="P4394" s="162">
        <f>MAX(K4394,L4394,M4394,N4394)</f>
        <v/>
      </c>
      <c r="Q4394" s="162">
        <f>MEDIAN(K4394,L4394,M4394,N4394)</f>
        <v/>
      </c>
      <c r="R4394" s="162">
        <f>AVERAGE(K4394,L4394,M4394,N4394)</f>
        <v/>
      </c>
      <c r="S4394" s="162">
        <f>AVERAGE(O4394,Q4394)</f>
        <v/>
      </c>
      <c r="T4394" s="162">
        <f>AVERAGE(P4394,Q4394)</f>
        <v/>
      </c>
      <c r="U4394" s="41">
        <f>STDEVA(K4394,L4394,M4394,N4394)</f>
        <v/>
      </c>
      <c r="V4394" s="42">
        <f>U4394/Q4394</f>
        <v/>
      </c>
      <c r="W4394" s="43">
        <f>IF(X4394=O4394,"MENOR",IF(X4394=S4394,"PROM[MEN-MED]","PROMEDIO"))</f>
        <v/>
      </c>
      <c r="X4394" s="163">
        <f>IF(V4394&lt;=300%,O4394,IF(AND(V4394&gt;100%,V4394&lt;=150%),S4394,R4394))</f>
        <v/>
      </c>
      <c r="Y4394" s="162">
        <f>ROUND(X4394,0)</f>
        <v/>
      </c>
    </row>
    <row r="4395" ht="15.75" customHeight="1">
      <c r="B4395" s="32" t="inlineStr">
        <is>
          <t>5.30</t>
        </is>
      </c>
      <c r="C4395" s="32" t="n">
        <v>8714199</v>
      </c>
      <c r="D4395" s="59" t="inlineStr">
        <is>
          <t>CAMBIO DE SENSOR DE VELOCIDAD (VSS)</t>
        </is>
      </c>
      <c r="E4395" s="56" t="inlineStr">
        <is>
          <t>cambio de sensor de velocidad (vss)</t>
        </is>
      </c>
      <c r="F4395" s="32" t="inlineStr">
        <is>
          <t>Unidad</t>
        </is>
      </c>
      <c r="G4395" s="35" t="inlineStr">
        <is>
          <t>suministro</t>
        </is>
      </c>
      <c r="H4395" s="159" t="n">
        <v>178459</v>
      </c>
      <c r="I4395" s="37" t="n">
        <v>158.91</v>
      </c>
      <c r="J4395" s="37" t="n">
        <v>151.76</v>
      </c>
      <c r="K4395" s="160">
        <f>H4395*(I4395/J4395)</f>
        <v/>
      </c>
      <c r="L4395" s="159" t="n">
        <v>499744.665</v>
      </c>
      <c r="M4395" s="159" t="n">
        <v>485189</v>
      </c>
      <c r="N4395" s="159" t="n">
        <v>524004.12</v>
      </c>
      <c r="O4395" s="162">
        <f>MIN(K4395,L4395,M4395,N4395)</f>
        <v/>
      </c>
      <c r="P4395" s="162">
        <f>MAX(K4395,L4395,M4395,N4395)</f>
        <v/>
      </c>
      <c r="Q4395" s="162">
        <f>MEDIAN(K4395,L4395,M4395,N4395)</f>
        <v/>
      </c>
      <c r="R4395" s="162">
        <f>AVERAGE(K4395,L4395,M4395,N4395)</f>
        <v/>
      </c>
      <c r="S4395" s="162">
        <f>AVERAGE(O4395,Q4395)</f>
        <v/>
      </c>
      <c r="T4395" s="162">
        <f>AVERAGE(P4395,Q4395)</f>
        <v/>
      </c>
      <c r="U4395" s="41">
        <f>STDEVA(K4395,L4395,M4395,N4395)</f>
        <v/>
      </c>
      <c r="V4395" s="42">
        <f>U4395/Q4395</f>
        <v/>
      </c>
      <c r="W4395" s="43">
        <f>IF(X4395=O4395,"MENOR",IF(X4395=S4395,"PROM[MEN-MED]","PROMEDIO"))</f>
        <v/>
      </c>
      <c r="X4395" s="163">
        <f>IF(V4395&lt;=300%,O4395,IF(AND(V4395&gt;100%,V4395&lt;=150%),S4395,R4395))</f>
        <v/>
      </c>
      <c r="Y4395" s="162">
        <f>ROUND(X4395,0)</f>
        <v/>
      </c>
    </row>
    <row r="4396" ht="15.75" customHeight="1">
      <c r="B4396" s="32" t="inlineStr">
        <is>
          <t>5.31</t>
        </is>
      </c>
      <c r="C4396" s="32" t="n">
        <v>8714199</v>
      </c>
      <c r="D4396" s="59" t="inlineStr">
        <is>
          <t>CAMBIO DE SENSOR FLUJO DE AIRE (MAF)</t>
        </is>
      </c>
      <c r="E4396" s="56" t="inlineStr">
        <is>
          <t>cambio de sensor flujo de aire (maf)</t>
        </is>
      </c>
      <c r="F4396" s="32" t="inlineStr">
        <is>
          <t>Unidad</t>
        </is>
      </c>
      <c r="G4396" s="35" t="inlineStr">
        <is>
          <t>suministro</t>
        </is>
      </c>
      <c r="H4396" s="159" t="n">
        <v>251146</v>
      </c>
      <c r="I4396" s="37" t="n">
        <v>158.91</v>
      </c>
      <c r="J4396" s="37" t="n">
        <v>151.76</v>
      </c>
      <c r="K4396" s="160">
        <f>H4396*(I4396/J4396)</f>
        <v/>
      </c>
      <c r="L4396" s="159" t="n">
        <v>504549.6232</v>
      </c>
      <c r="M4396" s="159" t="n">
        <v>489854</v>
      </c>
      <c r="N4396" s="159" t="n">
        <v>529042.3199999999</v>
      </c>
      <c r="O4396" s="162">
        <f>MIN(K4396,L4396,M4396,N4396)</f>
        <v/>
      </c>
      <c r="P4396" s="162">
        <f>MAX(K4396,L4396,M4396,N4396)</f>
        <v/>
      </c>
      <c r="Q4396" s="162">
        <f>MEDIAN(K4396,L4396,M4396,N4396)</f>
        <v/>
      </c>
      <c r="R4396" s="162">
        <f>AVERAGE(K4396,L4396,M4396,N4396)</f>
        <v/>
      </c>
      <c r="S4396" s="162">
        <f>AVERAGE(O4396,Q4396)</f>
        <v/>
      </c>
      <c r="T4396" s="162">
        <f>AVERAGE(P4396,Q4396)</f>
        <v/>
      </c>
      <c r="U4396" s="41">
        <f>STDEVA(K4396,L4396,M4396,N4396)</f>
        <v/>
      </c>
      <c r="V4396" s="42">
        <f>U4396/Q4396</f>
        <v/>
      </c>
      <c r="W4396" s="43">
        <f>IF(X4396=O4396,"MENOR",IF(X4396=S4396,"PROM[MEN-MED]","PROMEDIO"))</f>
        <v/>
      </c>
      <c r="X4396" s="163">
        <f>IF(V4396&lt;=300%,O4396,IF(AND(V4396&gt;100%,V4396&lt;=150%),S4396,R4396))</f>
        <v/>
      </c>
      <c r="Y4396" s="162">
        <f>ROUND(X4396,0)</f>
        <v/>
      </c>
    </row>
    <row r="4397" ht="15.75" customHeight="1">
      <c r="B4397" s="32" t="inlineStr">
        <is>
          <t>5.32</t>
        </is>
      </c>
      <c r="C4397" s="32" t="n">
        <v>8714199</v>
      </c>
      <c r="D4397" s="59" t="inlineStr">
        <is>
          <t>CAMBIO DE SENSOR NIVEL DE COMBUSTIBLE (FLOTADOR)</t>
        </is>
      </c>
      <c r="E4397" s="56" t="inlineStr">
        <is>
          <t>cambio de sensor nivel de combustible (flotador)</t>
        </is>
      </c>
      <c r="F4397" s="32" t="inlineStr">
        <is>
          <t>Unidad</t>
        </is>
      </c>
      <c r="G4397" s="35" t="inlineStr">
        <is>
          <t>suministro</t>
        </is>
      </c>
      <c r="H4397" s="159" t="n">
        <v>481384</v>
      </c>
      <c r="I4397" s="37" t="n">
        <v>158.91</v>
      </c>
      <c r="J4397" s="37" t="n">
        <v>151.76</v>
      </c>
      <c r="K4397" s="160">
        <f>H4397*(I4397/J4397)</f>
        <v/>
      </c>
      <c r="L4397" s="159" t="n">
        <v>989878.414</v>
      </c>
      <c r="M4397" s="159" t="n">
        <v>961047</v>
      </c>
      <c r="N4397" s="159" t="n">
        <v>1037930.76</v>
      </c>
      <c r="O4397" s="162">
        <f>MIN(K4397,L4397,M4397,N4397)</f>
        <v/>
      </c>
      <c r="P4397" s="162">
        <f>MAX(K4397,L4397,M4397,N4397)</f>
        <v/>
      </c>
      <c r="Q4397" s="162">
        <f>MEDIAN(K4397,L4397,M4397,N4397)</f>
        <v/>
      </c>
      <c r="R4397" s="162">
        <f>AVERAGE(K4397,L4397,M4397,N4397)</f>
        <v/>
      </c>
      <c r="S4397" s="162">
        <f>AVERAGE(O4397,Q4397)</f>
        <v/>
      </c>
      <c r="T4397" s="162">
        <f>AVERAGE(P4397,Q4397)</f>
        <v/>
      </c>
      <c r="U4397" s="41">
        <f>STDEVA(K4397,L4397,M4397,N4397)</f>
        <v/>
      </c>
      <c r="V4397" s="42">
        <f>U4397/Q4397</f>
        <v/>
      </c>
      <c r="W4397" s="43">
        <f>IF(X4397=O4397,"MENOR",IF(X4397=S4397,"PROM[MEN-MED]","PROMEDIO"))</f>
        <v/>
      </c>
      <c r="X4397" s="163">
        <f>IF(V4397&lt;=300%,O4397,IF(AND(V4397&gt;100%,V4397&lt;=150%),S4397,R4397))</f>
        <v/>
      </c>
      <c r="Y4397" s="162">
        <f>ROUND(X4397,0)</f>
        <v/>
      </c>
    </row>
    <row r="4398" ht="15.75" customHeight="1">
      <c r="B4398" s="32" t="inlineStr">
        <is>
          <t>5.33</t>
        </is>
      </c>
      <c r="C4398" s="32" t="n">
        <v>8714199</v>
      </c>
      <c r="D4398" s="59" t="inlineStr">
        <is>
          <t>CAMBIO DE SENSOR POSICIÓN DE ÁRBOL DE LEVAS (CMP)</t>
        </is>
      </c>
      <c r="E4398" s="56" t="inlineStr">
        <is>
          <t>cambio de sensor posición de árbol de levas (cmp)</t>
        </is>
      </c>
      <c r="F4398" s="32" t="inlineStr">
        <is>
          <t>Unidad</t>
        </is>
      </c>
      <c r="G4398" s="35" t="inlineStr">
        <is>
          <t>suministro</t>
        </is>
      </c>
      <c r="H4398" s="159" t="n">
        <v>251146</v>
      </c>
      <c r="I4398" s="37" t="n">
        <v>158.91</v>
      </c>
      <c r="J4398" s="37" t="n">
        <v>151.76</v>
      </c>
      <c r="K4398" s="160">
        <f>H4398*(I4398/J4398)</f>
        <v/>
      </c>
      <c r="L4398" s="159" t="n">
        <v>509354.5695</v>
      </c>
      <c r="M4398" s="159" t="n">
        <v>494519</v>
      </c>
      <c r="N4398" s="159" t="n">
        <v>534080.52</v>
      </c>
      <c r="O4398" s="162">
        <f>MIN(K4398,L4398,M4398,N4398)</f>
        <v/>
      </c>
      <c r="P4398" s="162">
        <f>MAX(K4398,L4398,M4398,N4398)</f>
        <v/>
      </c>
      <c r="Q4398" s="162">
        <f>MEDIAN(K4398,L4398,M4398,N4398)</f>
        <v/>
      </c>
      <c r="R4398" s="162">
        <f>AVERAGE(K4398,L4398,M4398,N4398)</f>
        <v/>
      </c>
      <c r="S4398" s="162">
        <f>AVERAGE(O4398,Q4398)</f>
        <v/>
      </c>
      <c r="T4398" s="162">
        <f>AVERAGE(P4398,Q4398)</f>
        <v/>
      </c>
      <c r="U4398" s="41">
        <f>STDEVA(K4398,L4398,M4398,N4398)</f>
        <v/>
      </c>
      <c r="V4398" s="42">
        <f>U4398/Q4398</f>
        <v/>
      </c>
      <c r="W4398" s="43">
        <f>IF(X4398=O4398,"MENOR",IF(X4398=S4398,"PROM[MEN-MED]","PROMEDIO"))</f>
        <v/>
      </c>
      <c r="X4398" s="163">
        <f>IF(V4398&lt;=300%,O4398,IF(AND(V4398&gt;100%,V4398&lt;=150%),S4398,R4398))</f>
        <v/>
      </c>
      <c r="Y4398" s="162">
        <f>ROUND(X4398,0)</f>
        <v/>
      </c>
    </row>
    <row r="4399" ht="15.75" customHeight="1">
      <c r="B4399" s="32" t="inlineStr">
        <is>
          <t>5.34</t>
        </is>
      </c>
      <c r="C4399" s="32" t="n">
        <v>8714199</v>
      </c>
      <c r="D4399" s="59" t="inlineStr">
        <is>
          <t>CAMBIO DE SENSOR POSICIÓN DE CIGÜEÑAL (CKP)</t>
        </is>
      </c>
      <c r="E4399" s="56" t="inlineStr">
        <is>
          <t>cambio de sensor posición de cigüeñal (ckp)</t>
        </is>
      </c>
      <c r="F4399" s="32" t="inlineStr">
        <is>
          <t>Unidad</t>
        </is>
      </c>
      <c r="G4399" s="35" t="inlineStr">
        <is>
          <t>suministro</t>
        </is>
      </c>
      <c r="H4399" s="159" t="n">
        <v>477854</v>
      </c>
      <c r="I4399" s="37" t="n">
        <v>158.91</v>
      </c>
      <c r="J4399" s="37" t="n">
        <v>151.76</v>
      </c>
      <c r="K4399" s="160">
        <f>H4399*(I4399/J4399)</f>
        <v/>
      </c>
      <c r="L4399" s="159" t="n">
        <v>679139.7711</v>
      </c>
      <c r="M4399" s="159" t="n">
        <v>659359</v>
      </c>
      <c r="N4399" s="159" t="n">
        <v>712107.72</v>
      </c>
      <c r="O4399" s="162">
        <f>MIN(K4399,L4399,M4399,N4399)</f>
        <v/>
      </c>
      <c r="P4399" s="162">
        <f>MAX(K4399,L4399,M4399,N4399)</f>
        <v/>
      </c>
      <c r="Q4399" s="162">
        <f>MEDIAN(K4399,L4399,M4399,N4399)</f>
        <v/>
      </c>
      <c r="R4399" s="162">
        <f>AVERAGE(K4399,L4399,M4399,N4399)</f>
        <v/>
      </c>
      <c r="S4399" s="162">
        <f>AVERAGE(O4399,Q4399)</f>
        <v/>
      </c>
      <c r="T4399" s="162">
        <f>AVERAGE(P4399,Q4399)</f>
        <v/>
      </c>
      <c r="U4399" s="41">
        <f>STDEVA(K4399,L4399,M4399,N4399)</f>
        <v/>
      </c>
      <c r="V4399" s="42">
        <f>U4399/Q4399</f>
        <v/>
      </c>
      <c r="W4399" s="43">
        <f>IF(X4399=O4399,"MENOR",IF(X4399=S4399,"PROM[MEN-MED]","PROMEDIO"))</f>
        <v/>
      </c>
      <c r="X4399" s="163">
        <f>IF(V4399&lt;=300%,O4399,IF(AND(V4399&gt;100%,V4399&lt;=150%),S4399,R4399))</f>
        <v/>
      </c>
      <c r="Y4399" s="162">
        <f>ROUND(X4399,0)</f>
        <v/>
      </c>
    </row>
    <row r="4400" ht="15.75" customHeight="1">
      <c r="B4400" s="32" t="inlineStr">
        <is>
          <t>5.35</t>
        </is>
      </c>
      <c r="C4400" s="32" t="n">
        <v>8714199</v>
      </c>
      <c r="D4400" s="59" t="inlineStr">
        <is>
          <t>CAMBIO DE SENSOR POSICIÓN DEL PEDAL DEL ACELERADOR (APP)</t>
        </is>
      </c>
      <c r="E4400" s="56" t="inlineStr">
        <is>
          <t>cambio de sensor posición del pedal del acelerador (app)</t>
        </is>
      </c>
      <c r="F4400" s="32" t="inlineStr">
        <is>
          <t>Unidad</t>
        </is>
      </c>
      <c r="G4400" s="35" t="inlineStr">
        <is>
          <t>suministro</t>
        </is>
      </c>
      <c r="H4400" s="159" t="n">
        <v>261924</v>
      </c>
      <c r="I4400" s="37" t="n">
        <v>158.91</v>
      </c>
      <c r="J4400" s="37" t="n">
        <v>151.76</v>
      </c>
      <c r="K4400" s="160">
        <f>H4400*(I4400/J4400)</f>
        <v/>
      </c>
      <c r="L4400" s="159" t="n">
        <v>499744.665</v>
      </c>
      <c r="M4400" s="159" t="n">
        <v>485189</v>
      </c>
      <c r="N4400" s="159" t="n">
        <v>524004.12</v>
      </c>
      <c r="O4400" s="162">
        <f>MIN(K4400,L4400,M4400,N4400)</f>
        <v/>
      </c>
      <c r="P4400" s="162">
        <f>MAX(K4400,L4400,M4400,N4400)</f>
        <v/>
      </c>
      <c r="Q4400" s="162">
        <f>MEDIAN(K4400,L4400,M4400,N4400)</f>
        <v/>
      </c>
      <c r="R4400" s="162">
        <f>AVERAGE(K4400,L4400,M4400,N4400)</f>
        <v/>
      </c>
      <c r="S4400" s="162">
        <f>AVERAGE(O4400,Q4400)</f>
        <v/>
      </c>
      <c r="T4400" s="162">
        <f>AVERAGE(P4400,Q4400)</f>
        <v/>
      </c>
      <c r="U4400" s="41">
        <f>STDEVA(K4400,L4400,M4400,N4400)</f>
        <v/>
      </c>
      <c r="V4400" s="42">
        <f>U4400/Q4400</f>
        <v/>
      </c>
      <c r="W4400" s="43">
        <f>IF(X4400=O4400,"MENOR",IF(X4400=S4400,"PROM[MEN-MED]","PROMEDIO"))</f>
        <v/>
      </c>
      <c r="X4400" s="163">
        <f>IF(V4400&lt;=300%,O4400,IF(AND(V4400&gt;100%,V4400&lt;=150%),S4400,R4400))</f>
        <v/>
      </c>
      <c r="Y4400" s="162">
        <f>ROUND(X4400,0)</f>
        <v/>
      </c>
    </row>
    <row r="4401" ht="15.75" customHeight="1">
      <c r="B4401" s="32" t="inlineStr">
        <is>
          <t>5.36</t>
        </is>
      </c>
      <c r="C4401" s="32" t="n">
        <v>8714199</v>
      </c>
      <c r="D4401" s="59" t="inlineStr">
        <is>
          <t>CAMBIO DE SENSOR PRESIÓN DE ACEITE MOTOR</t>
        </is>
      </c>
      <c r="E4401" s="56" t="inlineStr">
        <is>
          <t>cambio de sensor presión de aceite motor</t>
        </is>
      </c>
      <c r="F4401" s="32" t="inlineStr">
        <is>
          <t>Unidad</t>
        </is>
      </c>
      <c r="G4401" s="35" t="inlineStr">
        <is>
          <t>suministro</t>
        </is>
      </c>
      <c r="H4401" s="159" t="n">
        <v>306884</v>
      </c>
      <c r="I4401" s="37" t="n">
        <v>158.91</v>
      </c>
      <c r="J4401" s="37" t="n">
        <v>151.76</v>
      </c>
      <c r="K4401" s="160">
        <f>H4401*(I4401/J4401)</f>
        <v/>
      </c>
      <c r="L4401" s="159" t="n">
        <v>672733.1681</v>
      </c>
      <c r="M4401" s="159" t="n">
        <v>653139</v>
      </c>
      <c r="N4401" s="159" t="n">
        <v>705390.12</v>
      </c>
      <c r="O4401" s="162">
        <f>MIN(K4401,L4401,M4401,N4401)</f>
        <v/>
      </c>
      <c r="P4401" s="162">
        <f>MAX(K4401,L4401,M4401,N4401)</f>
        <v/>
      </c>
      <c r="Q4401" s="162">
        <f>MEDIAN(K4401,L4401,M4401,N4401)</f>
        <v/>
      </c>
      <c r="R4401" s="162">
        <f>AVERAGE(K4401,L4401,M4401,N4401)</f>
        <v/>
      </c>
      <c r="S4401" s="162">
        <f>AVERAGE(O4401,Q4401)</f>
        <v/>
      </c>
      <c r="T4401" s="162">
        <f>AVERAGE(P4401,Q4401)</f>
        <v/>
      </c>
      <c r="U4401" s="41">
        <f>STDEVA(K4401,L4401,M4401,N4401)</f>
        <v/>
      </c>
      <c r="V4401" s="42">
        <f>U4401/Q4401</f>
        <v/>
      </c>
      <c r="W4401" s="43">
        <f>IF(X4401=O4401,"MENOR",IF(X4401=S4401,"PROM[MEN-MED]","PROMEDIO"))</f>
        <v/>
      </c>
      <c r="X4401" s="163">
        <f>IF(V4401&lt;=300%,O4401,IF(AND(V4401&gt;100%,V4401&lt;=150%),S4401,R4401))</f>
        <v/>
      </c>
      <c r="Y4401" s="162">
        <f>ROUND(X4401,0)</f>
        <v/>
      </c>
    </row>
    <row r="4402" ht="15.75" customHeight="1">
      <c r="B4402" s="32" t="inlineStr">
        <is>
          <t>5.37</t>
        </is>
      </c>
      <c r="C4402" s="32" t="n">
        <v>8714199</v>
      </c>
      <c r="D4402" s="59" t="inlineStr">
        <is>
          <t>CAMBIO DE SENSOR SERVODIRECCIÓN</t>
        </is>
      </c>
      <c r="E4402" s="56" t="inlineStr">
        <is>
          <t>cambio de sensor servodirección</t>
        </is>
      </c>
      <c r="F4402" s="32" t="inlineStr">
        <is>
          <t>Unidad</t>
        </is>
      </c>
      <c r="G4402" s="35" t="inlineStr">
        <is>
          <t>suministro</t>
        </is>
      </c>
      <c r="H4402" s="159" t="n">
        <v>269915</v>
      </c>
      <c r="I4402" s="37" t="n">
        <v>158.91</v>
      </c>
      <c r="J4402" s="37" t="n">
        <v>151.76</v>
      </c>
      <c r="K4402" s="160">
        <f>H4402*(I4402/J4402)</f>
        <v/>
      </c>
      <c r="L4402" s="159" t="n">
        <v>672733.1681</v>
      </c>
      <c r="M4402" s="159" t="n">
        <v>653139</v>
      </c>
      <c r="N4402" s="159" t="n">
        <v>705390.12</v>
      </c>
      <c r="O4402" s="162">
        <f>MIN(K4402,L4402,M4402,N4402)</f>
        <v/>
      </c>
      <c r="P4402" s="162">
        <f>MAX(K4402,L4402,M4402,N4402)</f>
        <v/>
      </c>
      <c r="Q4402" s="162">
        <f>MEDIAN(K4402,L4402,M4402,N4402)</f>
        <v/>
      </c>
      <c r="R4402" s="162">
        <f>AVERAGE(K4402,L4402,M4402,N4402)</f>
        <v/>
      </c>
      <c r="S4402" s="162">
        <f>AVERAGE(O4402,Q4402)</f>
        <v/>
      </c>
      <c r="T4402" s="162">
        <f>AVERAGE(P4402,Q4402)</f>
        <v/>
      </c>
      <c r="U4402" s="41">
        <f>STDEVA(K4402,L4402,M4402,N4402)</f>
        <v/>
      </c>
      <c r="V4402" s="42">
        <f>U4402/Q4402</f>
        <v/>
      </c>
      <c r="W4402" s="43">
        <f>IF(X4402=O4402,"MENOR",IF(X4402=S4402,"PROM[MEN-MED]","PROMEDIO"))</f>
        <v/>
      </c>
      <c r="X4402" s="163">
        <f>IF(V4402&lt;=300%,O4402,IF(AND(V4402&gt;100%,V4402&lt;=150%),S4402,R4402))</f>
        <v/>
      </c>
      <c r="Y4402" s="162">
        <f>ROUND(X4402,0)</f>
        <v/>
      </c>
    </row>
    <row r="4403" ht="15.75" customHeight="1">
      <c r="B4403" s="32" t="inlineStr">
        <is>
          <t>5.38</t>
        </is>
      </c>
      <c r="C4403" s="32" t="n">
        <v>8714199</v>
      </c>
      <c r="D4403" s="59" t="inlineStr">
        <is>
          <t>CAMBIO DE SWITCH DE ENCENDIDO</t>
        </is>
      </c>
      <c r="E4403" s="56" t="inlineStr">
        <is>
          <t>cambio de switch de encendido</t>
        </is>
      </c>
      <c r="F4403" s="32" t="inlineStr">
        <is>
          <t>Unidad</t>
        </is>
      </c>
      <c r="G4403" s="35" t="inlineStr">
        <is>
          <t>suministro</t>
        </is>
      </c>
      <c r="H4403" s="159" t="n">
        <v>336785</v>
      </c>
      <c r="I4403" s="37" t="n">
        <v>158.91</v>
      </c>
      <c r="J4403" s="37" t="n">
        <v>151.76</v>
      </c>
      <c r="K4403" s="160">
        <f>H4403*(I4403/J4403)</f>
        <v/>
      </c>
      <c r="L4403" s="159" t="n">
        <v>832907.4418</v>
      </c>
      <c r="M4403" s="159" t="n">
        <v>808648</v>
      </c>
      <c r="N4403" s="159" t="n">
        <v>873339.84</v>
      </c>
      <c r="O4403" s="162">
        <f>MIN(K4403,L4403,M4403,N4403)</f>
        <v/>
      </c>
      <c r="P4403" s="162">
        <f>MAX(K4403,L4403,M4403,N4403)</f>
        <v/>
      </c>
      <c r="Q4403" s="162">
        <f>MEDIAN(K4403,L4403,M4403,N4403)</f>
        <v/>
      </c>
      <c r="R4403" s="162">
        <f>AVERAGE(K4403,L4403,M4403,N4403)</f>
        <v/>
      </c>
      <c r="S4403" s="162">
        <f>AVERAGE(O4403,Q4403)</f>
        <v/>
      </c>
      <c r="T4403" s="162">
        <f>AVERAGE(P4403,Q4403)</f>
        <v/>
      </c>
      <c r="U4403" s="41">
        <f>STDEVA(K4403,L4403,M4403,N4403)</f>
        <v/>
      </c>
      <c r="V4403" s="42">
        <f>U4403/Q4403</f>
        <v/>
      </c>
      <c r="W4403" s="43">
        <f>IF(X4403=O4403,"MENOR",IF(X4403=S4403,"PROM[MEN-MED]","PROMEDIO"))</f>
        <v/>
      </c>
      <c r="X4403" s="163">
        <f>IF(V4403&lt;=300%,O4403,IF(AND(V4403&gt;100%,V4403&lt;=150%),S4403,R4403))</f>
        <v/>
      </c>
      <c r="Y4403" s="162">
        <f>ROUND(X4403,0)</f>
        <v/>
      </c>
    </row>
    <row r="4404" ht="15.75" customHeight="1">
      <c r="B4404" s="32" t="inlineStr">
        <is>
          <t>5.39</t>
        </is>
      </c>
      <c r="C4404" s="32" t="n">
        <v>8714199</v>
      </c>
      <c r="D4404" s="59" t="inlineStr">
        <is>
          <t>CAMBIO DE VÁLVULA RECIRCULACION DE GASES (EGR)</t>
        </is>
      </c>
      <c r="E4404" s="56" t="inlineStr">
        <is>
          <t>cambio de válvula recirculacion de gases (egr)</t>
        </is>
      </c>
      <c r="F4404" s="32" t="inlineStr">
        <is>
          <t>Unidad</t>
        </is>
      </c>
      <c r="G4404" s="35" t="inlineStr">
        <is>
          <t>suministro</t>
        </is>
      </c>
      <c r="H4404" s="159" t="n">
        <v>363986</v>
      </c>
      <c r="I4404" s="37" t="n">
        <v>158.91</v>
      </c>
      <c r="J4404" s="37" t="n">
        <v>151.76</v>
      </c>
      <c r="K4404" s="160">
        <f>H4404*(I4404/J4404)</f>
        <v/>
      </c>
      <c r="L4404" s="159" t="n">
        <v>1542480.618</v>
      </c>
      <c r="M4404" s="159" t="n">
        <v>1497554</v>
      </c>
      <c r="N4404" s="159" t="n">
        <v>1617358.32</v>
      </c>
      <c r="O4404" s="162">
        <f>MIN(K4404,L4404,M4404,N4404)</f>
        <v/>
      </c>
      <c r="P4404" s="162">
        <f>MAX(K4404,L4404,M4404,N4404)</f>
        <v/>
      </c>
      <c r="Q4404" s="162">
        <f>MEDIAN(K4404,L4404,M4404,N4404)</f>
        <v/>
      </c>
      <c r="R4404" s="162">
        <f>AVERAGE(K4404,L4404,M4404,N4404)</f>
        <v/>
      </c>
      <c r="S4404" s="162">
        <f>AVERAGE(O4404,Q4404)</f>
        <v/>
      </c>
      <c r="T4404" s="162">
        <f>AVERAGE(P4404,Q4404)</f>
        <v/>
      </c>
      <c r="U4404" s="41">
        <f>STDEVA(K4404,L4404,M4404,N4404)</f>
        <v/>
      </c>
      <c r="V4404" s="42">
        <f>U4404/Q4404</f>
        <v/>
      </c>
      <c r="W4404" s="43">
        <f>IF(X4404=O4404,"MENOR",IF(X4404=S4404,"PROM[MEN-MED]","PROMEDIO"))</f>
        <v/>
      </c>
      <c r="X4404" s="163">
        <f>IF(V4404&lt;=300%,O4404,IF(AND(V4404&gt;100%,V4404&lt;=150%),S4404,R4404))</f>
        <v/>
      </c>
      <c r="Y4404" s="162">
        <f>ROUND(X4404,0)</f>
        <v/>
      </c>
    </row>
    <row r="4405" ht="15" customHeight="1">
      <c r="B4405" s="26" t="inlineStr">
        <is>
          <t>6.</t>
        </is>
      </c>
      <c r="C4405" s="142" t="inlineStr">
        <is>
          <t>SISTEMA DE REFRIGERACIÓN</t>
        </is>
      </c>
      <c r="H4405" s="157" t="n"/>
      <c r="I4405" s="29" t="n"/>
      <c r="J4405" s="29" t="n"/>
      <c r="K4405" s="157" t="n"/>
      <c r="L4405" s="157" t="n"/>
      <c r="M4405" s="157" t="n"/>
      <c r="N4405" s="157" t="n"/>
      <c r="O4405" s="29" t="n"/>
      <c r="P4405" s="29" t="n"/>
      <c r="Q4405" s="29" t="n"/>
      <c r="R4405" s="29" t="n"/>
      <c r="S4405" s="29" t="n"/>
      <c r="T4405" s="29" t="n"/>
      <c r="U4405" s="29" t="n"/>
      <c r="V4405" s="75" t="n"/>
      <c r="W4405" s="29" t="n"/>
      <c r="X4405" s="29" t="n"/>
      <c r="Y4405" s="29" t="n"/>
    </row>
    <row r="4406" ht="15.75" customHeight="1">
      <c r="B4406" s="32" t="inlineStr">
        <is>
          <t>6.1</t>
        </is>
      </c>
      <c r="C4406" s="32" t="n">
        <v>8714199</v>
      </c>
      <c r="D4406" s="59" t="inlineStr">
        <is>
          <t>CAMBIO DE ABRAZADERAS MANGUERAS DE REFRIGERACIÓN</t>
        </is>
      </c>
      <c r="E4406" s="56" t="inlineStr">
        <is>
          <t>cambio de abrazaderas mangueras de refrigeración</t>
        </is>
      </c>
      <c r="F4406" s="32" t="inlineStr">
        <is>
          <t>Unidad</t>
        </is>
      </c>
      <c r="G4406" s="35" t="inlineStr">
        <is>
          <t>suministro</t>
        </is>
      </c>
      <c r="H4406" s="159" t="n">
        <v>104540</v>
      </c>
      <c r="I4406" s="37" t="n">
        <v>158.91</v>
      </c>
      <c r="J4406" s="37" t="n">
        <v>151.76</v>
      </c>
      <c r="K4406" s="160">
        <f>H4406*(I4406/J4406)</f>
        <v/>
      </c>
      <c r="L4406" s="159" t="n">
        <v>168183.5449</v>
      </c>
      <c r="M4406" s="159" t="n">
        <v>163285</v>
      </c>
      <c r="N4406" s="159" t="n">
        <v>176347.8</v>
      </c>
      <c r="O4406" s="162">
        <f>MIN(K4406,L4406,M4406,N4406)</f>
        <v/>
      </c>
      <c r="P4406" s="162">
        <f>MAX(K4406,L4406,M4406,N4406)</f>
        <v/>
      </c>
      <c r="Q4406" s="162">
        <f>MEDIAN(K4406,L4406,M4406,N4406)</f>
        <v/>
      </c>
      <c r="R4406" s="162">
        <f>AVERAGE(K4406,L4406,M4406,N4406)</f>
        <v/>
      </c>
      <c r="S4406" s="162">
        <f>AVERAGE(O4406,Q4406)</f>
        <v/>
      </c>
      <c r="T4406" s="162">
        <f>AVERAGE(P4406,Q4406)</f>
        <v/>
      </c>
      <c r="U4406" s="41">
        <f>STDEVA(K4406,L4406,M4406,N4406)</f>
        <v/>
      </c>
      <c r="V4406" s="42">
        <f>U4406/Q4406</f>
        <v/>
      </c>
      <c r="W4406" s="43">
        <f>IF(X4406=O4406,"MENOR",IF(X4406=S4406,"PROM[MEN-MED]","PROMEDIO"))</f>
        <v/>
      </c>
      <c r="X4406" s="163">
        <f>IF(V4406&lt;=300%,O4406,IF(AND(V4406&gt;100%,V4406&lt;=150%),S4406,R4406))</f>
        <v/>
      </c>
      <c r="Y4406" s="162">
        <f>ROUND(X4406,0)</f>
        <v/>
      </c>
    </row>
    <row r="4407" ht="15.75" customHeight="1">
      <c r="B4407" s="32" t="inlineStr">
        <is>
          <t>6.2</t>
        </is>
      </c>
      <c r="C4407" s="32" t="n">
        <v>8714199</v>
      </c>
      <c r="D4407" s="59" t="inlineStr">
        <is>
          <t>CAMBIO DE BASE TERMOSTATO</t>
        </is>
      </c>
      <c r="E4407" s="56" t="inlineStr">
        <is>
          <t>cambio de base termostato</t>
        </is>
      </c>
      <c r="F4407" s="32" t="inlineStr">
        <is>
          <t>Unidad</t>
        </is>
      </c>
      <c r="G4407" s="35" t="inlineStr">
        <is>
          <t>suministro</t>
        </is>
      </c>
      <c r="H4407" s="159" t="n">
        <v>174777</v>
      </c>
      <c r="I4407" s="37" t="n">
        <v>158.91</v>
      </c>
      <c r="J4407" s="37" t="n">
        <v>151.76</v>
      </c>
      <c r="K4407" s="160">
        <f>H4407*(I4407/J4407)</f>
        <v/>
      </c>
      <c r="L4407" s="159" t="n">
        <v>494938.6953</v>
      </c>
      <c r="M4407" s="159" t="n">
        <v>480523</v>
      </c>
      <c r="N4407" s="159" t="n">
        <v>518964.84</v>
      </c>
      <c r="O4407" s="162">
        <f>MIN(K4407,L4407,M4407,N4407)</f>
        <v/>
      </c>
      <c r="P4407" s="162">
        <f>MAX(K4407,L4407,M4407,N4407)</f>
        <v/>
      </c>
      <c r="Q4407" s="162">
        <f>MEDIAN(K4407,L4407,M4407,N4407)</f>
        <v/>
      </c>
      <c r="R4407" s="162">
        <f>AVERAGE(K4407,L4407,M4407,N4407)</f>
        <v/>
      </c>
      <c r="S4407" s="162">
        <f>AVERAGE(O4407,Q4407)</f>
        <v/>
      </c>
      <c r="T4407" s="162">
        <f>AVERAGE(P4407,Q4407)</f>
        <v/>
      </c>
      <c r="U4407" s="41">
        <f>STDEVA(K4407,L4407,M4407,N4407)</f>
        <v/>
      </c>
      <c r="V4407" s="42">
        <f>U4407/Q4407</f>
        <v/>
      </c>
      <c r="W4407" s="43">
        <f>IF(X4407=O4407,"MENOR",IF(X4407=S4407,"PROM[MEN-MED]","PROMEDIO"))</f>
        <v/>
      </c>
      <c r="X4407" s="163">
        <f>IF(V4407&lt;=300%,O4407,IF(AND(V4407&gt;100%,V4407&lt;=150%),S4407,R4407))</f>
        <v/>
      </c>
      <c r="Y4407" s="162">
        <f>ROUND(X4407,0)</f>
        <v/>
      </c>
    </row>
    <row r="4408" ht="15.75" customHeight="1">
      <c r="B4408" s="32" t="inlineStr">
        <is>
          <t>6.3</t>
        </is>
      </c>
      <c r="C4408" s="32" t="n">
        <v>8714199</v>
      </c>
      <c r="D4408" s="59" t="inlineStr">
        <is>
          <t>CAMBIO DE BOMBA DE AGUA</t>
        </is>
      </c>
      <c r="E4408" s="56" t="inlineStr">
        <is>
          <t>cambio de bomba de agua</t>
        </is>
      </c>
      <c r="F4408" s="32" t="inlineStr">
        <is>
          <t>Unidad</t>
        </is>
      </c>
      <c r="G4408" s="35" t="inlineStr">
        <is>
          <t>suministro</t>
        </is>
      </c>
      <c r="H4408" s="159" t="n">
        <v>708538</v>
      </c>
      <c r="I4408" s="37" t="n">
        <v>158.91</v>
      </c>
      <c r="J4408" s="37" t="n">
        <v>151.76</v>
      </c>
      <c r="K4408" s="160">
        <f>H4408*(I4408/J4408)</f>
        <v/>
      </c>
      <c r="L4408" s="159" t="n">
        <v>1358279.5422</v>
      </c>
      <c r="M4408" s="159" t="n">
        <v>1318718</v>
      </c>
      <c r="N4408" s="159" t="n">
        <v>1424215.44</v>
      </c>
      <c r="O4408" s="162">
        <f>MIN(K4408,L4408,M4408,N4408)</f>
        <v/>
      </c>
      <c r="P4408" s="162">
        <f>MAX(K4408,L4408,M4408,N4408)</f>
        <v/>
      </c>
      <c r="Q4408" s="162">
        <f>MEDIAN(K4408,L4408,M4408,N4408)</f>
        <v/>
      </c>
      <c r="R4408" s="162">
        <f>AVERAGE(K4408,L4408,M4408,N4408)</f>
        <v/>
      </c>
      <c r="S4408" s="162">
        <f>AVERAGE(O4408,Q4408)</f>
        <v/>
      </c>
      <c r="T4408" s="162">
        <f>AVERAGE(P4408,Q4408)</f>
        <v/>
      </c>
      <c r="U4408" s="41">
        <f>STDEVA(K4408,L4408,M4408,N4408)</f>
        <v/>
      </c>
      <c r="V4408" s="42">
        <f>U4408/Q4408</f>
        <v/>
      </c>
      <c r="W4408" s="43">
        <f>IF(X4408=O4408,"MENOR",IF(X4408=S4408,"PROM[MEN-MED]","PROMEDIO"))</f>
        <v/>
      </c>
      <c r="X4408" s="163">
        <f>IF(V4408&lt;=300%,O4408,IF(AND(V4408&gt;100%,V4408&lt;=150%),S4408,R4408))</f>
        <v/>
      </c>
      <c r="Y4408" s="162">
        <f>ROUND(X4408,0)</f>
        <v/>
      </c>
    </row>
    <row r="4409" ht="15.75" customHeight="1">
      <c r="B4409" s="32" t="inlineStr">
        <is>
          <t>6.4</t>
        </is>
      </c>
      <c r="C4409" s="32" t="n">
        <v>8714199</v>
      </c>
      <c r="D4409" s="59" t="inlineStr">
        <is>
          <t>CAMBIO DE DEPOSITO RECUPERADOR DE AGUA</t>
        </is>
      </c>
      <c r="E4409" s="34" t="inlineStr">
        <is>
          <t>cambio de deposito recuperador de agua</t>
        </is>
      </c>
      <c r="F4409" s="32" t="inlineStr">
        <is>
          <t>Unidad</t>
        </is>
      </c>
      <c r="G4409" s="35" t="inlineStr">
        <is>
          <t>suministro</t>
        </is>
      </c>
      <c r="H4409" s="159" t="n">
        <v>410372</v>
      </c>
      <c r="I4409" s="37" t="n">
        <v>158.91</v>
      </c>
      <c r="J4409" s="37" t="n">
        <v>151.76</v>
      </c>
      <c r="K4409" s="160">
        <f>H4409*(I4409/J4409)</f>
        <v/>
      </c>
      <c r="L4409" s="159" t="n">
        <v>499744.665</v>
      </c>
      <c r="M4409" s="159" t="n">
        <v>485189</v>
      </c>
      <c r="N4409" s="159" t="n">
        <v>524004.12</v>
      </c>
      <c r="O4409" s="162">
        <f>MIN(K4409,L4409,M4409,N4409)</f>
        <v/>
      </c>
      <c r="P4409" s="162">
        <f>MAX(K4409,L4409,M4409,N4409)</f>
        <v/>
      </c>
      <c r="Q4409" s="162">
        <f>MEDIAN(K4409,L4409,M4409,N4409)</f>
        <v/>
      </c>
      <c r="R4409" s="162">
        <f>AVERAGE(K4409,L4409,M4409,N4409)</f>
        <v/>
      </c>
      <c r="S4409" s="162">
        <f>AVERAGE(O4409,Q4409)</f>
        <v/>
      </c>
      <c r="T4409" s="162">
        <f>AVERAGE(P4409,Q4409)</f>
        <v/>
      </c>
      <c r="U4409" s="41">
        <f>STDEVA(K4409,L4409,M4409,N4409)</f>
        <v/>
      </c>
      <c r="V4409" s="42">
        <f>U4409/Q4409</f>
        <v/>
      </c>
      <c r="W4409" s="43">
        <f>IF(X4409=O4409,"MENOR",IF(X4409=S4409,"PROM[MEN-MED]","PROMEDIO"))</f>
        <v/>
      </c>
      <c r="X4409" s="163">
        <f>IF(V4409&lt;=300%,O4409,IF(AND(V4409&gt;100%,V4409&lt;=150%),S4409,R4409))</f>
        <v/>
      </c>
      <c r="Y4409" s="162">
        <f>ROUND(X4409,0)</f>
        <v/>
      </c>
    </row>
    <row r="4410" ht="15.75" customHeight="1">
      <c r="B4410" s="32" t="inlineStr">
        <is>
          <t>6.5</t>
        </is>
      </c>
      <c r="C4410" s="32" t="n">
        <v>8714199</v>
      </c>
      <c r="D4410" s="59" t="inlineStr">
        <is>
          <t>CAMBIO DE FILTRO DE AIRE ACONDICIONADO Y/O CABINA</t>
        </is>
      </c>
      <c r="E4410" s="56" t="inlineStr">
        <is>
          <t>cambio de filtro de aire acondicionado y/o cabina</t>
        </is>
      </c>
      <c r="F4410" s="32" t="inlineStr">
        <is>
          <t>Unidad</t>
        </is>
      </c>
      <c r="G4410" s="35" t="inlineStr">
        <is>
          <t>suministro</t>
        </is>
      </c>
      <c r="H4410" s="159" t="n">
        <v>54716</v>
      </c>
      <c r="I4410" s="37" t="n">
        <v>158.91</v>
      </c>
      <c r="J4410" s="37" t="n">
        <v>151.76</v>
      </c>
      <c r="K4410" s="160">
        <f>H4410*(I4410/J4410)</f>
        <v/>
      </c>
      <c r="L4410" s="159" t="n">
        <v>67914.0854</v>
      </c>
      <c r="M4410" s="159" t="n">
        <v>65936</v>
      </c>
      <c r="N4410" s="159" t="n">
        <v>71210.88</v>
      </c>
      <c r="O4410" s="162">
        <f>MIN(K4410,L4410,M4410,N4410)</f>
        <v/>
      </c>
      <c r="P4410" s="162">
        <f>MAX(K4410,L4410,M4410,N4410)</f>
        <v/>
      </c>
      <c r="Q4410" s="162">
        <f>MEDIAN(K4410,L4410,M4410,N4410)</f>
        <v/>
      </c>
      <c r="R4410" s="162">
        <f>AVERAGE(K4410,L4410,M4410,N4410)</f>
        <v/>
      </c>
      <c r="S4410" s="162">
        <f>AVERAGE(O4410,Q4410)</f>
        <v/>
      </c>
      <c r="T4410" s="162">
        <f>AVERAGE(P4410,Q4410)</f>
        <v/>
      </c>
      <c r="U4410" s="41">
        <f>STDEVA(K4410,L4410,M4410,N4410)</f>
        <v/>
      </c>
      <c r="V4410" s="42">
        <f>U4410/Q4410</f>
        <v/>
      </c>
      <c r="W4410" s="43">
        <f>IF(X4410=O4410,"MENOR",IF(X4410=S4410,"PROM[MEN-MED]","PROMEDIO"))</f>
        <v/>
      </c>
      <c r="X4410" s="163">
        <f>IF(V4410&lt;=300%,O4410,IF(AND(V4410&gt;100%,V4410&lt;=150%),S4410,R4410))</f>
        <v/>
      </c>
      <c r="Y4410" s="162">
        <f>ROUND(X4410,0)</f>
        <v/>
      </c>
    </row>
    <row r="4411" ht="15.75" customHeight="1">
      <c r="B4411" s="32" t="inlineStr">
        <is>
          <t>6.6</t>
        </is>
      </c>
      <c r="C4411" s="32" t="n">
        <v>8714199</v>
      </c>
      <c r="D4411" s="59" t="inlineStr">
        <is>
          <t>CAMBIO DE MANGUERA INFERIOR DEL RADIADOR</t>
        </is>
      </c>
      <c r="E4411" s="56" t="inlineStr">
        <is>
          <t>cambio de manguera inferior del radiador</t>
        </is>
      </c>
      <c r="F4411" s="32" t="inlineStr">
        <is>
          <t>Unidad</t>
        </is>
      </c>
      <c r="G4411" s="35" t="inlineStr">
        <is>
          <t>suministro</t>
        </is>
      </c>
      <c r="H4411" s="159" t="n">
        <v>110018</v>
      </c>
      <c r="I4411" s="37" t="n">
        <v>158.91</v>
      </c>
      <c r="J4411" s="37" t="n">
        <v>151.76</v>
      </c>
      <c r="K4411" s="160">
        <f>H4411*(I4411/J4411)</f>
        <v/>
      </c>
      <c r="L4411" s="159" t="n">
        <v>168183.5449</v>
      </c>
      <c r="M4411" s="159" t="n">
        <v>163285</v>
      </c>
      <c r="N4411" s="159" t="n">
        <v>176347.8</v>
      </c>
      <c r="O4411" s="162">
        <f>MIN(K4411,L4411,M4411,N4411)</f>
        <v/>
      </c>
      <c r="P4411" s="162">
        <f>MAX(K4411,L4411,M4411,N4411)</f>
        <v/>
      </c>
      <c r="Q4411" s="162">
        <f>MEDIAN(K4411,L4411,M4411,N4411)</f>
        <v/>
      </c>
      <c r="R4411" s="162">
        <f>AVERAGE(K4411,L4411,M4411,N4411)</f>
        <v/>
      </c>
      <c r="S4411" s="162">
        <f>AVERAGE(O4411,Q4411)</f>
        <v/>
      </c>
      <c r="T4411" s="162">
        <f>AVERAGE(P4411,Q4411)</f>
        <v/>
      </c>
      <c r="U4411" s="41">
        <f>STDEVA(K4411,L4411,M4411,N4411)</f>
        <v/>
      </c>
      <c r="V4411" s="42">
        <f>U4411/Q4411</f>
        <v/>
      </c>
      <c r="W4411" s="43">
        <f>IF(X4411=O4411,"MENOR",IF(X4411=S4411,"PROM[MEN-MED]","PROMEDIO"))</f>
        <v/>
      </c>
      <c r="X4411" s="163">
        <f>IF(V4411&lt;=300%,O4411,IF(AND(V4411&gt;100%,V4411&lt;=150%),S4411,R4411))</f>
        <v/>
      </c>
      <c r="Y4411" s="162">
        <f>ROUND(X4411,0)</f>
        <v/>
      </c>
    </row>
    <row r="4412" ht="15.75" customHeight="1">
      <c r="B4412" s="32" t="inlineStr">
        <is>
          <t>6.7</t>
        </is>
      </c>
      <c r="C4412" s="32" t="n">
        <v>8714199</v>
      </c>
      <c r="D4412" s="59" t="inlineStr">
        <is>
          <t>CAMBIO DE MANGUERA SUPERIOR DEL RADIADOR</t>
        </is>
      </c>
      <c r="E4412" s="34" t="inlineStr">
        <is>
          <t>cambio de manguera superior del radiador</t>
        </is>
      </c>
      <c r="F4412" s="32" t="inlineStr">
        <is>
          <t>Unidad</t>
        </is>
      </c>
      <c r="G4412" s="35" t="inlineStr">
        <is>
          <t>suministro</t>
        </is>
      </c>
      <c r="H4412" s="159" t="n">
        <v>102840</v>
      </c>
      <c r="I4412" s="37" t="n">
        <v>158.91</v>
      </c>
      <c r="J4412" s="37" t="n">
        <v>151.76</v>
      </c>
      <c r="K4412" s="160">
        <f>H4412*(I4412/J4412)</f>
        <v/>
      </c>
      <c r="L4412" s="159" t="n">
        <v>168183.5449</v>
      </c>
      <c r="M4412" s="159" t="n">
        <v>163285</v>
      </c>
      <c r="N4412" s="159" t="n">
        <v>176347.8</v>
      </c>
      <c r="O4412" s="162">
        <f>MIN(K4412,L4412,M4412,N4412)</f>
        <v/>
      </c>
      <c r="P4412" s="162">
        <f>MAX(K4412,L4412,M4412,N4412)</f>
        <v/>
      </c>
      <c r="Q4412" s="162">
        <f>MEDIAN(K4412,L4412,M4412,N4412)</f>
        <v/>
      </c>
      <c r="R4412" s="162">
        <f>AVERAGE(K4412,L4412,M4412,N4412)</f>
        <v/>
      </c>
      <c r="S4412" s="162">
        <f>AVERAGE(O4412,Q4412)</f>
        <v/>
      </c>
      <c r="T4412" s="162">
        <f>AVERAGE(P4412,Q4412)</f>
        <v/>
      </c>
      <c r="U4412" s="41">
        <f>STDEVA(K4412,L4412,M4412,N4412)</f>
        <v/>
      </c>
      <c r="V4412" s="42">
        <f>U4412/Q4412</f>
        <v/>
      </c>
      <c r="W4412" s="43">
        <f>IF(X4412=O4412,"MENOR",IF(X4412=S4412,"PROM[MEN-MED]","PROMEDIO"))</f>
        <v/>
      </c>
      <c r="X4412" s="163">
        <f>IF(V4412&lt;=300%,O4412,IF(AND(V4412&gt;100%,V4412&lt;=150%),S4412,R4412))</f>
        <v/>
      </c>
      <c r="Y4412" s="162">
        <f>ROUND(X4412,0)</f>
        <v/>
      </c>
    </row>
    <row r="4413" ht="15.75" customHeight="1">
      <c r="B4413" s="32" t="inlineStr">
        <is>
          <t>6.8</t>
        </is>
      </c>
      <c r="C4413" s="32" t="n">
        <v>8714199</v>
      </c>
      <c r="D4413" s="59" t="inlineStr">
        <is>
          <t>CAMBIO DE MANGUERAS DEPOSITO REFRIGERANTE</t>
        </is>
      </c>
      <c r="E4413" s="34" t="inlineStr">
        <is>
          <t>cambio de mangueras deposito refrigerante</t>
        </is>
      </c>
      <c r="F4413" s="32" t="inlineStr">
        <is>
          <t>Unidad</t>
        </is>
      </c>
      <c r="G4413" s="35" t="inlineStr">
        <is>
          <t>suministro</t>
        </is>
      </c>
      <c r="H4413" s="159" t="n">
        <v>136791</v>
      </c>
      <c r="I4413" s="37" t="n">
        <v>158.91</v>
      </c>
      <c r="J4413" s="37" t="n">
        <v>151.76</v>
      </c>
      <c r="K4413" s="160">
        <f>H4413*(I4413/J4413)</f>
        <v/>
      </c>
      <c r="L4413" s="159" t="n">
        <v>166581.9001</v>
      </c>
      <c r="M4413" s="159" t="n">
        <v>161730</v>
      </c>
      <c r="N4413" s="159" t="n">
        <v>174668.4</v>
      </c>
      <c r="O4413" s="162">
        <f>MIN(K4413,L4413,M4413,N4413)</f>
        <v/>
      </c>
      <c r="P4413" s="162">
        <f>MAX(K4413,L4413,M4413,N4413)</f>
        <v/>
      </c>
      <c r="Q4413" s="162">
        <f>MEDIAN(K4413,L4413,M4413,N4413)</f>
        <v/>
      </c>
      <c r="R4413" s="162">
        <f>AVERAGE(K4413,L4413,M4413,N4413)</f>
        <v/>
      </c>
      <c r="S4413" s="162">
        <f>AVERAGE(O4413,Q4413)</f>
        <v/>
      </c>
      <c r="T4413" s="162">
        <f>AVERAGE(P4413,Q4413)</f>
        <v/>
      </c>
      <c r="U4413" s="41">
        <f>STDEVA(K4413,L4413,M4413,N4413)</f>
        <v/>
      </c>
      <c r="V4413" s="42">
        <f>U4413/Q4413</f>
        <v/>
      </c>
      <c r="W4413" s="43">
        <f>IF(X4413=O4413,"MENOR",IF(X4413=S4413,"PROM[MEN-MED]","PROMEDIO"))</f>
        <v/>
      </c>
      <c r="X4413" s="163">
        <f>IF(V4413&lt;=300%,O4413,IF(AND(V4413&gt;100%,V4413&lt;=150%),S4413,R4413))</f>
        <v/>
      </c>
      <c r="Y4413" s="162">
        <f>ROUND(X4413,0)</f>
        <v/>
      </c>
    </row>
    <row r="4414" ht="15.75" customHeight="1">
      <c r="B4414" s="32" t="inlineStr">
        <is>
          <t>6.9</t>
        </is>
      </c>
      <c r="C4414" s="32" t="n">
        <v>8714199</v>
      </c>
      <c r="D4414" s="59" t="inlineStr">
        <is>
          <t>CAMBIO DE RADIADOR DE REFRIGERACIÓN</t>
        </is>
      </c>
      <c r="E4414" s="34" t="inlineStr">
        <is>
          <t>cambio de radiador de refrigeración</t>
        </is>
      </c>
      <c r="F4414" s="32" t="inlineStr">
        <is>
          <t>Unidad</t>
        </is>
      </c>
      <c r="G4414" s="35" t="inlineStr">
        <is>
          <t>suministro</t>
        </is>
      </c>
      <c r="H4414" s="159" t="n">
        <v>322645</v>
      </c>
      <c r="I4414" s="37" t="n">
        <v>158.91</v>
      </c>
      <c r="J4414" s="37" t="n">
        <v>151.76</v>
      </c>
      <c r="K4414" s="160">
        <f>H4414*(I4414/J4414)</f>
        <v/>
      </c>
      <c r="L4414" s="159" t="n">
        <v>672733.1681</v>
      </c>
      <c r="M4414" s="159" t="n">
        <v>653139</v>
      </c>
      <c r="N4414" s="159" t="n">
        <v>705390.12</v>
      </c>
      <c r="O4414" s="162">
        <f>MIN(K4414,L4414,M4414,N4414)</f>
        <v/>
      </c>
      <c r="P4414" s="162">
        <f>MAX(K4414,L4414,M4414,N4414)</f>
        <v/>
      </c>
      <c r="Q4414" s="162">
        <f>MEDIAN(K4414,L4414,M4414,N4414)</f>
        <v/>
      </c>
      <c r="R4414" s="162">
        <f>AVERAGE(K4414,L4414,M4414,N4414)</f>
        <v/>
      </c>
      <c r="S4414" s="162">
        <f>AVERAGE(O4414,Q4414)</f>
        <v/>
      </c>
      <c r="T4414" s="162">
        <f>AVERAGE(P4414,Q4414)</f>
        <v/>
      </c>
      <c r="U4414" s="41">
        <f>STDEVA(K4414,L4414,M4414,N4414)</f>
        <v/>
      </c>
      <c r="V4414" s="42">
        <f>U4414/Q4414</f>
        <v/>
      </c>
      <c r="W4414" s="43">
        <f>IF(X4414=O4414,"MENOR",IF(X4414=S4414,"PROM[MEN-MED]","PROMEDIO"))</f>
        <v/>
      </c>
      <c r="X4414" s="163">
        <f>IF(V4414&lt;=300%,O4414,IF(AND(V4414&gt;100%,V4414&lt;=150%),S4414,R4414))</f>
        <v/>
      </c>
      <c r="Y4414" s="162">
        <f>ROUND(X4414,0)</f>
        <v/>
      </c>
    </row>
    <row r="4415" ht="15.75" customHeight="1">
      <c r="B4415" s="32" t="inlineStr">
        <is>
          <t>6.10</t>
        </is>
      </c>
      <c r="C4415" s="32" t="n">
        <v>8714199</v>
      </c>
      <c r="D4415" s="59" t="inlineStr">
        <is>
          <t>CAMBIO DE TAPA RADIADOR</t>
        </is>
      </c>
      <c r="E4415" s="34" t="inlineStr">
        <is>
          <t>cambio de tapa radiador</t>
        </is>
      </c>
      <c r="F4415" s="32" t="inlineStr">
        <is>
          <t>Unidad</t>
        </is>
      </c>
      <c r="G4415" s="35" t="inlineStr">
        <is>
          <t>suministro</t>
        </is>
      </c>
      <c r="H4415" s="159" t="n">
        <v>54716</v>
      </c>
      <c r="I4415" s="37" t="n">
        <v>158.91</v>
      </c>
      <c r="J4415" s="37" t="n">
        <v>151.76</v>
      </c>
      <c r="K4415" s="160">
        <f>H4415*(I4415/J4415)</f>
        <v/>
      </c>
      <c r="L4415" s="159" t="n">
        <v>68554.7457</v>
      </c>
      <c r="M4415" s="159" t="n">
        <v>66558</v>
      </c>
      <c r="N4415" s="159" t="n">
        <v>71882.64</v>
      </c>
      <c r="O4415" s="162">
        <f>MIN(K4415,L4415,M4415,N4415)</f>
        <v/>
      </c>
      <c r="P4415" s="162">
        <f>MAX(K4415,L4415,M4415,N4415)</f>
        <v/>
      </c>
      <c r="Q4415" s="162">
        <f>MEDIAN(K4415,L4415,M4415,N4415)</f>
        <v/>
      </c>
      <c r="R4415" s="162">
        <f>AVERAGE(K4415,L4415,M4415,N4415)</f>
        <v/>
      </c>
      <c r="S4415" s="162">
        <f>AVERAGE(O4415,Q4415)</f>
        <v/>
      </c>
      <c r="T4415" s="162">
        <f>AVERAGE(P4415,Q4415)</f>
        <v/>
      </c>
      <c r="U4415" s="41">
        <f>STDEVA(K4415,L4415,M4415,N4415)</f>
        <v/>
      </c>
      <c r="V4415" s="42">
        <f>U4415/Q4415</f>
        <v/>
      </c>
      <c r="W4415" s="43">
        <f>IF(X4415=O4415,"MENOR",IF(X4415=S4415,"PROM[MEN-MED]","PROMEDIO"))</f>
        <v/>
      </c>
      <c r="X4415" s="163">
        <f>IF(V4415&lt;=300%,O4415,IF(AND(V4415&gt;100%,V4415&lt;=150%),S4415,R4415))</f>
        <v/>
      </c>
      <c r="Y4415" s="162">
        <f>ROUND(X4415,0)</f>
        <v/>
      </c>
    </row>
    <row r="4416" ht="15.75" customHeight="1">
      <c r="B4416" s="32" t="inlineStr">
        <is>
          <t>6.11</t>
        </is>
      </c>
      <c r="C4416" s="32" t="n">
        <v>8714199</v>
      </c>
      <c r="D4416" s="59" t="inlineStr">
        <is>
          <t>CAMBIO DE TERMOSTATO</t>
        </is>
      </c>
      <c r="E4416" s="34" t="inlineStr">
        <is>
          <t>cambio de termostato</t>
        </is>
      </c>
      <c r="F4416" s="32" t="inlineStr">
        <is>
          <t>Unidad</t>
        </is>
      </c>
      <c r="G4416" s="35" t="inlineStr">
        <is>
          <t>suministro</t>
        </is>
      </c>
      <c r="H4416" s="159" t="n">
        <v>269294</v>
      </c>
      <c r="I4416" s="37" t="n">
        <v>158.91</v>
      </c>
      <c r="J4416" s="37" t="n">
        <v>151.76</v>
      </c>
      <c r="K4416" s="160">
        <f>H4416*(I4416/J4416)</f>
        <v/>
      </c>
      <c r="L4416" s="159" t="n">
        <v>659918.9387000001</v>
      </c>
      <c r="M4416" s="159" t="n">
        <v>640698</v>
      </c>
      <c r="N4416" s="159" t="n">
        <v>691953.84</v>
      </c>
      <c r="O4416" s="162">
        <f>MIN(K4416,L4416,M4416,N4416)</f>
        <v/>
      </c>
      <c r="P4416" s="162">
        <f>MAX(K4416,L4416,M4416,N4416)</f>
        <v/>
      </c>
      <c r="Q4416" s="162">
        <f>MEDIAN(K4416,L4416,M4416,N4416)</f>
        <v/>
      </c>
      <c r="R4416" s="162">
        <f>AVERAGE(K4416,L4416,M4416,N4416)</f>
        <v/>
      </c>
      <c r="S4416" s="162">
        <f>AVERAGE(O4416,Q4416)</f>
        <v/>
      </c>
      <c r="T4416" s="162">
        <f>AVERAGE(P4416,Q4416)</f>
        <v/>
      </c>
      <c r="U4416" s="41">
        <f>STDEVA(K4416,L4416,M4416,N4416)</f>
        <v/>
      </c>
      <c r="V4416" s="42">
        <f>U4416/Q4416</f>
        <v/>
      </c>
      <c r="W4416" s="43">
        <f>IF(X4416=O4416,"MENOR",IF(X4416=S4416,"PROM[MEN-MED]","PROMEDIO"))</f>
        <v/>
      </c>
      <c r="X4416" s="163">
        <f>IF(V4416&lt;=300%,O4416,IF(AND(V4416&gt;100%,V4416&lt;=150%),S4416,R4416))</f>
        <v/>
      </c>
      <c r="Y4416" s="162">
        <f>ROUND(X4416,0)</f>
        <v/>
      </c>
    </row>
    <row r="4417" ht="15.75" customHeight="1">
      <c r="B4417" s="32" t="inlineStr">
        <is>
          <t>6.12</t>
        </is>
      </c>
      <c r="C4417" s="32" t="n">
        <v>8714199</v>
      </c>
      <c r="D4417" s="59" t="inlineStr">
        <is>
          <t>CAMBIO DE TUBO DE REFRIGERANTE DE MOTOR (BOMBA DE AGUA)</t>
        </is>
      </c>
      <c r="E4417" s="34" t="inlineStr">
        <is>
          <t>cambio de tubo de refrigerante de motor (bomba de agua)</t>
        </is>
      </c>
      <c r="F4417" s="32" t="inlineStr">
        <is>
          <t>Unidad</t>
        </is>
      </c>
      <c r="G4417" s="35" t="inlineStr">
        <is>
          <t>suministro</t>
        </is>
      </c>
      <c r="H4417" s="159" t="n">
        <v>315517</v>
      </c>
      <c r="I4417" s="37" t="n">
        <v>158.91</v>
      </c>
      <c r="J4417" s="37" t="n">
        <v>151.76</v>
      </c>
      <c r="K4417" s="160">
        <f>H4417*(I4417/J4417)</f>
        <v/>
      </c>
      <c r="L4417" s="159" t="n">
        <v>504549.6232</v>
      </c>
      <c r="M4417" s="159" t="n">
        <v>489854</v>
      </c>
      <c r="N4417" s="159" t="n">
        <v>529042.3199999999</v>
      </c>
      <c r="O4417" s="162">
        <f>MIN(K4417,L4417,M4417,N4417)</f>
        <v/>
      </c>
      <c r="P4417" s="162">
        <f>MAX(K4417,L4417,M4417,N4417)</f>
        <v/>
      </c>
      <c r="Q4417" s="162">
        <f>MEDIAN(K4417,L4417,M4417,N4417)</f>
        <v/>
      </c>
      <c r="R4417" s="162">
        <f>AVERAGE(K4417,L4417,M4417,N4417)</f>
        <v/>
      </c>
      <c r="S4417" s="162">
        <f>AVERAGE(O4417,Q4417)</f>
        <v/>
      </c>
      <c r="T4417" s="162">
        <f>AVERAGE(P4417,Q4417)</f>
        <v/>
      </c>
      <c r="U4417" s="41">
        <f>STDEVA(K4417,L4417,M4417,N4417)</f>
        <v/>
      </c>
      <c r="V4417" s="42">
        <f>U4417/Q4417</f>
        <v/>
      </c>
      <c r="W4417" s="43">
        <f>IF(X4417=O4417,"MENOR",IF(X4417=S4417,"PROM[MEN-MED]","PROMEDIO"))</f>
        <v/>
      </c>
      <c r="X4417" s="163">
        <f>IF(V4417&lt;=300%,O4417,IF(AND(V4417&gt;100%,V4417&lt;=150%),S4417,R4417))</f>
        <v/>
      </c>
      <c r="Y4417" s="162">
        <f>ROUND(X4417,0)</f>
        <v/>
      </c>
    </row>
    <row r="4418" ht="15.75" customHeight="1">
      <c r="B4418" s="32" t="inlineStr">
        <is>
          <t>6.13</t>
        </is>
      </c>
      <c r="C4418" s="32" t="n">
        <v>8714199</v>
      </c>
      <c r="D4418" s="59" t="inlineStr">
        <is>
          <t>CAMBIO DE VENTILADOR DE REFRIGERACION DE MOTOR</t>
        </is>
      </c>
      <c r="E4418" s="34" t="inlineStr">
        <is>
          <t>cambio de ventilador de refrigeracion de motor</t>
        </is>
      </c>
      <c r="F4418" s="32" t="inlineStr">
        <is>
          <t>Unidad</t>
        </is>
      </c>
      <c r="G4418" s="35" t="inlineStr">
        <is>
          <t>suministro</t>
        </is>
      </c>
      <c r="H4418" s="159" t="n">
        <v>477026</v>
      </c>
      <c r="I4418" s="37" t="n">
        <v>158.91</v>
      </c>
      <c r="J4418" s="37" t="n">
        <v>151.76</v>
      </c>
      <c r="K4418" s="160">
        <f>H4418*(I4418/J4418)</f>
        <v/>
      </c>
      <c r="L4418" s="159" t="n">
        <v>1199706.9252</v>
      </c>
      <c r="M4418" s="159" t="n">
        <v>1164764</v>
      </c>
      <c r="N4418" s="159" t="n">
        <v>1257945.12</v>
      </c>
      <c r="O4418" s="162">
        <f>MIN(K4418,L4418,M4418,N4418)</f>
        <v/>
      </c>
      <c r="P4418" s="162">
        <f>MAX(K4418,L4418,M4418,N4418)</f>
        <v/>
      </c>
      <c r="Q4418" s="162">
        <f>MEDIAN(K4418,L4418,M4418,N4418)</f>
        <v/>
      </c>
      <c r="R4418" s="162">
        <f>AVERAGE(K4418,L4418,M4418,N4418)</f>
        <v/>
      </c>
      <c r="S4418" s="162">
        <f>AVERAGE(O4418,Q4418)</f>
        <v/>
      </c>
      <c r="T4418" s="162">
        <f>AVERAGE(P4418,Q4418)</f>
        <v/>
      </c>
      <c r="U4418" s="41">
        <f>STDEVA(K4418,L4418,M4418,N4418)</f>
        <v/>
      </c>
      <c r="V4418" s="42">
        <f>U4418/Q4418</f>
        <v/>
      </c>
      <c r="W4418" s="43">
        <f>IF(X4418=O4418,"MENOR",IF(X4418=S4418,"PROM[MEN-MED]","PROMEDIO"))</f>
        <v/>
      </c>
      <c r="X4418" s="163">
        <f>IF(V4418&lt;=300%,O4418,IF(AND(V4418&gt;100%,V4418&lt;=150%),S4418,R4418))</f>
        <v/>
      </c>
      <c r="Y4418" s="162">
        <f>ROUND(X4418,0)</f>
        <v/>
      </c>
    </row>
    <row r="4419" ht="15" customHeight="1">
      <c r="B4419" s="26" t="inlineStr">
        <is>
          <t>7.</t>
        </is>
      </c>
      <c r="C4419" s="142" t="inlineStr">
        <is>
          <t>MOTOR  Y SISTEMA DE ALIMENTACIÓN</t>
        </is>
      </c>
      <c r="H4419" s="157" t="n"/>
      <c r="I4419" s="29" t="n"/>
      <c r="J4419" s="29" t="n"/>
      <c r="K4419" s="157" t="n"/>
      <c r="L4419" s="157" t="n"/>
      <c r="M4419" s="157" t="n"/>
      <c r="N4419" s="157" t="n"/>
      <c r="O4419" s="29" t="n"/>
      <c r="P4419" s="29" t="n"/>
      <c r="Q4419" s="29" t="n"/>
      <c r="R4419" s="29" t="n"/>
      <c r="S4419" s="29" t="n"/>
      <c r="T4419" s="29" t="n"/>
      <c r="U4419" s="29" t="n"/>
      <c r="V4419" s="75" t="n"/>
      <c r="W4419" s="29" t="n"/>
      <c r="X4419" s="29" t="n"/>
      <c r="Y4419" s="29" t="n"/>
    </row>
    <row r="4420" ht="15.75" customHeight="1">
      <c r="B4420" s="57" t="inlineStr">
        <is>
          <t>7.1</t>
        </is>
      </c>
      <c r="C4420" s="32" t="n">
        <v>8714199</v>
      </c>
      <c r="D4420" s="59" t="inlineStr">
        <is>
          <t>CAMBIO DE SOPORTES DEL MOTOR</t>
        </is>
      </c>
      <c r="E4420" s="34" t="inlineStr">
        <is>
          <t>cambio de soportes del motor</t>
        </is>
      </c>
      <c r="F4420" s="32" t="inlineStr">
        <is>
          <t>Unidad</t>
        </is>
      </c>
      <c r="G4420" s="35" t="inlineStr">
        <is>
          <t>suministro</t>
        </is>
      </c>
      <c r="H4420" s="159" t="n">
        <v>683953</v>
      </c>
      <c r="I4420" s="37" t="n">
        <v>158.91</v>
      </c>
      <c r="J4420" s="37" t="n">
        <v>151.76</v>
      </c>
      <c r="K4420" s="160">
        <f>H4420*(I4420/J4420)</f>
        <v/>
      </c>
      <c r="L4420" s="159" t="n">
        <v>824898.1587</v>
      </c>
      <c r="M4420" s="159" t="n">
        <v>800872</v>
      </c>
      <c r="N4420" s="159" t="n">
        <v>864941.76</v>
      </c>
      <c r="O4420" s="162">
        <f>MIN(K4420,L4420,M4420,N4420)</f>
        <v/>
      </c>
      <c r="P4420" s="162">
        <f>MAX(K4420,L4420,M4420,N4420)</f>
        <v/>
      </c>
      <c r="Q4420" s="162">
        <f>MEDIAN(K4420,L4420,M4420,N4420)</f>
        <v/>
      </c>
      <c r="R4420" s="162">
        <f>AVERAGE(K4420,L4420,M4420,N4420)</f>
        <v/>
      </c>
      <c r="S4420" s="162">
        <f>AVERAGE(O4420,Q4420)</f>
        <v/>
      </c>
      <c r="T4420" s="162">
        <f>AVERAGE(P4420,Q4420)</f>
        <v/>
      </c>
      <c r="U4420" s="41">
        <f>STDEVA(K4420,L4420,M4420,N4420)</f>
        <v/>
      </c>
      <c r="V4420" s="42">
        <f>U4420/Q4420</f>
        <v/>
      </c>
      <c r="W4420" s="43">
        <f>IF(X4420=O4420,"MENOR",IF(X4420=S4420,"PROM[MEN-MED]","PROMEDIO"))</f>
        <v/>
      </c>
      <c r="X4420" s="163">
        <f>IF(V4420&lt;=300%,O4420,IF(AND(V4420&gt;100%,V4420&lt;=150%),S4420,R4420))</f>
        <v/>
      </c>
      <c r="Y4420" s="162">
        <f>ROUND(X4420,0)</f>
        <v/>
      </c>
    </row>
    <row r="4421" ht="15.75" customHeight="1">
      <c r="B4421" s="57" t="inlineStr">
        <is>
          <t>7.2</t>
        </is>
      </c>
      <c r="C4421" s="32" t="n">
        <v>8714199</v>
      </c>
      <c r="D4421" s="59" t="inlineStr">
        <is>
          <t>CAMBIO DE ABRAZADERAS DE MANGURERAS SISTEMA DE ALIMENTACION</t>
        </is>
      </c>
      <c r="E4421" s="34" t="inlineStr">
        <is>
          <t>cambio de abrazaderas de mangureras sistema de alimentacion</t>
        </is>
      </c>
      <c r="F4421" s="32" t="inlineStr">
        <is>
          <t>Unidad</t>
        </is>
      </c>
      <c r="G4421" s="35" t="inlineStr">
        <is>
          <t>suministro</t>
        </is>
      </c>
      <c r="H4421" s="159" t="n">
        <v>410372</v>
      </c>
      <c r="I4421" s="37" t="n">
        <v>158.91</v>
      </c>
      <c r="J4421" s="37" t="n">
        <v>151.76</v>
      </c>
      <c r="K4421" s="160">
        <f>H4421*(I4421/J4421)</f>
        <v/>
      </c>
      <c r="L4421" s="159" t="n">
        <v>504549.6232</v>
      </c>
      <c r="M4421" s="159" t="n">
        <v>489854</v>
      </c>
      <c r="N4421" s="159" t="n">
        <v>529042.3199999999</v>
      </c>
      <c r="O4421" s="162">
        <f>MIN(K4421,L4421,M4421,N4421)</f>
        <v/>
      </c>
      <c r="P4421" s="162">
        <f>MAX(K4421,L4421,M4421,N4421)</f>
        <v/>
      </c>
      <c r="Q4421" s="162">
        <f>MEDIAN(K4421,L4421,M4421,N4421)</f>
        <v/>
      </c>
      <c r="R4421" s="162">
        <f>AVERAGE(K4421,L4421,M4421,N4421)</f>
        <v/>
      </c>
      <c r="S4421" s="162">
        <f>AVERAGE(O4421,Q4421)</f>
        <v/>
      </c>
      <c r="T4421" s="162">
        <f>AVERAGE(P4421,Q4421)</f>
        <v/>
      </c>
      <c r="U4421" s="41">
        <f>STDEVA(K4421,L4421,M4421,N4421)</f>
        <v/>
      </c>
      <c r="V4421" s="42">
        <f>U4421/Q4421</f>
        <v/>
      </c>
      <c r="W4421" s="43">
        <f>IF(X4421=O4421,"MENOR",IF(X4421=S4421,"PROM[MEN-MED]","PROMEDIO"))</f>
        <v/>
      </c>
      <c r="X4421" s="163">
        <f>IF(V4421&lt;=300%,O4421,IF(AND(V4421&gt;100%,V4421&lt;=150%),S4421,R4421))</f>
        <v/>
      </c>
      <c r="Y4421" s="162">
        <f>ROUND(X4421,0)</f>
        <v/>
      </c>
    </row>
    <row r="4422" ht="15.75" customHeight="1">
      <c r="B4422" s="57" t="inlineStr">
        <is>
          <t>7.3</t>
        </is>
      </c>
      <c r="C4422" s="32" t="n">
        <v>8714199</v>
      </c>
      <c r="D4422" s="59" t="inlineStr">
        <is>
          <t>CAMBIO DE CUERPO DE ACELERACIÓN (CUERPO DE MARIPOSA)</t>
        </is>
      </c>
      <c r="E4422" s="56" t="inlineStr">
        <is>
          <t>cambio de cuerpo de aceleración (cuerpo de mariposa)</t>
        </is>
      </c>
      <c r="F4422" s="32" t="inlineStr">
        <is>
          <t>Unidad</t>
        </is>
      </c>
      <c r="G4422" s="35" t="inlineStr">
        <is>
          <t>suministro</t>
        </is>
      </c>
      <c r="H4422" s="159" t="n">
        <v>410372</v>
      </c>
      <c r="I4422" s="37" t="n">
        <v>158.91</v>
      </c>
      <c r="J4422" s="37" t="n">
        <v>151.76</v>
      </c>
      <c r="K4422" s="160">
        <f>H4422*(I4422/J4422)</f>
        <v/>
      </c>
      <c r="L4422" s="159" t="n">
        <v>504549.6232</v>
      </c>
      <c r="M4422" s="159" t="n">
        <v>489854</v>
      </c>
      <c r="N4422" s="159" t="n">
        <v>529042.3199999999</v>
      </c>
      <c r="O4422" s="162">
        <f>MIN(K4422,L4422,M4422,N4422)</f>
        <v/>
      </c>
      <c r="P4422" s="162">
        <f>MAX(K4422,L4422,M4422,N4422)</f>
        <v/>
      </c>
      <c r="Q4422" s="162">
        <f>MEDIAN(K4422,L4422,M4422,N4422)</f>
        <v/>
      </c>
      <c r="R4422" s="162">
        <f>AVERAGE(K4422,L4422,M4422,N4422)</f>
        <v/>
      </c>
      <c r="S4422" s="162">
        <f>AVERAGE(O4422,Q4422)</f>
        <v/>
      </c>
      <c r="T4422" s="162">
        <f>AVERAGE(P4422,Q4422)</f>
        <v/>
      </c>
      <c r="U4422" s="41">
        <f>STDEVA(K4422,L4422,M4422,N4422)</f>
        <v/>
      </c>
      <c r="V4422" s="42">
        <f>U4422/Q4422</f>
        <v/>
      </c>
      <c r="W4422" s="43">
        <f>IF(X4422=O4422,"MENOR",IF(X4422=S4422,"PROM[MEN-MED]","PROMEDIO"))</f>
        <v/>
      </c>
      <c r="X4422" s="163">
        <f>IF(V4422&lt;=300%,O4422,IF(AND(V4422&gt;100%,V4422&lt;=150%),S4422,R4422))</f>
        <v/>
      </c>
      <c r="Y4422" s="162">
        <f>ROUND(X4422,0)</f>
        <v/>
      </c>
    </row>
    <row r="4423" ht="15.75" customHeight="1">
      <c r="B4423" s="57" t="inlineStr">
        <is>
          <t>7.4</t>
        </is>
      </c>
      <c r="C4423" s="32" t="n">
        <v>8714199</v>
      </c>
      <c r="D4423" s="59" t="inlineStr">
        <is>
          <t>CAMBIO DE FILTRO DE AIRE</t>
        </is>
      </c>
      <c r="E4423" s="56" t="inlineStr">
        <is>
          <t>cambio de filtro de aire</t>
        </is>
      </c>
      <c r="F4423" s="32" t="inlineStr">
        <is>
          <t>Unidad</t>
        </is>
      </c>
      <c r="G4423" s="35" t="inlineStr">
        <is>
          <t>suministro</t>
        </is>
      </c>
      <c r="H4423" s="159" t="n">
        <v>87948</v>
      </c>
      <c r="I4423" s="37" t="n">
        <v>158.91</v>
      </c>
      <c r="J4423" s="37" t="n">
        <v>151.76</v>
      </c>
      <c r="K4423" s="160">
        <f>H4423*(I4423/J4423)</f>
        <v/>
      </c>
      <c r="L4423" s="159" t="n">
        <v>499744.665</v>
      </c>
      <c r="M4423" s="159" t="n">
        <v>485189</v>
      </c>
      <c r="N4423" s="159" t="n">
        <v>524004.12</v>
      </c>
      <c r="O4423" s="162">
        <f>MIN(K4423,L4423,M4423,N4423)</f>
        <v/>
      </c>
      <c r="P4423" s="162">
        <f>MAX(K4423,L4423,M4423,N4423)</f>
        <v/>
      </c>
      <c r="Q4423" s="162">
        <f>MEDIAN(K4423,L4423,M4423,N4423)</f>
        <v/>
      </c>
      <c r="R4423" s="162">
        <f>AVERAGE(K4423,L4423,M4423,N4423)</f>
        <v/>
      </c>
      <c r="S4423" s="162">
        <f>AVERAGE(O4423,Q4423)</f>
        <v/>
      </c>
      <c r="T4423" s="162">
        <f>AVERAGE(P4423,Q4423)</f>
        <v/>
      </c>
      <c r="U4423" s="41">
        <f>STDEVA(K4423,L4423,M4423,N4423)</f>
        <v/>
      </c>
      <c r="V4423" s="42">
        <f>U4423/Q4423</f>
        <v/>
      </c>
      <c r="W4423" s="43">
        <f>IF(X4423=O4423,"MENOR",IF(X4423=S4423,"PROM[MEN-MED]","PROMEDIO"))</f>
        <v/>
      </c>
      <c r="X4423" s="163">
        <f>IF(V4423&lt;=300%,O4423,IF(AND(V4423&gt;100%,V4423&lt;=150%),S4423,R4423))</f>
        <v/>
      </c>
      <c r="Y4423" s="162">
        <f>ROUND(X4423,0)</f>
        <v/>
      </c>
    </row>
    <row r="4424" ht="15.75" customHeight="1">
      <c r="B4424" s="57" t="inlineStr">
        <is>
          <t>7.5</t>
        </is>
      </c>
      <c r="C4424" s="32" t="n">
        <v>8714199</v>
      </c>
      <c r="D4424" s="59" t="inlineStr">
        <is>
          <t xml:space="preserve">CAMBIO DE FILTRO DE COMBUSTIBLE </t>
        </is>
      </c>
      <c r="E4424" s="56" t="inlineStr">
        <is>
          <t xml:space="preserve">cambio de filtro de combustible </t>
        </is>
      </c>
      <c r="F4424" s="32" t="inlineStr">
        <is>
          <t>Unidad</t>
        </is>
      </c>
      <c r="G4424" s="35" t="inlineStr">
        <is>
          <t>suministro</t>
        </is>
      </c>
      <c r="H4424" s="159" t="n">
        <v>152959</v>
      </c>
      <c r="I4424" s="37" t="n">
        <v>158.91</v>
      </c>
      <c r="J4424" s="37" t="n">
        <v>151.76</v>
      </c>
      <c r="K4424" s="160">
        <f>H4424*(I4424/J4424)</f>
        <v/>
      </c>
      <c r="L4424" s="159" t="n">
        <v>499744.665</v>
      </c>
      <c r="M4424" s="159" t="n">
        <v>485189</v>
      </c>
      <c r="N4424" s="159" t="n">
        <v>524004.12</v>
      </c>
      <c r="O4424" s="162">
        <f>MIN(K4424,L4424,M4424,N4424)</f>
        <v/>
      </c>
      <c r="P4424" s="162">
        <f>MAX(K4424,L4424,M4424,N4424)</f>
        <v/>
      </c>
      <c r="Q4424" s="162">
        <f>MEDIAN(K4424,L4424,M4424,N4424)</f>
        <v/>
      </c>
      <c r="R4424" s="162">
        <f>AVERAGE(K4424,L4424,M4424,N4424)</f>
        <v/>
      </c>
      <c r="S4424" s="162">
        <f>AVERAGE(O4424,Q4424)</f>
        <v/>
      </c>
      <c r="T4424" s="162">
        <f>AVERAGE(P4424,Q4424)</f>
        <v/>
      </c>
      <c r="U4424" s="41">
        <f>STDEVA(K4424,L4424,M4424,N4424)</f>
        <v/>
      </c>
      <c r="V4424" s="42">
        <f>U4424/Q4424</f>
        <v/>
      </c>
      <c r="W4424" s="43">
        <f>IF(X4424=O4424,"MENOR",IF(X4424=S4424,"PROM[MEN-MED]","PROMEDIO"))</f>
        <v/>
      </c>
      <c r="X4424" s="163">
        <f>IF(V4424&lt;=300%,O4424,IF(AND(V4424&gt;100%,V4424&lt;=150%),S4424,R4424))</f>
        <v/>
      </c>
      <c r="Y4424" s="162">
        <f>ROUND(X4424,0)</f>
        <v/>
      </c>
    </row>
    <row r="4425" ht="15.75" customHeight="1">
      <c r="B4425" s="57" t="inlineStr">
        <is>
          <t>7.6</t>
        </is>
      </c>
      <c r="C4425" s="32" t="n">
        <v>8714199</v>
      </c>
      <c r="D4425" s="59" t="inlineStr">
        <is>
          <t>CAMBIO DE MANGUERAS DE DESFOGUE MOTOR</t>
        </is>
      </c>
      <c r="E4425" s="56" t="inlineStr">
        <is>
          <t>cambio de mangueras de desfogue motor</t>
        </is>
      </c>
      <c r="F4425" s="32" t="inlineStr">
        <is>
          <t>Unidad</t>
        </is>
      </c>
      <c r="G4425" s="35" t="inlineStr">
        <is>
          <t>suministro</t>
        </is>
      </c>
      <c r="H4425" s="159" t="n">
        <v>107567</v>
      </c>
      <c r="I4425" s="37" t="n">
        <v>158.91</v>
      </c>
      <c r="J4425" s="37" t="n">
        <v>151.76</v>
      </c>
      <c r="K4425" s="160">
        <f>H4425*(I4425/J4425)</f>
        <v/>
      </c>
      <c r="L4425" s="159" t="n">
        <v>824898.1587</v>
      </c>
      <c r="M4425" s="159" t="n">
        <v>800872</v>
      </c>
      <c r="N4425" s="159" t="n">
        <v>864941.76</v>
      </c>
      <c r="O4425" s="162">
        <f>MIN(K4425,L4425,M4425,N4425)</f>
        <v/>
      </c>
      <c r="P4425" s="162">
        <f>MAX(K4425,L4425,M4425,N4425)</f>
        <v/>
      </c>
      <c r="Q4425" s="162">
        <f>MEDIAN(K4425,L4425,M4425,N4425)</f>
        <v/>
      </c>
      <c r="R4425" s="162">
        <f>AVERAGE(K4425,L4425,M4425,N4425)</f>
        <v/>
      </c>
      <c r="S4425" s="162">
        <f>AVERAGE(O4425,Q4425)</f>
        <v/>
      </c>
      <c r="T4425" s="162">
        <f>AVERAGE(P4425,Q4425)</f>
        <v/>
      </c>
      <c r="U4425" s="41">
        <f>STDEVA(K4425,L4425,M4425,N4425)</f>
        <v/>
      </c>
      <c r="V4425" s="42">
        <f>U4425/Q4425</f>
        <v/>
      </c>
      <c r="W4425" s="43">
        <f>IF(X4425=O4425,"MENOR",IF(X4425=S4425,"PROM[MEN-MED]","PROMEDIO"))</f>
        <v/>
      </c>
      <c r="X4425" s="163">
        <f>IF(V4425&lt;=300%,O4425,IF(AND(V4425&gt;100%,V4425&lt;=150%),S4425,R4425))</f>
        <v/>
      </c>
      <c r="Y4425" s="162">
        <f>ROUND(X4425,0)</f>
        <v/>
      </c>
    </row>
    <row r="4426" ht="15.75" customHeight="1">
      <c r="B4426" s="57" t="inlineStr">
        <is>
          <t>7.7</t>
        </is>
      </c>
      <c r="C4426" s="32" t="n">
        <v>8714199</v>
      </c>
      <c r="D4426" s="59" t="inlineStr">
        <is>
          <t>CAMBIO DE BOMBA DE ACEITE</t>
        </is>
      </c>
      <c r="E4426" s="56" t="inlineStr">
        <is>
          <t>cambio de bomba de aceite</t>
        </is>
      </c>
      <c r="F4426" s="32" t="inlineStr">
        <is>
          <t>Unidad</t>
        </is>
      </c>
      <c r="G4426" s="35" t="inlineStr">
        <is>
          <t>suministro</t>
        </is>
      </c>
      <c r="H4426" s="159" t="n">
        <v>683953</v>
      </c>
      <c r="I4426" s="37" t="n">
        <v>158.91</v>
      </c>
      <c r="J4426" s="37" t="n">
        <v>151.76</v>
      </c>
      <c r="K4426" s="160">
        <f>H4426*(I4426/J4426)</f>
        <v/>
      </c>
      <c r="L4426" s="159" t="n">
        <v>848924.9727</v>
      </c>
      <c r="M4426" s="159" t="n">
        <v>824199</v>
      </c>
      <c r="N4426" s="159" t="n">
        <v>890134.92</v>
      </c>
      <c r="O4426" s="162">
        <f>MIN(K4426,L4426,M4426,N4426)</f>
        <v/>
      </c>
      <c r="P4426" s="162">
        <f>MAX(K4426,L4426,M4426,N4426)</f>
        <v/>
      </c>
      <c r="Q4426" s="162">
        <f>MEDIAN(K4426,L4426,M4426,N4426)</f>
        <v/>
      </c>
      <c r="R4426" s="162">
        <f>AVERAGE(K4426,L4426,M4426,N4426)</f>
        <v/>
      </c>
      <c r="S4426" s="162">
        <f>AVERAGE(O4426,Q4426)</f>
        <v/>
      </c>
      <c r="T4426" s="162">
        <f>AVERAGE(P4426,Q4426)</f>
        <v/>
      </c>
      <c r="U4426" s="41">
        <f>STDEVA(K4426,L4426,M4426,N4426)</f>
        <v/>
      </c>
      <c r="V4426" s="42">
        <f>U4426/Q4426</f>
        <v/>
      </c>
      <c r="W4426" s="43">
        <f>IF(X4426=O4426,"MENOR",IF(X4426=S4426,"PROM[MEN-MED]","PROMEDIO"))</f>
        <v/>
      </c>
      <c r="X4426" s="163">
        <f>IF(V4426&lt;=300%,O4426,IF(AND(V4426&gt;100%,V4426&lt;=150%),S4426,R4426))</f>
        <v/>
      </c>
      <c r="Y4426" s="162">
        <f>ROUND(X4426,0)</f>
        <v/>
      </c>
    </row>
    <row r="4427" ht="15.75" customHeight="1">
      <c r="B4427" s="57" t="inlineStr">
        <is>
          <t>7.8</t>
        </is>
      </c>
      <c r="C4427" s="32" t="n">
        <v>8714199</v>
      </c>
      <c r="D4427" s="59" t="inlineStr">
        <is>
          <t>CAMBIO DE FILTRO DE ACEITE</t>
        </is>
      </c>
      <c r="E4427" s="56" t="inlineStr">
        <is>
          <t>cambio de filtro de aceite</t>
        </is>
      </c>
      <c r="F4427" s="32" t="inlineStr">
        <is>
          <t>Unidad</t>
        </is>
      </c>
      <c r="G4427" s="35" t="inlineStr">
        <is>
          <t>suministro</t>
        </is>
      </c>
      <c r="H4427" s="159" t="n">
        <v>88995</v>
      </c>
      <c r="I4427" s="37" t="n">
        <v>158.91</v>
      </c>
      <c r="J4427" s="37" t="n">
        <v>151.76</v>
      </c>
      <c r="K4427" s="160">
        <f>H4427*(I4427/J4427)</f>
        <v/>
      </c>
      <c r="L4427" s="159" t="n">
        <v>499744.665</v>
      </c>
      <c r="M4427" s="159" t="n">
        <v>485189</v>
      </c>
      <c r="N4427" s="159" t="n">
        <v>524004.12</v>
      </c>
      <c r="O4427" s="162">
        <f>MIN(K4427,L4427,M4427,N4427)</f>
        <v/>
      </c>
      <c r="P4427" s="162">
        <f>MAX(K4427,L4427,M4427,N4427)</f>
        <v/>
      </c>
      <c r="Q4427" s="162">
        <f>MEDIAN(K4427,L4427,M4427,N4427)</f>
        <v/>
      </c>
      <c r="R4427" s="162">
        <f>AVERAGE(K4427,L4427,M4427,N4427)</f>
        <v/>
      </c>
      <c r="S4427" s="162">
        <f>AVERAGE(O4427,Q4427)</f>
        <v/>
      </c>
      <c r="T4427" s="162">
        <f>AVERAGE(P4427,Q4427)</f>
        <v/>
      </c>
      <c r="U4427" s="41">
        <f>STDEVA(K4427,L4427,M4427,N4427)</f>
        <v/>
      </c>
      <c r="V4427" s="42">
        <f>U4427/Q4427</f>
        <v/>
      </c>
      <c r="W4427" s="43">
        <f>IF(X4427=O4427,"MENOR",IF(X4427=S4427,"PROM[MEN-MED]","PROMEDIO"))</f>
        <v/>
      </c>
      <c r="X4427" s="163">
        <f>IF(V4427&lt;=300%,O4427,IF(AND(V4427&gt;100%,V4427&lt;=150%),S4427,R4427))</f>
        <v/>
      </c>
      <c r="Y4427" s="162">
        <f>ROUND(X4427,0)</f>
        <v/>
      </c>
    </row>
    <row r="4428" ht="15.75" customHeight="1">
      <c r="B4428" s="57" t="inlineStr">
        <is>
          <t>7.9</t>
        </is>
      </c>
      <c r="C4428" s="32" t="n">
        <v>8714199</v>
      </c>
      <c r="D4428" s="58" t="inlineStr">
        <is>
          <t>CAMBIO DE VARILLA MEDIDORA DE ACEITE</t>
        </is>
      </c>
      <c r="E4428" s="56" t="inlineStr">
        <is>
          <t>cambio de varilla medidora de aceite</t>
        </is>
      </c>
      <c r="F4428" s="32" t="inlineStr">
        <is>
          <t>Unidad</t>
        </is>
      </c>
      <c r="G4428" s="35" t="inlineStr">
        <is>
          <t>suministro</t>
        </is>
      </c>
      <c r="H4428" s="159" t="n">
        <v>85849</v>
      </c>
      <c r="I4428" s="37" t="n">
        <v>158.91</v>
      </c>
      <c r="J4428" s="37" t="n">
        <v>151.76</v>
      </c>
      <c r="K4428" s="160">
        <f>H4428*(I4428/J4428)</f>
        <v/>
      </c>
      <c r="L4428" s="159" t="n">
        <v>848924.9727</v>
      </c>
      <c r="M4428" s="159" t="n">
        <v>824199</v>
      </c>
      <c r="N4428" s="159" t="n">
        <v>890134.92</v>
      </c>
      <c r="O4428" s="162">
        <f>MIN(K4428,L4428,M4428,N4428)</f>
        <v/>
      </c>
      <c r="P4428" s="162">
        <f>MAX(K4428,L4428,M4428,N4428)</f>
        <v/>
      </c>
      <c r="Q4428" s="162">
        <f>MEDIAN(K4428,L4428,M4428,N4428)</f>
        <v/>
      </c>
      <c r="R4428" s="162">
        <f>AVERAGE(K4428,L4428,M4428,N4428)</f>
        <v/>
      </c>
      <c r="S4428" s="162">
        <f>AVERAGE(O4428,Q4428)</f>
        <v/>
      </c>
      <c r="T4428" s="162">
        <f>AVERAGE(P4428,Q4428)</f>
        <v/>
      </c>
      <c r="U4428" s="41">
        <f>STDEVA(K4428,L4428,M4428,N4428)</f>
        <v/>
      </c>
      <c r="V4428" s="42">
        <f>U4428/Q4428</f>
        <v/>
      </c>
      <c r="W4428" s="43">
        <f>IF(X4428=O4428,"MENOR",IF(X4428=S4428,"PROM[MEN-MED]","PROMEDIO"))</f>
        <v/>
      </c>
      <c r="X4428" s="163">
        <f>IF(V4428&lt;=300%,O4428,IF(AND(V4428&gt;100%,V4428&lt;=150%),S4428,R4428))</f>
        <v/>
      </c>
      <c r="Y4428" s="162">
        <f>ROUND(X4428,0)</f>
        <v/>
      </c>
    </row>
    <row r="4429" ht="15" customHeight="1">
      <c r="B4429" s="26" t="inlineStr">
        <is>
          <t>8.</t>
        </is>
      </c>
      <c r="C4429" s="142" t="inlineStr">
        <is>
          <t>CARROCERIA - CHASIS  Y ACCESORIOS</t>
        </is>
      </c>
      <c r="H4429" s="157" t="n"/>
      <c r="I4429" s="29" t="n"/>
      <c r="J4429" s="29" t="n"/>
      <c r="K4429" s="157" t="n"/>
      <c r="L4429" s="157" t="n"/>
      <c r="M4429" s="157" t="n"/>
      <c r="N4429" s="157" t="n"/>
      <c r="O4429" s="29" t="n"/>
      <c r="P4429" s="29" t="n"/>
      <c r="Q4429" s="29" t="n"/>
      <c r="R4429" s="29" t="n"/>
      <c r="S4429" s="29" t="n"/>
      <c r="T4429" s="29" t="n"/>
      <c r="U4429" s="29" t="n"/>
      <c r="V4429" s="75" t="n"/>
      <c r="W4429" s="29" t="n"/>
      <c r="X4429" s="29" t="n"/>
      <c r="Y4429" s="29" t="n"/>
    </row>
    <row r="4430" ht="15.75" customHeight="1">
      <c r="B4430" s="57" t="inlineStr">
        <is>
          <t>8.1</t>
        </is>
      </c>
      <c r="C4430" s="32" t="n">
        <v>8714199</v>
      </c>
      <c r="D4430" s="58" t="inlineStr">
        <is>
          <t>CAMBIO DE ALARMA</t>
        </is>
      </c>
      <c r="E4430" s="34" t="inlineStr">
        <is>
          <t>cambio de alarma</t>
        </is>
      </c>
      <c r="F4430" s="32" t="inlineStr">
        <is>
          <t>Unidad</t>
        </is>
      </c>
      <c r="G4430" s="35" t="inlineStr">
        <is>
          <t>suministro</t>
        </is>
      </c>
      <c r="H4430" s="159" t="n">
        <v>273325</v>
      </c>
      <c r="I4430" s="37" t="n">
        <v>158.91</v>
      </c>
      <c r="J4430" s="37" t="n">
        <v>151.76</v>
      </c>
      <c r="K4430" s="160">
        <f>H4430*(I4430/J4430)</f>
        <v/>
      </c>
      <c r="L4430" s="159" t="n">
        <v>999488.3066</v>
      </c>
      <c r="M4430" s="159" t="n">
        <v>970377</v>
      </c>
      <c r="N4430" s="159" t="n">
        <v>1048007.16</v>
      </c>
      <c r="O4430" s="162">
        <f>MIN(K4430,L4430,M4430,N4430)</f>
        <v/>
      </c>
      <c r="P4430" s="162">
        <f>MAX(K4430,L4430,M4430,N4430)</f>
        <v/>
      </c>
      <c r="Q4430" s="162">
        <f>MEDIAN(K4430,L4430,M4430,N4430)</f>
        <v/>
      </c>
      <c r="R4430" s="162">
        <f>AVERAGE(K4430,L4430,M4430,N4430)</f>
        <v/>
      </c>
      <c r="S4430" s="162">
        <f>AVERAGE(O4430,Q4430)</f>
        <v/>
      </c>
      <c r="T4430" s="162">
        <f>AVERAGE(P4430,Q4430)</f>
        <v/>
      </c>
      <c r="U4430" s="41">
        <f>STDEVA(K4430,L4430,M4430,N4430)</f>
        <v/>
      </c>
      <c r="V4430" s="42">
        <f>U4430/Q4430</f>
        <v/>
      </c>
      <c r="W4430" s="43">
        <f>IF(X4430=O4430,"MENOR",IF(X4430=S4430,"PROM[MEN-MED]","PROMEDIO"))</f>
        <v/>
      </c>
      <c r="X4430" s="163">
        <f>IF(V4430&lt;=300%,O4430,IF(AND(V4430&gt;100%,V4430&lt;=150%),S4430,R4430))</f>
        <v/>
      </c>
      <c r="Y4430" s="162">
        <f>ROUND(X4430,0)</f>
        <v/>
      </c>
    </row>
    <row r="4431" ht="15.75" customHeight="1">
      <c r="B4431" s="57" t="inlineStr">
        <is>
          <t>8.2</t>
        </is>
      </c>
      <c r="C4431" s="32" t="n">
        <v>8714199</v>
      </c>
      <c r="D4431" s="58" t="inlineStr">
        <is>
          <t>CAMBIO DE CHAPA DE LA PUERTA (CERRADURA)</t>
        </is>
      </c>
      <c r="E4431" s="56" t="inlineStr">
        <is>
          <t>cambio de chapa de la puerta (cerradura)</t>
        </is>
      </c>
      <c r="F4431" s="32" t="inlineStr">
        <is>
          <t>Unidad</t>
        </is>
      </c>
      <c r="G4431" s="35" t="inlineStr">
        <is>
          <t>suministro</t>
        </is>
      </c>
      <c r="H4431" s="159" t="n">
        <v>214648</v>
      </c>
      <c r="I4431" s="37" t="n">
        <v>158.91</v>
      </c>
      <c r="J4431" s="37" t="n">
        <v>151.76</v>
      </c>
      <c r="K4431" s="160">
        <f>H4431*(I4431/J4431)</f>
        <v/>
      </c>
      <c r="L4431" s="159" t="n">
        <v>514160.5511</v>
      </c>
      <c r="M4431" s="159" t="n">
        <v>499185</v>
      </c>
      <c r="N4431" s="159" t="n">
        <v>539119.8</v>
      </c>
      <c r="O4431" s="162">
        <f>MIN(K4431,L4431,M4431,N4431)</f>
        <v/>
      </c>
      <c r="P4431" s="162">
        <f>MAX(K4431,L4431,M4431,N4431)</f>
        <v/>
      </c>
      <c r="Q4431" s="162">
        <f>MEDIAN(K4431,L4431,M4431,N4431)</f>
        <v/>
      </c>
      <c r="R4431" s="162">
        <f>AVERAGE(K4431,L4431,M4431,N4431)</f>
        <v/>
      </c>
      <c r="S4431" s="162">
        <f>AVERAGE(O4431,Q4431)</f>
        <v/>
      </c>
      <c r="T4431" s="162">
        <f>AVERAGE(P4431,Q4431)</f>
        <v/>
      </c>
      <c r="U4431" s="41">
        <f>STDEVA(K4431,L4431,M4431,N4431)</f>
        <v/>
      </c>
      <c r="V4431" s="42">
        <f>U4431/Q4431</f>
        <v/>
      </c>
      <c r="W4431" s="43">
        <f>IF(X4431=O4431,"MENOR",IF(X4431=S4431,"PROM[MEN-MED]","PROMEDIO"))</f>
        <v/>
      </c>
      <c r="X4431" s="163">
        <f>IF(V4431&lt;=300%,O4431,IF(AND(V4431&gt;100%,V4431&lt;=150%),S4431,R4431))</f>
        <v/>
      </c>
      <c r="Y4431" s="162">
        <f>ROUND(X4431,0)</f>
        <v/>
      </c>
    </row>
    <row r="4432" ht="15.75" customHeight="1">
      <c r="B4432" s="57" t="inlineStr">
        <is>
          <t>8.3</t>
        </is>
      </c>
      <c r="C4432" s="32" t="n">
        <v>8714199</v>
      </c>
      <c r="D4432" s="71" t="inlineStr">
        <is>
          <t xml:space="preserve">CAMBIO DE CONTROL ELEVA VIDRIOS PUERTAS </t>
        </is>
      </c>
      <c r="E4432" s="56" t="inlineStr">
        <is>
          <t xml:space="preserve">cambio de control eleva vidrios puertas </t>
        </is>
      </c>
      <c r="F4432" s="32" t="inlineStr">
        <is>
          <t>Unidad</t>
        </is>
      </c>
      <c r="G4432" s="35" t="inlineStr">
        <is>
          <t>suministro</t>
        </is>
      </c>
      <c r="H4432" s="159" t="n">
        <v>295380</v>
      </c>
      <c r="I4432" s="37" t="n">
        <v>158.91</v>
      </c>
      <c r="J4432" s="37" t="n">
        <v>151.76</v>
      </c>
      <c r="K4432" s="160">
        <f>H4432*(I4432/J4432)</f>
        <v/>
      </c>
      <c r="L4432" s="159" t="n">
        <v>494938.6953</v>
      </c>
      <c r="M4432" s="159" t="n">
        <v>480523</v>
      </c>
      <c r="N4432" s="159" t="n">
        <v>518964.84</v>
      </c>
      <c r="O4432" s="162">
        <f>MIN(K4432,L4432,M4432,N4432)</f>
        <v/>
      </c>
      <c r="P4432" s="162">
        <f>MAX(K4432,L4432,M4432,N4432)</f>
        <v/>
      </c>
      <c r="Q4432" s="162">
        <f>MEDIAN(K4432,L4432,M4432,N4432)</f>
        <v/>
      </c>
      <c r="R4432" s="162">
        <f>AVERAGE(K4432,L4432,M4432,N4432)</f>
        <v/>
      </c>
      <c r="S4432" s="162">
        <f>AVERAGE(O4432,Q4432)</f>
        <v/>
      </c>
      <c r="T4432" s="162">
        <f>AVERAGE(P4432,Q4432)</f>
        <v/>
      </c>
      <c r="U4432" s="41">
        <f>STDEVA(K4432,L4432,M4432,N4432)</f>
        <v/>
      </c>
      <c r="V4432" s="42">
        <f>U4432/Q4432</f>
        <v/>
      </c>
      <c r="W4432" s="43">
        <f>IF(X4432=O4432,"MENOR",IF(X4432=S4432,"PROM[MEN-MED]","PROMEDIO"))</f>
        <v/>
      </c>
      <c r="X4432" s="163">
        <f>IF(V4432&lt;=300%,O4432,IF(AND(V4432&gt;100%,V4432&lt;=150%),S4432,R4432))</f>
        <v/>
      </c>
      <c r="Y4432" s="162">
        <f>ROUND(X4432,0)</f>
        <v/>
      </c>
    </row>
    <row r="4433" ht="15.75" customHeight="1">
      <c r="B4433" s="57" t="inlineStr">
        <is>
          <t>8.4</t>
        </is>
      </c>
      <c r="C4433" s="32" t="n">
        <v>8714199</v>
      </c>
      <c r="D4433" s="58" t="inlineStr">
        <is>
          <t>CAMBIO DE MOTOR ELEVA VIDRIOS PUERTAS</t>
        </is>
      </c>
      <c r="E4433" s="56" t="inlineStr">
        <is>
          <t>cambio de motor eleva vidrios puertas</t>
        </is>
      </c>
      <c r="F4433" s="32" t="inlineStr">
        <is>
          <t>Unidad</t>
        </is>
      </c>
      <c r="G4433" s="35" t="inlineStr">
        <is>
          <t>suministro</t>
        </is>
      </c>
      <c r="H4433" s="159" t="n">
        <v>295380</v>
      </c>
      <c r="I4433" s="37" t="n">
        <v>158.91</v>
      </c>
      <c r="J4433" s="37" t="n">
        <v>151.76</v>
      </c>
      <c r="K4433" s="160">
        <f>H4433*(I4433/J4433)</f>
        <v/>
      </c>
      <c r="L4433" s="159" t="n">
        <v>672733.1681</v>
      </c>
      <c r="M4433" s="159" t="n">
        <v>653139</v>
      </c>
      <c r="N4433" s="159" t="n">
        <v>705390.12</v>
      </c>
      <c r="O4433" s="162">
        <f>MIN(K4433,L4433,M4433,N4433)</f>
        <v/>
      </c>
      <c r="P4433" s="162">
        <f>MAX(K4433,L4433,M4433,N4433)</f>
        <v/>
      </c>
      <c r="Q4433" s="162">
        <f>MEDIAN(K4433,L4433,M4433,N4433)</f>
        <v/>
      </c>
      <c r="R4433" s="162">
        <f>AVERAGE(K4433,L4433,M4433,N4433)</f>
        <v/>
      </c>
      <c r="S4433" s="162">
        <f>AVERAGE(O4433,Q4433)</f>
        <v/>
      </c>
      <c r="T4433" s="162">
        <f>AVERAGE(P4433,Q4433)</f>
        <v/>
      </c>
      <c r="U4433" s="41">
        <f>STDEVA(K4433,L4433,M4433,N4433)</f>
        <v/>
      </c>
      <c r="V4433" s="42">
        <f>U4433/Q4433</f>
        <v/>
      </c>
      <c r="W4433" s="43">
        <f>IF(X4433=O4433,"MENOR",IF(X4433=S4433,"PROM[MEN-MED]","PROMEDIO"))</f>
        <v/>
      </c>
      <c r="X4433" s="163">
        <f>IF(V4433&lt;=300%,O4433,IF(AND(V4433&gt;100%,V4433&lt;=150%),S4433,R4433))</f>
        <v/>
      </c>
      <c r="Y4433" s="162">
        <f>ROUND(X4433,0)</f>
        <v/>
      </c>
    </row>
    <row r="4434" ht="15.75" customHeight="1">
      <c r="B4434" s="57" t="inlineStr">
        <is>
          <t>8.5</t>
        </is>
      </c>
      <c r="C4434" s="32" t="n">
        <v>8714199</v>
      </c>
      <c r="D4434" s="58" t="inlineStr">
        <is>
          <t>CAMBIO DE GUAYA CAPOT</t>
        </is>
      </c>
      <c r="E4434" s="56" t="inlineStr">
        <is>
          <t>cambio de guaya capot</t>
        </is>
      </c>
      <c r="F4434" s="32" t="inlineStr">
        <is>
          <t>Unidad</t>
        </is>
      </c>
      <c r="G4434" s="35" t="inlineStr">
        <is>
          <t>suministro</t>
        </is>
      </c>
      <c r="H4434" s="159" t="n">
        <v>316228</v>
      </c>
      <c r="I4434" s="37" t="n">
        <v>158.91</v>
      </c>
      <c r="J4434" s="37" t="n">
        <v>151.76</v>
      </c>
      <c r="K4434" s="160">
        <f>H4434*(I4434/J4434)</f>
        <v/>
      </c>
      <c r="L4434" s="159" t="n">
        <v>856933.2205000001</v>
      </c>
      <c r="M4434" s="159" t="n">
        <v>831974</v>
      </c>
      <c r="N4434" s="159" t="n">
        <v>898531.92</v>
      </c>
      <c r="O4434" s="162">
        <f>MIN(K4434,L4434,M4434,N4434)</f>
        <v/>
      </c>
      <c r="P4434" s="162">
        <f>MAX(K4434,L4434,M4434,N4434)</f>
        <v/>
      </c>
      <c r="Q4434" s="162">
        <f>MEDIAN(K4434,L4434,M4434,N4434)</f>
        <v/>
      </c>
      <c r="R4434" s="162">
        <f>AVERAGE(K4434,L4434,M4434,N4434)</f>
        <v/>
      </c>
      <c r="S4434" s="162">
        <f>AVERAGE(O4434,Q4434)</f>
        <v/>
      </c>
      <c r="T4434" s="162">
        <f>AVERAGE(P4434,Q4434)</f>
        <v/>
      </c>
      <c r="U4434" s="41">
        <f>STDEVA(K4434,L4434,M4434,N4434)</f>
        <v/>
      </c>
      <c r="V4434" s="42">
        <f>U4434/Q4434</f>
        <v/>
      </c>
      <c r="W4434" s="43">
        <f>IF(X4434=O4434,"MENOR",IF(X4434=S4434,"PROM[MEN-MED]","PROMEDIO"))</f>
        <v/>
      </c>
      <c r="X4434" s="163">
        <f>IF(V4434&lt;=300%,O4434,IF(AND(V4434&gt;100%,V4434&lt;=150%),S4434,R4434))</f>
        <v/>
      </c>
      <c r="Y4434" s="162">
        <f>ROUND(X4434,0)</f>
        <v/>
      </c>
    </row>
    <row r="4435" ht="15.75" customHeight="1">
      <c r="B4435" s="57" t="inlineStr">
        <is>
          <t>8.6</t>
        </is>
      </c>
      <c r="C4435" s="32" t="n">
        <v>8714199</v>
      </c>
      <c r="D4435" s="58" t="inlineStr">
        <is>
          <t>CAMBIO DE EMPAQUES PUERTAS</t>
        </is>
      </c>
      <c r="E4435" s="56" t="inlineStr">
        <is>
          <t>cambio de empaques puertas</t>
        </is>
      </c>
      <c r="F4435" s="32" t="inlineStr">
        <is>
          <t>Unidad</t>
        </is>
      </c>
      <c r="G4435" s="35" t="inlineStr">
        <is>
          <t>suministro</t>
        </is>
      </c>
      <c r="H4435" s="159" t="n">
        <v>315638</v>
      </c>
      <c r="I4435" s="37" t="n">
        <v>158.91</v>
      </c>
      <c r="J4435" s="37" t="n">
        <v>151.76</v>
      </c>
      <c r="K4435" s="160">
        <f>H4435*(I4435/J4435)</f>
        <v/>
      </c>
      <c r="L4435" s="159" t="n">
        <v>672733.1681</v>
      </c>
      <c r="M4435" s="159" t="n">
        <v>653139</v>
      </c>
      <c r="N4435" s="159" t="n">
        <v>705390.12</v>
      </c>
      <c r="O4435" s="162">
        <f>MIN(K4435,L4435,M4435,N4435)</f>
        <v/>
      </c>
      <c r="P4435" s="162">
        <f>MAX(K4435,L4435,M4435,N4435)</f>
        <v/>
      </c>
      <c r="Q4435" s="162">
        <f>MEDIAN(K4435,L4435,M4435,N4435)</f>
        <v/>
      </c>
      <c r="R4435" s="162">
        <f>AVERAGE(K4435,L4435,M4435,N4435)</f>
        <v/>
      </c>
      <c r="S4435" s="162">
        <f>AVERAGE(O4435,Q4435)</f>
        <v/>
      </c>
      <c r="T4435" s="162">
        <f>AVERAGE(P4435,Q4435)</f>
        <v/>
      </c>
      <c r="U4435" s="41">
        <f>STDEVA(K4435,L4435,M4435,N4435)</f>
        <v/>
      </c>
      <c r="V4435" s="42">
        <f>U4435/Q4435</f>
        <v/>
      </c>
      <c r="W4435" s="43">
        <f>IF(X4435=O4435,"MENOR",IF(X4435=S4435,"PROM[MEN-MED]","PROMEDIO"))</f>
        <v/>
      </c>
      <c r="X4435" s="163">
        <f>IF(V4435&lt;=300%,O4435,IF(AND(V4435&gt;100%,V4435&lt;=150%),S4435,R4435))</f>
        <v/>
      </c>
      <c r="Y4435" s="162">
        <f>ROUND(X4435,0)</f>
        <v/>
      </c>
    </row>
    <row r="4436" ht="15.75" customHeight="1">
      <c r="B4436" s="57" t="inlineStr">
        <is>
          <t>8.7</t>
        </is>
      </c>
      <c r="C4436" s="32" t="n">
        <v>8714199</v>
      </c>
      <c r="D4436" s="58" t="inlineStr">
        <is>
          <t>CAMBIO DE ESPARRAGO</t>
        </is>
      </c>
      <c r="E4436" s="56" t="inlineStr">
        <is>
          <t>cambio de esparrago</t>
        </is>
      </c>
      <c r="F4436" s="32" t="inlineStr">
        <is>
          <t>Unidad</t>
        </is>
      </c>
      <c r="G4436" s="35" t="inlineStr">
        <is>
          <t>suministro</t>
        </is>
      </c>
      <c r="H4436" s="159" t="n">
        <v>136791</v>
      </c>
      <c r="I4436" s="37" t="n">
        <v>158.91</v>
      </c>
      <c r="J4436" s="37" t="n">
        <v>151.76</v>
      </c>
      <c r="K4436" s="160">
        <f>H4436*(I4436/J4436)</f>
        <v/>
      </c>
      <c r="L4436" s="159" t="n">
        <v>168183.5449</v>
      </c>
      <c r="M4436" s="159" t="n">
        <v>163285</v>
      </c>
      <c r="N4436" s="159" t="n">
        <v>176347.8</v>
      </c>
      <c r="O4436" s="162">
        <f>MIN(K4436,L4436,M4436,N4436)</f>
        <v/>
      </c>
      <c r="P4436" s="162">
        <f>MAX(K4436,L4436,M4436,N4436)</f>
        <v/>
      </c>
      <c r="Q4436" s="162">
        <f>MEDIAN(K4436,L4436,M4436,N4436)</f>
        <v/>
      </c>
      <c r="R4436" s="162">
        <f>AVERAGE(K4436,L4436,M4436,N4436)</f>
        <v/>
      </c>
      <c r="S4436" s="162">
        <f>AVERAGE(O4436,Q4436)</f>
        <v/>
      </c>
      <c r="T4436" s="162">
        <f>AVERAGE(P4436,Q4436)</f>
        <v/>
      </c>
      <c r="U4436" s="41">
        <f>STDEVA(K4436,L4436,M4436,N4436)</f>
        <v/>
      </c>
      <c r="V4436" s="42">
        <f>U4436/Q4436</f>
        <v/>
      </c>
      <c r="W4436" s="43">
        <f>IF(X4436=O4436,"MENOR",IF(X4436=S4436,"PROM[MEN-MED]","PROMEDIO"))</f>
        <v/>
      </c>
      <c r="X4436" s="163">
        <f>IF(V4436&lt;=300%,O4436,IF(AND(V4436&gt;100%,V4436&lt;=150%),S4436,R4436))</f>
        <v/>
      </c>
      <c r="Y4436" s="162">
        <f>ROUND(X4436,0)</f>
        <v/>
      </c>
    </row>
    <row r="4437" ht="15.75" customHeight="1">
      <c r="B4437" s="57" t="inlineStr">
        <is>
          <t>8.8</t>
        </is>
      </c>
      <c r="C4437" s="32" t="n">
        <v>8714199</v>
      </c>
      <c r="D4437" s="58" t="inlineStr">
        <is>
          <t>CAMBIO DE ESPEJO RETROVISOR INTERIOR</t>
        </is>
      </c>
      <c r="E4437" s="56" t="inlineStr">
        <is>
          <t>cambio de espejo retrovisor interior</t>
        </is>
      </c>
      <c r="F4437" s="32" t="inlineStr">
        <is>
          <t>Unidad</t>
        </is>
      </c>
      <c r="G4437" s="35" t="inlineStr">
        <is>
          <t>suministro</t>
        </is>
      </c>
      <c r="H4437" s="159" t="n">
        <v>181898</v>
      </c>
      <c r="I4437" s="37" t="n">
        <v>158.91</v>
      </c>
      <c r="J4437" s="37" t="n">
        <v>151.76</v>
      </c>
      <c r="K4437" s="160">
        <f>H4437*(I4437/J4437)</f>
        <v/>
      </c>
      <c r="L4437" s="159" t="n">
        <v>336366.0664</v>
      </c>
      <c r="M4437" s="159" t="n">
        <v>326569</v>
      </c>
      <c r="N4437" s="159" t="n">
        <v>352694.52</v>
      </c>
      <c r="O4437" s="162">
        <f>MIN(K4437,L4437,M4437,N4437)</f>
        <v/>
      </c>
      <c r="P4437" s="162">
        <f>MAX(K4437,L4437,M4437,N4437)</f>
        <v/>
      </c>
      <c r="Q4437" s="162">
        <f>MEDIAN(K4437,L4437,M4437,N4437)</f>
        <v/>
      </c>
      <c r="R4437" s="162">
        <f>AVERAGE(K4437,L4437,M4437,N4437)</f>
        <v/>
      </c>
      <c r="S4437" s="162">
        <f>AVERAGE(O4437,Q4437)</f>
        <v/>
      </c>
      <c r="T4437" s="162">
        <f>AVERAGE(P4437,Q4437)</f>
        <v/>
      </c>
      <c r="U4437" s="41">
        <f>STDEVA(K4437,L4437,M4437,N4437)</f>
        <v/>
      </c>
      <c r="V4437" s="42">
        <f>U4437/Q4437</f>
        <v/>
      </c>
      <c r="W4437" s="43">
        <f>IF(X4437=O4437,"MENOR",IF(X4437=S4437,"PROM[MEN-MED]","PROMEDIO"))</f>
        <v/>
      </c>
      <c r="X4437" s="163">
        <f>IF(V4437&lt;=300%,O4437,IF(AND(V4437&gt;100%,V4437&lt;=150%),S4437,R4437))</f>
        <v/>
      </c>
      <c r="Y4437" s="162">
        <f>ROUND(X4437,0)</f>
        <v/>
      </c>
    </row>
    <row r="4438" ht="15.75" customHeight="1">
      <c r="B4438" s="57" t="inlineStr">
        <is>
          <t>8.9</t>
        </is>
      </c>
      <c r="C4438" s="32" t="n">
        <v>8714199</v>
      </c>
      <c r="D4438" s="58" t="inlineStr">
        <is>
          <t>CAMBIO DE ESPEJO RETROVISOR LATERAL</t>
        </is>
      </c>
      <c r="E4438" s="56" t="inlineStr">
        <is>
          <t>cambio de espejo retrovisor lateral</t>
        </is>
      </c>
      <c r="F4438" s="32" t="inlineStr">
        <is>
          <t>Unidad</t>
        </is>
      </c>
      <c r="G4438" s="35" t="inlineStr">
        <is>
          <t>suministro</t>
        </is>
      </c>
      <c r="H4438" s="159" t="n">
        <v>195457</v>
      </c>
      <c r="I4438" s="37" t="n">
        <v>158.91</v>
      </c>
      <c r="J4438" s="37" t="n">
        <v>151.76</v>
      </c>
      <c r="K4438" s="160">
        <f>H4438*(I4438/J4438)</f>
        <v/>
      </c>
      <c r="L4438" s="159" t="n">
        <v>504549.6232</v>
      </c>
      <c r="M4438" s="159" t="n">
        <v>489854</v>
      </c>
      <c r="N4438" s="159" t="n">
        <v>529042.3199999999</v>
      </c>
      <c r="O4438" s="162">
        <f>MIN(K4438,L4438,M4438,N4438)</f>
        <v/>
      </c>
      <c r="P4438" s="162">
        <f>MAX(K4438,L4438,M4438,N4438)</f>
        <v/>
      </c>
      <c r="Q4438" s="162">
        <f>MEDIAN(K4438,L4438,M4438,N4438)</f>
        <v/>
      </c>
      <c r="R4438" s="162">
        <f>AVERAGE(K4438,L4438,M4438,N4438)</f>
        <v/>
      </c>
      <c r="S4438" s="162">
        <f>AVERAGE(O4438,Q4438)</f>
        <v/>
      </c>
      <c r="T4438" s="162">
        <f>AVERAGE(P4438,Q4438)</f>
        <v/>
      </c>
      <c r="U4438" s="41">
        <f>STDEVA(K4438,L4438,M4438,N4438)</f>
        <v/>
      </c>
      <c r="V4438" s="42">
        <f>U4438/Q4438</f>
        <v/>
      </c>
      <c r="W4438" s="43">
        <f>IF(X4438=O4438,"MENOR",IF(X4438=S4438,"PROM[MEN-MED]","PROMEDIO"))</f>
        <v/>
      </c>
      <c r="X4438" s="163">
        <f>IF(V4438&lt;=300%,O4438,IF(AND(V4438&gt;100%,V4438&lt;=150%),S4438,R4438))</f>
        <v/>
      </c>
      <c r="Y4438" s="162">
        <f>ROUND(X4438,0)</f>
        <v/>
      </c>
    </row>
    <row r="4439" ht="15.75" customHeight="1">
      <c r="B4439" s="57" t="inlineStr">
        <is>
          <t>8.10</t>
        </is>
      </c>
      <c r="C4439" s="32" t="n">
        <v>8714199</v>
      </c>
      <c r="D4439" s="58" t="inlineStr">
        <is>
          <t>CAMBIO DE UNIDAD SELLADA (FAROLA)</t>
        </is>
      </c>
      <c r="E4439" s="56" t="inlineStr">
        <is>
          <t>cambio de unidad sellada (farola)</t>
        </is>
      </c>
      <c r="F4439" s="32" t="inlineStr">
        <is>
          <t>Unidad</t>
        </is>
      </c>
      <c r="G4439" s="35" t="inlineStr">
        <is>
          <t>suministro</t>
        </is>
      </c>
      <c r="H4439" s="159" t="n">
        <v>173281</v>
      </c>
      <c r="I4439" s="37" t="n">
        <v>158.91</v>
      </c>
      <c r="J4439" s="37" t="n">
        <v>151.76</v>
      </c>
      <c r="K4439" s="160">
        <f>H4439*(I4439/J4439)</f>
        <v/>
      </c>
      <c r="L4439" s="159" t="n">
        <v>666325.5416999999</v>
      </c>
      <c r="M4439" s="159" t="n">
        <v>646918</v>
      </c>
      <c r="N4439" s="159" t="n">
        <v>698671.4399999999</v>
      </c>
      <c r="O4439" s="162">
        <f>MIN(K4439,L4439,M4439,N4439)</f>
        <v/>
      </c>
      <c r="P4439" s="162">
        <f>MAX(K4439,L4439,M4439,N4439)</f>
        <v/>
      </c>
      <c r="Q4439" s="162">
        <f>MEDIAN(K4439,L4439,M4439,N4439)</f>
        <v/>
      </c>
      <c r="R4439" s="162">
        <f>AVERAGE(K4439,L4439,M4439,N4439)</f>
        <v/>
      </c>
      <c r="S4439" s="162">
        <f>AVERAGE(O4439,Q4439)</f>
        <v/>
      </c>
      <c r="T4439" s="162">
        <f>AVERAGE(P4439,Q4439)</f>
        <v/>
      </c>
      <c r="U4439" s="41">
        <f>STDEVA(K4439,L4439,M4439,N4439)</f>
        <v/>
      </c>
      <c r="V4439" s="42">
        <f>U4439/Q4439</f>
        <v/>
      </c>
      <c r="W4439" s="43">
        <f>IF(X4439=O4439,"MENOR",IF(X4439=S4439,"PROM[MEN-MED]","PROMEDIO"))</f>
        <v/>
      </c>
      <c r="X4439" s="163">
        <f>IF(V4439&lt;=300%,O4439,IF(AND(V4439&gt;100%,V4439&lt;=150%),S4439,R4439))</f>
        <v/>
      </c>
      <c r="Y4439" s="162">
        <f>ROUND(X4439,0)</f>
        <v/>
      </c>
    </row>
    <row r="4440" ht="15.75" customHeight="1">
      <c r="B4440" s="57" t="inlineStr">
        <is>
          <t>8.11</t>
        </is>
      </c>
      <c r="C4440" s="32" t="n">
        <v>8714199</v>
      </c>
      <c r="D4440" s="58" t="inlineStr">
        <is>
          <t>CAMBIO DE CINTURON DE SEGURIDAD TRASERO</t>
        </is>
      </c>
      <c r="E4440" s="56" t="inlineStr">
        <is>
          <t>cambio de cinturon de seguridad trasero</t>
        </is>
      </c>
      <c r="F4440" s="32" t="inlineStr">
        <is>
          <t>Unidad</t>
        </is>
      </c>
      <c r="G4440" s="35" t="inlineStr">
        <is>
          <t>suministro</t>
        </is>
      </c>
      <c r="H4440" s="159" t="n">
        <v>171897</v>
      </c>
      <c r="I4440" s="37" t="n">
        <v>158.91</v>
      </c>
      <c r="J4440" s="37" t="n">
        <v>151.76</v>
      </c>
      <c r="K4440" s="160">
        <f>H4440*(I4440/J4440)</f>
        <v/>
      </c>
      <c r="L4440" s="159" t="n">
        <v>848924.9727</v>
      </c>
      <c r="M4440" s="159" t="n">
        <v>824199</v>
      </c>
      <c r="N4440" s="159" t="n">
        <v>890134.92</v>
      </c>
      <c r="O4440" s="162">
        <f>MIN(K4440,L4440,M4440,N4440)</f>
        <v/>
      </c>
      <c r="P4440" s="162">
        <f>MAX(K4440,L4440,M4440,N4440)</f>
        <v/>
      </c>
      <c r="Q4440" s="162">
        <f>MEDIAN(K4440,L4440,M4440,N4440)</f>
        <v/>
      </c>
      <c r="R4440" s="162">
        <f>AVERAGE(K4440,L4440,M4440,N4440)</f>
        <v/>
      </c>
      <c r="S4440" s="162">
        <f>AVERAGE(O4440,Q4440)</f>
        <v/>
      </c>
      <c r="T4440" s="162">
        <f>AVERAGE(P4440,Q4440)</f>
        <v/>
      </c>
      <c r="U4440" s="41">
        <f>STDEVA(K4440,L4440,M4440,N4440)</f>
        <v/>
      </c>
      <c r="V4440" s="42">
        <f>U4440/Q4440</f>
        <v/>
      </c>
      <c r="W4440" s="43">
        <f>IF(X4440=O4440,"MENOR",IF(X4440=S4440,"PROM[MEN-MED]","PROMEDIO"))</f>
        <v/>
      </c>
      <c r="X4440" s="163">
        <f>IF(V4440&lt;=300%,O4440,IF(AND(V4440&gt;100%,V4440&lt;=150%),S4440,R4440))</f>
        <v/>
      </c>
      <c r="Y4440" s="162">
        <f>ROUND(X4440,0)</f>
        <v/>
      </c>
    </row>
    <row r="4441" ht="15.75" customHeight="1">
      <c r="B4441" s="57" t="inlineStr">
        <is>
          <t>8.12</t>
        </is>
      </c>
      <c r="C4441" s="32" t="n">
        <v>8714199</v>
      </c>
      <c r="D4441" s="58" t="inlineStr">
        <is>
          <t>CAMBIO DE CINTURON DE SEGURIDAD DELANTERO</t>
        </is>
      </c>
      <c r="E4441" s="56" t="inlineStr">
        <is>
          <t>cambio de cinturon de seguridad delantero</t>
        </is>
      </c>
      <c r="F4441" s="32" t="inlineStr">
        <is>
          <t>Unidad</t>
        </is>
      </c>
      <c r="G4441" s="35" t="inlineStr">
        <is>
          <t>suministro</t>
        </is>
      </c>
      <c r="H4441" s="159" t="n">
        <v>171901</v>
      </c>
      <c r="I4441" s="37" t="n">
        <v>158.91</v>
      </c>
      <c r="J4441" s="37" t="n">
        <v>151.76</v>
      </c>
      <c r="K4441" s="160">
        <f>H4441*(I4441/J4441)</f>
        <v/>
      </c>
      <c r="L4441" s="159" t="n">
        <v>685546.3741</v>
      </c>
      <c r="M4441" s="159" t="n">
        <v>665579</v>
      </c>
      <c r="N4441" s="159" t="n">
        <v>718825.3199999999</v>
      </c>
      <c r="O4441" s="162">
        <f>MIN(K4441,L4441,M4441,N4441)</f>
        <v/>
      </c>
      <c r="P4441" s="162">
        <f>MAX(K4441,L4441,M4441,N4441)</f>
        <v/>
      </c>
      <c r="Q4441" s="162">
        <f>MEDIAN(K4441,L4441,M4441,N4441)</f>
        <v/>
      </c>
      <c r="R4441" s="162">
        <f>AVERAGE(K4441,L4441,M4441,N4441)</f>
        <v/>
      </c>
      <c r="S4441" s="162">
        <f>AVERAGE(O4441,Q4441)</f>
        <v/>
      </c>
      <c r="T4441" s="162">
        <f>AVERAGE(P4441,Q4441)</f>
        <v/>
      </c>
      <c r="U4441" s="41">
        <f>STDEVA(K4441,L4441,M4441,N4441)</f>
        <v/>
      </c>
      <c r="V4441" s="42">
        <f>U4441/Q4441</f>
        <v/>
      </c>
      <c r="W4441" s="43">
        <f>IF(X4441=O4441,"MENOR",IF(X4441=S4441,"PROM[MEN-MED]","PROMEDIO"))</f>
        <v/>
      </c>
      <c r="X4441" s="163">
        <f>IF(V4441&lt;=300%,O4441,IF(AND(V4441&gt;100%,V4441&lt;=150%),S4441,R4441))</f>
        <v/>
      </c>
      <c r="Y4441" s="162">
        <f>ROUND(X4441,0)</f>
        <v/>
      </c>
    </row>
    <row r="4442" ht="15.75" customHeight="1">
      <c r="B4442" s="57" t="inlineStr">
        <is>
          <t>8.13</t>
        </is>
      </c>
      <c r="C4442" s="32" t="n">
        <v>8714199</v>
      </c>
      <c r="D4442" s="58" t="inlineStr">
        <is>
          <t>CAMBIO DE LUNAS ESPEJOS RETROVISOR LATERALES</t>
        </is>
      </c>
      <c r="E4442" s="56" t="inlineStr">
        <is>
          <t>cambio de lunas espejos retrovisor laterales</t>
        </is>
      </c>
      <c r="F4442" s="32" t="inlineStr">
        <is>
          <t>Unidad</t>
        </is>
      </c>
      <c r="G4442" s="35" t="inlineStr">
        <is>
          <t>suministro</t>
        </is>
      </c>
      <c r="H4442" s="159" t="n">
        <v>147140</v>
      </c>
      <c r="I4442" s="37" t="n">
        <v>158.91</v>
      </c>
      <c r="J4442" s="37" t="n">
        <v>151.76</v>
      </c>
      <c r="K4442" s="160">
        <f>H4442*(I4442/J4442)</f>
        <v/>
      </c>
      <c r="L4442" s="159" t="n">
        <v>685546.3741</v>
      </c>
      <c r="M4442" s="159" t="n">
        <v>665579</v>
      </c>
      <c r="N4442" s="159" t="n">
        <v>718825.3199999999</v>
      </c>
      <c r="O4442" s="162">
        <f>MIN(K4442,L4442,M4442,N4442)</f>
        <v/>
      </c>
      <c r="P4442" s="162">
        <f>MAX(K4442,L4442,M4442,N4442)</f>
        <v/>
      </c>
      <c r="Q4442" s="162">
        <f>MEDIAN(K4442,L4442,M4442,N4442)</f>
        <v/>
      </c>
      <c r="R4442" s="162">
        <f>AVERAGE(K4442,L4442,M4442,N4442)</f>
        <v/>
      </c>
      <c r="S4442" s="162">
        <f>AVERAGE(O4442,Q4442)</f>
        <v/>
      </c>
      <c r="T4442" s="162">
        <f>AVERAGE(P4442,Q4442)</f>
        <v/>
      </c>
      <c r="U4442" s="41">
        <f>STDEVA(K4442,L4442,M4442,N4442)</f>
        <v/>
      </c>
      <c r="V4442" s="42">
        <f>U4442/Q4442</f>
        <v/>
      </c>
      <c r="W4442" s="43">
        <f>IF(X4442=O4442,"MENOR",IF(X4442=S4442,"PROM[MEN-MED]","PROMEDIO"))</f>
        <v/>
      </c>
      <c r="X4442" s="163">
        <f>IF(V4442&lt;=300%,O4442,IF(AND(V4442&gt;100%,V4442&lt;=150%),S4442,R4442))</f>
        <v/>
      </c>
      <c r="Y4442" s="162">
        <f>ROUND(X4442,0)</f>
        <v/>
      </c>
    </row>
    <row r="4443" ht="15.75" customHeight="1">
      <c r="B4443" s="57" t="inlineStr">
        <is>
          <t>8.14</t>
        </is>
      </c>
      <c r="C4443" s="32" t="n">
        <v>8714199</v>
      </c>
      <c r="D4443" s="58" t="inlineStr">
        <is>
          <t>CAMBIO DE MANIJA APERTURA CAPOT</t>
        </is>
      </c>
      <c r="E4443" s="56" t="inlineStr">
        <is>
          <t>cambio de manija apertura capot</t>
        </is>
      </c>
      <c r="F4443" s="32" t="inlineStr">
        <is>
          <t>Unidad</t>
        </is>
      </c>
      <c r="G4443" s="35" t="inlineStr">
        <is>
          <t>suministro</t>
        </is>
      </c>
      <c r="H4443" s="159" t="n">
        <v>171902</v>
      </c>
      <c r="I4443" s="37" t="n">
        <v>158.91</v>
      </c>
      <c r="J4443" s="37" t="n">
        <v>151.76</v>
      </c>
      <c r="K4443" s="160">
        <f>H4443*(I4443/J4443)</f>
        <v/>
      </c>
      <c r="L4443" s="159" t="n">
        <v>509354.5695</v>
      </c>
      <c r="M4443" s="159" t="n">
        <v>494519</v>
      </c>
      <c r="N4443" s="159" t="n">
        <v>534080.52</v>
      </c>
      <c r="O4443" s="162">
        <f>MIN(K4443,L4443,M4443,N4443)</f>
        <v/>
      </c>
      <c r="P4443" s="162">
        <f>MAX(K4443,L4443,M4443,N4443)</f>
        <v/>
      </c>
      <c r="Q4443" s="162">
        <f>MEDIAN(K4443,L4443,M4443,N4443)</f>
        <v/>
      </c>
      <c r="R4443" s="162">
        <f>AVERAGE(K4443,L4443,M4443,N4443)</f>
        <v/>
      </c>
      <c r="S4443" s="162">
        <f>AVERAGE(O4443,Q4443)</f>
        <v/>
      </c>
      <c r="T4443" s="162">
        <f>AVERAGE(P4443,Q4443)</f>
        <v/>
      </c>
      <c r="U4443" s="41">
        <f>STDEVA(K4443,L4443,M4443,N4443)</f>
        <v/>
      </c>
      <c r="V4443" s="42">
        <f>U4443/Q4443</f>
        <v/>
      </c>
      <c r="W4443" s="43">
        <f>IF(X4443=O4443,"MENOR",IF(X4443=S4443,"PROM[MEN-MED]","PROMEDIO"))</f>
        <v/>
      </c>
      <c r="X4443" s="163">
        <f>IF(V4443&lt;=300%,O4443,IF(AND(V4443&gt;100%,V4443&lt;=150%),S4443,R4443))</f>
        <v/>
      </c>
      <c r="Y4443" s="162">
        <f>ROUND(X4443,0)</f>
        <v/>
      </c>
    </row>
    <row r="4444" ht="15.75" customHeight="1">
      <c r="B4444" s="57" t="inlineStr">
        <is>
          <t>8.15</t>
        </is>
      </c>
      <c r="C4444" s="32" t="n">
        <v>8714199</v>
      </c>
      <c r="D4444" s="58" t="inlineStr">
        <is>
          <t>CAMBIO DE MANIJAS EXTERNAS DE LA PUERTA</t>
        </is>
      </c>
      <c r="E4444" s="56" t="inlineStr">
        <is>
          <t>cambio de manijas externas de la puerta</t>
        </is>
      </c>
      <c r="F4444" s="32" t="inlineStr">
        <is>
          <t>Unidad</t>
        </is>
      </c>
      <c r="G4444" s="35" t="inlineStr">
        <is>
          <t>suministro</t>
        </is>
      </c>
      <c r="H4444" s="159" t="n">
        <v>262754</v>
      </c>
      <c r="I4444" s="37" t="n">
        <v>158.91</v>
      </c>
      <c r="J4444" s="37" t="n">
        <v>151.76</v>
      </c>
      <c r="K4444" s="160">
        <f>H4444*(I4444/J4444)</f>
        <v/>
      </c>
      <c r="L4444" s="159" t="n">
        <v>494938.6953</v>
      </c>
      <c r="M4444" s="159" t="n">
        <v>480523</v>
      </c>
      <c r="N4444" s="159" t="n">
        <v>518964.84</v>
      </c>
      <c r="O4444" s="162">
        <f>MIN(K4444,L4444,M4444,N4444)</f>
        <v/>
      </c>
      <c r="P4444" s="162">
        <f>MAX(K4444,L4444,M4444,N4444)</f>
        <v/>
      </c>
      <c r="Q4444" s="162">
        <f>MEDIAN(K4444,L4444,M4444,N4444)</f>
        <v/>
      </c>
      <c r="R4444" s="162">
        <f>AVERAGE(K4444,L4444,M4444,N4444)</f>
        <v/>
      </c>
      <c r="S4444" s="162">
        <f>AVERAGE(O4444,Q4444)</f>
        <v/>
      </c>
      <c r="T4444" s="162">
        <f>AVERAGE(P4444,Q4444)</f>
        <v/>
      </c>
      <c r="U4444" s="41">
        <f>STDEVA(K4444,L4444,M4444,N4444)</f>
        <v/>
      </c>
      <c r="V4444" s="42">
        <f>U4444/Q4444</f>
        <v/>
      </c>
      <c r="W4444" s="43">
        <f>IF(X4444=O4444,"MENOR",IF(X4444=S4444,"PROM[MEN-MED]","PROMEDIO"))</f>
        <v/>
      </c>
      <c r="X4444" s="163">
        <f>IF(V4444&lt;=300%,O4444,IF(AND(V4444&gt;100%,V4444&lt;=150%),S4444,R4444))</f>
        <v/>
      </c>
      <c r="Y4444" s="162">
        <f>ROUND(X4444,0)</f>
        <v/>
      </c>
    </row>
    <row r="4445" ht="15.75" customHeight="1">
      <c r="B4445" s="57" t="inlineStr">
        <is>
          <t>8.16</t>
        </is>
      </c>
      <c r="C4445" s="32" t="n">
        <v>8714199</v>
      </c>
      <c r="D4445" s="58" t="inlineStr">
        <is>
          <t>CAMBIO DE MANIJAS INTERNAS DE LA PUERTA</t>
        </is>
      </c>
      <c r="E4445" s="56" t="inlineStr">
        <is>
          <t>cambio de manijas internas de la puerta</t>
        </is>
      </c>
      <c r="F4445" s="32" t="inlineStr">
        <is>
          <t>Unidad</t>
        </is>
      </c>
      <c r="G4445" s="35" t="inlineStr">
        <is>
          <t>suministro</t>
        </is>
      </c>
      <c r="H4445" s="159" t="n">
        <v>277187</v>
      </c>
      <c r="I4445" s="37" t="n">
        <v>158.91</v>
      </c>
      <c r="J4445" s="37" t="n">
        <v>151.76</v>
      </c>
      <c r="K4445" s="160">
        <f>H4445*(I4445/J4445)</f>
        <v/>
      </c>
      <c r="L4445" s="159" t="n">
        <v>514160.5511</v>
      </c>
      <c r="M4445" s="159" t="n">
        <v>499185</v>
      </c>
      <c r="N4445" s="159" t="n">
        <v>539119.8</v>
      </c>
      <c r="O4445" s="162">
        <f>MIN(K4445,L4445,M4445,N4445)</f>
        <v/>
      </c>
      <c r="P4445" s="162">
        <f>MAX(K4445,L4445,M4445,N4445)</f>
        <v/>
      </c>
      <c r="Q4445" s="162">
        <f>MEDIAN(K4445,L4445,M4445,N4445)</f>
        <v/>
      </c>
      <c r="R4445" s="162">
        <f>AVERAGE(K4445,L4445,M4445,N4445)</f>
        <v/>
      </c>
      <c r="S4445" s="162">
        <f>AVERAGE(O4445,Q4445)</f>
        <v/>
      </c>
      <c r="T4445" s="162">
        <f>AVERAGE(P4445,Q4445)</f>
        <v/>
      </c>
      <c r="U4445" s="41">
        <f>STDEVA(K4445,L4445,M4445,N4445)</f>
        <v/>
      </c>
      <c r="V4445" s="42">
        <f>U4445/Q4445</f>
        <v/>
      </c>
      <c r="W4445" s="43">
        <f>IF(X4445=O4445,"MENOR",IF(X4445=S4445,"PROM[MEN-MED]","PROMEDIO"))</f>
        <v/>
      </c>
      <c r="X4445" s="163">
        <f>IF(V4445&lt;=300%,O4445,IF(AND(V4445&gt;100%,V4445&lt;=150%),S4445,R4445))</f>
        <v/>
      </c>
      <c r="Y4445" s="162">
        <f>ROUND(X4445,0)</f>
        <v/>
      </c>
    </row>
    <row r="4446" ht="15.75" customHeight="1">
      <c r="B4446" s="57" t="inlineStr">
        <is>
          <t>8.17</t>
        </is>
      </c>
      <c r="C4446" s="32" t="n">
        <v>8714199</v>
      </c>
      <c r="D4446" s="58" t="inlineStr">
        <is>
          <t>CAMBIO DE PLUMILLAS</t>
        </is>
      </c>
      <c r="E4446" s="56" t="inlineStr">
        <is>
          <t>cambio de plumillas</t>
        </is>
      </c>
      <c r="F4446" s="32" t="inlineStr">
        <is>
          <t>Unidad</t>
        </is>
      </c>
      <c r="G4446" s="35" t="inlineStr">
        <is>
          <t>suministro</t>
        </is>
      </c>
      <c r="H4446" s="159" t="n">
        <v>54716</v>
      </c>
      <c r="I4446" s="37" t="n">
        <v>158.91</v>
      </c>
      <c r="J4446" s="37" t="n">
        <v>151.76</v>
      </c>
      <c r="K4446" s="160">
        <f>H4446*(I4446/J4446)</f>
        <v/>
      </c>
      <c r="L4446" s="159" t="n">
        <v>66632.7648</v>
      </c>
      <c r="M4446" s="159" t="n">
        <v>64692</v>
      </c>
      <c r="N4446" s="159" t="n">
        <v>69867.36</v>
      </c>
      <c r="O4446" s="162">
        <f>MIN(K4446,L4446,M4446,N4446)</f>
        <v/>
      </c>
      <c r="P4446" s="162">
        <f>MAX(K4446,L4446,M4446,N4446)</f>
        <v/>
      </c>
      <c r="Q4446" s="162">
        <f>MEDIAN(K4446,L4446,M4446,N4446)</f>
        <v/>
      </c>
      <c r="R4446" s="162">
        <f>AVERAGE(K4446,L4446,M4446,N4446)</f>
        <v/>
      </c>
      <c r="S4446" s="162">
        <f>AVERAGE(O4446,Q4446)</f>
        <v/>
      </c>
      <c r="T4446" s="162">
        <f>AVERAGE(P4446,Q4446)</f>
        <v/>
      </c>
      <c r="U4446" s="41">
        <f>STDEVA(K4446,L4446,M4446,N4446)</f>
        <v/>
      </c>
      <c r="V4446" s="42">
        <f>U4446/Q4446</f>
        <v/>
      </c>
      <c r="W4446" s="43">
        <f>IF(X4446=O4446,"MENOR",IF(X4446=S4446,"PROM[MEN-MED]","PROMEDIO"))</f>
        <v/>
      </c>
      <c r="X4446" s="163">
        <f>IF(V4446&lt;=300%,O4446,IF(AND(V4446&gt;100%,V4446&lt;=150%),S4446,R4446))</f>
        <v/>
      </c>
      <c r="Y4446" s="162">
        <f>ROUND(X4446,0)</f>
        <v/>
      </c>
    </row>
    <row r="4447" ht="15.75" customHeight="1">
      <c r="B4447" s="57" t="inlineStr">
        <is>
          <t>8.18</t>
        </is>
      </c>
      <c r="C4447" s="32" t="n">
        <v>8714199</v>
      </c>
      <c r="D4447" s="58" t="inlineStr">
        <is>
          <t>CAMBIO DE RINES DE ALEACIÓN ALUMNIO</t>
        </is>
      </c>
      <c r="E4447" s="56" t="inlineStr">
        <is>
          <t>cambio de rines de aleación alumnio</t>
        </is>
      </c>
      <c r="F4447" s="32" t="inlineStr">
        <is>
          <t>Unidad</t>
        </is>
      </c>
      <c r="G4447" s="35" t="inlineStr">
        <is>
          <t>suministro</t>
        </is>
      </c>
      <c r="H4447" s="159" t="n">
        <v>683953</v>
      </c>
      <c r="I4447" s="37" t="n">
        <v>158.91</v>
      </c>
      <c r="J4447" s="37" t="n">
        <v>151.76</v>
      </c>
      <c r="K4447" s="160">
        <f>H4447*(I4447/J4447)</f>
        <v/>
      </c>
      <c r="L4447" s="159" t="n">
        <v>832907.4418</v>
      </c>
      <c r="M4447" s="159" t="n">
        <v>808648</v>
      </c>
      <c r="N4447" s="159" t="n">
        <v>873339.84</v>
      </c>
      <c r="O4447" s="162">
        <f>MIN(K4447,L4447,M4447,N4447)</f>
        <v/>
      </c>
      <c r="P4447" s="162">
        <f>MAX(K4447,L4447,M4447,N4447)</f>
        <v/>
      </c>
      <c r="Q4447" s="162">
        <f>MEDIAN(K4447,L4447,M4447,N4447)</f>
        <v/>
      </c>
      <c r="R4447" s="162">
        <f>AVERAGE(K4447,L4447,M4447,N4447)</f>
        <v/>
      </c>
      <c r="S4447" s="162">
        <f>AVERAGE(O4447,Q4447)</f>
        <v/>
      </c>
      <c r="T4447" s="162">
        <f>AVERAGE(P4447,Q4447)</f>
        <v/>
      </c>
      <c r="U4447" s="41">
        <f>STDEVA(K4447,L4447,M4447,N4447)</f>
        <v/>
      </c>
      <c r="V4447" s="42">
        <f>U4447/Q4447</f>
        <v/>
      </c>
      <c r="W4447" s="43">
        <f>IF(X4447=O4447,"MENOR",IF(X4447=S4447,"PROM[MEN-MED]","PROMEDIO"))</f>
        <v/>
      </c>
      <c r="X4447" s="163">
        <f>IF(V4447&lt;=300%,O4447,IF(AND(V4447&gt;100%,V4447&lt;=150%),S4447,R4447))</f>
        <v/>
      </c>
      <c r="Y4447" s="162">
        <f>ROUND(X4447,0)</f>
        <v/>
      </c>
    </row>
    <row r="4448" ht="15.75" customHeight="1">
      <c r="B4448" s="57" t="inlineStr">
        <is>
          <t>8.19</t>
        </is>
      </c>
      <c r="C4448" s="32" t="n">
        <v>8714199</v>
      </c>
      <c r="D4448" s="58" t="inlineStr">
        <is>
          <t>CAMBIO DE STOP TRASERO</t>
        </is>
      </c>
      <c r="E4448" s="56" t="inlineStr">
        <is>
          <t>cambio de stop trasero</t>
        </is>
      </c>
      <c r="F4448" s="32" t="inlineStr">
        <is>
          <t>Unidad</t>
        </is>
      </c>
      <c r="G4448" s="35" t="inlineStr">
        <is>
          <t>suministro</t>
        </is>
      </c>
      <c r="H4448" s="159" t="n">
        <v>104206</v>
      </c>
      <c r="I4448" s="37" t="n">
        <v>158.91</v>
      </c>
      <c r="J4448" s="37" t="n">
        <v>151.76</v>
      </c>
      <c r="K4448" s="160">
        <f>H4448*(I4448/J4448)</f>
        <v/>
      </c>
      <c r="L4448" s="159" t="n">
        <v>168183.5449</v>
      </c>
      <c r="M4448" s="159" t="n">
        <v>163285</v>
      </c>
      <c r="N4448" s="159" t="n">
        <v>176347.8</v>
      </c>
      <c r="O4448" s="162">
        <f>MIN(K4448,L4448,M4448,N4448)</f>
        <v/>
      </c>
      <c r="P4448" s="162">
        <f>MAX(K4448,L4448,M4448,N4448)</f>
        <v/>
      </c>
      <c r="Q4448" s="162">
        <f>MEDIAN(K4448,L4448,M4448,N4448)</f>
        <v/>
      </c>
      <c r="R4448" s="162">
        <f>AVERAGE(K4448,L4448,M4448,N4448)</f>
        <v/>
      </c>
      <c r="S4448" s="162">
        <f>AVERAGE(O4448,Q4448)</f>
        <v/>
      </c>
      <c r="T4448" s="162">
        <f>AVERAGE(P4448,Q4448)</f>
        <v/>
      </c>
      <c r="U4448" s="41">
        <f>STDEVA(K4448,L4448,M4448,N4448)</f>
        <v/>
      </c>
      <c r="V4448" s="42">
        <f>U4448/Q4448</f>
        <v/>
      </c>
      <c r="W4448" s="43">
        <f>IF(X4448=O4448,"MENOR",IF(X4448=S4448,"PROM[MEN-MED]","PROMEDIO"))</f>
        <v/>
      </c>
      <c r="X4448" s="163">
        <f>IF(V4448&lt;=300%,O4448,IF(AND(V4448&gt;100%,V4448&lt;=150%),S4448,R4448))</f>
        <v/>
      </c>
      <c r="Y4448" s="162">
        <f>ROUND(X4448,0)</f>
        <v/>
      </c>
    </row>
    <row r="4449" ht="15.75" customHeight="1">
      <c r="B4449" s="57" t="inlineStr">
        <is>
          <t>8.20</t>
        </is>
      </c>
      <c r="C4449" s="32" t="n">
        <v>8714199</v>
      </c>
      <c r="D4449" s="58" t="inlineStr">
        <is>
          <t xml:space="preserve">CAMBIO DE TAPA TANQUE DE COMBUSTIBLE </t>
        </is>
      </c>
      <c r="E4449" s="56" t="inlineStr">
        <is>
          <t xml:space="preserve">cambio de tapa tanque de combustible </t>
        </is>
      </c>
      <c r="F4449" s="32" t="inlineStr">
        <is>
          <t>Unidad</t>
        </is>
      </c>
      <c r="G4449" s="35" t="inlineStr">
        <is>
          <t>suministro</t>
        </is>
      </c>
      <c r="H4449" s="159" t="n">
        <v>265789</v>
      </c>
      <c r="I4449" s="37" t="n">
        <v>158.91</v>
      </c>
      <c r="J4449" s="37" t="n">
        <v>151.76</v>
      </c>
      <c r="K4449" s="160">
        <f>H4449*(I4449/J4449)</f>
        <v/>
      </c>
      <c r="L4449" s="159" t="n">
        <v>999488.3066</v>
      </c>
      <c r="M4449" s="159" t="n">
        <v>970377</v>
      </c>
      <c r="N4449" s="159" t="n">
        <v>1048007.16</v>
      </c>
      <c r="O4449" s="162">
        <f>MIN(K4449,L4449,M4449,N4449)</f>
        <v/>
      </c>
      <c r="P4449" s="162">
        <f>MAX(K4449,L4449,M4449,N4449)</f>
        <v/>
      </c>
      <c r="Q4449" s="162">
        <f>MEDIAN(K4449,L4449,M4449,N4449)</f>
        <v/>
      </c>
      <c r="R4449" s="162">
        <f>AVERAGE(K4449,L4449,M4449,N4449)</f>
        <v/>
      </c>
      <c r="S4449" s="162">
        <f>AVERAGE(O4449,Q4449)</f>
        <v/>
      </c>
      <c r="T4449" s="162">
        <f>AVERAGE(P4449,Q4449)</f>
        <v/>
      </c>
      <c r="U4449" s="41">
        <f>STDEVA(K4449,L4449,M4449,N4449)</f>
        <v/>
      </c>
      <c r="V4449" s="42">
        <f>U4449/Q4449</f>
        <v/>
      </c>
      <c r="W4449" s="43">
        <f>IF(X4449=O4449,"MENOR",IF(X4449=S4449,"PROM[MEN-MED]","PROMEDIO"))</f>
        <v/>
      </c>
      <c r="X4449" s="163">
        <f>IF(V4449&lt;=300%,O4449,IF(AND(V4449&gt;100%,V4449&lt;=150%),S4449,R4449))</f>
        <v/>
      </c>
      <c r="Y4449" s="162">
        <f>ROUND(X4449,0)</f>
        <v/>
      </c>
    </row>
    <row r="4450" ht="15.75" customHeight="1">
      <c r="B4450" s="57" t="inlineStr">
        <is>
          <t>8.21</t>
        </is>
      </c>
      <c r="C4450" s="32" t="n">
        <v>8714199</v>
      </c>
      <c r="D4450" s="58" t="inlineStr">
        <is>
          <t>CAMBIO DE TARRO SILENCIADOR</t>
        </is>
      </c>
      <c r="E4450" s="56" t="inlineStr">
        <is>
          <t>cambio de tarro silenciador</t>
        </is>
      </c>
      <c r="F4450" s="32" t="inlineStr">
        <is>
          <t>Unidad</t>
        </is>
      </c>
      <c r="G4450" s="35" t="inlineStr">
        <is>
          <t>suministro</t>
        </is>
      </c>
      <c r="H4450" s="159" t="n">
        <v>312556</v>
      </c>
      <c r="I4450" s="37" t="n">
        <v>158.91</v>
      </c>
      <c r="J4450" s="37" t="n">
        <v>151.76</v>
      </c>
      <c r="K4450" s="160">
        <f>H4450*(I4450/J4450)</f>
        <v/>
      </c>
      <c r="L4450" s="159" t="n">
        <v>856933.2205000001</v>
      </c>
      <c r="M4450" s="159" t="n">
        <v>831974</v>
      </c>
      <c r="N4450" s="159" t="n">
        <v>898531.92</v>
      </c>
      <c r="O4450" s="162">
        <f>MIN(K4450,L4450,M4450,N4450)</f>
        <v/>
      </c>
      <c r="P4450" s="162">
        <f>MAX(K4450,L4450,M4450,N4450)</f>
        <v/>
      </c>
      <c r="Q4450" s="162">
        <f>MEDIAN(K4450,L4450,M4450,N4450)</f>
        <v/>
      </c>
      <c r="R4450" s="162">
        <f>AVERAGE(K4450,L4450,M4450,N4450)</f>
        <v/>
      </c>
      <c r="S4450" s="162">
        <f>AVERAGE(O4450,Q4450)</f>
        <v/>
      </c>
      <c r="T4450" s="162">
        <f>AVERAGE(P4450,Q4450)</f>
        <v/>
      </c>
      <c r="U4450" s="41">
        <f>STDEVA(K4450,L4450,M4450,N4450)</f>
        <v/>
      </c>
      <c r="V4450" s="42">
        <f>U4450/Q4450</f>
        <v/>
      </c>
      <c r="W4450" s="43">
        <f>IF(X4450=O4450,"MENOR",IF(X4450=S4450,"PROM[MEN-MED]","PROMEDIO"))</f>
        <v/>
      </c>
      <c r="X4450" s="163">
        <f>IF(V4450&lt;=300%,O4450,IF(AND(V4450&gt;100%,V4450&lt;=150%),S4450,R4450))</f>
        <v/>
      </c>
      <c r="Y4450" s="162">
        <f>ROUND(X4450,0)</f>
        <v/>
      </c>
    </row>
    <row r="4451" ht="15.75" customHeight="1">
      <c r="B4451" s="57" t="inlineStr">
        <is>
          <t>8.22</t>
        </is>
      </c>
      <c r="C4451" s="32" t="n">
        <v>8714199</v>
      </c>
      <c r="D4451" s="58" t="inlineStr">
        <is>
          <t>CAMBIO DE VIDRIO PANORÁMICO DELANTERO</t>
        </is>
      </c>
      <c r="E4451" s="56" t="inlineStr">
        <is>
          <t>cambio de vidrio panorámico delantero</t>
        </is>
      </c>
      <c r="F4451" s="32" t="inlineStr">
        <is>
          <t>Unidad</t>
        </is>
      </c>
      <c r="G4451" s="35" t="inlineStr">
        <is>
          <t>suministro</t>
        </is>
      </c>
      <c r="H4451" s="159" t="n">
        <v>758046</v>
      </c>
      <c r="I4451" s="37" t="n">
        <v>158.91</v>
      </c>
      <c r="J4451" s="37" t="n">
        <v>151.76</v>
      </c>
      <c r="K4451" s="160">
        <f>H4451*(I4451/J4451)</f>
        <v/>
      </c>
      <c r="L4451" s="159" t="n">
        <v>1998977.6485</v>
      </c>
      <c r="M4451" s="159" t="n">
        <v>1940755</v>
      </c>
      <c r="N4451" s="159" t="n">
        <v>2096015.4</v>
      </c>
      <c r="O4451" s="162">
        <f>MIN(K4451,L4451,M4451,N4451)</f>
        <v/>
      </c>
      <c r="P4451" s="162">
        <f>MAX(K4451,L4451,M4451,N4451)</f>
        <v/>
      </c>
      <c r="Q4451" s="162">
        <f>MEDIAN(K4451,L4451,M4451,N4451)</f>
        <v/>
      </c>
      <c r="R4451" s="162">
        <f>AVERAGE(K4451,L4451,M4451,N4451)</f>
        <v/>
      </c>
      <c r="S4451" s="162">
        <f>AVERAGE(O4451,Q4451)</f>
        <v/>
      </c>
      <c r="T4451" s="162">
        <f>AVERAGE(P4451,Q4451)</f>
        <v/>
      </c>
      <c r="U4451" s="41">
        <f>STDEVA(K4451,L4451,M4451,N4451)</f>
        <v/>
      </c>
      <c r="V4451" s="42">
        <f>U4451/Q4451</f>
        <v/>
      </c>
      <c r="W4451" s="43">
        <f>IF(X4451=O4451,"MENOR",IF(X4451=S4451,"PROM[MEN-MED]","PROMEDIO"))</f>
        <v/>
      </c>
      <c r="X4451" s="163">
        <f>IF(V4451&lt;=300%,O4451,IF(AND(V4451&gt;100%,V4451&lt;=150%),S4451,R4451))</f>
        <v/>
      </c>
      <c r="Y4451" s="162">
        <f>ROUND(X4451,0)</f>
        <v/>
      </c>
    </row>
    <row r="4452" ht="15.75" customHeight="1">
      <c r="B4452" s="57" t="inlineStr">
        <is>
          <t>8.23</t>
        </is>
      </c>
      <c r="C4452" s="32" t="n">
        <v>8714199</v>
      </c>
      <c r="D4452" s="58" t="inlineStr">
        <is>
          <t>CAMBIO DE VIDRIO PANORÁMICO TRASERO</t>
        </is>
      </c>
      <c r="E4452" s="56" t="inlineStr">
        <is>
          <t>cambio de vidrio panorámico trasero</t>
        </is>
      </c>
      <c r="F4452" s="32" t="inlineStr">
        <is>
          <t>Unidad</t>
        </is>
      </c>
      <c r="G4452" s="35" t="inlineStr">
        <is>
          <t>suministro</t>
        </is>
      </c>
      <c r="H4452" s="159" t="n">
        <v>756125</v>
      </c>
      <c r="I4452" s="37" t="n">
        <v>158.91</v>
      </c>
      <c r="J4452" s="37" t="n">
        <v>151.76</v>
      </c>
      <c r="K4452" s="160">
        <f>H4452*(I4452/J4452)</f>
        <v/>
      </c>
      <c r="L4452" s="159" t="n">
        <v>1697849.9454</v>
      </c>
      <c r="M4452" s="159" t="n">
        <v>1648398</v>
      </c>
      <c r="N4452" s="159" t="n">
        <v>1780269.84</v>
      </c>
      <c r="O4452" s="162">
        <f>MIN(K4452,L4452,M4452,N4452)</f>
        <v/>
      </c>
      <c r="P4452" s="162">
        <f>MAX(K4452,L4452,M4452,N4452)</f>
        <v/>
      </c>
      <c r="Q4452" s="162">
        <f>MEDIAN(K4452,L4452,M4452,N4452)</f>
        <v/>
      </c>
      <c r="R4452" s="162">
        <f>AVERAGE(K4452,L4452,M4452,N4452)</f>
        <v/>
      </c>
      <c r="S4452" s="162">
        <f>AVERAGE(O4452,Q4452)</f>
        <v/>
      </c>
      <c r="T4452" s="162">
        <f>AVERAGE(P4452,Q4452)</f>
        <v/>
      </c>
      <c r="U4452" s="41">
        <f>STDEVA(K4452,L4452,M4452,N4452)</f>
        <v/>
      </c>
      <c r="V4452" s="42">
        <f>U4452/Q4452</f>
        <v/>
      </c>
      <c r="W4452" s="43">
        <f>IF(X4452=O4452,"MENOR",IF(X4452=S4452,"PROM[MEN-MED]","PROMEDIO"))</f>
        <v/>
      </c>
      <c r="X4452" s="163">
        <f>IF(V4452&lt;=300%,O4452,IF(AND(V4452&gt;100%,V4452&lt;=150%),S4452,R4452))</f>
        <v/>
      </c>
      <c r="Y4452" s="162">
        <f>ROUND(X4452,0)</f>
        <v/>
      </c>
    </row>
    <row r="4453" ht="15.75" customHeight="1">
      <c r="B4453" s="57" t="inlineStr">
        <is>
          <t>8.24</t>
        </is>
      </c>
      <c r="C4453" s="32" t="n">
        <v>8714199</v>
      </c>
      <c r="D4453" s="58" t="inlineStr">
        <is>
          <t>CAMBIO DE VIDRIOS LATERALES COSTADOS</t>
        </is>
      </c>
      <c r="E4453" s="56" t="inlineStr">
        <is>
          <t>cambio de vidrios laterales costados</t>
        </is>
      </c>
      <c r="F4453" s="32" t="inlineStr">
        <is>
          <t>Unidad</t>
        </is>
      </c>
      <c r="G4453" s="35" t="inlineStr">
        <is>
          <t>suministro</t>
        </is>
      </c>
      <c r="H4453" s="159" t="n">
        <v>538587</v>
      </c>
      <c r="I4453" s="37" t="n">
        <v>158.91</v>
      </c>
      <c r="J4453" s="37" t="n">
        <v>151.76</v>
      </c>
      <c r="K4453" s="160">
        <f>H4453*(I4453/J4453)</f>
        <v/>
      </c>
      <c r="L4453" s="159" t="n">
        <v>2742187.5432</v>
      </c>
      <c r="M4453" s="159" t="n">
        <v>2662318</v>
      </c>
      <c r="N4453" s="159" t="n">
        <v>2875303.44</v>
      </c>
      <c r="O4453" s="162">
        <f>MIN(K4453,L4453,M4453,N4453)</f>
        <v/>
      </c>
      <c r="P4453" s="162">
        <f>MAX(K4453,L4453,M4453,N4453)</f>
        <v/>
      </c>
      <c r="Q4453" s="162">
        <f>MEDIAN(K4453,L4453,M4453,N4453)</f>
        <v/>
      </c>
      <c r="R4453" s="162">
        <f>AVERAGE(K4453,L4453,M4453,N4453)</f>
        <v/>
      </c>
      <c r="S4453" s="162">
        <f>AVERAGE(O4453,Q4453)</f>
        <v/>
      </c>
      <c r="T4453" s="162">
        <f>AVERAGE(P4453,Q4453)</f>
        <v/>
      </c>
      <c r="U4453" s="41">
        <f>STDEVA(K4453,L4453,M4453,N4453)</f>
        <v/>
      </c>
      <c r="V4453" s="42">
        <f>U4453/Q4453</f>
        <v/>
      </c>
      <c r="W4453" s="43">
        <f>IF(X4453=O4453,"MENOR",IF(X4453=S4453,"PROM[MEN-MED]","PROMEDIO"))</f>
        <v/>
      </c>
      <c r="X4453" s="163">
        <f>IF(V4453&lt;=300%,O4453,IF(AND(V4453&gt;100%,V4453&lt;=150%),S4453,R4453))</f>
        <v/>
      </c>
      <c r="Y4453" s="162">
        <f>ROUND(X4453,0)</f>
        <v/>
      </c>
    </row>
    <row r="4454" ht="15.75" customHeight="1">
      <c r="B4454" s="57" t="inlineStr">
        <is>
          <t>8.25</t>
        </is>
      </c>
      <c r="C4454" s="32" t="n">
        <v>8714199</v>
      </c>
      <c r="D4454" s="58" t="inlineStr">
        <is>
          <t>CAMBIO DE VIDRIOS PUERTAS</t>
        </is>
      </c>
      <c r="E4454" s="56" t="inlineStr">
        <is>
          <t>cambio de vidrios puertas</t>
        </is>
      </c>
      <c r="F4454" s="32" t="inlineStr">
        <is>
          <t>Unidad</t>
        </is>
      </c>
      <c r="G4454" s="35" t="inlineStr">
        <is>
          <t>suministro</t>
        </is>
      </c>
      <c r="H4454" s="159" t="n">
        <v>1120321</v>
      </c>
      <c r="I4454" s="37" t="n">
        <v>158.91</v>
      </c>
      <c r="J4454" s="37" t="n">
        <v>151.76</v>
      </c>
      <c r="K4454" s="160">
        <f>H4454*(I4454/J4454)</f>
        <v/>
      </c>
      <c r="L4454" s="159" t="n">
        <v>2716559.0844</v>
      </c>
      <c r="M4454" s="159" t="n">
        <v>2637436</v>
      </c>
      <c r="N4454" s="159" t="n">
        <v>2848430.88</v>
      </c>
      <c r="O4454" s="162">
        <f>MIN(K4454,L4454,M4454,N4454)</f>
        <v/>
      </c>
      <c r="P4454" s="162">
        <f>MAX(K4454,L4454,M4454,N4454)</f>
        <v/>
      </c>
      <c r="Q4454" s="162">
        <f>MEDIAN(K4454,L4454,M4454,N4454)</f>
        <v/>
      </c>
      <c r="R4454" s="162">
        <f>AVERAGE(K4454,L4454,M4454,N4454)</f>
        <v/>
      </c>
      <c r="S4454" s="162">
        <f>AVERAGE(O4454,Q4454)</f>
        <v/>
      </c>
      <c r="T4454" s="162">
        <f>AVERAGE(P4454,Q4454)</f>
        <v/>
      </c>
      <c r="U4454" s="41">
        <f>STDEVA(K4454,L4454,M4454,N4454)</f>
        <v/>
      </c>
      <c r="V4454" s="42">
        <f>U4454/Q4454</f>
        <v/>
      </c>
      <c r="W4454" s="43">
        <f>IF(X4454=O4454,"MENOR",IF(X4454=S4454,"PROM[MEN-MED]","PROMEDIO"))</f>
        <v/>
      </c>
      <c r="X4454" s="163">
        <f>IF(V4454&lt;=300%,O4454,IF(AND(V4454&gt;100%,V4454&lt;=150%),S4454,R4454))</f>
        <v/>
      </c>
      <c r="Y4454" s="162">
        <f>ROUND(X4454,0)</f>
        <v/>
      </c>
    </row>
    <row r="4455" ht="15.75" customHeight="1">
      <c r="B4455" s="57" t="inlineStr">
        <is>
          <t>8.26</t>
        </is>
      </c>
      <c r="C4455" s="32" t="n">
        <v>8714199</v>
      </c>
      <c r="D4455" s="58" t="inlineStr">
        <is>
          <t>CAMBIO DE JUEGO DE TAPETES</t>
        </is>
      </c>
      <c r="E4455" s="56" t="inlineStr">
        <is>
          <t>cambio de juego de tapetes</t>
        </is>
      </c>
      <c r="F4455" s="32" t="inlineStr">
        <is>
          <t>Juego</t>
        </is>
      </c>
      <c r="G4455" s="35" t="inlineStr">
        <is>
          <t>suministro</t>
        </is>
      </c>
      <c r="H4455" s="159" t="n">
        <v>54716</v>
      </c>
      <c r="I4455" s="37" t="n">
        <v>158.91</v>
      </c>
      <c r="J4455" s="37" t="n">
        <v>151.76</v>
      </c>
      <c r="K4455" s="160">
        <f>H4455*(I4455/J4455)</f>
        <v/>
      </c>
      <c r="L4455" s="159" t="n">
        <v>65992.1045</v>
      </c>
      <c r="M4455" s="159" t="n">
        <v>64070</v>
      </c>
      <c r="N4455" s="159" t="n">
        <v>69195.60000000001</v>
      </c>
      <c r="O4455" s="162">
        <f>MIN(K4455,L4455,M4455,N4455)</f>
        <v/>
      </c>
      <c r="P4455" s="162">
        <f>MAX(K4455,L4455,M4455,N4455)</f>
        <v/>
      </c>
      <c r="Q4455" s="162">
        <f>MEDIAN(K4455,L4455,M4455,N4455)</f>
        <v/>
      </c>
      <c r="R4455" s="162">
        <f>AVERAGE(K4455,L4455,M4455,N4455)</f>
        <v/>
      </c>
      <c r="S4455" s="162">
        <f>AVERAGE(O4455,Q4455)</f>
        <v/>
      </c>
      <c r="T4455" s="162">
        <f>AVERAGE(P4455,Q4455)</f>
        <v/>
      </c>
      <c r="U4455" s="41">
        <f>STDEVA(K4455,L4455,M4455,N4455)</f>
        <v/>
      </c>
      <c r="V4455" s="42">
        <f>U4455/Q4455</f>
        <v/>
      </c>
      <c r="W4455" s="43">
        <f>IF(X4455=O4455,"MENOR",IF(X4455=S4455,"PROM[MEN-MED]","PROMEDIO"))</f>
        <v/>
      </c>
      <c r="X4455" s="163">
        <f>IF(V4455&lt;=300%,O4455,IF(AND(V4455&gt;100%,V4455&lt;=150%),S4455,R4455))</f>
        <v/>
      </c>
      <c r="Y4455" s="162">
        <f>ROUND(X4455,0)</f>
        <v/>
      </c>
    </row>
    <row r="4456">
      <c r="B4456" s="60" t="n"/>
      <c r="C4456" s="61" t="n"/>
      <c r="D4456" s="62" t="n"/>
      <c r="E4456" s="63" t="n"/>
      <c r="F4456" s="61" t="n"/>
      <c r="G4456" s="64" t="n"/>
      <c r="H4456" s="173" t="n"/>
      <c r="I4456" s="100" t="n"/>
    </row>
    <row r="4457">
      <c r="B4457" s="60" t="n"/>
      <c r="C4457" s="61" t="n"/>
      <c r="D4457" s="62" t="n"/>
      <c r="E4457" s="63" t="n"/>
      <c r="F4457" s="61" t="n"/>
      <c r="G4457" s="64" t="n"/>
      <c r="H4457" s="173" t="n"/>
      <c r="I4457" s="100" t="n"/>
    </row>
    <row r="4458" ht="15.75" customHeight="1">
      <c r="B4458" s="139" t="inlineStr">
        <is>
          <t xml:space="preserve">TOYOTA HILUX DIESEL </t>
        </is>
      </c>
      <c r="C4458" s="149" t="n"/>
      <c r="D4458" s="149" t="n"/>
      <c r="E4458" s="149" t="n"/>
      <c r="F4458" s="149" t="n"/>
      <c r="G4458" s="150" t="n"/>
      <c r="H4458" s="154" t="inlineStr">
        <is>
          <t>INDEXACIÓN PRECIOS DEL CONTRATO 105-SAMC-APOYOLOGÍSTICO-2025 4 del 15 de octubre de 2025</t>
        </is>
      </c>
      <c r="I4458" s="149" t="n"/>
      <c r="J4458" s="149" t="n"/>
      <c r="K4458" s="150" t="n"/>
      <c r="L4458" s="155" t="inlineStr">
        <is>
          <t>COTIZACIONES 2026</t>
        </is>
      </c>
      <c r="M4458" s="149" t="n"/>
      <c r="N4458" s="150" t="n"/>
      <c r="O4458" s="19" t="n"/>
      <c r="P4458" s="19" t="n"/>
      <c r="Q4458" s="19" t="n"/>
      <c r="R4458" s="19" t="n"/>
      <c r="S4458" s="19" t="n"/>
      <c r="T4458" s="19" t="n"/>
      <c r="U4458" s="19" t="n"/>
      <c r="V4458" s="20" t="n"/>
      <c r="W4458" s="19" t="n"/>
      <c r="X4458" s="19" t="n"/>
      <c r="Y4458" s="19" t="n"/>
    </row>
    <row r="4459" ht="27" customHeight="1">
      <c r="B4459" s="68" t="inlineStr">
        <is>
          <t>ITEM</t>
        </is>
      </c>
      <c r="C4459" s="68" t="inlineStr">
        <is>
          <t>CÓDIGO CPC</t>
        </is>
      </c>
      <c r="D4459" s="69" t="inlineStr">
        <is>
          <t>NOMBRE DEL BIEN Y/O SERVICIO</t>
        </is>
      </c>
      <c r="E4459" s="68" t="inlineStr">
        <is>
          <t>DESCRIPCIÓN DEL BIEN Y/O SERVICIO</t>
        </is>
      </c>
      <c r="F4459" s="68" t="inlineStr">
        <is>
          <t>UNIDAD MEDIDA SEGÚN SECOP II</t>
        </is>
      </c>
      <c r="G4459" s="68" t="inlineStr">
        <is>
          <t>NECESIDAD TOTAL</t>
        </is>
      </c>
      <c r="H4459" s="154" t="inlineStr">
        <is>
          <t xml:space="preserve">PRECIO UNITARIO INCLUIDO IVA </t>
        </is>
      </c>
      <c r="I4459" s="154" t="inlineStr">
        <is>
          <t>IPC ACTUAL (MAYO 2026)</t>
        </is>
      </c>
      <c r="J4459" s="154" t="inlineStr">
        <is>
          <t>IPC INICIAL (OCTUBRE 2025)</t>
        </is>
      </c>
      <c r="K4459" s="154" t="inlineStr">
        <is>
          <t>PRECIO UNITARIO INCLUIDO IVA Y DEMÁS GRAVÁMENES (SI APLICA) - (INDEXADO )</t>
        </is>
      </c>
      <c r="L4459" s="156" t="inlineStr">
        <is>
          <t>DEINTEKOPCT</t>
        </is>
      </c>
      <c r="M4459" s="156" t="inlineStr">
        <is>
          <t>TECNIPROYECTO</t>
        </is>
      </c>
      <c r="N4459" s="156" t="inlineStr">
        <is>
          <t>SS7 Comunicaciones SAS</t>
        </is>
      </c>
      <c r="O4459" s="24" t="inlineStr">
        <is>
          <t>Menor</t>
        </is>
      </c>
      <c r="P4459" s="24" t="inlineStr">
        <is>
          <t>Mayor</t>
        </is>
      </c>
      <c r="Q4459" s="24" t="inlineStr">
        <is>
          <t>Mediana</t>
        </is>
      </c>
      <c r="R4459" s="24" t="inlineStr">
        <is>
          <t>Promedio</t>
        </is>
      </c>
      <c r="S4459" s="24" t="inlineStr">
        <is>
          <t>Promedio Menor-Mediana</t>
        </is>
      </c>
      <c r="T4459" s="24" t="inlineStr">
        <is>
          <t>Promedio Mayor-Mediana</t>
        </is>
      </c>
      <c r="U4459" s="24" t="inlineStr">
        <is>
          <t>Desviación Estándar</t>
        </is>
      </c>
      <c r="V4459" s="25" t="inlineStr">
        <is>
          <t>%disper</t>
        </is>
      </c>
      <c r="W4459" s="24" t="inlineStr">
        <is>
          <t>CRITERIO DE SELECCIÓN</t>
        </is>
      </c>
      <c r="X4459" s="24" t="inlineStr">
        <is>
          <t>PRECIO UNITARIO DE REFERENCIA (INCLUIDO IVA)</t>
        </is>
      </c>
      <c r="Y4459" s="24" t="inlineStr">
        <is>
          <t>PRECIO UNITARIO DE REFERENCIA (INCLUIDO IVA) REDONDEADO A 0 DECIMALES</t>
        </is>
      </c>
    </row>
    <row r="4460" ht="15.75" customHeight="1">
      <c r="B4460" s="26" t="inlineStr">
        <is>
          <t>1.</t>
        </is>
      </c>
      <c r="C4460" s="142" t="inlineStr">
        <is>
          <t>SISTEMA DE FRENOS</t>
        </is>
      </c>
      <c r="H4460" s="157" t="n"/>
      <c r="I4460" s="29" t="n"/>
      <c r="J4460" s="29" t="n"/>
      <c r="K4460" s="157" t="n"/>
      <c r="L4460" s="157" t="n"/>
      <c r="M4460" s="157" t="n"/>
      <c r="N4460" s="157" t="n"/>
      <c r="O4460" s="29" t="n"/>
      <c r="P4460" s="29" t="n"/>
      <c r="Q4460" s="29" t="n"/>
      <c r="R4460" s="29" t="n"/>
      <c r="S4460" s="29" t="n"/>
      <c r="T4460" s="29" t="n"/>
      <c r="U4460" s="29" t="n"/>
      <c r="V4460" s="75" t="n"/>
      <c r="W4460" s="29" t="n"/>
      <c r="X4460" s="29" t="n"/>
      <c r="Y4460" s="29" t="n"/>
    </row>
    <row r="4461" ht="15.75" customHeight="1">
      <c r="B4461" s="32" t="inlineStr">
        <is>
          <t>1.1</t>
        </is>
      </c>
      <c r="C4461" s="32" t="n">
        <v>8714199</v>
      </c>
      <c r="D4461" s="58" t="inlineStr">
        <is>
          <t>CAMBIO DE BOMBA DEL FRENO</t>
        </is>
      </c>
      <c r="E4461" s="34" t="inlineStr">
        <is>
          <t>cambio de bomba del freno</t>
        </is>
      </c>
      <c r="F4461" s="32" t="inlineStr">
        <is>
          <t>Unidad</t>
        </is>
      </c>
      <c r="G4461" s="35" t="inlineStr">
        <is>
          <t>suministro</t>
        </is>
      </c>
      <c r="H4461" s="159" t="n">
        <v>649006</v>
      </c>
      <c r="I4461" s="37" t="n">
        <v>158.91</v>
      </c>
      <c r="J4461" s="37" t="n">
        <v>151.76</v>
      </c>
      <c r="K4461" s="160">
        <f>H4461*(I4461/J4461)</f>
        <v/>
      </c>
      <c r="L4461" s="159" t="n">
        <v>1345465.3128</v>
      </c>
      <c r="M4461" s="159" t="n">
        <v>1306277</v>
      </c>
      <c r="N4461" s="159" t="n">
        <v>1410779.16</v>
      </c>
      <c r="O4461" s="162">
        <f>MIN(K4461,L4461,M4461,N4461)</f>
        <v/>
      </c>
      <c r="P4461" s="162">
        <f>MAX(K4461,L4461,M4461,N4461)</f>
        <v/>
      </c>
      <c r="Q4461" s="162">
        <f>MEDIAN(K4461,L4461,M4461,N4461)</f>
        <v/>
      </c>
      <c r="R4461" s="162">
        <f>AVERAGE(K4461,L4461,M4461,N4461)</f>
        <v/>
      </c>
      <c r="S4461" s="162">
        <f>AVERAGE(O4461,Q4461)</f>
        <v/>
      </c>
      <c r="T4461" s="162">
        <f>AVERAGE(P4461,Q4461)</f>
        <v/>
      </c>
      <c r="U4461" s="41">
        <f>STDEVA(K4461,L4461,M4461,N4461)</f>
        <v/>
      </c>
      <c r="V4461" s="42">
        <f>U4461/Q4461</f>
        <v/>
      </c>
      <c r="W4461" s="43">
        <f>IF(X4461=O4461,"MENOR",IF(X4461=S4461,"PROM[MEN-MED]","PROMEDIO"))</f>
        <v/>
      </c>
      <c r="X4461" s="163">
        <f>IF(V4461&lt;=300%,O4461,IF(AND(V4461&gt;100%,V4461&lt;=150%),S4461,R4461))</f>
        <v/>
      </c>
      <c r="Y4461" s="162">
        <f>ROUND(X4461,0)</f>
        <v/>
      </c>
    </row>
    <row r="4462" ht="15.75" customHeight="1">
      <c r="B4462" s="32" t="inlineStr">
        <is>
          <t>1.2</t>
        </is>
      </c>
      <c r="C4462" s="32" t="n">
        <v>8714199</v>
      </c>
      <c r="D4462" s="58" t="inlineStr">
        <is>
          <t>CAMBIO DE CAMPANAS TRASERAS</t>
        </is>
      </c>
      <c r="E4462" s="34" t="inlineStr">
        <is>
          <t>cambio de campanas traseras</t>
        </is>
      </c>
      <c r="F4462" s="32" t="inlineStr">
        <is>
          <t>Unidad</t>
        </is>
      </c>
      <c r="G4462" s="35" t="inlineStr">
        <is>
          <t>suministro</t>
        </is>
      </c>
      <c r="H4462" s="159" t="n">
        <v>288853</v>
      </c>
      <c r="I4462" s="37" t="n">
        <v>158.91</v>
      </c>
      <c r="J4462" s="37" t="n">
        <v>151.76</v>
      </c>
      <c r="K4462" s="160">
        <f>H4462*(I4462/J4462)</f>
        <v/>
      </c>
      <c r="L4462" s="159" t="n">
        <v>666325.5416999999</v>
      </c>
      <c r="M4462" s="159" t="n">
        <v>646918</v>
      </c>
      <c r="N4462" s="159" t="n">
        <v>698671.4399999999</v>
      </c>
      <c r="O4462" s="162">
        <f>MIN(K4462,L4462,M4462,N4462)</f>
        <v/>
      </c>
      <c r="P4462" s="162">
        <f>MAX(K4462,L4462,M4462,N4462)</f>
        <v/>
      </c>
      <c r="Q4462" s="162">
        <f>MEDIAN(K4462,L4462,M4462,N4462)</f>
        <v/>
      </c>
      <c r="R4462" s="162">
        <f>AVERAGE(K4462,L4462,M4462,N4462)</f>
        <v/>
      </c>
      <c r="S4462" s="162">
        <f>AVERAGE(O4462,Q4462)</f>
        <v/>
      </c>
      <c r="T4462" s="162">
        <f>AVERAGE(P4462,Q4462)</f>
        <v/>
      </c>
      <c r="U4462" s="41">
        <f>STDEVA(K4462,L4462,M4462,N4462)</f>
        <v/>
      </c>
      <c r="V4462" s="42">
        <f>U4462/Q4462</f>
        <v/>
      </c>
      <c r="W4462" s="43">
        <f>IF(X4462=O4462,"MENOR",IF(X4462=S4462,"PROM[MEN-MED]","PROMEDIO"))</f>
        <v/>
      </c>
      <c r="X4462" s="163">
        <f>IF(V4462&lt;=300%,O4462,IF(AND(V4462&gt;100%,V4462&lt;=150%),S4462,R4462))</f>
        <v/>
      </c>
      <c r="Y4462" s="162">
        <f>ROUND(X4462,0)</f>
        <v/>
      </c>
    </row>
    <row r="4463" ht="15.75" customHeight="1">
      <c r="B4463" s="32" t="inlineStr">
        <is>
          <t>1.3</t>
        </is>
      </c>
      <c r="C4463" s="32" t="n">
        <v>8714199</v>
      </c>
      <c r="D4463" s="58" t="inlineStr">
        <is>
          <t>CAMBIO DE CILINDRO DE FRENO TRASERO</t>
        </is>
      </c>
      <c r="E4463" s="34" t="inlineStr">
        <is>
          <t>cambio de cilindro de freno trasero</t>
        </is>
      </c>
      <c r="F4463" s="32" t="inlineStr">
        <is>
          <t>Unidad</t>
        </is>
      </c>
      <c r="G4463" s="35" t="inlineStr">
        <is>
          <t>suministro</t>
        </is>
      </c>
      <c r="H4463" s="159" t="n">
        <v>278815</v>
      </c>
      <c r="I4463" s="37" t="n">
        <v>158.91</v>
      </c>
      <c r="J4463" s="37" t="n">
        <v>151.76</v>
      </c>
      <c r="K4463" s="160">
        <f>H4463*(I4463/J4463)</f>
        <v/>
      </c>
      <c r="L4463" s="159" t="n">
        <v>679139.7711</v>
      </c>
      <c r="M4463" s="159" t="n">
        <v>659359</v>
      </c>
      <c r="N4463" s="159" t="n">
        <v>712107.72</v>
      </c>
      <c r="O4463" s="162">
        <f>MIN(K4463,L4463,M4463,N4463)</f>
        <v/>
      </c>
      <c r="P4463" s="162">
        <f>MAX(K4463,L4463,M4463,N4463)</f>
        <v/>
      </c>
      <c r="Q4463" s="162">
        <f>MEDIAN(K4463,L4463,M4463,N4463)</f>
        <v/>
      </c>
      <c r="R4463" s="162">
        <f>AVERAGE(K4463,L4463,M4463,N4463)</f>
        <v/>
      </c>
      <c r="S4463" s="162">
        <f>AVERAGE(O4463,Q4463)</f>
        <v/>
      </c>
      <c r="T4463" s="162">
        <f>AVERAGE(P4463,Q4463)</f>
        <v/>
      </c>
      <c r="U4463" s="41">
        <f>STDEVA(K4463,L4463,M4463,N4463)</f>
        <v/>
      </c>
      <c r="V4463" s="42">
        <f>U4463/Q4463</f>
        <v/>
      </c>
      <c r="W4463" s="43">
        <f>IF(X4463=O4463,"MENOR",IF(X4463=S4463,"PROM[MEN-MED]","PROMEDIO"))</f>
        <v/>
      </c>
      <c r="X4463" s="163">
        <f>IF(V4463&lt;=300%,O4463,IF(AND(V4463&gt;100%,V4463&lt;=150%),S4463,R4463))</f>
        <v/>
      </c>
      <c r="Y4463" s="162">
        <f>ROUND(X4463,0)</f>
        <v/>
      </c>
    </row>
    <row r="4464" ht="15.75" customHeight="1">
      <c r="B4464" s="32" t="inlineStr">
        <is>
          <t>1.4</t>
        </is>
      </c>
      <c r="C4464" s="32" t="n">
        <v>8714199</v>
      </c>
      <c r="D4464" s="58" t="inlineStr">
        <is>
          <t>CAMBIO DE DISCOS DEL FRENO DELANTERO</t>
        </is>
      </c>
      <c r="E4464" s="34" t="inlineStr">
        <is>
          <t>cambio de discos del freno delantero</t>
        </is>
      </c>
      <c r="F4464" s="32" t="inlineStr">
        <is>
          <t>Unidad</t>
        </is>
      </c>
      <c r="G4464" s="35" t="inlineStr">
        <is>
          <t>suministro</t>
        </is>
      </c>
      <c r="H4464" s="159" t="n">
        <v>355408</v>
      </c>
      <c r="I4464" s="37" t="n">
        <v>158.91</v>
      </c>
      <c r="J4464" s="37" t="n">
        <v>151.76</v>
      </c>
      <c r="K4464" s="160">
        <f>H4464*(I4464/J4464)</f>
        <v/>
      </c>
      <c r="L4464" s="159" t="n">
        <v>685546.3741</v>
      </c>
      <c r="M4464" s="159" t="n">
        <v>665579</v>
      </c>
      <c r="N4464" s="159" t="n">
        <v>718825.3199999999</v>
      </c>
      <c r="O4464" s="162">
        <f>MIN(K4464,L4464,M4464,N4464)</f>
        <v/>
      </c>
      <c r="P4464" s="162">
        <f>MAX(K4464,L4464,M4464,N4464)</f>
        <v/>
      </c>
      <c r="Q4464" s="162">
        <f>MEDIAN(K4464,L4464,M4464,N4464)</f>
        <v/>
      </c>
      <c r="R4464" s="162">
        <f>AVERAGE(K4464,L4464,M4464,N4464)</f>
        <v/>
      </c>
      <c r="S4464" s="162">
        <f>AVERAGE(O4464,Q4464)</f>
        <v/>
      </c>
      <c r="T4464" s="162">
        <f>AVERAGE(P4464,Q4464)</f>
        <v/>
      </c>
      <c r="U4464" s="41">
        <f>STDEVA(K4464,L4464,M4464,N4464)</f>
        <v/>
      </c>
      <c r="V4464" s="42">
        <f>U4464/Q4464</f>
        <v/>
      </c>
      <c r="W4464" s="43">
        <f>IF(X4464=O4464,"MENOR",IF(X4464=S4464,"PROM[MEN-MED]","PROMEDIO"))</f>
        <v/>
      </c>
      <c r="X4464" s="163">
        <f>IF(V4464&lt;=300%,O4464,IF(AND(V4464&gt;100%,V4464&lt;=150%),S4464,R4464))</f>
        <v/>
      </c>
      <c r="Y4464" s="162">
        <f>ROUND(X4464,0)</f>
        <v/>
      </c>
    </row>
    <row r="4465" ht="15.75" customHeight="1">
      <c r="B4465" s="32" t="inlineStr">
        <is>
          <t>1.5</t>
        </is>
      </c>
      <c r="C4465" s="32" t="n">
        <v>8714199</v>
      </c>
      <c r="D4465" s="58" t="inlineStr">
        <is>
          <t>CAMBIO DE PURGADOR DE FRENOS</t>
        </is>
      </c>
      <c r="E4465" s="34" t="inlineStr">
        <is>
          <t>cambio de purgador de frenos</t>
        </is>
      </c>
      <c r="F4465" s="32" t="inlineStr">
        <is>
          <t>Unidad</t>
        </is>
      </c>
      <c r="G4465" s="35" t="inlineStr">
        <is>
          <t>suministro</t>
        </is>
      </c>
      <c r="H4465" s="159" t="n">
        <v>210218</v>
      </c>
      <c r="I4465" s="37" t="n">
        <v>158.91</v>
      </c>
      <c r="J4465" s="37" t="n">
        <v>151.76</v>
      </c>
      <c r="K4465" s="160">
        <f>H4465*(I4465/J4465)</f>
        <v/>
      </c>
      <c r="L4465" s="159" t="n">
        <v>336366.0664</v>
      </c>
      <c r="M4465" s="159" t="n">
        <v>326569</v>
      </c>
      <c r="N4465" s="159" t="n">
        <v>352694.52</v>
      </c>
      <c r="O4465" s="162">
        <f>MIN(K4465,L4465,M4465,N4465)</f>
        <v/>
      </c>
      <c r="P4465" s="162">
        <f>MAX(K4465,L4465,M4465,N4465)</f>
        <v/>
      </c>
      <c r="Q4465" s="162">
        <f>MEDIAN(K4465,L4465,M4465,N4465)</f>
        <v/>
      </c>
      <c r="R4465" s="162">
        <f>AVERAGE(K4465,L4465,M4465,N4465)</f>
        <v/>
      </c>
      <c r="S4465" s="162">
        <f>AVERAGE(O4465,Q4465)</f>
        <v/>
      </c>
      <c r="T4465" s="162">
        <f>AVERAGE(P4465,Q4465)</f>
        <v/>
      </c>
      <c r="U4465" s="41">
        <f>STDEVA(K4465,L4465,M4465,N4465)</f>
        <v/>
      </c>
      <c r="V4465" s="42">
        <f>U4465/Q4465</f>
        <v/>
      </c>
      <c r="W4465" s="43">
        <f>IF(X4465=O4465,"MENOR",IF(X4465=S4465,"PROM[MEN-MED]","PROMEDIO"))</f>
        <v/>
      </c>
      <c r="X4465" s="163">
        <f>IF(V4465&lt;=300%,O4465,IF(AND(V4465&gt;100%,V4465&lt;=150%),S4465,R4465))</f>
        <v/>
      </c>
      <c r="Y4465" s="162">
        <f>ROUND(X4465,0)</f>
        <v/>
      </c>
    </row>
    <row r="4466" ht="15.75" customHeight="1">
      <c r="B4466" s="32" t="inlineStr">
        <is>
          <t>1.6</t>
        </is>
      </c>
      <c r="C4466" s="32" t="n">
        <v>8714199</v>
      </c>
      <c r="D4466" s="58" t="inlineStr">
        <is>
          <t>CAMBIO DE GUAYA FRENO DE PARQUEO</t>
        </is>
      </c>
      <c r="E4466" s="56" t="inlineStr">
        <is>
          <t>cambio de guaya freno de parqueo</t>
        </is>
      </c>
      <c r="F4466" s="32" t="inlineStr">
        <is>
          <t>Unidad</t>
        </is>
      </c>
      <c r="G4466" s="35" t="inlineStr">
        <is>
          <t>suministro</t>
        </is>
      </c>
      <c r="H4466" s="159" t="n">
        <v>251146</v>
      </c>
      <c r="I4466" s="37" t="n">
        <v>158.91</v>
      </c>
      <c r="J4466" s="37" t="n">
        <v>151.76</v>
      </c>
      <c r="K4466" s="160">
        <f>H4466*(I4466/J4466)</f>
        <v/>
      </c>
      <c r="L4466" s="159" t="n">
        <v>336366.0664</v>
      </c>
      <c r="M4466" s="159" t="n">
        <v>326569</v>
      </c>
      <c r="N4466" s="159" t="n">
        <v>352694.52</v>
      </c>
      <c r="O4466" s="162">
        <f>MIN(K4466,L4466,M4466,N4466)</f>
        <v/>
      </c>
      <c r="P4466" s="162">
        <f>MAX(K4466,L4466,M4466,N4466)</f>
        <v/>
      </c>
      <c r="Q4466" s="162">
        <f>MEDIAN(K4466,L4466,M4466,N4466)</f>
        <v/>
      </c>
      <c r="R4466" s="162">
        <f>AVERAGE(K4466,L4466,M4466,N4466)</f>
        <v/>
      </c>
      <c r="S4466" s="162">
        <f>AVERAGE(O4466,Q4466)</f>
        <v/>
      </c>
      <c r="T4466" s="162">
        <f>AVERAGE(P4466,Q4466)</f>
        <v/>
      </c>
      <c r="U4466" s="41">
        <f>STDEVA(K4466,L4466,M4466,N4466)</f>
        <v/>
      </c>
      <c r="V4466" s="42">
        <f>U4466/Q4466</f>
        <v/>
      </c>
      <c r="W4466" s="43">
        <f>IF(X4466=O4466,"MENOR",IF(X4466=S4466,"PROM[MEN-MED]","PROMEDIO"))</f>
        <v/>
      </c>
      <c r="X4466" s="163">
        <f>IF(V4466&lt;=300%,O4466,IF(AND(V4466&gt;100%,V4466&lt;=150%),S4466,R4466))</f>
        <v/>
      </c>
      <c r="Y4466" s="162">
        <f>ROUND(X4466,0)</f>
        <v/>
      </c>
    </row>
    <row r="4467" ht="15.75" customHeight="1">
      <c r="B4467" s="32" t="inlineStr">
        <is>
          <t>1.7</t>
        </is>
      </c>
      <c r="C4467" s="32" t="n">
        <v>8714199</v>
      </c>
      <c r="D4467" s="58" t="inlineStr">
        <is>
          <t>CAMBIO DE JUEGO BANDAS FRENO TRASERAS</t>
        </is>
      </c>
      <c r="E4467" s="56" t="inlineStr">
        <is>
          <t>cambio de juego bandas freno traseras</t>
        </is>
      </c>
      <c r="F4467" s="32" t="inlineStr">
        <is>
          <t>Juego</t>
        </is>
      </c>
      <c r="G4467" s="35" t="inlineStr">
        <is>
          <t>suministro</t>
        </is>
      </c>
      <c r="H4467" s="159" t="n">
        <v>259326</v>
      </c>
      <c r="I4467" s="37" t="n">
        <v>158.91</v>
      </c>
      <c r="J4467" s="37" t="n">
        <v>151.76</v>
      </c>
      <c r="K4467" s="160">
        <f>H4467*(I4467/J4467)</f>
        <v/>
      </c>
      <c r="L4467" s="159" t="n">
        <v>856933.2205000001</v>
      </c>
      <c r="M4467" s="159" t="n">
        <v>831974</v>
      </c>
      <c r="N4467" s="159" t="n">
        <v>898531.92</v>
      </c>
      <c r="O4467" s="162">
        <f>MIN(K4467,L4467,M4467,N4467)</f>
        <v/>
      </c>
      <c r="P4467" s="162">
        <f>MAX(K4467,L4467,M4467,N4467)</f>
        <v/>
      </c>
      <c r="Q4467" s="162">
        <f>MEDIAN(K4467,L4467,M4467,N4467)</f>
        <v/>
      </c>
      <c r="R4467" s="162">
        <f>AVERAGE(K4467,L4467,M4467,N4467)</f>
        <v/>
      </c>
      <c r="S4467" s="162">
        <f>AVERAGE(O4467,Q4467)</f>
        <v/>
      </c>
      <c r="T4467" s="162">
        <f>AVERAGE(P4467,Q4467)</f>
        <v/>
      </c>
      <c r="U4467" s="41">
        <f>STDEVA(K4467,L4467,M4467,N4467)</f>
        <v/>
      </c>
      <c r="V4467" s="42">
        <f>U4467/Q4467</f>
        <v/>
      </c>
      <c r="W4467" s="43">
        <f>IF(X4467=O4467,"MENOR",IF(X4467=S4467,"PROM[MEN-MED]","PROMEDIO"))</f>
        <v/>
      </c>
      <c r="X4467" s="163">
        <f>IF(V4467&lt;=300%,O4467,IF(AND(V4467&gt;100%,V4467&lt;=150%),S4467,R4467))</f>
        <v/>
      </c>
      <c r="Y4467" s="162">
        <f>ROUND(X4467,0)</f>
        <v/>
      </c>
    </row>
    <row r="4468" ht="15.75" customHeight="1">
      <c r="B4468" s="32" t="inlineStr">
        <is>
          <t>1.8</t>
        </is>
      </c>
      <c r="C4468" s="32" t="n">
        <v>8714199</v>
      </c>
      <c r="D4468" s="58" t="inlineStr">
        <is>
          <t>CAMBIO DE JUEGO PASTILLAS DELANTERAS</t>
        </is>
      </c>
      <c r="E4468" s="56" t="inlineStr">
        <is>
          <t>cambio de juego pastillas delanteras</t>
        </is>
      </c>
      <c r="F4468" s="32" t="inlineStr">
        <is>
          <t>Juego</t>
        </is>
      </c>
      <c r="G4468" s="35" t="inlineStr">
        <is>
          <t>suministro</t>
        </is>
      </c>
      <c r="H4468" s="159" t="n">
        <v>292820</v>
      </c>
      <c r="I4468" s="37" t="n">
        <v>158.91</v>
      </c>
      <c r="J4468" s="37" t="n">
        <v>151.76</v>
      </c>
      <c r="K4468" s="160">
        <f>H4468*(I4468/J4468)</f>
        <v/>
      </c>
      <c r="L4468" s="159" t="n">
        <v>504549.6232</v>
      </c>
      <c r="M4468" s="159" t="n">
        <v>489854</v>
      </c>
      <c r="N4468" s="159" t="n">
        <v>529042.3199999999</v>
      </c>
      <c r="O4468" s="162">
        <f>MIN(K4468,L4468,M4468,N4468)</f>
        <v/>
      </c>
      <c r="P4468" s="162">
        <f>MAX(K4468,L4468,M4468,N4468)</f>
        <v/>
      </c>
      <c r="Q4468" s="162">
        <f>MEDIAN(K4468,L4468,M4468,N4468)</f>
        <v/>
      </c>
      <c r="R4468" s="162">
        <f>AVERAGE(K4468,L4468,M4468,N4468)</f>
        <v/>
      </c>
      <c r="S4468" s="162">
        <f>AVERAGE(O4468,Q4468)</f>
        <v/>
      </c>
      <c r="T4468" s="162">
        <f>AVERAGE(P4468,Q4468)</f>
        <v/>
      </c>
      <c r="U4468" s="41">
        <f>STDEVA(K4468,L4468,M4468,N4468)</f>
        <v/>
      </c>
      <c r="V4468" s="42">
        <f>U4468/Q4468</f>
        <v/>
      </c>
      <c r="W4468" s="43">
        <f>IF(X4468=O4468,"MENOR",IF(X4468=S4468,"PROM[MEN-MED]","PROMEDIO"))</f>
        <v/>
      </c>
      <c r="X4468" s="163">
        <f>IF(V4468&lt;=300%,O4468,IF(AND(V4468&gt;100%,V4468&lt;=150%),S4468,R4468))</f>
        <v/>
      </c>
      <c r="Y4468" s="162">
        <f>ROUND(X4468,0)</f>
        <v/>
      </c>
    </row>
    <row r="4469" ht="15.75" customHeight="1">
      <c r="B4469" s="32" t="inlineStr">
        <is>
          <t>1.9</t>
        </is>
      </c>
      <c r="C4469" s="32" t="n">
        <v>8714199</v>
      </c>
      <c r="D4469" s="58" t="inlineStr">
        <is>
          <t>CAMBIO DE MORDAZA FRENO DELANTERO</t>
        </is>
      </c>
      <c r="E4469" s="34" t="inlineStr">
        <is>
          <t>cambio de mordaza freno delantero</t>
        </is>
      </c>
      <c r="F4469" s="32" t="inlineStr">
        <is>
          <t>Unidad</t>
        </is>
      </c>
      <c r="G4469" s="35" t="inlineStr">
        <is>
          <t>suministro</t>
        </is>
      </c>
      <c r="H4469" s="159" t="n">
        <v>426603</v>
      </c>
      <c r="I4469" s="37" t="n">
        <v>158.91</v>
      </c>
      <c r="J4469" s="37" t="n">
        <v>151.76</v>
      </c>
      <c r="K4469" s="160">
        <f>H4469*(I4469/J4469)</f>
        <v/>
      </c>
      <c r="L4469" s="159" t="n">
        <v>659918.9387000001</v>
      </c>
      <c r="M4469" s="159" t="n">
        <v>640698</v>
      </c>
      <c r="N4469" s="159" t="n">
        <v>691953.84</v>
      </c>
      <c r="O4469" s="162">
        <f>MIN(K4469,L4469,M4469,N4469)</f>
        <v/>
      </c>
      <c r="P4469" s="162">
        <f>MAX(K4469,L4469,M4469,N4469)</f>
        <v/>
      </c>
      <c r="Q4469" s="162">
        <f>MEDIAN(K4469,L4469,M4469,N4469)</f>
        <v/>
      </c>
      <c r="R4469" s="162">
        <f>AVERAGE(K4469,L4469,M4469,N4469)</f>
        <v/>
      </c>
      <c r="S4469" s="162">
        <f>AVERAGE(O4469,Q4469)</f>
        <v/>
      </c>
      <c r="T4469" s="162">
        <f>AVERAGE(P4469,Q4469)</f>
        <v/>
      </c>
      <c r="U4469" s="41">
        <f>STDEVA(K4469,L4469,M4469,N4469)</f>
        <v/>
      </c>
      <c r="V4469" s="42">
        <f>U4469/Q4469</f>
        <v/>
      </c>
      <c r="W4469" s="43">
        <f>IF(X4469=O4469,"MENOR",IF(X4469=S4469,"PROM[MEN-MED]","PROMEDIO"))</f>
        <v/>
      </c>
      <c r="X4469" s="163">
        <f>IF(V4469&lt;=300%,O4469,IF(AND(V4469&gt;100%,V4469&lt;=150%),S4469,R4469))</f>
        <v/>
      </c>
      <c r="Y4469" s="162">
        <f>ROUND(X4469,0)</f>
        <v/>
      </c>
    </row>
    <row r="4470" ht="15.75" customHeight="1">
      <c r="B4470" s="26" t="inlineStr">
        <is>
          <t>2.</t>
        </is>
      </c>
      <c r="C4470" s="142" t="inlineStr">
        <is>
          <t>SISTEMA DE SUSPENSIÓN</t>
        </is>
      </c>
      <c r="H4470" s="157" t="n"/>
      <c r="I4470" s="29" t="n"/>
      <c r="J4470" s="29" t="n"/>
      <c r="K4470" s="157" t="n"/>
      <c r="L4470" s="157" t="n"/>
      <c r="M4470" s="157" t="n"/>
      <c r="N4470" s="157" t="n"/>
      <c r="O4470" s="29" t="n"/>
      <c r="P4470" s="29" t="n"/>
      <c r="Q4470" s="29" t="n"/>
      <c r="R4470" s="29" t="n"/>
      <c r="S4470" s="29" t="n"/>
      <c r="T4470" s="29" t="n"/>
      <c r="U4470" s="29" t="n"/>
      <c r="V4470" s="75" t="n"/>
      <c r="W4470" s="29" t="n"/>
      <c r="X4470" s="29" t="n"/>
      <c r="Y4470" s="29" t="n"/>
    </row>
    <row r="4471" ht="15.75" customHeight="1">
      <c r="B4471" s="32" t="inlineStr">
        <is>
          <t>2.1</t>
        </is>
      </c>
      <c r="C4471" s="32" t="n">
        <v>8714199</v>
      </c>
      <c r="D4471" s="59" t="inlineStr">
        <is>
          <t>CAMBIO DE BARRA ESTABILIZADORA DELANTERA</t>
        </is>
      </c>
      <c r="E4471" s="34" t="inlineStr">
        <is>
          <t>cambio de barra estabilizadora delantera</t>
        </is>
      </c>
      <c r="F4471" s="32" t="inlineStr">
        <is>
          <t>Unidad</t>
        </is>
      </c>
      <c r="G4471" s="35" t="inlineStr">
        <is>
          <t>suministro</t>
        </is>
      </c>
      <c r="H4471" s="159" t="n">
        <v>261448</v>
      </c>
      <c r="I4471" s="37" t="n">
        <v>158.91</v>
      </c>
      <c r="J4471" s="37" t="n">
        <v>151.76</v>
      </c>
      <c r="K4471" s="160">
        <f>H4471*(I4471/J4471)</f>
        <v/>
      </c>
      <c r="L4471" s="159" t="n">
        <v>499744.665</v>
      </c>
      <c r="M4471" s="159" t="n">
        <v>485189</v>
      </c>
      <c r="N4471" s="159" t="n">
        <v>524004.12</v>
      </c>
      <c r="O4471" s="162">
        <f>MIN(K4471,L4471,M4471,N4471)</f>
        <v/>
      </c>
      <c r="P4471" s="162">
        <f>MAX(K4471,L4471,M4471,N4471)</f>
        <v/>
      </c>
      <c r="Q4471" s="162">
        <f>MEDIAN(K4471,L4471,M4471,N4471)</f>
        <v/>
      </c>
      <c r="R4471" s="162">
        <f>AVERAGE(K4471,L4471,M4471,N4471)</f>
        <v/>
      </c>
      <c r="S4471" s="162">
        <f>AVERAGE(O4471,Q4471)</f>
        <v/>
      </c>
      <c r="T4471" s="162">
        <f>AVERAGE(P4471,Q4471)</f>
        <v/>
      </c>
      <c r="U4471" s="41">
        <f>STDEVA(K4471,L4471,M4471,N4471)</f>
        <v/>
      </c>
      <c r="V4471" s="42">
        <f>U4471/Q4471</f>
        <v/>
      </c>
      <c r="W4471" s="43">
        <f>IF(X4471=O4471,"MENOR",IF(X4471=S4471,"PROM[MEN-MED]","PROMEDIO"))</f>
        <v/>
      </c>
      <c r="X4471" s="163">
        <f>IF(V4471&lt;=300%,O4471,IF(AND(V4471&gt;100%,V4471&lt;=150%),S4471,R4471))</f>
        <v/>
      </c>
      <c r="Y4471" s="162">
        <f>ROUND(X4471,0)</f>
        <v/>
      </c>
    </row>
    <row r="4472" ht="15.75" customHeight="1">
      <c r="B4472" s="32" t="inlineStr">
        <is>
          <t>2.2</t>
        </is>
      </c>
      <c r="C4472" s="32" t="n">
        <v>8714199</v>
      </c>
      <c r="D4472" s="59" t="inlineStr">
        <is>
          <t>CAMBIO DE BUJES DE HOJAS DE RESORTE PARTE DELANTERA</t>
        </is>
      </c>
      <c r="E4472" s="34" t="inlineStr">
        <is>
          <t>cambio de bujes de hojas de resorte parte delantera</t>
        </is>
      </c>
      <c r="F4472" s="32" t="inlineStr">
        <is>
          <t>Unidad</t>
        </is>
      </c>
      <c r="G4472" s="35" t="inlineStr">
        <is>
          <t>suministro</t>
        </is>
      </c>
      <c r="H4472" s="159" t="n">
        <v>305070</v>
      </c>
      <c r="I4472" s="37" t="n">
        <v>158.91</v>
      </c>
      <c r="J4472" s="37" t="n">
        <v>151.76</v>
      </c>
      <c r="K4472" s="160">
        <f>H4472*(I4472/J4472)</f>
        <v/>
      </c>
      <c r="L4472" s="159" t="n">
        <v>1028320.0669</v>
      </c>
      <c r="M4472" s="159" t="n">
        <v>998369</v>
      </c>
      <c r="N4472" s="159" t="n">
        <v>1078238.52</v>
      </c>
      <c r="O4472" s="162">
        <f>MIN(K4472,L4472,M4472,N4472)</f>
        <v/>
      </c>
      <c r="P4472" s="162">
        <f>MAX(K4472,L4472,M4472,N4472)</f>
        <v/>
      </c>
      <c r="Q4472" s="162">
        <f>MEDIAN(K4472,L4472,M4472,N4472)</f>
        <v/>
      </c>
      <c r="R4472" s="162">
        <f>AVERAGE(K4472,L4472,M4472,N4472)</f>
        <v/>
      </c>
      <c r="S4472" s="162">
        <f>AVERAGE(O4472,Q4472)</f>
        <v/>
      </c>
      <c r="T4472" s="162">
        <f>AVERAGE(P4472,Q4472)</f>
        <v/>
      </c>
      <c r="U4472" s="41">
        <f>STDEVA(K4472,L4472,M4472,N4472)</f>
        <v/>
      </c>
      <c r="V4472" s="42">
        <f>U4472/Q4472</f>
        <v/>
      </c>
      <c r="W4472" s="43">
        <f>IF(X4472=O4472,"MENOR",IF(X4472=S4472,"PROM[MEN-MED]","PROMEDIO"))</f>
        <v/>
      </c>
      <c r="X4472" s="163">
        <f>IF(V4472&lt;=300%,O4472,IF(AND(V4472&gt;100%,V4472&lt;=150%),S4472,R4472))</f>
        <v/>
      </c>
      <c r="Y4472" s="162">
        <f>ROUND(X4472,0)</f>
        <v/>
      </c>
    </row>
    <row r="4473" ht="15.75" customHeight="1">
      <c r="B4473" s="32" t="inlineStr">
        <is>
          <t>2.3</t>
        </is>
      </c>
      <c r="C4473" s="32" t="n">
        <v>8714199</v>
      </c>
      <c r="D4473" s="59" t="inlineStr">
        <is>
          <t xml:space="preserve">CAMBIO DE HOJA DE RESORTE NO. 1 </t>
        </is>
      </c>
      <c r="E4473" s="34" t="inlineStr">
        <is>
          <t xml:space="preserve">cambio de hoja de resorte no. 1 </t>
        </is>
      </c>
      <c r="F4473" s="32" t="inlineStr">
        <is>
          <t>Unidad</t>
        </is>
      </c>
      <c r="G4473" s="35" t="inlineStr">
        <is>
          <t>suministro</t>
        </is>
      </c>
      <c r="H4473" s="159" t="n">
        <v>266237</v>
      </c>
      <c r="I4473" s="37" t="n">
        <v>158.91</v>
      </c>
      <c r="J4473" s="37" t="n">
        <v>151.76</v>
      </c>
      <c r="K4473" s="160">
        <f>H4473*(I4473/J4473)</f>
        <v/>
      </c>
      <c r="L4473" s="159" t="n">
        <v>848924.9727</v>
      </c>
      <c r="M4473" s="159" t="n">
        <v>824199</v>
      </c>
      <c r="N4473" s="159" t="n">
        <v>890134.92</v>
      </c>
      <c r="O4473" s="162">
        <f>MIN(K4473,L4473,M4473,N4473)</f>
        <v/>
      </c>
      <c r="P4473" s="162">
        <f>MAX(K4473,L4473,M4473,N4473)</f>
        <v/>
      </c>
      <c r="Q4473" s="162">
        <f>MEDIAN(K4473,L4473,M4473,N4473)</f>
        <v/>
      </c>
      <c r="R4473" s="162">
        <f>AVERAGE(K4473,L4473,M4473,N4473)</f>
        <v/>
      </c>
      <c r="S4473" s="162">
        <f>AVERAGE(O4473,Q4473)</f>
        <v/>
      </c>
      <c r="T4473" s="162">
        <f>AVERAGE(P4473,Q4473)</f>
        <v/>
      </c>
      <c r="U4473" s="41">
        <f>STDEVA(K4473,L4473,M4473,N4473)</f>
        <v/>
      </c>
      <c r="V4473" s="42">
        <f>U4473/Q4473</f>
        <v/>
      </c>
      <c r="W4473" s="43">
        <f>IF(X4473=O4473,"MENOR",IF(X4473=S4473,"PROM[MEN-MED]","PROMEDIO"))</f>
        <v/>
      </c>
      <c r="X4473" s="163">
        <f>IF(V4473&lt;=300%,O4473,IF(AND(V4473&gt;100%,V4473&lt;=150%),S4473,R4473))</f>
        <v/>
      </c>
      <c r="Y4473" s="162">
        <f>ROUND(X4473,0)</f>
        <v/>
      </c>
    </row>
    <row r="4474" ht="15.75" customHeight="1">
      <c r="B4474" s="32" t="inlineStr">
        <is>
          <t>2.4</t>
        </is>
      </c>
      <c r="C4474" s="32" t="n">
        <v>8714199</v>
      </c>
      <c r="D4474" s="59" t="inlineStr">
        <is>
          <t>CAMBIO DE HOJA DE RESORTE NO. 2</t>
        </is>
      </c>
      <c r="E4474" s="34" t="inlineStr">
        <is>
          <t>cambio de hoja de resorte no. 2</t>
        </is>
      </c>
      <c r="F4474" s="32" t="inlineStr">
        <is>
          <t>Unidad</t>
        </is>
      </c>
      <c r="G4474" s="35" t="inlineStr">
        <is>
          <t>suministro</t>
        </is>
      </c>
      <c r="H4474" s="159" t="n">
        <v>266237</v>
      </c>
      <c r="I4474" s="37" t="n">
        <v>158.91</v>
      </c>
      <c r="J4474" s="37" t="n">
        <v>151.76</v>
      </c>
      <c r="K4474" s="160">
        <f>H4474*(I4474/J4474)</f>
        <v/>
      </c>
      <c r="L4474" s="159" t="n">
        <v>499744.665</v>
      </c>
      <c r="M4474" s="159" t="n">
        <v>485189</v>
      </c>
      <c r="N4474" s="159" t="n">
        <v>524004.12</v>
      </c>
      <c r="O4474" s="162">
        <f>MIN(K4474,L4474,M4474,N4474)</f>
        <v/>
      </c>
      <c r="P4474" s="162">
        <f>MAX(K4474,L4474,M4474,N4474)</f>
        <v/>
      </c>
      <c r="Q4474" s="162">
        <f>MEDIAN(K4474,L4474,M4474,N4474)</f>
        <v/>
      </c>
      <c r="R4474" s="162">
        <f>AVERAGE(K4474,L4474,M4474,N4474)</f>
        <v/>
      </c>
      <c r="S4474" s="162">
        <f>AVERAGE(O4474,Q4474)</f>
        <v/>
      </c>
      <c r="T4474" s="162">
        <f>AVERAGE(P4474,Q4474)</f>
        <v/>
      </c>
      <c r="U4474" s="41">
        <f>STDEVA(K4474,L4474,M4474,N4474)</f>
        <v/>
      </c>
      <c r="V4474" s="42">
        <f>U4474/Q4474</f>
        <v/>
      </c>
      <c r="W4474" s="43">
        <f>IF(X4474=O4474,"MENOR",IF(X4474=S4474,"PROM[MEN-MED]","PROMEDIO"))</f>
        <v/>
      </c>
      <c r="X4474" s="163">
        <f>IF(V4474&lt;=300%,O4474,IF(AND(V4474&gt;100%,V4474&lt;=150%),S4474,R4474))</f>
        <v/>
      </c>
      <c r="Y4474" s="162">
        <f>ROUND(X4474,0)</f>
        <v/>
      </c>
    </row>
    <row r="4475" ht="15.75" customHeight="1">
      <c r="B4475" s="32" t="inlineStr">
        <is>
          <t>2.5</t>
        </is>
      </c>
      <c r="C4475" s="32" t="n">
        <v>8714199</v>
      </c>
      <c r="D4475" s="59" t="inlineStr">
        <is>
          <t>CAMBIO DE HOJA DE RESORTE NO. 3</t>
        </is>
      </c>
      <c r="E4475" s="34" t="inlineStr">
        <is>
          <t>cambio de hoja de resorte no. 3</t>
        </is>
      </c>
      <c r="F4475" s="32" t="inlineStr">
        <is>
          <t>Unidad</t>
        </is>
      </c>
      <c r="G4475" s="35" t="inlineStr">
        <is>
          <t>suministro</t>
        </is>
      </c>
      <c r="H4475" s="159" t="n">
        <v>266237</v>
      </c>
      <c r="I4475" s="37" t="n">
        <v>158.91</v>
      </c>
      <c r="J4475" s="37" t="n">
        <v>151.76</v>
      </c>
      <c r="K4475" s="160">
        <f>H4475*(I4475/J4475)</f>
        <v/>
      </c>
      <c r="L4475" s="159" t="n">
        <v>514160.5511</v>
      </c>
      <c r="M4475" s="159" t="n">
        <v>499185</v>
      </c>
      <c r="N4475" s="159" t="n">
        <v>539119.8</v>
      </c>
      <c r="O4475" s="162">
        <f>MIN(K4475,L4475,M4475,N4475)</f>
        <v/>
      </c>
      <c r="P4475" s="162">
        <f>MAX(K4475,L4475,M4475,N4475)</f>
        <v/>
      </c>
      <c r="Q4475" s="162">
        <f>MEDIAN(K4475,L4475,M4475,N4475)</f>
        <v/>
      </c>
      <c r="R4475" s="162">
        <f>AVERAGE(K4475,L4475,M4475,N4475)</f>
        <v/>
      </c>
      <c r="S4475" s="162">
        <f>AVERAGE(O4475,Q4475)</f>
        <v/>
      </c>
      <c r="T4475" s="162">
        <f>AVERAGE(P4475,Q4475)</f>
        <v/>
      </c>
      <c r="U4475" s="41">
        <f>STDEVA(K4475,L4475,M4475,N4475)</f>
        <v/>
      </c>
      <c r="V4475" s="42">
        <f>U4475/Q4475</f>
        <v/>
      </c>
      <c r="W4475" s="43">
        <f>IF(X4475=O4475,"MENOR",IF(X4475=S4475,"PROM[MEN-MED]","PROMEDIO"))</f>
        <v/>
      </c>
      <c r="X4475" s="163">
        <f>IF(V4475&lt;=300%,O4475,IF(AND(V4475&gt;100%,V4475&lt;=150%),S4475,R4475))</f>
        <v/>
      </c>
      <c r="Y4475" s="162">
        <f>ROUND(X4475,0)</f>
        <v/>
      </c>
    </row>
    <row r="4476" ht="15.75" customHeight="1">
      <c r="B4476" s="32" t="inlineStr">
        <is>
          <t>2.6</t>
        </is>
      </c>
      <c r="C4476" s="32" t="n">
        <v>8714199</v>
      </c>
      <c r="D4476" s="59" t="inlineStr">
        <is>
          <t>CAMBIO DE HOJA DE RESORTE NO. 4</t>
        </is>
      </c>
      <c r="E4476" s="34" t="inlineStr">
        <is>
          <t>cambio de hoja de resorte no. 4</t>
        </is>
      </c>
      <c r="F4476" s="32" t="inlineStr">
        <is>
          <t>Unidad</t>
        </is>
      </c>
      <c r="G4476" s="35" t="inlineStr">
        <is>
          <t>suministro</t>
        </is>
      </c>
      <c r="H4476" s="159" t="n">
        <v>266237</v>
      </c>
      <c r="I4476" s="37" t="n">
        <v>158.91</v>
      </c>
      <c r="J4476" s="37" t="n">
        <v>151.76</v>
      </c>
      <c r="K4476" s="160">
        <f>H4476*(I4476/J4476)</f>
        <v/>
      </c>
      <c r="L4476" s="159" t="n">
        <v>659918.9387000001</v>
      </c>
      <c r="M4476" s="159" t="n">
        <v>640698</v>
      </c>
      <c r="N4476" s="159" t="n">
        <v>691953.84</v>
      </c>
      <c r="O4476" s="162">
        <f>MIN(K4476,L4476,M4476,N4476)</f>
        <v/>
      </c>
      <c r="P4476" s="162">
        <f>MAX(K4476,L4476,M4476,N4476)</f>
        <v/>
      </c>
      <c r="Q4476" s="162">
        <f>MEDIAN(K4476,L4476,M4476,N4476)</f>
        <v/>
      </c>
      <c r="R4476" s="162">
        <f>AVERAGE(K4476,L4476,M4476,N4476)</f>
        <v/>
      </c>
      <c r="S4476" s="162">
        <f>AVERAGE(O4476,Q4476)</f>
        <v/>
      </c>
      <c r="T4476" s="162">
        <f>AVERAGE(P4476,Q4476)</f>
        <v/>
      </c>
      <c r="U4476" s="41">
        <f>STDEVA(K4476,L4476,M4476,N4476)</f>
        <v/>
      </c>
      <c r="V4476" s="42">
        <f>U4476/Q4476</f>
        <v/>
      </c>
      <c r="W4476" s="43">
        <f>IF(X4476=O4476,"MENOR",IF(X4476=S4476,"PROM[MEN-MED]","PROMEDIO"))</f>
        <v/>
      </c>
      <c r="X4476" s="163">
        <f>IF(V4476&lt;=300%,O4476,IF(AND(V4476&gt;100%,V4476&lt;=150%),S4476,R4476))</f>
        <v/>
      </c>
      <c r="Y4476" s="162">
        <f>ROUND(X4476,0)</f>
        <v/>
      </c>
    </row>
    <row r="4477" ht="15.75" customHeight="1">
      <c r="B4477" s="32" t="inlineStr">
        <is>
          <t>2.7</t>
        </is>
      </c>
      <c r="C4477" s="32" t="n">
        <v>8714199</v>
      </c>
      <c r="D4477" s="59" t="inlineStr">
        <is>
          <t>CAMBIO DE HOJA DE RESORTE NO. 5</t>
        </is>
      </c>
      <c r="E4477" s="34" t="inlineStr">
        <is>
          <t>cambio de hoja de resorte no. 5</t>
        </is>
      </c>
      <c r="F4477" s="32" t="inlineStr">
        <is>
          <t>Unidad</t>
        </is>
      </c>
      <c r="G4477" s="35" t="inlineStr">
        <is>
          <t>suministro</t>
        </is>
      </c>
      <c r="H4477" s="159" t="n">
        <v>311686</v>
      </c>
      <c r="I4477" s="37" t="n">
        <v>158.91</v>
      </c>
      <c r="J4477" s="37" t="n">
        <v>151.76</v>
      </c>
      <c r="K4477" s="160">
        <f>H4477*(I4477/J4477)</f>
        <v/>
      </c>
      <c r="L4477" s="159" t="n">
        <v>666325.5416999999</v>
      </c>
      <c r="M4477" s="159" t="n">
        <v>646918</v>
      </c>
      <c r="N4477" s="159" t="n">
        <v>698671.4399999999</v>
      </c>
      <c r="O4477" s="162">
        <f>MIN(K4477,L4477,M4477,N4477)</f>
        <v/>
      </c>
      <c r="P4477" s="162">
        <f>MAX(K4477,L4477,M4477,N4477)</f>
        <v/>
      </c>
      <c r="Q4477" s="162">
        <f>MEDIAN(K4477,L4477,M4477,N4477)</f>
        <v/>
      </c>
      <c r="R4477" s="162">
        <f>AVERAGE(K4477,L4477,M4477,N4477)</f>
        <v/>
      </c>
      <c r="S4477" s="162">
        <f>AVERAGE(O4477,Q4477)</f>
        <v/>
      </c>
      <c r="T4477" s="162">
        <f>AVERAGE(P4477,Q4477)</f>
        <v/>
      </c>
      <c r="U4477" s="41">
        <f>STDEVA(K4477,L4477,M4477,N4477)</f>
        <v/>
      </c>
      <c r="V4477" s="42">
        <f>U4477/Q4477</f>
        <v/>
      </c>
      <c r="W4477" s="43">
        <f>IF(X4477=O4477,"MENOR",IF(X4477=S4477,"PROM[MEN-MED]","PROMEDIO"))</f>
        <v/>
      </c>
      <c r="X4477" s="163">
        <f>IF(V4477&lt;=300%,O4477,IF(AND(V4477&gt;100%,V4477&lt;=150%),S4477,R4477))</f>
        <v/>
      </c>
      <c r="Y4477" s="162">
        <f>ROUND(X4477,0)</f>
        <v/>
      </c>
    </row>
    <row r="4478" ht="15.75" customHeight="1">
      <c r="B4478" s="32" t="inlineStr">
        <is>
          <t>2.8</t>
        </is>
      </c>
      <c r="C4478" s="32" t="n">
        <v>8714199</v>
      </c>
      <c r="D4478" s="59" t="inlineStr">
        <is>
          <t>CAMBIO DE JUEGO AMORTIGUADOR DELANTEROS</t>
        </is>
      </c>
      <c r="E4478" s="34" t="inlineStr">
        <is>
          <t>cambio de juego amortiguador delanteros</t>
        </is>
      </c>
      <c r="F4478" s="32" t="inlineStr">
        <is>
          <t>Juego</t>
        </is>
      </c>
      <c r="G4478" s="35" t="inlineStr">
        <is>
          <t>suministro</t>
        </is>
      </c>
      <c r="H4478" s="159" t="n">
        <v>347690</v>
      </c>
      <c r="I4478" s="37" t="n">
        <v>158.91</v>
      </c>
      <c r="J4478" s="37" t="n">
        <v>151.76</v>
      </c>
      <c r="K4478" s="160">
        <f>H4478*(I4478/J4478)</f>
        <v/>
      </c>
      <c r="L4478" s="159" t="n">
        <v>659918.9387000001</v>
      </c>
      <c r="M4478" s="159" t="n">
        <v>640698</v>
      </c>
      <c r="N4478" s="159" t="n">
        <v>691953.84</v>
      </c>
      <c r="O4478" s="162">
        <f>MIN(K4478,L4478,M4478,N4478)</f>
        <v/>
      </c>
      <c r="P4478" s="162">
        <f>MAX(K4478,L4478,M4478,N4478)</f>
        <v/>
      </c>
      <c r="Q4478" s="162">
        <f>MEDIAN(K4478,L4478,M4478,N4478)</f>
        <v/>
      </c>
      <c r="R4478" s="162">
        <f>AVERAGE(K4478,L4478,M4478,N4478)</f>
        <v/>
      </c>
      <c r="S4478" s="162">
        <f>AVERAGE(O4478,Q4478)</f>
        <v/>
      </c>
      <c r="T4478" s="162">
        <f>AVERAGE(P4478,Q4478)</f>
        <v/>
      </c>
      <c r="U4478" s="41">
        <f>STDEVA(K4478,L4478,M4478,N4478)</f>
        <v/>
      </c>
      <c r="V4478" s="42">
        <f>U4478/Q4478</f>
        <v/>
      </c>
      <c r="W4478" s="43">
        <f>IF(X4478=O4478,"MENOR",IF(X4478=S4478,"PROM[MEN-MED]","PROMEDIO"))</f>
        <v/>
      </c>
      <c r="X4478" s="163">
        <f>IF(V4478&lt;=300%,O4478,IF(AND(V4478&gt;100%,V4478&lt;=150%),S4478,R4478))</f>
        <v/>
      </c>
      <c r="Y4478" s="162">
        <f>ROUND(X4478,0)</f>
        <v/>
      </c>
    </row>
    <row r="4479" ht="15.75" customHeight="1">
      <c r="B4479" s="32" t="inlineStr">
        <is>
          <t>2.9</t>
        </is>
      </c>
      <c r="C4479" s="32" t="n">
        <v>8714199</v>
      </c>
      <c r="D4479" s="59" t="inlineStr">
        <is>
          <t>CAMBIO DE JUEGO AMORTIGUADORES TRASEROS</t>
        </is>
      </c>
      <c r="E4479" s="34" t="inlineStr">
        <is>
          <t>cambio de juego amortiguadores traseros</t>
        </is>
      </c>
      <c r="F4479" s="32" t="inlineStr">
        <is>
          <t>Juego</t>
        </is>
      </c>
      <c r="G4479" s="35" t="inlineStr">
        <is>
          <t>suministro</t>
        </is>
      </c>
      <c r="H4479" s="159" t="n">
        <v>443008</v>
      </c>
      <c r="I4479" s="37" t="n">
        <v>158.91</v>
      </c>
      <c r="J4479" s="37" t="n">
        <v>151.76</v>
      </c>
      <c r="K4479" s="160">
        <f>H4479*(I4479/J4479)</f>
        <v/>
      </c>
      <c r="L4479" s="159" t="n">
        <v>659918.9387000001</v>
      </c>
      <c r="M4479" s="159" t="n">
        <v>640698</v>
      </c>
      <c r="N4479" s="159" t="n">
        <v>691953.84</v>
      </c>
      <c r="O4479" s="162">
        <f>MIN(K4479,L4479,M4479,N4479)</f>
        <v/>
      </c>
      <c r="P4479" s="162">
        <f>MAX(K4479,L4479,M4479,N4479)</f>
        <v/>
      </c>
      <c r="Q4479" s="162">
        <f>MEDIAN(K4479,L4479,M4479,N4479)</f>
        <v/>
      </c>
      <c r="R4479" s="162">
        <f>AVERAGE(K4479,L4479,M4479,N4479)</f>
        <v/>
      </c>
      <c r="S4479" s="162">
        <f>AVERAGE(O4479,Q4479)</f>
        <v/>
      </c>
      <c r="T4479" s="162">
        <f>AVERAGE(P4479,Q4479)</f>
        <v/>
      </c>
      <c r="U4479" s="41">
        <f>STDEVA(K4479,L4479,M4479,N4479)</f>
        <v/>
      </c>
      <c r="V4479" s="42">
        <f>U4479/Q4479</f>
        <v/>
      </c>
      <c r="W4479" s="43">
        <f>IF(X4479=O4479,"MENOR",IF(X4479=S4479,"PROM[MEN-MED]","PROMEDIO"))</f>
        <v/>
      </c>
      <c r="X4479" s="163">
        <f>IF(V4479&lt;=300%,O4479,IF(AND(V4479&gt;100%,V4479&lt;=150%),S4479,R4479))</f>
        <v/>
      </c>
      <c r="Y4479" s="162">
        <f>ROUND(X4479,0)</f>
        <v/>
      </c>
    </row>
    <row r="4480" ht="15.75" customHeight="1">
      <c r="B4480" s="32" t="inlineStr">
        <is>
          <t>2.10</t>
        </is>
      </c>
      <c r="C4480" s="32" t="n">
        <v>8714199</v>
      </c>
      <c r="D4480" s="59" t="inlineStr">
        <is>
          <t>CAMBIO DE JUEGO BIELETAS (MUÑECOS) ESTABILIZADORA DELANTERA</t>
        </is>
      </c>
      <c r="E4480" s="34" t="inlineStr">
        <is>
          <t>cambio de juego bieletas (muñecos) estabilizadora delantera</t>
        </is>
      </c>
      <c r="F4480" s="32" t="inlineStr">
        <is>
          <t>Juego</t>
        </is>
      </c>
      <c r="G4480" s="35" t="inlineStr">
        <is>
          <t>suministro</t>
        </is>
      </c>
      <c r="H4480" s="159" t="n">
        <v>376720</v>
      </c>
      <c r="I4480" s="37" t="n">
        <v>158.91</v>
      </c>
      <c r="J4480" s="37" t="n">
        <v>151.76</v>
      </c>
      <c r="K4480" s="160">
        <f>H4480*(I4480/J4480)</f>
        <v/>
      </c>
      <c r="L4480" s="159" t="n">
        <v>666325.5416999999</v>
      </c>
      <c r="M4480" s="159" t="n">
        <v>646918</v>
      </c>
      <c r="N4480" s="159" t="n">
        <v>698671.4399999999</v>
      </c>
      <c r="O4480" s="162">
        <f>MIN(K4480,L4480,M4480,N4480)</f>
        <v/>
      </c>
      <c r="P4480" s="162">
        <f>MAX(K4480,L4480,M4480,N4480)</f>
        <v/>
      </c>
      <c r="Q4480" s="162">
        <f>MEDIAN(K4480,L4480,M4480,N4480)</f>
        <v/>
      </c>
      <c r="R4480" s="162">
        <f>AVERAGE(K4480,L4480,M4480,N4480)</f>
        <v/>
      </c>
      <c r="S4480" s="162">
        <f>AVERAGE(O4480,Q4480)</f>
        <v/>
      </c>
      <c r="T4480" s="162">
        <f>AVERAGE(P4480,Q4480)</f>
        <v/>
      </c>
      <c r="U4480" s="41">
        <f>STDEVA(K4480,L4480,M4480,N4480)</f>
        <v/>
      </c>
      <c r="V4480" s="42">
        <f>U4480/Q4480</f>
        <v/>
      </c>
      <c r="W4480" s="43">
        <f>IF(X4480=O4480,"MENOR",IF(X4480=S4480,"PROM[MEN-MED]","PROMEDIO"))</f>
        <v/>
      </c>
      <c r="X4480" s="163">
        <f>IF(V4480&lt;=300%,O4480,IF(AND(V4480&gt;100%,V4480&lt;=150%),S4480,R4480))</f>
        <v/>
      </c>
      <c r="Y4480" s="162">
        <f>ROUND(X4480,0)</f>
        <v/>
      </c>
    </row>
    <row r="4481" ht="15.75" customHeight="1">
      <c r="B4481" s="32" t="inlineStr">
        <is>
          <t>2.11</t>
        </is>
      </c>
      <c r="C4481" s="32" t="n">
        <v>8714199</v>
      </c>
      <c r="D4481" s="59" t="inlineStr">
        <is>
          <t>CAMBIO DE JUEGO BUJES CENTRALES BARRA ESTABILIZADORA DELANTERA</t>
        </is>
      </c>
      <c r="E4481" s="34" t="inlineStr">
        <is>
          <t>cambio de juego bujes centrales barra estabilizadora delantera</t>
        </is>
      </c>
      <c r="F4481" s="32" t="inlineStr">
        <is>
          <t>Juego</t>
        </is>
      </c>
      <c r="G4481" s="35" t="inlineStr">
        <is>
          <t>suministro</t>
        </is>
      </c>
      <c r="H4481" s="159" t="n">
        <v>288774</v>
      </c>
      <c r="I4481" s="37" t="n">
        <v>158.91</v>
      </c>
      <c r="J4481" s="37" t="n">
        <v>151.76</v>
      </c>
      <c r="K4481" s="160">
        <f>H4481*(I4481/J4481)</f>
        <v/>
      </c>
      <c r="L4481" s="159" t="n">
        <v>666325.5416999999</v>
      </c>
      <c r="M4481" s="159" t="n">
        <v>646918</v>
      </c>
      <c r="N4481" s="159" t="n">
        <v>698671.4399999999</v>
      </c>
      <c r="O4481" s="162">
        <f>MIN(K4481,L4481,M4481,N4481)</f>
        <v/>
      </c>
      <c r="P4481" s="162">
        <f>MAX(K4481,L4481,M4481,N4481)</f>
        <v/>
      </c>
      <c r="Q4481" s="162">
        <f>MEDIAN(K4481,L4481,M4481,N4481)</f>
        <v/>
      </c>
      <c r="R4481" s="162">
        <f>AVERAGE(K4481,L4481,M4481,N4481)</f>
        <v/>
      </c>
      <c r="S4481" s="162">
        <f>AVERAGE(O4481,Q4481)</f>
        <v/>
      </c>
      <c r="T4481" s="162">
        <f>AVERAGE(P4481,Q4481)</f>
        <v/>
      </c>
      <c r="U4481" s="41">
        <f>STDEVA(K4481,L4481,M4481,N4481)</f>
        <v/>
      </c>
      <c r="V4481" s="42">
        <f>U4481/Q4481</f>
        <v/>
      </c>
      <c r="W4481" s="43">
        <f>IF(X4481=O4481,"MENOR",IF(X4481=S4481,"PROM[MEN-MED]","PROMEDIO"))</f>
        <v/>
      </c>
      <c r="X4481" s="163">
        <f>IF(V4481&lt;=300%,O4481,IF(AND(V4481&gt;100%,V4481&lt;=150%),S4481,R4481))</f>
        <v/>
      </c>
      <c r="Y4481" s="162">
        <f>ROUND(X4481,0)</f>
        <v/>
      </c>
    </row>
    <row r="4482" ht="15.75" customHeight="1">
      <c r="B4482" s="32" t="inlineStr">
        <is>
          <t>2.12</t>
        </is>
      </c>
      <c r="C4482" s="32" t="n">
        <v>8714199</v>
      </c>
      <c r="D4482" s="59" t="inlineStr">
        <is>
          <t>CAMBIO DE JUEGO BUJES DE BALANCINES</t>
        </is>
      </c>
      <c r="E4482" s="34" t="inlineStr">
        <is>
          <t>cambio de juego bujes de balancines</t>
        </is>
      </c>
      <c r="F4482" s="32" t="inlineStr">
        <is>
          <t>Juego</t>
        </is>
      </c>
      <c r="G4482" s="35" t="inlineStr">
        <is>
          <t>suministro</t>
        </is>
      </c>
      <c r="H4482" s="159" t="n">
        <v>340173</v>
      </c>
      <c r="I4482" s="37" t="n">
        <v>158.91</v>
      </c>
      <c r="J4482" s="37" t="n">
        <v>151.76</v>
      </c>
      <c r="K4482" s="160">
        <f>H4482*(I4482/J4482)</f>
        <v/>
      </c>
      <c r="L4482" s="159" t="n">
        <v>1319837.8774</v>
      </c>
      <c r="M4482" s="159" t="n">
        <v>1281396</v>
      </c>
      <c r="N4482" s="159" t="n">
        <v>1383907.68</v>
      </c>
      <c r="O4482" s="162">
        <f>MIN(K4482,L4482,M4482,N4482)</f>
        <v/>
      </c>
      <c r="P4482" s="162">
        <f>MAX(K4482,L4482,M4482,N4482)</f>
        <v/>
      </c>
      <c r="Q4482" s="162">
        <f>MEDIAN(K4482,L4482,M4482,N4482)</f>
        <v/>
      </c>
      <c r="R4482" s="162">
        <f>AVERAGE(K4482,L4482,M4482,N4482)</f>
        <v/>
      </c>
      <c r="S4482" s="162">
        <f>AVERAGE(O4482,Q4482)</f>
        <v/>
      </c>
      <c r="T4482" s="162">
        <f>AVERAGE(P4482,Q4482)</f>
        <v/>
      </c>
      <c r="U4482" s="41">
        <f>STDEVA(K4482,L4482,M4482,N4482)</f>
        <v/>
      </c>
      <c r="V4482" s="42">
        <f>U4482/Q4482</f>
        <v/>
      </c>
      <c r="W4482" s="43">
        <f>IF(X4482=O4482,"MENOR",IF(X4482=S4482,"PROM[MEN-MED]","PROMEDIO"))</f>
        <v/>
      </c>
      <c r="X4482" s="163">
        <f>IF(V4482&lt;=300%,O4482,IF(AND(V4482&gt;100%,V4482&lt;=150%),S4482,R4482))</f>
        <v/>
      </c>
      <c r="Y4482" s="162">
        <f>ROUND(X4482,0)</f>
        <v/>
      </c>
    </row>
    <row r="4483" ht="15.75" customHeight="1">
      <c r="B4483" s="32" t="inlineStr">
        <is>
          <t>2.13</t>
        </is>
      </c>
      <c r="C4483" s="32" t="n">
        <v>8714199</v>
      </c>
      <c r="D4483" s="59" t="inlineStr">
        <is>
          <t>CAMBIO DE TIJERA INFERIOR</t>
        </is>
      </c>
      <c r="E4483" s="34" t="inlineStr">
        <is>
          <t>cambio de tijera inferior</t>
        </is>
      </c>
      <c r="F4483" s="32" t="inlineStr">
        <is>
          <t>Unidad</t>
        </is>
      </c>
      <c r="G4483" s="35" t="inlineStr">
        <is>
          <t>suministro</t>
        </is>
      </c>
      <c r="H4483" s="159" t="n">
        <v>530742</v>
      </c>
      <c r="I4483" s="37" t="n">
        <v>158.91</v>
      </c>
      <c r="J4483" s="37" t="n">
        <v>151.76</v>
      </c>
      <c r="K4483" s="160">
        <f>H4483*(I4483/J4483)</f>
        <v/>
      </c>
      <c r="L4483" s="159" t="n">
        <v>659918.9387000001</v>
      </c>
      <c r="M4483" s="159" t="n">
        <v>640698</v>
      </c>
      <c r="N4483" s="159" t="n">
        <v>691953.84</v>
      </c>
      <c r="O4483" s="162">
        <f>MIN(K4483,L4483,M4483,N4483)</f>
        <v/>
      </c>
      <c r="P4483" s="162">
        <f>MAX(K4483,L4483,M4483,N4483)</f>
        <v/>
      </c>
      <c r="Q4483" s="162">
        <f>MEDIAN(K4483,L4483,M4483,N4483)</f>
        <v/>
      </c>
      <c r="R4483" s="162">
        <f>AVERAGE(K4483,L4483,M4483,N4483)</f>
        <v/>
      </c>
      <c r="S4483" s="162">
        <f>AVERAGE(O4483,Q4483)</f>
        <v/>
      </c>
      <c r="T4483" s="162">
        <f>AVERAGE(P4483,Q4483)</f>
        <v/>
      </c>
      <c r="U4483" s="41">
        <f>STDEVA(K4483,L4483,M4483,N4483)</f>
        <v/>
      </c>
      <c r="V4483" s="42">
        <f>U4483/Q4483</f>
        <v/>
      </c>
      <c r="W4483" s="43">
        <f>IF(X4483=O4483,"MENOR",IF(X4483=S4483,"PROM[MEN-MED]","PROMEDIO"))</f>
        <v/>
      </c>
      <c r="X4483" s="163">
        <f>IF(V4483&lt;=300%,O4483,IF(AND(V4483&gt;100%,V4483&lt;=150%),S4483,R4483))</f>
        <v/>
      </c>
      <c r="Y4483" s="162">
        <f>ROUND(X4483,0)</f>
        <v/>
      </c>
    </row>
    <row r="4484" ht="15.75" customHeight="1">
      <c r="B4484" s="32" t="inlineStr">
        <is>
          <t>2.14</t>
        </is>
      </c>
      <c r="C4484" s="32" t="n">
        <v>8714199</v>
      </c>
      <c r="D4484" s="59" t="inlineStr">
        <is>
          <t>CAMBIO DE TIJERA SUPERIOR</t>
        </is>
      </c>
      <c r="E4484" s="34" t="inlineStr">
        <is>
          <t>cambio de tijera superior</t>
        </is>
      </c>
      <c r="F4484" s="32" t="inlineStr">
        <is>
          <t>Unidad</t>
        </is>
      </c>
      <c r="G4484" s="35" t="inlineStr">
        <is>
          <t>suministro</t>
        </is>
      </c>
      <c r="H4484" s="159" t="n">
        <v>480549</v>
      </c>
      <c r="I4484" s="37" t="n">
        <v>158.91</v>
      </c>
      <c r="J4484" s="37" t="n">
        <v>151.76</v>
      </c>
      <c r="K4484" s="160">
        <f>H4484*(I4484/J4484)</f>
        <v/>
      </c>
      <c r="L4484" s="159" t="n">
        <v>659918.9387000001</v>
      </c>
      <c r="M4484" s="159" t="n">
        <v>640698</v>
      </c>
      <c r="N4484" s="159" t="n">
        <v>691953.84</v>
      </c>
      <c r="O4484" s="162">
        <f>MIN(K4484,L4484,M4484,N4484)</f>
        <v/>
      </c>
      <c r="P4484" s="162">
        <f>MAX(K4484,L4484,M4484,N4484)</f>
        <v/>
      </c>
      <c r="Q4484" s="162">
        <f>MEDIAN(K4484,L4484,M4484,N4484)</f>
        <v/>
      </c>
      <c r="R4484" s="162">
        <f>AVERAGE(K4484,L4484,M4484,N4484)</f>
        <v/>
      </c>
      <c r="S4484" s="162">
        <f>AVERAGE(O4484,Q4484)</f>
        <v/>
      </c>
      <c r="T4484" s="162">
        <f>AVERAGE(P4484,Q4484)</f>
        <v/>
      </c>
      <c r="U4484" s="41">
        <f>STDEVA(K4484,L4484,M4484,N4484)</f>
        <v/>
      </c>
      <c r="V4484" s="42">
        <f>U4484/Q4484</f>
        <v/>
      </c>
      <c r="W4484" s="43">
        <f>IF(X4484=O4484,"MENOR",IF(X4484=S4484,"PROM[MEN-MED]","PROMEDIO"))</f>
        <v/>
      </c>
      <c r="X4484" s="163">
        <f>IF(V4484&lt;=300%,O4484,IF(AND(V4484&gt;100%,V4484&lt;=150%),S4484,R4484))</f>
        <v/>
      </c>
      <c r="Y4484" s="162">
        <f>ROUND(X4484,0)</f>
        <v/>
      </c>
    </row>
    <row r="4485" ht="15.75" customHeight="1">
      <c r="B4485" s="32" t="inlineStr">
        <is>
          <t>2.15</t>
        </is>
      </c>
      <c r="C4485" s="32" t="n">
        <v>8714199</v>
      </c>
      <c r="D4485" s="59" t="inlineStr">
        <is>
          <t>CAMBIO DE JUEGO BUJES DE TIJERA INFERIOR</t>
        </is>
      </c>
      <c r="E4485" s="34" t="inlineStr">
        <is>
          <t>cambio de juego bujes de tijera inferior</t>
        </is>
      </c>
      <c r="F4485" s="32" t="inlineStr">
        <is>
          <t>Unidad</t>
        </is>
      </c>
      <c r="G4485" s="35" t="inlineStr">
        <is>
          <t>suministro</t>
        </is>
      </c>
      <c r="H4485" s="159" t="n">
        <v>547162</v>
      </c>
      <c r="I4485" s="37" t="n">
        <v>158.91</v>
      </c>
      <c r="J4485" s="37" t="n">
        <v>151.76</v>
      </c>
      <c r="K4485" s="160">
        <f>H4485*(I4485/J4485)</f>
        <v/>
      </c>
      <c r="L4485" s="159" t="n">
        <v>659918.9387000001</v>
      </c>
      <c r="M4485" s="159" t="n">
        <v>640698</v>
      </c>
      <c r="N4485" s="159" t="n">
        <v>691953.84</v>
      </c>
      <c r="O4485" s="162">
        <f>MIN(K4485,L4485,M4485,N4485)</f>
        <v/>
      </c>
      <c r="P4485" s="162">
        <f>MAX(K4485,L4485,M4485,N4485)</f>
        <v/>
      </c>
      <c r="Q4485" s="162">
        <f>MEDIAN(K4485,L4485,M4485,N4485)</f>
        <v/>
      </c>
      <c r="R4485" s="162">
        <f>AVERAGE(K4485,L4485,M4485,N4485)</f>
        <v/>
      </c>
      <c r="S4485" s="162">
        <f>AVERAGE(O4485,Q4485)</f>
        <v/>
      </c>
      <c r="T4485" s="162">
        <f>AVERAGE(P4485,Q4485)</f>
        <v/>
      </c>
      <c r="U4485" s="41">
        <f>STDEVA(K4485,L4485,M4485,N4485)</f>
        <v/>
      </c>
      <c r="V4485" s="42">
        <f>U4485/Q4485</f>
        <v/>
      </c>
      <c r="W4485" s="43">
        <f>IF(X4485=O4485,"MENOR",IF(X4485=S4485,"PROM[MEN-MED]","PROMEDIO"))</f>
        <v/>
      </c>
      <c r="X4485" s="163">
        <f>IF(V4485&lt;=300%,O4485,IF(AND(V4485&gt;100%,V4485&lt;=150%),S4485,R4485))</f>
        <v/>
      </c>
      <c r="Y4485" s="162">
        <f>ROUND(X4485,0)</f>
        <v/>
      </c>
    </row>
    <row r="4486" ht="15.75" customHeight="1">
      <c r="B4486" s="32" t="inlineStr">
        <is>
          <t>2.16</t>
        </is>
      </c>
      <c r="C4486" s="32" t="n">
        <v>8714199</v>
      </c>
      <c r="D4486" s="59" t="inlineStr">
        <is>
          <t>CAMBIO DE JUEGO BUJES DE TIJERA SUPERIOR</t>
        </is>
      </c>
      <c r="E4486" s="34" t="inlineStr">
        <is>
          <t>cambio de juego bujes de tijera superior</t>
        </is>
      </c>
      <c r="F4486" s="32" t="inlineStr">
        <is>
          <t>Unidad</t>
        </is>
      </c>
      <c r="G4486" s="35" t="inlineStr">
        <is>
          <t>suministro</t>
        </is>
      </c>
      <c r="H4486" s="159" t="n">
        <v>547162</v>
      </c>
      <c r="I4486" s="37" t="n">
        <v>158.91</v>
      </c>
      <c r="J4486" s="37" t="n">
        <v>151.76</v>
      </c>
      <c r="K4486" s="160">
        <f>H4486*(I4486/J4486)</f>
        <v/>
      </c>
      <c r="L4486" s="159" t="n">
        <v>666325.5416999999</v>
      </c>
      <c r="M4486" s="159" t="n">
        <v>646918</v>
      </c>
      <c r="N4486" s="159" t="n">
        <v>698671.4399999999</v>
      </c>
      <c r="O4486" s="162">
        <f>MIN(K4486,L4486,M4486,N4486)</f>
        <v/>
      </c>
      <c r="P4486" s="162">
        <f>MAX(K4486,L4486,M4486,N4486)</f>
        <v/>
      </c>
      <c r="Q4486" s="162">
        <f>MEDIAN(K4486,L4486,M4486,N4486)</f>
        <v/>
      </c>
      <c r="R4486" s="162">
        <f>AVERAGE(K4486,L4486,M4486,N4486)</f>
        <v/>
      </c>
      <c r="S4486" s="162">
        <f>AVERAGE(O4486,Q4486)</f>
        <v/>
      </c>
      <c r="T4486" s="162">
        <f>AVERAGE(P4486,Q4486)</f>
        <v/>
      </c>
      <c r="U4486" s="41">
        <f>STDEVA(K4486,L4486,M4486,N4486)</f>
        <v/>
      </c>
      <c r="V4486" s="42">
        <f>U4486/Q4486</f>
        <v/>
      </c>
      <c r="W4486" s="43">
        <f>IF(X4486=O4486,"MENOR",IF(X4486=S4486,"PROM[MEN-MED]","PROMEDIO"))</f>
        <v/>
      </c>
      <c r="X4486" s="163">
        <f>IF(V4486&lt;=300%,O4486,IF(AND(V4486&gt;100%,V4486&lt;=150%),S4486,R4486))</f>
        <v/>
      </c>
      <c r="Y4486" s="162">
        <f>ROUND(X4486,0)</f>
        <v/>
      </c>
    </row>
    <row r="4487" ht="15.75" customHeight="1">
      <c r="B4487" s="32" t="inlineStr">
        <is>
          <t>2.17</t>
        </is>
      </c>
      <c r="C4487" s="32" t="n">
        <v>8714199</v>
      </c>
      <c r="D4487" s="59" t="inlineStr">
        <is>
          <t>CAMBIO DE ROTULA INFERIOR</t>
        </is>
      </c>
      <c r="E4487" s="34" t="inlineStr">
        <is>
          <t>cambio de rotula inferior</t>
        </is>
      </c>
      <c r="F4487" s="32" t="inlineStr">
        <is>
          <t>Unidad</t>
        </is>
      </c>
      <c r="G4487" s="35" t="inlineStr">
        <is>
          <t>suministro</t>
        </is>
      </c>
      <c r="H4487" s="159" t="n">
        <v>340173</v>
      </c>
      <c r="I4487" s="37" t="n">
        <v>158.91</v>
      </c>
      <c r="J4487" s="37" t="n">
        <v>151.76</v>
      </c>
      <c r="K4487" s="160">
        <f>H4487*(I4487/J4487)</f>
        <v/>
      </c>
      <c r="L4487" s="159" t="n">
        <v>679139.7711</v>
      </c>
      <c r="M4487" s="159" t="n">
        <v>659359</v>
      </c>
      <c r="N4487" s="159" t="n">
        <v>712107.72</v>
      </c>
      <c r="O4487" s="162">
        <f>MIN(K4487,L4487,M4487,N4487)</f>
        <v/>
      </c>
      <c r="P4487" s="162">
        <f>MAX(K4487,L4487,M4487,N4487)</f>
        <v/>
      </c>
      <c r="Q4487" s="162">
        <f>MEDIAN(K4487,L4487,M4487,N4487)</f>
        <v/>
      </c>
      <c r="R4487" s="162">
        <f>AVERAGE(K4487,L4487,M4487,N4487)</f>
        <v/>
      </c>
      <c r="S4487" s="162">
        <f>AVERAGE(O4487,Q4487)</f>
        <v/>
      </c>
      <c r="T4487" s="162">
        <f>AVERAGE(P4487,Q4487)</f>
        <v/>
      </c>
      <c r="U4487" s="41">
        <f>STDEVA(K4487,L4487,M4487,N4487)</f>
        <v/>
      </c>
      <c r="V4487" s="42">
        <f>U4487/Q4487</f>
        <v/>
      </c>
      <c r="W4487" s="43">
        <f>IF(X4487=O4487,"MENOR",IF(X4487=S4487,"PROM[MEN-MED]","PROMEDIO"))</f>
        <v/>
      </c>
      <c r="X4487" s="163">
        <f>IF(V4487&lt;=300%,O4487,IF(AND(V4487&gt;100%,V4487&lt;=150%),S4487,R4487))</f>
        <v/>
      </c>
      <c r="Y4487" s="162">
        <f>ROUND(X4487,0)</f>
        <v/>
      </c>
    </row>
    <row r="4488" ht="15.75" customHeight="1">
      <c r="B4488" s="32" t="inlineStr">
        <is>
          <t>2.18</t>
        </is>
      </c>
      <c r="C4488" s="32" t="n">
        <v>8714199</v>
      </c>
      <c r="D4488" s="59" t="inlineStr">
        <is>
          <t>CAMBIO DE ROTULA SUPERIOR</t>
        </is>
      </c>
      <c r="E4488" s="34" t="inlineStr">
        <is>
          <t>cambio de rotula superior</t>
        </is>
      </c>
      <c r="F4488" s="32" t="inlineStr">
        <is>
          <t>Unidad</t>
        </is>
      </c>
      <c r="G4488" s="35" t="inlineStr">
        <is>
          <t>suministro</t>
        </is>
      </c>
      <c r="H4488" s="159" t="n">
        <v>340150</v>
      </c>
      <c r="I4488" s="37" t="n">
        <v>158.91</v>
      </c>
      <c r="J4488" s="37" t="n">
        <v>151.76</v>
      </c>
      <c r="K4488" s="160">
        <f>H4488*(I4488/J4488)</f>
        <v/>
      </c>
      <c r="L4488" s="159" t="n">
        <v>659918.9387000001</v>
      </c>
      <c r="M4488" s="159" t="n">
        <v>640698</v>
      </c>
      <c r="N4488" s="159" t="n">
        <v>691953.84</v>
      </c>
      <c r="O4488" s="162">
        <f>MIN(K4488,L4488,M4488,N4488)</f>
        <v/>
      </c>
      <c r="P4488" s="162">
        <f>MAX(K4488,L4488,M4488,N4488)</f>
        <v/>
      </c>
      <c r="Q4488" s="162">
        <f>MEDIAN(K4488,L4488,M4488,N4488)</f>
        <v/>
      </c>
      <c r="R4488" s="162">
        <f>AVERAGE(K4488,L4488,M4488,N4488)</f>
        <v/>
      </c>
      <c r="S4488" s="162">
        <f>AVERAGE(O4488,Q4488)</f>
        <v/>
      </c>
      <c r="T4488" s="162">
        <f>AVERAGE(P4488,Q4488)</f>
        <v/>
      </c>
      <c r="U4488" s="41">
        <f>STDEVA(K4488,L4488,M4488,N4488)</f>
        <v/>
      </c>
      <c r="V4488" s="42">
        <f>U4488/Q4488</f>
        <v/>
      </c>
      <c r="W4488" s="43">
        <f>IF(X4488=O4488,"MENOR",IF(X4488=S4488,"PROM[MEN-MED]","PROMEDIO"))</f>
        <v/>
      </c>
      <c r="X4488" s="163">
        <f>IF(V4488&lt;=300%,O4488,IF(AND(V4488&gt;100%,V4488&lt;=150%),S4488,R4488))</f>
        <v/>
      </c>
      <c r="Y4488" s="162">
        <f>ROUND(X4488,0)</f>
        <v/>
      </c>
    </row>
    <row r="4489" ht="15.75" customHeight="1">
      <c r="B4489" s="26" t="inlineStr">
        <is>
          <t>3.</t>
        </is>
      </c>
      <c r="C4489" s="142" t="inlineStr">
        <is>
          <t>SISTEMA DE DIRECCIÓN</t>
        </is>
      </c>
      <c r="H4489" s="157" t="n"/>
      <c r="I4489" s="29" t="n"/>
      <c r="J4489" s="29" t="n"/>
      <c r="K4489" s="157" t="n"/>
      <c r="L4489" s="157" t="n"/>
      <c r="M4489" s="157" t="n"/>
      <c r="N4489" s="157" t="n"/>
      <c r="O4489" s="29" t="n"/>
      <c r="P4489" s="29" t="n"/>
      <c r="Q4489" s="29" t="n"/>
      <c r="R4489" s="29" t="n"/>
      <c r="S4489" s="29" t="n"/>
      <c r="T4489" s="29" t="n"/>
      <c r="U4489" s="29" t="n"/>
      <c r="V4489" s="75" t="n"/>
      <c r="W4489" s="29" t="n"/>
      <c r="X4489" s="29" t="n"/>
      <c r="Y4489" s="29" t="n"/>
    </row>
    <row r="4490" ht="15.75" customHeight="1">
      <c r="B4490" s="32" t="inlineStr">
        <is>
          <t>3.1</t>
        </is>
      </c>
      <c r="C4490" s="32" t="n">
        <v>8714199</v>
      </c>
      <c r="D4490" s="58" t="inlineStr">
        <is>
          <t>CAMBIO DE BOMBA HIDRÁULICA</t>
        </is>
      </c>
      <c r="E4490" s="56" t="inlineStr">
        <is>
          <t>cambio de bomba hidráulica</t>
        </is>
      </c>
      <c r="F4490" s="32" t="inlineStr">
        <is>
          <t>Unidad</t>
        </is>
      </c>
      <c r="G4490" s="35" t="inlineStr">
        <is>
          <t>suministro</t>
        </is>
      </c>
      <c r="H4490" s="159" t="n">
        <v>559336</v>
      </c>
      <c r="I4490" s="37" t="n">
        <v>158.91</v>
      </c>
      <c r="J4490" s="37" t="n">
        <v>151.76</v>
      </c>
      <c r="K4490" s="160">
        <f>H4490*(I4490/J4490)</f>
        <v/>
      </c>
      <c r="L4490" s="159" t="n">
        <v>1371093.7716</v>
      </c>
      <c r="M4490" s="159" t="n">
        <v>1331159</v>
      </c>
      <c r="N4490" s="159" t="n">
        <v>1437651.72</v>
      </c>
      <c r="O4490" s="162">
        <f>MIN(K4490,L4490,M4490,N4490)</f>
        <v/>
      </c>
      <c r="P4490" s="162">
        <f>MAX(K4490,L4490,M4490,N4490)</f>
        <v/>
      </c>
      <c r="Q4490" s="162">
        <f>MEDIAN(K4490,L4490,M4490,N4490)</f>
        <v/>
      </c>
      <c r="R4490" s="162">
        <f>AVERAGE(K4490,L4490,M4490,N4490)</f>
        <v/>
      </c>
      <c r="S4490" s="162">
        <f>AVERAGE(O4490,Q4490)</f>
        <v/>
      </c>
      <c r="T4490" s="162">
        <f>AVERAGE(P4490,Q4490)</f>
        <v/>
      </c>
      <c r="U4490" s="41">
        <f>STDEVA(K4490,L4490,M4490,N4490)</f>
        <v/>
      </c>
      <c r="V4490" s="42">
        <f>U4490/Q4490</f>
        <v/>
      </c>
      <c r="W4490" s="43">
        <f>IF(X4490=O4490,"MENOR",IF(X4490=S4490,"PROM[MEN-MED]","PROMEDIO"))</f>
        <v/>
      </c>
      <c r="X4490" s="163">
        <f>IF(V4490&lt;=300%,O4490,IF(AND(V4490&gt;100%,V4490&lt;=150%),S4490,R4490))</f>
        <v/>
      </c>
      <c r="Y4490" s="162">
        <f>ROUND(X4490,0)</f>
        <v/>
      </c>
    </row>
    <row r="4491" ht="15.75" customHeight="1">
      <c r="B4491" s="32" t="inlineStr">
        <is>
          <t>3.2</t>
        </is>
      </c>
      <c r="C4491" s="32" t="n">
        <v>8714199</v>
      </c>
      <c r="D4491" s="59" t="inlineStr">
        <is>
          <t xml:space="preserve">CAMBIO DE JUEGO BRAZOS AXIALES </t>
        </is>
      </c>
      <c r="E4491" s="108" t="inlineStr">
        <is>
          <t xml:space="preserve">cambio de juego brazos axiales </t>
        </is>
      </c>
      <c r="F4491" s="32" t="inlineStr">
        <is>
          <t>Juego</t>
        </is>
      </c>
      <c r="G4491" s="35" t="inlineStr">
        <is>
          <t>suministro</t>
        </is>
      </c>
      <c r="H4491" s="159" t="n">
        <v>376019</v>
      </c>
      <c r="I4491" s="37" t="n">
        <v>158.91</v>
      </c>
      <c r="J4491" s="37" t="n">
        <v>151.76</v>
      </c>
      <c r="K4491" s="160">
        <f>H4491*(I4491/J4491)</f>
        <v/>
      </c>
      <c r="L4491" s="159" t="n">
        <v>685546.3741</v>
      </c>
      <c r="M4491" s="159" t="n">
        <v>665579</v>
      </c>
      <c r="N4491" s="159" t="n">
        <v>718825.3199999999</v>
      </c>
      <c r="O4491" s="162">
        <f>MIN(K4491,L4491,M4491,N4491)</f>
        <v/>
      </c>
      <c r="P4491" s="162">
        <f>MAX(K4491,L4491,M4491,N4491)</f>
        <v/>
      </c>
      <c r="Q4491" s="162">
        <f>MEDIAN(K4491,L4491,M4491,N4491)</f>
        <v/>
      </c>
      <c r="R4491" s="162">
        <f>AVERAGE(K4491,L4491,M4491,N4491)</f>
        <v/>
      </c>
      <c r="S4491" s="162">
        <f>AVERAGE(O4491,Q4491)</f>
        <v/>
      </c>
      <c r="T4491" s="162">
        <f>AVERAGE(P4491,Q4491)</f>
        <v/>
      </c>
      <c r="U4491" s="41">
        <f>STDEVA(K4491,L4491,M4491,N4491)</f>
        <v/>
      </c>
      <c r="V4491" s="42">
        <f>U4491/Q4491</f>
        <v/>
      </c>
      <c r="W4491" s="43">
        <f>IF(X4491=O4491,"MENOR",IF(X4491=S4491,"PROM[MEN-MED]","PROMEDIO"))</f>
        <v/>
      </c>
      <c r="X4491" s="163">
        <f>IF(V4491&lt;=300%,O4491,IF(AND(V4491&gt;100%,V4491&lt;=150%),S4491,R4491))</f>
        <v/>
      </c>
      <c r="Y4491" s="162">
        <f>ROUND(X4491,0)</f>
        <v/>
      </c>
    </row>
    <row r="4492" ht="15.75" customHeight="1">
      <c r="B4492" s="32" t="inlineStr">
        <is>
          <t>3.3</t>
        </is>
      </c>
      <c r="C4492" s="32" t="n">
        <v>8714199</v>
      </c>
      <c r="D4492" s="58" t="inlineStr">
        <is>
          <t>CAMBIO DE CAJA DE DIRECCIÓN</t>
        </is>
      </c>
      <c r="E4492" s="56" t="inlineStr">
        <is>
          <t>cambio de caja de dirección</t>
        </is>
      </c>
      <c r="F4492" s="32" t="inlineStr">
        <is>
          <t>Unidad</t>
        </is>
      </c>
      <c r="G4492" s="35" t="inlineStr">
        <is>
          <t>suministro</t>
        </is>
      </c>
      <c r="H4492" s="159" t="n">
        <v>538587</v>
      </c>
      <c r="I4492" s="37" t="n">
        <v>158.91</v>
      </c>
      <c r="J4492" s="37" t="n">
        <v>151.76</v>
      </c>
      <c r="K4492" s="160">
        <f>H4492*(I4492/J4492)</f>
        <v/>
      </c>
      <c r="L4492" s="159" t="n">
        <v>2998465.9551</v>
      </c>
      <c r="M4492" s="159" t="n">
        <v>2911132</v>
      </c>
      <c r="N4492" s="159" t="n">
        <v>3144022.56</v>
      </c>
      <c r="O4492" s="162">
        <f>MIN(K4492,L4492,M4492,N4492)</f>
        <v/>
      </c>
      <c r="P4492" s="162">
        <f>MAX(K4492,L4492,M4492,N4492)</f>
        <v/>
      </c>
      <c r="Q4492" s="162">
        <f>MEDIAN(K4492,L4492,M4492,N4492)</f>
        <v/>
      </c>
      <c r="R4492" s="162">
        <f>AVERAGE(K4492,L4492,M4492,N4492)</f>
        <v/>
      </c>
      <c r="S4492" s="162">
        <f>AVERAGE(O4492,Q4492)</f>
        <v/>
      </c>
      <c r="T4492" s="162">
        <f>AVERAGE(P4492,Q4492)</f>
        <v/>
      </c>
      <c r="U4492" s="41">
        <f>STDEVA(K4492,L4492,M4492,N4492)</f>
        <v/>
      </c>
      <c r="V4492" s="42">
        <f>U4492/Q4492</f>
        <v/>
      </c>
      <c r="W4492" s="43">
        <f>IF(X4492=O4492,"MENOR",IF(X4492=S4492,"PROM[MEN-MED]","PROMEDIO"))</f>
        <v/>
      </c>
      <c r="X4492" s="163">
        <f>IF(V4492&lt;=300%,O4492,IF(AND(V4492&gt;100%,V4492&lt;=150%),S4492,R4492))</f>
        <v/>
      </c>
      <c r="Y4492" s="162">
        <f>ROUND(X4492,0)</f>
        <v/>
      </c>
    </row>
    <row r="4493" ht="15.75" customHeight="1">
      <c r="B4493" s="32" t="inlineStr">
        <is>
          <t>3.4</t>
        </is>
      </c>
      <c r="C4493" s="32" t="n">
        <v>8714199</v>
      </c>
      <c r="D4493" s="59" t="inlineStr">
        <is>
          <t>CAMBIO DE CORREAS DEL HIDRÁULICO</t>
        </is>
      </c>
      <c r="E4493" s="34" t="inlineStr">
        <is>
          <t>cambio de correas del hidráulico</t>
        </is>
      </c>
      <c r="F4493" s="32" t="inlineStr">
        <is>
          <t>Juego</t>
        </is>
      </c>
      <c r="G4493" s="35" t="inlineStr">
        <is>
          <t>suministro</t>
        </is>
      </c>
      <c r="H4493" s="159" t="n">
        <v>410372</v>
      </c>
      <c r="I4493" s="37" t="n">
        <v>158.91</v>
      </c>
      <c r="J4493" s="37" t="n">
        <v>151.76</v>
      </c>
      <c r="K4493" s="160">
        <f>H4493*(I4493/J4493)</f>
        <v/>
      </c>
      <c r="L4493" s="159" t="n">
        <v>509354.5695</v>
      </c>
      <c r="M4493" s="159" t="n">
        <v>494519</v>
      </c>
      <c r="N4493" s="159" t="n">
        <v>534080.52</v>
      </c>
      <c r="O4493" s="162">
        <f>MIN(K4493,L4493,M4493,N4493)</f>
        <v/>
      </c>
      <c r="P4493" s="162">
        <f>MAX(K4493,L4493,M4493,N4493)</f>
        <v/>
      </c>
      <c r="Q4493" s="162">
        <f>MEDIAN(K4493,L4493,M4493,N4493)</f>
        <v/>
      </c>
      <c r="R4493" s="162">
        <f>AVERAGE(K4493,L4493,M4493,N4493)</f>
        <v/>
      </c>
      <c r="S4493" s="162">
        <f>AVERAGE(O4493,Q4493)</f>
        <v/>
      </c>
      <c r="T4493" s="162">
        <f>AVERAGE(P4493,Q4493)</f>
        <v/>
      </c>
      <c r="U4493" s="41">
        <f>STDEVA(K4493,L4493,M4493,N4493)</f>
        <v/>
      </c>
      <c r="V4493" s="42">
        <f>U4493/Q4493</f>
        <v/>
      </c>
      <c r="W4493" s="43">
        <f>IF(X4493=O4493,"MENOR",IF(X4493=S4493,"PROM[MEN-MED]","PROMEDIO"))</f>
        <v/>
      </c>
      <c r="X4493" s="163">
        <f>IF(V4493&lt;=300%,O4493,IF(AND(V4493&gt;100%,V4493&lt;=150%),S4493,R4493))</f>
        <v/>
      </c>
      <c r="Y4493" s="162">
        <f>ROUND(X4493,0)</f>
        <v/>
      </c>
    </row>
    <row r="4494" ht="15.75" customHeight="1">
      <c r="B4494" s="32" t="inlineStr">
        <is>
          <t>3.5</t>
        </is>
      </c>
      <c r="C4494" s="32" t="n">
        <v>8714199</v>
      </c>
      <c r="D4494" s="58" t="inlineStr">
        <is>
          <t>CAMBIO DE JUEGO EMPAQUETADURA CAJA DE  DIRECCIÓN</t>
        </is>
      </c>
      <c r="E4494" s="34" t="inlineStr">
        <is>
          <t>cambio de juego empaquetadura caja de  dirección</t>
        </is>
      </c>
      <c r="F4494" s="32" t="inlineStr">
        <is>
          <t>Juego</t>
        </is>
      </c>
      <c r="G4494" s="35" t="inlineStr">
        <is>
          <t>suministro</t>
        </is>
      </c>
      <c r="H4494" s="159" t="n">
        <v>807882</v>
      </c>
      <c r="I4494" s="37" t="n">
        <v>158.91</v>
      </c>
      <c r="J4494" s="37" t="n">
        <v>151.76</v>
      </c>
      <c r="K4494" s="160">
        <f>H4494*(I4494/J4494)</f>
        <v/>
      </c>
      <c r="L4494" s="159" t="n">
        <v>3056129.4757</v>
      </c>
      <c r="M4494" s="159" t="n">
        <v>2967116</v>
      </c>
      <c r="N4494" s="159" t="n">
        <v>3204485.28</v>
      </c>
      <c r="O4494" s="162">
        <f>MIN(K4494,L4494,M4494,N4494)</f>
        <v/>
      </c>
      <c r="P4494" s="162">
        <f>MAX(K4494,L4494,M4494,N4494)</f>
        <v/>
      </c>
      <c r="Q4494" s="162">
        <f>MEDIAN(K4494,L4494,M4494,N4494)</f>
        <v/>
      </c>
      <c r="R4494" s="162">
        <f>AVERAGE(K4494,L4494,M4494,N4494)</f>
        <v/>
      </c>
      <c r="S4494" s="162">
        <f>AVERAGE(O4494,Q4494)</f>
        <v/>
      </c>
      <c r="T4494" s="162">
        <f>AVERAGE(P4494,Q4494)</f>
        <v/>
      </c>
      <c r="U4494" s="41">
        <f>STDEVA(K4494,L4494,M4494,N4494)</f>
        <v/>
      </c>
      <c r="V4494" s="42">
        <f>U4494/Q4494</f>
        <v/>
      </c>
      <c r="W4494" s="43">
        <f>IF(X4494=O4494,"MENOR",IF(X4494=S4494,"PROM[MEN-MED]","PROMEDIO"))</f>
        <v/>
      </c>
      <c r="X4494" s="163">
        <f>IF(V4494&lt;=300%,O4494,IF(AND(V4494&gt;100%,V4494&lt;=150%),S4494,R4494))</f>
        <v/>
      </c>
      <c r="Y4494" s="162">
        <f>ROUND(X4494,0)</f>
        <v/>
      </c>
    </row>
    <row r="4495" ht="15.75" customHeight="1">
      <c r="B4495" s="32" t="inlineStr">
        <is>
          <t>3.6</t>
        </is>
      </c>
      <c r="C4495" s="32" t="n">
        <v>8714199</v>
      </c>
      <c r="D4495" s="59" t="inlineStr">
        <is>
          <t>CAMBIO DE JUEGO FUELLES CAJA DE DIRECCIÓN (GUARDAPOLVOS)</t>
        </is>
      </c>
      <c r="E4495" s="108" t="inlineStr">
        <is>
          <t>cambio de juego fuelles caja de dirección (guardapolvos)</t>
        </is>
      </c>
      <c r="F4495" s="32" t="inlineStr">
        <is>
          <t>Juego</t>
        </is>
      </c>
      <c r="G4495" s="35" t="inlineStr">
        <is>
          <t>suministro</t>
        </is>
      </c>
      <c r="H4495" s="159" t="n">
        <v>586014</v>
      </c>
      <c r="I4495" s="37" t="n">
        <v>158.91</v>
      </c>
      <c r="J4495" s="37" t="n">
        <v>151.76</v>
      </c>
      <c r="K4495" s="160">
        <f>H4495*(I4495/J4495)</f>
        <v/>
      </c>
      <c r="L4495" s="159" t="n">
        <v>1528064.7438</v>
      </c>
      <c r="M4495" s="159" t="n">
        <v>1483558</v>
      </c>
      <c r="N4495" s="159" t="n">
        <v>1602242.64</v>
      </c>
      <c r="O4495" s="162">
        <f>MIN(K4495,L4495,M4495,N4495)</f>
        <v/>
      </c>
      <c r="P4495" s="162">
        <f>MAX(K4495,L4495,M4495,N4495)</f>
        <v/>
      </c>
      <c r="Q4495" s="162">
        <f>MEDIAN(K4495,L4495,M4495,N4495)</f>
        <v/>
      </c>
      <c r="R4495" s="162">
        <f>AVERAGE(K4495,L4495,M4495,N4495)</f>
        <v/>
      </c>
      <c r="S4495" s="162">
        <f>AVERAGE(O4495,Q4495)</f>
        <v/>
      </c>
      <c r="T4495" s="162">
        <f>AVERAGE(P4495,Q4495)</f>
        <v/>
      </c>
      <c r="U4495" s="41">
        <f>STDEVA(K4495,L4495,M4495,N4495)</f>
        <v/>
      </c>
      <c r="V4495" s="42">
        <f>U4495/Q4495</f>
        <v/>
      </c>
      <c r="W4495" s="43">
        <f>IF(X4495=O4495,"MENOR",IF(X4495=S4495,"PROM[MEN-MED]","PROMEDIO"))</f>
        <v/>
      </c>
      <c r="X4495" s="163">
        <f>IF(V4495&lt;=300%,O4495,IF(AND(V4495&gt;100%,V4495&lt;=150%),S4495,R4495))</f>
        <v/>
      </c>
      <c r="Y4495" s="162">
        <f>ROUND(X4495,0)</f>
        <v/>
      </c>
    </row>
    <row r="4496" ht="15.75" customHeight="1">
      <c r="B4496" s="32" t="inlineStr">
        <is>
          <t>3.7</t>
        </is>
      </c>
      <c r="C4496" s="32" t="n">
        <v>8714199</v>
      </c>
      <c r="D4496" s="59" t="inlineStr">
        <is>
          <t>CAMBIO DE JOKEY DIRECCIÓN (CRUCETA-JUNTAS)</t>
        </is>
      </c>
      <c r="E4496" s="56" t="inlineStr">
        <is>
          <t>cambio de jokey dirección (cruceta-juntas)</t>
        </is>
      </c>
      <c r="F4496" s="32" t="inlineStr">
        <is>
          <t>Unidad</t>
        </is>
      </c>
      <c r="G4496" s="35" t="inlineStr">
        <is>
          <t>suministro</t>
        </is>
      </c>
      <c r="H4496" s="159" t="n">
        <v>466105</v>
      </c>
      <c r="I4496" s="37" t="n">
        <v>158.91</v>
      </c>
      <c r="J4496" s="37" t="n">
        <v>151.76</v>
      </c>
      <c r="K4496" s="160">
        <f>H4496*(I4496/J4496)</f>
        <v/>
      </c>
      <c r="L4496" s="159" t="n">
        <v>1188494.3406</v>
      </c>
      <c r="M4496" s="159" t="n">
        <v>1153878</v>
      </c>
      <c r="N4496" s="159" t="n">
        <v>1246188.24</v>
      </c>
      <c r="O4496" s="162">
        <f>MIN(K4496,L4496,M4496,N4496)</f>
        <v/>
      </c>
      <c r="P4496" s="162">
        <f>MAX(K4496,L4496,M4496,N4496)</f>
        <v/>
      </c>
      <c r="Q4496" s="162">
        <f>MEDIAN(K4496,L4496,M4496,N4496)</f>
        <v/>
      </c>
      <c r="R4496" s="162">
        <f>AVERAGE(K4496,L4496,M4496,N4496)</f>
        <v/>
      </c>
      <c r="S4496" s="162">
        <f>AVERAGE(O4496,Q4496)</f>
        <v/>
      </c>
      <c r="T4496" s="162">
        <f>AVERAGE(P4496,Q4496)</f>
        <v/>
      </c>
      <c r="U4496" s="41">
        <f>STDEVA(K4496,L4496,M4496,N4496)</f>
        <v/>
      </c>
      <c r="V4496" s="42">
        <f>U4496/Q4496</f>
        <v/>
      </c>
      <c r="W4496" s="43">
        <f>IF(X4496=O4496,"MENOR",IF(X4496=S4496,"PROM[MEN-MED]","PROMEDIO"))</f>
        <v/>
      </c>
      <c r="X4496" s="163">
        <f>IF(V4496&lt;=300%,O4496,IF(AND(V4496&gt;100%,V4496&lt;=150%),S4496,R4496))</f>
        <v/>
      </c>
      <c r="Y4496" s="162">
        <f>ROUND(X4496,0)</f>
        <v/>
      </c>
    </row>
    <row r="4497" ht="15.75" customHeight="1">
      <c r="B4497" s="32" t="inlineStr">
        <is>
          <t>3.8</t>
        </is>
      </c>
      <c r="C4497" s="32" t="n">
        <v>8714199</v>
      </c>
      <c r="D4497" s="59" t="inlineStr">
        <is>
          <t>CAMBIO DE MANGUERAS BOMBA HIDRÁULICO</t>
        </is>
      </c>
      <c r="E4497" s="34" t="inlineStr">
        <is>
          <t>cambio de mangueras bomba hidráulico</t>
        </is>
      </c>
      <c r="F4497" s="32" t="inlineStr">
        <is>
          <t>Unidad</t>
        </is>
      </c>
      <c r="G4497" s="35" t="inlineStr">
        <is>
          <t>suministro</t>
        </is>
      </c>
      <c r="H4497" s="159" t="n">
        <v>136791</v>
      </c>
      <c r="I4497" s="37" t="n">
        <v>158.91</v>
      </c>
      <c r="J4497" s="37" t="n">
        <v>151.76</v>
      </c>
      <c r="K4497" s="160">
        <f>H4497*(I4497/J4497)</f>
        <v/>
      </c>
      <c r="L4497" s="159" t="n">
        <v>166581.9001</v>
      </c>
      <c r="M4497" s="159" t="n">
        <v>161730</v>
      </c>
      <c r="N4497" s="159" t="n">
        <v>174668.4</v>
      </c>
      <c r="O4497" s="162">
        <f>MIN(K4497,L4497,M4497,N4497)</f>
        <v/>
      </c>
      <c r="P4497" s="162">
        <f>MAX(K4497,L4497,M4497,N4497)</f>
        <v/>
      </c>
      <c r="Q4497" s="162">
        <f>MEDIAN(K4497,L4497,M4497,N4497)</f>
        <v/>
      </c>
      <c r="R4497" s="162">
        <f>AVERAGE(K4497,L4497,M4497,N4497)</f>
        <v/>
      </c>
      <c r="S4497" s="162">
        <f>AVERAGE(O4497,Q4497)</f>
        <v/>
      </c>
      <c r="T4497" s="162">
        <f>AVERAGE(P4497,Q4497)</f>
        <v/>
      </c>
      <c r="U4497" s="41">
        <f>STDEVA(K4497,L4497,M4497,N4497)</f>
        <v/>
      </c>
      <c r="V4497" s="42">
        <f>U4497/Q4497</f>
        <v/>
      </c>
      <c r="W4497" s="43">
        <f>IF(X4497=O4497,"MENOR",IF(X4497=S4497,"PROM[MEN-MED]","PROMEDIO"))</f>
        <v/>
      </c>
      <c r="X4497" s="163">
        <f>IF(V4497&lt;=300%,O4497,IF(AND(V4497&gt;100%,V4497&lt;=150%),S4497,R4497))</f>
        <v/>
      </c>
      <c r="Y4497" s="162">
        <f>ROUND(X4497,0)</f>
        <v/>
      </c>
    </row>
    <row r="4498" ht="15.75" customHeight="1">
      <c r="B4498" s="32" t="inlineStr">
        <is>
          <t>3.9</t>
        </is>
      </c>
      <c r="C4498" s="32" t="n">
        <v>8714199</v>
      </c>
      <c r="D4498" s="58" t="inlineStr">
        <is>
          <t>CAMBIO DE TERMINALES EXTERNAS DE DIRECCIÓN</t>
        </is>
      </c>
      <c r="E4498" s="34" t="inlineStr">
        <is>
          <t>cambio de terminales externas de dirección</t>
        </is>
      </c>
      <c r="F4498" s="32" t="inlineStr">
        <is>
          <t>Unidad</t>
        </is>
      </c>
      <c r="G4498" s="35" t="inlineStr">
        <is>
          <t>suministro</t>
        </is>
      </c>
      <c r="H4498" s="159" t="n">
        <v>390683</v>
      </c>
      <c r="I4498" s="37" t="n">
        <v>158.91</v>
      </c>
      <c r="J4498" s="37" t="n">
        <v>151.76</v>
      </c>
      <c r="K4498" s="160">
        <f>H4498*(I4498/J4498)</f>
        <v/>
      </c>
      <c r="L4498" s="159" t="n">
        <v>672733.1681</v>
      </c>
      <c r="M4498" s="159" t="n">
        <v>653139</v>
      </c>
      <c r="N4498" s="159" t="n">
        <v>705390.12</v>
      </c>
      <c r="O4498" s="162">
        <f>MIN(K4498,L4498,M4498,N4498)</f>
        <v/>
      </c>
      <c r="P4498" s="162">
        <f>MAX(K4498,L4498,M4498,N4498)</f>
        <v/>
      </c>
      <c r="Q4498" s="162">
        <f>MEDIAN(K4498,L4498,M4498,N4498)</f>
        <v/>
      </c>
      <c r="R4498" s="162">
        <f>AVERAGE(K4498,L4498,M4498,N4498)</f>
        <v/>
      </c>
      <c r="S4498" s="162">
        <f>AVERAGE(O4498,Q4498)</f>
        <v/>
      </c>
      <c r="T4498" s="162">
        <f>AVERAGE(P4498,Q4498)</f>
        <v/>
      </c>
      <c r="U4498" s="41">
        <f>STDEVA(K4498,L4498,M4498,N4498)</f>
        <v/>
      </c>
      <c r="V4498" s="42">
        <f>U4498/Q4498</f>
        <v/>
      </c>
      <c r="W4498" s="43">
        <f>IF(X4498=O4498,"MENOR",IF(X4498=S4498,"PROM[MEN-MED]","PROMEDIO"))</f>
        <v/>
      </c>
      <c r="X4498" s="163">
        <f>IF(V4498&lt;=300%,O4498,IF(AND(V4498&gt;100%,V4498&lt;=150%),S4498,R4498))</f>
        <v/>
      </c>
      <c r="Y4498" s="162">
        <f>ROUND(X4498,0)</f>
        <v/>
      </c>
    </row>
    <row r="4499" ht="15.75" customHeight="1">
      <c r="B4499" s="26" t="inlineStr">
        <is>
          <t>4.</t>
        </is>
      </c>
      <c r="C4499" s="142" t="inlineStr">
        <is>
          <t>SISTEMA DE TRANSMISIÓN</t>
        </is>
      </c>
      <c r="H4499" s="157" t="n"/>
      <c r="I4499" s="29" t="n"/>
      <c r="J4499" s="29" t="n"/>
      <c r="K4499" s="157" t="n"/>
      <c r="L4499" s="157" t="n"/>
      <c r="M4499" s="157" t="n"/>
      <c r="N4499" s="157" t="n"/>
      <c r="O4499" s="29" t="n"/>
      <c r="P4499" s="29" t="n"/>
      <c r="Q4499" s="29" t="n"/>
      <c r="R4499" s="29" t="n"/>
      <c r="S4499" s="29" t="n"/>
      <c r="T4499" s="29" t="n"/>
      <c r="U4499" s="29" t="n"/>
      <c r="V4499" s="75" t="n"/>
      <c r="W4499" s="29" t="n"/>
      <c r="X4499" s="29" t="n"/>
      <c r="Y4499" s="29" t="n"/>
    </row>
    <row r="4500" ht="15.75" customHeight="1">
      <c r="B4500" s="32" t="inlineStr">
        <is>
          <t>4.1</t>
        </is>
      </c>
      <c r="C4500" s="32" t="n">
        <v>8714199</v>
      </c>
      <c r="D4500" s="71" t="inlineStr">
        <is>
          <t>CAMBIO DE CARDAN DELANTERO</t>
        </is>
      </c>
      <c r="E4500" s="56" t="inlineStr">
        <is>
          <t>cambio de cardan delantero</t>
        </is>
      </c>
      <c r="F4500" s="32" t="inlineStr">
        <is>
          <t>Unidad</t>
        </is>
      </c>
      <c r="G4500" s="35" t="inlineStr">
        <is>
          <t>suministro</t>
        </is>
      </c>
      <c r="H4500" s="159" t="n">
        <v>502292</v>
      </c>
      <c r="I4500" s="37" t="n">
        <v>158.91</v>
      </c>
      <c r="J4500" s="37" t="n">
        <v>151.76</v>
      </c>
      <c r="K4500" s="160">
        <f>H4500*(I4500/J4500)</f>
        <v/>
      </c>
      <c r="L4500" s="159" t="n">
        <v>679139.7711</v>
      </c>
      <c r="M4500" s="159" t="n">
        <v>659359</v>
      </c>
      <c r="N4500" s="159" t="n">
        <v>712107.72</v>
      </c>
      <c r="O4500" s="162">
        <f>MIN(K4500,L4500,M4500,N4500)</f>
        <v/>
      </c>
      <c r="P4500" s="162">
        <f>MAX(K4500,L4500,M4500,N4500)</f>
        <v/>
      </c>
      <c r="Q4500" s="162">
        <f>MEDIAN(K4500,L4500,M4500,N4500)</f>
        <v/>
      </c>
      <c r="R4500" s="162">
        <f>AVERAGE(K4500,L4500,M4500,N4500)</f>
        <v/>
      </c>
      <c r="S4500" s="162">
        <f>AVERAGE(O4500,Q4500)</f>
        <v/>
      </c>
      <c r="T4500" s="162">
        <f>AVERAGE(P4500,Q4500)</f>
        <v/>
      </c>
      <c r="U4500" s="41">
        <f>STDEVA(K4500,L4500,M4500,N4500)</f>
        <v/>
      </c>
      <c r="V4500" s="42">
        <f>U4500/Q4500</f>
        <v/>
      </c>
      <c r="W4500" s="43">
        <f>IF(X4500=O4500,"MENOR",IF(X4500=S4500,"PROM[MEN-MED]","PROMEDIO"))</f>
        <v/>
      </c>
      <c r="X4500" s="163">
        <f>IF(V4500&lt;=300%,O4500,IF(AND(V4500&gt;100%,V4500&lt;=150%),S4500,R4500))</f>
        <v/>
      </c>
      <c r="Y4500" s="162">
        <f>ROUND(X4500,0)</f>
        <v/>
      </c>
    </row>
    <row r="4501" ht="15.75" customHeight="1">
      <c r="B4501" s="32" t="inlineStr">
        <is>
          <t>4.2</t>
        </is>
      </c>
      <c r="C4501" s="32" t="n">
        <v>8714199</v>
      </c>
      <c r="D4501" s="71" t="inlineStr">
        <is>
          <t>CAMBIO DE CARDAN TRASERO</t>
        </is>
      </c>
      <c r="E4501" s="56" t="inlineStr">
        <is>
          <t>cambio de cardan trasero</t>
        </is>
      </c>
      <c r="F4501" s="32" t="inlineStr">
        <is>
          <t>Unidad</t>
        </is>
      </c>
      <c r="G4501" s="35" t="inlineStr">
        <is>
          <t>suministro</t>
        </is>
      </c>
      <c r="H4501" s="159" t="n">
        <v>502292</v>
      </c>
      <c r="I4501" s="37" t="n">
        <v>158.91</v>
      </c>
      <c r="J4501" s="37" t="n">
        <v>151.76</v>
      </c>
      <c r="K4501" s="160">
        <f>H4501*(I4501/J4501)</f>
        <v/>
      </c>
      <c r="L4501" s="159" t="n">
        <v>685546.3741</v>
      </c>
      <c r="M4501" s="159" t="n">
        <v>665579</v>
      </c>
      <c r="N4501" s="159" t="n">
        <v>718825.3199999999</v>
      </c>
      <c r="O4501" s="162">
        <f>MIN(K4501,L4501,M4501,N4501)</f>
        <v/>
      </c>
      <c r="P4501" s="162">
        <f>MAX(K4501,L4501,M4501,N4501)</f>
        <v/>
      </c>
      <c r="Q4501" s="162">
        <f>MEDIAN(K4501,L4501,M4501,N4501)</f>
        <v/>
      </c>
      <c r="R4501" s="162">
        <f>AVERAGE(K4501,L4501,M4501,N4501)</f>
        <v/>
      </c>
      <c r="S4501" s="162">
        <f>AVERAGE(O4501,Q4501)</f>
        <v/>
      </c>
      <c r="T4501" s="162">
        <f>AVERAGE(P4501,Q4501)</f>
        <v/>
      </c>
      <c r="U4501" s="41">
        <f>STDEVA(K4501,L4501,M4501,N4501)</f>
        <v/>
      </c>
      <c r="V4501" s="42">
        <f>U4501/Q4501</f>
        <v/>
      </c>
      <c r="W4501" s="43">
        <f>IF(X4501=O4501,"MENOR",IF(X4501=S4501,"PROM[MEN-MED]","PROMEDIO"))</f>
        <v/>
      </c>
      <c r="X4501" s="163">
        <f>IF(V4501&lt;=300%,O4501,IF(AND(V4501&gt;100%,V4501&lt;=150%),S4501,R4501))</f>
        <v/>
      </c>
      <c r="Y4501" s="162">
        <f>ROUND(X4501,0)</f>
        <v/>
      </c>
    </row>
    <row r="4502" ht="15.75" customHeight="1">
      <c r="B4502" s="32" t="inlineStr">
        <is>
          <t>4.3</t>
        </is>
      </c>
      <c r="C4502" s="32" t="n">
        <v>8714199</v>
      </c>
      <c r="D4502" s="71" t="inlineStr">
        <is>
          <t>CAMBIO DE CRUCETA CARDAN</t>
        </is>
      </c>
      <c r="E4502" s="56" t="inlineStr">
        <is>
          <t>cambio de cruceta cardan</t>
        </is>
      </c>
      <c r="F4502" s="32" t="inlineStr">
        <is>
          <t>Unidad</t>
        </is>
      </c>
      <c r="G4502" s="35" t="inlineStr">
        <is>
          <t>suministro</t>
        </is>
      </c>
      <c r="H4502" s="159" t="n">
        <v>502292</v>
      </c>
      <c r="I4502" s="37" t="n">
        <v>158.91</v>
      </c>
      <c r="J4502" s="37" t="n">
        <v>151.76</v>
      </c>
      <c r="K4502" s="160">
        <f>H4502*(I4502/J4502)</f>
        <v/>
      </c>
      <c r="L4502" s="159" t="n">
        <v>685546.3741</v>
      </c>
      <c r="M4502" s="159" t="n">
        <v>665579</v>
      </c>
      <c r="N4502" s="159" t="n">
        <v>718825.3199999999</v>
      </c>
      <c r="O4502" s="162">
        <f>MIN(K4502,L4502,M4502,N4502)</f>
        <v/>
      </c>
      <c r="P4502" s="162">
        <f>MAX(K4502,L4502,M4502,N4502)</f>
        <v/>
      </c>
      <c r="Q4502" s="162">
        <f>MEDIAN(K4502,L4502,M4502,N4502)</f>
        <v/>
      </c>
      <c r="R4502" s="162">
        <f>AVERAGE(K4502,L4502,M4502,N4502)</f>
        <v/>
      </c>
      <c r="S4502" s="162">
        <f>AVERAGE(O4502,Q4502)</f>
        <v/>
      </c>
      <c r="T4502" s="162">
        <f>AVERAGE(P4502,Q4502)</f>
        <v/>
      </c>
      <c r="U4502" s="41">
        <f>STDEVA(K4502,L4502,M4502,N4502)</f>
        <v/>
      </c>
      <c r="V4502" s="42">
        <f>U4502/Q4502</f>
        <v/>
      </c>
      <c r="W4502" s="43">
        <f>IF(X4502=O4502,"MENOR",IF(X4502=S4502,"PROM[MEN-MED]","PROMEDIO"))</f>
        <v/>
      </c>
      <c r="X4502" s="163">
        <f>IF(V4502&lt;=300%,O4502,IF(AND(V4502&gt;100%,V4502&lt;=150%),S4502,R4502))</f>
        <v/>
      </c>
      <c r="Y4502" s="162">
        <f>ROUND(X4502,0)</f>
        <v/>
      </c>
    </row>
    <row r="4503" ht="15.75" customHeight="1">
      <c r="B4503" s="32" t="inlineStr">
        <is>
          <t>4.4</t>
        </is>
      </c>
      <c r="C4503" s="32" t="n">
        <v>8714199</v>
      </c>
      <c r="D4503" s="72" t="inlineStr">
        <is>
          <t>CAMBIO DE EJES PROPULSORES DELANTEROS</t>
        </is>
      </c>
      <c r="E4503" s="56" t="inlineStr">
        <is>
          <t>cambio de ejes propulsores delanteros</t>
        </is>
      </c>
      <c r="F4503" s="32" t="inlineStr">
        <is>
          <t>Unidad</t>
        </is>
      </c>
      <c r="G4503" s="35" t="inlineStr">
        <is>
          <t>suministro</t>
        </is>
      </c>
      <c r="H4503" s="159" t="n">
        <v>675885</v>
      </c>
      <c r="I4503" s="37" t="n">
        <v>158.91</v>
      </c>
      <c r="J4503" s="37" t="n">
        <v>151.76</v>
      </c>
      <c r="K4503" s="160">
        <f>H4503*(I4503/J4503)</f>
        <v/>
      </c>
      <c r="L4503" s="159" t="n">
        <v>1484817.0974</v>
      </c>
      <c r="M4503" s="159" t="n">
        <v>1441570</v>
      </c>
      <c r="N4503" s="159" t="n">
        <v>1556895.6</v>
      </c>
      <c r="O4503" s="162">
        <f>MIN(K4503,L4503,M4503,N4503)</f>
        <v/>
      </c>
      <c r="P4503" s="162">
        <f>MAX(K4503,L4503,M4503,N4503)</f>
        <v/>
      </c>
      <c r="Q4503" s="162">
        <f>MEDIAN(K4503,L4503,M4503,N4503)</f>
        <v/>
      </c>
      <c r="R4503" s="162">
        <f>AVERAGE(K4503,L4503,M4503,N4503)</f>
        <v/>
      </c>
      <c r="S4503" s="162">
        <f>AVERAGE(O4503,Q4503)</f>
        <v/>
      </c>
      <c r="T4503" s="162">
        <f>AVERAGE(P4503,Q4503)</f>
        <v/>
      </c>
      <c r="U4503" s="41">
        <f>STDEVA(K4503,L4503,M4503,N4503)</f>
        <v/>
      </c>
      <c r="V4503" s="42">
        <f>U4503/Q4503</f>
        <v/>
      </c>
      <c r="W4503" s="43">
        <f>IF(X4503=O4503,"MENOR",IF(X4503=S4503,"PROM[MEN-MED]","PROMEDIO"))</f>
        <v/>
      </c>
      <c r="X4503" s="163">
        <f>IF(V4503&lt;=300%,O4503,IF(AND(V4503&gt;100%,V4503&lt;=150%),S4503,R4503))</f>
        <v/>
      </c>
      <c r="Y4503" s="162">
        <f>ROUND(X4503,0)</f>
        <v/>
      </c>
    </row>
    <row r="4504" ht="15.75" customHeight="1">
      <c r="B4504" s="32" t="inlineStr">
        <is>
          <t>4.5</t>
        </is>
      </c>
      <c r="C4504" s="32" t="n">
        <v>8714199</v>
      </c>
      <c r="D4504" s="72" t="inlineStr">
        <is>
          <t>CAMBIO DE EJES PROPULSORES TRASEROS</t>
        </is>
      </c>
      <c r="E4504" s="56" t="inlineStr">
        <is>
          <t>cambio de ejes propulsores traseros</t>
        </is>
      </c>
      <c r="F4504" s="32" t="inlineStr">
        <is>
          <t>Unidad</t>
        </is>
      </c>
      <c r="G4504" s="35" t="inlineStr">
        <is>
          <t>suministro</t>
        </is>
      </c>
      <c r="H4504" s="159" t="n">
        <v>683520</v>
      </c>
      <c r="I4504" s="37" t="n">
        <v>158.91</v>
      </c>
      <c r="J4504" s="37" t="n">
        <v>151.76</v>
      </c>
      <c r="K4504" s="160">
        <f>H4504*(I4504/J4504)</f>
        <v/>
      </c>
      <c r="L4504" s="159" t="n">
        <v>1542480.618</v>
      </c>
      <c r="M4504" s="159" t="n">
        <v>1497554</v>
      </c>
      <c r="N4504" s="159" t="n">
        <v>1617358.32</v>
      </c>
      <c r="O4504" s="162">
        <f>MIN(K4504,L4504,M4504,N4504)</f>
        <v/>
      </c>
      <c r="P4504" s="162">
        <f>MAX(K4504,L4504,M4504,N4504)</f>
        <v/>
      </c>
      <c r="Q4504" s="162">
        <f>MEDIAN(K4504,L4504,M4504,N4504)</f>
        <v/>
      </c>
      <c r="R4504" s="162">
        <f>AVERAGE(K4504,L4504,M4504,N4504)</f>
        <v/>
      </c>
      <c r="S4504" s="162">
        <f>AVERAGE(O4504,Q4504)</f>
        <v/>
      </c>
      <c r="T4504" s="162">
        <f>AVERAGE(P4504,Q4504)</f>
        <v/>
      </c>
      <c r="U4504" s="41">
        <f>STDEVA(K4504,L4504,M4504,N4504)</f>
        <v/>
      </c>
      <c r="V4504" s="42">
        <f>U4504/Q4504</f>
        <v/>
      </c>
      <c r="W4504" s="43">
        <f>IF(X4504=O4504,"MENOR",IF(X4504=S4504,"PROM[MEN-MED]","PROMEDIO"))</f>
        <v/>
      </c>
      <c r="X4504" s="163">
        <f>IF(V4504&lt;=300%,O4504,IF(AND(V4504&gt;100%,V4504&lt;=150%),S4504,R4504))</f>
        <v/>
      </c>
      <c r="Y4504" s="162">
        <f>ROUND(X4504,0)</f>
        <v/>
      </c>
    </row>
    <row r="4505" ht="15.75" customHeight="1">
      <c r="B4505" s="32" t="inlineStr">
        <is>
          <t>4.6</t>
        </is>
      </c>
      <c r="C4505" s="32" t="n">
        <v>8714199</v>
      </c>
      <c r="D4505" s="72" t="inlineStr">
        <is>
          <t>CAMBIO DE JUEGO GUARDAPOLVOS EJES DELANTEROS INTERNO Y EXTERNO</t>
        </is>
      </c>
      <c r="E4505" s="56" t="inlineStr">
        <is>
          <t>cambio de juego guardapolvos ejes delanteros interno y externo</t>
        </is>
      </c>
      <c r="F4505" s="32" t="inlineStr">
        <is>
          <t>Juego</t>
        </is>
      </c>
      <c r="G4505" s="35" t="inlineStr">
        <is>
          <t>suministro</t>
        </is>
      </c>
      <c r="H4505" s="159" t="n">
        <v>603090</v>
      </c>
      <c r="I4505" s="37" t="n">
        <v>158.91</v>
      </c>
      <c r="J4505" s="37" t="n">
        <v>151.76</v>
      </c>
      <c r="K4505" s="160">
        <f>H4505*(I4505/J4505)</f>
        <v/>
      </c>
      <c r="L4505" s="159" t="n">
        <v>1542480.618</v>
      </c>
      <c r="M4505" s="159" t="n">
        <v>1497554</v>
      </c>
      <c r="N4505" s="159" t="n">
        <v>1617358.32</v>
      </c>
      <c r="O4505" s="162">
        <f>MIN(K4505,L4505,M4505,N4505)</f>
        <v/>
      </c>
      <c r="P4505" s="162">
        <f>MAX(K4505,L4505,M4505,N4505)</f>
        <v/>
      </c>
      <c r="Q4505" s="162">
        <f>MEDIAN(K4505,L4505,M4505,N4505)</f>
        <v/>
      </c>
      <c r="R4505" s="162">
        <f>AVERAGE(K4505,L4505,M4505,N4505)</f>
        <v/>
      </c>
      <c r="S4505" s="162">
        <f>AVERAGE(O4505,Q4505)</f>
        <v/>
      </c>
      <c r="T4505" s="162">
        <f>AVERAGE(P4505,Q4505)</f>
        <v/>
      </c>
      <c r="U4505" s="41">
        <f>STDEVA(K4505,L4505,M4505,N4505)</f>
        <v/>
      </c>
      <c r="V4505" s="42">
        <f>U4505/Q4505</f>
        <v/>
      </c>
      <c r="W4505" s="43">
        <f>IF(X4505=O4505,"MENOR",IF(X4505=S4505,"PROM[MEN-MED]","PROMEDIO"))</f>
        <v/>
      </c>
      <c r="X4505" s="163">
        <f>IF(V4505&lt;=300%,O4505,IF(AND(V4505&gt;100%,V4505&lt;=150%),S4505,R4505))</f>
        <v/>
      </c>
      <c r="Y4505" s="162">
        <f>ROUND(X4505,0)</f>
        <v/>
      </c>
    </row>
    <row r="4506" ht="15.75" customHeight="1">
      <c r="B4506" s="32" t="inlineStr">
        <is>
          <t>4.7</t>
        </is>
      </c>
      <c r="C4506" s="32" t="n">
        <v>8714199</v>
      </c>
      <c r="D4506" s="72" t="inlineStr">
        <is>
          <t>CAMBIO DE PIÑON SENSOR DEL VELOCIMETRO</t>
        </is>
      </c>
      <c r="E4506" s="56" t="inlineStr">
        <is>
          <t>cambio de piñon sensor del velocimetro</t>
        </is>
      </c>
      <c r="F4506" s="32" t="inlineStr">
        <is>
          <t>Unidad</t>
        </is>
      </c>
      <c r="G4506" s="35" t="inlineStr">
        <is>
          <t>suministro</t>
        </is>
      </c>
      <c r="H4506" s="159" t="n">
        <v>400460</v>
      </c>
      <c r="I4506" s="37" t="n">
        <v>158.91</v>
      </c>
      <c r="J4506" s="37" t="n">
        <v>151.76</v>
      </c>
      <c r="K4506" s="160">
        <f>H4506*(I4506/J4506)</f>
        <v/>
      </c>
      <c r="L4506" s="159" t="n">
        <v>848924.9727</v>
      </c>
      <c r="M4506" s="159" t="n">
        <v>824199</v>
      </c>
      <c r="N4506" s="159" t="n">
        <v>890134.92</v>
      </c>
      <c r="O4506" s="162">
        <f>MIN(K4506,L4506,M4506,N4506)</f>
        <v/>
      </c>
      <c r="P4506" s="162">
        <f>MAX(K4506,L4506,M4506,N4506)</f>
        <v/>
      </c>
      <c r="Q4506" s="162">
        <f>MEDIAN(K4506,L4506,M4506,N4506)</f>
        <v/>
      </c>
      <c r="R4506" s="162">
        <f>AVERAGE(K4506,L4506,M4506,N4506)</f>
        <v/>
      </c>
      <c r="S4506" s="162">
        <f>AVERAGE(O4506,Q4506)</f>
        <v/>
      </c>
      <c r="T4506" s="162">
        <f>AVERAGE(P4506,Q4506)</f>
        <v/>
      </c>
      <c r="U4506" s="41">
        <f>STDEVA(K4506,L4506,M4506,N4506)</f>
        <v/>
      </c>
      <c r="V4506" s="42">
        <f>U4506/Q4506</f>
        <v/>
      </c>
      <c r="W4506" s="43">
        <f>IF(X4506=O4506,"MENOR",IF(X4506=S4506,"PROM[MEN-MED]","PROMEDIO"))</f>
        <v/>
      </c>
      <c r="X4506" s="163">
        <f>IF(V4506&lt;=300%,O4506,IF(AND(V4506&gt;100%,V4506&lt;=150%),S4506,R4506))</f>
        <v/>
      </c>
      <c r="Y4506" s="162">
        <f>ROUND(X4506,0)</f>
        <v/>
      </c>
    </row>
    <row r="4507" ht="15.75" customHeight="1">
      <c r="B4507" s="32" t="inlineStr">
        <is>
          <t>4.8</t>
        </is>
      </c>
      <c r="C4507" s="32" t="n">
        <v>8714199</v>
      </c>
      <c r="D4507" s="72" t="inlineStr">
        <is>
          <t>CAMBIO DE RETENEDORES EJES LADO CAJA</t>
        </is>
      </c>
      <c r="E4507" s="34" t="inlineStr">
        <is>
          <t>cambio de retenedores ejes lado caja</t>
        </is>
      </c>
      <c r="F4507" s="32" t="inlineStr">
        <is>
          <t>Unidad</t>
        </is>
      </c>
      <c r="G4507" s="35" t="inlineStr">
        <is>
          <t>suministro</t>
        </is>
      </c>
      <c r="H4507" s="159" t="n">
        <v>357239</v>
      </c>
      <c r="I4507" s="37" t="n">
        <v>158.91</v>
      </c>
      <c r="J4507" s="37" t="n">
        <v>151.76</v>
      </c>
      <c r="K4507" s="160">
        <f>H4507*(I4507/J4507)</f>
        <v/>
      </c>
      <c r="L4507" s="159" t="n">
        <v>3027297.7154</v>
      </c>
      <c r="M4507" s="159" t="n">
        <v>2939124</v>
      </c>
      <c r="N4507" s="159" t="n">
        <v>3174253.92</v>
      </c>
      <c r="O4507" s="162">
        <f>MIN(K4507,L4507,M4507,N4507)</f>
        <v/>
      </c>
      <c r="P4507" s="162">
        <f>MAX(K4507,L4507,M4507,N4507)</f>
        <v/>
      </c>
      <c r="Q4507" s="162">
        <f>MEDIAN(K4507,L4507,M4507,N4507)</f>
        <v/>
      </c>
      <c r="R4507" s="162">
        <f>AVERAGE(K4507,L4507,M4507,N4507)</f>
        <v/>
      </c>
      <c r="S4507" s="162">
        <f>AVERAGE(O4507,Q4507)</f>
        <v/>
      </c>
      <c r="T4507" s="162">
        <f>AVERAGE(P4507,Q4507)</f>
        <v/>
      </c>
      <c r="U4507" s="41">
        <f>STDEVA(K4507,L4507,M4507,N4507)</f>
        <v/>
      </c>
      <c r="V4507" s="42">
        <f>U4507/Q4507</f>
        <v/>
      </c>
      <c r="W4507" s="43">
        <f>IF(X4507=O4507,"MENOR",IF(X4507=S4507,"PROM[MEN-MED]","PROMEDIO"))</f>
        <v/>
      </c>
      <c r="X4507" s="163">
        <f>IF(V4507&lt;=300%,O4507,IF(AND(V4507&gt;100%,V4507&lt;=150%),S4507,R4507))</f>
        <v/>
      </c>
      <c r="Y4507" s="162">
        <f>ROUND(X4507,0)</f>
        <v/>
      </c>
    </row>
    <row r="4508" ht="15.75" customHeight="1">
      <c r="B4508" s="32" t="inlineStr">
        <is>
          <t>4.9</t>
        </is>
      </c>
      <c r="C4508" s="32" t="n">
        <v>8714199</v>
      </c>
      <c r="D4508" s="72" t="inlineStr">
        <is>
          <t>CAMBIO DE PUNTAS EJES DELANTEROS (HOMOCINÉTICAS)</t>
        </is>
      </c>
      <c r="E4508" s="56" t="inlineStr">
        <is>
          <t>cambio de puntas ejes delanteros (homocinéticas)</t>
        </is>
      </c>
      <c r="F4508" s="32" t="inlineStr">
        <is>
          <t>Unidad</t>
        </is>
      </c>
      <c r="G4508" s="35" t="inlineStr">
        <is>
          <t>suministro</t>
        </is>
      </c>
      <c r="H4508" s="159" t="n">
        <v>753437</v>
      </c>
      <c r="I4508" s="37" t="n">
        <v>158.91</v>
      </c>
      <c r="J4508" s="37" t="n">
        <v>151.76</v>
      </c>
      <c r="K4508" s="160">
        <f>H4508*(I4508/J4508)</f>
        <v/>
      </c>
      <c r="L4508" s="159" t="n">
        <v>1697849.9454</v>
      </c>
      <c r="M4508" s="159" t="n">
        <v>1648398</v>
      </c>
      <c r="N4508" s="159" t="n">
        <v>1780269.84</v>
      </c>
      <c r="O4508" s="162">
        <f>MIN(K4508,L4508,M4508,N4508)</f>
        <v/>
      </c>
      <c r="P4508" s="162">
        <f>MAX(K4508,L4508,M4508,N4508)</f>
        <v/>
      </c>
      <c r="Q4508" s="162">
        <f>MEDIAN(K4508,L4508,M4508,N4508)</f>
        <v/>
      </c>
      <c r="R4508" s="162">
        <f>AVERAGE(K4508,L4508,M4508,N4508)</f>
        <v/>
      </c>
      <c r="S4508" s="162">
        <f>AVERAGE(O4508,Q4508)</f>
        <v/>
      </c>
      <c r="T4508" s="162">
        <f>AVERAGE(P4508,Q4508)</f>
        <v/>
      </c>
      <c r="U4508" s="41">
        <f>STDEVA(K4508,L4508,M4508,N4508)</f>
        <v/>
      </c>
      <c r="V4508" s="42">
        <f>U4508/Q4508</f>
        <v/>
      </c>
      <c r="W4508" s="43">
        <f>IF(X4508=O4508,"MENOR",IF(X4508=S4508,"PROM[MEN-MED]","PROMEDIO"))</f>
        <v/>
      </c>
      <c r="X4508" s="163">
        <f>IF(V4508&lt;=300%,O4508,IF(AND(V4508&gt;100%,V4508&lt;=150%),S4508,R4508))</f>
        <v/>
      </c>
      <c r="Y4508" s="162">
        <f>ROUND(X4508,0)</f>
        <v/>
      </c>
    </row>
    <row r="4509" ht="15.75" customHeight="1">
      <c r="B4509" s="32" t="inlineStr">
        <is>
          <t>4.10</t>
        </is>
      </c>
      <c r="C4509" s="32" t="n">
        <v>8714199</v>
      </c>
      <c r="D4509" s="72" t="inlineStr">
        <is>
          <t>CAMBIO DE RODAMIENTOS BOCÍN DELANTEROS</t>
        </is>
      </c>
      <c r="E4509" s="56" t="inlineStr">
        <is>
          <t>cambio de rodamientos bocín delanteros</t>
        </is>
      </c>
      <c r="F4509" s="32" t="inlineStr">
        <is>
          <t>Unidad</t>
        </is>
      </c>
      <c r="G4509" s="35" t="inlineStr">
        <is>
          <t>suministro</t>
        </is>
      </c>
      <c r="H4509" s="159" t="n">
        <v>554162</v>
      </c>
      <c r="I4509" s="37" t="n">
        <v>158.91</v>
      </c>
      <c r="J4509" s="37" t="n">
        <v>151.76</v>
      </c>
      <c r="K4509" s="160">
        <f>H4509*(I4509/J4509)</f>
        <v/>
      </c>
      <c r="L4509" s="159" t="n">
        <v>1649797.3527</v>
      </c>
      <c r="M4509" s="159" t="n">
        <v>1601745</v>
      </c>
      <c r="N4509" s="159" t="n">
        <v>1729884.6</v>
      </c>
      <c r="O4509" s="162">
        <f>MIN(K4509,L4509,M4509,N4509)</f>
        <v/>
      </c>
      <c r="P4509" s="162">
        <f>MAX(K4509,L4509,M4509,N4509)</f>
        <v/>
      </c>
      <c r="Q4509" s="162">
        <f>MEDIAN(K4509,L4509,M4509,N4509)</f>
        <v/>
      </c>
      <c r="R4509" s="162">
        <f>AVERAGE(K4509,L4509,M4509,N4509)</f>
        <v/>
      </c>
      <c r="S4509" s="162">
        <f>AVERAGE(O4509,Q4509)</f>
        <v/>
      </c>
      <c r="T4509" s="162">
        <f>AVERAGE(P4509,Q4509)</f>
        <v/>
      </c>
      <c r="U4509" s="41">
        <f>STDEVA(K4509,L4509,M4509,N4509)</f>
        <v/>
      </c>
      <c r="V4509" s="42">
        <f>U4509/Q4509</f>
        <v/>
      </c>
      <c r="W4509" s="43">
        <f>IF(X4509=O4509,"MENOR",IF(X4509=S4509,"PROM[MEN-MED]","PROMEDIO"))</f>
        <v/>
      </c>
      <c r="X4509" s="163">
        <f>IF(V4509&lt;=300%,O4509,IF(AND(V4509&gt;100%,V4509&lt;=150%),S4509,R4509))</f>
        <v/>
      </c>
      <c r="Y4509" s="162">
        <f>ROUND(X4509,0)</f>
        <v/>
      </c>
    </row>
    <row r="4510" ht="15.75" customHeight="1">
      <c r="B4510" s="32" t="inlineStr">
        <is>
          <t>4.11</t>
        </is>
      </c>
      <c r="C4510" s="32" t="n">
        <v>8714199</v>
      </c>
      <c r="D4510" s="71" t="inlineStr">
        <is>
          <t>CAMBIO DE SOPORTE CARDAN</t>
        </is>
      </c>
      <c r="E4510" s="56" t="inlineStr">
        <is>
          <t>cambio de soporte cardan</t>
        </is>
      </c>
      <c r="F4510" s="32" t="inlineStr">
        <is>
          <t>Unidad</t>
        </is>
      </c>
      <c r="G4510" s="35" t="inlineStr">
        <is>
          <t>suministro</t>
        </is>
      </c>
      <c r="H4510" s="159" t="n">
        <v>448690</v>
      </c>
      <c r="I4510" s="37" t="n">
        <v>158.91</v>
      </c>
      <c r="J4510" s="37" t="n">
        <v>151.76</v>
      </c>
      <c r="K4510" s="160">
        <f>H4510*(I4510/J4510)</f>
        <v/>
      </c>
      <c r="L4510" s="159" t="n">
        <v>685546.3741</v>
      </c>
      <c r="M4510" s="159" t="n">
        <v>665579</v>
      </c>
      <c r="N4510" s="159" t="n">
        <v>718825.3199999999</v>
      </c>
      <c r="O4510" s="162">
        <f>MIN(K4510,L4510,M4510,N4510)</f>
        <v/>
      </c>
      <c r="P4510" s="162">
        <f>MAX(K4510,L4510,M4510,N4510)</f>
        <v/>
      </c>
      <c r="Q4510" s="162">
        <f>MEDIAN(K4510,L4510,M4510,N4510)</f>
        <v/>
      </c>
      <c r="R4510" s="162">
        <f>AVERAGE(K4510,L4510,M4510,N4510)</f>
        <v/>
      </c>
      <c r="S4510" s="162">
        <f>AVERAGE(O4510,Q4510)</f>
        <v/>
      </c>
      <c r="T4510" s="162">
        <f>AVERAGE(P4510,Q4510)</f>
        <v/>
      </c>
      <c r="U4510" s="41">
        <f>STDEVA(K4510,L4510,M4510,N4510)</f>
        <v/>
      </c>
      <c r="V4510" s="42">
        <f>U4510/Q4510</f>
        <v/>
      </c>
      <c r="W4510" s="43">
        <f>IF(X4510=O4510,"MENOR",IF(X4510=S4510,"PROM[MEN-MED]","PROMEDIO"))</f>
        <v/>
      </c>
      <c r="X4510" s="163">
        <f>IF(V4510&lt;=300%,O4510,IF(AND(V4510&gt;100%,V4510&lt;=150%),S4510,R4510))</f>
        <v/>
      </c>
      <c r="Y4510" s="162">
        <f>ROUND(X4510,0)</f>
        <v/>
      </c>
    </row>
    <row r="4511" ht="15.75" customHeight="1">
      <c r="B4511" s="32" t="inlineStr">
        <is>
          <t>4.12</t>
        </is>
      </c>
      <c r="C4511" s="32" t="n">
        <v>8714199</v>
      </c>
      <c r="D4511" s="72" t="inlineStr">
        <is>
          <t>CAMBIO DE SOPORTE DE LA CAJA VELOCIDADES (TRANSMISION)</t>
        </is>
      </c>
      <c r="E4511" s="34" t="inlineStr">
        <is>
          <t>cambio de soporte de la caja velocidades (transmision)</t>
        </is>
      </c>
      <c r="F4511" s="32" t="inlineStr">
        <is>
          <t>Unidad</t>
        </is>
      </c>
      <c r="G4511" s="35" t="inlineStr">
        <is>
          <t>suministro</t>
        </is>
      </c>
      <c r="H4511" s="159" t="n">
        <v>502292</v>
      </c>
      <c r="I4511" s="37" t="n">
        <v>158.91</v>
      </c>
      <c r="J4511" s="37" t="n">
        <v>151.76</v>
      </c>
      <c r="K4511" s="160">
        <f>H4511*(I4511/J4511)</f>
        <v/>
      </c>
      <c r="L4511" s="159" t="n">
        <v>659918.9387000001</v>
      </c>
      <c r="M4511" s="159" t="n">
        <v>640698</v>
      </c>
      <c r="N4511" s="159" t="n">
        <v>691953.84</v>
      </c>
      <c r="O4511" s="162">
        <f>MIN(K4511,L4511,M4511,N4511)</f>
        <v/>
      </c>
      <c r="P4511" s="162">
        <f>MAX(K4511,L4511,M4511,N4511)</f>
        <v/>
      </c>
      <c r="Q4511" s="162">
        <f>MEDIAN(K4511,L4511,M4511,N4511)</f>
        <v/>
      </c>
      <c r="R4511" s="162">
        <f>AVERAGE(K4511,L4511,M4511,N4511)</f>
        <v/>
      </c>
      <c r="S4511" s="162">
        <f>AVERAGE(O4511,Q4511)</f>
        <v/>
      </c>
      <c r="T4511" s="162">
        <f>AVERAGE(P4511,Q4511)</f>
        <v/>
      </c>
      <c r="U4511" s="41">
        <f>STDEVA(K4511,L4511,M4511,N4511)</f>
        <v/>
      </c>
      <c r="V4511" s="42">
        <f>U4511/Q4511</f>
        <v/>
      </c>
      <c r="W4511" s="43">
        <f>IF(X4511=O4511,"MENOR",IF(X4511=S4511,"PROM[MEN-MED]","PROMEDIO"))</f>
        <v/>
      </c>
      <c r="X4511" s="163">
        <f>IF(V4511&lt;=300%,O4511,IF(AND(V4511&gt;100%,V4511&lt;=150%),S4511,R4511))</f>
        <v/>
      </c>
      <c r="Y4511" s="162">
        <f>ROUND(X4511,0)</f>
        <v/>
      </c>
    </row>
    <row r="4512" ht="15.75" customHeight="1">
      <c r="B4512" s="32" t="inlineStr">
        <is>
          <t>4.13</t>
        </is>
      </c>
      <c r="C4512" s="32" t="n">
        <v>8714199</v>
      </c>
      <c r="D4512" s="59" t="inlineStr">
        <is>
          <t>CAMBIO DE BALINERA TOMA</t>
        </is>
      </c>
      <c r="E4512" s="56" t="inlineStr">
        <is>
          <t>cambio de balinera toma</t>
        </is>
      </c>
      <c r="F4512" s="32" t="inlineStr">
        <is>
          <t>Unidad</t>
        </is>
      </c>
      <c r="G4512" s="35" t="inlineStr">
        <is>
          <t>suministro</t>
        </is>
      </c>
      <c r="H4512" s="159" t="n">
        <v>957534</v>
      </c>
      <c r="I4512" s="37" t="n">
        <v>158.91</v>
      </c>
      <c r="J4512" s="37" t="n">
        <v>151.76</v>
      </c>
      <c r="K4512" s="160">
        <f>H4512*(I4512/J4512)</f>
        <v/>
      </c>
      <c r="L4512" s="159" t="n">
        <v>1199706.9252</v>
      </c>
      <c r="M4512" s="159" t="n">
        <v>1164764</v>
      </c>
      <c r="N4512" s="159" t="n">
        <v>1257945.12</v>
      </c>
      <c r="O4512" s="162">
        <f>MIN(K4512,L4512,M4512,N4512)</f>
        <v/>
      </c>
      <c r="P4512" s="162">
        <f>MAX(K4512,L4512,M4512,N4512)</f>
        <v/>
      </c>
      <c r="Q4512" s="162">
        <f>MEDIAN(K4512,L4512,M4512,N4512)</f>
        <v/>
      </c>
      <c r="R4512" s="162">
        <f>AVERAGE(K4512,L4512,M4512,N4512)</f>
        <v/>
      </c>
      <c r="S4512" s="162">
        <f>AVERAGE(O4512,Q4512)</f>
        <v/>
      </c>
      <c r="T4512" s="162">
        <f>AVERAGE(P4512,Q4512)</f>
        <v/>
      </c>
      <c r="U4512" s="41">
        <f>STDEVA(K4512,L4512,M4512,N4512)</f>
        <v/>
      </c>
      <c r="V4512" s="42">
        <f>U4512/Q4512</f>
        <v/>
      </c>
      <c r="W4512" s="43">
        <f>IF(X4512=O4512,"MENOR",IF(X4512=S4512,"PROM[MEN-MED]","PROMEDIO"))</f>
        <v/>
      </c>
      <c r="X4512" s="163">
        <f>IF(V4512&lt;=300%,O4512,IF(AND(V4512&gt;100%,V4512&lt;=150%),S4512,R4512))</f>
        <v/>
      </c>
      <c r="Y4512" s="162">
        <f>ROUND(X4512,0)</f>
        <v/>
      </c>
    </row>
    <row r="4513" ht="15.75" customHeight="1">
      <c r="B4513" s="32" t="inlineStr">
        <is>
          <t>4.14</t>
        </is>
      </c>
      <c r="C4513" s="32" t="n">
        <v>8714199</v>
      </c>
      <c r="D4513" s="59" t="inlineStr">
        <is>
          <t>CAMBIO DE BOMBA AUXILIAR EMBRAGUE</t>
        </is>
      </c>
      <c r="E4513" s="34" t="inlineStr">
        <is>
          <t>cambio de bomba auxiliar embrague</t>
        </is>
      </c>
      <c r="F4513" s="32" t="inlineStr">
        <is>
          <t>Unidad</t>
        </is>
      </c>
      <c r="G4513" s="35" t="inlineStr">
        <is>
          <t>suministro</t>
        </is>
      </c>
      <c r="H4513" s="159" t="n">
        <v>410372</v>
      </c>
      <c r="I4513" s="37" t="n">
        <v>158.91</v>
      </c>
      <c r="J4513" s="37" t="n">
        <v>151.76</v>
      </c>
      <c r="K4513" s="160">
        <f>H4513*(I4513/J4513)</f>
        <v/>
      </c>
      <c r="L4513" s="159" t="n">
        <v>514160.5511</v>
      </c>
      <c r="M4513" s="159" t="n">
        <v>499185</v>
      </c>
      <c r="N4513" s="159" t="n">
        <v>539119.8</v>
      </c>
      <c r="O4513" s="162">
        <f>MIN(K4513,L4513,M4513,N4513)</f>
        <v/>
      </c>
      <c r="P4513" s="162">
        <f>MAX(K4513,L4513,M4513,N4513)</f>
        <v/>
      </c>
      <c r="Q4513" s="162">
        <f>MEDIAN(K4513,L4513,M4513,N4513)</f>
        <v/>
      </c>
      <c r="R4513" s="162">
        <f>AVERAGE(K4513,L4513,M4513,N4513)</f>
        <v/>
      </c>
      <c r="S4513" s="162">
        <f>AVERAGE(O4513,Q4513)</f>
        <v/>
      </c>
      <c r="T4513" s="162">
        <f>AVERAGE(P4513,Q4513)</f>
        <v/>
      </c>
      <c r="U4513" s="41">
        <f>STDEVA(K4513,L4513,M4513,N4513)</f>
        <v/>
      </c>
      <c r="V4513" s="42">
        <f>U4513/Q4513</f>
        <v/>
      </c>
      <c r="W4513" s="43">
        <f>IF(X4513=O4513,"MENOR",IF(X4513=S4513,"PROM[MEN-MED]","PROMEDIO"))</f>
        <v/>
      </c>
      <c r="X4513" s="163">
        <f>IF(V4513&lt;=300%,O4513,IF(AND(V4513&gt;100%,V4513&lt;=150%),S4513,R4513))</f>
        <v/>
      </c>
      <c r="Y4513" s="162">
        <f>ROUND(X4513,0)</f>
        <v/>
      </c>
    </row>
    <row r="4514" ht="15.75" customHeight="1">
      <c r="B4514" s="32" t="inlineStr">
        <is>
          <t>4.15</t>
        </is>
      </c>
      <c r="C4514" s="32" t="n">
        <v>8714199</v>
      </c>
      <c r="D4514" s="59" t="inlineStr">
        <is>
          <t>CAMBIO DE BOMBA PRINCIPAL EMBRAGUE</t>
        </is>
      </c>
      <c r="E4514" s="34" t="inlineStr">
        <is>
          <t>cambio de bomba principal embrague</t>
        </is>
      </c>
      <c r="F4514" s="32" t="inlineStr">
        <is>
          <t>Unidad</t>
        </is>
      </c>
      <c r="G4514" s="35" t="inlineStr">
        <is>
          <t>suministro</t>
        </is>
      </c>
      <c r="H4514" s="159" t="n">
        <v>329265</v>
      </c>
      <c r="I4514" s="37" t="n">
        <v>158.91</v>
      </c>
      <c r="J4514" s="37" t="n">
        <v>151.76</v>
      </c>
      <c r="K4514" s="160">
        <f>H4514*(I4514/J4514)</f>
        <v/>
      </c>
      <c r="L4514" s="159" t="n">
        <v>685546.3741</v>
      </c>
      <c r="M4514" s="159" t="n">
        <v>665579</v>
      </c>
      <c r="N4514" s="159" t="n">
        <v>718825.3199999999</v>
      </c>
      <c r="O4514" s="162">
        <f>MIN(K4514,L4514,M4514,N4514)</f>
        <v/>
      </c>
      <c r="P4514" s="162">
        <f>MAX(K4514,L4514,M4514,N4514)</f>
        <v/>
      </c>
      <c r="Q4514" s="162">
        <f>MEDIAN(K4514,L4514,M4514,N4514)</f>
        <v/>
      </c>
      <c r="R4514" s="162">
        <f>AVERAGE(K4514,L4514,M4514,N4514)</f>
        <v/>
      </c>
      <c r="S4514" s="162">
        <f>AVERAGE(O4514,Q4514)</f>
        <v/>
      </c>
      <c r="T4514" s="162">
        <f>AVERAGE(P4514,Q4514)</f>
        <v/>
      </c>
      <c r="U4514" s="41">
        <f>STDEVA(K4514,L4514,M4514,N4514)</f>
        <v/>
      </c>
      <c r="V4514" s="42">
        <f>U4514/Q4514</f>
        <v/>
      </c>
      <c r="W4514" s="43">
        <f>IF(X4514=O4514,"MENOR",IF(X4514=S4514,"PROM[MEN-MED]","PROMEDIO"))</f>
        <v/>
      </c>
      <c r="X4514" s="163">
        <f>IF(V4514&lt;=300%,O4514,IF(AND(V4514&gt;100%,V4514&lt;=150%),S4514,R4514))</f>
        <v/>
      </c>
      <c r="Y4514" s="162">
        <f>ROUND(X4514,0)</f>
        <v/>
      </c>
    </row>
    <row r="4515" ht="15.75" customHeight="1">
      <c r="B4515" s="32" t="inlineStr">
        <is>
          <t>4.16</t>
        </is>
      </c>
      <c r="C4515" s="32" t="n">
        <v>8714199</v>
      </c>
      <c r="D4515" s="59" t="inlineStr">
        <is>
          <t>CAMBIO DE JUEGO DE EMBRAGUE (DISCO-PRENSA-BALINERA)</t>
        </is>
      </c>
      <c r="E4515" s="34" t="inlineStr">
        <is>
          <t>cambio de juego de embrague (disco-prensa-balinera)</t>
        </is>
      </c>
      <c r="F4515" s="32" t="inlineStr">
        <is>
          <t>Unidad</t>
        </is>
      </c>
      <c r="G4515" s="35" t="inlineStr">
        <is>
          <t>suministro</t>
        </is>
      </c>
      <c r="H4515" s="159" t="n">
        <v>1556827</v>
      </c>
      <c r="I4515" s="37" t="n">
        <v>158.91</v>
      </c>
      <c r="J4515" s="37" t="n">
        <v>151.76</v>
      </c>
      <c r="K4515" s="160">
        <f>H4515*(I4515/J4515)</f>
        <v/>
      </c>
      <c r="L4515" s="159" t="n">
        <v>2998465.9551</v>
      </c>
      <c r="M4515" s="159" t="n">
        <v>2911132</v>
      </c>
      <c r="N4515" s="159" t="n">
        <v>3144022.56</v>
      </c>
      <c r="O4515" s="162">
        <f>MIN(K4515,L4515,M4515,N4515)</f>
        <v/>
      </c>
      <c r="P4515" s="162">
        <f>MAX(K4515,L4515,M4515,N4515)</f>
        <v/>
      </c>
      <c r="Q4515" s="162">
        <f>MEDIAN(K4515,L4515,M4515,N4515)</f>
        <v/>
      </c>
      <c r="R4515" s="162">
        <f>AVERAGE(K4515,L4515,M4515,N4515)</f>
        <v/>
      </c>
      <c r="S4515" s="162">
        <f>AVERAGE(O4515,Q4515)</f>
        <v/>
      </c>
      <c r="T4515" s="162">
        <f>AVERAGE(P4515,Q4515)</f>
        <v/>
      </c>
      <c r="U4515" s="41">
        <f>STDEVA(K4515,L4515,M4515,N4515)</f>
        <v/>
      </c>
      <c r="V4515" s="42">
        <f>U4515/Q4515</f>
        <v/>
      </c>
      <c r="W4515" s="43">
        <f>IF(X4515=O4515,"MENOR",IF(X4515=S4515,"PROM[MEN-MED]","PROMEDIO"))</f>
        <v/>
      </c>
      <c r="X4515" s="163">
        <f>IF(V4515&lt;=300%,O4515,IF(AND(V4515&gt;100%,V4515&lt;=150%),S4515,R4515))</f>
        <v/>
      </c>
      <c r="Y4515" s="162">
        <f>ROUND(X4515,0)</f>
        <v/>
      </c>
    </row>
    <row r="4516" ht="15.75" customHeight="1">
      <c r="B4516" s="32" t="inlineStr">
        <is>
          <t>4.17</t>
        </is>
      </c>
      <c r="C4516" s="32" t="n">
        <v>8714199</v>
      </c>
      <c r="D4516" s="59" t="inlineStr">
        <is>
          <t xml:space="preserve">CAMBIO DE HORQUILLA </t>
        </is>
      </c>
      <c r="E4516" s="34" t="inlineStr">
        <is>
          <t xml:space="preserve">cambio de horquilla </t>
        </is>
      </c>
      <c r="F4516" s="32" t="inlineStr">
        <is>
          <t>Unidad</t>
        </is>
      </c>
      <c r="G4516" s="35" t="inlineStr">
        <is>
          <t>suministro</t>
        </is>
      </c>
      <c r="H4516" s="159" t="n">
        <v>1313147</v>
      </c>
      <c r="I4516" s="37" t="n">
        <v>158.91</v>
      </c>
      <c r="J4516" s="37" t="n">
        <v>151.76</v>
      </c>
      <c r="K4516" s="160">
        <f>H4516*(I4516/J4516)</f>
        <v/>
      </c>
      <c r="L4516" s="159" t="n">
        <v>2998465.9551</v>
      </c>
      <c r="M4516" s="159" t="n">
        <v>2911132</v>
      </c>
      <c r="N4516" s="159" t="n">
        <v>3144022.56</v>
      </c>
      <c r="O4516" s="162">
        <f>MIN(K4516,L4516,M4516,N4516)</f>
        <v/>
      </c>
      <c r="P4516" s="162">
        <f>MAX(K4516,L4516,M4516,N4516)</f>
        <v/>
      </c>
      <c r="Q4516" s="162">
        <f>MEDIAN(K4516,L4516,M4516,N4516)</f>
        <v/>
      </c>
      <c r="R4516" s="162">
        <f>AVERAGE(K4516,L4516,M4516,N4516)</f>
        <v/>
      </c>
      <c r="S4516" s="162">
        <f>AVERAGE(O4516,Q4516)</f>
        <v/>
      </c>
      <c r="T4516" s="162">
        <f>AVERAGE(P4516,Q4516)</f>
        <v/>
      </c>
      <c r="U4516" s="41">
        <f>STDEVA(K4516,L4516,M4516,N4516)</f>
        <v/>
      </c>
      <c r="V4516" s="42">
        <f>U4516/Q4516</f>
        <v/>
      </c>
      <c r="W4516" s="43">
        <f>IF(X4516=O4516,"MENOR",IF(X4516=S4516,"PROM[MEN-MED]","PROMEDIO"))</f>
        <v/>
      </c>
      <c r="X4516" s="163">
        <f>IF(V4516&lt;=300%,O4516,IF(AND(V4516&gt;100%,V4516&lt;=150%),S4516,R4516))</f>
        <v/>
      </c>
      <c r="Y4516" s="162">
        <f>ROUND(X4516,0)</f>
        <v/>
      </c>
    </row>
    <row r="4517" ht="15.75" customHeight="1">
      <c r="B4517" s="32" t="inlineStr">
        <is>
          <t>4.18</t>
        </is>
      </c>
      <c r="C4517" s="32" t="n">
        <v>8714199</v>
      </c>
      <c r="D4517" s="59" t="inlineStr">
        <is>
          <t>CAMBIO DE MANGUERA BOMBA AUXILIAR</t>
        </is>
      </c>
      <c r="E4517" s="34" t="inlineStr">
        <is>
          <t>cambio de manguera bomba auxiliar</t>
        </is>
      </c>
      <c r="F4517" s="32" t="inlineStr">
        <is>
          <t>Unidad</t>
        </is>
      </c>
      <c r="G4517" s="35" t="inlineStr">
        <is>
          <t>suministro</t>
        </is>
      </c>
      <c r="H4517" s="159" t="n">
        <v>368192</v>
      </c>
      <c r="I4517" s="37" t="n">
        <v>158.91</v>
      </c>
      <c r="J4517" s="37" t="n">
        <v>151.76</v>
      </c>
      <c r="K4517" s="160">
        <f>H4517*(I4517/J4517)</f>
        <v/>
      </c>
      <c r="L4517" s="159" t="n">
        <v>499744.665</v>
      </c>
      <c r="M4517" s="159" t="n">
        <v>485189</v>
      </c>
      <c r="N4517" s="159" t="n">
        <v>524004.12</v>
      </c>
      <c r="O4517" s="162">
        <f>MIN(K4517,L4517,M4517,N4517)</f>
        <v/>
      </c>
      <c r="P4517" s="162">
        <f>MAX(K4517,L4517,M4517,N4517)</f>
        <v/>
      </c>
      <c r="Q4517" s="162">
        <f>MEDIAN(K4517,L4517,M4517,N4517)</f>
        <v/>
      </c>
      <c r="R4517" s="162">
        <f>AVERAGE(K4517,L4517,M4517,N4517)</f>
        <v/>
      </c>
      <c r="S4517" s="162">
        <f>AVERAGE(O4517,Q4517)</f>
        <v/>
      </c>
      <c r="T4517" s="162">
        <f>AVERAGE(P4517,Q4517)</f>
        <v/>
      </c>
      <c r="U4517" s="41">
        <f>STDEVA(K4517,L4517,M4517,N4517)</f>
        <v/>
      </c>
      <c r="V4517" s="42">
        <f>U4517/Q4517</f>
        <v/>
      </c>
      <c r="W4517" s="43">
        <f>IF(X4517=O4517,"MENOR",IF(X4517=S4517,"PROM[MEN-MED]","PROMEDIO"))</f>
        <v/>
      </c>
      <c r="X4517" s="163">
        <f>IF(V4517&lt;=300%,O4517,IF(AND(V4517&gt;100%,V4517&lt;=150%),S4517,R4517))</f>
        <v/>
      </c>
      <c r="Y4517" s="162">
        <f>ROUND(X4517,0)</f>
        <v/>
      </c>
    </row>
    <row r="4518" ht="15.75" customHeight="1">
      <c r="B4518" s="26" t="inlineStr">
        <is>
          <t>5.</t>
        </is>
      </c>
      <c r="C4518" s="142" t="inlineStr">
        <is>
          <t>SISTEMA ELÉCTRICO</t>
        </is>
      </c>
      <c r="H4518" s="157" t="n"/>
      <c r="I4518" s="29" t="n"/>
      <c r="J4518" s="29" t="n"/>
      <c r="K4518" s="157" t="n"/>
      <c r="L4518" s="157" t="n"/>
      <c r="M4518" s="157" t="n"/>
      <c r="N4518" s="157" t="n"/>
      <c r="O4518" s="29" t="n"/>
      <c r="P4518" s="29" t="n"/>
      <c r="Q4518" s="29" t="n"/>
      <c r="R4518" s="29" t="n"/>
      <c r="S4518" s="29" t="n"/>
      <c r="T4518" s="29" t="n"/>
      <c r="U4518" s="29" t="n"/>
      <c r="V4518" s="75" t="n"/>
      <c r="W4518" s="29" t="n"/>
      <c r="X4518" s="29" t="n"/>
      <c r="Y4518" s="29" t="n"/>
    </row>
    <row r="4519" ht="15.75" customHeight="1">
      <c r="B4519" s="32" t="inlineStr">
        <is>
          <t>5.1</t>
        </is>
      </c>
      <c r="C4519" s="32" t="n">
        <v>8714199</v>
      </c>
      <c r="D4519" s="59" t="inlineStr">
        <is>
          <t>CAMBIO DE ALTERNADOR</t>
        </is>
      </c>
      <c r="E4519" s="56" t="inlineStr">
        <is>
          <t>cambio de alternador</t>
        </is>
      </c>
      <c r="F4519" s="32" t="inlineStr">
        <is>
          <t>Unidad</t>
        </is>
      </c>
      <c r="G4519" s="35" t="inlineStr">
        <is>
          <t>suministro</t>
        </is>
      </c>
      <c r="H4519" s="159" t="n">
        <v>388648</v>
      </c>
      <c r="I4519" s="37" t="n">
        <v>158.91</v>
      </c>
      <c r="J4519" s="37" t="n">
        <v>151.76</v>
      </c>
      <c r="K4519" s="160">
        <f>H4519*(I4519/J4519)</f>
        <v/>
      </c>
      <c r="L4519" s="159" t="n">
        <v>856933.2205000001</v>
      </c>
      <c r="M4519" s="159" t="n">
        <v>831974</v>
      </c>
      <c r="N4519" s="159" t="n">
        <v>898531.92</v>
      </c>
      <c r="O4519" s="162">
        <f>MIN(K4519,L4519,M4519,N4519)</f>
        <v/>
      </c>
      <c r="P4519" s="162">
        <f>MAX(K4519,L4519,M4519,N4519)</f>
        <v/>
      </c>
      <c r="Q4519" s="162">
        <f>MEDIAN(K4519,L4519,M4519,N4519)</f>
        <v/>
      </c>
      <c r="R4519" s="162">
        <f>AVERAGE(K4519,L4519,M4519,N4519)</f>
        <v/>
      </c>
      <c r="S4519" s="162">
        <f>AVERAGE(O4519,Q4519)</f>
        <v/>
      </c>
      <c r="T4519" s="162">
        <f>AVERAGE(P4519,Q4519)</f>
        <v/>
      </c>
      <c r="U4519" s="41">
        <f>STDEVA(K4519,L4519,M4519,N4519)</f>
        <v/>
      </c>
      <c r="V4519" s="42">
        <f>U4519/Q4519</f>
        <v/>
      </c>
      <c r="W4519" s="43">
        <f>IF(X4519=O4519,"MENOR",IF(X4519=S4519,"PROM[MEN-MED]","PROMEDIO"))</f>
        <v/>
      </c>
      <c r="X4519" s="163">
        <f>IF(V4519&lt;=300%,O4519,IF(AND(V4519&gt;100%,V4519&lt;=150%),S4519,R4519))</f>
        <v/>
      </c>
      <c r="Y4519" s="162">
        <f>ROUND(X4519,0)</f>
        <v/>
      </c>
    </row>
    <row r="4520" ht="15.75" customHeight="1">
      <c r="B4520" s="32" t="inlineStr">
        <is>
          <t>5.2</t>
        </is>
      </c>
      <c r="C4520" s="32" t="n">
        <v>8714199</v>
      </c>
      <c r="D4520" s="59" t="inlineStr">
        <is>
          <t>CAMBIO DE AUTOMÁTICO MOTOR DE ARRANQUE (SOLENOIDE)</t>
        </is>
      </c>
      <c r="E4520" s="34" t="inlineStr">
        <is>
          <t>cambio de automático motor de arranque (solenoide)</t>
        </is>
      </c>
      <c r="F4520" s="32" t="inlineStr">
        <is>
          <t>Unidad</t>
        </is>
      </c>
      <c r="G4520" s="35" t="inlineStr">
        <is>
          <t>suministro</t>
        </is>
      </c>
      <c r="H4520" s="159" t="n">
        <v>424960</v>
      </c>
      <c r="I4520" s="37" t="n">
        <v>158.91</v>
      </c>
      <c r="J4520" s="37" t="n">
        <v>151.76</v>
      </c>
      <c r="K4520" s="160">
        <f>H4520*(I4520/J4520)</f>
        <v/>
      </c>
      <c r="L4520" s="159" t="n">
        <v>824898.1587</v>
      </c>
      <c r="M4520" s="159" t="n">
        <v>800872</v>
      </c>
      <c r="N4520" s="159" t="n">
        <v>864941.76</v>
      </c>
      <c r="O4520" s="162">
        <f>MIN(K4520,L4520,M4520,N4520)</f>
        <v/>
      </c>
      <c r="P4520" s="162">
        <f>MAX(K4520,L4520,M4520,N4520)</f>
        <v/>
      </c>
      <c r="Q4520" s="162">
        <f>MEDIAN(K4520,L4520,M4520,N4520)</f>
        <v/>
      </c>
      <c r="R4520" s="162">
        <f>AVERAGE(K4520,L4520,M4520,N4520)</f>
        <v/>
      </c>
      <c r="S4520" s="162">
        <f>AVERAGE(O4520,Q4520)</f>
        <v/>
      </c>
      <c r="T4520" s="162">
        <f>AVERAGE(P4520,Q4520)</f>
        <v/>
      </c>
      <c r="U4520" s="41">
        <f>STDEVA(K4520,L4520,M4520,N4520)</f>
        <v/>
      </c>
      <c r="V4520" s="42">
        <f>U4520/Q4520</f>
        <v/>
      </c>
      <c r="W4520" s="43">
        <f>IF(X4520=O4520,"MENOR",IF(X4520=S4520,"PROM[MEN-MED]","PROMEDIO"))</f>
        <v/>
      </c>
      <c r="X4520" s="163">
        <f>IF(V4520&lt;=300%,O4520,IF(AND(V4520&gt;100%,V4520&lt;=150%),S4520,R4520))</f>
        <v/>
      </c>
      <c r="Y4520" s="162">
        <f>ROUND(X4520,0)</f>
        <v/>
      </c>
    </row>
    <row r="4521" ht="15.75" customHeight="1">
      <c r="B4521" s="32" t="inlineStr">
        <is>
          <t>5.3</t>
        </is>
      </c>
      <c r="C4521" s="32" t="n">
        <v>8714199</v>
      </c>
      <c r="D4521" s="59" t="inlineStr">
        <is>
          <t>CAMBIO DE BALINERA DEL ALTERNADOR</t>
        </is>
      </c>
      <c r="E4521" s="56" t="inlineStr">
        <is>
          <t>cambio de balinera del alternador</t>
        </is>
      </c>
      <c r="F4521" s="32" t="inlineStr">
        <is>
          <t>Unidad</t>
        </is>
      </c>
      <c r="G4521" s="35" t="inlineStr">
        <is>
          <t>suministro</t>
        </is>
      </c>
      <c r="H4521" s="159" t="n">
        <v>416015</v>
      </c>
      <c r="I4521" s="37" t="n">
        <v>158.91</v>
      </c>
      <c r="J4521" s="37" t="n">
        <v>151.76</v>
      </c>
      <c r="K4521" s="160">
        <f>H4521*(I4521/J4521)</f>
        <v/>
      </c>
      <c r="L4521" s="159" t="n">
        <v>824898.1587</v>
      </c>
      <c r="M4521" s="159" t="n">
        <v>800872</v>
      </c>
      <c r="N4521" s="159" t="n">
        <v>864941.76</v>
      </c>
      <c r="O4521" s="162">
        <f>MIN(K4521,L4521,M4521,N4521)</f>
        <v/>
      </c>
      <c r="P4521" s="162">
        <f>MAX(K4521,L4521,M4521,N4521)</f>
        <v/>
      </c>
      <c r="Q4521" s="162">
        <f>MEDIAN(K4521,L4521,M4521,N4521)</f>
        <v/>
      </c>
      <c r="R4521" s="162">
        <f>AVERAGE(K4521,L4521,M4521,N4521)</f>
        <v/>
      </c>
      <c r="S4521" s="162">
        <f>AVERAGE(O4521,Q4521)</f>
        <v/>
      </c>
      <c r="T4521" s="162">
        <f>AVERAGE(P4521,Q4521)</f>
        <v/>
      </c>
      <c r="U4521" s="41">
        <f>STDEVA(K4521,L4521,M4521,N4521)</f>
        <v/>
      </c>
      <c r="V4521" s="42">
        <f>U4521/Q4521</f>
        <v/>
      </c>
      <c r="W4521" s="43">
        <f>IF(X4521=O4521,"MENOR",IF(X4521=S4521,"PROM[MEN-MED]","PROMEDIO"))</f>
        <v/>
      </c>
      <c r="X4521" s="163">
        <f>IF(V4521&lt;=300%,O4521,IF(AND(V4521&gt;100%,V4521&lt;=150%),S4521,R4521))</f>
        <v/>
      </c>
      <c r="Y4521" s="162">
        <f>ROUND(X4521,0)</f>
        <v/>
      </c>
    </row>
    <row r="4522" ht="15.75" customHeight="1">
      <c r="B4522" s="32" t="inlineStr">
        <is>
          <t>5.4</t>
        </is>
      </c>
      <c r="C4522" s="32" t="n">
        <v>8714199</v>
      </c>
      <c r="D4522" s="59" t="inlineStr">
        <is>
          <t xml:space="preserve">CAMBIO DE BOMBILLOS DE DOBLE FILAMENTO </t>
        </is>
      </c>
      <c r="E4522" s="34" t="inlineStr">
        <is>
          <t xml:space="preserve">cambio de bombillos de doble filamento </t>
        </is>
      </c>
      <c r="F4522" s="32" t="inlineStr">
        <is>
          <t>Unidad</t>
        </is>
      </c>
      <c r="G4522" s="35" t="inlineStr">
        <is>
          <t>suministro</t>
        </is>
      </c>
      <c r="H4522" s="159" t="n">
        <v>54716</v>
      </c>
      <c r="I4522" s="37" t="n">
        <v>158.91</v>
      </c>
      <c r="J4522" s="37" t="n">
        <v>151.76</v>
      </c>
      <c r="K4522" s="160">
        <f>H4522*(I4522/J4522)</f>
        <v/>
      </c>
      <c r="L4522" s="159" t="n">
        <v>65992.1045</v>
      </c>
      <c r="M4522" s="159" t="n">
        <v>64070</v>
      </c>
      <c r="N4522" s="159" t="n">
        <v>69195.60000000001</v>
      </c>
      <c r="O4522" s="162">
        <f>MIN(K4522,L4522,M4522,N4522)</f>
        <v/>
      </c>
      <c r="P4522" s="162">
        <f>MAX(K4522,L4522,M4522,N4522)</f>
        <v/>
      </c>
      <c r="Q4522" s="162">
        <f>MEDIAN(K4522,L4522,M4522,N4522)</f>
        <v/>
      </c>
      <c r="R4522" s="162">
        <f>AVERAGE(K4522,L4522,M4522,N4522)</f>
        <v/>
      </c>
      <c r="S4522" s="162">
        <f>AVERAGE(O4522,Q4522)</f>
        <v/>
      </c>
      <c r="T4522" s="162">
        <f>AVERAGE(P4522,Q4522)</f>
        <v/>
      </c>
      <c r="U4522" s="41">
        <f>STDEVA(K4522,L4522,M4522,N4522)</f>
        <v/>
      </c>
      <c r="V4522" s="42">
        <f>U4522/Q4522</f>
        <v/>
      </c>
      <c r="W4522" s="43">
        <f>IF(X4522=O4522,"MENOR",IF(X4522=S4522,"PROM[MEN-MED]","PROMEDIO"))</f>
        <v/>
      </c>
      <c r="X4522" s="163">
        <f>IF(V4522&lt;=300%,O4522,IF(AND(V4522&gt;100%,V4522&lt;=150%),S4522,R4522))</f>
        <v/>
      </c>
      <c r="Y4522" s="162">
        <f>ROUND(X4522,0)</f>
        <v/>
      </c>
    </row>
    <row r="4523" ht="15.75" customHeight="1">
      <c r="B4523" s="32" t="inlineStr">
        <is>
          <t>5.5</t>
        </is>
      </c>
      <c r="C4523" s="32" t="n">
        <v>8714199</v>
      </c>
      <c r="D4523" s="59" t="inlineStr">
        <is>
          <t xml:space="preserve">CAMBIO DE BOMBILLOS HALÓGENO </t>
        </is>
      </c>
      <c r="E4523" s="56" t="inlineStr">
        <is>
          <t xml:space="preserve">cambio de bombillos halógeno </t>
        </is>
      </c>
      <c r="F4523" s="32" t="inlineStr">
        <is>
          <t>Unidad</t>
        </is>
      </c>
      <c r="G4523" s="35" t="inlineStr">
        <is>
          <t>suministro</t>
        </is>
      </c>
      <c r="H4523" s="159" t="n">
        <v>54716</v>
      </c>
      <c r="I4523" s="37" t="n">
        <v>158.91</v>
      </c>
      <c r="J4523" s="37" t="n">
        <v>151.76</v>
      </c>
      <c r="K4523" s="160">
        <f>H4523*(I4523/J4523)</f>
        <v/>
      </c>
      <c r="L4523" s="159" t="n">
        <v>65992.1045</v>
      </c>
      <c r="M4523" s="159" t="n">
        <v>64070</v>
      </c>
      <c r="N4523" s="159" t="n">
        <v>69195.60000000001</v>
      </c>
      <c r="O4523" s="162">
        <f>MIN(K4523,L4523,M4523,N4523)</f>
        <v/>
      </c>
      <c r="P4523" s="162">
        <f>MAX(K4523,L4523,M4523,N4523)</f>
        <v/>
      </c>
      <c r="Q4523" s="162">
        <f>MEDIAN(K4523,L4523,M4523,N4523)</f>
        <v/>
      </c>
      <c r="R4523" s="162">
        <f>AVERAGE(K4523,L4523,M4523,N4523)</f>
        <v/>
      </c>
      <c r="S4523" s="162">
        <f>AVERAGE(O4523,Q4523)</f>
        <v/>
      </c>
      <c r="T4523" s="162">
        <f>AVERAGE(P4523,Q4523)</f>
        <v/>
      </c>
      <c r="U4523" s="41">
        <f>STDEVA(K4523,L4523,M4523,N4523)</f>
        <v/>
      </c>
      <c r="V4523" s="42">
        <f>U4523/Q4523</f>
        <v/>
      </c>
      <c r="W4523" s="43">
        <f>IF(X4523=O4523,"MENOR",IF(X4523=S4523,"PROM[MEN-MED]","PROMEDIO"))</f>
        <v/>
      </c>
      <c r="X4523" s="163">
        <f>IF(V4523&lt;=300%,O4523,IF(AND(V4523&gt;100%,V4523&lt;=150%),S4523,R4523))</f>
        <v/>
      </c>
      <c r="Y4523" s="162">
        <f>ROUND(X4523,0)</f>
        <v/>
      </c>
    </row>
    <row r="4524" ht="15.75" customHeight="1">
      <c r="B4524" s="32" t="inlineStr">
        <is>
          <t>5.6</t>
        </is>
      </c>
      <c r="C4524" s="32" t="n">
        <v>8714199</v>
      </c>
      <c r="D4524" s="58" t="inlineStr">
        <is>
          <t>CAMBIO DE SENSOR FRENO (PERA)</t>
        </is>
      </c>
      <c r="E4524" s="34" t="inlineStr">
        <is>
          <t>cambio de sensor freno (pera)</t>
        </is>
      </c>
      <c r="F4524" s="32" t="inlineStr">
        <is>
          <t>Unidad</t>
        </is>
      </c>
      <c r="G4524" s="35" t="inlineStr">
        <is>
          <t>suministro</t>
        </is>
      </c>
      <c r="H4524" s="159" t="n">
        <v>191387</v>
      </c>
      <c r="I4524" s="37" t="n">
        <v>158.91</v>
      </c>
      <c r="J4524" s="37" t="n">
        <v>151.76</v>
      </c>
      <c r="K4524" s="160">
        <f>H4524*(I4524/J4524)</f>
        <v/>
      </c>
      <c r="L4524" s="159" t="n">
        <v>514160.5511</v>
      </c>
      <c r="M4524" s="159" t="n">
        <v>499185</v>
      </c>
      <c r="N4524" s="159" t="n">
        <v>539119.8</v>
      </c>
      <c r="O4524" s="162">
        <f>MIN(K4524,L4524,M4524,N4524)</f>
        <v/>
      </c>
      <c r="P4524" s="162">
        <f>MAX(K4524,L4524,M4524,N4524)</f>
        <v/>
      </c>
      <c r="Q4524" s="162">
        <f>MEDIAN(K4524,L4524,M4524,N4524)</f>
        <v/>
      </c>
      <c r="R4524" s="162">
        <f>AVERAGE(K4524,L4524,M4524,N4524)</f>
        <v/>
      </c>
      <c r="S4524" s="162">
        <f>AVERAGE(O4524,Q4524)</f>
        <v/>
      </c>
      <c r="T4524" s="162">
        <f>AVERAGE(P4524,Q4524)</f>
        <v/>
      </c>
      <c r="U4524" s="41">
        <f>STDEVA(K4524,L4524,M4524,N4524)</f>
        <v/>
      </c>
      <c r="V4524" s="42">
        <f>U4524/Q4524</f>
        <v/>
      </c>
      <c r="W4524" s="43">
        <f>IF(X4524=O4524,"MENOR",IF(X4524=S4524,"PROM[MEN-MED]","PROMEDIO"))</f>
        <v/>
      </c>
      <c r="X4524" s="163">
        <f>IF(V4524&lt;=300%,O4524,IF(AND(V4524&gt;100%,V4524&lt;=150%),S4524,R4524))</f>
        <v/>
      </c>
      <c r="Y4524" s="162">
        <f>ROUND(X4524,0)</f>
        <v/>
      </c>
    </row>
    <row r="4525" ht="15.75" customHeight="1">
      <c r="B4525" s="32" t="inlineStr">
        <is>
          <t>5.7</t>
        </is>
      </c>
      <c r="C4525" s="32" t="n">
        <v>8714199</v>
      </c>
      <c r="D4525" s="59" t="inlineStr">
        <is>
          <t>CAMBIO DE BOMBILLO LUZ DE CORTESIA (LUZ TECHO)</t>
        </is>
      </c>
      <c r="E4525" s="34" t="inlineStr">
        <is>
          <t>cambio de bombillo luz de cortesia (luz techo)</t>
        </is>
      </c>
      <c r="F4525" s="32" t="inlineStr">
        <is>
          <t>Unidad</t>
        </is>
      </c>
      <c r="G4525" s="35" t="inlineStr">
        <is>
          <t>suministro</t>
        </is>
      </c>
      <c r="H4525" s="159" t="n">
        <v>54716</v>
      </c>
      <c r="I4525" s="37" t="n">
        <v>158.91</v>
      </c>
      <c r="J4525" s="37" t="n">
        <v>151.76</v>
      </c>
      <c r="K4525" s="160">
        <f>H4525*(I4525/J4525)</f>
        <v/>
      </c>
      <c r="L4525" s="159" t="n">
        <v>68554.7457</v>
      </c>
      <c r="M4525" s="159" t="n">
        <v>66558</v>
      </c>
      <c r="N4525" s="159" t="n">
        <v>71882.64</v>
      </c>
      <c r="O4525" s="162">
        <f>MIN(K4525,L4525,M4525,N4525)</f>
        <v/>
      </c>
      <c r="P4525" s="162">
        <f>MAX(K4525,L4525,M4525,N4525)</f>
        <v/>
      </c>
      <c r="Q4525" s="162">
        <f>MEDIAN(K4525,L4525,M4525,N4525)</f>
        <v/>
      </c>
      <c r="R4525" s="162">
        <f>AVERAGE(K4525,L4525,M4525,N4525)</f>
        <v/>
      </c>
      <c r="S4525" s="162">
        <f>AVERAGE(O4525,Q4525)</f>
        <v/>
      </c>
      <c r="T4525" s="162">
        <f>AVERAGE(P4525,Q4525)</f>
        <v/>
      </c>
      <c r="U4525" s="41">
        <f>STDEVA(K4525,L4525,M4525,N4525)</f>
        <v/>
      </c>
      <c r="V4525" s="42">
        <f>U4525/Q4525</f>
        <v/>
      </c>
      <c r="W4525" s="43">
        <f>IF(X4525=O4525,"MENOR",IF(X4525=S4525,"PROM[MEN-MED]","PROMEDIO"))</f>
        <v/>
      </c>
      <c r="X4525" s="163">
        <f>IF(V4525&lt;=300%,O4525,IF(AND(V4525&gt;100%,V4525&lt;=150%),S4525,R4525))</f>
        <v/>
      </c>
      <c r="Y4525" s="162">
        <f>ROUND(X4525,0)</f>
        <v/>
      </c>
    </row>
    <row r="4526" ht="15.75" customHeight="1">
      <c r="B4526" s="32" t="inlineStr">
        <is>
          <t>5.8</t>
        </is>
      </c>
      <c r="C4526" s="32" t="n">
        <v>8714199</v>
      </c>
      <c r="D4526" s="59" t="inlineStr">
        <is>
          <t>CAMBIO DE BOMBILLOS DIRECCIONALES</t>
        </is>
      </c>
      <c r="E4526" s="34" t="inlineStr">
        <is>
          <t>cambio de bombillos direccionales</t>
        </is>
      </c>
      <c r="F4526" s="32" t="inlineStr">
        <is>
          <t>Unidad</t>
        </is>
      </c>
      <c r="G4526" s="35" t="inlineStr">
        <is>
          <t>suministro</t>
        </is>
      </c>
      <c r="H4526" s="159" t="n">
        <v>136791</v>
      </c>
      <c r="I4526" s="37" t="n">
        <v>158.91</v>
      </c>
      <c r="J4526" s="37" t="n">
        <v>151.76</v>
      </c>
      <c r="K4526" s="160">
        <f>H4526*(I4526/J4526)</f>
        <v/>
      </c>
      <c r="L4526" s="159" t="n">
        <v>169785.2016</v>
      </c>
      <c r="M4526" s="159" t="n">
        <v>164840</v>
      </c>
      <c r="N4526" s="159" t="n">
        <v>178027.2</v>
      </c>
      <c r="O4526" s="162">
        <f>MIN(K4526,L4526,M4526,N4526)</f>
        <v/>
      </c>
      <c r="P4526" s="162">
        <f>MAX(K4526,L4526,M4526,N4526)</f>
        <v/>
      </c>
      <c r="Q4526" s="162">
        <f>MEDIAN(K4526,L4526,M4526,N4526)</f>
        <v/>
      </c>
      <c r="R4526" s="162">
        <f>AVERAGE(K4526,L4526,M4526,N4526)</f>
        <v/>
      </c>
      <c r="S4526" s="162">
        <f>AVERAGE(O4526,Q4526)</f>
        <v/>
      </c>
      <c r="T4526" s="162">
        <f>AVERAGE(P4526,Q4526)</f>
        <v/>
      </c>
      <c r="U4526" s="41">
        <f>STDEVA(K4526,L4526,M4526,N4526)</f>
        <v/>
      </c>
      <c r="V4526" s="42">
        <f>U4526/Q4526</f>
        <v/>
      </c>
      <c r="W4526" s="43">
        <f>IF(X4526=O4526,"MENOR",IF(X4526=S4526,"PROM[MEN-MED]","PROMEDIO"))</f>
        <v/>
      </c>
      <c r="X4526" s="163">
        <f>IF(V4526&lt;=300%,O4526,IF(AND(V4526&gt;100%,V4526&lt;=150%),S4526,R4526))</f>
        <v/>
      </c>
      <c r="Y4526" s="162">
        <f>ROUND(X4526,0)</f>
        <v/>
      </c>
    </row>
    <row r="4527" ht="15.75" customHeight="1">
      <c r="B4527" s="32" t="inlineStr">
        <is>
          <t>5.9</t>
        </is>
      </c>
      <c r="C4527" s="32" t="n">
        <v>8714199</v>
      </c>
      <c r="D4527" s="59" t="inlineStr">
        <is>
          <t>CAMBIO DE BORNE DE BATERÍA POSITIVO Y/O NEGATIVO</t>
        </is>
      </c>
      <c r="E4527" s="34" t="inlineStr">
        <is>
          <t>cambio de borne de batería positivo y/o negativo</t>
        </is>
      </c>
      <c r="F4527" s="32" t="inlineStr">
        <is>
          <t>Unidad</t>
        </is>
      </c>
      <c r="G4527" s="35" t="inlineStr">
        <is>
          <t>suministro</t>
        </is>
      </c>
      <c r="H4527" s="159" t="n">
        <v>136791</v>
      </c>
      <c r="I4527" s="37" t="n">
        <v>158.91</v>
      </c>
      <c r="J4527" s="37" t="n">
        <v>151.76</v>
      </c>
      <c r="K4527" s="160">
        <f>H4527*(I4527/J4527)</f>
        <v/>
      </c>
      <c r="L4527" s="159" t="n">
        <v>171386.8464</v>
      </c>
      <c r="M4527" s="159" t="n">
        <v>166395</v>
      </c>
      <c r="N4527" s="159" t="n">
        <v>179706.6</v>
      </c>
      <c r="O4527" s="162">
        <f>MIN(K4527,L4527,M4527,N4527)</f>
        <v/>
      </c>
      <c r="P4527" s="162">
        <f>MAX(K4527,L4527,M4527,N4527)</f>
        <v/>
      </c>
      <c r="Q4527" s="162">
        <f>MEDIAN(K4527,L4527,M4527,N4527)</f>
        <v/>
      </c>
      <c r="R4527" s="162">
        <f>AVERAGE(K4527,L4527,M4527,N4527)</f>
        <v/>
      </c>
      <c r="S4527" s="162">
        <f>AVERAGE(O4527,Q4527)</f>
        <v/>
      </c>
      <c r="T4527" s="162">
        <f>AVERAGE(P4527,Q4527)</f>
        <v/>
      </c>
      <c r="U4527" s="41">
        <f>STDEVA(K4527,L4527,M4527,N4527)</f>
        <v/>
      </c>
      <c r="V4527" s="42">
        <f>U4527/Q4527</f>
        <v/>
      </c>
      <c r="W4527" s="43">
        <f>IF(X4527=O4527,"MENOR",IF(X4527=S4527,"PROM[MEN-MED]","PROMEDIO"))</f>
        <v/>
      </c>
      <c r="X4527" s="163">
        <f>IF(V4527&lt;=300%,O4527,IF(AND(V4527&gt;100%,V4527&lt;=150%),S4527,R4527))</f>
        <v/>
      </c>
      <c r="Y4527" s="162">
        <f>ROUND(X4527,0)</f>
        <v/>
      </c>
    </row>
    <row r="4528" ht="15.75" customHeight="1">
      <c r="B4528" s="32" t="inlineStr">
        <is>
          <t>5.10</t>
        </is>
      </c>
      <c r="C4528" s="32" t="n">
        <v>8714199</v>
      </c>
      <c r="D4528" s="59" t="inlineStr">
        <is>
          <t>CAMBIO DE BUJÍAS DE PRECALENTAMIENTO (MOTOR DIÉSEL)</t>
        </is>
      </c>
      <c r="E4528" s="34" t="inlineStr">
        <is>
          <t>cambio de bujías de precalentamiento (motor diésel)</t>
        </is>
      </c>
      <c r="F4528" s="32" t="inlineStr">
        <is>
          <t>Unidad</t>
        </is>
      </c>
      <c r="G4528" s="35" t="inlineStr">
        <is>
          <t>suministro</t>
        </is>
      </c>
      <c r="H4528" s="159" t="n">
        <v>278585</v>
      </c>
      <c r="I4528" s="37" t="n">
        <v>158.91</v>
      </c>
      <c r="J4528" s="37" t="n">
        <v>151.76</v>
      </c>
      <c r="K4528" s="160">
        <f>H4528*(I4528/J4528)</f>
        <v/>
      </c>
      <c r="L4528" s="159" t="n">
        <v>989878.414</v>
      </c>
      <c r="M4528" s="159" t="n">
        <v>961047</v>
      </c>
      <c r="N4528" s="159" t="n">
        <v>1037930.76</v>
      </c>
      <c r="O4528" s="162">
        <f>MIN(K4528,L4528,M4528,N4528)</f>
        <v/>
      </c>
      <c r="P4528" s="162">
        <f>MAX(K4528,L4528,M4528,N4528)</f>
        <v/>
      </c>
      <c r="Q4528" s="162">
        <f>MEDIAN(K4528,L4528,M4528,N4528)</f>
        <v/>
      </c>
      <c r="R4528" s="162">
        <f>AVERAGE(K4528,L4528,M4528,N4528)</f>
        <v/>
      </c>
      <c r="S4528" s="162">
        <f>AVERAGE(O4528,Q4528)</f>
        <v/>
      </c>
      <c r="T4528" s="162">
        <f>AVERAGE(P4528,Q4528)</f>
        <v/>
      </c>
      <c r="U4528" s="41">
        <f>STDEVA(K4528,L4528,M4528,N4528)</f>
        <v/>
      </c>
      <c r="V4528" s="42">
        <f>U4528/Q4528</f>
        <v/>
      </c>
      <c r="W4528" s="43">
        <f>IF(X4528=O4528,"MENOR",IF(X4528=S4528,"PROM[MEN-MED]","PROMEDIO"))</f>
        <v/>
      </c>
      <c r="X4528" s="163">
        <f>IF(V4528&lt;=300%,O4528,IF(AND(V4528&gt;100%,V4528&lt;=150%),S4528,R4528))</f>
        <v/>
      </c>
      <c r="Y4528" s="162">
        <f>ROUND(X4528,0)</f>
        <v/>
      </c>
    </row>
    <row r="4529" ht="15.75" customHeight="1">
      <c r="B4529" s="32" t="inlineStr">
        <is>
          <t>5.11</t>
        </is>
      </c>
      <c r="C4529" s="32" t="n">
        <v>8714199</v>
      </c>
      <c r="D4529" s="59" t="inlineStr">
        <is>
          <t>CAMBIO DE CLAXON (PITO)</t>
        </is>
      </c>
      <c r="E4529" s="56" t="inlineStr">
        <is>
          <t>cambio de claxon (pito)</t>
        </is>
      </c>
      <c r="F4529" s="32" t="inlineStr">
        <is>
          <t>Unidad</t>
        </is>
      </c>
      <c r="G4529" s="35" t="inlineStr">
        <is>
          <t>suministro</t>
        </is>
      </c>
      <c r="H4529" s="159" t="n">
        <v>134530</v>
      </c>
      <c r="I4529" s="37" t="n">
        <v>158.91</v>
      </c>
      <c r="J4529" s="37" t="n">
        <v>151.76</v>
      </c>
      <c r="K4529" s="160">
        <f>H4529*(I4529/J4529)</f>
        <v/>
      </c>
      <c r="L4529" s="159" t="n">
        <v>166581.9001</v>
      </c>
      <c r="M4529" s="159" t="n">
        <v>161730</v>
      </c>
      <c r="N4529" s="159" t="n">
        <v>174668.4</v>
      </c>
      <c r="O4529" s="162">
        <f>MIN(K4529,L4529,M4529,N4529)</f>
        <v/>
      </c>
      <c r="P4529" s="162">
        <f>MAX(K4529,L4529,M4529,N4529)</f>
        <v/>
      </c>
      <c r="Q4529" s="162">
        <f>MEDIAN(K4529,L4529,M4529,N4529)</f>
        <v/>
      </c>
      <c r="R4529" s="162">
        <f>AVERAGE(K4529,L4529,M4529,N4529)</f>
        <v/>
      </c>
      <c r="S4529" s="162">
        <f>AVERAGE(O4529,Q4529)</f>
        <v/>
      </c>
      <c r="T4529" s="162">
        <f>AVERAGE(P4529,Q4529)</f>
        <v/>
      </c>
      <c r="U4529" s="41">
        <f>STDEVA(K4529,L4529,M4529,N4529)</f>
        <v/>
      </c>
      <c r="V4529" s="42">
        <f>U4529/Q4529</f>
        <v/>
      </c>
      <c r="W4529" s="43">
        <f>IF(X4529=O4529,"MENOR",IF(X4529=S4529,"PROM[MEN-MED]","PROMEDIO"))</f>
        <v/>
      </c>
      <c r="X4529" s="163">
        <f>IF(V4529&lt;=300%,O4529,IF(AND(V4529&gt;100%,V4529&lt;=150%),S4529,R4529))</f>
        <v/>
      </c>
      <c r="Y4529" s="162">
        <f>ROUND(X4529,0)</f>
        <v/>
      </c>
    </row>
    <row r="4530" ht="15.75" customHeight="1">
      <c r="B4530" s="32" t="inlineStr">
        <is>
          <t>5.12</t>
        </is>
      </c>
      <c r="C4530" s="32" t="n">
        <v>8714199</v>
      </c>
      <c r="D4530" s="59" t="inlineStr">
        <is>
          <t>CAMBIO DE SENSOR DETONADOR AIRBAG</t>
        </is>
      </c>
      <c r="E4530" s="56" t="inlineStr">
        <is>
          <t>cambio de sensor detonador airbag</t>
        </is>
      </c>
      <c r="F4530" s="32" t="inlineStr">
        <is>
          <t>Unidad</t>
        </is>
      </c>
      <c r="G4530" s="35" t="inlineStr">
        <is>
          <t>suministro</t>
        </is>
      </c>
      <c r="H4530" s="159" t="n">
        <v>251146</v>
      </c>
      <c r="I4530" s="37" t="n">
        <v>158.91</v>
      </c>
      <c r="J4530" s="37" t="n">
        <v>151.76</v>
      </c>
      <c r="K4530" s="160">
        <f>H4530*(I4530/J4530)</f>
        <v/>
      </c>
      <c r="L4530" s="159" t="n">
        <v>499744.665</v>
      </c>
      <c r="M4530" s="159" t="n">
        <v>485189</v>
      </c>
      <c r="N4530" s="159" t="n">
        <v>524004.12</v>
      </c>
      <c r="O4530" s="162">
        <f>MIN(K4530,L4530,M4530,N4530)</f>
        <v/>
      </c>
      <c r="P4530" s="162">
        <f>MAX(K4530,L4530,M4530,N4530)</f>
        <v/>
      </c>
      <c r="Q4530" s="162">
        <f>MEDIAN(K4530,L4530,M4530,N4530)</f>
        <v/>
      </c>
      <c r="R4530" s="162">
        <f>AVERAGE(K4530,L4530,M4530,N4530)</f>
        <v/>
      </c>
      <c r="S4530" s="162">
        <f>AVERAGE(O4530,Q4530)</f>
        <v/>
      </c>
      <c r="T4530" s="162">
        <f>AVERAGE(P4530,Q4530)</f>
        <v/>
      </c>
      <c r="U4530" s="41">
        <f>STDEVA(K4530,L4530,M4530,N4530)</f>
        <v/>
      </c>
      <c r="V4530" s="42">
        <f>U4530/Q4530</f>
        <v/>
      </c>
      <c r="W4530" s="43">
        <f>IF(X4530=O4530,"MENOR",IF(X4530=S4530,"PROM[MEN-MED]","PROMEDIO"))</f>
        <v/>
      </c>
      <c r="X4530" s="163">
        <f>IF(V4530&lt;=300%,O4530,IF(AND(V4530&gt;100%,V4530&lt;=150%),S4530,R4530))</f>
        <v/>
      </c>
      <c r="Y4530" s="162">
        <f>ROUND(X4530,0)</f>
        <v/>
      </c>
    </row>
    <row r="4531" ht="15.75" customHeight="1">
      <c r="B4531" s="32" t="inlineStr">
        <is>
          <t>5.13</t>
        </is>
      </c>
      <c r="C4531" s="32" t="n">
        <v>8714199</v>
      </c>
      <c r="D4531" s="59" t="inlineStr">
        <is>
          <t>CAMBIO DE PORTA ESCOBILLAS DEL MOTOR DE ARRANQUE</t>
        </is>
      </c>
      <c r="E4531" s="56" t="inlineStr">
        <is>
          <t>cambio de porta escobillas del motor de arranque</t>
        </is>
      </c>
      <c r="F4531" s="32" t="inlineStr">
        <is>
          <t>Unidad</t>
        </is>
      </c>
      <c r="G4531" s="35" t="inlineStr">
        <is>
          <t>suministro</t>
        </is>
      </c>
      <c r="H4531" s="159" t="n">
        <v>385397</v>
      </c>
      <c r="I4531" s="37" t="n">
        <v>158.91</v>
      </c>
      <c r="J4531" s="37" t="n">
        <v>151.76</v>
      </c>
      <c r="K4531" s="160">
        <f>H4531*(I4531/J4531)</f>
        <v/>
      </c>
      <c r="L4531" s="159" t="n">
        <v>824898.1587</v>
      </c>
      <c r="M4531" s="159" t="n">
        <v>800872</v>
      </c>
      <c r="N4531" s="159" t="n">
        <v>864941.76</v>
      </c>
      <c r="O4531" s="162">
        <f>MIN(K4531,L4531,M4531,N4531)</f>
        <v/>
      </c>
      <c r="P4531" s="162">
        <f>MAX(K4531,L4531,M4531,N4531)</f>
        <v/>
      </c>
      <c r="Q4531" s="162">
        <f>MEDIAN(K4531,L4531,M4531,N4531)</f>
        <v/>
      </c>
      <c r="R4531" s="162">
        <f>AVERAGE(K4531,L4531,M4531,N4531)</f>
        <v/>
      </c>
      <c r="S4531" s="162">
        <f>AVERAGE(O4531,Q4531)</f>
        <v/>
      </c>
      <c r="T4531" s="162">
        <f>AVERAGE(P4531,Q4531)</f>
        <v/>
      </c>
      <c r="U4531" s="41">
        <f>STDEVA(K4531,L4531,M4531,N4531)</f>
        <v/>
      </c>
      <c r="V4531" s="42">
        <f>U4531/Q4531</f>
        <v/>
      </c>
      <c r="W4531" s="43">
        <f>IF(X4531=O4531,"MENOR",IF(X4531=S4531,"PROM[MEN-MED]","PROMEDIO"))</f>
        <v/>
      </c>
      <c r="X4531" s="163">
        <f>IF(V4531&lt;=300%,O4531,IF(AND(V4531&gt;100%,V4531&lt;=150%),S4531,R4531))</f>
        <v/>
      </c>
      <c r="Y4531" s="162">
        <f>ROUND(X4531,0)</f>
        <v/>
      </c>
    </row>
    <row r="4532" ht="15.75" customHeight="1">
      <c r="B4532" s="32" t="inlineStr">
        <is>
          <t>5.14</t>
        </is>
      </c>
      <c r="C4532" s="32" t="n">
        <v>8714199</v>
      </c>
      <c r="D4532" s="59" t="inlineStr">
        <is>
          <t>CAMBIO DE FUSIBLES 10-15-20-25-30 AMP</t>
        </is>
      </c>
      <c r="E4532" s="34" t="inlineStr">
        <is>
          <t>cambio de fusibles 10-15-20-25-30 amp</t>
        </is>
      </c>
      <c r="F4532" s="32" t="inlineStr">
        <is>
          <t>Unidad</t>
        </is>
      </c>
      <c r="G4532" s="35" t="inlineStr">
        <is>
          <t>suministro</t>
        </is>
      </c>
      <c r="H4532" s="159" t="n">
        <v>136791</v>
      </c>
      <c r="I4532" s="37" t="n">
        <v>158.91</v>
      </c>
      <c r="J4532" s="37" t="n">
        <v>151.76</v>
      </c>
      <c r="K4532" s="160">
        <f>H4532*(I4532/J4532)</f>
        <v/>
      </c>
      <c r="L4532" s="159" t="n">
        <v>171386.8464</v>
      </c>
      <c r="M4532" s="159" t="n">
        <v>166395</v>
      </c>
      <c r="N4532" s="159" t="n">
        <v>179706.6</v>
      </c>
      <c r="O4532" s="162">
        <f>MIN(K4532,L4532,M4532,N4532)</f>
        <v/>
      </c>
      <c r="P4532" s="162">
        <f>MAX(K4532,L4532,M4532,N4532)</f>
        <v/>
      </c>
      <c r="Q4532" s="162">
        <f>MEDIAN(K4532,L4532,M4532,N4532)</f>
        <v/>
      </c>
      <c r="R4532" s="162">
        <f>AVERAGE(K4532,L4532,M4532,N4532)</f>
        <v/>
      </c>
      <c r="S4532" s="162">
        <f>AVERAGE(O4532,Q4532)</f>
        <v/>
      </c>
      <c r="T4532" s="162">
        <f>AVERAGE(P4532,Q4532)</f>
        <v/>
      </c>
      <c r="U4532" s="41">
        <f>STDEVA(K4532,L4532,M4532,N4532)</f>
        <v/>
      </c>
      <c r="V4532" s="42">
        <f>U4532/Q4532</f>
        <v/>
      </c>
      <c r="W4532" s="43">
        <f>IF(X4532=O4532,"MENOR",IF(X4532=S4532,"PROM[MEN-MED]","PROMEDIO"))</f>
        <v/>
      </c>
      <c r="X4532" s="163">
        <f>IF(V4532&lt;=300%,O4532,IF(AND(V4532&gt;100%,V4532&lt;=150%),S4532,R4532))</f>
        <v/>
      </c>
      <c r="Y4532" s="162">
        <f>ROUND(X4532,0)</f>
        <v/>
      </c>
    </row>
    <row r="4533" ht="15.75" customHeight="1">
      <c r="B4533" s="32" t="inlineStr">
        <is>
          <t>5.15</t>
        </is>
      </c>
      <c r="C4533" s="32" t="n">
        <v>8714199</v>
      </c>
      <c r="D4533" s="59" t="inlineStr">
        <is>
          <t>CAMBIO DE FUSIBLES 60-80-100 AMP</t>
        </is>
      </c>
      <c r="E4533" s="34" t="inlineStr">
        <is>
          <t>cambio de fusibles 60-80-100 amp</t>
        </is>
      </c>
      <c r="F4533" s="32" t="inlineStr">
        <is>
          <t>Unidad</t>
        </is>
      </c>
      <c r="G4533" s="35" t="inlineStr">
        <is>
          <t>suministro</t>
        </is>
      </c>
      <c r="H4533" s="159" t="n">
        <v>136791</v>
      </c>
      <c r="I4533" s="37" t="n">
        <v>158.91</v>
      </c>
      <c r="J4533" s="37" t="n">
        <v>151.76</v>
      </c>
      <c r="K4533" s="160">
        <f>H4533*(I4533/J4533)</f>
        <v/>
      </c>
      <c r="L4533" s="159" t="n">
        <v>164979.22</v>
      </c>
      <c r="M4533" s="159" t="n">
        <v>160174</v>
      </c>
      <c r="N4533" s="159" t="n">
        <v>172987.92</v>
      </c>
      <c r="O4533" s="162">
        <f>MIN(K4533,L4533,M4533,N4533)</f>
        <v/>
      </c>
      <c r="P4533" s="162">
        <f>MAX(K4533,L4533,M4533,N4533)</f>
        <v/>
      </c>
      <c r="Q4533" s="162">
        <f>MEDIAN(K4533,L4533,M4533,N4533)</f>
        <v/>
      </c>
      <c r="R4533" s="162">
        <f>AVERAGE(K4533,L4533,M4533,N4533)</f>
        <v/>
      </c>
      <c r="S4533" s="162">
        <f>AVERAGE(O4533,Q4533)</f>
        <v/>
      </c>
      <c r="T4533" s="162">
        <f>AVERAGE(P4533,Q4533)</f>
        <v/>
      </c>
      <c r="U4533" s="41">
        <f>STDEVA(K4533,L4533,M4533,N4533)</f>
        <v/>
      </c>
      <c r="V4533" s="42">
        <f>U4533/Q4533</f>
        <v/>
      </c>
      <c r="W4533" s="43">
        <f>IF(X4533=O4533,"MENOR",IF(X4533=S4533,"PROM[MEN-MED]","PROMEDIO"))</f>
        <v/>
      </c>
      <c r="X4533" s="163">
        <f>IF(V4533&lt;=300%,O4533,IF(AND(V4533&gt;100%,V4533&lt;=150%),S4533,R4533))</f>
        <v/>
      </c>
      <c r="Y4533" s="162">
        <f>ROUND(X4533,0)</f>
        <v/>
      </c>
    </row>
    <row r="4534" ht="15.75" customHeight="1">
      <c r="B4534" s="32" t="inlineStr">
        <is>
          <t>5.16</t>
        </is>
      </c>
      <c r="C4534" s="32" t="n">
        <v>8714199</v>
      </c>
      <c r="D4534" s="59" t="inlineStr">
        <is>
          <t>CAMBIO DE INYECTORES (MOTOR DIÉSEL Y GASOLINA)</t>
        </is>
      </c>
      <c r="E4534" s="34" t="inlineStr">
        <is>
          <t>cambio de inyectores (motor diésel y gasolina)</t>
        </is>
      </c>
      <c r="F4534" s="32" t="inlineStr">
        <is>
          <t>Unidad</t>
        </is>
      </c>
      <c r="G4534" s="35" t="inlineStr">
        <is>
          <t>suministro</t>
        </is>
      </c>
      <c r="H4534" s="159" t="n">
        <v>530368</v>
      </c>
      <c r="I4534" s="37" t="n">
        <v>158.91</v>
      </c>
      <c r="J4534" s="37" t="n">
        <v>151.76</v>
      </c>
      <c r="K4534" s="160">
        <f>H4534*(I4534/J4534)</f>
        <v/>
      </c>
      <c r="L4534" s="159" t="n">
        <v>999488.3066</v>
      </c>
      <c r="M4534" s="159" t="n">
        <v>970377</v>
      </c>
      <c r="N4534" s="159" t="n">
        <v>1048007.16</v>
      </c>
      <c r="O4534" s="162">
        <f>MIN(K4534,L4534,M4534,N4534)</f>
        <v/>
      </c>
      <c r="P4534" s="162">
        <f>MAX(K4534,L4534,M4534,N4534)</f>
        <v/>
      </c>
      <c r="Q4534" s="162">
        <f>MEDIAN(K4534,L4534,M4534,N4534)</f>
        <v/>
      </c>
      <c r="R4534" s="162">
        <f>AVERAGE(K4534,L4534,M4534,N4534)</f>
        <v/>
      </c>
      <c r="S4534" s="162">
        <f>AVERAGE(O4534,Q4534)</f>
        <v/>
      </c>
      <c r="T4534" s="162">
        <f>AVERAGE(P4534,Q4534)</f>
        <v/>
      </c>
      <c r="U4534" s="41">
        <f>STDEVA(K4534,L4534,M4534,N4534)</f>
        <v/>
      </c>
      <c r="V4534" s="42">
        <f>U4534/Q4534</f>
        <v/>
      </c>
      <c r="W4534" s="43">
        <f>IF(X4534=O4534,"MENOR",IF(X4534=S4534,"PROM[MEN-MED]","PROMEDIO"))</f>
        <v/>
      </c>
      <c r="X4534" s="163">
        <f>IF(V4534&lt;=300%,O4534,IF(AND(V4534&gt;100%,V4534&lt;=150%),S4534,R4534))</f>
        <v/>
      </c>
      <c r="Y4534" s="162">
        <f>ROUND(X4534,0)</f>
        <v/>
      </c>
    </row>
    <row r="4535" ht="15.75" customHeight="1">
      <c r="B4535" s="32" t="inlineStr">
        <is>
          <t>5.17</t>
        </is>
      </c>
      <c r="C4535" s="32" t="n">
        <v>8714199</v>
      </c>
      <c r="D4535" s="59" t="inlineStr">
        <is>
          <t>CAMBIO DE MOTOR DE LIMPIABRISAS</t>
        </is>
      </c>
      <c r="E4535" s="34" t="inlineStr">
        <is>
          <t>cambio de motor de limpiabrisas</t>
        </is>
      </c>
      <c r="F4535" s="32" t="inlineStr">
        <is>
          <t xml:space="preserve">Unidad </t>
        </is>
      </c>
      <c r="G4535" s="35" t="inlineStr">
        <is>
          <t>suministro</t>
        </is>
      </c>
      <c r="H4535" s="159" t="n">
        <v>322217</v>
      </c>
      <c r="I4535" s="37" t="n">
        <v>158.91</v>
      </c>
      <c r="J4535" s="37" t="n">
        <v>151.76</v>
      </c>
      <c r="K4535" s="160">
        <f>H4535*(I4535/J4535)</f>
        <v/>
      </c>
      <c r="L4535" s="159" t="n">
        <v>666325.5416999999</v>
      </c>
      <c r="M4535" s="159" t="n">
        <v>646918</v>
      </c>
      <c r="N4535" s="159" t="n">
        <v>698671.4399999999</v>
      </c>
      <c r="O4535" s="162">
        <f>MIN(K4535,L4535,M4535,N4535)</f>
        <v/>
      </c>
      <c r="P4535" s="162">
        <f>MAX(K4535,L4535,M4535,N4535)</f>
        <v/>
      </c>
      <c r="Q4535" s="162">
        <f>MEDIAN(K4535,L4535,M4535,N4535)</f>
        <v/>
      </c>
      <c r="R4535" s="162">
        <f>AVERAGE(K4535,L4535,M4535,N4535)</f>
        <v/>
      </c>
      <c r="S4535" s="162">
        <f>AVERAGE(O4535,Q4535)</f>
        <v/>
      </c>
      <c r="T4535" s="162">
        <f>AVERAGE(P4535,Q4535)</f>
        <v/>
      </c>
      <c r="U4535" s="41">
        <f>STDEVA(K4535,L4535,M4535,N4535)</f>
        <v/>
      </c>
      <c r="V4535" s="42">
        <f>U4535/Q4535</f>
        <v/>
      </c>
      <c r="W4535" s="43">
        <f>IF(X4535=O4535,"MENOR",IF(X4535=S4535,"PROM[MEN-MED]","PROMEDIO"))</f>
        <v/>
      </c>
      <c r="X4535" s="163">
        <f>IF(V4535&lt;=300%,O4535,IF(AND(V4535&gt;100%,V4535&lt;=150%),S4535,R4535))</f>
        <v/>
      </c>
      <c r="Y4535" s="162">
        <f>ROUND(X4535,0)</f>
        <v/>
      </c>
    </row>
    <row r="4536" ht="15.75" customHeight="1">
      <c r="B4536" s="32" t="inlineStr">
        <is>
          <t>5.18</t>
        </is>
      </c>
      <c r="C4536" s="32" t="n">
        <v>8714199</v>
      </c>
      <c r="D4536" s="59" t="inlineStr">
        <is>
          <t>CAMBIO DE PORTAFUSIBLES</t>
        </is>
      </c>
      <c r="E4536" s="56" t="inlineStr">
        <is>
          <t>cambio de portafusibles</t>
        </is>
      </c>
      <c r="F4536" s="32" t="inlineStr">
        <is>
          <t>Unidad</t>
        </is>
      </c>
      <c r="G4536" s="35" t="inlineStr">
        <is>
          <t>suministro</t>
        </is>
      </c>
      <c r="H4536" s="159" t="n">
        <v>525882</v>
      </c>
      <c r="I4536" s="37" t="n">
        <v>158.91</v>
      </c>
      <c r="J4536" s="37" t="n">
        <v>151.76</v>
      </c>
      <c r="K4536" s="160">
        <f>H4536*(I4536/J4536)</f>
        <v/>
      </c>
      <c r="L4536" s="159" t="n">
        <v>1154857.634</v>
      </c>
      <c r="M4536" s="159" t="n">
        <v>1121221</v>
      </c>
      <c r="N4536" s="159" t="n">
        <v>1210918.68</v>
      </c>
      <c r="O4536" s="162">
        <f>MIN(K4536,L4536,M4536,N4536)</f>
        <v/>
      </c>
      <c r="P4536" s="162">
        <f>MAX(K4536,L4536,M4536,N4536)</f>
        <v/>
      </c>
      <c r="Q4536" s="162">
        <f>MEDIAN(K4536,L4536,M4536,N4536)</f>
        <v/>
      </c>
      <c r="R4536" s="162">
        <f>AVERAGE(K4536,L4536,M4536,N4536)</f>
        <v/>
      </c>
      <c r="S4536" s="162">
        <f>AVERAGE(O4536,Q4536)</f>
        <v/>
      </c>
      <c r="T4536" s="162">
        <f>AVERAGE(P4536,Q4536)</f>
        <v/>
      </c>
      <c r="U4536" s="41">
        <f>STDEVA(K4536,L4536,M4536,N4536)</f>
        <v/>
      </c>
      <c r="V4536" s="42">
        <f>U4536/Q4536</f>
        <v/>
      </c>
      <c r="W4536" s="43">
        <f>IF(X4536=O4536,"MENOR",IF(X4536=S4536,"PROM[MEN-MED]","PROMEDIO"))</f>
        <v/>
      </c>
      <c r="X4536" s="163">
        <f>IF(V4536&lt;=300%,O4536,IF(AND(V4536&gt;100%,V4536&lt;=150%),S4536,R4536))</f>
        <v/>
      </c>
      <c r="Y4536" s="162">
        <f>ROUND(X4536,0)</f>
        <v/>
      </c>
    </row>
    <row r="4537" ht="15.75" customHeight="1">
      <c r="B4537" s="32" t="inlineStr">
        <is>
          <t>5.19</t>
        </is>
      </c>
      <c r="C4537" s="32" t="n">
        <v>8714199</v>
      </c>
      <c r="D4537" s="58" t="inlineStr">
        <is>
          <t>CAMBIO DE RELÉ (ELEVADOR DE CORRIENTE)</t>
        </is>
      </c>
      <c r="E4537" s="108" t="inlineStr">
        <is>
          <t>cambio de relé (elevador de corriente)</t>
        </is>
      </c>
      <c r="F4537" s="32" t="inlineStr">
        <is>
          <t>Unidad</t>
        </is>
      </c>
      <c r="G4537" s="35" t="inlineStr">
        <is>
          <t>suministro</t>
        </is>
      </c>
      <c r="H4537" s="159" t="n">
        <v>273581</v>
      </c>
      <c r="I4537" s="37" t="n">
        <v>158.91</v>
      </c>
      <c r="J4537" s="37" t="n">
        <v>151.76</v>
      </c>
      <c r="K4537" s="160">
        <f>H4537*(I4537/J4537)</f>
        <v/>
      </c>
      <c r="L4537" s="159" t="n">
        <v>333162.7649</v>
      </c>
      <c r="M4537" s="159" t="n">
        <v>323459</v>
      </c>
      <c r="N4537" s="159" t="n">
        <v>349335.72</v>
      </c>
      <c r="O4537" s="162">
        <f>MIN(K4537,L4537,M4537,N4537)</f>
        <v/>
      </c>
      <c r="P4537" s="162">
        <f>MAX(K4537,L4537,M4537,N4537)</f>
        <v/>
      </c>
      <c r="Q4537" s="162">
        <f>MEDIAN(K4537,L4537,M4537,N4537)</f>
        <v/>
      </c>
      <c r="R4537" s="162">
        <f>AVERAGE(K4537,L4537,M4537,N4537)</f>
        <v/>
      </c>
      <c r="S4537" s="162">
        <f>AVERAGE(O4537,Q4537)</f>
        <v/>
      </c>
      <c r="T4537" s="162">
        <f>AVERAGE(P4537,Q4537)</f>
        <v/>
      </c>
      <c r="U4537" s="41">
        <f>STDEVA(K4537,L4537,M4537,N4537)</f>
        <v/>
      </c>
      <c r="V4537" s="42">
        <f>U4537/Q4537</f>
        <v/>
      </c>
      <c r="W4537" s="43">
        <f>IF(X4537=O4537,"MENOR",IF(X4537=S4537,"PROM[MEN-MED]","PROMEDIO"))</f>
        <v/>
      </c>
      <c r="X4537" s="163">
        <f>IF(V4537&lt;=300%,O4537,IF(AND(V4537&gt;100%,V4537&lt;=150%),S4537,R4537))</f>
        <v/>
      </c>
      <c r="Y4537" s="162">
        <f>ROUND(X4537,0)</f>
        <v/>
      </c>
    </row>
    <row r="4538" ht="15.75" customHeight="1">
      <c r="B4538" s="32" t="inlineStr">
        <is>
          <t>5.20</t>
        </is>
      </c>
      <c r="C4538" s="32" t="n">
        <v>8714199</v>
      </c>
      <c r="D4538" s="59" t="inlineStr">
        <is>
          <t>CAMBIO DE SENSOR ABS DE LAS RUEDAS</t>
        </is>
      </c>
      <c r="E4538" s="34" t="inlineStr">
        <is>
          <t>cambio de sensor abs de las ruedas</t>
        </is>
      </c>
      <c r="F4538" s="32" t="inlineStr">
        <is>
          <t>Unidad</t>
        </is>
      </c>
      <c r="G4538" s="35" t="inlineStr">
        <is>
          <t>suministro</t>
        </is>
      </c>
      <c r="H4538" s="159" t="n">
        <v>262489</v>
      </c>
      <c r="I4538" s="37" t="n">
        <v>158.91</v>
      </c>
      <c r="J4538" s="37" t="n">
        <v>151.76</v>
      </c>
      <c r="K4538" s="160">
        <f>H4538*(I4538/J4538)</f>
        <v/>
      </c>
      <c r="L4538" s="159" t="n">
        <v>333162.7649</v>
      </c>
      <c r="M4538" s="159" t="n">
        <v>323459</v>
      </c>
      <c r="N4538" s="159" t="n">
        <v>349335.72</v>
      </c>
      <c r="O4538" s="162">
        <f>MIN(K4538,L4538,M4538,N4538)</f>
        <v/>
      </c>
      <c r="P4538" s="162">
        <f>MAX(K4538,L4538,M4538,N4538)</f>
        <v/>
      </c>
      <c r="Q4538" s="162">
        <f>MEDIAN(K4538,L4538,M4538,N4538)</f>
        <v/>
      </c>
      <c r="R4538" s="162">
        <f>AVERAGE(K4538,L4538,M4538,N4538)</f>
        <v/>
      </c>
      <c r="S4538" s="162">
        <f>AVERAGE(O4538,Q4538)</f>
        <v/>
      </c>
      <c r="T4538" s="162">
        <f>AVERAGE(P4538,Q4538)</f>
        <v/>
      </c>
      <c r="U4538" s="41">
        <f>STDEVA(K4538,L4538,M4538,N4538)</f>
        <v/>
      </c>
      <c r="V4538" s="42">
        <f>U4538/Q4538</f>
        <v/>
      </c>
      <c r="W4538" s="43">
        <f>IF(X4538=O4538,"MENOR",IF(X4538=S4538,"PROM[MEN-MED]","PROMEDIO"))</f>
        <v/>
      </c>
      <c r="X4538" s="163">
        <f>IF(V4538&lt;=300%,O4538,IF(AND(V4538&gt;100%,V4538&lt;=150%),S4538,R4538))</f>
        <v/>
      </c>
      <c r="Y4538" s="162">
        <f>ROUND(X4538,0)</f>
        <v/>
      </c>
    </row>
    <row r="4539" ht="15.75" customHeight="1">
      <c r="B4539" s="32" t="inlineStr">
        <is>
          <t>5.21</t>
        </is>
      </c>
      <c r="C4539" s="32" t="n">
        <v>8714199</v>
      </c>
      <c r="D4539" s="59" t="inlineStr">
        <is>
          <t>CAMBIO DE SENSOR APERTURA MARIPOSA (TPS)</t>
        </is>
      </c>
      <c r="E4539" s="34" t="inlineStr">
        <is>
          <t>cambio de sensor apertura mariposa (tps)</t>
        </is>
      </c>
      <c r="F4539" s="32" t="inlineStr">
        <is>
          <t>Unidad</t>
        </is>
      </c>
      <c r="G4539" s="35" t="inlineStr">
        <is>
          <t>suministro</t>
        </is>
      </c>
      <c r="H4539" s="159" t="n">
        <v>251146</v>
      </c>
      <c r="I4539" s="37" t="n">
        <v>158.91</v>
      </c>
      <c r="J4539" s="37" t="n">
        <v>151.76</v>
      </c>
      <c r="K4539" s="160">
        <f>H4539*(I4539/J4539)</f>
        <v/>
      </c>
      <c r="L4539" s="159" t="n">
        <v>514160.5511</v>
      </c>
      <c r="M4539" s="159" t="n">
        <v>499185</v>
      </c>
      <c r="N4539" s="159" t="n">
        <v>539119.8</v>
      </c>
      <c r="O4539" s="162">
        <f>MIN(K4539,L4539,M4539,N4539)</f>
        <v/>
      </c>
      <c r="P4539" s="162">
        <f>MAX(K4539,L4539,M4539,N4539)</f>
        <v/>
      </c>
      <c r="Q4539" s="162">
        <f>MEDIAN(K4539,L4539,M4539,N4539)</f>
        <v/>
      </c>
      <c r="R4539" s="162">
        <f>AVERAGE(K4539,L4539,M4539,N4539)</f>
        <v/>
      </c>
      <c r="S4539" s="162">
        <f>AVERAGE(O4539,Q4539)</f>
        <v/>
      </c>
      <c r="T4539" s="162">
        <f>AVERAGE(P4539,Q4539)</f>
        <v/>
      </c>
      <c r="U4539" s="41">
        <f>STDEVA(K4539,L4539,M4539,N4539)</f>
        <v/>
      </c>
      <c r="V4539" s="42">
        <f>U4539/Q4539</f>
        <v/>
      </c>
      <c r="W4539" s="43">
        <f>IF(X4539=O4539,"MENOR",IF(X4539=S4539,"PROM[MEN-MED]","PROMEDIO"))</f>
        <v/>
      </c>
      <c r="X4539" s="163">
        <f>IF(V4539&lt;=300%,O4539,IF(AND(V4539&gt;100%,V4539&lt;=150%),S4539,R4539))</f>
        <v/>
      </c>
      <c r="Y4539" s="162">
        <f>ROUND(X4539,0)</f>
        <v/>
      </c>
    </row>
    <row r="4540" ht="15.75" customHeight="1">
      <c r="B4540" s="32" t="inlineStr">
        <is>
          <t>5.22</t>
        </is>
      </c>
      <c r="C4540" s="32" t="n">
        <v>8714199</v>
      </c>
      <c r="D4540" s="59" t="inlineStr">
        <is>
          <t>CAMBIO DE SENSOR DE OXIGENO (O2)</t>
        </is>
      </c>
      <c r="E4540" s="56" t="inlineStr">
        <is>
          <t>cambio de sensor de oxigeno (o2)</t>
        </is>
      </c>
      <c r="F4540" s="32" t="inlineStr">
        <is>
          <t>Unidad</t>
        </is>
      </c>
      <c r="G4540" s="35" t="inlineStr">
        <is>
          <t>suministro</t>
        </is>
      </c>
      <c r="H4540" s="159" t="n">
        <v>359960</v>
      </c>
      <c r="I4540" s="37" t="n">
        <v>158.91</v>
      </c>
      <c r="J4540" s="37" t="n">
        <v>151.76</v>
      </c>
      <c r="K4540" s="160">
        <f>H4540*(I4540/J4540)</f>
        <v/>
      </c>
      <c r="L4540" s="159" t="n">
        <v>679139.7711</v>
      </c>
      <c r="M4540" s="159" t="n">
        <v>659359</v>
      </c>
      <c r="N4540" s="159" t="n">
        <v>712107.72</v>
      </c>
      <c r="O4540" s="162">
        <f>MIN(K4540,L4540,M4540,N4540)</f>
        <v/>
      </c>
      <c r="P4540" s="162">
        <f>MAX(K4540,L4540,M4540,N4540)</f>
        <v/>
      </c>
      <c r="Q4540" s="162">
        <f>MEDIAN(K4540,L4540,M4540,N4540)</f>
        <v/>
      </c>
      <c r="R4540" s="162">
        <f>AVERAGE(K4540,L4540,M4540,N4540)</f>
        <v/>
      </c>
      <c r="S4540" s="162">
        <f>AVERAGE(O4540,Q4540)</f>
        <v/>
      </c>
      <c r="T4540" s="162">
        <f>AVERAGE(P4540,Q4540)</f>
        <v/>
      </c>
      <c r="U4540" s="41">
        <f>STDEVA(K4540,L4540,M4540,N4540)</f>
        <v/>
      </c>
      <c r="V4540" s="42">
        <f>U4540/Q4540</f>
        <v/>
      </c>
      <c r="W4540" s="43">
        <f>IF(X4540=O4540,"MENOR",IF(X4540=S4540,"PROM[MEN-MED]","PROMEDIO"))</f>
        <v/>
      </c>
      <c r="X4540" s="163">
        <f>IF(V4540&lt;=300%,O4540,IF(AND(V4540&gt;100%,V4540&lt;=150%),S4540,R4540))</f>
        <v/>
      </c>
      <c r="Y4540" s="162">
        <f>ROUND(X4540,0)</f>
        <v/>
      </c>
    </row>
    <row r="4541" ht="15.75" customHeight="1">
      <c r="B4541" s="32" t="inlineStr">
        <is>
          <t>5.23</t>
        </is>
      </c>
      <c r="C4541" s="32" t="n">
        <v>8714199</v>
      </c>
      <c r="D4541" s="59" t="inlineStr">
        <is>
          <t>CAMBIO DE SENSOR DE REVERSO (LUZ TRASERA)</t>
        </is>
      </c>
      <c r="E4541" s="56" t="inlineStr">
        <is>
          <t>cambio de sensor de reverso (luz trasera)</t>
        </is>
      </c>
      <c r="F4541" s="32" t="inlineStr">
        <is>
          <t>Unidad</t>
        </is>
      </c>
      <c r="G4541" s="35" t="inlineStr">
        <is>
          <t>suministro</t>
        </is>
      </c>
      <c r="H4541" s="159" t="n">
        <v>373576</v>
      </c>
      <c r="I4541" s="37" t="n">
        <v>158.91</v>
      </c>
      <c r="J4541" s="37" t="n">
        <v>151.76</v>
      </c>
      <c r="K4541" s="160">
        <f>H4541*(I4541/J4541)</f>
        <v/>
      </c>
      <c r="L4541" s="159" t="n">
        <v>509354.5695</v>
      </c>
      <c r="M4541" s="159" t="n">
        <v>494519</v>
      </c>
      <c r="N4541" s="159" t="n">
        <v>534080.52</v>
      </c>
      <c r="O4541" s="162">
        <f>MIN(K4541,L4541,M4541,N4541)</f>
        <v/>
      </c>
      <c r="P4541" s="162">
        <f>MAX(K4541,L4541,M4541,N4541)</f>
        <v/>
      </c>
      <c r="Q4541" s="162">
        <f>MEDIAN(K4541,L4541,M4541,N4541)</f>
        <v/>
      </c>
      <c r="R4541" s="162">
        <f>AVERAGE(K4541,L4541,M4541,N4541)</f>
        <v/>
      </c>
      <c r="S4541" s="162">
        <f>AVERAGE(O4541,Q4541)</f>
        <v/>
      </c>
      <c r="T4541" s="162">
        <f>AVERAGE(P4541,Q4541)</f>
        <v/>
      </c>
      <c r="U4541" s="41">
        <f>STDEVA(K4541,L4541,M4541,N4541)</f>
        <v/>
      </c>
      <c r="V4541" s="42">
        <f>U4541/Q4541</f>
        <v/>
      </c>
      <c r="W4541" s="43">
        <f>IF(X4541=O4541,"MENOR",IF(X4541=S4541,"PROM[MEN-MED]","PROMEDIO"))</f>
        <v/>
      </c>
      <c r="X4541" s="163">
        <f>IF(V4541&lt;=300%,O4541,IF(AND(V4541&gt;100%,V4541&lt;=150%),S4541,R4541))</f>
        <v/>
      </c>
      <c r="Y4541" s="162">
        <f>ROUND(X4541,0)</f>
        <v/>
      </c>
    </row>
    <row r="4542" ht="15.75" customHeight="1">
      <c r="B4542" s="32" t="inlineStr">
        <is>
          <t>5.24</t>
        </is>
      </c>
      <c r="C4542" s="32" t="n">
        <v>8714199</v>
      </c>
      <c r="D4542" s="59" t="inlineStr">
        <is>
          <t>CAMBIO DE SENSOR DE TEMPERATURA DEL REFRIGERANTE (CTS - ECT)</t>
        </is>
      </c>
      <c r="E4542" s="56" t="inlineStr">
        <is>
          <t>cambio de sensor de temperatura del refrigerante (cts - ect)</t>
        </is>
      </c>
      <c r="F4542" s="32" t="inlineStr">
        <is>
          <t>Unidad</t>
        </is>
      </c>
      <c r="G4542" s="35" t="inlineStr">
        <is>
          <t>suministro</t>
        </is>
      </c>
      <c r="H4542" s="159" t="n">
        <v>276853</v>
      </c>
      <c r="I4542" s="37" t="n">
        <v>158.91</v>
      </c>
      <c r="J4542" s="37" t="n">
        <v>151.76</v>
      </c>
      <c r="K4542" s="160">
        <f>H4542*(I4542/J4542)</f>
        <v/>
      </c>
      <c r="L4542" s="159" t="n">
        <v>514160.5511</v>
      </c>
      <c r="M4542" s="159" t="n">
        <v>499185</v>
      </c>
      <c r="N4542" s="159" t="n">
        <v>539119.8</v>
      </c>
      <c r="O4542" s="162">
        <f>MIN(K4542,L4542,M4542,N4542)</f>
        <v/>
      </c>
      <c r="P4542" s="162">
        <f>MAX(K4542,L4542,M4542,N4542)</f>
        <v/>
      </c>
      <c r="Q4542" s="162">
        <f>MEDIAN(K4542,L4542,M4542,N4542)</f>
        <v/>
      </c>
      <c r="R4542" s="162">
        <f>AVERAGE(K4542,L4542,M4542,N4542)</f>
        <v/>
      </c>
      <c r="S4542" s="162">
        <f>AVERAGE(O4542,Q4542)</f>
        <v/>
      </c>
      <c r="T4542" s="162">
        <f>AVERAGE(P4542,Q4542)</f>
        <v/>
      </c>
      <c r="U4542" s="41">
        <f>STDEVA(K4542,L4542,M4542,N4542)</f>
        <v/>
      </c>
      <c r="V4542" s="42">
        <f>U4542/Q4542</f>
        <v/>
      </c>
      <c r="W4542" s="43">
        <f>IF(X4542=O4542,"MENOR",IF(X4542=S4542,"PROM[MEN-MED]","PROMEDIO"))</f>
        <v/>
      </c>
      <c r="X4542" s="163">
        <f>IF(V4542&lt;=300%,O4542,IF(AND(V4542&gt;100%,V4542&lt;=150%),S4542,R4542))</f>
        <v/>
      </c>
      <c r="Y4542" s="162">
        <f>ROUND(X4542,0)</f>
        <v/>
      </c>
    </row>
    <row r="4543" ht="15.75" customHeight="1">
      <c r="B4543" s="32" t="inlineStr">
        <is>
          <t>5.25</t>
        </is>
      </c>
      <c r="C4543" s="32" t="n">
        <v>8714199</v>
      </c>
      <c r="D4543" s="59" t="inlineStr">
        <is>
          <t>CAMBIO DE SENSOR DE VELOCIDAD (VSS)</t>
        </is>
      </c>
      <c r="E4543" s="56" t="inlineStr">
        <is>
          <t>cambio de sensor de velocidad (vss)</t>
        </is>
      </c>
      <c r="F4543" s="32" t="inlineStr">
        <is>
          <t>Unidad</t>
        </is>
      </c>
      <c r="G4543" s="35" t="inlineStr">
        <is>
          <t>suministro</t>
        </is>
      </c>
      <c r="H4543" s="159" t="n">
        <v>375144</v>
      </c>
      <c r="I4543" s="37" t="n">
        <v>158.91</v>
      </c>
      <c r="J4543" s="37" t="n">
        <v>151.76</v>
      </c>
      <c r="K4543" s="160">
        <f>H4543*(I4543/J4543)</f>
        <v/>
      </c>
      <c r="L4543" s="159" t="n">
        <v>504549.6232</v>
      </c>
      <c r="M4543" s="159" t="n">
        <v>489854</v>
      </c>
      <c r="N4543" s="159" t="n">
        <v>529042.3199999999</v>
      </c>
      <c r="O4543" s="162">
        <f>MIN(K4543,L4543,M4543,N4543)</f>
        <v/>
      </c>
      <c r="P4543" s="162">
        <f>MAX(K4543,L4543,M4543,N4543)</f>
        <v/>
      </c>
      <c r="Q4543" s="162">
        <f>MEDIAN(K4543,L4543,M4543,N4543)</f>
        <v/>
      </c>
      <c r="R4543" s="162">
        <f>AVERAGE(K4543,L4543,M4543,N4543)</f>
        <v/>
      </c>
      <c r="S4543" s="162">
        <f>AVERAGE(O4543,Q4543)</f>
        <v/>
      </c>
      <c r="T4543" s="162">
        <f>AVERAGE(P4543,Q4543)</f>
        <v/>
      </c>
      <c r="U4543" s="41">
        <f>STDEVA(K4543,L4543,M4543,N4543)</f>
        <v/>
      </c>
      <c r="V4543" s="42">
        <f>U4543/Q4543</f>
        <v/>
      </c>
      <c r="W4543" s="43">
        <f>IF(X4543=O4543,"MENOR",IF(X4543=S4543,"PROM[MEN-MED]","PROMEDIO"))</f>
        <v/>
      </c>
      <c r="X4543" s="163">
        <f>IF(V4543&lt;=300%,O4543,IF(AND(V4543&gt;100%,V4543&lt;=150%),S4543,R4543))</f>
        <v/>
      </c>
      <c r="Y4543" s="162">
        <f>ROUND(X4543,0)</f>
        <v/>
      </c>
    </row>
    <row r="4544" ht="15.75" customHeight="1">
      <c r="B4544" s="32" t="inlineStr">
        <is>
          <t>5.26</t>
        </is>
      </c>
      <c r="C4544" s="32" t="n">
        <v>8714199</v>
      </c>
      <c r="D4544" s="59" t="inlineStr">
        <is>
          <t>CAMBIO DE SENSOR FILTRO DE COMBUSTIBLE (SEDIMENTADOR)</t>
        </is>
      </c>
      <c r="E4544" s="56" t="inlineStr">
        <is>
          <t>cambio de sensor filtro de combustible (sedimentador)</t>
        </is>
      </c>
      <c r="F4544" s="32" t="inlineStr">
        <is>
          <t>Unidad</t>
        </is>
      </c>
      <c r="G4544" s="35" t="inlineStr">
        <is>
          <t>suministro</t>
        </is>
      </c>
      <c r="H4544" s="159" t="n">
        <v>410372</v>
      </c>
      <c r="I4544" s="37" t="n">
        <v>158.91</v>
      </c>
      <c r="J4544" s="37" t="n">
        <v>151.76</v>
      </c>
      <c r="K4544" s="160">
        <f>H4544*(I4544/J4544)</f>
        <v/>
      </c>
      <c r="L4544" s="159" t="n">
        <v>494938.6953</v>
      </c>
      <c r="M4544" s="159" t="n">
        <v>480523</v>
      </c>
      <c r="N4544" s="159" t="n">
        <v>518964.84</v>
      </c>
      <c r="O4544" s="162">
        <f>MIN(K4544,L4544,M4544,N4544)</f>
        <v/>
      </c>
      <c r="P4544" s="162">
        <f>MAX(K4544,L4544,M4544,N4544)</f>
        <v/>
      </c>
      <c r="Q4544" s="162">
        <f>MEDIAN(K4544,L4544,M4544,N4544)</f>
        <v/>
      </c>
      <c r="R4544" s="162">
        <f>AVERAGE(K4544,L4544,M4544,N4544)</f>
        <v/>
      </c>
      <c r="S4544" s="162">
        <f>AVERAGE(O4544,Q4544)</f>
        <v/>
      </c>
      <c r="T4544" s="162">
        <f>AVERAGE(P4544,Q4544)</f>
        <v/>
      </c>
      <c r="U4544" s="41">
        <f>STDEVA(K4544,L4544,M4544,N4544)</f>
        <v/>
      </c>
      <c r="V4544" s="42">
        <f>U4544/Q4544</f>
        <v/>
      </c>
      <c r="W4544" s="43">
        <f>IF(X4544=O4544,"MENOR",IF(X4544=S4544,"PROM[MEN-MED]","PROMEDIO"))</f>
        <v/>
      </c>
      <c r="X4544" s="163">
        <f>IF(V4544&lt;=300%,O4544,IF(AND(V4544&gt;100%,V4544&lt;=150%),S4544,R4544))</f>
        <v/>
      </c>
      <c r="Y4544" s="162">
        <f>ROUND(X4544,0)</f>
        <v/>
      </c>
    </row>
    <row r="4545" ht="15.75" customHeight="1">
      <c r="B4545" s="32" t="inlineStr">
        <is>
          <t>5.27</t>
        </is>
      </c>
      <c r="C4545" s="32" t="n">
        <v>8714199</v>
      </c>
      <c r="D4545" s="59" t="inlineStr">
        <is>
          <t>CAMBIO DE SENSOR FLUJO DE AIRE (MAF)</t>
        </is>
      </c>
      <c r="E4545" s="56" t="inlineStr">
        <is>
          <t>cambio de sensor flujo de aire (maf)</t>
        </is>
      </c>
      <c r="F4545" s="32" t="inlineStr">
        <is>
          <t>Unidad</t>
        </is>
      </c>
      <c r="G4545" s="35" t="inlineStr">
        <is>
          <t>suministro</t>
        </is>
      </c>
      <c r="H4545" s="159" t="n">
        <v>262486</v>
      </c>
      <c r="I4545" s="37" t="n">
        <v>158.91</v>
      </c>
      <c r="J4545" s="37" t="n">
        <v>151.76</v>
      </c>
      <c r="K4545" s="160">
        <f>H4545*(I4545/J4545)</f>
        <v/>
      </c>
      <c r="L4545" s="159" t="n">
        <v>342773.7047</v>
      </c>
      <c r="M4545" s="159" t="n">
        <v>332790</v>
      </c>
      <c r="N4545" s="159" t="n">
        <v>359413.2</v>
      </c>
      <c r="O4545" s="162">
        <f>MIN(K4545,L4545,M4545,N4545)</f>
        <v/>
      </c>
      <c r="P4545" s="162">
        <f>MAX(K4545,L4545,M4545,N4545)</f>
        <v/>
      </c>
      <c r="Q4545" s="162">
        <f>MEDIAN(K4545,L4545,M4545,N4545)</f>
        <v/>
      </c>
      <c r="R4545" s="162">
        <f>AVERAGE(K4545,L4545,M4545,N4545)</f>
        <v/>
      </c>
      <c r="S4545" s="162">
        <f>AVERAGE(O4545,Q4545)</f>
        <v/>
      </c>
      <c r="T4545" s="162">
        <f>AVERAGE(P4545,Q4545)</f>
        <v/>
      </c>
      <c r="U4545" s="41">
        <f>STDEVA(K4545,L4545,M4545,N4545)</f>
        <v/>
      </c>
      <c r="V4545" s="42">
        <f>U4545/Q4545</f>
        <v/>
      </c>
      <c r="W4545" s="43">
        <f>IF(X4545=O4545,"MENOR",IF(X4545=S4545,"PROM[MEN-MED]","PROMEDIO"))</f>
        <v/>
      </c>
      <c r="X4545" s="163">
        <f>IF(V4545&lt;=300%,O4545,IF(AND(V4545&gt;100%,V4545&lt;=150%),S4545,R4545))</f>
        <v/>
      </c>
      <c r="Y4545" s="162">
        <f>ROUND(X4545,0)</f>
        <v/>
      </c>
    </row>
    <row r="4546" ht="15.75" customHeight="1">
      <c r="B4546" s="32" t="inlineStr">
        <is>
          <t>5.28</t>
        </is>
      </c>
      <c r="C4546" s="32" t="n">
        <v>8714199</v>
      </c>
      <c r="D4546" s="59" t="inlineStr">
        <is>
          <t>CAMBIO DE SENSOR NIVEL DE COMBUSTIBLE (FLOTADOR)</t>
        </is>
      </c>
      <c r="E4546" s="56" t="inlineStr">
        <is>
          <t>cambio de sensor nivel de combustible (flotador)</t>
        </is>
      </c>
      <c r="F4546" s="32" t="inlineStr">
        <is>
          <t>Unidad</t>
        </is>
      </c>
      <c r="G4546" s="35" t="inlineStr">
        <is>
          <t>suministro</t>
        </is>
      </c>
      <c r="H4546" s="159" t="n">
        <v>450534</v>
      </c>
      <c r="I4546" s="37" t="n">
        <v>158.91</v>
      </c>
      <c r="J4546" s="37" t="n">
        <v>151.76</v>
      </c>
      <c r="K4546" s="160">
        <f>H4546*(I4546/J4546)</f>
        <v/>
      </c>
      <c r="L4546" s="159" t="n">
        <v>999488.3066</v>
      </c>
      <c r="M4546" s="159" t="n">
        <v>970377</v>
      </c>
      <c r="N4546" s="159" t="n">
        <v>1048007.16</v>
      </c>
      <c r="O4546" s="162">
        <f>MIN(K4546,L4546,M4546,N4546)</f>
        <v/>
      </c>
      <c r="P4546" s="162">
        <f>MAX(K4546,L4546,M4546,N4546)</f>
        <v/>
      </c>
      <c r="Q4546" s="162">
        <f>MEDIAN(K4546,L4546,M4546,N4546)</f>
        <v/>
      </c>
      <c r="R4546" s="162">
        <f>AVERAGE(K4546,L4546,M4546,N4546)</f>
        <v/>
      </c>
      <c r="S4546" s="162">
        <f>AVERAGE(O4546,Q4546)</f>
        <v/>
      </c>
      <c r="T4546" s="162">
        <f>AVERAGE(P4546,Q4546)</f>
        <v/>
      </c>
      <c r="U4546" s="41">
        <f>STDEVA(K4546,L4546,M4546,N4546)</f>
        <v/>
      </c>
      <c r="V4546" s="42">
        <f>U4546/Q4546</f>
        <v/>
      </c>
      <c r="W4546" s="43">
        <f>IF(X4546=O4546,"MENOR",IF(X4546=S4546,"PROM[MEN-MED]","PROMEDIO"))</f>
        <v/>
      </c>
      <c r="X4546" s="163">
        <f>IF(V4546&lt;=300%,O4546,IF(AND(V4546&gt;100%,V4546&lt;=150%),S4546,R4546))</f>
        <v/>
      </c>
      <c r="Y4546" s="162">
        <f>ROUND(X4546,0)</f>
        <v/>
      </c>
    </row>
    <row r="4547" ht="15.75" customHeight="1">
      <c r="B4547" s="32" t="inlineStr">
        <is>
          <t>5.29</t>
        </is>
      </c>
      <c r="C4547" s="32" t="n">
        <v>8714199</v>
      </c>
      <c r="D4547" s="59" t="inlineStr">
        <is>
          <t>CAMBIO DE SENSOR POSICIÓN DE ÁRBOL DE LEVAS (CMP)</t>
        </is>
      </c>
      <c r="E4547" s="56" t="inlineStr">
        <is>
          <t>cambio de sensor posición de árbol de levas (cmp)</t>
        </is>
      </c>
      <c r="F4547" s="32" t="inlineStr">
        <is>
          <t>Unidad</t>
        </is>
      </c>
      <c r="G4547" s="35" t="inlineStr">
        <is>
          <t>suministro</t>
        </is>
      </c>
      <c r="H4547" s="159" t="n">
        <v>271919</v>
      </c>
      <c r="I4547" s="37" t="n">
        <v>158.91</v>
      </c>
      <c r="J4547" s="37" t="n">
        <v>151.76</v>
      </c>
      <c r="K4547" s="160">
        <f>H4547*(I4547/J4547)</f>
        <v/>
      </c>
      <c r="L4547" s="159" t="n">
        <v>679139.7711</v>
      </c>
      <c r="M4547" s="159" t="n">
        <v>659359</v>
      </c>
      <c r="N4547" s="159" t="n">
        <v>712107.72</v>
      </c>
      <c r="O4547" s="162">
        <f>MIN(K4547,L4547,M4547,N4547)</f>
        <v/>
      </c>
      <c r="P4547" s="162">
        <f>MAX(K4547,L4547,M4547,N4547)</f>
        <v/>
      </c>
      <c r="Q4547" s="162">
        <f>MEDIAN(K4547,L4547,M4547,N4547)</f>
        <v/>
      </c>
      <c r="R4547" s="162">
        <f>AVERAGE(K4547,L4547,M4547,N4547)</f>
        <v/>
      </c>
      <c r="S4547" s="162">
        <f>AVERAGE(O4547,Q4547)</f>
        <v/>
      </c>
      <c r="T4547" s="162">
        <f>AVERAGE(P4547,Q4547)</f>
        <v/>
      </c>
      <c r="U4547" s="41">
        <f>STDEVA(K4547,L4547,M4547,N4547)</f>
        <v/>
      </c>
      <c r="V4547" s="42">
        <f>U4547/Q4547</f>
        <v/>
      </c>
      <c r="W4547" s="43">
        <f>IF(X4547=O4547,"MENOR",IF(X4547=S4547,"PROM[MEN-MED]","PROMEDIO"))</f>
        <v/>
      </c>
      <c r="X4547" s="163">
        <f>IF(V4547&lt;=300%,O4547,IF(AND(V4547&gt;100%,V4547&lt;=150%),S4547,R4547))</f>
        <v/>
      </c>
      <c r="Y4547" s="162">
        <f>ROUND(X4547,0)</f>
        <v/>
      </c>
    </row>
    <row r="4548" ht="15.75" customHeight="1">
      <c r="B4548" s="32" t="inlineStr">
        <is>
          <t>5.30</t>
        </is>
      </c>
      <c r="C4548" s="32" t="n">
        <v>8714199</v>
      </c>
      <c r="D4548" s="59" t="inlineStr">
        <is>
          <t>CAMBIO DE SENSOR POSICIÓN DE CIGÜEÑAL (CKP)</t>
        </is>
      </c>
      <c r="E4548" s="56" t="inlineStr">
        <is>
          <t>cambio de sensor posición de cigüeñal (ckp)</t>
        </is>
      </c>
      <c r="F4548" s="32" t="inlineStr">
        <is>
          <t>Unidad</t>
        </is>
      </c>
      <c r="G4548" s="35" t="inlineStr">
        <is>
          <t>suministro</t>
        </is>
      </c>
      <c r="H4548" s="159" t="n">
        <v>271144</v>
      </c>
      <c r="I4548" s="37" t="n">
        <v>158.91</v>
      </c>
      <c r="J4548" s="37" t="n">
        <v>151.76</v>
      </c>
      <c r="K4548" s="160">
        <f>H4548*(I4548/J4548)</f>
        <v/>
      </c>
      <c r="L4548" s="159" t="n">
        <v>679139.7711</v>
      </c>
      <c r="M4548" s="159" t="n">
        <v>659359</v>
      </c>
      <c r="N4548" s="159" t="n">
        <v>712107.72</v>
      </c>
      <c r="O4548" s="162">
        <f>MIN(K4548,L4548,M4548,N4548)</f>
        <v/>
      </c>
      <c r="P4548" s="162">
        <f>MAX(K4548,L4548,M4548,N4548)</f>
        <v/>
      </c>
      <c r="Q4548" s="162">
        <f>MEDIAN(K4548,L4548,M4548,N4548)</f>
        <v/>
      </c>
      <c r="R4548" s="162">
        <f>AVERAGE(K4548,L4548,M4548,N4548)</f>
        <v/>
      </c>
      <c r="S4548" s="162">
        <f>AVERAGE(O4548,Q4548)</f>
        <v/>
      </c>
      <c r="T4548" s="162">
        <f>AVERAGE(P4548,Q4548)</f>
        <v/>
      </c>
      <c r="U4548" s="41">
        <f>STDEVA(K4548,L4548,M4548,N4548)</f>
        <v/>
      </c>
      <c r="V4548" s="42">
        <f>U4548/Q4548</f>
        <v/>
      </c>
      <c r="W4548" s="43">
        <f>IF(X4548=O4548,"MENOR",IF(X4548=S4548,"PROM[MEN-MED]","PROMEDIO"))</f>
        <v/>
      </c>
      <c r="X4548" s="163">
        <f>IF(V4548&lt;=300%,O4548,IF(AND(V4548&gt;100%,V4548&lt;=150%),S4548,R4548))</f>
        <v/>
      </c>
      <c r="Y4548" s="162">
        <f>ROUND(X4548,0)</f>
        <v/>
      </c>
    </row>
    <row r="4549" ht="15.75" customHeight="1">
      <c r="B4549" s="32" t="inlineStr">
        <is>
          <t>5.31</t>
        </is>
      </c>
      <c r="C4549" s="32" t="n">
        <v>8714199</v>
      </c>
      <c r="D4549" s="59" t="inlineStr">
        <is>
          <t>CAMBIO DE SENSOR POSICIÓN DEL PEDAL DEL ACELERADOR (APP)</t>
        </is>
      </c>
      <c r="E4549" s="56" t="inlineStr">
        <is>
          <t>cambio de sensor posición del pedal del acelerador (app)</t>
        </is>
      </c>
      <c r="F4549" s="32" t="inlineStr">
        <is>
          <t>Unidad</t>
        </is>
      </c>
      <c r="G4549" s="35" t="inlineStr">
        <is>
          <t>suministro</t>
        </is>
      </c>
      <c r="H4549" s="159" t="n">
        <v>261715</v>
      </c>
      <c r="I4549" s="37" t="n">
        <v>158.91</v>
      </c>
      <c r="J4549" s="37" t="n">
        <v>151.76</v>
      </c>
      <c r="K4549" s="160">
        <f>H4549*(I4549/J4549)</f>
        <v/>
      </c>
      <c r="L4549" s="159" t="n">
        <v>666325.5416999999</v>
      </c>
      <c r="M4549" s="159" t="n">
        <v>646918</v>
      </c>
      <c r="N4549" s="159" t="n">
        <v>698671.4399999999</v>
      </c>
      <c r="O4549" s="162">
        <f>MIN(K4549,L4549,M4549,N4549)</f>
        <v/>
      </c>
      <c r="P4549" s="162">
        <f>MAX(K4549,L4549,M4549,N4549)</f>
        <v/>
      </c>
      <c r="Q4549" s="162">
        <f>MEDIAN(K4549,L4549,M4549,N4549)</f>
        <v/>
      </c>
      <c r="R4549" s="162">
        <f>AVERAGE(K4549,L4549,M4549,N4549)</f>
        <v/>
      </c>
      <c r="S4549" s="162">
        <f>AVERAGE(O4549,Q4549)</f>
        <v/>
      </c>
      <c r="T4549" s="162">
        <f>AVERAGE(P4549,Q4549)</f>
        <v/>
      </c>
      <c r="U4549" s="41">
        <f>STDEVA(K4549,L4549,M4549,N4549)</f>
        <v/>
      </c>
      <c r="V4549" s="42">
        <f>U4549/Q4549</f>
        <v/>
      </c>
      <c r="W4549" s="43">
        <f>IF(X4549=O4549,"MENOR",IF(X4549=S4549,"PROM[MEN-MED]","PROMEDIO"))</f>
        <v/>
      </c>
      <c r="X4549" s="163">
        <f>IF(V4549&lt;=300%,O4549,IF(AND(V4549&gt;100%,V4549&lt;=150%),S4549,R4549))</f>
        <v/>
      </c>
      <c r="Y4549" s="162">
        <f>ROUND(X4549,0)</f>
        <v/>
      </c>
    </row>
    <row r="4550" ht="15.75" customHeight="1">
      <c r="B4550" s="32" t="inlineStr">
        <is>
          <t>5.32</t>
        </is>
      </c>
      <c r="C4550" s="32" t="n">
        <v>8714199</v>
      </c>
      <c r="D4550" s="59" t="inlineStr">
        <is>
          <t>CAMBIO DE SENSOR PRESIÓN DE ACEITE MOTOR</t>
        </is>
      </c>
      <c r="E4550" s="56" t="inlineStr">
        <is>
          <t>cambio de sensor presión de aceite motor</t>
        </is>
      </c>
      <c r="F4550" s="32" t="inlineStr">
        <is>
          <t>Unidad</t>
        </is>
      </c>
      <c r="G4550" s="35" t="inlineStr">
        <is>
          <t>suministro</t>
        </is>
      </c>
      <c r="H4550" s="159" t="n">
        <v>387761</v>
      </c>
      <c r="I4550" s="37" t="n">
        <v>158.91</v>
      </c>
      <c r="J4550" s="37" t="n">
        <v>151.76</v>
      </c>
      <c r="K4550" s="160">
        <f>H4550*(I4550/J4550)</f>
        <v/>
      </c>
      <c r="L4550" s="159" t="n">
        <v>679139.7711</v>
      </c>
      <c r="M4550" s="159" t="n">
        <v>659359</v>
      </c>
      <c r="N4550" s="159" t="n">
        <v>712107.72</v>
      </c>
      <c r="O4550" s="162">
        <f>MIN(K4550,L4550,M4550,N4550)</f>
        <v/>
      </c>
      <c r="P4550" s="162">
        <f>MAX(K4550,L4550,M4550,N4550)</f>
        <v/>
      </c>
      <c r="Q4550" s="162">
        <f>MEDIAN(K4550,L4550,M4550,N4550)</f>
        <v/>
      </c>
      <c r="R4550" s="162">
        <f>AVERAGE(K4550,L4550,M4550,N4550)</f>
        <v/>
      </c>
      <c r="S4550" s="162">
        <f>AVERAGE(O4550,Q4550)</f>
        <v/>
      </c>
      <c r="T4550" s="162">
        <f>AVERAGE(P4550,Q4550)</f>
        <v/>
      </c>
      <c r="U4550" s="41">
        <f>STDEVA(K4550,L4550,M4550,N4550)</f>
        <v/>
      </c>
      <c r="V4550" s="42">
        <f>U4550/Q4550</f>
        <v/>
      </c>
      <c r="W4550" s="43">
        <f>IF(X4550=O4550,"MENOR",IF(X4550=S4550,"PROM[MEN-MED]","PROMEDIO"))</f>
        <v/>
      </c>
      <c r="X4550" s="163">
        <f>IF(V4550&lt;=300%,O4550,IF(AND(V4550&gt;100%,V4550&lt;=150%),S4550,R4550))</f>
        <v/>
      </c>
      <c r="Y4550" s="162">
        <f>ROUND(X4550,0)</f>
        <v/>
      </c>
    </row>
    <row r="4551" ht="15.75" customHeight="1">
      <c r="B4551" s="32" t="inlineStr">
        <is>
          <t>5.33</t>
        </is>
      </c>
      <c r="C4551" s="32" t="n">
        <v>8714199</v>
      </c>
      <c r="D4551" s="58" t="inlineStr">
        <is>
          <t>CAMBIO DE SENSOR TEMPERATURA DEL AIRE DE ADMISION (MAT)</t>
        </is>
      </c>
      <c r="E4551" s="56" t="inlineStr">
        <is>
          <t>cambio de sensor temperatura del aire de admision (mat)</t>
        </is>
      </c>
      <c r="F4551" s="32" t="inlineStr">
        <is>
          <t>Unidad</t>
        </is>
      </c>
      <c r="G4551" s="35" t="inlineStr">
        <is>
          <t>suministro</t>
        </is>
      </c>
      <c r="H4551" s="159" t="n">
        <v>262486</v>
      </c>
      <c r="I4551" s="37" t="n">
        <v>158.91</v>
      </c>
      <c r="J4551" s="37" t="n">
        <v>151.76</v>
      </c>
      <c r="K4551" s="160">
        <f>H4551*(I4551/J4551)</f>
        <v/>
      </c>
      <c r="L4551" s="159" t="n">
        <v>514160.5511</v>
      </c>
      <c r="M4551" s="159" t="n">
        <v>499185</v>
      </c>
      <c r="N4551" s="159" t="n">
        <v>539119.8</v>
      </c>
      <c r="O4551" s="162">
        <f>MIN(K4551,L4551,M4551,N4551)</f>
        <v/>
      </c>
      <c r="P4551" s="162">
        <f>MAX(K4551,L4551,M4551,N4551)</f>
        <v/>
      </c>
      <c r="Q4551" s="162">
        <f>MEDIAN(K4551,L4551,M4551,N4551)</f>
        <v/>
      </c>
      <c r="R4551" s="162">
        <f>AVERAGE(K4551,L4551,M4551,N4551)</f>
        <v/>
      </c>
      <c r="S4551" s="162">
        <f>AVERAGE(O4551,Q4551)</f>
        <v/>
      </c>
      <c r="T4551" s="162">
        <f>AVERAGE(P4551,Q4551)</f>
        <v/>
      </c>
      <c r="U4551" s="41">
        <f>STDEVA(K4551,L4551,M4551,N4551)</f>
        <v/>
      </c>
      <c r="V4551" s="42">
        <f>U4551/Q4551</f>
        <v/>
      </c>
      <c r="W4551" s="43">
        <f>IF(X4551=O4551,"MENOR",IF(X4551=S4551,"PROM[MEN-MED]","PROMEDIO"))</f>
        <v/>
      </c>
      <c r="X4551" s="163">
        <f>IF(V4551&lt;=300%,O4551,IF(AND(V4551&gt;100%,V4551&lt;=150%),S4551,R4551))</f>
        <v/>
      </c>
      <c r="Y4551" s="162">
        <f>ROUND(X4551,0)</f>
        <v/>
      </c>
    </row>
    <row r="4552" ht="15.75" customHeight="1">
      <c r="B4552" s="32" t="inlineStr">
        <is>
          <t>5.34</t>
        </is>
      </c>
      <c r="C4552" s="32" t="n">
        <v>8714199</v>
      </c>
      <c r="D4552" s="59" t="inlineStr">
        <is>
          <t>CAMBIO DE SWITCH DE ENCENDIDO</t>
        </is>
      </c>
      <c r="E4552" s="56" t="inlineStr">
        <is>
          <t>cambio de switch de encendido</t>
        </is>
      </c>
      <c r="F4552" s="32" t="inlineStr">
        <is>
          <t>Unidad</t>
        </is>
      </c>
      <c r="G4552" s="35" t="inlineStr">
        <is>
          <t>suministro</t>
        </is>
      </c>
      <c r="H4552" s="159" t="n">
        <v>313961</v>
      </c>
      <c r="I4552" s="37" t="n">
        <v>158.91</v>
      </c>
      <c r="J4552" s="37" t="n">
        <v>151.76</v>
      </c>
      <c r="K4552" s="160">
        <f>H4552*(I4552/J4552)</f>
        <v/>
      </c>
      <c r="L4552" s="159" t="n">
        <v>832907.4418</v>
      </c>
      <c r="M4552" s="159" t="n">
        <v>808648</v>
      </c>
      <c r="N4552" s="159" t="n">
        <v>873339.84</v>
      </c>
      <c r="O4552" s="162">
        <f>MIN(K4552,L4552,M4552,N4552)</f>
        <v/>
      </c>
      <c r="P4552" s="162">
        <f>MAX(K4552,L4552,M4552,N4552)</f>
        <v/>
      </c>
      <c r="Q4552" s="162">
        <f>MEDIAN(K4552,L4552,M4552,N4552)</f>
        <v/>
      </c>
      <c r="R4552" s="162">
        <f>AVERAGE(K4552,L4552,M4552,N4552)</f>
        <v/>
      </c>
      <c r="S4552" s="162">
        <f>AVERAGE(O4552,Q4552)</f>
        <v/>
      </c>
      <c r="T4552" s="162">
        <f>AVERAGE(P4552,Q4552)</f>
        <v/>
      </c>
      <c r="U4552" s="41">
        <f>STDEVA(K4552,L4552,M4552,N4552)</f>
        <v/>
      </c>
      <c r="V4552" s="42">
        <f>U4552/Q4552</f>
        <v/>
      </c>
      <c r="W4552" s="43">
        <f>IF(X4552=O4552,"MENOR",IF(X4552=S4552,"PROM[MEN-MED]","PROMEDIO"))</f>
        <v/>
      </c>
      <c r="X4552" s="163">
        <f>IF(V4552&lt;=300%,O4552,IF(AND(V4552&gt;100%,V4552&lt;=150%),S4552,R4552))</f>
        <v/>
      </c>
      <c r="Y4552" s="162">
        <f>ROUND(X4552,0)</f>
        <v/>
      </c>
    </row>
    <row r="4553" ht="15.75" customHeight="1">
      <c r="B4553" s="32" t="inlineStr">
        <is>
          <t>5.35</t>
        </is>
      </c>
      <c r="C4553" s="32" t="n">
        <v>8714199</v>
      </c>
      <c r="D4553" s="58" t="inlineStr">
        <is>
          <t>CAMBIO DE VÁLVULA RECIRCULACION DE GASES (EGR)</t>
        </is>
      </c>
      <c r="E4553" s="108" t="inlineStr">
        <is>
          <t>cambio de válvula recirculacion de gases (egr)</t>
        </is>
      </c>
      <c r="F4553" s="32" t="inlineStr">
        <is>
          <t>Unidad</t>
        </is>
      </c>
      <c r="G4553" s="35" t="inlineStr">
        <is>
          <t>suministro</t>
        </is>
      </c>
      <c r="H4553" s="159" t="n">
        <v>146996</v>
      </c>
      <c r="I4553" s="37" t="n">
        <v>158.91</v>
      </c>
      <c r="J4553" s="37" t="n">
        <v>151.76</v>
      </c>
      <c r="K4553" s="160">
        <f>H4553*(I4553/J4553)</f>
        <v/>
      </c>
      <c r="L4553" s="159" t="n">
        <v>1319837.8774</v>
      </c>
      <c r="M4553" s="159" t="n">
        <v>1281396</v>
      </c>
      <c r="N4553" s="159" t="n">
        <v>1383907.68</v>
      </c>
      <c r="O4553" s="162">
        <f>MIN(K4553,L4553,M4553,N4553)</f>
        <v/>
      </c>
      <c r="P4553" s="162">
        <f>MAX(K4553,L4553,M4553,N4553)</f>
        <v/>
      </c>
      <c r="Q4553" s="162">
        <f>MEDIAN(K4553,L4553,M4553,N4553)</f>
        <v/>
      </c>
      <c r="R4553" s="162">
        <f>AVERAGE(K4553,L4553,M4553,N4553)</f>
        <v/>
      </c>
      <c r="S4553" s="162">
        <f>AVERAGE(O4553,Q4553)</f>
        <v/>
      </c>
      <c r="T4553" s="162">
        <f>AVERAGE(P4553,Q4553)</f>
        <v/>
      </c>
      <c r="U4553" s="41">
        <f>STDEVA(K4553,L4553,M4553,N4553)</f>
        <v/>
      </c>
      <c r="V4553" s="42">
        <f>U4553/Q4553</f>
        <v/>
      </c>
      <c r="W4553" s="43">
        <f>IF(X4553=O4553,"MENOR",IF(X4553=S4553,"PROM[MEN-MED]","PROMEDIO"))</f>
        <v/>
      </c>
      <c r="X4553" s="163">
        <f>IF(V4553&lt;=300%,O4553,IF(AND(V4553&gt;100%,V4553&lt;=150%),S4553,R4553))</f>
        <v/>
      </c>
      <c r="Y4553" s="162">
        <f>ROUND(X4553,0)</f>
        <v/>
      </c>
    </row>
    <row r="4554" ht="15.75" customHeight="1">
      <c r="B4554" s="26" t="inlineStr">
        <is>
          <t>6.</t>
        </is>
      </c>
      <c r="C4554" s="142" t="inlineStr">
        <is>
          <t>SISTEMA DE REFRIGERACIÓN</t>
        </is>
      </c>
      <c r="H4554" s="157" t="n"/>
      <c r="I4554" s="29" t="n"/>
      <c r="J4554" s="29" t="n"/>
      <c r="K4554" s="157" t="n"/>
      <c r="L4554" s="157" t="n"/>
      <c r="M4554" s="157" t="n"/>
      <c r="N4554" s="157" t="n"/>
      <c r="O4554" s="29" t="n"/>
      <c r="P4554" s="29" t="n"/>
      <c r="Q4554" s="29" t="n"/>
      <c r="R4554" s="29" t="n"/>
      <c r="S4554" s="29" t="n"/>
      <c r="T4554" s="29" t="n"/>
      <c r="U4554" s="29" t="n"/>
      <c r="V4554" s="75" t="n"/>
      <c r="W4554" s="29" t="n"/>
      <c r="X4554" s="29" t="n"/>
      <c r="Y4554" s="29" t="n"/>
    </row>
    <row r="4555" ht="15.75" customHeight="1">
      <c r="B4555" s="32" t="inlineStr">
        <is>
          <t>6.1</t>
        </is>
      </c>
      <c r="C4555" s="32" t="n">
        <v>8714199</v>
      </c>
      <c r="D4555" s="59" t="inlineStr">
        <is>
          <t>CAMBIO DE ABRAZADERAS MANGUERAS DE REFRIGERACIÓN</t>
        </is>
      </c>
      <c r="E4555" s="56" t="inlineStr">
        <is>
          <t>cambio de abrazaderas mangueras de refrigeración</t>
        </is>
      </c>
      <c r="F4555" s="32" t="inlineStr">
        <is>
          <t>Unidad</t>
        </is>
      </c>
      <c r="G4555" s="35" t="inlineStr">
        <is>
          <t>suministro</t>
        </is>
      </c>
      <c r="H4555" s="159" t="n">
        <v>104209</v>
      </c>
      <c r="I4555" s="37" t="n">
        <v>158.91</v>
      </c>
      <c r="J4555" s="37" t="n">
        <v>151.76</v>
      </c>
      <c r="K4555" s="160">
        <f>H4555*(I4555/J4555)</f>
        <v/>
      </c>
      <c r="L4555" s="159" t="n">
        <v>168183.5449</v>
      </c>
      <c r="M4555" s="159" t="n">
        <v>163285</v>
      </c>
      <c r="N4555" s="159" t="n">
        <v>176347.8</v>
      </c>
      <c r="O4555" s="162">
        <f>MIN(K4555,L4555,M4555,N4555)</f>
        <v/>
      </c>
      <c r="P4555" s="162">
        <f>MAX(K4555,L4555,M4555,N4555)</f>
        <v/>
      </c>
      <c r="Q4555" s="162">
        <f>MEDIAN(K4555,L4555,M4555,N4555)</f>
        <v/>
      </c>
      <c r="R4555" s="162">
        <f>AVERAGE(K4555,L4555,M4555,N4555)</f>
        <v/>
      </c>
      <c r="S4555" s="162">
        <f>AVERAGE(O4555,Q4555)</f>
        <v/>
      </c>
      <c r="T4555" s="162">
        <f>AVERAGE(P4555,Q4555)</f>
        <v/>
      </c>
      <c r="U4555" s="41">
        <f>STDEVA(K4555,L4555,M4555,N4555)</f>
        <v/>
      </c>
      <c r="V4555" s="42">
        <f>U4555/Q4555</f>
        <v/>
      </c>
      <c r="W4555" s="43">
        <f>IF(X4555=O4555,"MENOR",IF(X4555=S4555,"PROM[MEN-MED]","PROMEDIO"))</f>
        <v/>
      </c>
      <c r="X4555" s="163">
        <f>IF(V4555&lt;=300%,O4555,IF(AND(V4555&gt;100%,V4555&lt;=150%),S4555,R4555))</f>
        <v/>
      </c>
      <c r="Y4555" s="162">
        <f>ROUND(X4555,0)</f>
        <v/>
      </c>
    </row>
    <row r="4556" ht="15.75" customHeight="1">
      <c r="B4556" s="32" t="inlineStr">
        <is>
          <t>6.2</t>
        </is>
      </c>
      <c r="C4556" s="32" t="n">
        <v>8714199</v>
      </c>
      <c r="D4556" s="59" t="inlineStr">
        <is>
          <t>CAMBIO DE BASE TERMOSTATO</t>
        </is>
      </c>
      <c r="E4556" s="56" t="inlineStr">
        <is>
          <t>cambio de base termostato</t>
        </is>
      </c>
      <c r="F4556" s="32" t="inlineStr">
        <is>
          <t>Unidad</t>
        </is>
      </c>
      <c r="G4556" s="35" t="inlineStr">
        <is>
          <t>suministro</t>
        </is>
      </c>
      <c r="H4556" s="159" t="n">
        <v>410372</v>
      </c>
      <c r="I4556" s="37" t="n">
        <v>158.91</v>
      </c>
      <c r="J4556" s="37" t="n">
        <v>151.76</v>
      </c>
      <c r="K4556" s="160">
        <f>H4556*(I4556/J4556)</f>
        <v/>
      </c>
      <c r="L4556" s="159" t="n">
        <v>499744.665</v>
      </c>
      <c r="M4556" s="159" t="n">
        <v>485189</v>
      </c>
      <c r="N4556" s="159" t="n">
        <v>524004.12</v>
      </c>
      <c r="O4556" s="162">
        <f>MIN(K4556,L4556,M4556,N4556)</f>
        <v/>
      </c>
      <c r="P4556" s="162">
        <f>MAX(K4556,L4556,M4556,N4556)</f>
        <v/>
      </c>
      <c r="Q4556" s="162">
        <f>MEDIAN(K4556,L4556,M4556,N4556)</f>
        <v/>
      </c>
      <c r="R4556" s="162">
        <f>AVERAGE(K4556,L4556,M4556,N4556)</f>
        <v/>
      </c>
      <c r="S4556" s="162">
        <f>AVERAGE(O4556,Q4556)</f>
        <v/>
      </c>
      <c r="T4556" s="162">
        <f>AVERAGE(P4556,Q4556)</f>
        <v/>
      </c>
      <c r="U4556" s="41">
        <f>STDEVA(K4556,L4556,M4556,N4556)</f>
        <v/>
      </c>
      <c r="V4556" s="42">
        <f>U4556/Q4556</f>
        <v/>
      </c>
      <c r="W4556" s="43">
        <f>IF(X4556=O4556,"MENOR",IF(X4556=S4556,"PROM[MEN-MED]","PROMEDIO"))</f>
        <v/>
      </c>
      <c r="X4556" s="163">
        <f>IF(V4556&lt;=300%,O4556,IF(AND(V4556&gt;100%,V4556&lt;=150%),S4556,R4556))</f>
        <v/>
      </c>
      <c r="Y4556" s="162">
        <f>ROUND(X4556,0)</f>
        <v/>
      </c>
    </row>
    <row r="4557" ht="15.75" customHeight="1">
      <c r="B4557" s="32" t="inlineStr">
        <is>
          <t>6.3</t>
        </is>
      </c>
      <c r="C4557" s="32" t="n">
        <v>8714199</v>
      </c>
      <c r="D4557" s="59" t="inlineStr">
        <is>
          <t>CAMBIO DE TUBO DE REFRIGERANTE DE MOTOR (BOMBA DE AGUA)</t>
        </is>
      </c>
      <c r="E4557" s="34" t="inlineStr">
        <is>
          <t>cambio de tubo de refrigerante de motor (bomba de agua)</t>
        </is>
      </c>
      <c r="F4557" s="32" t="inlineStr">
        <is>
          <t>Unidad</t>
        </is>
      </c>
      <c r="G4557" s="35" t="inlineStr">
        <is>
          <t>suministro</t>
        </is>
      </c>
      <c r="H4557" s="159" t="n">
        <v>410372</v>
      </c>
      <c r="I4557" s="37" t="n">
        <v>158.91</v>
      </c>
      <c r="J4557" s="37" t="n">
        <v>151.76</v>
      </c>
      <c r="K4557" s="160">
        <f>H4557*(I4557/J4557)</f>
        <v/>
      </c>
      <c r="L4557" s="159" t="n">
        <v>494938.6953</v>
      </c>
      <c r="M4557" s="159" t="n">
        <v>480523</v>
      </c>
      <c r="N4557" s="159" t="n">
        <v>518964.84</v>
      </c>
      <c r="O4557" s="162">
        <f>MIN(K4557,L4557,M4557,N4557)</f>
        <v/>
      </c>
      <c r="P4557" s="162">
        <f>MAX(K4557,L4557,M4557,N4557)</f>
        <v/>
      </c>
      <c r="Q4557" s="162">
        <f>MEDIAN(K4557,L4557,M4557,N4557)</f>
        <v/>
      </c>
      <c r="R4557" s="162">
        <f>AVERAGE(K4557,L4557,M4557,N4557)</f>
        <v/>
      </c>
      <c r="S4557" s="162">
        <f>AVERAGE(O4557,Q4557)</f>
        <v/>
      </c>
      <c r="T4557" s="162">
        <f>AVERAGE(P4557,Q4557)</f>
        <v/>
      </c>
      <c r="U4557" s="41">
        <f>STDEVA(K4557,L4557,M4557,N4557)</f>
        <v/>
      </c>
      <c r="V4557" s="42">
        <f>U4557/Q4557</f>
        <v/>
      </c>
      <c r="W4557" s="43">
        <f>IF(X4557=O4557,"MENOR",IF(X4557=S4557,"PROM[MEN-MED]","PROMEDIO"))</f>
        <v/>
      </c>
      <c r="X4557" s="163">
        <f>IF(V4557&lt;=300%,O4557,IF(AND(V4557&gt;100%,V4557&lt;=150%),S4557,R4557))</f>
        <v/>
      </c>
      <c r="Y4557" s="162">
        <f>ROUND(X4557,0)</f>
        <v/>
      </c>
    </row>
    <row r="4558" ht="15.75" customHeight="1">
      <c r="B4558" s="32" t="inlineStr">
        <is>
          <t>6.4</t>
        </is>
      </c>
      <c r="C4558" s="32" t="n">
        <v>8714199</v>
      </c>
      <c r="D4558" s="59" t="inlineStr">
        <is>
          <t>CAMBIO DE BOMBA DE AGUA</t>
        </is>
      </c>
      <c r="E4558" s="56" t="inlineStr">
        <is>
          <t>cambio de bomba de agua</t>
        </is>
      </c>
      <c r="F4558" s="32" t="inlineStr">
        <is>
          <t>Unidad</t>
        </is>
      </c>
      <c r="G4558" s="35" t="inlineStr">
        <is>
          <t>suministro</t>
        </is>
      </c>
      <c r="H4558" s="159" t="n">
        <v>538587</v>
      </c>
      <c r="I4558" s="37" t="n">
        <v>158.91</v>
      </c>
      <c r="J4558" s="37" t="n">
        <v>151.76</v>
      </c>
      <c r="K4558" s="160">
        <f>H4558*(I4558/J4558)</f>
        <v/>
      </c>
      <c r="L4558" s="159" t="n">
        <v>1319837.8774</v>
      </c>
      <c r="M4558" s="159" t="n">
        <v>1281396</v>
      </c>
      <c r="N4558" s="159" t="n">
        <v>1383907.68</v>
      </c>
      <c r="O4558" s="162">
        <f>MIN(K4558,L4558,M4558,N4558)</f>
        <v/>
      </c>
      <c r="P4558" s="162">
        <f>MAX(K4558,L4558,M4558,N4558)</f>
        <v/>
      </c>
      <c r="Q4558" s="162">
        <f>MEDIAN(K4558,L4558,M4558,N4558)</f>
        <v/>
      </c>
      <c r="R4558" s="162">
        <f>AVERAGE(K4558,L4558,M4558,N4558)</f>
        <v/>
      </c>
      <c r="S4558" s="162">
        <f>AVERAGE(O4558,Q4558)</f>
        <v/>
      </c>
      <c r="T4558" s="162">
        <f>AVERAGE(P4558,Q4558)</f>
        <v/>
      </c>
      <c r="U4558" s="41">
        <f>STDEVA(K4558,L4558,M4558,N4558)</f>
        <v/>
      </c>
      <c r="V4558" s="42">
        <f>U4558/Q4558</f>
        <v/>
      </c>
      <c r="W4558" s="43">
        <f>IF(X4558=O4558,"MENOR",IF(X4558=S4558,"PROM[MEN-MED]","PROMEDIO"))</f>
        <v/>
      </c>
      <c r="X4558" s="163">
        <f>IF(V4558&lt;=300%,O4558,IF(AND(V4558&gt;100%,V4558&lt;=150%),S4558,R4558))</f>
        <v/>
      </c>
      <c r="Y4558" s="162">
        <f>ROUND(X4558,0)</f>
        <v/>
      </c>
    </row>
    <row r="4559" ht="15.75" customHeight="1">
      <c r="B4559" s="32" t="inlineStr">
        <is>
          <t>6.5</t>
        </is>
      </c>
      <c r="C4559" s="32" t="n">
        <v>8714199</v>
      </c>
      <c r="D4559" s="59" t="inlineStr">
        <is>
          <t>CAMBIO DE DEPOSITO RECUPERADOR DE AGUA</t>
        </is>
      </c>
      <c r="E4559" s="34" t="inlineStr">
        <is>
          <t>cambio de deposito recuperador de agua</t>
        </is>
      </c>
      <c r="F4559" s="32" t="inlineStr">
        <is>
          <t>Unidad</t>
        </is>
      </c>
      <c r="G4559" s="35" t="inlineStr">
        <is>
          <t>suministro</t>
        </is>
      </c>
      <c r="H4559" s="159" t="n">
        <v>144425</v>
      </c>
      <c r="I4559" s="37" t="n">
        <v>158.91</v>
      </c>
      <c r="J4559" s="37" t="n">
        <v>151.76</v>
      </c>
      <c r="K4559" s="160">
        <f>H4559*(I4559/J4559)</f>
        <v/>
      </c>
      <c r="L4559" s="159" t="n">
        <v>685546.3741</v>
      </c>
      <c r="M4559" s="159" t="n">
        <v>665579</v>
      </c>
      <c r="N4559" s="159" t="n">
        <v>718825.3199999999</v>
      </c>
      <c r="O4559" s="162">
        <f>MIN(K4559,L4559,M4559,N4559)</f>
        <v/>
      </c>
      <c r="P4559" s="162">
        <f>MAX(K4559,L4559,M4559,N4559)</f>
        <v/>
      </c>
      <c r="Q4559" s="162">
        <f>MEDIAN(K4559,L4559,M4559,N4559)</f>
        <v/>
      </c>
      <c r="R4559" s="162">
        <f>AVERAGE(K4559,L4559,M4559,N4559)</f>
        <v/>
      </c>
      <c r="S4559" s="162">
        <f>AVERAGE(O4559,Q4559)</f>
        <v/>
      </c>
      <c r="T4559" s="162">
        <f>AVERAGE(P4559,Q4559)</f>
        <v/>
      </c>
      <c r="U4559" s="41">
        <f>STDEVA(K4559,L4559,M4559,N4559)</f>
        <v/>
      </c>
      <c r="V4559" s="42">
        <f>U4559/Q4559</f>
        <v/>
      </c>
      <c r="W4559" s="43">
        <f>IF(X4559=O4559,"MENOR",IF(X4559=S4559,"PROM[MEN-MED]","PROMEDIO"))</f>
        <v/>
      </c>
      <c r="X4559" s="163">
        <f>IF(V4559&lt;=300%,O4559,IF(AND(V4559&gt;100%,V4559&lt;=150%),S4559,R4559))</f>
        <v/>
      </c>
      <c r="Y4559" s="162">
        <f>ROUND(X4559,0)</f>
        <v/>
      </c>
    </row>
    <row r="4560" ht="15.75" customHeight="1">
      <c r="B4560" s="32" t="inlineStr">
        <is>
          <t>6.6</t>
        </is>
      </c>
      <c r="C4560" s="32" t="n">
        <v>8714199</v>
      </c>
      <c r="D4560" s="59" t="inlineStr">
        <is>
          <t>CAMBIO DE FILTRO DE AIRE ACONDICIONADO Y/O CABINA</t>
        </is>
      </c>
      <c r="E4560" s="56" t="inlineStr">
        <is>
          <t>cambio de filtro de aire acondicionado y/o cabina</t>
        </is>
      </c>
      <c r="F4560" s="32" t="inlineStr">
        <is>
          <t>Unidad</t>
        </is>
      </c>
      <c r="G4560" s="35" t="inlineStr">
        <is>
          <t>suministro</t>
        </is>
      </c>
      <c r="H4560" s="159" t="n">
        <v>54716</v>
      </c>
      <c r="I4560" s="37" t="n">
        <v>158.91</v>
      </c>
      <c r="J4560" s="37" t="n">
        <v>151.76</v>
      </c>
      <c r="K4560" s="160">
        <f>H4560*(I4560/J4560)</f>
        <v/>
      </c>
      <c r="L4560" s="159" t="n">
        <v>67273.42509999999</v>
      </c>
      <c r="M4560" s="159" t="n">
        <v>65314</v>
      </c>
      <c r="N4560" s="159" t="n">
        <v>70539.12</v>
      </c>
      <c r="O4560" s="162">
        <f>MIN(K4560,L4560,M4560,N4560)</f>
        <v/>
      </c>
      <c r="P4560" s="162">
        <f>MAX(K4560,L4560,M4560,N4560)</f>
        <v/>
      </c>
      <c r="Q4560" s="162">
        <f>MEDIAN(K4560,L4560,M4560,N4560)</f>
        <v/>
      </c>
      <c r="R4560" s="162">
        <f>AVERAGE(K4560,L4560,M4560,N4560)</f>
        <v/>
      </c>
      <c r="S4560" s="162">
        <f>AVERAGE(O4560,Q4560)</f>
        <v/>
      </c>
      <c r="T4560" s="162">
        <f>AVERAGE(P4560,Q4560)</f>
        <v/>
      </c>
      <c r="U4560" s="41">
        <f>STDEVA(K4560,L4560,M4560,N4560)</f>
        <v/>
      </c>
      <c r="V4560" s="42">
        <f>U4560/Q4560</f>
        <v/>
      </c>
      <c r="W4560" s="43">
        <f>IF(X4560=O4560,"MENOR",IF(X4560=S4560,"PROM[MEN-MED]","PROMEDIO"))</f>
        <v/>
      </c>
      <c r="X4560" s="163">
        <f>IF(V4560&lt;=300%,O4560,IF(AND(V4560&gt;100%,V4560&lt;=150%),S4560,R4560))</f>
        <v/>
      </c>
      <c r="Y4560" s="162">
        <f>ROUND(X4560,0)</f>
        <v/>
      </c>
    </row>
    <row r="4561" ht="15.75" customHeight="1">
      <c r="B4561" s="32" t="inlineStr">
        <is>
          <t>6.7</t>
        </is>
      </c>
      <c r="C4561" s="32" t="n">
        <v>8714199</v>
      </c>
      <c r="D4561" s="59" t="inlineStr">
        <is>
          <t>CAMBIO DE MANGUERA INFERIOR DEL RADIADOR</t>
        </is>
      </c>
      <c r="E4561" s="56" t="inlineStr">
        <is>
          <t>cambio de manguera inferior del radiador</t>
        </is>
      </c>
      <c r="F4561" s="32" t="inlineStr">
        <is>
          <t>Unidad</t>
        </is>
      </c>
      <c r="G4561" s="35" t="inlineStr">
        <is>
          <t>suministro</t>
        </is>
      </c>
      <c r="H4561" s="159" t="n">
        <v>102840</v>
      </c>
      <c r="I4561" s="37" t="n">
        <v>158.91</v>
      </c>
      <c r="J4561" s="37" t="n">
        <v>151.76</v>
      </c>
      <c r="K4561" s="160">
        <f>H4561*(I4561/J4561)</f>
        <v/>
      </c>
      <c r="L4561" s="159" t="n">
        <v>169785.2016</v>
      </c>
      <c r="M4561" s="159" t="n">
        <v>164840</v>
      </c>
      <c r="N4561" s="159" t="n">
        <v>178027.2</v>
      </c>
      <c r="O4561" s="162">
        <f>MIN(K4561,L4561,M4561,N4561)</f>
        <v/>
      </c>
      <c r="P4561" s="162">
        <f>MAX(K4561,L4561,M4561,N4561)</f>
        <v/>
      </c>
      <c r="Q4561" s="162">
        <f>MEDIAN(K4561,L4561,M4561,N4561)</f>
        <v/>
      </c>
      <c r="R4561" s="162">
        <f>AVERAGE(K4561,L4561,M4561,N4561)</f>
        <v/>
      </c>
      <c r="S4561" s="162">
        <f>AVERAGE(O4561,Q4561)</f>
        <v/>
      </c>
      <c r="T4561" s="162">
        <f>AVERAGE(P4561,Q4561)</f>
        <v/>
      </c>
      <c r="U4561" s="41">
        <f>STDEVA(K4561,L4561,M4561,N4561)</f>
        <v/>
      </c>
      <c r="V4561" s="42">
        <f>U4561/Q4561</f>
        <v/>
      </c>
      <c r="W4561" s="43">
        <f>IF(X4561=O4561,"MENOR",IF(X4561=S4561,"PROM[MEN-MED]","PROMEDIO"))</f>
        <v/>
      </c>
      <c r="X4561" s="163">
        <f>IF(V4561&lt;=300%,O4561,IF(AND(V4561&gt;100%,V4561&lt;=150%),S4561,R4561))</f>
        <v/>
      </c>
      <c r="Y4561" s="162">
        <f>ROUND(X4561,0)</f>
        <v/>
      </c>
    </row>
    <row r="4562" ht="15.75" customHeight="1">
      <c r="B4562" s="32" t="inlineStr">
        <is>
          <t>6.8</t>
        </is>
      </c>
      <c r="C4562" s="32" t="n">
        <v>8714199</v>
      </c>
      <c r="D4562" s="59" t="inlineStr">
        <is>
          <t>CAMBIO DE MANGUERA SUPERIOR DEL RADIADOR</t>
        </is>
      </c>
      <c r="E4562" s="34" t="inlineStr">
        <is>
          <t>cambio de manguera superior del radiador</t>
        </is>
      </c>
      <c r="F4562" s="32" t="inlineStr">
        <is>
          <t>Unidad</t>
        </is>
      </c>
      <c r="G4562" s="35" t="inlineStr">
        <is>
          <t>suministro</t>
        </is>
      </c>
      <c r="H4562" s="159" t="n">
        <v>102012</v>
      </c>
      <c r="I4562" s="37" t="n">
        <v>158.91</v>
      </c>
      <c r="J4562" s="37" t="n">
        <v>151.76</v>
      </c>
      <c r="K4562" s="160">
        <f>H4562*(I4562/J4562)</f>
        <v/>
      </c>
      <c r="L4562" s="159" t="n">
        <v>168183.5449</v>
      </c>
      <c r="M4562" s="159" t="n">
        <v>163285</v>
      </c>
      <c r="N4562" s="159" t="n">
        <v>176347.8</v>
      </c>
      <c r="O4562" s="162">
        <f>MIN(K4562,L4562,M4562,N4562)</f>
        <v/>
      </c>
      <c r="P4562" s="162">
        <f>MAX(K4562,L4562,M4562,N4562)</f>
        <v/>
      </c>
      <c r="Q4562" s="162">
        <f>MEDIAN(K4562,L4562,M4562,N4562)</f>
        <v/>
      </c>
      <c r="R4562" s="162">
        <f>AVERAGE(K4562,L4562,M4562,N4562)</f>
        <v/>
      </c>
      <c r="S4562" s="162">
        <f>AVERAGE(O4562,Q4562)</f>
        <v/>
      </c>
      <c r="T4562" s="162">
        <f>AVERAGE(P4562,Q4562)</f>
        <v/>
      </c>
      <c r="U4562" s="41">
        <f>STDEVA(K4562,L4562,M4562,N4562)</f>
        <v/>
      </c>
      <c r="V4562" s="42">
        <f>U4562/Q4562</f>
        <v/>
      </c>
      <c r="W4562" s="43">
        <f>IF(X4562=O4562,"MENOR",IF(X4562=S4562,"PROM[MEN-MED]","PROMEDIO"))</f>
        <v/>
      </c>
      <c r="X4562" s="163">
        <f>IF(V4562&lt;=300%,O4562,IF(AND(V4562&gt;100%,V4562&lt;=150%),S4562,R4562))</f>
        <v/>
      </c>
      <c r="Y4562" s="162">
        <f>ROUND(X4562,0)</f>
        <v/>
      </c>
    </row>
    <row r="4563" ht="15.75" customHeight="1">
      <c r="B4563" s="32" t="inlineStr">
        <is>
          <t>6.9</t>
        </is>
      </c>
      <c r="C4563" s="32" t="n">
        <v>8714199</v>
      </c>
      <c r="D4563" s="59" t="inlineStr">
        <is>
          <t>CAMBIO DE MANGUERAS DEPOSITO REFRIGERANTE</t>
        </is>
      </c>
      <c r="E4563" s="34" t="inlineStr">
        <is>
          <t>cambio de mangueras deposito refrigerante</t>
        </is>
      </c>
      <c r="F4563" s="32" t="inlineStr">
        <is>
          <t>Unidad</t>
        </is>
      </c>
      <c r="G4563" s="35" t="inlineStr">
        <is>
          <t>suministro</t>
        </is>
      </c>
      <c r="H4563" s="159" t="n">
        <v>136791</v>
      </c>
      <c r="I4563" s="37" t="n">
        <v>158.91</v>
      </c>
      <c r="J4563" s="37" t="n">
        <v>151.76</v>
      </c>
      <c r="K4563" s="160">
        <f>H4563*(I4563/J4563)</f>
        <v/>
      </c>
      <c r="L4563" s="159" t="n">
        <v>166581.9001</v>
      </c>
      <c r="M4563" s="159" t="n">
        <v>161730</v>
      </c>
      <c r="N4563" s="159" t="n">
        <v>174668.4</v>
      </c>
      <c r="O4563" s="162">
        <f>MIN(K4563,L4563,M4563,N4563)</f>
        <v/>
      </c>
      <c r="P4563" s="162">
        <f>MAX(K4563,L4563,M4563,N4563)</f>
        <v/>
      </c>
      <c r="Q4563" s="162">
        <f>MEDIAN(K4563,L4563,M4563,N4563)</f>
        <v/>
      </c>
      <c r="R4563" s="162">
        <f>AVERAGE(K4563,L4563,M4563,N4563)</f>
        <v/>
      </c>
      <c r="S4563" s="162">
        <f>AVERAGE(O4563,Q4563)</f>
        <v/>
      </c>
      <c r="T4563" s="162">
        <f>AVERAGE(P4563,Q4563)</f>
        <v/>
      </c>
      <c r="U4563" s="41">
        <f>STDEVA(K4563,L4563,M4563,N4563)</f>
        <v/>
      </c>
      <c r="V4563" s="42">
        <f>U4563/Q4563</f>
        <v/>
      </c>
      <c r="W4563" s="43">
        <f>IF(X4563=O4563,"MENOR",IF(X4563=S4563,"PROM[MEN-MED]","PROMEDIO"))</f>
        <v/>
      </c>
      <c r="X4563" s="163">
        <f>IF(V4563&lt;=300%,O4563,IF(AND(V4563&gt;100%,V4563&lt;=150%),S4563,R4563))</f>
        <v/>
      </c>
      <c r="Y4563" s="162">
        <f>ROUND(X4563,0)</f>
        <v/>
      </c>
    </row>
    <row r="4564" ht="15.75" customHeight="1">
      <c r="B4564" s="32" t="inlineStr">
        <is>
          <t>6.10</t>
        </is>
      </c>
      <c r="C4564" s="32" t="n">
        <v>8714199</v>
      </c>
      <c r="D4564" s="59" t="inlineStr">
        <is>
          <t>CAMBIO DE RADIADOR DE REFRIGERACIÓN</t>
        </is>
      </c>
      <c r="E4564" s="34" t="inlineStr">
        <is>
          <t>cambio de radiador de refrigeración</t>
        </is>
      </c>
      <c r="F4564" s="32" t="inlineStr">
        <is>
          <t>Unidad</t>
        </is>
      </c>
      <c r="G4564" s="35" t="inlineStr">
        <is>
          <t>suministro</t>
        </is>
      </c>
      <c r="H4564" s="159" t="n">
        <v>269294</v>
      </c>
      <c r="I4564" s="37" t="n">
        <v>158.91</v>
      </c>
      <c r="J4564" s="37" t="n">
        <v>151.76</v>
      </c>
      <c r="K4564" s="160">
        <f>H4564*(I4564/J4564)</f>
        <v/>
      </c>
      <c r="L4564" s="159" t="n">
        <v>672733.1681</v>
      </c>
      <c r="M4564" s="159" t="n">
        <v>653139</v>
      </c>
      <c r="N4564" s="159" t="n">
        <v>705390.12</v>
      </c>
      <c r="O4564" s="162">
        <f>MIN(K4564,L4564,M4564,N4564)</f>
        <v/>
      </c>
      <c r="P4564" s="162">
        <f>MAX(K4564,L4564,M4564,N4564)</f>
        <v/>
      </c>
      <c r="Q4564" s="162">
        <f>MEDIAN(K4564,L4564,M4564,N4564)</f>
        <v/>
      </c>
      <c r="R4564" s="162">
        <f>AVERAGE(K4564,L4564,M4564,N4564)</f>
        <v/>
      </c>
      <c r="S4564" s="162">
        <f>AVERAGE(O4564,Q4564)</f>
        <v/>
      </c>
      <c r="T4564" s="162">
        <f>AVERAGE(P4564,Q4564)</f>
        <v/>
      </c>
      <c r="U4564" s="41">
        <f>STDEVA(K4564,L4564,M4564,N4564)</f>
        <v/>
      </c>
      <c r="V4564" s="42">
        <f>U4564/Q4564</f>
        <v/>
      </c>
      <c r="W4564" s="43">
        <f>IF(X4564=O4564,"MENOR",IF(X4564=S4564,"PROM[MEN-MED]","PROMEDIO"))</f>
        <v/>
      </c>
      <c r="X4564" s="163">
        <f>IF(V4564&lt;=300%,O4564,IF(AND(V4564&gt;100%,V4564&lt;=150%),S4564,R4564))</f>
        <v/>
      </c>
      <c r="Y4564" s="162">
        <f>ROUND(X4564,0)</f>
        <v/>
      </c>
    </row>
    <row r="4565" ht="15.75" customHeight="1">
      <c r="B4565" s="32" t="inlineStr">
        <is>
          <t>6.11</t>
        </is>
      </c>
      <c r="C4565" s="32" t="n">
        <v>8714199</v>
      </c>
      <c r="D4565" s="59" t="inlineStr">
        <is>
          <t>CAMBIO DE TERMOSTATO</t>
        </is>
      </c>
      <c r="E4565" s="34" t="inlineStr">
        <is>
          <t>cambio de termostato</t>
        </is>
      </c>
      <c r="F4565" s="32" t="inlineStr">
        <is>
          <t>Unidad</t>
        </is>
      </c>
      <c r="G4565" s="35" t="inlineStr">
        <is>
          <t>suministro</t>
        </is>
      </c>
      <c r="H4565" s="159" t="n">
        <v>332591</v>
      </c>
      <c r="I4565" s="37" t="n">
        <v>158.91</v>
      </c>
      <c r="J4565" s="37" t="n">
        <v>151.76</v>
      </c>
      <c r="K4565" s="160">
        <f>H4565*(I4565/J4565)</f>
        <v/>
      </c>
      <c r="L4565" s="159" t="n">
        <v>679139.7711</v>
      </c>
      <c r="M4565" s="159" t="n">
        <v>659359</v>
      </c>
      <c r="N4565" s="159" t="n">
        <v>712107.72</v>
      </c>
      <c r="O4565" s="162">
        <f>MIN(K4565,L4565,M4565,N4565)</f>
        <v/>
      </c>
      <c r="P4565" s="162">
        <f>MAX(K4565,L4565,M4565,N4565)</f>
        <v/>
      </c>
      <c r="Q4565" s="162">
        <f>MEDIAN(K4565,L4565,M4565,N4565)</f>
        <v/>
      </c>
      <c r="R4565" s="162">
        <f>AVERAGE(K4565,L4565,M4565,N4565)</f>
        <v/>
      </c>
      <c r="S4565" s="162">
        <f>AVERAGE(O4565,Q4565)</f>
        <v/>
      </c>
      <c r="T4565" s="162">
        <f>AVERAGE(P4565,Q4565)</f>
        <v/>
      </c>
      <c r="U4565" s="41">
        <f>STDEVA(K4565,L4565,M4565,N4565)</f>
        <v/>
      </c>
      <c r="V4565" s="42">
        <f>U4565/Q4565</f>
        <v/>
      </c>
      <c r="W4565" s="43">
        <f>IF(X4565=O4565,"MENOR",IF(X4565=S4565,"PROM[MEN-MED]","PROMEDIO"))</f>
        <v/>
      </c>
      <c r="X4565" s="163">
        <f>IF(V4565&lt;=300%,O4565,IF(AND(V4565&gt;100%,V4565&lt;=150%),S4565,R4565))</f>
        <v/>
      </c>
      <c r="Y4565" s="162">
        <f>ROUND(X4565,0)</f>
        <v/>
      </c>
    </row>
    <row r="4566" ht="15.75" customHeight="1">
      <c r="B4566" s="32" t="inlineStr">
        <is>
          <t>6.12</t>
        </is>
      </c>
      <c r="C4566" s="32" t="n">
        <v>8714199</v>
      </c>
      <c r="D4566" s="59" t="inlineStr">
        <is>
          <t>CAMBIO DE VENTILADOR DE REFRIGERACION DE MOTOR</t>
        </is>
      </c>
      <c r="E4566" s="34" t="inlineStr">
        <is>
          <t>cambio de ventilador de refrigeracion de motor</t>
        </is>
      </c>
      <c r="F4566" s="32" t="inlineStr">
        <is>
          <t>Unidad</t>
        </is>
      </c>
      <c r="G4566" s="35" t="inlineStr">
        <is>
          <t>suministro</t>
        </is>
      </c>
      <c r="H4566" s="159" t="n">
        <v>502774</v>
      </c>
      <c r="I4566" s="37" t="n">
        <v>158.91</v>
      </c>
      <c r="J4566" s="37" t="n">
        <v>151.76</v>
      </c>
      <c r="K4566" s="160">
        <f>H4566*(I4566/J4566)</f>
        <v/>
      </c>
      <c r="L4566" s="159" t="n">
        <v>1188494.3406</v>
      </c>
      <c r="M4566" s="159" t="n">
        <v>1153878</v>
      </c>
      <c r="N4566" s="159" t="n">
        <v>1246188.24</v>
      </c>
      <c r="O4566" s="162">
        <f>MIN(K4566,L4566,M4566,N4566)</f>
        <v/>
      </c>
      <c r="P4566" s="162">
        <f>MAX(K4566,L4566,M4566,N4566)</f>
        <v/>
      </c>
      <c r="Q4566" s="162">
        <f>MEDIAN(K4566,L4566,M4566,N4566)</f>
        <v/>
      </c>
      <c r="R4566" s="162">
        <f>AVERAGE(K4566,L4566,M4566,N4566)</f>
        <v/>
      </c>
      <c r="S4566" s="162">
        <f>AVERAGE(O4566,Q4566)</f>
        <v/>
      </c>
      <c r="T4566" s="162">
        <f>AVERAGE(P4566,Q4566)</f>
        <v/>
      </c>
      <c r="U4566" s="41">
        <f>STDEVA(K4566,L4566,M4566,N4566)</f>
        <v/>
      </c>
      <c r="V4566" s="42">
        <f>U4566/Q4566</f>
        <v/>
      </c>
      <c r="W4566" s="43">
        <f>IF(X4566=O4566,"MENOR",IF(X4566=S4566,"PROM[MEN-MED]","PROMEDIO"))</f>
        <v/>
      </c>
      <c r="X4566" s="163">
        <f>IF(V4566&lt;=300%,O4566,IF(AND(V4566&gt;100%,V4566&lt;=150%),S4566,R4566))</f>
        <v/>
      </c>
      <c r="Y4566" s="162">
        <f>ROUND(X4566,0)</f>
        <v/>
      </c>
    </row>
    <row r="4567" ht="15.75" customHeight="1">
      <c r="B4567" s="26" t="inlineStr">
        <is>
          <t>7.</t>
        </is>
      </c>
      <c r="C4567" s="142" t="inlineStr">
        <is>
          <t>MOTOR  Y SISTEMA DE ALIMENTACIÓN</t>
        </is>
      </c>
      <c r="H4567" s="157" t="n"/>
      <c r="I4567" s="29" t="n"/>
      <c r="J4567" s="29" t="n"/>
      <c r="K4567" s="157" t="n"/>
      <c r="L4567" s="157" t="n"/>
      <c r="M4567" s="157" t="n"/>
      <c r="N4567" s="157" t="n"/>
      <c r="O4567" s="29" t="n"/>
      <c r="P4567" s="29" t="n"/>
      <c r="Q4567" s="29" t="n"/>
      <c r="R4567" s="29" t="n"/>
      <c r="S4567" s="29" t="n"/>
      <c r="T4567" s="29" t="n"/>
      <c r="U4567" s="29" t="n"/>
      <c r="V4567" s="75" t="n"/>
      <c r="W4567" s="29" t="n"/>
      <c r="X4567" s="29" t="n"/>
      <c r="Y4567" s="29" t="n"/>
    </row>
    <row r="4568" ht="15.75" customHeight="1">
      <c r="B4568" s="57" t="inlineStr">
        <is>
          <t>7.1</t>
        </is>
      </c>
      <c r="C4568" s="32" t="n">
        <v>8714199</v>
      </c>
      <c r="D4568" s="59" t="inlineStr">
        <is>
          <t>CAMBIO DE SOPORTES DEL MOTOR</t>
        </is>
      </c>
      <c r="E4568" s="34" t="inlineStr">
        <is>
          <t>cambio de soportes del motor</t>
        </is>
      </c>
      <c r="F4568" s="32" t="inlineStr">
        <is>
          <t>Unidad</t>
        </is>
      </c>
      <c r="G4568" s="35" t="inlineStr">
        <is>
          <t>suministro</t>
        </is>
      </c>
      <c r="H4568" s="159" t="n">
        <v>547162</v>
      </c>
      <c r="I4568" s="37" t="n">
        <v>158.91</v>
      </c>
      <c r="J4568" s="37" t="n">
        <v>151.76</v>
      </c>
      <c r="K4568" s="160">
        <f>H4568*(I4568/J4568)</f>
        <v/>
      </c>
      <c r="L4568" s="159" t="n">
        <v>672733.1681</v>
      </c>
      <c r="M4568" s="159" t="n">
        <v>653139</v>
      </c>
      <c r="N4568" s="159" t="n">
        <v>705390.12</v>
      </c>
      <c r="O4568" s="162">
        <f>MIN(K4568,L4568,M4568,N4568)</f>
        <v/>
      </c>
      <c r="P4568" s="162">
        <f>MAX(K4568,L4568,M4568,N4568)</f>
        <v/>
      </c>
      <c r="Q4568" s="162">
        <f>MEDIAN(K4568,L4568,M4568,N4568)</f>
        <v/>
      </c>
      <c r="R4568" s="162">
        <f>AVERAGE(K4568,L4568,M4568,N4568)</f>
        <v/>
      </c>
      <c r="S4568" s="162">
        <f>AVERAGE(O4568,Q4568)</f>
        <v/>
      </c>
      <c r="T4568" s="162">
        <f>AVERAGE(P4568,Q4568)</f>
        <v/>
      </c>
      <c r="U4568" s="41">
        <f>STDEVA(K4568,L4568,M4568,N4568)</f>
        <v/>
      </c>
      <c r="V4568" s="42">
        <f>U4568/Q4568</f>
        <v/>
      </c>
      <c r="W4568" s="43">
        <f>IF(X4568=O4568,"MENOR",IF(X4568=S4568,"PROM[MEN-MED]","PROMEDIO"))</f>
        <v/>
      </c>
      <c r="X4568" s="163">
        <f>IF(V4568&lt;=300%,O4568,IF(AND(V4568&gt;100%,V4568&lt;=150%),S4568,R4568))</f>
        <v/>
      </c>
      <c r="Y4568" s="162">
        <f>ROUND(X4568,0)</f>
        <v/>
      </c>
    </row>
    <row r="4569" ht="15.75" customHeight="1">
      <c r="B4569" s="57" t="inlineStr">
        <is>
          <t>7.2</t>
        </is>
      </c>
      <c r="C4569" s="32" t="n">
        <v>8714199</v>
      </c>
      <c r="D4569" s="58" t="inlineStr">
        <is>
          <t>CAMBIO DE JUEGO CORREA DE DISTRIBUCION (REPARTICION)</t>
        </is>
      </c>
      <c r="E4569" s="34" t="inlineStr">
        <is>
          <t>cambio de juego correa de distribucion (reparticion)</t>
        </is>
      </c>
      <c r="F4569" s="32" t="inlineStr">
        <is>
          <t>Juego</t>
        </is>
      </c>
      <c r="G4569" s="35" t="inlineStr">
        <is>
          <t>suministro</t>
        </is>
      </c>
      <c r="H4569" s="159" t="n">
        <v>949620</v>
      </c>
      <c r="I4569" s="37" t="n">
        <v>158.91</v>
      </c>
      <c r="J4569" s="37" t="n">
        <v>151.76</v>
      </c>
      <c r="K4569" s="160">
        <f>H4569*(I4569/J4569)</f>
        <v/>
      </c>
      <c r="L4569" s="159" t="n">
        <v>1177282.7913</v>
      </c>
      <c r="M4569" s="159" t="n">
        <v>1142993</v>
      </c>
      <c r="N4569" s="159" t="n">
        <v>1234432.44</v>
      </c>
      <c r="O4569" s="162">
        <f>MIN(K4569,L4569,M4569,N4569)</f>
        <v/>
      </c>
      <c r="P4569" s="162">
        <f>MAX(K4569,L4569,M4569,N4569)</f>
        <v/>
      </c>
      <c r="Q4569" s="162">
        <f>MEDIAN(K4569,L4569,M4569,N4569)</f>
        <v/>
      </c>
      <c r="R4569" s="162">
        <f>AVERAGE(K4569,L4569,M4569,N4569)</f>
        <v/>
      </c>
      <c r="S4569" s="162">
        <f>AVERAGE(O4569,Q4569)</f>
        <v/>
      </c>
      <c r="T4569" s="162">
        <f>AVERAGE(P4569,Q4569)</f>
        <v/>
      </c>
      <c r="U4569" s="41">
        <f>STDEVA(K4569,L4569,M4569,N4569)</f>
        <v/>
      </c>
      <c r="V4569" s="42">
        <f>U4569/Q4569</f>
        <v/>
      </c>
      <c r="W4569" s="43">
        <f>IF(X4569=O4569,"MENOR",IF(X4569=S4569,"PROM[MEN-MED]","PROMEDIO"))</f>
        <v/>
      </c>
      <c r="X4569" s="163">
        <f>IF(V4569&lt;=300%,O4569,IF(AND(V4569&gt;100%,V4569&lt;=150%),S4569,R4569))</f>
        <v/>
      </c>
      <c r="Y4569" s="162">
        <f>ROUND(X4569,0)</f>
        <v/>
      </c>
    </row>
    <row r="4570" ht="15.75" customHeight="1">
      <c r="B4570" s="57" t="inlineStr">
        <is>
          <t>7.3</t>
        </is>
      </c>
      <c r="C4570" s="32" t="n">
        <v>8714199</v>
      </c>
      <c r="D4570" s="59" t="inlineStr">
        <is>
          <t>CAMBIO DE ABRAZADERAS DE MANGURERAS SISTEMA DE ALIMENTACION</t>
        </is>
      </c>
      <c r="E4570" s="34" t="inlineStr">
        <is>
          <t>cambio de abrazaderas de mangureras sistema de alimentacion</t>
        </is>
      </c>
      <c r="F4570" s="32" t="inlineStr">
        <is>
          <t>Unidad</t>
        </is>
      </c>
      <c r="G4570" s="35" t="inlineStr">
        <is>
          <t>suministro</t>
        </is>
      </c>
      <c r="H4570" s="159" t="n">
        <v>136791</v>
      </c>
      <c r="I4570" s="37" t="n">
        <v>158.91</v>
      </c>
      <c r="J4570" s="37" t="n">
        <v>151.76</v>
      </c>
      <c r="K4570" s="160">
        <f>H4570*(I4570/J4570)</f>
        <v/>
      </c>
      <c r="L4570" s="159" t="n">
        <v>171386.8464</v>
      </c>
      <c r="M4570" s="159" t="n">
        <v>166395</v>
      </c>
      <c r="N4570" s="159" t="n">
        <v>179706.6</v>
      </c>
      <c r="O4570" s="162">
        <f>MIN(K4570,L4570,M4570,N4570)</f>
        <v/>
      </c>
      <c r="P4570" s="162">
        <f>MAX(K4570,L4570,M4570,N4570)</f>
        <v/>
      </c>
      <c r="Q4570" s="162">
        <f>MEDIAN(K4570,L4570,M4570,N4570)</f>
        <v/>
      </c>
      <c r="R4570" s="162">
        <f>AVERAGE(K4570,L4570,M4570,N4570)</f>
        <v/>
      </c>
      <c r="S4570" s="162">
        <f>AVERAGE(O4570,Q4570)</f>
        <v/>
      </c>
      <c r="T4570" s="162">
        <f>AVERAGE(P4570,Q4570)</f>
        <v/>
      </c>
      <c r="U4570" s="41">
        <f>STDEVA(K4570,L4570,M4570,N4570)</f>
        <v/>
      </c>
      <c r="V4570" s="42">
        <f>U4570/Q4570</f>
        <v/>
      </c>
      <c r="W4570" s="43">
        <f>IF(X4570=O4570,"MENOR",IF(X4570=S4570,"PROM[MEN-MED]","PROMEDIO"))</f>
        <v/>
      </c>
      <c r="X4570" s="163">
        <f>IF(V4570&lt;=300%,O4570,IF(AND(V4570&gt;100%,V4570&lt;=150%),S4570,R4570))</f>
        <v/>
      </c>
      <c r="Y4570" s="162">
        <f>ROUND(X4570,0)</f>
        <v/>
      </c>
    </row>
    <row r="4571" ht="15.75" customHeight="1">
      <c r="B4571" s="57" t="inlineStr">
        <is>
          <t>7.4</t>
        </is>
      </c>
      <c r="C4571" s="32" t="n">
        <v>8714199</v>
      </c>
      <c r="D4571" s="59" t="inlineStr">
        <is>
          <t>CAMBIO DE CUERPO DE ACELERACIÓN (CUERPO DE MARIPOSA)</t>
        </is>
      </c>
      <c r="E4571" s="56" t="inlineStr">
        <is>
          <t>cambio de cuerpo de aceleración (cuerpo de mariposa)</t>
        </is>
      </c>
      <c r="F4571" s="32" t="inlineStr">
        <is>
          <t>Unidad</t>
        </is>
      </c>
      <c r="G4571" s="35" t="inlineStr">
        <is>
          <t>suministro</t>
        </is>
      </c>
      <c r="H4571" s="159" t="n">
        <v>627251</v>
      </c>
      <c r="I4571" s="37" t="n">
        <v>158.91</v>
      </c>
      <c r="J4571" s="37" t="n">
        <v>151.76</v>
      </c>
      <c r="K4571" s="160">
        <f>H4571*(I4571/J4571)</f>
        <v/>
      </c>
      <c r="L4571" s="159" t="n">
        <v>1188494.3406</v>
      </c>
      <c r="M4571" s="159" t="n">
        <v>1153878</v>
      </c>
      <c r="N4571" s="159" t="n">
        <v>1246188.24</v>
      </c>
      <c r="O4571" s="162">
        <f>MIN(K4571,L4571,M4571,N4571)</f>
        <v/>
      </c>
      <c r="P4571" s="162">
        <f>MAX(K4571,L4571,M4571,N4571)</f>
        <v/>
      </c>
      <c r="Q4571" s="162">
        <f>MEDIAN(K4571,L4571,M4571,N4571)</f>
        <v/>
      </c>
      <c r="R4571" s="162">
        <f>AVERAGE(K4571,L4571,M4571,N4571)</f>
        <v/>
      </c>
      <c r="S4571" s="162">
        <f>AVERAGE(O4571,Q4571)</f>
        <v/>
      </c>
      <c r="T4571" s="162">
        <f>AVERAGE(P4571,Q4571)</f>
        <v/>
      </c>
      <c r="U4571" s="41">
        <f>STDEVA(K4571,L4571,M4571,N4571)</f>
        <v/>
      </c>
      <c r="V4571" s="42">
        <f>U4571/Q4571</f>
        <v/>
      </c>
      <c r="W4571" s="43">
        <f>IF(X4571=O4571,"MENOR",IF(X4571=S4571,"PROM[MEN-MED]","PROMEDIO"))</f>
        <v/>
      </c>
      <c r="X4571" s="163">
        <f>IF(V4571&lt;=300%,O4571,IF(AND(V4571&gt;100%,V4571&lt;=150%),S4571,R4571))</f>
        <v/>
      </c>
      <c r="Y4571" s="162">
        <f>ROUND(X4571,0)</f>
        <v/>
      </c>
    </row>
    <row r="4572" ht="15.75" customHeight="1">
      <c r="B4572" s="57" t="inlineStr">
        <is>
          <t>7.5</t>
        </is>
      </c>
      <c r="C4572" s="32" t="n">
        <v>8714199</v>
      </c>
      <c r="D4572" s="59" t="inlineStr">
        <is>
          <t>CAMBIO DE FILTRO DE AIRE</t>
        </is>
      </c>
      <c r="E4572" s="56" t="inlineStr">
        <is>
          <t>cambio de filtro de aire</t>
        </is>
      </c>
      <c r="F4572" s="32" t="inlineStr">
        <is>
          <t>Unidad</t>
        </is>
      </c>
      <c r="G4572" s="35" t="inlineStr">
        <is>
          <t>suministro</t>
        </is>
      </c>
      <c r="H4572" s="159" t="n">
        <v>54716</v>
      </c>
      <c r="I4572" s="37" t="n">
        <v>158.91</v>
      </c>
      <c r="J4572" s="37" t="n">
        <v>151.76</v>
      </c>
      <c r="K4572" s="160">
        <f>H4572*(I4572/J4572)</f>
        <v/>
      </c>
      <c r="L4572" s="159" t="n">
        <v>66632.7648</v>
      </c>
      <c r="M4572" s="159" t="n">
        <v>64692</v>
      </c>
      <c r="N4572" s="159" t="n">
        <v>69867.36</v>
      </c>
      <c r="O4572" s="162">
        <f>MIN(K4572,L4572,M4572,N4572)</f>
        <v/>
      </c>
      <c r="P4572" s="162">
        <f>MAX(K4572,L4572,M4572,N4572)</f>
        <v/>
      </c>
      <c r="Q4572" s="162">
        <f>MEDIAN(K4572,L4572,M4572,N4572)</f>
        <v/>
      </c>
      <c r="R4572" s="162">
        <f>AVERAGE(K4572,L4572,M4572,N4572)</f>
        <v/>
      </c>
      <c r="S4572" s="162">
        <f>AVERAGE(O4572,Q4572)</f>
        <v/>
      </c>
      <c r="T4572" s="162">
        <f>AVERAGE(P4572,Q4572)</f>
        <v/>
      </c>
      <c r="U4572" s="41">
        <f>STDEVA(K4572,L4572,M4572,N4572)</f>
        <v/>
      </c>
      <c r="V4572" s="42">
        <f>U4572/Q4572</f>
        <v/>
      </c>
      <c r="W4572" s="43">
        <f>IF(X4572=O4572,"MENOR",IF(X4572=S4572,"PROM[MEN-MED]","PROMEDIO"))</f>
        <v/>
      </c>
      <c r="X4572" s="163">
        <f>IF(V4572&lt;=300%,O4572,IF(AND(V4572&gt;100%,V4572&lt;=150%),S4572,R4572))</f>
        <v/>
      </c>
      <c r="Y4572" s="162">
        <f>ROUND(X4572,0)</f>
        <v/>
      </c>
    </row>
    <row r="4573" ht="15.75" customHeight="1">
      <c r="B4573" s="57" t="inlineStr">
        <is>
          <t>7.6</t>
        </is>
      </c>
      <c r="C4573" s="32" t="n">
        <v>8714199</v>
      </c>
      <c r="D4573" s="59" t="inlineStr">
        <is>
          <t xml:space="preserve">CAMBIO DE FILTRO DE COMBUSTIBLE </t>
        </is>
      </c>
      <c r="E4573" s="56" t="inlineStr">
        <is>
          <t xml:space="preserve">cambio de filtro de combustible </t>
        </is>
      </c>
      <c r="F4573" s="32" t="inlineStr">
        <is>
          <t>Unidad</t>
        </is>
      </c>
      <c r="G4573" s="35" t="inlineStr">
        <is>
          <t>suministro</t>
        </is>
      </c>
      <c r="H4573" s="159" t="n">
        <v>152932</v>
      </c>
      <c r="I4573" s="37" t="n">
        <v>158.91</v>
      </c>
      <c r="J4573" s="37" t="n">
        <v>151.76</v>
      </c>
      <c r="K4573" s="160">
        <f>H4573*(I4573/J4573)</f>
        <v/>
      </c>
      <c r="L4573" s="159" t="n">
        <v>329959.4753</v>
      </c>
      <c r="M4573" s="159" t="n">
        <v>320349</v>
      </c>
      <c r="N4573" s="159" t="n">
        <v>345976.92</v>
      </c>
      <c r="O4573" s="162">
        <f>MIN(K4573,L4573,M4573,N4573)</f>
        <v/>
      </c>
      <c r="P4573" s="162">
        <f>MAX(K4573,L4573,M4573,N4573)</f>
        <v/>
      </c>
      <c r="Q4573" s="162">
        <f>MEDIAN(K4573,L4573,M4573,N4573)</f>
        <v/>
      </c>
      <c r="R4573" s="162">
        <f>AVERAGE(K4573,L4573,M4573,N4573)</f>
        <v/>
      </c>
      <c r="S4573" s="162">
        <f>AVERAGE(O4573,Q4573)</f>
        <v/>
      </c>
      <c r="T4573" s="162">
        <f>AVERAGE(P4573,Q4573)</f>
        <v/>
      </c>
      <c r="U4573" s="41">
        <f>STDEVA(K4573,L4573,M4573,N4573)</f>
        <v/>
      </c>
      <c r="V4573" s="42">
        <f>U4573/Q4573</f>
        <v/>
      </c>
      <c r="W4573" s="43">
        <f>IF(X4573=O4573,"MENOR",IF(X4573=S4573,"PROM[MEN-MED]","PROMEDIO"))</f>
        <v/>
      </c>
      <c r="X4573" s="163">
        <f>IF(V4573&lt;=300%,O4573,IF(AND(V4573&gt;100%,V4573&lt;=150%),S4573,R4573))</f>
        <v/>
      </c>
      <c r="Y4573" s="162">
        <f>ROUND(X4573,0)</f>
        <v/>
      </c>
    </row>
    <row r="4574" ht="15.75" customHeight="1">
      <c r="B4574" s="57" t="inlineStr">
        <is>
          <t>7.7</t>
        </is>
      </c>
      <c r="C4574" s="32" t="n">
        <v>8714199</v>
      </c>
      <c r="D4574" s="59" t="inlineStr">
        <is>
          <t>CAMBIO DE INTERCOOLER</t>
        </is>
      </c>
      <c r="E4574" s="56" t="inlineStr">
        <is>
          <t>cambio de intercooler</t>
        </is>
      </c>
      <c r="F4574" s="32" t="inlineStr">
        <is>
          <t>Unidad</t>
        </is>
      </c>
      <c r="G4574" s="35" t="inlineStr">
        <is>
          <t>suministro</t>
        </is>
      </c>
      <c r="H4574" s="159" t="n">
        <v>957534</v>
      </c>
      <c r="I4574" s="37" t="n">
        <v>158.91</v>
      </c>
      <c r="J4574" s="37" t="n">
        <v>151.76</v>
      </c>
      <c r="K4574" s="160">
        <f>H4574*(I4574/J4574)</f>
        <v/>
      </c>
      <c r="L4574" s="159" t="n">
        <v>1177282.7913</v>
      </c>
      <c r="M4574" s="159" t="n">
        <v>1142993</v>
      </c>
      <c r="N4574" s="159" t="n">
        <v>1234432.44</v>
      </c>
      <c r="O4574" s="162">
        <f>MIN(K4574,L4574,M4574,N4574)</f>
        <v/>
      </c>
      <c r="P4574" s="162">
        <f>MAX(K4574,L4574,M4574,N4574)</f>
        <v/>
      </c>
      <c r="Q4574" s="162">
        <f>MEDIAN(K4574,L4574,M4574,N4574)</f>
        <v/>
      </c>
      <c r="R4574" s="162">
        <f>AVERAGE(K4574,L4574,M4574,N4574)</f>
        <v/>
      </c>
      <c r="S4574" s="162">
        <f>AVERAGE(O4574,Q4574)</f>
        <v/>
      </c>
      <c r="T4574" s="162">
        <f>AVERAGE(P4574,Q4574)</f>
        <v/>
      </c>
      <c r="U4574" s="41">
        <f>STDEVA(K4574,L4574,M4574,N4574)</f>
        <v/>
      </c>
      <c r="V4574" s="42">
        <f>U4574/Q4574</f>
        <v/>
      </c>
      <c r="W4574" s="43">
        <f>IF(X4574=O4574,"MENOR",IF(X4574=S4574,"PROM[MEN-MED]","PROMEDIO"))</f>
        <v/>
      </c>
      <c r="X4574" s="163">
        <f>IF(V4574&lt;=300%,O4574,IF(AND(V4574&gt;100%,V4574&lt;=150%),S4574,R4574))</f>
        <v/>
      </c>
      <c r="Y4574" s="162">
        <f>ROUND(X4574,0)</f>
        <v/>
      </c>
    </row>
    <row r="4575" ht="15.75" customHeight="1">
      <c r="B4575" s="57" t="inlineStr">
        <is>
          <t>7.8</t>
        </is>
      </c>
      <c r="C4575" s="32" t="n">
        <v>8714199</v>
      </c>
      <c r="D4575" s="59" t="inlineStr">
        <is>
          <t>CAMBIO DE MANGUERAS INTERCOOLER</t>
        </is>
      </c>
      <c r="E4575" s="56" t="inlineStr">
        <is>
          <t>cambio de mangueras intercooler</t>
        </is>
      </c>
      <c r="F4575" s="32" t="inlineStr">
        <is>
          <t>Unidad</t>
        </is>
      </c>
      <c r="G4575" s="35" t="inlineStr">
        <is>
          <t>suministro</t>
        </is>
      </c>
      <c r="H4575" s="159" t="n">
        <v>273581</v>
      </c>
      <c r="I4575" s="37" t="n">
        <v>158.91</v>
      </c>
      <c r="J4575" s="37" t="n">
        <v>151.76</v>
      </c>
      <c r="K4575" s="160">
        <f>H4575*(I4575/J4575)</f>
        <v/>
      </c>
      <c r="L4575" s="159" t="n">
        <v>342773.7047</v>
      </c>
      <c r="M4575" s="159" t="n">
        <v>332790</v>
      </c>
      <c r="N4575" s="159" t="n">
        <v>359413.2</v>
      </c>
      <c r="O4575" s="162">
        <f>MIN(K4575,L4575,M4575,N4575)</f>
        <v/>
      </c>
      <c r="P4575" s="162">
        <f>MAX(K4575,L4575,M4575,N4575)</f>
        <v/>
      </c>
      <c r="Q4575" s="162">
        <f>MEDIAN(K4575,L4575,M4575,N4575)</f>
        <v/>
      </c>
      <c r="R4575" s="162">
        <f>AVERAGE(K4575,L4575,M4575,N4575)</f>
        <v/>
      </c>
      <c r="S4575" s="162">
        <f>AVERAGE(O4575,Q4575)</f>
        <v/>
      </c>
      <c r="T4575" s="162">
        <f>AVERAGE(P4575,Q4575)</f>
        <v/>
      </c>
      <c r="U4575" s="41">
        <f>STDEVA(K4575,L4575,M4575,N4575)</f>
        <v/>
      </c>
      <c r="V4575" s="42">
        <f>U4575/Q4575</f>
        <v/>
      </c>
      <c r="W4575" s="43">
        <f>IF(X4575=O4575,"MENOR",IF(X4575=S4575,"PROM[MEN-MED]","PROMEDIO"))</f>
        <v/>
      </c>
      <c r="X4575" s="163">
        <f>IF(V4575&lt;=300%,O4575,IF(AND(V4575&gt;100%,V4575&lt;=150%),S4575,R4575))</f>
        <v/>
      </c>
      <c r="Y4575" s="162">
        <f>ROUND(X4575,0)</f>
        <v/>
      </c>
    </row>
    <row r="4576" ht="15.75" customHeight="1">
      <c r="B4576" s="57" t="inlineStr">
        <is>
          <t>7.9</t>
        </is>
      </c>
      <c r="C4576" s="32" t="n">
        <v>8714199</v>
      </c>
      <c r="D4576" s="59" t="inlineStr">
        <is>
          <t>CAMBIO DE MANGUERAS DE DESFOGUE MOTOR</t>
        </is>
      </c>
      <c r="E4576" s="56" t="inlineStr">
        <is>
          <t>cambio de mangueras de desfogue motor</t>
        </is>
      </c>
      <c r="F4576" s="32" t="inlineStr">
        <is>
          <t>Unidad</t>
        </is>
      </c>
      <c r="G4576" s="35" t="inlineStr">
        <is>
          <t>suministro</t>
        </is>
      </c>
      <c r="H4576" s="159" t="n">
        <v>136791</v>
      </c>
      <c r="I4576" s="37" t="n">
        <v>158.91</v>
      </c>
      <c r="J4576" s="37" t="n">
        <v>151.76</v>
      </c>
      <c r="K4576" s="160">
        <f>H4576*(I4576/J4576)</f>
        <v/>
      </c>
      <c r="L4576" s="159" t="n">
        <v>171386.8464</v>
      </c>
      <c r="M4576" s="159" t="n">
        <v>166395</v>
      </c>
      <c r="N4576" s="159" t="n">
        <v>179706.6</v>
      </c>
      <c r="O4576" s="162">
        <f>MIN(K4576,L4576,M4576,N4576)</f>
        <v/>
      </c>
      <c r="P4576" s="162">
        <f>MAX(K4576,L4576,M4576,N4576)</f>
        <v/>
      </c>
      <c r="Q4576" s="162">
        <f>MEDIAN(K4576,L4576,M4576,N4576)</f>
        <v/>
      </c>
      <c r="R4576" s="162">
        <f>AVERAGE(K4576,L4576,M4576,N4576)</f>
        <v/>
      </c>
      <c r="S4576" s="162">
        <f>AVERAGE(O4576,Q4576)</f>
        <v/>
      </c>
      <c r="T4576" s="162">
        <f>AVERAGE(P4576,Q4576)</f>
        <v/>
      </c>
      <c r="U4576" s="41">
        <f>STDEVA(K4576,L4576,M4576,N4576)</f>
        <v/>
      </c>
      <c r="V4576" s="42">
        <f>U4576/Q4576</f>
        <v/>
      </c>
      <c r="W4576" s="43">
        <f>IF(X4576=O4576,"MENOR",IF(X4576=S4576,"PROM[MEN-MED]","PROMEDIO"))</f>
        <v/>
      </c>
      <c r="X4576" s="163">
        <f>IF(V4576&lt;=300%,O4576,IF(AND(V4576&gt;100%,V4576&lt;=150%),S4576,R4576))</f>
        <v/>
      </c>
      <c r="Y4576" s="162">
        <f>ROUND(X4576,0)</f>
        <v/>
      </c>
    </row>
    <row r="4577" ht="15.75" customHeight="1">
      <c r="B4577" s="57" t="inlineStr">
        <is>
          <t>7.10</t>
        </is>
      </c>
      <c r="C4577" s="32" t="n">
        <v>8714199</v>
      </c>
      <c r="D4577" s="59" t="inlineStr">
        <is>
          <t>CAMBIO DE BOMBA DE ACEITE</t>
        </is>
      </c>
      <c r="E4577" s="56" t="inlineStr">
        <is>
          <t>cambio de bomba de aceite</t>
        </is>
      </c>
      <c r="F4577" s="32" t="inlineStr">
        <is>
          <t>Unidad</t>
        </is>
      </c>
      <c r="G4577" s="35" t="inlineStr">
        <is>
          <t>suministro</t>
        </is>
      </c>
      <c r="H4577" s="159" t="n">
        <v>1085280</v>
      </c>
      <c r="I4577" s="37" t="n">
        <v>158.91</v>
      </c>
      <c r="J4577" s="37" t="n">
        <v>151.76</v>
      </c>
      <c r="K4577" s="160">
        <f>H4577*(I4577/J4577)</f>
        <v/>
      </c>
      <c r="L4577" s="159" t="n">
        <v>1319837.8774</v>
      </c>
      <c r="M4577" s="159" t="n">
        <v>1281396</v>
      </c>
      <c r="N4577" s="159" t="n">
        <v>1383907.68</v>
      </c>
      <c r="O4577" s="162">
        <f>MIN(K4577,L4577,M4577,N4577)</f>
        <v/>
      </c>
      <c r="P4577" s="162">
        <f>MAX(K4577,L4577,M4577,N4577)</f>
        <v/>
      </c>
      <c r="Q4577" s="162">
        <f>MEDIAN(K4577,L4577,M4577,N4577)</f>
        <v/>
      </c>
      <c r="R4577" s="162">
        <f>AVERAGE(K4577,L4577,M4577,N4577)</f>
        <v/>
      </c>
      <c r="S4577" s="162">
        <f>AVERAGE(O4577,Q4577)</f>
        <v/>
      </c>
      <c r="T4577" s="162">
        <f>AVERAGE(P4577,Q4577)</f>
        <v/>
      </c>
      <c r="U4577" s="41">
        <f>STDEVA(K4577,L4577,M4577,N4577)</f>
        <v/>
      </c>
      <c r="V4577" s="42">
        <f>U4577/Q4577</f>
        <v/>
      </c>
      <c r="W4577" s="43">
        <f>IF(X4577=O4577,"MENOR",IF(X4577=S4577,"PROM[MEN-MED]","PROMEDIO"))</f>
        <v/>
      </c>
      <c r="X4577" s="163">
        <f>IF(V4577&lt;=300%,O4577,IF(AND(V4577&gt;100%,V4577&lt;=150%),S4577,R4577))</f>
        <v/>
      </c>
      <c r="Y4577" s="162">
        <f>ROUND(X4577,0)</f>
        <v/>
      </c>
    </row>
    <row r="4578" ht="15.75" customHeight="1">
      <c r="B4578" s="57" t="inlineStr">
        <is>
          <t>7.11</t>
        </is>
      </c>
      <c r="C4578" s="32" t="n">
        <v>8714199</v>
      </c>
      <c r="D4578" s="59" t="inlineStr">
        <is>
          <t>CAMBIO DE FILTRO DE ACEITE</t>
        </is>
      </c>
      <c r="E4578" s="56" t="inlineStr">
        <is>
          <t>cambio de filtro de aceite</t>
        </is>
      </c>
      <c r="F4578" s="32" t="inlineStr">
        <is>
          <t>Unidad</t>
        </is>
      </c>
      <c r="G4578" s="35" t="inlineStr">
        <is>
          <t>suministro</t>
        </is>
      </c>
      <c r="H4578" s="159" t="n">
        <v>27358</v>
      </c>
      <c r="I4578" s="37" t="n">
        <v>158.91</v>
      </c>
      <c r="J4578" s="37" t="n">
        <v>151.76</v>
      </c>
      <c r="K4578" s="160">
        <f>H4578*(I4578/J4578)</f>
        <v/>
      </c>
      <c r="L4578" s="159" t="n">
        <v>32996.0463</v>
      </c>
      <c r="M4578" s="159" t="n">
        <v>32035</v>
      </c>
      <c r="N4578" s="159" t="n">
        <v>34597.8</v>
      </c>
      <c r="O4578" s="162">
        <f>MIN(K4578,L4578,M4578,N4578)</f>
        <v/>
      </c>
      <c r="P4578" s="162">
        <f>MAX(K4578,L4578,M4578,N4578)</f>
        <v/>
      </c>
      <c r="Q4578" s="162">
        <f>MEDIAN(K4578,L4578,M4578,N4578)</f>
        <v/>
      </c>
      <c r="R4578" s="162">
        <f>AVERAGE(K4578,L4578,M4578,N4578)</f>
        <v/>
      </c>
      <c r="S4578" s="162">
        <f>AVERAGE(O4578,Q4578)</f>
        <v/>
      </c>
      <c r="T4578" s="162">
        <f>AVERAGE(P4578,Q4578)</f>
        <v/>
      </c>
      <c r="U4578" s="41">
        <f>STDEVA(K4578,L4578,M4578,N4578)</f>
        <v/>
      </c>
      <c r="V4578" s="42">
        <f>U4578/Q4578</f>
        <v/>
      </c>
      <c r="W4578" s="43">
        <f>IF(X4578=O4578,"MENOR",IF(X4578=S4578,"PROM[MEN-MED]","PROMEDIO"))</f>
        <v/>
      </c>
      <c r="X4578" s="163">
        <f>IF(V4578&lt;=300%,O4578,IF(AND(V4578&gt;100%,V4578&lt;=150%),S4578,R4578))</f>
        <v/>
      </c>
      <c r="Y4578" s="162">
        <f>ROUND(X4578,0)</f>
        <v/>
      </c>
    </row>
    <row r="4579" ht="15.75" customHeight="1">
      <c r="B4579" s="57" t="inlineStr">
        <is>
          <t>7.12</t>
        </is>
      </c>
      <c r="C4579" s="32" t="n">
        <v>8714199</v>
      </c>
      <c r="D4579" s="58" t="inlineStr">
        <is>
          <t>CAMBIO DE VARILLA MEDIDORA DE ACEITE</t>
        </is>
      </c>
      <c r="E4579" s="56" t="inlineStr">
        <is>
          <t>cambio de varilla medidora de aceite</t>
        </is>
      </c>
      <c r="F4579" s="32" t="inlineStr">
        <is>
          <t>Unidad</t>
        </is>
      </c>
      <c r="G4579" s="35" t="inlineStr">
        <is>
          <t>suministro</t>
        </is>
      </c>
      <c r="H4579" s="159" t="n">
        <v>27358</v>
      </c>
      <c r="I4579" s="37" t="n">
        <v>158.91</v>
      </c>
      <c r="J4579" s="37" t="n">
        <v>151.76</v>
      </c>
      <c r="K4579" s="160">
        <f>H4579*(I4579/J4579)</f>
        <v/>
      </c>
      <c r="L4579" s="159" t="n">
        <v>34277.3669</v>
      </c>
      <c r="M4579" s="159" t="n">
        <v>33279</v>
      </c>
      <c r="N4579" s="159" t="n">
        <v>35941.32</v>
      </c>
      <c r="O4579" s="162">
        <f>MIN(K4579,L4579,M4579,N4579)</f>
        <v/>
      </c>
      <c r="P4579" s="162">
        <f>MAX(K4579,L4579,M4579,N4579)</f>
        <v/>
      </c>
      <c r="Q4579" s="162">
        <f>MEDIAN(K4579,L4579,M4579,N4579)</f>
        <v/>
      </c>
      <c r="R4579" s="162">
        <f>AVERAGE(K4579,L4579,M4579,N4579)</f>
        <v/>
      </c>
      <c r="S4579" s="162">
        <f>AVERAGE(O4579,Q4579)</f>
        <v/>
      </c>
      <c r="T4579" s="162">
        <f>AVERAGE(P4579,Q4579)</f>
        <v/>
      </c>
      <c r="U4579" s="41">
        <f>STDEVA(K4579,L4579,M4579,N4579)</f>
        <v/>
      </c>
      <c r="V4579" s="42">
        <f>U4579/Q4579</f>
        <v/>
      </c>
      <c r="W4579" s="43">
        <f>IF(X4579=O4579,"MENOR",IF(X4579=S4579,"PROM[MEN-MED]","PROMEDIO"))</f>
        <v/>
      </c>
      <c r="X4579" s="163">
        <f>IF(V4579&lt;=300%,O4579,IF(AND(V4579&gt;100%,V4579&lt;=150%),S4579,R4579))</f>
        <v/>
      </c>
      <c r="Y4579" s="162">
        <f>ROUND(X4579,0)</f>
        <v/>
      </c>
    </row>
    <row r="4580" ht="15.75" customHeight="1">
      <c r="B4580" s="26" t="inlineStr">
        <is>
          <t>8.</t>
        </is>
      </c>
      <c r="C4580" s="142" t="inlineStr">
        <is>
          <t>CARROCERIA - CHASIS  Y ACCESORIOS</t>
        </is>
      </c>
      <c r="H4580" s="157" t="n"/>
      <c r="I4580" s="29" t="n"/>
      <c r="J4580" s="29" t="n"/>
      <c r="K4580" s="157" t="n"/>
      <c r="L4580" s="157" t="n"/>
      <c r="M4580" s="157" t="n"/>
      <c r="N4580" s="157" t="n"/>
      <c r="O4580" s="29" t="n"/>
      <c r="P4580" s="29" t="n"/>
      <c r="Q4580" s="29" t="n"/>
      <c r="R4580" s="29" t="n"/>
      <c r="S4580" s="29" t="n"/>
      <c r="T4580" s="29" t="n"/>
      <c r="U4580" s="29" t="n"/>
      <c r="V4580" s="75" t="n"/>
      <c r="W4580" s="29" t="n"/>
      <c r="X4580" s="29" t="n"/>
      <c r="Y4580" s="29" t="n"/>
    </row>
    <row r="4581" ht="15.75" customHeight="1">
      <c r="B4581" s="57" t="inlineStr">
        <is>
          <t>8.1</t>
        </is>
      </c>
      <c r="C4581" s="32" t="n">
        <v>8714199</v>
      </c>
      <c r="D4581" s="58" t="inlineStr">
        <is>
          <t>CAMBIO DE ALARMA</t>
        </is>
      </c>
      <c r="E4581" s="34" t="inlineStr">
        <is>
          <t>cambio de alarma</t>
        </is>
      </c>
      <c r="F4581" s="32" t="inlineStr">
        <is>
          <t>Unidad</t>
        </is>
      </c>
      <c r="G4581" s="35" t="inlineStr">
        <is>
          <t>suministro</t>
        </is>
      </c>
      <c r="H4581" s="159" t="n">
        <v>269294</v>
      </c>
      <c r="I4581" s="37" t="n">
        <v>158.91</v>
      </c>
      <c r="J4581" s="37" t="n">
        <v>151.76</v>
      </c>
      <c r="K4581" s="160">
        <f>H4581*(I4581/J4581)</f>
        <v/>
      </c>
      <c r="L4581" s="159" t="n">
        <v>1018710.1743</v>
      </c>
      <c r="M4581" s="159" t="n">
        <v>989039</v>
      </c>
      <c r="N4581" s="159" t="n">
        <v>1068162.12</v>
      </c>
      <c r="O4581" s="162">
        <f>MIN(K4581,L4581,M4581,N4581)</f>
        <v/>
      </c>
      <c r="P4581" s="162">
        <f>MAX(K4581,L4581,M4581,N4581)</f>
        <v/>
      </c>
      <c r="Q4581" s="162">
        <f>MEDIAN(K4581,L4581,M4581,N4581)</f>
        <v/>
      </c>
      <c r="R4581" s="162">
        <f>AVERAGE(K4581,L4581,M4581,N4581)</f>
        <v/>
      </c>
      <c r="S4581" s="162">
        <f>AVERAGE(O4581,Q4581)</f>
        <v/>
      </c>
      <c r="T4581" s="162">
        <f>AVERAGE(P4581,Q4581)</f>
        <v/>
      </c>
      <c r="U4581" s="41">
        <f>STDEVA(K4581,L4581,M4581,N4581)</f>
        <v/>
      </c>
      <c r="V4581" s="42">
        <f>U4581/Q4581</f>
        <v/>
      </c>
      <c r="W4581" s="43">
        <f>IF(X4581=O4581,"MENOR",IF(X4581=S4581,"PROM[MEN-MED]","PROMEDIO"))</f>
        <v/>
      </c>
      <c r="X4581" s="163">
        <f>IF(V4581&lt;=300%,O4581,IF(AND(V4581&gt;100%,V4581&lt;=150%),S4581,R4581))</f>
        <v/>
      </c>
      <c r="Y4581" s="162">
        <f>ROUND(X4581,0)</f>
        <v/>
      </c>
    </row>
    <row r="4582" ht="15.75" customHeight="1">
      <c r="B4582" s="57" t="inlineStr">
        <is>
          <t>8.2</t>
        </is>
      </c>
      <c r="C4582" s="32" t="n">
        <v>8714199</v>
      </c>
      <c r="D4582" s="58" t="inlineStr">
        <is>
          <t>CAMBIO DE CHAPA DE LA PUERTA (CERRADURA)</t>
        </is>
      </c>
      <c r="E4582" s="56" t="inlineStr">
        <is>
          <t>cambio de chapa de la puerta (cerradura)</t>
        </is>
      </c>
      <c r="F4582" s="32" t="inlineStr">
        <is>
          <t>Unidad</t>
        </is>
      </c>
      <c r="G4582" s="35" t="inlineStr">
        <is>
          <t>suministro</t>
        </is>
      </c>
      <c r="H4582" s="159" t="n">
        <v>207661</v>
      </c>
      <c r="I4582" s="37" t="n">
        <v>158.91</v>
      </c>
      <c r="J4582" s="37" t="n">
        <v>151.76</v>
      </c>
      <c r="K4582" s="160">
        <f>H4582*(I4582/J4582)</f>
        <v/>
      </c>
      <c r="L4582" s="159" t="n">
        <v>504549.6232</v>
      </c>
      <c r="M4582" s="159" t="n">
        <v>489854</v>
      </c>
      <c r="N4582" s="159" t="n">
        <v>529042.3199999999</v>
      </c>
      <c r="O4582" s="162">
        <f>MIN(K4582,L4582,M4582,N4582)</f>
        <v/>
      </c>
      <c r="P4582" s="162">
        <f>MAX(K4582,L4582,M4582,N4582)</f>
        <v/>
      </c>
      <c r="Q4582" s="162">
        <f>MEDIAN(K4582,L4582,M4582,N4582)</f>
        <v/>
      </c>
      <c r="R4582" s="162">
        <f>AVERAGE(K4582,L4582,M4582,N4582)</f>
        <v/>
      </c>
      <c r="S4582" s="162">
        <f>AVERAGE(O4582,Q4582)</f>
        <v/>
      </c>
      <c r="T4582" s="162">
        <f>AVERAGE(P4582,Q4582)</f>
        <v/>
      </c>
      <c r="U4582" s="41">
        <f>STDEVA(K4582,L4582,M4582,N4582)</f>
        <v/>
      </c>
      <c r="V4582" s="42">
        <f>U4582/Q4582</f>
        <v/>
      </c>
      <c r="W4582" s="43">
        <f>IF(X4582=O4582,"MENOR",IF(X4582=S4582,"PROM[MEN-MED]","PROMEDIO"))</f>
        <v/>
      </c>
      <c r="X4582" s="163">
        <f>IF(V4582&lt;=300%,O4582,IF(AND(V4582&gt;100%,V4582&lt;=150%),S4582,R4582))</f>
        <v/>
      </c>
      <c r="Y4582" s="162">
        <f>ROUND(X4582,0)</f>
        <v/>
      </c>
    </row>
    <row r="4583" ht="15.75" customHeight="1">
      <c r="B4583" s="57" t="inlineStr">
        <is>
          <t>8.3</t>
        </is>
      </c>
      <c r="C4583" s="32" t="n">
        <v>8714199</v>
      </c>
      <c r="D4583" s="71" t="inlineStr">
        <is>
          <t xml:space="preserve">CAMBIO DE CONTROL ELEVA VIDRIOS PUERTAS </t>
        </is>
      </c>
      <c r="E4583" s="56" t="inlineStr">
        <is>
          <t xml:space="preserve">cambio de control eleva vidrios puertas </t>
        </is>
      </c>
      <c r="F4583" s="32" t="inlineStr">
        <is>
          <t>Unidad</t>
        </is>
      </c>
      <c r="G4583" s="35" t="inlineStr">
        <is>
          <t>suministro</t>
        </is>
      </c>
      <c r="H4583" s="159" t="n">
        <v>242157</v>
      </c>
      <c r="I4583" s="37" t="n">
        <v>158.91</v>
      </c>
      <c r="J4583" s="37" t="n">
        <v>151.76</v>
      </c>
      <c r="K4583" s="160">
        <f>H4583*(I4583/J4583)</f>
        <v/>
      </c>
      <c r="L4583" s="159" t="n">
        <v>504549.6232</v>
      </c>
      <c r="M4583" s="159" t="n">
        <v>489854</v>
      </c>
      <c r="N4583" s="159" t="n">
        <v>529042.3199999999</v>
      </c>
      <c r="O4583" s="162">
        <f>MIN(K4583,L4583,M4583,N4583)</f>
        <v/>
      </c>
      <c r="P4583" s="162">
        <f>MAX(K4583,L4583,M4583,N4583)</f>
        <v/>
      </c>
      <c r="Q4583" s="162">
        <f>MEDIAN(K4583,L4583,M4583,N4583)</f>
        <v/>
      </c>
      <c r="R4583" s="162">
        <f>AVERAGE(K4583,L4583,M4583,N4583)</f>
        <v/>
      </c>
      <c r="S4583" s="162">
        <f>AVERAGE(O4583,Q4583)</f>
        <v/>
      </c>
      <c r="T4583" s="162">
        <f>AVERAGE(P4583,Q4583)</f>
        <v/>
      </c>
      <c r="U4583" s="41">
        <f>STDEVA(K4583,L4583,M4583,N4583)</f>
        <v/>
      </c>
      <c r="V4583" s="42">
        <f>U4583/Q4583</f>
        <v/>
      </c>
      <c r="W4583" s="43">
        <f>IF(X4583=O4583,"MENOR",IF(X4583=S4583,"PROM[MEN-MED]","PROMEDIO"))</f>
        <v/>
      </c>
      <c r="X4583" s="163">
        <f>IF(V4583&lt;=300%,O4583,IF(AND(V4583&gt;100%,V4583&lt;=150%),S4583,R4583))</f>
        <v/>
      </c>
      <c r="Y4583" s="162">
        <f>ROUND(X4583,0)</f>
        <v/>
      </c>
    </row>
    <row r="4584" ht="15.75" customHeight="1">
      <c r="B4584" s="57" t="inlineStr">
        <is>
          <t>8.4</t>
        </is>
      </c>
      <c r="C4584" s="32" t="n">
        <v>8714199</v>
      </c>
      <c r="D4584" s="58" t="inlineStr">
        <is>
          <t>CAMBIO DE MOTOR ELEVA VIDRIOS PUERTAS</t>
        </is>
      </c>
      <c r="E4584" s="56" t="inlineStr">
        <is>
          <t>cambio de motor eleva vidrios puertas</t>
        </is>
      </c>
      <c r="F4584" s="32" t="inlineStr">
        <is>
          <t>Unidad</t>
        </is>
      </c>
      <c r="G4584" s="35" t="inlineStr">
        <is>
          <t>suministro</t>
        </is>
      </c>
      <c r="H4584" s="159" t="n">
        <v>269294</v>
      </c>
      <c r="I4584" s="37" t="n">
        <v>158.91</v>
      </c>
      <c r="J4584" s="37" t="n">
        <v>151.76</v>
      </c>
      <c r="K4584" s="160">
        <f>H4584*(I4584/J4584)</f>
        <v/>
      </c>
      <c r="L4584" s="159" t="n">
        <v>679139.7711</v>
      </c>
      <c r="M4584" s="159" t="n">
        <v>659359</v>
      </c>
      <c r="N4584" s="159" t="n">
        <v>712107.72</v>
      </c>
      <c r="O4584" s="162">
        <f>MIN(K4584,L4584,M4584,N4584)</f>
        <v/>
      </c>
      <c r="P4584" s="162">
        <f>MAX(K4584,L4584,M4584,N4584)</f>
        <v/>
      </c>
      <c r="Q4584" s="162">
        <f>MEDIAN(K4584,L4584,M4584,N4584)</f>
        <v/>
      </c>
      <c r="R4584" s="162">
        <f>AVERAGE(K4584,L4584,M4584,N4584)</f>
        <v/>
      </c>
      <c r="S4584" s="162">
        <f>AVERAGE(O4584,Q4584)</f>
        <v/>
      </c>
      <c r="T4584" s="162">
        <f>AVERAGE(P4584,Q4584)</f>
        <v/>
      </c>
      <c r="U4584" s="41">
        <f>STDEVA(K4584,L4584,M4584,N4584)</f>
        <v/>
      </c>
      <c r="V4584" s="42">
        <f>U4584/Q4584</f>
        <v/>
      </c>
      <c r="W4584" s="43">
        <f>IF(X4584=O4584,"MENOR",IF(X4584=S4584,"PROM[MEN-MED]","PROMEDIO"))</f>
        <v/>
      </c>
      <c r="X4584" s="163">
        <f>IF(V4584&lt;=300%,O4584,IF(AND(V4584&gt;100%,V4584&lt;=150%),S4584,R4584))</f>
        <v/>
      </c>
      <c r="Y4584" s="162">
        <f>ROUND(X4584,0)</f>
        <v/>
      </c>
    </row>
    <row r="4585" ht="15.75" customHeight="1">
      <c r="B4585" s="57" t="inlineStr">
        <is>
          <t>8.5</t>
        </is>
      </c>
      <c r="C4585" s="32" t="n">
        <v>8714199</v>
      </c>
      <c r="D4585" s="58" t="inlineStr">
        <is>
          <t>CAMBIO DE EMPAQUES PUERTAS</t>
        </is>
      </c>
      <c r="E4585" s="56" t="inlineStr">
        <is>
          <t>cambio de empaques puertas</t>
        </is>
      </c>
      <c r="F4585" s="32" t="inlineStr">
        <is>
          <t>Unidad</t>
        </is>
      </c>
      <c r="G4585" s="35" t="inlineStr">
        <is>
          <t>suministro</t>
        </is>
      </c>
      <c r="H4585" s="159" t="n">
        <v>286355</v>
      </c>
      <c r="I4585" s="37" t="n">
        <v>158.91</v>
      </c>
      <c r="J4585" s="37" t="n">
        <v>151.76</v>
      </c>
      <c r="K4585" s="160">
        <f>H4585*(I4585/J4585)</f>
        <v/>
      </c>
      <c r="L4585" s="159" t="n">
        <v>685546.3741</v>
      </c>
      <c r="M4585" s="159" t="n">
        <v>665579</v>
      </c>
      <c r="N4585" s="159" t="n">
        <v>718825.3199999999</v>
      </c>
      <c r="O4585" s="162">
        <f>MIN(K4585,L4585,M4585,N4585)</f>
        <v/>
      </c>
      <c r="P4585" s="162">
        <f>MAX(K4585,L4585,M4585,N4585)</f>
        <v/>
      </c>
      <c r="Q4585" s="162">
        <f>MEDIAN(K4585,L4585,M4585,N4585)</f>
        <v/>
      </c>
      <c r="R4585" s="162">
        <f>AVERAGE(K4585,L4585,M4585,N4585)</f>
        <v/>
      </c>
      <c r="S4585" s="162">
        <f>AVERAGE(O4585,Q4585)</f>
        <v/>
      </c>
      <c r="T4585" s="162">
        <f>AVERAGE(P4585,Q4585)</f>
        <v/>
      </c>
      <c r="U4585" s="41">
        <f>STDEVA(K4585,L4585,M4585,N4585)</f>
        <v/>
      </c>
      <c r="V4585" s="42">
        <f>U4585/Q4585</f>
        <v/>
      </c>
      <c r="W4585" s="43">
        <f>IF(X4585=O4585,"MENOR",IF(X4585=S4585,"PROM[MEN-MED]","PROMEDIO"))</f>
        <v/>
      </c>
      <c r="X4585" s="163">
        <f>IF(V4585&lt;=300%,O4585,IF(AND(V4585&gt;100%,V4585&lt;=150%),S4585,R4585))</f>
        <v/>
      </c>
      <c r="Y4585" s="162">
        <f>ROUND(X4585,0)</f>
        <v/>
      </c>
    </row>
    <row r="4586" ht="15.75" customHeight="1">
      <c r="B4586" s="57" t="inlineStr">
        <is>
          <t>8.6</t>
        </is>
      </c>
      <c r="C4586" s="32" t="n">
        <v>8714199</v>
      </c>
      <c r="D4586" s="58" t="inlineStr">
        <is>
          <t>CAMBIO DE ESPARRAGO</t>
        </is>
      </c>
      <c r="E4586" s="56" t="inlineStr">
        <is>
          <t>cambio de esparrago</t>
        </is>
      </c>
      <c r="F4586" s="32" t="inlineStr">
        <is>
          <t>Unidad</t>
        </is>
      </c>
      <c r="G4586" s="35" t="inlineStr">
        <is>
          <t>suministro</t>
        </is>
      </c>
      <c r="H4586" s="159" t="n">
        <v>105149</v>
      </c>
      <c r="I4586" s="37" t="n">
        <v>158.91</v>
      </c>
      <c r="J4586" s="37" t="n">
        <v>151.76</v>
      </c>
      <c r="K4586" s="160">
        <f>H4586*(I4586/J4586)</f>
        <v/>
      </c>
      <c r="L4586" s="159" t="n">
        <v>166581.9001</v>
      </c>
      <c r="M4586" s="159" t="n">
        <v>161730</v>
      </c>
      <c r="N4586" s="159" t="n">
        <v>174668.4</v>
      </c>
      <c r="O4586" s="162">
        <f>MIN(K4586,L4586,M4586,N4586)</f>
        <v/>
      </c>
      <c r="P4586" s="162">
        <f>MAX(K4586,L4586,M4586,N4586)</f>
        <v/>
      </c>
      <c r="Q4586" s="162">
        <f>MEDIAN(K4586,L4586,M4586,N4586)</f>
        <v/>
      </c>
      <c r="R4586" s="162">
        <f>AVERAGE(K4586,L4586,M4586,N4586)</f>
        <v/>
      </c>
      <c r="S4586" s="162">
        <f>AVERAGE(O4586,Q4586)</f>
        <v/>
      </c>
      <c r="T4586" s="162">
        <f>AVERAGE(P4586,Q4586)</f>
        <v/>
      </c>
      <c r="U4586" s="41">
        <f>STDEVA(K4586,L4586,M4586,N4586)</f>
        <v/>
      </c>
      <c r="V4586" s="42">
        <f>U4586/Q4586</f>
        <v/>
      </c>
      <c r="W4586" s="43">
        <f>IF(X4586=O4586,"MENOR",IF(X4586=S4586,"PROM[MEN-MED]","PROMEDIO"))</f>
        <v/>
      </c>
      <c r="X4586" s="163">
        <f>IF(V4586&lt;=300%,O4586,IF(AND(V4586&gt;100%,V4586&lt;=150%),S4586,R4586))</f>
        <v/>
      </c>
      <c r="Y4586" s="162">
        <f>ROUND(X4586,0)</f>
        <v/>
      </c>
    </row>
    <row r="4587" ht="15.75" customHeight="1">
      <c r="B4587" s="57" t="inlineStr">
        <is>
          <t>8.7</t>
        </is>
      </c>
      <c r="C4587" s="32" t="n">
        <v>8714199</v>
      </c>
      <c r="D4587" s="58" t="inlineStr">
        <is>
          <t>CAMBIO DE ESPEJO RETROVISOR INTERIOR</t>
        </is>
      </c>
      <c r="E4587" s="56" t="inlineStr">
        <is>
          <t>cambio de espejo retrovisor interior</t>
        </is>
      </c>
      <c r="F4587" s="32" t="inlineStr">
        <is>
          <t>Unidad</t>
        </is>
      </c>
      <c r="G4587" s="35" t="inlineStr">
        <is>
          <t>suministro</t>
        </is>
      </c>
      <c r="H4587" s="159" t="n">
        <v>109771</v>
      </c>
      <c r="I4587" s="37" t="n">
        <v>158.91</v>
      </c>
      <c r="J4587" s="37" t="n">
        <v>151.76</v>
      </c>
      <c r="K4587" s="160">
        <f>H4587*(I4587/J4587)</f>
        <v/>
      </c>
      <c r="L4587" s="159" t="n">
        <v>509354.5695</v>
      </c>
      <c r="M4587" s="159" t="n">
        <v>494519</v>
      </c>
      <c r="N4587" s="159" t="n">
        <v>534080.52</v>
      </c>
      <c r="O4587" s="162">
        <f>MIN(K4587,L4587,M4587,N4587)</f>
        <v/>
      </c>
      <c r="P4587" s="162">
        <f>MAX(K4587,L4587,M4587,N4587)</f>
        <v/>
      </c>
      <c r="Q4587" s="162">
        <f>MEDIAN(K4587,L4587,M4587,N4587)</f>
        <v/>
      </c>
      <c r="R4587" s="162">
        <f>AVERAGE(K4587,L4587,M4587,N4587)</f>
        <v/>
      </c>
      <c r="S4587" s="162">
        <f>AVERAGE(O4587,Q4587)</f>
        <v/>
      </c>
      <c r="T4587" s="162">
        <f>AVERAGE(P4587,Q4587)</f>
        <v/>
      </c>
      <c r="U4587" s="41">
        <f>STDEVA(K4587,L4587,M4587,N4587)</f>
        <v/>
      </c>
      <c r="V4587" s="42">
        <f>U4587/Q4587</f>
        <v/>
      </c>
      <c r="W4587" s="43">
        <f>IF(X4587=O4587,"MENOR",IF(X4587=S4587,"PROM[MEN-MED]","PROMEDIO"))</f>
        <v/>
      </c>
      <c r="X4587" s="163">
        <f>IF(V4587&lt;=300%,O4587,IF(AND(V4587&gt;100%,V4587&lt;=150%),S4587,R4587))</f>
        <v/>
      </c>
      <c r="Y4587" s="162">
        <f>ROUND(X4587,0)</f>
        <v/>
      </c>
    </row>
    <row r="4588" ht="15.75" customHeight="1">
      <c r="B4588" s="57" t="inlineStr">
        <is>
          <t>8.8</t>
        </is>
      </c>
      <c r="C4588" s="32" t="n">
        <v>8714199</v>
      </c>
      <c r="D4588" s="58" t="inlineStr">
        <is>
          <t>CAMBIO DE ESPEJO RETROVISOR LATERAL</t>
        </is>
      </c>
      <c r="E4588" s="56" t="inlineStr">
        <is>
          <t>cambio de espejo retrovisor lateral</t>
        </is>
      </c>
      <c r="F4588" s="32" t="inlineStr">
        <is>
          <t>Unidad</t>
        </is>
      </c>
      <c r="G4588" s="35" t="inlineStr">
        <is>
          <t>suministro</t>
        </is>
      </c>
      <c r="H4588" s="159" t="n">
        <v>195457</v>
      </c>
      <c r="I4588" s="37" t="n">
        <v>158.91</v>
      </c>
      <c r="J4588" s="37" t="n">
        <v>151.76</v>
      </c>
      <c r="K4588" s="160">
        <f>H4588*(I4588/J4588)</f>
        <v/>
      </c>
      <c r="L4588" s="159" t="n">
        <v>514160.5511</v>
      </c>
      <c r="M4588" s="159" t="n">
        <v>499185</v>
      </c>
      <c r="N4588" s="159" t="n">
        <v>539119.8</v>
      </c>
      <c r="O4588" s="162">
        <f>MIN(K4588,L4588,M4588,N4588)</f>
        <v/>
      </c>
      <c r="P4588" s="162">
        <f>MAX(K4588,L4588,M4588,N4588)</f>
        <v/>
      </c>
      <c r="Q4588" s="162">
        <f>MEDIAN(K4588,L4588,M4588,N4588)</f>
        <v/>
      </c>
      <c r="R4588" s="162">
        <f>AVERAGE(K4588,L4588,M4588,N4588)</f>
        <v/>
      </c>
      <c r="S4588" s="162">
        <f>AVERAGE(O4588,Q4588)</f>
        <v/>
      </c>
      <c r="T4588" s="162">
        <f>AVERAGE(P4588,Q4588)</f>
        <v/>
      </c>
      <c r="U4588" s="41">
        <f>STDEVA(K4588,L4588,M4588,N4588)</f>
        <v/>
      </c>
      <c r="V4588" s="42">
        <f>U4588/Q4588</f>
        <v/>
      </c>
      <c r="W4588" s="43">
        <f>IF(X4588=O4588,"MENOR",IF(X4588=S4588,"PROM[MEN-MED]","PROMEDIO"))</f>
        <v/>
      </c>
      <c r="X4588" s="163">
        <f>IF(V4588&lt;=300%,O4588,IF(AND(V4588&gt;100%,V4588&lt;=150%),S4588,R4588))</f>
        <v/>
      </c>
      <c r="Y4588" s="162">
        <f>ROUND(X4588,0)</f>
        <v/>
      </c>
    </row>
    <row r="4589" ht="15.75" customHeight="1">
      <c r="B4589" s="57" t="inlineStr">
        <is>
          <t>8.9</t>
        </is>
      </c>
      <c r="C4589" s="32" t="n">
        <v>8714199</v>
      </c>
      <c r="D4589" s="58" t="inlineStr">
        <is>
          <t>CAMBIO DE UNIDAD SELLADA (FAROLA)</t>
        </is>
      </c>
      <c r="E4589" s="56" t="inlineStr">
        <is>
          <t>cambio de unidad sellada (farola)</t>
        </is>
      </c>
      <c r="F4589" s="32" t="inlineStr">
        <is>
          <t>Unidad</t>
        </is>
      </c>
      <c r="G4589" s="35" t="inlineStr">
        <is>
          <t>suministro</t>
        </is>
      </c>
      <c r="H4589" s="159" t="n">
        <v>173809</v>
      </c>
      <c r="I4589" s="37" t="n">
        <v>158.91</v>
      </c>
      <c r="J4589" s="37" t="n">
        <v>151.76</v>
      </c>
      <c r="K4589" s="160">
        <f>H4589*(I4589/J4589)</f>
        <v/>
      </c>
      <c r="L4589" s="159" t="n">
        <v>672733.1681</v>
      </c>
      <c r="M4589" s="159" t="n">
        <v>653139</v>
      </c>
      <c r="N4589" s="159" t="n">
        <v>705390.12</v>
      </c>
      <c r="O4589" s="162">
        <f>MIN(K4589,L4589,M4589,N4589)</f>
        <v/>
      </c>
      <c r="P4589" s="162">
        <f>MAX(K4589,L4589,M4589,N4589)</f>
        <v/>
      </c>
      <c r="Q4589" s="162">
        <f>MEDIAN(K4589,L4589,M4589,N4589)</f>
        <v/>
      </c>
      <c r="R4589" s="162">
        <f>AVERAGE(K4589,L4589,M4589,N4589)</f>
        <v/>
      </c>
      <c r="S4589" s="162">
        <f>AVERAGE(O4589,Q4589)</f>
        <v/>
      </c>
      <c r="T4589" s="162">
        <f>AVERAGE(P4589,Q4589)</f>
        <v/>
      </c>
      <c r="U4589" s="41">
        <f>STDEVA(K4589,L4589,M4589,N4589)</f>
        <v/>
      </c>
      <c r="V4589" s="42">
        <f>U4589/Q4589</f>
        <v/>
      </c>
      <c r="W4589" s="43">
        <f>IF(X4589=O4589,"MENOR",IF(X4589=S4589,"PROM[MEN-MED]","PROMEDIO"))</f>
        <v/>
      </c>
      <c r="X4589" s="163">
        <f>IF(V4589&lt;=300%,O4589,IF(AND(V4589&gt;100%,V4589&lt;=150%),S4589,R4589))</f>
        <v/>
      </c>
      <c r="Y4589" s="162">
        <f>ROUND(X4589,0)</f>
        <v/>
      </c>
    </row>
    <row r="4590" ht="15.75" customHeight="1">
      <c r="B4590" s="57" t="inlineStr">
        <is>
          <t>8.10</t>
        </is>
      </c>
      <c r="C4590" s="32" t="n">
        <v>8714199</v>
      </c>
      <c r="D4590" s="58" t="inlineStr">
        <is>
          <t>CAMBIO DE GUAYA CAPOT</t>
        </is>
      </c>
      <c r="E4590" s="56" t="inlineStr">
        <is>
          <t>cambio de guaya capot</t>
        </is>
      </c>
      <c r="F4590" s="32" t="inlineStr">
        <is>
          <t>Unidad</t>
        </is>
      </c>
      <c r="G4590" s="35" t="inlineStr">
        <is>
          <t>suministro</t>
        </is>
      </c>
      <c r="H4590" s="159" t="n">
        <v>276954</v>
      </c>
      <c r="I4590" s="37" t="n">
        <v>158.91</v>
      </c>
      <c r="J4590" s="37" t="n">
        <v>151.76</v>
      </c>
      <c r="K4590" s="160">
        <f>H4590*(I4590/J4590)</f>
        <v/>
      </c>
      <c r="L4590" s="159" t="n">
        <v>832907.4418</v>
      </c>
      <c r="M4590" s="159" t="n">
        <v>808648</v>
      </c>
      <c r="N4590" s="159" t="n">
        <v>873339.84</v>
      </c>
      <c r="O4590" s="162">
        <f>MIN(K4590,L4590,M4590,N4590)</f>
        <v/>
      </c>
      <c r="P4590" s="162">
        <f>MAX(K4590,L4590,M4590,N4590)</f>
        <v/>
      </c>
      <c r="Q4590" s="162">
        <f>MEDIAN(K4590,L4590,M4590,N4590)</f>
        <v/>
      </c>
      <c r="R4590" s="162">
        <f>AVERAGE(K4590,L4590,M4590,N4590)</f>
        <v/>
      </c>
      <c r="S4590" s="162">
        <f>AVERAGE(O4590,Q4590)</f>
        <v/>
      </c>
      <c r="T4590" s="162">
        <f>AVERAGE(P4590,Q4590)</f>
        <v/>
      </c>
      <c r="U4590" s="41">
        <f>STDEVA(K4590,L4590,M4590,N4590)</f>
        <v/>
      </c>
      <c r="V4590" s="42">
        <f>U4590/Q4590</f>
        <v/>
      </c>
      <c r="W4590" s="43">
        <f>IF(X4590=O4590,"MENOR",IF(X4590=S4590,"PROM[MEN-MED]","PROMEDIO"))</f>
        <v/>
      </c>
      <c r="X4590" s="163">
        <f>IF(V4590&lt;=300%,O4590,IF(AND(V4590&gt;100%,V4590&lt;=150%),S4590,R4590))</f>
        <v/>
      </c>
      <c r="Y4590" s="162">
        <f>ROUND(X4590,0)</f>
        <v/>
      </c>
    </row>
    <row r="4591" ht="15.75" customHeight="1">
      <c r="B4591" s="57" t="inlineStr">
        <is>
          <t>8.11</t>
        </is>
      </c>
      <c r="C4591" s="32" t="n">
        <v>8714199</v>
      </c>
      <c r="D4591" s="58" t="inlineStr">
        <is>
          <t>CAMBIO DE CINTURON DE SEGURIDAD TRASERO</t>
        </is>
      </c>
      <c r="E4591" s="56" t="inlineStr">
        <is>
          <t>cambio de cinturon de seguridad trasero</t>
        </is>
      </c>
      <c r="F4591" s="32" t="inlineStr">
        <is>
          <t>Unidad</t>
        </is>
      </c>
      <c r="G4591" s="35" t="inlineStr">
        <is>
          <t>suministro</t>
        </is>
      </c>
      <c r="H4591" s="159" t="n">
        <v>172234</v>
      </c>
      <c r="I4591" s="37" t="n">
        <v>158.91</v>
      </c>
      <c r="J4591" s="37" t="n">
        <v>151.76</v>
      </c>
      <c r="K4591" s="160">
        <f>H4591*(I4591/J4591)</f>
        <v/>
      </c>
      <c r="L4591" s="159" t="n">
        <v>666325.5416999999</v>
      </c>
      <c r="M4591" s="159" t="n">
        <v>646918</v>
      </c>
      <c r="N4591" s="159" t="n">
        <v>698671.4399999999</v>
      </c>
      <c r="O4591" s="162">
        <f>MIN(K4591,L4591,M4591,N4591)</f>
        <v/>
      </c>
      <c r="P4591" s="162">
        <f>MAX(K4591,L4591,M4591,N4591)</f>
        <v/>
      </c>
      <c r="Q4591" s="162">
        <f>MEDIAN(K4591,L4591,M4591,N4591)</f>
        <v/>
      </c>
      <c r="R4591" s="162">
        <f>AVERAGE(K4591,L4591,M4591,N4591)</f>
        <v/>
      </c>
      <c r="S4591" s="162">
        <f>AVERAGE(O4591,Q4591)</f>
        <v/>
      </c>
      <c r="T4591" s="162">
        <f>AVERAGE(P4591,Q4591)</f>
        <v/>
      </c>
      <c r="U4591" s="41">
        <f>STDEVA(K4591,L4591,M4591,N4591)</f>
        <v/>
      </c>
      <c r="V4591" s="42">
        <f>U4591/Q4591</f>
        <v/>
      </c>
      <c r="W4591" s="43">
        <f>IF(X4591=O4591,"MENOR",IF(X4591=S4591,"PROM[MEN-MED]","PROMEDIO"))</f>
        <v/>
      </c>
      <c r="X4591" s="163">
        <f>IF(V4591&lt;=300%,O4591,IF(AND(V4591&gt;100%,V4591&lt;=150%),S4591,R4591))</f>
        <v/>
      </c>
      <c r="Y4591" s="162">
        <f>ROUND(X4591,0)</f>
        <v/>
      </c>
    </row>
    <row r="4592" ht="15.75" customHeight="1">
      <c r="B4592" s="57" t="inlineStr">
        <is>
          <t>8.12</t>
        </is>
      </c>
      <c r="C4592" s="32" t="n">
        <v>8714199</v>
      </c>
      <c r="D4592" s="58" t="inlineStr">
        <is>
          <t>CAMBIO DE CINTURON DE SEGURIDAD DELANTERO</t>
        </is>
      </c>
      <c r="E4592" s="56" t="inlineStr">
        <is>
          <t>cambio de cinturon de seguridad delantero</t>
        </is>
      </c>
      <c r="F4592" s="32" t="inlineStr">
        <is>
          <t>Unidad</t>
        </is>
      </c>
      <c r="G4592" s="35" t="inlineStr">
        <is>
          <t>suministro</t>
        </is>
      </c>
      <c r="H4592" s="159" t="n">
        <v>172228</v>
      </c>
      <c r="I4592" s="37" t="n">
        <v>158.91</v>
      </c>
      <c r="J4592" s="37" t="n">
        <v>151.76</v>
      </c>
      <c r="K4592" s="160">
        <f>H4592*(I4592/J4592)</f>
        <v/>
      </c>
      <c r="L4592" s="159" t="n">
        <v>666325.5416999999</v>
      </c>
      <c r="M4592" s="159" t="n">
        <v>646918</v>
      </c>
      <c r="N4592" s="159" t="n">
        <v>698671.4399999999</v>
      </c>
      <c r="O4592" s="162">
        <f>MIN(K4592,L4592,M4592,N4592)</f>
        <v/>
      </c>
      <c r="P4592" s="162">
        <f>MAX(K4592,L4592,M4592,N4592)</f>
        <v/>
      </c>
      <c r="Q4592" s="162">
        <f>MEDIAN(K4592,L4592,M4592,N4592)</f>
        <v/>
      </c>
      <c r="R4592" s="162">
        <f>AVERAGE(K4592,L4592,M4592,N4592)</f>
        <v/>
      </c>
      <c r="S4592" s="162">
        <f>AVERAGE(O4592,Q4592)</f>
        <v/>
      </c>
      <c r="T4592" s="162">
        <f>AVERAGE(P4592,Q4592)</f>
        <v/>
      </c>
      <c r="U4592" s="41">
        <f>STDEVA(K4592,L4592,M4592,N4592)</f>
        <v/>
      </c>
      <c r="V4592" s="42">
        <f>U4592/Q4592</f>
        <v/>
      </c>
      <c r="W4592" s="43">
        <f>IF(X4592=O4592,"MENOR",IF(X4592=S4592,"PROM[MEN-MED]","PROMEDIO"))</f>
        <v/>
      </c>
      <c r="X4592" s="163">
        <f>IF(V4592&lt;=300%,O4592,IF(AND(V4592&gt;100%,V4592&lt;=150%),S4592,R4592))</f>
        <v/>
      </c>
      <c r="Y4592" s="162">
        <f>ROUND(X4592,0)</f>
        <v/>
      </c>
    </row>
    <row r="4593" ht="15.75" customHeight="1">
      <c r="B4593" s="57" t="inlineStr">
        <is>
          <t>8.13</t>
        </is>
      </c>
      <c r="C4593" s="32" t="n">
        <v>8714199</v>
      </c>
      <c r="D4593" s="58" t="inlineStr">
        <is>
          <t>CAMBIO DE LUNAS ESPEJOS RETROVISOR LATERALES</t>
        </is>
      </c>
      <c r="E4593" s="56" t="inlineStr">
        <is>
          <t>cambio de lunas espejos retrovisor laterales</t>
        </is>
      </c>
      <c r="F4593" s="32" t="inlineStr">
        <is>
          <t>Unidad</t>
        </is>
      </c>
      <c r="G4593" s="35" t="inlineStr">
        <is>
          <t>suministro</t>
        </is>
      </c>
      <c r="H4593" s="159" t="n">
        <v>140705</v>
      </c>
      <c r="I4593" s="37" t="n">
        <v>158.91</v>
      </c>
      <c r="J4593" s="37" t="n">
        <v>151.76</v>
      </c>
      <c r="K4593" s="160">
        <f>H4593*(I4593/J4593)</f>
        <v/>
      </c>
      <c r="L4593" s="159" t="n">
        <v>685546.3741</v>
      </c>
      <c r="M4593" s="159" t="n">
        <v>665579</v>
      </c>
      <c r="N4593" s="159" t="n">
        <v>718825.3199999999</v>
      </c>
      <c r="O4593" s="162">
        <f>MIN(K4593,L4593,M4593,N4593)</f>
        <v/>
      </c>
      <c r="P4593" s="162">
        <f>MAX(K4593,L4593,M4593,N4593)</f>
        <v/>
      </c>
      <c r="Q4593" s="162">
        <f>MEDIAN(K4593,L4593,M4593,N4593)</f>
        <v/>
      </c>
      <c r="R4593" s="162">
        <f>AVERAGE(K4593,L4593,M4593,N4593)</f>
        <v/>
      </c>
      <c r="S4593" s="162">
        <f>AVERAGE(O4593,Q4593)</f>
        <v/>
      </c>
      <c r="T4593" s="162">
        <f>AVERAGE(P4593,Q4593)</f>
        <v/>
      </c>
      <c r="U4593" s="41">
        <f>STDEVA(K4593,L4593,M4593,N4593)</f>
        <v/>
      </c>
      <c r="V4593" s="42">
        <f>U4593/Q4593</f>
        <v/>
      </c>
      <c r="W4593" s="43">
        <f>IF(X4593=O4593,"MENOR",IF(X4593=S4593,"PROM[MEN-MED]","PROMEDIO"))</f>
        <v/>
      </c>
      <c r="X4593" s="163">
        <f>IF(V4593&lt;=300%,O4593,IF(AND(V4593&gt;100%,V4593&lt;=150%),S4593,R4593))</f>
        <v/>
      </c>
      <c r="Y4593" s="162">
        <f>ROUND(X4593,0)</f>
        <v/>
      </c>
    </row>
    <row r="4594" ht="15.75" customHeight="1">
      <c r="B4594" s="57" t="inlineStr">
        <is>
          <t>8.14</t>
        </is>
      </c>
      <c r="C4594" s="32" t="n">
        <v>8714199</v>
      </c>
      <c r="D4594" s="58" t="inlineStr">
        <is>
          <t>CAMBIO DE MANIJA APERTURA CAPOT</t>
        </is>
      </c>
      <c r="E4594" s="56" t="inlineStr">
        <is>
          <t>cambio de manija apertura capot</t>
        </is>
      </c>
      <c r="F4594" s="32" t="inlineStr">
        <is>
          <t>Unidad</t>
        </is>
      </c>
      <c r="G4594" s="35" t="inlineStr">
        <is>
          <t>suministro</t>
        </is>
      </c>
      <c r="H4594" s="159" t="n">
        <v>245279</v>
      </c>
      <c r="I4594" s="37" t="n">
        <v>158.91</v>
      </c>
      <c r="J4594" s="37" t="n">
        <v>151.76</v>
      </c>
      <c r="K4594" s="160">
        <f>H4594*(I4594/J4594)</f>
        <v/>
      </c>
      <c r="L4594" s="159" t="n">
        <v>499744.665</v>
      </c>
      <c r="M4594" s="159" t="n">
        <v>485189</v>
      </c>
      <c r="N4594" s="159" t="n">
        <v>524004.12</v>
      </c>
      <c r="O4594" s="162">
        <f>MIN(K4594,L4594,M4594,N4594)</f>
        <v/>
      </c>
      <c r="P4594" s="162">
        <f>MAX(K4594,L4594,M4594,N4594)</f>
        <v/>
      </c>
      <c r="Q4594" s="162">
        <f>MEDIAN(K4594,L4594,M4594,N4594)</f>
        <v/>
      </c>
      <c r="R4594" s="162">
        <f>AVERAGE(K4594,L4594,M4594,N4594)</f>
        <v/>
      </c>
      <c r="S4594" s="162">
        <f>AVERAGE(O4594,Q4594)</f>
        <v/>
      </c>
      <c r="T4594" s="162">
        <f>AVERAGE(P4594,Q4594)</f>
        <v/>
      </c>
      <c r="U4594" s="41">
        <f>STDEVA(K4594,L4594,M4594,N4594)</f>
        <v/>
      </c>
      <c r="V4594" s="42">
        <f>U4594/Q4594</f>
        <v/>
      </c>
      <c r="W4594" s="43">
        <f>IF(X4594=O4594,"MENOR",IF(X4594=S4594,"PROM[MEN-MED]","PROMEDIO"))</f>
        <v/>
      </c>
      <c r="X4594" s="163">
        <f>IF(V4594&lt;=300%,O4594,IF(AND(V4594&gt;100%,V4594&lt;=150%),S4594,R4594))</f>
        <v/>
      </c>
      <c r="Y4594" s="162">
        <f>ROUND(X4594,0)</f>
        <v/>
      </c>
    </row>
    <row r="4595" ht="15.75" customHeight="1">
      <c r="B4595" s="57" t="inlineStr">
        <is>
          <t>8.15</t>
        </is>
      </c>
      <c r="C4595" s="32" t="n">
        <v>8714199</v>
      </c>
      <c r="D4595" s="58" t="inlineStr">
        <is>
          <t>CAMBIO DE MANIJAS EXTERNAS DE LA PUERTA</t>
        </is>
      </c>
      <c r="E4595" s="56" t="inlineStr">
        <is>
          <t>cambio de manijas externas de la puerta</t>
        </is>
      </c>
      <c r="F4595" s="32" t="inlineStr">
        <is>
          <t>Unidad</t>
        </is>
      </c>
      <c r="G4595" s="35" t="inlineStr">
        <is>
          <t>suministro</t>
        </is>
      </c>
      <c r="H4595" s="159" t="n">
        <v>278056</v>
      </c>
      <c r="I4595" s="37" t="n">
        <v>158.91</v>
      </c>
      <c r="J4595" s="37" t="n">
        <v>151.76</v>
      </c>
      <c r="K4595" s="160">
        <f>H4595*(I4595/J4595)</f>
        <v/>
      </c>
      <c r="L4595" s="159" t="n">
        <v>499744.665</v>
      </c>
      <c r="M4595" s="159" t="n">
        <v>485189</v>
      </c>
      <c r="N4595" s="159" t="n">
        <v>524004.12</v>
      </c>
      <c r="O4595" s="162">
        <f>MIN(K4595,L4595,M4595,N4595)</f>
        <v/>
      </c>
      <c r="P4595" s="162">
        <f>MAX(K4595,L4595,M4595,N4595)</f>
        <v/>
      </c>
      <c r="Q4595" s="162">
        <f>MEDIAN(K4595,L4595,M4595,N4595)</f>
        <v/>
      </c>
      <c r="R4595" s="162">
        <f>AVERAGE(K4595,L4595,M4595,N4595)</f>
        <v/>
      </c>
      <c r="S4595" s="162">
        <f>AVERAGE(O4595,Q4595)</f>
        <v/>
      </c>
      <c r="T4595" s="162">
        <f>AVERAGE(P4595,Q4595)</f>
        <v/>
      </c>
      <c r="U4595" s="41">
        <f>STDEVA(K4595,L4595,M4595,N4595)</f>
        <v/>
      </c>
      <c r="V4595" s="42">
        <f>U4595/Q4595</f>
        <v/>
      </c>
      <c r="W4595" s="43">
        <f>IF(X4595=O4595,"MENOR",IF(X4595=S4595,"PROM[MEN-MED]","PROMEDIO"))</f>
        <v/>
      </c>
      <c r="X4595" s="163">
        <f>IF(V4595&lt;=300%,O4595,IF(AND(V4595&gt;100%,V4595&lt;=150%),S4595,R4595))</f>
        <v/>
      </c>
      <c r="Y4595" s="162">
        <f>ROUND(X4595,0)</f>
        <v/>
      </c>
    </row>
    <row r="4596" ht="15.75" customHeight="1">
      <c r="B4596" s="57" t="inlineStr">
        <is>
          <t>8.16</t>
        </is>
      </c>
      <c r="C4596" s="32" t="n">
        <v>8714199</v>
      </c>
      <c r="D4596" s="58" t="inlineStr">
        <is>
          <t>CAMBIO DE MANIJAS INTERNAS DE LA PUERTA</t>
        </is>
      </c>
      <c r="E4596" s="56" t="inlineStr">
        <is>
          <t>cambio de manijas internas de la puerta</t>
        </is>
      </c>
      <c r="F4596" s="32" t="inlineStr">
        <is>
          <t>Unidad</t>
        </is>
      </c>
      <c r="G4596" s="35" t="inlineStr">
        <is>
          <t>suministro</t>
        </is>
      </c>
      <c r="H4596" s="159" t="n">
        <v>254585</v>
      </c>
      <c r="I4596" s="37" t="n">
        <v>158.91</v>
      </c>
      <c r="J4596" s="37" t="n">
        <v>151.76</v>
      </c>
      <c r="K4596" s="160">
        <f>H4596*(I4596/J4596)</f>
        <v/>
      </c>
      <c r="L4596" s="159" t="n">
        <v>494938.6953</v>
      </c>
      <c r="M4596" s="159" t="n">
        <v>480523</v>
      </c>
      <c r="N4596" s="159" t="n">
        <v>518964.84</v>
      </c>
      <c r="O4596" s="162">
        <f>MIN(K4596,L4596,M4596,N4596)</f>
        <v/>
      </c>
      <c r="P4596" s="162">
        <f>MAX(K4596,L4596,M4596,N4596)</f>
        <v/>
      </c>
      <c r="Q4596" s="162">
        <f>MEDIAN(K4596,L4596,M4596,N4596)</f>
        <v/>
      </c>
      <c r="R4596" s="162">
        <f>AVERAGE(K4596,L4596,M4596,N4596)</f>
        <v/>
      </c>
      <c r="S4596" s="162">
        <f>AVERAGE(O4596,Q4596)</f>
        <v/>
      </c>
      <c r="T4596" s="162">
        <f>AVERAGE(P4596,Q4596)</f>
        <v/>
      </c>
      <c r="U4596" s="41">
        <f>STDEVA(K4596,L4596,M4596,N4596)</f>
        <v/>
      </c>
      <c r="V4596" s="42">
        <f>U4596/Q4596</f>
        <v/>
      </c>
      <c r="W4596" s="43">
        <f>IF(X4596=O4596,"MENOR",IF(X4596=S4596,"PROM[MEN-MED]","PROMEDIO"))</f>
        <v/>
      </c>
      <c r="X4596" s="163">
        <f>IF(V4596&lt;=300%,O4596,IF(AND(V4596&gt;100%,V4596&lt;=150%),S4596,R4596))</f>
        <v/>
      </c>
      <c r="Y4596" s="162">
        <f>ROUND(X4596,0)</f>
        <v/>
      </c>
    </row>
    <row r="4597" ht="15.75" customHeight="1">
      <c r="B4597" s="57" t="inlineStr">
        <is>
          <t>8.17</t>
        </is>
      </c>
      <c r="C4597" s="32" t="n">
        <v>8714199</v>
      </c>
      <c r="D4597" s="58" t="inlineStr">
        <is>
          <t>CAMBIO DE PLUMILLAS</t>
        </is>
      </c>
      <c r="E4597" s="56" t="inlineStr">
        <is>
          <t>cambio de plumillas</t>
        </is>
      </c>
      <c r="F4597" s="32" t="inlineStr">
        <is>
          <t>Unidad</t>
        </is>
      </c>
      <c r="G4597" s="35" t="inlineStr">
        <is>
          <t>suministro</t>
        </is>
      </c>
      <c r="H4597" s="159" t="n">
        <v>54716</v>
      </c>
      <c r="I4597" s="37" t="n">
        <v>158.91</v>
      </c>
      <c r="J4597" s="37" t="n">
        <v>151.76</v>
      </c>
      <c r="K4597" s="160">
        <f>H4597*(I4597/J4597)</f>
        <v/>
      </c>
      <c r="L4597" s="159" t="n">
        <v>65992.1045</v>
      </c>
      <c r="M4597" s="159" t="n">
        <v>64070</v>
      </c>
      <c r="N4597" s="159" t="n">
        <v>69195.60000000001</v>
      </c>
      <c r="O4597" s="162">
        <f>MIN(K4597,L4597,M4597,N4597)</f>
        <v/>
      </c>
      <c r="P4597" s="162">
        <f>MAX(K4597,L4597,M4597,N4597)</f>
        <v/>
      </c>
      <c r="Q4597" s="162">
        <f>MEDIAN(K4597,L4597,M4597,N4597)</f>
        <v/>
      </c>
      <c r="R4597" s="162">
        <f>AVERAGE(K4597,L4597,M4597,N4597)</f>
        <v/>
      </c>
      <c r="S4597" s="162">
        <f>AVERAGE(O4597,Q4597)</f>
        <v/>
      </c>
      <c r="T4597" s="162">
        <f>AVERAGE(P4597,Q4597)</f>
        <v/>
      </c>
      <c r="U4597" s="41">
        <f>STDEVA(K4597,L4597,M4597,N4597)</f>
        <v/>
      </c>
      <c r="V4597" s="42">
        <f>U4597/Q4597</f>
        <v/>
      </c>
      <c r="W4597" s="43">
        <f>IF(X4597=O4597,"MENOR",IF(X4597=S4597,"PROM[MEN-MED]","PROMEDIO"))</f>
        <v/>
      </c>
      <c r="X4597" s="163">
        <f>IF(V4597&lt;=300%,O4597,IF(AND(V4597&gt;100%,V4597&lt;=150%),S4597,R4597))</f>
        <v/>
      </c>
      <c r="Y4597" s="162">
        <f>ROUND(X4597,0)</f>
        <v/>
      </c>
    </row>
    <row r="4598" ht="15.75" customHeight="1">
      <c r="B4598" s="57" t="inlineStr">
        <is>
          <t>8.18</t>
        </is>
      </c>
      <c r="C4598" s="32" t="n">
        <v>8714199</v>
      </c>
      <c r="D4598" s="58" t="inlineStr">
        <is>
          <t>CAMBIO DE RINES DE ALEACIÓN ALUMNIO</t>
        </is>
      </c>
      <c r="E4598" s="56" t="inlineStr">
        <is>
          <t>cambio de rines de aleación alumnio</t>
        </is>
      </c>
      <c r="F4598" s="32" t="inlineStr">
        <is>
          <t>Unidad</t>
        </is>
      </c>
      <c r="G4598" s="35" t="inlineStr">
        <is>
          <t>suministro</t>
        </is>
      </c>
      <c r="H4598" s="159" t="n">
        <v>538587</v>
      </c>
      <c r="I4598" s="37" t="n">
        <v>158.91</v>
      </c>
      <c r="J4598" s="37" t="n">
        <v>151.76</v>
      </c>
      <c r="K4598" s="160">
        <f>H4598*(I4598/J4598)</f>
        <v/>
      </c>
      <c r="L4598" s="159" t="n">
        <v>832907.4418</v>
      </c>
      <c r="M4598" s="159" t="n">
        <v>808648</v>
      </c>
      <c r="N4598" s="159" t="n">
        <v>873339.84</v>
      </c>
      <c r="O4598" s="162">
        <f>MIN(K4598,L4598,M4598,N4598)</f>
        <v/>
      </c>
      <c r="P4598" s="162">
        <f>MAX(K4598,L4598,M4598,N4598)</f>
        <v/>
      </c>
      <c r="Q4598" s="162">
        <f>MEDIAN(K4598,L4598,M4598,N4598)</f>
        <v/>
      </c>
      <c r="R4598" s="162">
        <f>AVERAGE(K4598,L4598,M4598,N4598)</f>
        <v/>
      </c>
      <c r="S4598" s="162">
        <f>AVERAGE(O4598,Q4598)</f>
        <v/>
      </c>
      <c r="T4598" s="162">
        <f>AVERAGE(P4598,Q4598)</f>
        <v/>
      </c>
      <c r="U4598" s="41">
        <f>STDEVA(K4598,L4598,M4598,N4598)</f>
        <v/>
      </c>
      <c r="V4598" s="42">
        <f>U4598/Q4598</f>
        <v/>
      </c>
      <c r="W4598" s="43">
        <f>IF(X4598=O4598,"MENOR",IF(X4598=S4598,"PROM[MEN-MED]","PROMEDIO"))</f>
        <v/>
      </c>
      <c r="X4598" s="163">
        <f>IF(V4598&lt;=300%,O4598,IF(AND(V4598&gt;100%,V4598&lt;=150%),S4598,R4598))</f>
        <v/>
      </c>
      <c r="Y4598" s="162">
        <f>ROUND(X4598,0)</f>
        <v/>
      </c>
    </row>
    <row r="4599" ht="15.75" customHeight="1">
      <c r="B4599" s="57" t="inlineStr">
        <is>
          <t>8.19</t>
        </is>
      </c>
      <c r="C4599" s="32" t="n">
        <v>8714199</v>
      </c>
      <c r="D4599" s="58" t="inlineStr">
        <is>
          <t>CAMBIO DE STOP TRASERO</t>
        </is>
      </c>
      <c r="E4599" s="56" t="inlineStr">
        <is>
          <t>cambio de stop trasero</t>
        </is>
      </c>
      <c r="F4599" s="32" t="inlineStr">
        <is>
          <t>Unidad</t>
        </is>
      </c>
      <c r="G4599" s="35" t="inlineStr">
        <is>
          <t>suministro</t>
        </is>
      </c>
      <c r="H4599" s="159" t="n">
        <v>102012</v>
      </c>
      <c r="I4599" s="37" t="n">
        <v>158.91</v>
      </c>
      <c r="J4599" s="37" t="n">
        <v>151.76</v>
      </c>
      <c r="K4599" s="160">
        <f>H4599*(I4599/J4599)</f>
        <v/>
      </c>
      <c r="L4599" s="159" t="n">
        <v>166581.9001</v>
      </c>
      <c r="M4599" s="159" t="n">
        <v>161730</v>
      </c>
      <c r="N4599" s="159" t="n">
        <v>174668.4</v>
      </c>
      <c r="O4599" s="162">
        <f>MIN(K4599,L4599,M4599,N4599)</f>
        <v/>
      </c>
      <c r="P4599" s="162">
        <f>MAX(K4599,L4599,M4599,N4599)</f>
        <v/>
      </c>
      <c r="Q4599" s="162">
        <f>MEDIAN(K4599,L4599,M4599,N4599)</f>
        <v/>
      </c>
      <c r="R4599" s="162">
        <f>AVERAGE(K4599,L4599,M4599,N4599)</f>
        <v/>
      </c>
      <c r="S4599" s="162">
        <f>AVERAGE(O4599,Q4599)</f>
        <v/>
      </c>
      <c r="T4599" s="162">
        <f>AVERAGE(P4599,Q4599)</f>
        <v/>
      </c>
      <c r="U4599" s="41">
        <f>STDEVA(K4599,L4599,M4599,N4599)</f>
        <v/>
      </c>
      <c r="V4599" s="42">
        <f>U4599/Q4599</f>
        <v/>
      </c>
      <c r="W4599" s="43">
        <f>IF(X4599=O4599,"MENOR",IF(X4599=S4599,"PROM[MEN-MED]","PROMEDIO"))</f>
        <v/>
      </c>
      <c r="X4599" s="163">
        <f>IF(V4599&lt;=300%,O4599,IF(AND(V4599&gt;100%,V4599&lt;=150%),S4599,R4599))</f>
        <v/>
      </c>
      <c r="Y4599" s="162">
        <f>ROUND(X4599,0)</f>
        <v/>
      </c>
    </row>
    <row r="4600" ht="15.75" customHeight="1">
      <c r="B4600" s="57" t="inlineStr">
        <is>
          <t>8.20</t>
        </is>
      </c>
      <c r="C4600" s="32" t="n">
        <v>8714199</v>
      </c>
      <c r="D4600" s="58" t="inlineStr">
        <is>
          <t xml:space="preserve">CAMBIO DE TAPA TANQUE DE COMBUSTIBLE </t>
        </is>
      </c>
      <c r="E4600" s="56" t="inlineStr">
        <is>
          <t xml:space="preserve">cambio de tapa tanque de combustible </t>
        </is>
      </c>
      <c r="F4600" s="32" t="inlineStr">
        <is>
          <t>Unidad</t>
        </is>
      </c>
      <c r="G4600" s="35" t="inlineStr">
        <is>
          <t>suministro</t>
        </is>
      </c>
      <c r="H4600" s="159" t="n">
        <v>269294</v>
      </c>
      <c r="I4600" s="37" t="n">
        <v>158.91</v>
      </c>
      <c r="J4600" s="37" t="n">
        <v>151.76</v>
      </c>
      <c r="K4600" s="160">
        <f>H4600*(I4600/J4600)</f>
        <v/>
      </c>
      <c r="L4600" s="159" t="n">
        <v>1009099.2345</v>
      </c>
      <c r="M4600" s="159" t="n">
        <v>979708</v>
      </c>
      <c r="N4600" s="159" t="n">
        <v>1058084.64</v>
      </c>
      <c r="O4600" s="162">
        <f>MIN(K4600,L4600,M4600,N4600)</f>
        <v/>
      </c>
      <c r="P4600" s="162">
        <f>MAX(K4600,L4600,M4600,N4600)</f>
        <v/>
      </c>
      <c r="Q4600" s="162">
        <f>MEDIAN(K4600,L4600,M4600,N4600)</f>
        <v/>
      </c>
      <c r="R4600" s="162">
        <f>AVERAGE(K4600,L4600,M4600,N4600)</f>
        <v/>
      </c>
      <c r="S4600" s="162">
        <f>AVERAGE(O4600,Q4600)</f>
        <v/>
      </c>
      <c r="T4600" s="162">
        <f>AVERAGE(P4600,Q4600)</f>
        <v/>
      </c>
      <c r="U4600" s="41">
        <f>STDEVA(K4600,L4600,M4600,N4600)</f>
        <v/>
      </c>
      <c r="V4600" s="42">
        <f>U4600/Q4600</f>
        <v/>
      </c>
      <c r="W4600" s="43">
        <f>IF(X4600=O4600,"MENOR",IF(X4600=S4600,"PROM[MEN-MED]","PROMEDIO"))</f>
        <v/>
      </c>
      <c r="X4600" s="163">
        <f>IF(V4600&lt;=300%,O4600,IF(AND(V4600&gt;100%,V4600&lt;=150%),S4600,R4600))</f>
        <v/>
      </c>
      <c r="Y4600" s="162">
        <f>ROUND(X4600,0)</f>
        <v/>
      </c>
    </row>
    <row r="4601" ht="15.75" customHeight="1">
      <c r="B4601" s="57" t="inlineStr">
        <is>
          <t>8.21</t>
        </is>
      </c>
      <c r="C4601" s="32" t="n">
        <v>8714199</v>
      </c>
      <c r="D4601" s="58" t="inlineStr">
        <is>
          <t>CAMBIO DE TARRO SILENCIADOR</t>
        </is>
      </c>
      <c r="E4601" s="56" t="inlineStr">
        <is>
          <t>cambio de tarro silenciador</t>
        </is>
      </c>
      <c r="F4601" s="32" t="inlineStr">
        <is>
          <t>Unidad</t>
        </is>
      </c>
      <c r="G4601" s="35" t="inlineStr">
        <is>
          <t>suministro</t>
        </is>
      </c>
      <c r="H4601" s="159" t="n">
        <v>269294</v>
      </c>
      <c r="I4601" s="37" t="n">
        <v>158.91</v>
      </c>
      <c r="J4601" s="37" t="n">
        <v>151.76</v>
      </c>
      <c r="K4601" s="160">
        <f>H4601*(I4601/J4601)</f>
        <v/>
      </c>
      <c r="L4601" s="159" t="n">
        <v>848924.9727</v>
      </c>
      <c r="M4601" s="159" t="n">
        <v>824199</v>
      </c>
      <c r="N4601" s="159" t="n">
        <v>890134.92</v>
      </c>
      <c r="O4601" s="162">
        <f>MIN(K4601,L4601,M4601,N4601)</f>
        <v/>
      </c>
      <c r="P4601" s="162">
        <f>MAX(K4601,L4601,M4601,N4601)</f>
        <v/>
      </c>
      <c r="Q4601" s="162">
        <f>MEDIAN(K4601,L4601,M4601,N4601)</f>
        <v/>
      </c>
      <c r="R4601" s="162">
        <f>AVERAGE(K4601,L4601,M4601,N4601)</f>
        <v/>
      </c>
      <c r="S4601" s="162">
        <f>AVERAGE(O4601,Q4601)</f>
        <v/>
      </c>
      <c r="T4601" s="162">
        <f>AVERAGE(P4601,Q4601)</f>
        <v/>
      </c>
      <c r="U4601" s="41">
        <f>STDEVA(K4601,L4601,M4601,N4601)</f>
        <v/>
      </c>
      <c r="V4601" s="42">
        <f>U4601/Q4601</f>
        <v/>
      </c>
      <c r="W4601" s="43">
        <f>IF(X4601=O4601,"MENOR",IF(X4601=S4601,"PROM[MEN-MED]","PROMEDIO"))</f>
        <v/>
      </c>
      <c r="X4601" s="163">
        <f>IF(V4601&lt;=300%,O4601,IF(AND(V4601&gt;100%,V4601&lt;=150%),S4601,R4601))</f>
        <v/>
      </c>
      <c r="Y4601" s="162">
        <f>ROUND(X4601,0)</f>
        <v/>
      </c>
    </row>
    <row r="4602" ht="15.75" customHeight="1">
      <c r="B4602" s="57" t="inlineStr">
        <is>
          <t>8.22</t>
        </is>
      </c>
      <c r="C4602" s="32" t="n">
        <v>8714199</v>
      </c>
      <c r="D4602" s="58" t="inlineStr">
        <is>
          <t>CAMBIO DE VIDRIO PANORÁMICO DELANTERO (BLINDADO)</t>
        </is>
      </c>
      <c r="E4602" s="56" t="inlineStr">
        <is>
          <t>cambio de vidrio panorámico delantero (blindado)</t>
        </is>
      </c>
      <c r="F4602" s="32" t="inlineStr">
        <is>
          <t>Unidad</t>
        </is>
      </c>
      <c r="G4602" s="35" t="inlineStr">
        <is>
          <t>suministro</t>
        </is>
      </c>
      <c r="H4602" s="159" t="n">
        <v>650404</v>
      </c>
      <c r="I4602" s="37" t="n">
        <v>158.91</v>
      </c>
      <c r="J4602" s="37" t="n">
        <v>151.76</v>
      </c>
      <c r="K4602" s="160">
        <f>H4602*(I4602/J4602)</f>
        <v/>
      </c>
      <c r="L4602" s="159" t="n">
        <v>2037419.3133</v>
      </c>
      <c r="M4602" s="159" t="n">
        <v>1978077</v>
      </c>
      <c r="N4602" s="159" t="n">
        <v>2136323.16</v>
      </c>
      <c r="O4602" s="162">
        <f>MIN(K4602,L4602,M4602,N4602)</f>
        <v/>
      </c>
      <c r="P4602" s="162">
        <f>MAX(K4602,L4602,M4602,N4602)</f>
        <v/>
      </c>
      <c r="Q4602" s="162">
        <f>MEDIAN(K4602,L4602,M4602,N4602)</f>
        <v/>
      </c>
      <c r="R4602" s="162">
        <f>AVERAGE(K4602,L4602,M4602,N4602)</f>
        <v/>
      </c>
      <c r="S4602" s="162">
        <f>AVERAGE(O4602,Q4602)</f>
        <v/>
      </c>
      <c r="T4602" s="162">
        <f>AVERAGE(P4602,Q4602)</f>
        <v/>
      </c>
      <c r="U4602" s="41">
        <f>STDEVA(K4602,L4602,M4602,N4602)</f>
        <v/>
      </c>
      <c r="V4602" s="42">
        <f>U4602/Q4602</f>
        <v/>
      </c>
      <c r="W4602" s="43">
        <f>IF(X4602=O4602,"MENOR",IF(X4602=S4602,"PROM[MEN-MED]","PROMEDIO"))</f>
        <v/>
      </c>
      <c r="X4602" s="163">
        <f>IF(V4602&lt;=300%,O4602,IF(AND(V4602&gt;100%,V4602&lt;=150%),S4602,R4602))</f>
        <v/>
      </c>
      <c r="Y4602" s="162">
        <f>ROUND(X4602,0)</f>
        <v/>
      </c>
    </row>
    <row r="4603" ht="15.75" customHeight="1">
      <c r="B4603" s="57" t="inlineStr">
        <is>
          <t>8.23</t>
        </is>
      </c>
      <c r="C4603" s="32" t="n">
        <v>8714199</v>
      </c>
      <c r="D4603" s="58" t="inlineStr">
        <is>
          <t>CAMBIO DE VIDRIO PANORÁMICO TRASERO  (BLINDADO)</t>
        </is>
      </c>
      <c r="E4603" s="56" t="inlineStr">
        <is>
          <t>cambio de vidrio panorámico trasero  (blindado)</t>
        </is>
      </c>
      <c r="F4603" s="32" t="inlineStr">
        <is>
          <t>Unidad</t>
        </is>
      </c>
      <c r="G4603" s="35" t="inlineStr">
        <is>
          <t>suministro</t>
        </is>
      </c>
      <c r="H4603" s="159" t="n">
        <v>778516</v>
      </c>
      <c r="I4603" s="37" t="n">
        <v>158.91</v>
      </c>
      <c r="J4603" s="37" t="n">
        <v>151.76</v>
      </c>
      <c r="K4603" s="160">
        <f>H4603*(I4603/J4603)</f>
        <v/>
      </c>
      <c r="L4603" s="159" t="n">
        <v>1713866.441</v>
      </c>
      <c r="M4603" s="159" t="n">
        <v>1663948</v>
      </c>
      <c r="N4603" s="159" t="n">
        <v>1797063.84</v>
      </c>
      <c r="O4603" s="162">
        <f>MIN(K4603,L4603,M4603,N4603)</f>
        <v/>
      </c>
      <c r="P4603" s="162">
        <f>MAX(K4603,L4603,M4603,N4603)</f>
        <v/>
      </c>
      <c r="Q4603" s="162">
        <f>MEDIAN(K4603,L4603,M4603,N4603)</f>
        <v/>
      </c>
      <c r="R4603" s="162">
        <f>AVERAGE(K4603,L4603,M4603,N4603)</f>
        <v/>
      </c>
      <c r="S4603" s="162">
        <f>AVERAGE(O4603,Q4603)</f>
        <v/>
      </c>
      <c r="T4603" s="162">
        <f>AVERAGE(P4603,Q4603)</f>
        <v/>
      </c>
      <c r="U4603" s="41">
        <f>STDEVA(K4603,L4603,M4603,N4603)</f>
        <v/>
      </c>
      <c r="V4603" s="42">
        <f>U4603/Q4603</f>
        <v/>
      </c>
      <c r="W4603" s="43">
        <f>IF(X4603=O4603,"MENOR",IF(X4603=S4603,"PROM[MEN-MED]","PROMEDIO"))</f>
        <v/>
      </c>
      <c r="X4603" s="163">
        <f>IF(V4603&lt;=300%,O4603,IF(AND(V4603&gt;100%,V4603&lt;=150%),S4603,R4603))</f>
        <v/>
      </c>
      <c r="Y4603" s="162">
        <f>ROUND(X4603,0)</f>
        <v/>
      </c>
    </row>
    <row r="4604" ht="15.75" customHeight="1">
      <c r="B4604" s="57" t="inlineStr">
        <is>
          <t>8.24</t>
        </is>
      </c>
      <c r="C4604" s="32" t="n">
        <v>8714199</v>
      </c>
      <c r="D4604" s="58" t="inlineStr">
        <is>
          <t>CAMBIO DE VIDRIOS PUERTAS  (BLINDADO)</t>
        </is>
      </c>
      <c r="E4604" s="56" t="inlineStr">
        <is>
          <t>cambio de vidrios puertas  (blindado)</t>
        </is>
      </c>
      <c r="F4604" s="32" t="inlineStr">
        <is>
          <t>Unidad</t>
        </is>
      </c>
      <c r="G4604" s="35" t="inlineStr">
        <is>
          <t>suministro</t>
        </is>
      </c>
      <c r="H4604" s="159" t="n">
        <v>807882</v>
      </c>
      <c r="I4604" s="37" t="n">
        <v>158.91</v>
      </c>
      <c r="J4604" s="37" t="n">
        <v>151.76</v>
      </c>
      <c r="K4604" s="160">
        <f>H4604*(I4604/J4604)</f>
        <v/>
      </c>
      <c r="L4604" s="159" t="n">
        <v>2716559.0844</v>
      </c>
      <c r="M4604" s="159" t="n">
        <v>2637436</v>
      </c>
      <c r="N4604" s="159" t="n">
        <v>2848430.88</v>
      </c>
      <c r="O4604" s="162">
        <f>MIN(K4604,L4604,M4604,N4604)</f>
        <v/>
      </c>
      <c r="P4604" s="162">
        <f>MAX(K4604,L4604,M4604,N4604)</f>
        <v/>
      </c>
      <c r="Q4604" s="162">
        <f>MEDIAN(K4604,L4604,M4604,N4604)</f>
        <v/>
      </c>
      <c r="R4604" s="162">
        <f>AVERAGE(K4604,L4604,M4604,N4604)</f>
        <v/>
      </c>
      <c r="S4604" s="162">
        <f>AVERAGE(O4604,Q4604)</f>
        <v/>
      </c>
      <c r="T4604" s="162">
        <f>AVERAGE(P4604,Q4604)</f>
        <v/>
      </c>
      <c r="U4604" s="41">
        <f>STDEVA(K4604,L4604,M4604,N4604)</f>
        <v/>
      </c>
      <c r="V4604" s="42">
        <f>U4604/Q4604</f>
        <v/>
      </c>
      <c r="W4604" s="43">
        <f>IF(X4604=O4604,"MENOR",IF(X4604=S4604,"PROM[MEN-MED]","PROMEDIO"))</f>
        <v/>
      </c>
      <c r="X4604" s="163">
        <f>IF(V4604&lt;=300%,O4604,IF(AND(V4604&gt;100%,V4604&lt;=150%),S4604,R4604))</f>
        <v/>
      </c>
      <c r="Y4604" s="162">
        <f>ROUND(X4604,0)</f>
        <v/>
      </c>
    </row>
    <row r="4605" ht="15.75" customHeight="1">
      <c r="B4605" s="57" t="inlineStr">
        <is>
          <t>8.25</t>
        </is>
      </c>
      <c r="C4605" s="32" t="n">
        <v>8714199</v>
      </c>
      <c r="D4605" s="58" t="inlineStr">
        <is>
          <t>CAMBIO DE JUEGO DE TAPETES</t>
        </is>
      </c>
      <c r="E4605" s="56" t="inlineStr">
        <is>
          <t>cambio de juego de tapetes</t>
        </is>
      </c>
      <c r="F4605" s="32" t="inlineStr">
        <is>
          <t>Juego</t>
        </is>
      </c>
      <c r="G4605" s="35" t="inlineStr">
        <is>
          <t>suministro</t>
        </is>
      </c>
      <c r="H4605" s="159" t="n">
        <v>2168299</v>
      </c>
      <c r="I4605" s="37" t="n">
        <v>158.91</v>
      </c>
      <c r="J4605" s="37" t="n">
        <v>151.76</v>
      </c>
      <c r="K4605" s="160">
        <f>H4605*(I4605/J4605)</f>
        <v/>
      </c>
      <c r="L4605" s="159" t="n">
        <v>2716559.0844</v>
      </c>
      <c r="M4605" s="159" t="n">
        <v>2637436</v>
      </c>
      <c r="N4605" s="159" t="n">
        <v>2848430.88</v>
      </c>
      <c r="O4605" s="162">
        <f>MIN(K4605,L4605,M4605,N4605)</f>
        <v/>
      </c>
      <c r="P4605" s="162">
        <f>MAX(K4605,L4605,M4605,N4605)</f>
        <v/>
      </c>
      <c r="Q4605" s="162">
        <f>MEDIAN(K4605,L4605,M4605,N4605)</f>
        <v/>
      </c>
      <c r="R4605" s="162">
        <f>AVERAGE(K4605,L4605,M4605,N4605)</f>
        <v/>
      </c>
      <c r="S4605" s="162">
        <f>AVERAGE(O4605,Q4605)</f>
        <v/>
      </c>
      <c r="T4605" s="162">
        <f>AVERAGE(P4605,Q4605)</f>
        <v/>
      </c>
      <c r="U4605" s="41">
        <f>STDEVA(K4605,L4605,M4605,N4605)</f>
        <v/>
      </c>
      <c r="V4605" s="42">
        <f>U4605/Q4605</f>
        <v/>
      </c>
      <c r="W4605" s="43">
        <f>IF(X4605=O4605,"MENOR",IF(X4605=S4605,"PROM[MEN-MED]","PROMEDIO"))</f>
        <v/>
      </c>
      <c r="X4605" s="163">
        <f>IF(V4605&lt;=300%,O4605,IF(AND(V4605&gt;100%,V4605&lt;=150%),S4605,R4605))</f>
        <v/>
      </c>
      <c r="Y4605" s="162">
        <f>ROUND(X4605,0)</f>
        <v/>
      </c>
    </row>
    <row r="4606">
      <c r="B4606" s="60" t="n"/>
      <c r="C4606" s="61" t="n"/>
      <c r="D4606" s="62" t="n"/>
      <c r="E4606" s="63" t="n"/>
      <c r="F4606" s="61" t="n"/>
      <c r="G4606" s="64" t="n"/>
      <c r="H4606" s="173" t="n"/>
      <c r="I4606" s="100" t="n"/>
    </row>
    <row r="4607">
      <c r="B4607" s="60" t="n"/>
      <c r="C4607" s="61" t="n"/>
      <c r="D4607" s="62" t="n"/>
      <c r="E4607" s="63" t="n"/>
      <c r="F4607" s="61" t="n"/>
      <c r="G4607" s="64" t="n"/>
      <c r="H4607" s="173" t="n"/>
      <c r="I4607" s="100" t="n"/>
    </row>
    <row r="4608" ht="15.75" customHeight="1">
      <c r="B4608" s="139" t="inlineStr">
        <is>
          <t xml:space="preserve">TOYOTA LAND CRUISER LC200 DIESEL </t>
        </is>
      </c>
      <c r="C4608" s="149" t="n"/>
      <c r="D4608" s="149" t="n"/>
      <c r="E4608" s="149" t="n"/>
      <c r="F4608" s="149" t="n"/>
      <c r="G4608" s="150" t="n"/>
      <c r="H4608" s="154" t="inlineStr">
        <is>
          <t>INDEXACIÓN PRECIOS DEL CONTRATO 105-SAMC-APOYOLOGÍSTICO-2025 4 del 15 de octubre de 2025</t>
        </is>
      </c>
      <c r="I4608" s="149" t="n"/>
      <c r="J4608" s="149" t="n"/>
      <c r="K4608" s="150" t="n"/>
      <c r="L4608" s="155" t="inlineStr">
        <is>
          <t>COTIZACIONES 2026</t>
        </is>
      </c>
      <c r="M4608" s="149" t="n"/>
      <c r="N4608" s="150" t="n"/>
      <c r="O4608" s="19" t="n"/>
      <c r="P4608" s="19" t="n"/>
      <c r="Q4608" s="19" t="n"/>
      <c r="R4608" s="19" t="n"/>
      <c r="S4608" s="19" t="n"/>
      <c r="T4608" s="19" t="n"/>
      <c r="U4608" s="19" t="n"/>
      <c r="V4608" s="20" t="n"/>
      <c r="W4608" s="19" t="n"/>
      <c r="X4608" s="19" t="n"/>
      <c r="Y4608" s="19" t="n"/>
    </row>
    <row r="4609" ht="27" customHeight="1">
      <c r="B4609" s="81" t="inlineStr">
        <is>
          <t>ITEM</t>
        </is>
      </c>
      <c r="C4609" s="68" t="inlineStr">
        <is>
          <t>CÓDIGO CPC</t>
        </is>
      </c>
      <c r="D4609" s="69" t="inlineStr">
        <is>
          <t>NOMBRE DEL BIEN Y/O SERVICIO</t>
        </is>
      </c>
      <c r="E4609" s="68" t="inlineStr">
        <is>
          <t>DESCRIPCIÓN DEL BIEN Y/O SERVICIO</t>
        </is>
      </c>
      <c r="F4609" s="68" t="inlineStr">
        <is>
          <t>UNIDAD MEDIDA SEGÚN SECOP II</t>
        </is>
      </c>
      <c r="G4609" s="68" t="inlineStr">
        <is>
          <t>NECESIDAD TOTAL</t>
        </is>
      </c>
      <c r="H4609" s="154" t="inlineStr">
        <is>
          <t xml:space="preserve">PRECIO UNITARIO INCLUIDO IVA </t>
        </is>
      </c>
      <c r="I4609" s="154" t="inlineStr">
        <is>
          <t>IPC ACTUAL (MAYO 2026)</t>
        </is>
      </c>
      <c r="J4609" s="154" t="inlineStr">
        <is>
          <t>IPC INICIAL (OCTUBRE 2025)</t>
        </is>
      </c>
      <c r="K4609" s="154" t="inlineStr">
        <is>
          <t>PRECIO UNITARIO INCLUIDO IVA Y DEMÁS GRAVÁMENES (SI APLICA) - (INDEXADO )</t>
        </is>
      </c>
      <c r="L4609" s="156" t="inlineStr">
        <is>
          <t>DEINTEKOPCT</t>
        </is>
      </c>
      <c r="M4609" s="156" t="inlineStr">
        <is>
          <t>TECNIPROYECTO</t>
        </is>
      </c>
      <c r="N4609" s="156" t="inlineStr">
        <is>
          <t>SS7 Comunicaciones SAS</t>
        </is>
      </c>
      <c r="O4609" s="24" t="inlineStr">
        <is>
          <t>Menor</t>
        </is>
      </c>
      <c r="P4609" s="24" t="inlineStr">
        <is>
          <t>Mayor</t>
        </is>
      </c>
      <c r="Q4609" s="24" t="inlineStr">
        <is>
          <t>Mediana</t>
        </is>
      </c>
      <c r="R4609" s="24" t="inlineStr">
        <is>
          <t>Promedio</t>
        </is>
      </c>
      <c r="S4609" s="24" t="inlineStr">
        <is>
          <t>Promedio Menor-Mediana</t>
        </is>
      </c>
      <c r="T4609" s="24" t="inlineStr">
        <is>
          <t>Promedio Mayor-Mediana</t>
        </is>
      </c>
      <c r="U4609" s="24" t="inlineStr">
        <is>
          <t>Desviación Estándar</t>
        </is>
      </c>
      <c r="V4609" s="25" t="inlineStr">
        <is>
          <t>%disper</t>
        </is>
      </c>
      <c r="W4609" s="24" t="inlineStr">
        <is>
          <t>CRITERIO DE SELECCIÓN</t>
        </is>
      </c>
      <c r="X4609" s="24" t="inlineStr">
        <is>
          <t>PRECIO UNITARIO DE REFERENCIA (INCLUIDO IVA)</t>
        </is>
      </c>
      <c r="Y4609" s="24" t="inlineStr">
        <is>
          <t>PRECIO UNITARIO DE REFERENCIA (INCLUIDO IVA) REDONDEADO A 0 DECIMALES</t>
        </is>
      </c>
    </row>
    <row r="4610" ht="15.75" customHeight="1">
      <c r="B4610" s="26" t="inlineStr">
        <is>
          <t>1.</t>
        </is>
      </c>
      <c r="C4610" s="142" t="inlineStr">
        <is>
          <t>SISTEMA DE FRENOS</t>
        </is>
      </c>
      <c r="H4610" s="157" t="n"/>
      <c r="I4610" s="29" t="n"/>
      <c r="J4610" s="29" t="n"/>
      <c r="K4610" s="157" t="n"/>
      <c r="L4610" s="157" t="n"/>
      <c r="M4610" s="157" t="n"/>
      <c r="N4610" s="157" t="n"/>
      <c r="O4610" s="29" t="n"/>
      <c r="P4610" s="29" t="n"/>
      <c r="Q4610" s="29" t="n"/>
      <c r="R4610" s="29" t="n"/>
      <c r="S4610" s="29" t="n"/>
      <c r="T4610" s="29" t="n"/>
      <c r="U4610" s="29" t="n"/>
      <c r="V4610" s="75" t="n"/>
      <c r="W4610" s="29" t="n"/>
      <c r="X4610" s="29" t="n"/>
      <c r="Y4610" s="29" t="n"/>
    </row>
    <row r="4611" ht="15.75" customHeight="1">
      <c r="B4611" s="32" t="inlineStr">
        <is>
          <t>1.1</t>
        </is>
      </c>
      <c r="C4611" s="32" t="n">
        <v>8714199</v>
      </c>
      <c r="D4611" s="58" t="inlineStr">
        <is>
          <t>CAMBIO DE BOMBA DEL FRENO</t>
        </is>
      </c>
      <c r="E4611" s="34" t="inlineStr">
        <is>
          <t>cambio de bomba del freno</t>
        </is>
      </c>
      <c r="F4611" s="32" t="inlineStr">
        <is>
          <t>Unidad</t>
        </is>
      </c>
      <c r="G4611" s="35" t="inlineStr">
        <is>
          <t>suministro</t>
        </is>
      </c>
      <c r="H4611" s="159" t="n">
        <v>685501</v>
      </c>
      <c r="I4611" s="37" t="n">
        <v>158.91</v>
      </c>
      <c r="J4611" s="37" t="n">
        <v>151.76</v>
      </c>
      <c r="K4611" s="160">
        <f>H4611*(I4611/J4611)</f>
        <v/>
      </c>
      <c r="L4611" s="159" t="n">
        <v>1345465.3128</v>
      </c>
      <c r="M4611" s="159" t="n">
        <v>1306277</v>
      </c>
      <c r="N4611" s="159" t="n">
        <v>1410779.16</v>
      </c>
      <c r="O4611" s="162">
        <f>MIN(K4611,L4611,M4611,N4611)</f>
        <v/>
      </c>
      <c r="P4611" s="162">
        <f>MAX(K4611,L4611,M4611,N4611)</f>
        <v/>
      </c>
      <c r="Q4611" s="162">
        <f>MEDIAN(K4611,L4611,M4611,N4611)</f>
        <v/>
      </c>
      <c r="R4611" s="162">
        <f>AVERAGE(K4611,L4611,M4611,N4611)</f>
        <v/>
      </c>
      <c r="S4611" s="162">
        <f>AVERAGE(O4611,Q4611)</f>
        <v/>
      </c>
      <c r="T4611" s="162">
        <f>AVERAGE(P4611,Q4611)</f>
        <v/>
      </c>
      <c r="U4611" s="41">
        <f>STDEVA(K4611,L4611,M4611,N4611)</f>
        <v/>
      </c>
      <c r="V4611" s="42">
        <f>U4611/Q4611</f>
        <v/>
      </c>
      <c r="W4611" s="43">
        <f>IF(X4611=O4611,"MENOR",IF(X4611=S4611,"PROM[MEN-MED]","PROMEDIO"))</f>
        <v/>
      </c>
      <c r="X4611" s="163">
        <f>IF(V4611&lt;=300%,O4611,IF(AND(V4611&gt;100%,V4611&lt;=150%),S4611,R4611))</f>
        <v/>
      </c>
      <c r="Y4611" s="162">
        <f>ROUND(X4611,0)</f>
        <v/>
      </c>
    </row>
    <row r="4612" ht="15.75" customHeight="1">
      <c r="B4612" s="32" t="inlineStr">
        <is>
          <t>1.2</t>
        </is>
      </c>
      <c r="C4612" s="32" t="n">
        <v>8714199</v>
      </c>
      <c r="D4612" s="58" t="inlineStr">
        <is>
          <t>CAMBIO DE DISCOS DEL FRENO DELANTERO</t>
        </is>
      </c>
      <c r="E4612" s="34" t="inlineStr">
        <is>
          <t>cambio de discos del freno delantero</t>
        </is>
      </c>
      <c r="F4612" s="32" t="inlineStr">
        <is>
          <t>Unidad</t>
        </is>
      </c>
      <c r="G4612" s="35" t="inlineStr">
        <is>
          <t>suministro</t>
        </is>
      </c>
      <c r="H4612" s="159" t="n">
        <v>355378</v>
      </c>
      <c r="I4612" s="37" t="n">
        <v>158.91</v>
      </c>
      <c r="J4612" s="37" t="n">
        <v>151.76</v>
      </c>
      <c r="K4612" s="160">
        <f>H4612*(I4612/J4612)</f>
        <v/>
      </c>
      <c r="L4612" s="159" t="n">
        <v>685546.3741</v>
      </c>
      <c r="M4612" s="159" t="n">
        <v>665579</v>
      </c>
      <c r="N4612" s="159" t="n">
        <v>718825.3199999999</v>
      </c>
      <c r="O4612" s="162">
        <f>MIN(K4612,L4612,M4612,N4612)</f>
        <v/>
      </c>
      <c r="P4612" s="162">
        <f>MAX(K4612,L4612,M4612,N4612)</f>
        <v/>
      </c>
      <c r="Q4612" s="162">
        <f>MEDIAN(K4612,L4612,M4612,N4612)</f>
        <v/>
      </c>
      <c r="R4612" s="162">
        <f>AVERAGE(K4612,L4612,M4612,N4612)</f>
        <v/>
      </c>
      <c r="S4612" s="162">
        <f>AVERAGE(O4612,Q4612)</f>
        <v/>
      </c>
      <c r="T4612" s="162">
        <f>AVERAGE(P4612,Q4612)</f>
        <v/>
      </c>
      <c r="U4612" s="41">
        <f>STDEVA(K4612,L4612,M4612,N4612)</f>
        <v/>
      </c>
      <c r="V4612" s="42">
        <f>U4612/Q4612</f>
        <v/>
      </c>
      <c r="W4612" s="43">
        <f>IF(X4612=O4612,"MENOR",IF(X4612=S4612,"PROM[MEN-MED]","PROMEDIO"))</f>
        <v/>
      </c>
      <c r="X4612" s="163">
        <f>IF(V4612&lt;=300%,O4612,IF(AND(V4612&gt;100%,V4612&lt;=150%),S4612,R4612))</f>
        <v/>
      </c>
      <c r="Y4612" s="162">
        <f>ROUND(X4612,0)</f>
        <v/>
      </c>
    </row>
    <row r="4613" ht="15.75" customHeight="1">
      <c r="B4613" s="32" t="inlineStr">
        <is>
          <t>1.3</t>
        </is>
      </c>
      <c r="C4613" s="32" t="n">
        <v>8714199</v>
      </c>
      <c r="D4613" s="58" t="inlineStr">
        <is>
          <t>CAMBIO DE DISCOS DEL FRENO TRASERO</t>
        </is>
      </c>
      <c r="E4613" s="34" t="inlineStr">
        <is>
          <t>cambio de discos del freno trasero</t>
        </is>
      </c>
      <c r="F4613" s="32" t="inlineStr">
        <is>
          <t>Unidad</t>
        </is>
      </c>
      <c r="G4613" s="35" t="inlineStr">
        <is>
          <t>suministro</t>
        </is>
      </c>
      <c r="H4613" s="159" t="n">
        <v>355407</v>
      </c>
      <c r="I4613" s="37" t="n">
        <v>158.91</v>
      </c>
      <c r="J4613" s="37" t="n">
        <v>151.76</v>
      </c>
      <c r="K4613" s="160">
        <f>H4613*(I4613/J4613)</f>
        <v/>
      </c>
      <c r="L4613" s="159" t="n">
        <v>672733.1681</v>
      </c>
      <c r="M4613" s="159" t="n">
        <v>653139</v>
      </c>
      <c r="N4613" s="159" t="n">
        <v>705390.12</v>
      </c>
      <c r="O4613" s="162">
        <f>MIN(K4613,L4613,M4613,N4613)</f>
        <v/>
      </c>
      <c r="P4613" s="162">
        <f>MAX(K4613,L4613,M4613,N4613)</f>
        <v/>
      </c>
      <c r="Q4613" s="162">
        <f>MEDIAN(K4613,L4613,M4613,N4613)</f>
        <v/>
      </c>
      <c r="R4613" s="162">
        <f>AVERAGE(K4613,L4613,M4613,N4613)</f>
        <v/>
      </c>
      <c r="S4613" s="162">
        <f>AVERAGE(O4613,Q4613)</f>
        <v/>
      </c>
      <c r="T4613" s="162">
        <f>AVERAGE(P4613,Q4613)</f>
        <v/>
      </c>
      <c r="U4613" s="41">
        <f>STDEVA(K4613,L4613,M4613,N4613)</f>
        <v/>
      </c>
      <c r="V4613" s="42">
        <f>U4613/Q4613</f>
        <v/>
      </c>
      <c r="W4613" s="43">
        <f>IF(X4613=O4613,"MENOR",IF(X4613=S4613,"PROM[MEN-MED]","PROMEDIO"))</f>
        <v/>
      </c>
      <c r="X4613" s="163">
        <f>IF(V4613&lt;=300%,O4613,IF(AND(V4613&gt;100%,V4613&lt;=150%),S4613,R4613))</f>
        <v/>
      </c>
      <c r="Y4613" s="162">
        <f>ROUND(X4613,0)</f>
        <v/>
      </c>
    </row>
    <row r="4614" ht="15.75" customHeight="1">
      <c r="B4614" s="32" t="inlineStr">
        <is>
          <t>1.4</t>
        </is>
      </c>
      <c r="C4614" s="32" t="n">
        <v>8714199</v>
      </c>
      <c r="D4614" s="58" t="inlineStr">
        <is>
          <t>CAMBIO DE PURGADOR DE FRENOS</t>
        </is>
      </c>
      <c r="E4614" s="34" t="inlineStr">
        <is>
          <t>cambio de purgador de frenos</t>
        </is>
      </c>
      <c r="F4614" s="32" t="inlineStr">
        <is>
          <t>Unidad</t>
        </is>
      </c>
      <c r="G4614" s="35" t="inlineStr">
        <is>
          <t>suministro</t>
        </is>
      </c>
      <c r="H4614" s="159" t="n">
        <v>215618</v>
      </c>
      <c r="I4614" s="37" t="n">
        <v>158.91</v>
      </c>
      <c r="J4614" s="37" t="n">
        <v>151.76</v>
      </c>
      <c r="K4614" s="160">
        <f>H4614*(I4614/J4614)</f>
        <v/>
      </c>
      <c r="L4614" s="159" t="n">
        <v>339570.4032</v>
      </c>
      <c r="M4614" s="159" t="n">
        <v>329680</v>
      </c>
      <c r="N4614" s="159" t="n">
        <v>356054.4</v>
      </c>
      <c r="O4614" s="162">
        <f>MIN(K4614,L4614,M4614,N4614)</f>
        <v/>
      </c>
      <c r="P4614" s="162">
        <f>MAX(K4614,L4614,M4614,N4614)</f>
        <v/>
      </c>
      <c r="Q4614" s="162">
        <f>MEDIAN(K4614,L4614,M4614,N4614)</f>
        <v/>
      </c>
      <c r="R4614" s="162">
        <f>AVERAGE(K4614,L4614,M4614,N4614)</f>
        <v/>
      </c>
      <c r="S4614" s="162">
        <f>AVERAGE(O4614,Q4614)</f>
        <v/>
      </c>
      <c r="T4614" s="162">
        <f>AVERAGE(P4614,Q4614)</f>
        <v/>
      </c>
      <c r="U4614" s="41">
        <f>STDEVA(K4614,L4614,M4614,N4614)</f>
        <v/>
      </c>
      <c r="V4614" s="42">
        <f>U4614/Q4614</f>
        <v/>
      </c>
      <c r="W4614" s="43">
        <f>IF(X4614=O4614,"MENOR",IF(X4614=S4614,"PROM[MEN-MED]","PROMEDIO"))</f>
        <v/>
      </c>
      <c r="X4614" s="163">
        <f>IF(V4614&lt;=300%,O4614,IF(AND(V4614&gt;100%,V4614&lt;=150%),S4614,R4614))</f>
        <v/>
      </c>
      <c r="Y4614" s="162">
        <f>ROUND(X4614,0)</f>
        <v/>
      </c>
    </row>
    <row r="4615" ht="15.75" customHeight="1">
      <c r="B4615" s="32" t="inlineStr">
        <is>
          <t>1.5</t>
        </is>
      </c>
      <c r="C4615" s="32" t="n">
        <v>8714199</v>
      </c>
      <c r="D4615" s="58" t="inlineStr">
        <is>
          <t>CAMBIO DE JUEGO PASTILLAS DELANTERAS</t>
        </is>
      </c>
      <c r="E4615" s="56" t="inlineStr">
        <is>
          <t>cambio de juego pastillas delanteras</t>
        </is>
      </c>
      <c r="F4615" s="32" t="inlineStr">
        <is>
          <t>Juego</t>
        </is>
      </c>
      <c r="G4615" s="35" t="inlineStr">
        <is>
          <t>suministro</t>
        </is>
      </c>
      <c r="H4615" s="159" t="n">
        <v>204024</v>
      </c>
      <c r="I4615" s="37" t="n">
        <v>158.91</v>
      </c>
      <c r="J4615" s="37" t="n">
        <v>151.76</v>
      </c>
      <c r="K4615" s="160">
        <f>H4615*(I4615/J4615)</f>
        <v/>
      </c>
      <c r="L4615" s="159" t="n">
        <v>329959.4753</v>
      </c>
      <c r="M4615" s="159" t="n">
        <v>320349</v>
      </c>
      <c r="N4615" s="159" t="n">
        <v>345976.92</v>
      </c>
      <c r="O4615" s="162">
        <f>MIN(K4615,L4615,M4615,N4615)</f>
        <v/>
      </c>
      <c r="P4615" s="162">
        <f>MAX(K4615,L4615,M4615,N4615)</f>
        <v/>
      </c>
      <c r="Q4615" s="162">
        <f>MEDIAN(K4615,L4615,M4615,N4615)</f>
        <v/>
      </c>
      <c r="R4615" s="162">
        <f>AVERAGE(K4615,L4615,M4615,N4615)</f>
        <v/>
      </c>
      <c r="S4615" s="162">
        <f>AVERAGE(O4615,Q4615)</f>
        <v/>
      </c>
      <c r="T4615" s="162">
        <f>AVERAGE(P4615,Q4615)</f>
        <v/>
      </c>
      <c r="U4615" s="41">
        <f>STDEVA(K4615,L4615,M4615,N4615)</f>
        <v/>
      </c>
      <c r="V4615" s="42">
        <f>U4615/Q4615</f>
        <v/>
      </c>
      <c r="W4615" s="43">
        <f>IF(X4615=O4615,"MENOR",IF(X4615=S4615,"PROM[MEN-MED]","PROMEDIO"))</f>
        <v/>
      </c>
      <c r="X4615" s="163">
        <f>IF(V4615&lt;=300%,O4615,IF(AND(V4615&gt;100%,V4615&lt;=150%),S4615,R4615))</f>
        <v/>
      </c>
      <c r="Y4615" s="162">
        <f>ROUND(X4615,0)</f>
        <v/>
      </c>
    </row>
    <row r="4616" ht="15.75" customHeight="1">
      <c r="B4616" s="32" t="inlineStr">
        <is>
          <t>1.6</t>
        </is>
      </c>
      <c r="C4616" s="32" t="n">
        <v>8714199</v>
      </c>
      <c r="D4616" s="58" t="inlineStr">
        <is>
          <t>CAMBIO DE GUAYA FRENO DE PARQUEO</t>
        </is>
      </c>
      <c r="E4616" s="34" t="inlineStr">
        <is>
          <t>cambio de guaya freno de parqueo</t>
        </is>
      </c>
      <c r="F4616" s="32" t="inlineStr">
        <is>
          <t>Unidad</t>
        </is>
      </c>
      <c r="G4616" s="35" t="inlineStr">
        <is>
          <t>suministro</t>
        </is>
      </c>
      <c r="H4616" s="159" t="n">
        <v>406899</v>
      </c>
      <c r="I4616" s="37" t="n">
        <v>158.91</v>
      </c>
      <c r="J4616" s="37" t="n">
        <v>151.76</v>
      </c>
      <c r="K4616" s="160">
        <f>H4616*(I4616/J4616)</f>
        <v/>
      </c>
      <c r="L4616" s="159" t="n">
        <v>832907.4418</v>
      </c>
      <c r="M4616" s="159" t="n">
        <v>808648</v>
      </c>
      <c r="N4616" s="159" t="n">
        <v>873339.84</v>
      </c>
      <c r="O4616" s="162">
        <f>MIN(K4616,L4616,M4616,N4616)</f>
        <v/>
      </c>
      <c r="P4616" s="162">
        <f>MAX(K4616,L4616,M4616,N4616)</f>
        <v/>
      </c>
      <c r="Q4616" s="162">
        <f>MEDIAN(K4616,L4616,M4616,N4616)</f>
        <v/>
      </c>
      <c r="R4616" s="162">
        <f>AVERAGE(K4616,L4616,M4616,N4616)</f>
        <v/>
      </c>
      <c r="S4616" s="162">
        <f>AVERAGE(O4616,Q4616)</f>
        <v/>
      </c>
      <c r="T4616" s="162">
        <f>AVERAGE(P4616,Q4616)</f>
        <v/>
      </c>
      <c r="U4616" s="41">
        <f>STDEVA(K4616,L4616,M4616,N4616)</f>
        <v/>
      </c>
      <c r="V4616" s="42">
        <f>U4616/Q4616</f>
        <v/>
      </c>
      <c r="W4616" s="43">
        <f>IF(X4616=O4616,"MENOR",IF(X4616=S4616,"PROM[MEN-MED]","PROMEDIO"))</f>
        <v/>
      </c>
      <c r="X4616" s="163">
        <f>IF(V4616&lt;=300%,O4616,IF(AND(V4616&gt;100%,V4616&lt;=150%),S4616,R4616))</f>
        <v/>
      </c>
      <c r="Y4616" s="162">
        <f>ROUND(X4616,0)</f>
        <v/>
      </c>
    </row>
    <row r="4617" ht="15.75" customHeight="1">
      <c r="B4617" s="32" t="inlineStr">
        <is>
          <t>1.7</t>
        </is>
      </c>
      <c r="C4617" s="32" t="n">
        <v>8714199</v>
      </c>
      <c r="D4617" s="58" t="inlineStr">
        <is>
          <t>CAMBIO DE JUEGO BANDAS FRENO DE PARQUEO</t>
        </is>
      </c>
      <c r="E4617" s="56" t="inlineStr">
        <is>
          <t>cambio de juego bandas freno de parqueo</t>
        </is>
      </c>
      <c r="F4617" s="32" t="inlineStr">
        <is>
          <t>Juego</t>
        </is>
      </c>
      <c r="G4617" s="35" t="inlineStr">
        <is>
          <t>suministro</t>
        </is>
      </c>
      <c r="H4617" s="159" t="n">
        <v>327295</v>
      </c>
      <c r="I4617" s="37" t="n">
        <v>158.91</v>
      </c>
      <c r="J4617" s="37" t="n">
        <v>151.76</v>
      </c>
      <c r="K4617" s="160">
        <f>H4617*(I4617/J4617)</f>
        <v/>
      </c>
      <c r="L4617" s="159" t="n">
        <v>509354.5695</v>
      </c>
      <c r="M4617" s="159" t="n">
        <v>494519</v>
      </c>
      <c r="N4617" s="159" t="n">
        <v>534080.52</v>
      </c>
      <c r="O4617" s="162">
        <f>MIN(K4617,L4617,M4617,N4617)</f>
        <v/>
      </c>
      <c r="P4617" s="162">
        <f>MAX(K4617,L4617,M4617,N4617)</f>
        <v/>
      </c>
      <c r="Q4617" s="162">
        <f>MEDIAN(K4617,L4617,M4617,N4617)</f>
        <v/>
      </c>
      <c r="R4617" s="162">
        <f>AVERAGE(K4617,L4617,M4617,N4617)</f>
        <v/>
      </c>
      <c r="S4617" s="162">
        <f>AVERAGE(O4617,Q4617)</f>
        <v/>
      </c>
      <c r="T4617" s="162">
        <f>AVERAGE(P4617,Q4617)</f>
        <v/>
      </c>
      <c r="U4617" s="41">
        <f>STDEVA(K4617,L4617,M4617,N4617)</f>
        <v/>
      </c>
      <c r="V4617" s="42">
        <f>U4617/Q4617</f>
        <v/>
      </c>
      <c r="W4617" s="43">
        <f>IF(X4617=O4617,"MENOR",IF(X4617=S4617,"PROM[MEN-MED]","PROMEDIO"))</f>
        <v/>
      </c>
      <c r="X4617" s="163">
        <f>IF(V4617&lt;=300%,O4617,IF(AND(V4617&gt;100%,V4617&lt;=150%),S4617,R4617))</f>
        <v/>
      </c>
      <c r="Y4617" s="162">
        <f>ROUND(X4617,0)</f>
        <v/>
      </c>
    </row>
    <row r="4618" ht="15.75" customHeight="1">
      <c r="B4618" s="32" t="inlineStr">
        <is>
          <t>1.8</t>
        </is>
      </c>
      <c r="C4618" s="32" t="n">
        <v>8714199</v>
      </c>
      <c r="D4618" s="58" t="inlineStr">
        <is>
          <t>CAMBIO DE JUEGO PASTILLAS TRASERAS</t>
        </is>
      </c>
      <c r="E4618" s="56" t="inlineStr">
        <is>
          <t>cambio de juego pastillas traseras</t>
        </is>
      </c>
      <c r="F4618" s="32" t="inlineStr">
        <is>
          <t>Juego</t>
        </is>
      </c>
      <c r="G4618" s="35" t="inlineStr">
        <is>
          <t>suministro</t>
        </is>
      </c>
      <c r="H4618" s="159" t="n">
        <v>204024</v>
      </c>
      <c r="I4618" s="37" t="n">
        <v>158.91</v>
      </c>
      <c r="J4618" s="37" t="n">
        <v>151.76</v>
      </c>
      <c r="K4618" s="160">
        <f>H4618*(I4618/J4618)</f>
        <v/>
      </c>
      <c r="L4618" s="159" t="n">
        <v>339570.4032</v>
      </c>
      <c r="M4618" s="159" t="n">
        <v>329680</v>
      </c>
      <c r="N4618" s="159" t="n">
        <v>356054.4</v>
      </c>
      <c r="O4618" s="162">
        <f>MIN(K4618,L4618,M4618,N4618)</f>
        <v/>
      </c>
      <c r="P4618" s="162">
        <f>MAX(K4618,L4618,M4618,N4618)</f>
        <v/>
      </c>
      <c r="Q4618" s="162">
        <f>MEDIAN(K4618,L4618,M4618,N4618)</f>
        <v/>
      </c>
      <c r="R4618" s="162">
        <f>AVERAGE(K4618,L4618,M4618,N4618)</f>
        <v/>
      </c>
      <c r="S4618" s="162">
        <f>AVERAGE(O4618,Q4618)</f>
        <v/>
      </c>
      <c r="T4618" s="162">
        <f>AVERAGE(P4618,Q4618)</f>
        <v/>
      </c>
      <c r="U4618" s="41">
        <f>STDEVA(K4618,L4618,M4618,N4618)</f>
        <v/>
      </c>
      <c r="V4618" s="42">
        <f>U4618/Q4618</f>
        <v/>
      </c>
      <c r="W4618" s="43">
        <f>IF(X4618=O4618,"MENOR",IF(X4618=S4618,"PROM[MEN-MED]","PROMEDIO"))</f>
        <v/>
      </c>
      <c r="X4618" s="163">
        <f>IF(V4618&lt;=300%,O4618,IF(AND(V4618&gt;100%,V4618&lt;=150%),S4618,R4618))</f>
        <v/>
      </c>
      <c r="Y4618" s="162">
        <f>ROUND(X4618,0)</f>
        <v/>
      </c>
    </row>
    <row r="4619" ht="15.75" customHeight="1">
      <c r="B4619" s="32" t="inlineStr">
        <is>
          <t>1.9</t>
        </is>
      </c>
      <c r="C4619" s="32" t="n">
        <v>8714199</v>
      </c>
      <c r="D4619" s="58" t="inlineStr">
        <is>
          <t>CAMBIO DE MORDAZA FRENO DELANTERO</t>
        </is>
      </c>
      <c r="E4619" s="34" t="inlineStr">
        <is>
          <t>cambio de mordaza freno delantero</t>
        </is>
      </c>
      <c r="F4619" s="32" t="inlineStr">
        <is>
          <t>Unidad</t>
        </is>
      </c>
      <c r="G4619" s="35" t="inlineStr">
        <is>
          <t>suministro</t>
        </is>
      </c>
      <c r="H4619" s="159" t="n">
        <v>355386</v>
      </c>
      <c r="I4619" s="37" t="n">
        <v>158.91</v>
      </c>
      <c r="J4619" s="37" t="n">
        <v>151.76</v>
      </c>
      <c r="K4619" s="160">
        <f>H4619*(I4619/J4619)</f>
        <v/>
      </c>
      <c r="L4619" s="159" t="n">
        <v>685546.3741</v>
      </c>
      <c r="M4619" s="159" t="n">
        <v>665579</v>
      </c>
      <c r="N4619" s="159" t="n">
        <v>718825.3199999999</v>
      </c>
      <c r="O4619" s="162">
        <f>MIN(K4619,L4619,M4619,N4619)</f>
        <v/>
      </c>
      <c r="P4619" s="162">
        <f>MAX(K4619,L4619,M4619,N4619)</f>
        <v/>
      </c>
      <c r="Q4619" s="162">
        <f>MEDIAN(K4619,L4619,M4619,N4619)</f>
        <v/>
      </c>
      <c r="R4619" s="162">
        <f>AVERAGE(K4619,L4619,M4619,N4619)</f>
        <v/>
      </c>
      <c r="S4619" s="162">
        <f>AVERAGE(O4619,Q4619)</f>
        <v/>
      </c>
      <c r="T4619" s="162">
        <f>AVERAGE(P4619,Q4619)</f>
        <v/>
      </c>
      <c r="U4619" s="41">
        <f>STDEVA(K4619,L4619,M4619,N4619)</f>
        <v/>
      </c>
      <c r="V4619" s="42">
        <f>U4619/Q4619</f>
        <v/>
      </c>
      <c r="W4619" s="43">
        <f>IF(X4619=O4619,"MENOR",IF(X4619=S4619,"PROM[MEN-MED]","PROMEDIO"))</f>
        <v/>
      </c>
      <c r="X4619" s="163">
        <f>IF(V4619&lt;=300%,O4619,IF(AND(V4619&gt;100%,V4619&lt;=150%),S4619,R4619))</f>
        <v/>
      </c>
      <c r="Y4619" s="162">
        <f>ROUND(X4619,0)</f>
        <v/>
      </c>
    </row>
    <row r="4620" ht="15.75" customHeight="1">
      <c r="B4620" s="32" t="inlineStr">
        <is>
          <t>1.10</t>
        </is>
      </c>
      <c r="C4620" s="32" t="n">
        <v>8714199</v>
      </c>
      <c r="D4620" s="58" t="inlineStr">
        <is>
          <t>CAMBIO DE MORDAZA FRENO TRASERO</t>
        </is>
      </c>
      <c r="E4620" s="34" t="inlineStr">
        <is>
          <t>cambio de mordaza freno trasero</t>
        </is>
      </c>
      <c r="F4620" s="32" t="inlineStr">
        <is>
          <t>Unidad</t>
        </is>
      </c>
      <c r="G4620" s="35" t="inlineStr">
        <is>
          <t>suministro</t>
        </is>
      </c>
      <c r="H4620" s="159" t="n">
        <v>355355</v>
      </c>
      <c r="I4620" s="37" t="n">
        <v>158.91</v>
      </c>
      <c r="J4620" s="37" t="n">
        <v>151.76</v>
      </c>
      <c r="K4620" s="160">
        <f>H4620*(I4620/J4620)</f>
        <v/>
      </c>
      <c r="L4620" s="159" t="n">
        <v>685546.3741</v>
      </c>
      <c r="M4620" s="159" t="n">
        <v>665579</v>
      </c>
      <c r="N4620" s="159" t="n">
        <v>718825.3199999999</v>
      </c>
      <c r="O4620" s="162">
        <f>MIN(K4620,L4620,M4620,N4620)</f>
        <v/>
      </c>
      <c r="P4620" s="162">
        <f>MAX(K4620,L4620,M4620,N4620)</f>
        <v/>
      </c>
      <c r="Q4620" s="162">
        <f>MEDIAN(K4620,L4620,M4620,N4620)</f>
        <v/>
      </c>
      <c r="R4620" s="162">
        <f>AVERAGE(K4620,L4620,M4620,N4620)</f>
        <v/>
      </c>
      <c r="S4620" s="162">
        <f>AVERAGE(O4620,Q4620)</f>
        <v/>
      </c>
      <c r="T4620" s="162">
        <f>AVERAGE(P4620,Q4620)</f>
        <v/>
      </c>
      <c r="U4620" s="41">
        <f>STDEVA(K4620,L4620,M4620,N4620)</f>
        <v/>
      </c>
      <c r="V4620" s="42">
        <f>U4620/Q4620</f>
        <v/>
      </c>
      <c r="W4620" s="43">
        <f>IF(X4620=O4620,"MENOR",IF(X4620=S4620,"PROM[MEN-MED]","PROMEDIO"))</f>
        <v/>
      </c>
      <c r="X4620" s="163">
        <f>IF(V4620&lt;=300%,O4620,IF(AND(V4620&gt;100%,V4620&lt;=150%),S4620,R4620))</f>
        <v/>
      </c>
      <c r="Y4620" s="162">
        <f>ROUND(X4620,0)</f>
        <v/>
      </c>
    </row>
    <row r="4621" ht="15.75" customHeight="1">
      <c r="B4621" s="32" t="inlineStr">
        <is>
          <t>1.11</t>
        </is>
      </c>
      <c r="C4621" s="32" t="n">
        <v>8714199</v>
      </c>
      <c r="D4621" s="58" t="inlineStr">
        <is>
          <t>CAMBIO DE DEPÓSITO DE LÍQUIDO DE FRENOS</t>
        </is>
      </c>
      <c r="E4621" s="34" t="inlineStr">
        <is>
          <t>cambio de depósito de líquido de frenos</t>
        </is>
      </c>
      <c r="F4621" s="32" t="inlineStr">
        <is>
          <t>Unidad</t>
        </is>
      </c>
      <c r="G4621" s="35" t="inlineStr">
        <is>
          <t>suministro</t>
        </is>
      </c>
      <c r="H4621" s="159" t="n">
        <v>408111</v>
      </c>
      <c r="I4621" s="37" t="n">
        <v>158.91</v>
      </c>
      <c r="J4621" s="37" t="n">
        <v>151.76</v>
      </c>
      <c r="K4621" s="160">
        <f>H4621*(I4621/J4621)</f>
        <v/>
      </c>
      <c r="L4621" s="159" t="n">
        <v>494938.6953</v>
      </c>
      <c r="M4621" s="159" t="n">
        <v>480523</v>
      </c>
      <c r="N4621" s="159" t="n">
        <v>518964.84</v>
      </c>
      <c r="O4621" s="162">
        <f>MIN(K4621,L4621,M4621,N4621)</f>
        <v/>
      </c>
      <c r="P4621" s="162">
        <f>MAX(K4621,L4621,M4621,N4621)</f>
        <v/>
      </c>
      <c r="Q4621" s="162">
        <f>MEDIAN(K4621,L4621,M4621,N4621)</f>
        <v/>
      </c>
      <c r="R4621" s="162">
        <f>AVERAGE(K4621,L4621,M4621,N4621)</f>
        <v/>
      </c>
      <c r="S4621" s="162">
        <f>AVERAGE(O4621,Q4621)</f>
        <v/>
      </c>
      <c r="T4621" s="162">
        <f>AVERAGE(P4621,Q4621)</f>
        <v/>
      </c>
      <c r="U4621" s="41">
        <f>STDEVA(K4621,L4621,M4621,N4621)</f>
        <v/>
      </c>
      <c r="V4621" s="42">
        <f>U4621/Q4621</f>
        <v/>
      </c>
      <c r="W4621" s="43">
        <f>IF(X4621=O4621,"MENOR",IF(X4621=S4621,"PROM[MEN-MED]","PROMEDIO"))</f>
        <v/>
      </c>
      <c r="X4621" s="163">
        <f>IF(V4621&lt;=300%,O4621,IF(AND(V4621&gt;100%,V4621&lt;=150%),S4621,R4621))</f>
        <v/>
      </c>
      <c r="Y4621" s="162">
        <f>ROUND(X4621,0)</f>
        <v/>
      </c>
    </row>
    <row r="4622" ht="15.75" customHeight="1">
      <c r="B4622" s="32" t="inlineStr">
        <is>
          <t>1.12</t>
        </is>
      </c>
      <c r="C4622" s="32" t="n">
        <v>8714199</v>
      </c>
      <c r="D4622" s="58" t="inlineStr">
        <is>
          <t xml:space="preserve">CAMBIO DE MANGUERAS DE FRENO DELANTERAS </t>
        </is>
      </c>
      <c r="E4622" s="34" t="inlineStr">
        <is>
          <t xml:space="preserve">cambio de mangueras de freno delanteras </t>
        </is>
      </c>
      <c r="F4622" s="32" t="inlineStr">
        <is>
          <t>Unidad</t>
        </is>
      </c>
      <c r="G4622" s="35" t="inlineStr">
        <is>
          <t>suministro</t>
        </is>
      </c>
      <c r="H4622" s="159" t="n">
        <v>273581</v>
      </c>
      <c r="I4622" s="37" t="n">
        <v>158.91</v>
      </c>
      <c r="J4622" s="37" t="n">
        <v>151.76</v>
      </c>
      <c r="K4622" s="160">
        <f>H4622*(I4622/J4622)</f>
        <v/>
      </c>
      <c r="L4622" s="159" t="n">
        <v>342773.7047</v>
      </c>
      <c r="M4622" s="159" t="n">
        <v>332790</v>
      </c>
      <c r="N4622" s="159" t="n">
        <v>359413.2</v>
      </c>
      <c r="O4622" s="162">
        <f>MIN(K4622,L4622,M4622,N4622)</f>
        <v/>
      </c>
      <c r="P4622" s="162">
        <f>MAX(K4622,L4622,M4622,N4622)</f>
        <v/>
      </c>
      <c r="Q4622" s="162">
        <f>MEDIAN(K4622,L4622,M4622,N4622)</f>
        <v/>
      </c>
      <c r="R4622" s="162">
        <f>AVERAGE(K4622,L4622,M4622,N4622)</f>
        <v/>
      </c>
      <c r="S4622" s="162">
        <f>AVERAGE(O4622,Q4622)</f>
        <v/>
      </c>
      <c r="T4622" s="162">
        <f>AVERAGE(P4622,Q4622)</f>
        <v/>
      </c>
      <c r="U4622" s="41">
        <f>STDEVA(K4622,L4622,M4622,N4622)</f>
        <v/>
      </c>
      <c r="V4622" s="42">
        <f>U4622/Q4622</f>
        <v/>
      </c>
      <c r="W4622" s="43">
        <f>IF(X4622=O4622,"MENOR",IF(X4622=S4622,"PROM[MEN-MED]","PROMEDIO"))</f>
        <v/>
      </c>
      <c r="X4622" s="163">
        <f>IF(V4622&lt;=300%,O4622,IF(AND(V4622&gt;100%,V4622&lt;=150%),S4622,R4622))</f>
        <v/>
      </c>
      <c r="Y4622" s="162">
        <f>ROUND(X4622,0)</f>
        <v/>
      </c>
    </row>
    <row r="4623" ht="15.75" customHeight="1">
      <c r="B4623" s="32" t="inlineStr">
        <is>
          <t>1.13</t>
        </is>
      </c>
      <c r="C4623" s="32" t="n">
        <v>8714199</v>
      </c>
      <c r="D4623" s="58" t="inlineStr">
        <is>
          <t xml:space="preserve">CAMBIO DE MANGUERAS DE FRENO TRASERAS </t>
        </is>
      </c>
      <c r="E4623" s="34" t="inlineStr">
        <is>
          <t xml:space="preserve">cambio de mangueras de freno traseras </t>
        </is>
      </c>
      <c r="F4623" s="32" t="inlineStr">
        <is>
          <t>Unidad</t>
        </is>
      </c>
      <c r="G4623" s="35" t="inlineStr">
        <is>
          <t>suministro</t>
        </is>
      </c>
      <c r="H4623" s="159" t="n">
        <v>273581</v>
      </c>
      <c r="I4623" s="37" t="n">
        <v>158.91</v>
      </c>
      <c r="J4623" s="37" t="n">
        <v>151.76</v>
      </c>
      <c r="K4623" s="160">
        <f>H4623*(I4623/J4623)</f>
        <v/>
      </c>
      <c r="L4623" s="159" t="n">
        <v>336366.0664</v>
      </c>
      <c r="M4623" s="159" t="n">
        <v>326569</v>
      </c>
      <c r="N4623" s="159" t="n">
        <v>352694.52</v>
      </c>
      <c r="O4623" s="162">
        <f>MIN(K4623,L4623,M4623,N4623)</f>
        <v/>
      </c>
      <c r="P4623" s="162">
        <f>MAX(K4623,L4623,M4623,N4623)</f>
        <v/>
      </c>
      <c r="Q4623" s="162">
        <f>MEDIAN(K4623,L4623,M4623,N4623)</f>
        <v/>
      </c>
      <c r="R4623" s="162">
        <f>AVERAGE(K4623,L4623,M4623,N4623)</f>
        <v/>
      </c>
      <c r="S4623" s="162">
        <f>AVERAGE(O4623,Q4623)</f>
        <v/>
      </c>
      <c r="T4623" s="162">
        <f>AVERAGE(P4623,Q4623)</f>
        <v/>
      </c>
      <c r="U4623" s="41">
        <f>STDEVA(K4623,L4623,M4623,N4623)</f>
        <v/>
      </c>
      <c r="V4623" s="42">
        <f>U4623/Q4623</f>
        <v/>
      </c>
      <c r="W4623" s="43">
        <f>IF(X4623=O4623,"MENOR",IF(X4623=S4623,"PROM[MEN-MED]","PROMEDIO"))</f>
        <v/>
      </c>
      <c r="X4623" s="163">
        <f>IF(V4623&lt;=300%,O4623,IF(AND(V4623&gt;100%,V4623&lt;=150%),S4623,R4623))</f>
        <v/>
      </c>
      <c r="Y4623" s="162">
        <f>ROUND(X4623,0)</f>
        <v/>
      </c>
    </row>
    <row r="4624" ht="15.75" customHeight="1">
      <c r="B4624" s="32" t="inlineStr">
        <is>
          <t>1.14</t>
        </is>
      </c>
      <c r="C4624" s="32" t="n">
        <v>8714199</v>
      </c>
      <c r="D4624" s="58" t="inlineStr">
        <is>
          <t>CAMBIO DE BOOSTER DE FRENO (SERVO FRENO)</t>
        </is>
      </c>
      <c r="E4624" s="34" t="inlineStr">
        <is>
          <t>cambio de booster de freno (servo freno)</t>
        </is>
      </c>
      <c r="F4624" s="32" t="inlineStr">
        <is>
          <t>Unidad</t>
        </is>
      </c>
      <c r="G4624" s="35" t="inlineStr">
        <is>
          <t>suministro</t>
        </is>
      </c>
      <c r="H4624" s="159" t="n">
        <v>1094324</v>
      </c>
      <c r="I4624" s="37" t="n">
        <v>158.91</v>
      </c>
      <c r="J4624" s="37" t="n">
        <v>151.76</v>
      </c>
      <c r="K4624" s="160">
        <f>H4624*(I4624/J4624)</f>
        <v/>
      </c>
      <c r="L4624" s="159" t="n">
        <v>1358279.5422</v>
      </c>
      <c r="M4624" s="159" t="n">
        <v>1318718</v>
      </c>
      <c r="N4624" s="159" t="n">
        <v>1424215.44</v>
      </c>
      <c r="O4624" s="162">
        <f>MIN(K4624,L4624,M4624,N4624)</f>
        <v/>
      </c>
      <c r="P4624" s="162">
        <f>MAX(K4624,L4624,M4624,N4624)</f>
        <v/>
      </c>
      <c r="Q4624" s="162">
        <f>MEDIAN(K4624,L4624,M4624,N4624)</f>
        <v/>
      </c>
      <c r="R4624" s="162">
        <f>AVERAGE(K4624,L4624,M4624,N4624)</f>
        <v/>
      </c>
      <c r="S4624" s="162">
        <f>AVERAGE(O4624,Q4624)</f>
        <v/>
      </c>
      <c r="T4624" s="162">
        <f>AVERAGE(P4624,Q4624)</f>
        <v/>
      </c>
      <c r="U4624" s="41">
        <f>STDEVA(K4624,L4624,M4624,N4624)</f>
        <v/>
      </c>
      <c r="V4624" s="42">
        <f>U4624/Q4624</f>
        <v/>
      </c>
      <c r="W4624" s="43">
        <f>IF(X4624=O4624,"MENOR",IF(X4624=S4624,"PROM[MEN-MED]","PROMEDIO"))</f>
        <v/>
      </c>
      <c r="X4624" s="163">
        <f>IF(V4624&lt;=300%,O4624,IF(AND(V4624&gt;100%,V4624&lt;=150%),S4624,R4624))</f>
        <v/>
      </c>
      <c r="Y4624" s="162">
        <f>ROUND(X4624,0)</f>
        <v/>
      </c>
    </row>
    <row r="4625" ht="15.75" customHeight="1">
      <c r="B4625" s="32" t="inlineStr">
        <is>
          <t>1.15</t>
        </is>
      </c>
      <c r="C4625" s="32" t="n">
        <v>8714199</v>
      </c>
      <c r="D4625" s="58" t="inlineStr">
        <is>
          <t>CAMBIO DE ABS (SISTEMA ANTIBLOQUEO DE FRENOS)</t>
        </is>
      </c>
      <c r="E4625" s="34" t="inlineStr">
        <is>
          <t>cambio de abs (sistema antibloqueo de frenos)</t>
        </is>
      </c>
      <c r="F4625" s="32" t="inlineStr">
        <is>
          <t>Unidad</t>
        </is>
      </c>
      <c r="G4625" s="35" t="inlineStr">
        <is>
          <t>suministro</t>
        </is>
      </c>
      <c r="H4625" s="159" t="n">
        <v>547162</v>
      </c>
      <c r="I4625" s="37" t="n">
        <v>158.91</v>
      </c>
      <c r="J4625" s="37" t="n">
        <v>151.76</v>
      </c>
      <c r="K4625" s="160">
        <f>H4625*(I4625/J4625)</f>
        <v/>
      </c>
      <c r="L4625" s="159" t="n">
        <v>679139.7711</v>
      </c>
      <c r="M4625" s="159" t="n">
        <v>659359</v>
      </c>
      <c r="N4625" s="159" t="n">
        <v>712107.72</v>
      </c>
      <c r="O4625" s="162">
        <f>MIN(K4625,L4625,M4625,N4625)</f>
        <v/>
      </c>
      <c r="P4625" s="162">
        <f>MAX(K4625,L4625,M4625,N4625)</f>
        <v/>
      </c>
      <c r="Q4625" s="162">
        <f>MEDIAN(K4625,L4625,M4625,N4625)</f>
        <v/>
      </c>
      <c r="R4625" s="162">
        <f>AVERAGE(K4625,L4625,M4625,N4625)</f>
        <v/>
      </c>
      <c r="S4625" s="162">
        <f>AVERAGE(O4625,Q4625)</f>
        <v/>
      </c>
      <c r="T4625" s="162">
        <f>AVERAGE(P4625,Q4625)</f>
        <v/>
      </c>
      <c r="U4625" s="41">
        <f>STDEVA(K4625,L4625,M4625,N4625)</f>
        <v/>
      </c>
      <c r="V4625" s="42">
        <f>U4625/Q4625</f>
        <v/>
      </c>
      <c r="W4625" s="43">
        <f>IF(X4625=O4625,"MENOR",IF(X4625=S4625,"PROM[MEN-MED]","PROMEDIO"))</f>
        <v/>
      </c>
      <c r="X4625" s="163">
        <f>IF(V4625&lt;=300%,O4625,IF(AND(V4625&gt;100%,V4625&lt;=150%),S4625,R4625))</f>
        <v/>
      </c>
      <c r="Y4625" s="162">
        <f>ROUND(X4625,0)</f>
        <v/>
      </c>
    </row>
    <row r="4626" ht="15.75" customHeight="1">
      <c r="B4626" s="32" t="inlineStr">
        <is>
          <t>1.16</t>
        </is>
      </c>
      <c r="C4626" s="32" t="n">
        <v>8714199</v>
      </c>
      <c r="D4626" s="58" t="inlineStr">
        <is>
          <t>CAMBIO DE EBD (DISTRIBUCIÓN ELECTRÓNICA DE FRENADO)</t>
        </is>
      </c>
      <c r="E4626" s="34" t="inlineStr">
        <is>
          <t>cambio de ebd (distribución electrónica de frenado)</t>
        </is>
      </c>
      <c r="F4626" s="32" t="inlineStr">
        <is>
          <t>Unidad</t>
        </is>
      </c>
      <c r="G4626" s="35" t="inlineStr">
        <is>
          <t>suministro</t>
        </is>
      </c>
      <c r="H4626" s="159" t="n">
        <v>547162</v>
      </c>
      <c r="I4626" s="37" t="n">
        <v>158.91</v>
      </c>
      <c r="J4626" s="37" t="n">
        <v>151.76</v>
      </c>
      <c r="K4626" s="160">
        <f>H4626*(I4626/J4626)</f>
        <v/>
      </c>
      <c r="L4626" s="159" t="n">
        <v>679139.7711</v>
      </c>
      <c r="M4626" s="159" t="n">
        <v>659359</v>
      </c>
      <c r="N4626" s="159" t="n">
        <v>712107.72</v>
      </c>
      <c r="O4626" s="162">
        <f>MIN(K4626,L4626,M4626,N4626)</f>
        <v/>
      </c>
      <c r="P4626" s="162">
        <f>MAX(K4626,L4626,M4626,N4626)</f>
        <v/>
      </c>
      <c r="Q4626" s="162">
        <f>MEDIAN(K4626,L4626,M4626,N4626)</f>
        <v/>
      </c>
      <c r="R4626" s="162">
        <f>AVERAGE(K4626,L4626,M4626,N4626)</f>
        <v/>
      </c>
      <c r="S4626" s="162">
        <f>AVERAGE(O4626,Q4626)</f>
        <v/>
      </c>
      <c r="T4626" s="162">
        <f>AVERAGE(P4626,Q4626)</f>
        <v/>
      </c>
      <c r="U4626" s="41">
        <f>STDEVA(K4626,L4626,M4626,N4626)</f>
        <v/>
      </c>
      <c r="V4626" s="42">
        <f>U4626/Q4626</f>
        <v/>
      </c>
      <c r="W4626" s="43">
        <f>IF(X4626=O4626,"MENOR",IF(X4626=S4626,"PROM[MEN-MED]","PROMEDIO"))</f>
        <v/>
      </c>
      <c r="X4626" s="163">
        <f>IF(V4626&lt;=300%,O4626,IF(AND(V4626&gt;100%,V4626&lt;=150%),S4626,R4626))</f>
        <v/>
      </c>
      <c r="Y4626" s="162">
        <f>ROUND(X4626,0)</f>
        <v/>
      </c>
    </row>
    <row r="4627" ht="15.75" customHeight="1">
      <c r="B4627" s="32" t="inlineStr">
        <is>
          <t>1.17</t>
        </is>
      </c>
      <c r="C4627" s="32" t="n">
        <v>8714199</v>
      </c>
      <c r="D4627" s="58" t="inlineStr">
        <is>
          <t xml:space="preserve">CAMBIO DE MUELLE DE RETORNO DEL PEDAL DE FRENO </t>
        </is>
      </c>
      <c r="E4627" s="34" t="inlineStr">
        <is>
          <t xml:space="preserve">cambio de muelle de retorno del pedal de freno </t>
        </is>
      </c>
      <c r="F4627" s="32" t="inlineStr">
        <is>
          <t>Unidad</t>
        </is>
      </c>
      <c r="G4627" s="35" t="inlineStr">
        <is>
          <t>suministro</t>
        </is>
      </c>
      <c r="H4627" s="159" t="n">
        <v>410372</v>
      </c>
      <c r="I4627" s="37" t="n">
        <v>158.91</v>
      </c>
      <c r="J4627" s="37" t="n">
        <v>151.76</v>
      </c>
      <c r="K4627" s="160">
        <f>H4627*(I4627/J4627)</f>
        <v/>
      </c>
      <c r="L4627" s="159" t="n">
        <v>509354.5695</v>
      </c>
      <c r="M4627" s="159" t="n">
        <v>494519</v>
      </c>
      <c r="N4627" s="159" t="n">
        <v>534080.52</v>
      </c>
      <c r="O4627" s="162">
        <f>MIN(K4627,L4627,M4627,N4627)</f>
        <v/>
      </c>
      <c r="P4627" s="162">
        <f>MAX(K4627,L4627,M4627,N4627)</f>
        <v/>
      </c>
      <c r="Q4627" s="162">
        <f>MEDIAN(K4627,L4627,M4627,N4627)</f>
        <v/>
      </c>
      <c r="R4627" s="162">
        <f>AVERAGE(K4627,L4627,M4627,N4627)</f>
        <v/>
      </c>
      <c r="S4627" s="162">
        <f>AVERAGE(O4627,Q4627)</f>
        <v/>
      </c>
      <c r="T4627" s="162">
        <f>AVERAGE(P4627,Q4627)</f>
        <v/>
      </c>
      <c r="U4627" s="41">
        <f>STDEVA(K4627,L4627,M4627,N4627)</f>
        <v/>
      </c>
      <c r="V4627" s="42">
        <f>U4627/Q4627</f>
        <v/>
      </c>
      <c r="W4627" s="43">
        <f>IF(X4627=O4627,"MENOR",IF(X4627=S4627,"PROM[MEN-MED]","PROMEDIO"))</f>
        <v/>
      </c>
      <c r="X4627" s="163">
        <f>IF(V4627&lt;=300%,O4627,IF(AND(V4627&gt;100%,V4627&lt;=150%),S4627,R4627))</f>
        <v/>
      </c>
      <c r="Y4627" s="162">
        <f>ROUND(X4627,0)</f>
        <v/>
      </c>
    </row>
    <row r="4628" ht="15.75" customHeight="1">
      <c r="B4628" s="32" t="inlineStr">
        <is>
          <t>1.18</t>
        </is>
      </c>
      <c r="C4628" s="32" t="n">
        <v>8714199</v>
      </c>
      <c r="D4628" s="58" t="inlineStr">
        <is>
          <t>CAMBIO DE CONJUNTO DEL INTERRUPTOR DE LAS LUCES DE FRENO</t>
        </is>
      </c>
      <c r="E4628" s="34" t="inlineStr">
        <is>
          <t>cambio de conjunto del interruptor de las luces de freno</t>
        </is>
      </c>
      <c r="F4628" s="32" t="inlineStr">
        <is>
          <t>Unidad</t>
        </is>
      </c>
      <c r="G4628" s="35" t="inlineStr">
        <is>
          <t>suministro</t>
        </is>
      </c>
      <c r="H4628" s="159" t="n">
        <v>410372</v>
      </c>
      <c r="I4628" s="37" t="n">
        <v>158.91</v>
      </c>
      <c r="J4628" s="37" t="n">
        <v>151.76</v>
      </c>
      <c r="K4628" s="160">
        <f>H4628*(I4628/J4628)</f>
        <v/>
      </c>
      <c r="L4628" s="159" t="n">
        <v>504549.6232</v>
      </c>
      <c r="M4628" s="159" t="n">
        <v>489854</v>
      </c>
      <c r="N4628" s="159" t="n">
        <v>529042.3199999999</v>
      </c>
      <c r="O4628" s="162">
        <f>MIN(K4628,L4628,M4628,N4628)</f>
        <v/>
      </c>
      <c r="P4628" s="162">
        <f>MAX(K4628,L4628,M4628,N4628)</f>
        <v/>
      </c>
      <c r="Q4628" s="162">
        <f>MEDIAN(K4628,L4628,M4628,N4628)</f>
        <v/>
      </c>
      <c r="R4628" s="162">
        <f>AVERAGE(K4628,L4628,M4628,N4628)</f>
        <v/>
      </c>
      <c r="S4628" s="162">
        <f>AVERAGE(O4628,Q4628)</f>
        <v/>
      </c>
      <c r="T4628" s="162">
        <f>AVERAGE(P4628,Q4628)</f>
        <v/>
      </c>
      <c r="U4628" s="41">
        <f>STDEVA(K4628,L4628,M4628,N4628)</f>
        <v/>
      </c>
      <c r="V4628" s="42">
        <f>U4628/Q4628</f>
        <v/>
      </c>
      <c r="W4628" s="43">
        <f>IF(X4628=O4628,"MENOR",IF(X4628=S4628,"PROM[MEN-MED]","PROMEDIO"))</f>
        <v/>
      </c>
      <c r="X4628" s="163">
        <f>IF(V4628&lt;=300%,O4628,IF(AND(V4628&gt;100%,V4628&lt;=150%),S4628,R4628))</f>
        <v/>
      </c>
      <c r="Y4628" s="162">
        <f>ROUND(X4628,0)</f>
        <v/>
      </c>
    </row>
    <row r="4629" ht="15.75" customHeight="1">
      <c r="B4629" s="32" t="inlineStr">
        <is>
          <t>1.19</t>
        </is>
      </c>
      <c r="C4629" s="32" t="n">
        <v>8714199</v>
      </c>
      <c r="D4629" s="58" t="inlineStr">
        <is>
          <t>CAMBIO DE CONJUNTO SOPORTE DEL PEDAL DE FRENO</t>
        </is>
      </c>
      <c r="E4629" s="34" t="inlineStr">
        <is>
          <t>cambio de conjunto soporte del pedal de freno</t>
        </is>
      </c>
      <c r="F4629" s="32" t="inlineStr">
        <is>
          <t>Unidad</t>
        </is>
      </c>
      <c r="G4629" s="35" t="inlineStr">
        <is>
          <t>suministro</t>
        </is>
      </c>
      <c r="H4629" s="159" t="n">
        <v>541510</v>
      </c>
      <c r="I4629" s="37" t="n">
        <v>158.91</v>
      </c>
      <c r="J4629" s="37" t="n">
        <v>151.76</v>
      </c>
      <c r="K4629" s="160">
        <f>H4629*(I4629/J4629)</f>
        <v/>
      </c>
      <c r="L4629" s="159" t="n">
        <v>666325.5416999999</v>
      </c>
      <c r="M4629" s="159" t="n">
        <v>646918</v>
      </c>
      <c r="N4629" s="159" t="n">
        <v>698671.4399999999</v>
      </c>
      <c r="O4629" s="162">
        <f>MIN(K4629,L4629,M4629,N4629)</f>
        <v/>
      </c>
      <c r="P4629" s="162">
        <f>MAX(K4629,L4629,M4629,N4629)</f>
        <v/>
      </c>
      <c r="Q4629" s="162">
        <f>MEDIAN(K4629,L4629,M4629,N4629)</f>
        <v/>
      </c>
      <c r="R4629" s="162">
        <f>AVERAGE(K4629,L4629,M4629,N4629)</f>
        <v/>
      </c>
      <c r="S4629" s="162">
        <f>AVERAGE(O4629,Q4629)</f>
        <v/>
      </c>
      <c r="T4629" s="162">
        <f>AVERAGE(P4629,Q4629)</f>
        <v/>
      </c>
      <c r="U4629" s="41">
        <f>STDEVA(K4629,L4629,M4629,N4629)</f>
        <v/>
      </c>
      <c r="V4629" s="42">
        <f>U4629/Q4629</f>
        <v/>
      </c>
      <c r="W4629" s="43">
        <f>IF(X4629=O4629,"MENOR",IF(X4629=S4629,"PROM[MEN-MED]","PROMEDIO"))</f>
        <v/>
      </c>
      <c r="X4629" s="163">
        <f>IF(V4629&lt;=300%,O4629,IF(AND(V4629&gt;100%,V4629&lt;=150%),S4629,R4629))</f>
        <v/>
      </c>
      <c r="Y4629" s="162">
        <f>ROUND(X4629,0)</f>
        <v/>
      </c>
    </row>
    <row r="4630" ht="15.75" customHeight="1">
      <c r="B4630" s="32" t="inlineStr">
        <is>
          <t>1.20</t>
        </is>
      </c>
      <c r="C4630" s="32" t="n">
        <v>8714199</v>
      </c>
      <c r="D4630" s="58" t="inlineStr">
        <is>
          <t>CAMBIO DE JUNTA DEL SERVOFRENO</t>
        </is>
      </c>
      <c r="E4630" s="34" t="inlineStr">
        <is>
          <t>cambio de junta del servofreno</t>
        </is>
      </c>
      <c r="F4630" s="32" t="inlineStr">
        <is>
          <t>Unidad</t>
        </is>
      </c>
      <c r="G4630" s="35" t="inlineStr">
        <is>
          <t>suministro</t>
        </is>
      </c>
      <c r="H4630" s="159" t="n">
        <v>1094324</v>
      </c>
      <c r="I4630" s="37" t="n">
        <v>158.91</v>
      </c>
      <c r="J4630" s="37" t="n">
        <v>151.76</v>
      </c>
      <c r="K4630" s="160">
        <f>H4630*(I4630/J4630)</f>
        <v/>
      </c>
      <c r="L4630" s="159" t="n">
        <v>1332652.1068</v>
      </c>
      <c r="M4630" s="159" t="n">
        <v>1293837</v>
      </c>
      <c r="N4630" s="159" t="n">
        <v>1397343.96</v>
      </c>
      <c r="O4630" s="162">
        <f>MIN(K4630,L4630,M4630,N4630)</f>
        <v/>
      </c>
      <c r="P4630" s="162">
        <f>MAX(K4630,L4630,M4630,N4630)</f>
        <v/>
      </c>
      <c r="Q4630" s="162">
        <f>MEDIAN(K4630,L4630,M4630,N4630)</f>
        <v/>
      </c>
      <c r="R4630" s="162">
        <f>AVERAGE(K4630,L4630,M4630,N4630)</f>
        <v/>
      </c>
      <c r="S4630" s="162">
        <f>AVERAGE(O4630,Q4630)</f>
        <v/>
      </c>
      <c r="T4630" s="162">
        <f>AVERAGE(P4630,Q4630)</f>
        <v/>
      </c>
      <c r="U4630" s="41">
        <f>STDEVA(K4630,L4630,M4630,N4630)</f>
        <v/>
      </c>
      <c r="V4630" s="42">
        <f>U4630/Q4630</f>
        <v/>
      </c>
      <c r="W4630" s="43">
        <f>IF(X4630=O4630,"MENOR",IF(X4630=S4630,"PROM[MEN-MED]","PROMEDIO"))</f>
        <v/>
      </c>
      <c r="X4630" s="163">
        <f>IF(V4630&lt;=300%,O4630,IF(AND(V4630&gt;100%,V4630&lt;=150%),S4630,R4630))</f>
        <v/>
      </c>
      <c r="Y4630" s="162">
        <f>ROUND(X4630,0)</f>
        <v/>
      </c>
    </row>
    <row r="4631" ht="15.75" customHeight="1">
      <c r="B4631" s="32" t="inlineStr">
        <is>
          <t>1.21</t>
        </is>
      </c>
      <c r="C4631" s="32" t="n">
        <v>8714199</v>
      </c>
      <c r="D4631" s="58" t="inlineStr">
        <is>
          <t>CAMBIO DE CONJUNTO DEL SERVOFRENO HIDRAULICO</t>
        </is>
      </c>
      <c r="E4631" s="34" t="inlineStr">
        <is>
          <t>cambio de conjunto del servofreno hidraulico</t>
        </is>
      </c>
      <c r="F4631" s="32" t="inlineStr">
        <is>
          <t>Unidad</t>
        </is>
      </c>
      <c r="G4631" s="35" t="inlineStr">
        <is>
          <t>suministro</t>
        </is>
      </c>
      <c r="H4631" s="159" t="n">
        <v>1094324</v>
      </c>
      <c r="I4631" s="37" t="n">
        <v>158.91</v>
      </c>
      <c r="J4631" s="37" t="n">
        <v>151.76</v>
      </c>
      <c r="K4631" s="160">
        <f>H4631*(I4631/J4631)</f>
        <v/>
      </c>
      <c r="L4631" s="159" t="n">
        <v>1371093.7716</v>
      </c>
      <c r="M4631" s="159" t="n">
        <v>1331159</v>
      </c>
      <c r="N4631" s="159" t="n">
        <v>1437651.72</v>
      </c>
      <c r="O4631" s="162">
        <f>MIN(K4631,L4631,M4631,N4631)</f>
        <v/>
      </c>
      <c r="P4631" s="162">
        <f>MAX(K4631,L4631,M4631,N4631)</f>
        <v/>
      </c>
      <c r="Q4631" s="162">
        <f>MEDIAN(K4631,L4631,M4631,N4631)</f>
        <v/>
      </c>
      <c r="R4631" s="162">
        <f>AVERAGE(K4631,L4631,M4631,N4631)</f>
        <v/>
      </c>
      <c r="S4631" s="162">
        <f>AVERAGE(O4631,Q4631)</f>
        <v/>
      </c>
      <c r="T4631" s="162">
        <f>AVERAGE(P4631,Q4631)</f>
        <v/>
      </c>
      <c r="U4631" s="41">
        <f>STDEVA(K4631,L4631,M4631,N4631)</f>
        <v/>
      </c>
      <c r="V4631" s="42">
        <f>U4631/Q4631</f>
        <v/>
      </c>
      <c r="W4631" s="43">
        <f>IF(X4631=O4631,"MENOR",IF(X4631=S4631,"PROM[MEN-MED]","PROMEDIO"))</f>
        <v/>
      </c>
      <c r="X4631" s="163">
        <f>IF(V4631&lt;=300%,O4631,IF(AND(V4631&gt;100%,V4631&lt;=150%),S4631,R4631))</f>
        <v/>
      </c>
      <c r="Y4631" s="162">
        <f>ROUND(X4631,0)</f>
        <v/>
      </c>
    </row>
    <row r="4632" ht="15.75" customHeight="1">
      <c r="B4632" s="32" t="inlineStr">
        <is>
          <t>1.22</t>
        </is>
      </c>
      <c r="C4632" s="32" t="n">
        <v>8714199</v>
      </c>
      <c r="D4632" s="58" t="inlineStr">
        <is>
          <t>CAMBIO DE SOPORTE DEL ACTUADOR DEL FRENO NO.3</t>
        </is>
      </c>
      <c r="E4632" s="34" t="inlineStr">
        <is>
          <t>cambio de soporte del actuador del freno no.3</t>
        </is>
      </c>
      <c r="F4632" s="32" t="inlineStr">
        <is>
          <t>Unidad</t>
        </is>
      </c>
      <c r="G4632" s="35" t="inlineStr">
        <is>
          <t>suministro</t>
        </is>
      </c>
      <c r="H4632" s="159" t="n">
        <v>542640</v>
      </c>
      <c r="I4632" s="37" t="n">
        <v>158.91</v>
      </c>
      <c r="J4632" s="37" t="n">
        <v>151.76</v>
      </c>
      <c r="K4632" s="160">
        <f>H4632*(I4632/J4632)</f>
        <v/>
      </c>
      <c r="L4632" s="159" t="n">
        <v>659918.9387000001</v>
      </c>
      <c r="M4632" s="159" t="n">
        <v>640698</v>
      </c>
      <c r="N4632" s="159" t="n">
        <v>691953.84</v>
      </c>
      <c r="O4632" s="162">
        <f>MIN(K4632,L4632,M4632,N4632)</f>
        <v/>
      </c>
      <c r="P4632" s="162">
        <f>MAX(K4632,L4632,M4632,N4632)</f>
        <v/>
      </c>
      <c r="Q4632" s="162">
        <f>MEDIAN(K4632,L4632,M4632,N4632)</f>
        <v/>
      </c>
      <c r="R4632" s="162">
        <f>AVERAGE(K4632,L4632,M4632,N4632)</f>
        <v/>
      </c>
      <c r="S4632" s="162">
        <f>AVERAGE(O4632,Q4632)</f>
        <v/>
      </c>
      <c r="T4632" s="162">
        <f>AVERAGE(P4632,Q4632)</f>
        <v/>
      </c>
      <c r="U4632" s="41">
        <f>STDEVA(K4632,L4632,M4632,N4632)</f>
        <v/>
      </c>
      <c r="V4632" s="42">
        <f>U4632/Q4632</f>
        <v/>
      </c>
      <c r="W4632" s="43">
        <f>IF(X4632=O4632,"MENOR",IF(X4632=S4632,"PROM[MEN-MED]","PROMEDIO"))</f>
        <v/>
      </c>
      <c r="X4632" s="163">
        <f>IF(V4632&lt;=300%,O4632,IF(AND(V4632&gt;100%,V4632&lt;=150%),S4632,R4632))</f>
        <v/>
      </c>
      <c r="Y4632" s="162">
        <f>ROUND(X4632,0)</f>
        <v/>
      </c>
    </row>
    <row r="4633" ht="15.75" customHeight="1">
      <c r="B4633" s="32" t="inlineStr">
        <is>
          <t>1.23</t>
        </is>
      </c>
      <c r="C4633" s="32" t="n">
        <v>8714199</v>
      </c>
      <c r="D4633" s="58" t="inlineStr">
        <is>
          <t>CAMBIO DE SOPORTE DEL ACTUADOR DEL FRENO NO.1</t>
        </is>
      </c>
      <c r="E4633" s="34" t="inlineStr">
        <is>
          <t>cambio de soporte del actuador del freno no.1</t>
        </is>
      </c>
      <c r="F4633" s="32" t="inlineStr">
        <is>
          <t>Unidad</t>
        </is>
      </c>
      <c r="G4633" s="35" t="inlineStr">
        <is>
          <t>suministro</t>
        </is>
      </c>
      <c r="H4633" s="159" t="n">
        <v>542640</v>
      </c>
      <c r="I4633" s="37" t="n">
        <v>158.91</v>
      </c>
      <c r="J4633" s="37" t="n">
        <v>151.76</v>
      </c>
      <c r="K4633" s="160">
        <f>H4633*(I4633/J4633)</f>
        <v/>
      </c>
      <c r="L4633" s="159" t="n">
        <v>659918.9387000001</v>
      </c>
      <c r="M4633" s="159" t="n">
        <v>640698</v>
      </c>
      <c r="N4633" s="159" t="n">
        <v>691953.84</v>
      </c>
      <c r="O4633" s="162">
        <f>MIN(K4633,L4633,M4633,N4633)</f>
        <v/>
      </c>
      <c r="P4633" s="162">
        <f>MAX(K4633,L4633,M4633,N4633)</f>
        <v/>
      </c>
      <c r="Q4633" s="162">
        <f>MEDIAN(K4633,L4633,M4633,N4633)</f>
        <v/>
      </c>
      <c r="R4633" s="162">
        <f>AVERAGE(K4633,L4633,M4633,N4633)</f>
        <v/>
      </c>
      <c r="S4633" s="162">
        <f>AVERAGE(O4633,Q4633)</f>
        <v/>
      </c>
      <c r="T4633" s="162">
        <f>AVERAGE(P4633,Q4633)</f>
        <v/>
      </c>
      <c r="U4633" s="41">
        <f>STDEVA(K4633,L4633,M4633,N4633)</f>
        <v/>
      </c>
      <c r="V4633" s="42">
        <f>U4633/Q4633</f>
        <v/>
      </c>
      <c r="W4633" s="43">
        <f>IF(X4633=O4633,"MENOR",IF(X4633=S4633,"PROM[MEN-MED]","PROMEDIO"))</f>
        <v/>
      </c>
      <c r="X4633" s="163">
        <f>IF(V4633&lt;=300%,O4633,IF(AND(V4633&gt;100%,V4633&lt;=150%),S4633,R4633))</f>
        <v/>
      </c>
      <c r="Y4633" s="162">
        <f>ROUND(X4633,0)</f>
        <v/>
      </c>
    </row>
    <row r="4634" ht="15.75" customHeight="1">
      <c r="B4634" s="32" t="inlineStr">
        <is>
          <t>1.24</t>
        </is>
      </c>
      <c r="C4634" s="32" t="n">
        <v>8714199</v>
      </c>
      <c r="D4634" s="58" t="inlineStr">
        <is>
          <t>CAMBIO DE SELENOIDE CILINDRO MAESTRO</t>
        </is>
      </c>
      <c r="E4634" s="34" t="inlineStr">
        <is>
          <t>cambio de selenoide cilindro maestro</t>
        </is>
      </c>
      <c r="F4634" s="32" t="inlineStr">
        <is>
          <t>Unidad</t>
        </is>
      </c>
      <c r="G4634" s="35" t="inlineStr">
        <is>
          <t>suministro</t>
        </is>
      </c>
      <c r="H4634" s="159" t="n">
        <v>1094324</v>
      </c>
      <c r="I4634" s="37" t="n">
        <v>158.91</v>
      </c>
      <c r="J4634" s="37" t="n">
        <v>151.76</v>
      </c>
      <c r="K4634" s="160">
        <f>H4634*(I4634/J4634)</f>
        <v/>
      </c>
      <c r="L4634" s="159" t="n">
        <v>1371093.7716</v>
      </c>
      <c r="M4634" s="159" t="n">
        <v>1331159</v>
      </c>
      <c r="N4634" s="159" t="n">
        <v>1437651.72</v>
      </c>
      <c r="O4634" s="162">
        <f>MIN(K4634,L4634,M4634,N4634)</f>
        <v/>
      </c>
      <c r="P4634" s="162">
        <f>MAX(K4634,L4634,M4634,N4634)</f>
        <v/>
      </c>
      <c r="Q4634" s="162">
        <f>MEDIAN(K4634,L4634,M4634,N4634)</f>
        <v/>
      </c>
      <c r="R4634" s="162">
        <f>AVERAGE(K4634,L4634,M4634,N4634)</f>
        <v/>
      </c>
      <c r="S4634" s="162">
        <f>AVERAGE(O4634,Q4634)</f>
        <v/>
      </c>
      <c r="T4634" s="162">
        <f>AVERAGE(P4634,Q4634)</f>
        <v/>
      </c>
      <c r="U4634" s="41">
        <f>STDEVA(K4634,L4634,M4634,N4634)</f>
        <v/>
      </c>
      <c r="V4634" s="42">
        <f>U4634/Q4634</f>
        <v/>
      </c>
      <c r="W4634" s="43">
        <f>IF(X4634=O4634,"MENOR",IF(X4634=S4634,"PROM[MEN-MED]","PROMEDIO"))</f>
        <v/>
      </c>
      <c r="X4634" s="163">
        <f>IF(V4634&lt;=300%,O4634,IF(AND(V4634&gt;100%,V4634&lt;=150%),S4634,R4634))</f>
        <v/>
      </c>
      <c r="Y4634" s="162">
        <f>ROUND(X4634,0)</f>
        <v/>
      </c>
    </row>
    <row r="4635" ht="15.75" customHeight="1">
      <c r="B4635" s="32" t="inlineStr">
        <is>
          <t>1.25</t>
        </is>
      </c>
      <c r="C4635" s="32" t="n">
        <v>8714199</v>
      </c>
      <c r="D4635" s="58" t="inlineStr">
        <is>
          <t xml:space="preserve">CAMBIO DE JUNTA DE SELENOIDE </t>
        </is>
      </c>
      <c r="E4635" s="34" t="inlineStr">
        <is>
          <t xml:space="preserve">cambio de junta de selenoide </t>
        </is>
      </c>
      <c r="F4635" s="32" t="inlineStr">
        <is>
          <t>Unidad</t>
        </is>
      </c>
      <c r="G4635" s="35" t="inlineStr">
        <is>
          <t>suministro</t>
        </is>
      </c>
      <c r="H4635" s="159" t="n">
        <v>1094324</v>
      </c>
      <c r="I4635" s="37" t="n">
        <v>158.91</v>
      </c>
      <c r="J4635" s="37" t="n">
        <v>151.76</v>
      </c>
      <c r="K4635" s="160">
        <f>H4635*(I4635/J4635)</f>
        <v/>
      </c>
      <c r="L4635" s="159" t="n">
        <v>1319837.8774</v>
      </c>
      <c r="M4635" s="159" t="n">
        <v>1281396</v>
      </c>
      <c r="N4635" s="159" t="n">
        <v>1383907.68</v>
      </c>
      <c r="O4635" s="162">
        <f>MIN(K4635,L4635,M4635,N4635)</f>
        <v/>
      </c>
      <c r="P4635" s="162">
        <f>MAX(K4635,L4635,M4635,N4635)</f>
        <v/>
      </c>
      <c r="Q4635" s="162">
        <f>MEDIAN(K4635,L4635,M4635,N4635)</f>
        <v/>
      </c>
      <c r="R4635" s="162">
        <f>AVERAGE(K4635,L4635,M4635,N4635)</f>
        <v/>
      </c>
      <c r="S4635" s="162">
        <f>AVERAGE(O4635,Q4635)</f>
        <v/>
      </c>
      <c r="T4635" s="162">
        <f>AVERAGE(P4635,Q4635)</f>
        <v/>
      </c>
      <c r="U4635" s="41">
        <f>STDEVA(K4635,L4635,M4635,N4635)</f>
        <v/>
      </c>
      <c r="V4635" s="42">
        <f>U4635/Q4635</f>
        <v/>
      </c>
      <c r="W4635" s="43">
        <f>IF(X4635=O4635,"MENOR",IF(X4635=S4635,"PROM[MEN-MED]","PROMEDIO"))</f>
        <v/>
      </c>
      <c r="X4635" s="163">
        <f>IF(V4635&lt;=300%,O4635,IF(AND(V4635&gt;100%,V4635&lt;=150%),S4635,R4635))</f>
        <v/>
      </c>
      <c r="Y4635" s="162">
        <f>ROUND(X4635,0)</f>
        <v/>
      </c>
    </row>
    <row r="4636" ht="15.75" customHeight="1">
      <c r="B4636" s="32" t="inlineStr">
        <is>
          <t>1.26</t>
        </is>
      </c>
      <c r="C4636" s="32" t="n">
        <v>8714199</v>
      </c>
      <c r="D4636" s="58" t="inlineStr">
        <is>
          <t>CAMBIO DE CILINDRO MAESTRO</t>
        </is>
      </c>
      <c r="E4636" s="34" t="inlineStr">
        <is>
          <t>cambio de cilindro maestro</t>
        </is>
      </c>
      <c r="F4636" s="32" t="inlineStr">
        <is>
          <t>Unidad</t>
        </is>
      </c>
      <c r="G4636" s="35" t="inlineStr">
        <is>
          <t>suministro</t>
        </is>
      </c>
      <c r="H4636" s="159" t="n">
        <v>1094324</v>
      </c>
      <c r="I4636" s="37" t="n">
        <v>158.91</v>
      </c>
      <c r="J4636" s="37" t="n">
        <v>151.76</v>
      </c>
      <c r="K4636" s="160">
        <f>H4636*(I4636/J4636)</f>
        <v/>
      </c>
      <c r="L4636" s="159" t="n">
        <v>1371093.7716</v>
      </c>
      <c r="M4636" s="159" t="n">
        <v>1331159</v>
      </c>
      <c r="N4636" s="159" t="n">
        <v>1437651.72</v>
      </c>
      <c r="O4636" s="162">
        <f>MIN(K4636,L4636,M4636,N4636)</f>
        <v/>
      </c>
      <c r="P4636" s="162">
        <f>MAX(K4636,L4636,M4636,N4636)</f>
        <v/>
      </c>
      <c r="Q4636" s="162">
        <f>MEDIAN(K4636,L4636,M4636,N4636)</f>
        <v/>
      </c>
      <c r="R4636" s="162">
        <f>AVERAGE(K4636,L4636,M4636,N4636)</f>
        <v/>
      </c>
      <c r="S4636" s="162">
        <f>AVERAGE(O4636,Q4636)</f>
        <v/>
      </c>
      <c r="T4636" s="162">
        <f>AVERAGE(P4636,Q4636)</f>
        <v/>
      </c>
      <c r="U4636" s="41">
        <f>STDEVA(K4636,L4636,M4636,N4636)</f>
        <v/>
      </c>
      <c r="V4636" s="42">
        <f>U4636/Q4636</f>
        <v/>
      </c>
      <c r="W4636" s="43">
        <f>IF(X4636=O4636,"MENOR",IF(X4636=S4636,"PROM[MEN-MED]","PROMEDIO"))</f>
        <v/>
      </c>
      <c r="X4636" s="163">
        <f>IF(V4636&lt;=300%,O4636,IF(AND(V4636&gt;100%,V4636&lt;=150%),S4636,R4636))</f>
        <v/>
      </c>
      <c r="Y4636" s="162">
        <f>ROUND(X4636,0)</f>
        <v/>
      </c>
    </row>
    <row r="4637" ht="15.75" customHeight="1">
      <c r="B4637" s="32" t="inlineStr">
        <is>
          <t>1.27</t>
        </is>
      </c>
      <c r="C4637" s="32" t="n">
        <v>8714199</v>
      </c>
      <c r="D4637" s="58" t="inlineStr">
        <is>
          <t>CAMBIO DE SUBCONJUNTO DEL DEPOSITO DEL CILINDRO MAESTRO DEL FRENO</t>
        </is>
      </c>
      <c r="E4637" s="34" t="inlineStr">
        <is>
          <t>cambio de subconjunto del deposito del cilindro maestro del freno</t>
        </is>
      </c>
      <c r="F4637" s="32" t="inlineStr">
        <is>
          <t>Unidad</t>
        </is>
      </c>
      <c r="G4637" s="35" t="inlineStr">
        <is>
          <t>suministro</t>
        </is>
      </c>
      <c r="H4637" s="159" t="n">
        <v>1094324</v>
      </c>
      <c r="I4637" s="37" t="n">
        <v>158.91</v>
      </c>
      <c r="J4637" s="37" t="n">
        <v>151.76</v>
      </c>
      <c r="K4637" s="160">
        <f>H4637*(I4637/J4637)</f>
        <v/>
      </c>
      <c r="L4637" s="159" t="n">
        <v>1345465.3128</v>
      </c>
      <c r="M4637" s="159" t="n">
        <v>1306277</v>
      </c>
      <c r="N4637" s="159" t="n">
        <v>1410779.16</v>
      </c>
      <c r="O4637" s="162">
        <f>MIN(K4637,L4637,M4637,N4637)</f>
        <v/>
      </c>
      <c r="P4637" s="162">
        <f>MAX(K4637,L4637,M4637,N4637)</f>
        <v/>
      </c>
      <c r="Q4637" s="162">
        <f>MEDIAN(K4637,L4637,M4637,N4637)</f>
        <v/>
      </c>
      <c r="R4637" s="162">
        <f>AVERAGE(K4637,L4637,M4637,N4637)</f>
        <v/>
      </c>
      <c r="S4637" s="162">
        <f>AVERAGE(O4637,Q4637)</f>
        <v/>
      </c>
      <c r="T4637" s="162">
        <f>AVERAGE(P4637,Q4637)</f>
        <v/>
      </c>
      <c r="U4637" s="41">
        <f>STDEVA(K4637,L4637,M4637,N4637)</f>
        <v/>
      </c>
      <c r="V4637" s="42">
        <f>U4637/Q4637</f>
        <v/>
      </c>
      <c r="W4637" s="43">
        <f>IF(X4637=O4637,"MENOR",IF(X4637=S4637,"PROM[MEN-MED]","PROMEDIO"))</f>
        <v/>
      </c>
      <c r="X4637" s="163">
        <f>IF(V4637&lt;=300%,O4637,IF(AND(V4637&gt;100%,V4637&lt;=150%),S4637,R4637))</f>
        <v/>
      </c>
      <c r="Y4637" s="162">
        <f>ROUND(X4637,0)</f>
        <v/>
      </c>
    </row>
    <row r="4638" ht="15.75" customHeight="1">
      <c r="B4638" s="32" t="inlineStr">
        <is>
          <t>1.28</t>
        </is>
      </c>
      <c r="C4638" s="32" t="n">
        <v>8714199</v>
      </c>
      <c r="D4638" s="58" t="inlineStr">
        <is>
          <t xml:space="preserve">CAMBIO DE CONJUNTO DE LA BOMBA DEL SERVOFRENO CON ACUMULADOR </t>
        </is>
      </c>
      <c r="E4638" s="34" t="inlineStr">
        <is>
          <t xml:space="preserve">cambio de conjunto de la bomba del servofreno con acumulador </t>
        </is>
      </c>
      <c r="F4638" s="32" t="inlineStr">
        <is>
          <t>Unidad</t>
        </is>
      </c>
      <c r="G4638" s="35" t="inlineStr">
        <is>
          <t>suministro</t>
        </is>
      </c>
      <c r="H4638" s="159" t="n">
        <v>1094324</v>
      </c>
      <c r="I4638" s="37" t="n">
        <v>158.91</v>
      </c>
      <c r="J4638" s="37" t="n">
        <v>151.76</v>
      </c>
      <c r="K4638" s="160">
        <f>H4638*(I4638/J4638)</f>
        <v/>
      </c>
      <c r="L4638" s="159" t="n">
        <v>1371093.7716</v>
      </c>
      <c r="M4638" s="159" t="n">
        <v>1331159</v>
      </c>
      <c r="N4638" s="159" t="n">
        <v>1437651.72</v>
      </c>
      <c r="O4638" s="162">
        <f>MIN(K4638,L4638,M4638,N4638)</f>
        <v/>
      </c>
      <c r="P4638" s="162">
        <f>MAX(K4638,L4638,M4638,N4638)</f>
        <v/>
      </c>
      <c r="Q4638" s="162">
        <f>MEDIAN(K4638,L4638,M4638,N4638)</f>
        <v/>
      </c>
      <c r="R4638" s="162">
        <f>AVERAGE(K4638,L4638,M4638,N4638)</f>
        <v/>
      </c>
      <c r="S4638" s="162">
        <f>AVERAGE(O4638,Q4638)</f>
        <v/>
      </c>
      <c r="T4638" s="162">
        <f>AVERAGE(P4638,Q4638)</f>
        <v/>
      </c>
      <c r="U4638" s="41">
        <f>STDEVA(K4638,L4638,M4638,N4638)</f>
        <v/>
      </c>
      <c r="V4638" s="42">
        <f>U4638/Q4638</f>
        <v/>
      </c>
      <c r="W4638" s="43">
        <f>IF(X4638=O4638,"MENOR",IF(X4638=S4638,"PROM[MEN-MED]","PROMEDIO"))</f>
        <v/>
      </c>
      <c r="X4638" s="163">
        <f>IF(V4638&lt;=300%,O4638,IF(AND(V4638&gt;100%,V4638&lt;=150%),S4638,R4638))</f>
        <v/>
      </c>
      <c r="Y4638" s="162">
        <f>ROUND(X4638,0)</f>
        <v/>
      </c>
    </row>
    <row r="4639" ht="15.75" customHeight="1">
      <c r="B4639" s="32" t="inlineStr">
        <is>
          <t>1.29</t>
        </is>
      </c>
      <c r="C4639" s="32" t="n">
        <v>8714199</v>
      </c>
      <c r="D4639" s="58" t="inlineStr">
        <is>
          <t>CAMBIO DE TUBO DEL ACUMULADOR DEL FRENO NO.1</t>
        </is>
      </c>
      <c r="E4639" s="34" t="inlineStr">
        <is>
          <t>cambio de tubo del acumulador del freno no.1</t>
        </is>
      </c>
      <c r="F4639" s="32" t="inlineStr">
        <is>
          <t>Unidad</t>
        </is>
      </c>
      <c r="G4639" s="35" t="inlineStr">
        <is>
          <t>suministro</t>
        </is>
      </c>
      <c r="H4639" s="159" t="n">
        <v>1094324</v>
      </c>
      <c r="I4639" s="37" t="n">
        <v>158.91</v>
      </c>
      <c r="J4639" s="37" t="n">
        <v>151.76</v>
      </c>
      <c r="K4639" s="160">
        <f>H4639*(I4639/J4639)</f>
        <v/>
      </c>
      <c r="L4639" s="159" t="n">
        <v>1332652.1068</v>
      </c>
      <c r="M4639" s="159" t="n">
        <v>1293837</v>
      </c>
      <c r="N4639" s="159" t="n">
        <v>1397343.96</v>
      </c>
      <c r="O4639" s="162">
        <f>MIN(K4639,L4639,M4639,N4639)</f>
        <v/>
      </c>
      <c r="P4639" s="162">
        <f>MAX(K4639,L4639,M4639,N4639)</f>
        <v/>
      </c>
      <c r="Q4639" s="162">
        <f>MEDIAN(K4639,L4639,M4639,N4639)</f>
        <v/>
      </c>
      <c r="R4639" s="162">
        <f>AVERAGE(K4639,L4639,M4639,N4639)</f>
        <v/>
      </c>
      <c r="S4639" s="162">
        <f>AVERAGE(O4639,Q4639)</f>
        <v/>
      </c>
      <c r="T4639" s="162">
        <f>AVERAGE(P4639,Q4639)</f>
        <v/>
      </c>
      <c r="U4639" s="41">
        <f>STDEVA(K4639,L4639,M4639,N4639)</f>
        <v/>
      </c>
      <c r="V4639" s="42">
        <f>U4639/Q4639</f>
        <v/>
      </c>
      <c r="W4639" s="43">
        <f>IF(X4639=O4639,"MENOR",IF(X4639=S4639,"PROM[MEN-MED]","PROMEDIO"))</f>
        <v/>
      </c>
      <c r="X4639" s="163">
        <f>IF(V4639&lt;=300%,O4639,IF(AND(V4639&gt;100%,V4639&lt;=150%),S4639,R4639))</f>
        <v/>
      </c>
      <c r="Y4639" s="162">
        <f>ROUND(X4639,0)</f>
        <v/>
      </c>
    </row>
    <row r="4640" ht="15.75" customHeight="1">
      <c r="B4640" s="32" t="inlineStr">
        <is>
          <t>1.30</t>
        </is>
      </c>
      <c r="C4640" s="32" t="n">
        <v>8714199</v>
      </c>
      <c r="D4640" s="58" t="inlineStr">
        <is>
          <t>CAMBIO DE CONJUNTO DEL PEDAL DE CONTROL DEL FRENO DE ESTACIONAMIENTO</t>
        </is>
      </c>
      <c r="E4640" s="34" t="inlineStr">
        <is>
          <t>cambio de conjunto del pedal de control del freno de estacionamiento</t>
        </is>
      </c>
      <c r="F4640" s="32" t="inlineStr">
        <is>
          <t>Unidad</t>
        </is>
      </c>
      <c r="G4640" s="35" t="inlineStr">
        <is>
          <t>suministro</t>
        </is>
      </c>
      <c r="H4640" s="159" t="n">
        <v>683953</v>
      </c>
      <c r="I4640" s="37" t="n">
        <v>158.91</v>
      </c>
      <c r="J4640" s="37" t="n">
        <v>151.76</v>
      </c>
      <c r="K4640" s="160">
        <f>H4640*(I4640/J4640)</f>
        <v/>
      </c>
      <c r="L4640" s="159" t="n">
        <v>848924.9727</v>
      </c>
      <c r="M4640" s="159" t="n">
        <v>824199</v>
      </c>
      <c r="N4640" s="159" t="n">
        <v>890134.92</v>
      </c>
      <c r="O4640" s="162">
        <f>MIN(K4640,L4640,M4640,N4640)</f>
        <v/>
      </c>
      <c r="P4640" s="162">
        <f>MAX(K4640,L4640,M4640,N4640)</f>
        <v/>
      </c>
      <c r="Q4640" s="162">
        <f>MEDIAN(K4640,L4640,M4640,N4640)</f>
        <v/>
      </c>
      <c r="R4640" s="162">
        <f>AVERAGE(K4640,L4640,M4640,N4640)</f>
        <v/>
      </c>
      <c r="S4640" s="162">
        <f>AVERAGE(O4640,Q4640)</f>
        <v/>
      </c>
      <c r="T4640" s="162">
        <f>AVERAGE(P4640,Q4640)</f>
        <v/>
      </c>
      <c r="U4640" s="41">
        <f>STDEVA(K4640,L4640,M4640,N4640)</f>
        <v/>
      </c>
      <c r="V4640" s="42">
        <f>U4640/Q4640</f>
        <v/>
      </c>
      <c r="W4640" s="43">
        <f>IF(X4640=O4640,"MENOR",IF(X4640=S4640,"PROM[MEN-MED]","PROMEDIO"))</f>
        <v/>
      </c>
      <c r="X4640" s="163">
        <f>IF(V4640&lt;=300%,O4640,IF(AND(V4640&gt;100%,V4640&lt;=150%),S4640,R4640))</f>
        <v/>
      </c>
      <c r="Y4640" s="162">
        <f>ROUND(X4640,0)</f>
        <v/>
      </c>
    </row>
    <row r="4641" ht="15.75" customHeight="1">
      <c r="B4641" s="32" t="inlineStr">
        <is>
          <t>1.31</t>
        </is>
      </c>
      <c r="C4641" s="32" t="n">
        <v>8714199</v>
      </c>
      <c r="D4641" s="58" t="inlineStr">
        <is>
          <t>CAMBIO DE CONJUNTO DEL CABLE N° 1 DEL FRENO DE ESTACIONAMIENTO</t>
        </is>
      </c>
      <c r="E4641" s="34" t="inlineStr">
        <is>
          <t>cambio de conjunto del cable n° 1 del freno de estacionamiento</t>
        </is>
      </c>
      <c r="F4641" s="32" t="inlineStr">
        <is>
          <t>Unidad</t>
        </is>
      </c>
      <c r="G4641" s="35" t="inlineStr">
        <is>
          <t>suministro</t>
        </is>
      </c>
      <c r="H4641" s="159" t="n">
        <v>683953</v>
      </c>
      <c r="I4641" s="37" t="n">
        <v>158.91</v>
      </c>
      <c r="J4641" s="37" t="n">
        <v>151.76</v>
      </c>
      <c r="K4641" s="160">
        <f>H4641*(I4641/J4641)</f>
        <v/>
      </c>
      <c r="L4641" s="159" t="n">
        <v>824898.1587</v>
      </c>
      <c r="M4641" s="159" t="n">
        <v>800872</v>
      </c>
      <c r="N4641" s="159" t="n">
        <v>864941.76</v>
      </c>
      <c r="O4641" s="162">
        <f>MIN(K4641,L4641,M4641,N4641)</f>
        <v/>
      </c>
      <c r="P4641" s="162">
        <f>MAX(K4641,L4641,M4641,N4641)</f>
        <v/>
      </c>
      <c r="Q4641" s="162">
        <f>MEDIAN(K4641,L4641,M4641,N4641)</f>
        <v/>
      </c>
      <c r="R4641" s="162">
        <f>AVERAGE(K4641,L4641,M4641,N4641)</f>
        <v/>
      </c>
      <c r="S4641" s="162">
        <f>AVERAGE(O4641,Q4641)</f>
        <v/>
      </c>
      <c r="T4641" s="162">
        <f>AVERAGE(P4641,Q4641)</f>
        <v/>
      </c>
      <c r="U4641" s="41">
        <f>STDEVA(K4641,L4641,M4641,N4641)</f>
        <v/>
      </c>
      <c r="V4641" s="42">
        <f>U4641/Q4641</f>
        <v/>
      </c>
      <c r="W4641" s="43">
        <f>IF(X4641=O4641,"MENOR",IF(X4641=S4641,"PROM[MEN-MED]","PROMEDIO"))</f>
        <v/>
      </c>
      <c r="X4641" s="163">
        <f>IF(V4641&lt;=300%,O4641,IF(AND(V4641&gt;100%,V4641&lt;=150%),S4641,R4641))</f>
        <v/>
      </c>
      <c r="Y4641" s="162">
        <f>ROUND(X4641,0)</f>
        <v/>
      </c>
    </row>
    <row r="4642" ht="15.75" customHeight="1">
      <c r="B4642" s="32" t="inlineStr">
        <is>
          <t>1.32</t>
        </is>
      </c>
      <c r="C4642" s="32" t="n">
        <v>8714199</v>
      </c>
      <c r="D4642" s="58" t="inlineStr">
        <is>
          <t>CAMBIO DE COMPENSADOR DEL FRENO DE ESTACIONAMIENTO</t>
        </is>
      </c>
      <c r="E4642" s="34" t="inlineStr">
        <is>
          <t>cambio de compensador del freno de estacionamiento</t>
        </is>
      </c>
      <c r="F4642" s="32" t="inlineStr">
        <is>
          <t>Unidad</t>
        </is>
      </c>
      <c r="G4642" s="35" t="inlineStr">
        <is>
          <t>suministro</t>
        </is>
      </c>
      <c r="H4642" s="159" t="n">
        <v>683953</v>
      </c>
      <c r="I4642" s="37" t="n">
        <v>158.91</v>
      </c>
      <c r="J4642" s="37" t="n">
        <v>151.76</v>
      </c>
      <c r="K4642" s="160">
        <f>H4642*(I4642/J4642)</f>
        <v/>
      </c>
      <c r="L4642" s="159" t="n">
        <v>832907.4418</v>
      </c>
      <c r="M4642" s="159" t="n">
        <v>808648</v>
      </c>
      <c r="N4642" s="159" t="n">
        <v>873339.84</v>
      </c>
      <c r="O4642" s="162">
        <f>MIN(K4642,L4642,M4642,N4642)</f>
        <v/>
      </c>
      <c r="P4642" s="162">
        <f>MAX(K4642,L4642,M4642,N4642)</f>
        <v/>
      </c>
      <c r="Q4642" s="162">
        <f>MEDIAN(K4642,L4642,M4642,N4642)</f>
        <v/>
      </c>
      <c r="R4642" s="162">
        <f>AVERAGE(K4642,L4642,M4642,N4642)</f>
        <v/>
      </c>
      <c r="S4642" s="162">
        <f>AVERAGE(O4642,Q4642)</f>
        <v/>
      </c>
      <c r="T4642" s="162">
        <f>AVERAGE(P4642,Q4642)</f>
        <v/>
      </c>
      <c r="U4642" s="41">
        <f>STDEVA(K4642,L4642,M4642,N4642)</f>
        <v/>
      </c>
      <c r="V4642" s="42">
        <f>U4642/Q4642</f>
        <v/>
      </c>
      <c r="W4642" s="43">
        <f>IF(X4642=O4642,"MENOR",IF(X4642=S4642,"PROM[MEN-MED]","PROMEDIO"))</f>
        <v/>
      </c>
      <c r="X4642" s="163">
        <f>IF(V4642&lt;=300%,O4642,IF(AND(V4642&gt;100%,V4642&lt;=150%),S4642,R4642))</f>
        <v/>
      </c>
      <c r="Y4642" s="162">
        <f>ROUND(X4642,0)</f>
        <v/>
      </c>
    </row>
    <row r="4643" ht="15.75" customHeight="1">
      <c r="B4643" s="32" t="inlineStr">
        <is>
          <t>1.33</t>
        </is>
      </c>
      <c r="C4643" s="32" t="n">
        <v>8714199</v>
      </c>
      <c r="D4643" s="58" t="inlineStr">
        <is>
          <t>CAMBIO DE ABRAZADERA N° 3 DEL CABLE DEL FRENO DE ESTACIONAMIENTO N° 1</t>
        </is>
      </c>
      <c r="E4643" s="34" t="inlineStr">
        <is>
          <t>cambio de abrazadera n° 3 del cable del freno de estacionamiento n° 1</t>
        </is>
      </c>
      <c r="F4643" s="32" t="inlineStr">
        <is>
          <t>Unidad</t>
        </is>
      </c>
      <c r="G4643" s="35" t="inlineStr">
        <is>
          <t>suministro</t>
        </is>
      </c>
      <c r="H4643" s="159" t="n">
        <v>683953</v>
      </c>
      <c r="I4643" s="37" t="n">
        <v>158.91</v>
      </c>
      <c r="J4643" s="37" t="n">
        <v>151.76</v>
      </c>
      <c r="K4643" s="160">
        <f>H4643*(I4643/J4643)</f>
        <v/>
      </c>
      <c r="L4643" s="159" t="n">
        <v>832907.4418</v>
      </c>
      <c r="M4643" s="159" t="n">
        <v>808648</v>
      </c>
      <c r="N4643" s="159" t="n">
        <v>873339.84</v>
      </c>
      <c r="O4643" s="162">
        <f>MIN(K4643,L4643,M4643,N4643)</f>
        <v/>
      </c>
      <c r="P4643" s="162">
        <f>MAX(K4643,L4643,M4643,N4643)</f>
        <v/>
      </c>
      <c r="Q4643" s="162">
        <f>MEDIAN(K4643,L4643,M4643,N4643)</f>
        <v/>
      </c>
      <c r="R4643" s="162">
        <f>AVERAGE(K4643,L4643,M4643,N4643)</f>
        <v/>
      </c>
      <c r="S4643" s="162">
        <f>AVERAGE(O4643,Q4643)</f>
        <v/>
      </c>
      <c r="T4643" s="162">
        <f>AVERAGE(P4643,Q4643)</f>
        <v/>
      </c>
      <c r="U4643" s="41">
        <f>STDEVA(K4643,L4643,M4643,N4643)</f>
        <v/>
      </c>
      <c r="V4643" s="42">
        <f>U4643/Q4643</f>
        <v/>
      </c>
      <c r="W4643" s="43">
        <f>IF(X4643=O4643,"MENOR",IF(X4643=S4643,"PROM[MEN-MED]","PROMEDIO"))</f>
        <v/>
      </c>
      <c r="X4643" s="163">
        <f>IF(V4643&lt;=300%,O4643,IF(AND(V4643&gt;100%,V4643&lt;=150%),S4643,R4643))</f>
        <v/>
      </c>
      <c r="Y4643" s="162">
        <f>ROUND(X4643,0)</f>
        <v/>
      </c>
    </row>
    <row r="4644" ht="15.75" customHeight="1">
      <c r="B4644" s="32" t="inlineStr">
        <is>
          <t>1.34</t>
        </is>
      </c>
      <c r="C4644" s="32" t="n">
        <v>8714199</v>
      </c>
      <c r="D4644" s="58" t="inlineStr">
        <is>
          <t xml:space="preserve">CAMBIO DE PASADOR DEMUELLE DERETENCION DE LA ZAPATA DEL FRENO DE ESTACIONAMIENTO </t>
        </is>
      </c>
      <c r="E4644" s="34" t="inlineStr">
        <is>
          <t xml:space="preserve">cambio de pasador demuelle deretencion de la zapata del freno de estacionamiento </t>
        </is>
      </c>
      <c r="F4644" s="32" t="inlineStr">
        <is>
          <t>Unidad</t>
        </is>
      </c>
      <c r="G4644" s="35" t="inlineStr">
        <is>
          <t>suministro</t>
        </is>
      </c>
      <c r="H4644" s="159" t="n">
        <v>410372</v>
      </c>
      <c r="I4644" s="37" t="n">
        <v>158.91</v>
      </c>
      <c r="J4644" s="37" t="n">
        <v>151.76</v>
      </c>
      <c r="K4644" s="160">
        <f>H4644*(I4644/J4644)</f>
        <v/>
      </c>
      <c r="L4644" s="159" t="n">
        <v>499744.665</v>
      </c>
      <c r="M4644" s="159" t="n">
        <v>485189</v>
      </c>
      <c r="N4644" s="159" t="n">
        <v>524004.12</v>
      </c>
      <c r="O4644" s="162">
        <f>MIN(K4644,L4644,M4644,N4644)</f>
        <v/>
      </c>
      <c r="P4644" s="162">
        <f>MAX(K4644,L4644,M4644,N4644)</f>
        <v/>
      </c>
      <c r="Q4644" s="162">
        <f>MEDIAN(K4644,L4644,M4644,N4644)</f>
        <v/>
      </c>
      <c r="R4644" s="162">
        <f>AVERAGE(K4644,L4644,M4644,N4644)</f>
        <v/>
      </c>
      <c r="S4644" s="162">
        <f>AVERAGE(O4644,Q4644)</f>
        <v/>
      </c>
      <c r="T4644" s="162">
        <f>AVERAGE(P4644,Q4644)</f>
        <v/>
      </c>
      <c r="U4644" s="41">
        <f>STDEVA(K4644,L4644,M4644,N4644)</f>
        <v/>
      </c>
      <c r="V4644" s="42">
        <f>U4644/Q4644</f>
        <v/>
      </c>
      <c r="W4644" s="43">
        <f>IF(X4644=O4644,"MENOR",IF(X4644=S4644,"PROM[MEN-MED]","PROMEDIO"))</f>
        <v/>
      </c>
      <c r="X4644" s="163">
        <f>IF(V4644&lt;=300%,O4644,IF(AND(V4644&gt;100%,V4644&lt;=150%),S4644,R4644))</f>
        <v/>
      </c>
      <c r="Y4644" s="162">
        <f>ROUND(X4644,0)</f>
        <v/>
      </c>
    </row>
    <row r="4645" ht="15.75" customHeight="1">
      <c r="B4645" s="32" t="inlineStr">
        <is>
          <t>1.35</t>
        </is>
      </c>
      <c r="C4645" s="32" t="n">
        <v>8714199</v>
      </c>
      <c r="D4645" s="58" t="inlineStr">
        <is>
          <t xml:space="preserve">CAMBIO DE MUELLE DE TENSION DE RETORNO DE LA ZAPATA DEL FRENO DE ESTACIONAMIENTO </t>
        </is>
      </c>
      <c r="E4645" s="34" t="inlineStr">
        <is>
          <t xml:space="preserve">cambio de muelle de tension de retorno de la zapata del freno de estacionamiento </t>
        </is>
      </c>
      <c r="F4645" s="32" t="inlineStr">
        <is>
          <t>Unidad</t>
        </is>
      </c>
      <c r="G4645" s="35" t="inlineStr">
        <is>
          <t>suministro</t>
        </is>
      </c>
      <c r="H4645" s="159" t="n">
        <v>410372</v>
      </c>
      <c r="I4645" s="37" t="n">
        <v>158.91</v>
      </c>
      <c r="J4645" s="37" t="n">
        <v>151.76</v>
      </c>
      <c r="K4645" s="160">
        <f>H4645*(I4645/J4645)</f>
        <v/>
      </c>
      <c r="L4645" s="159" t="n">
        <v>504549.6232</v>
      </c>
      <c r="M4645" s="159" t="n">
        <v>489854</v>
      </c>
      <c r="N4645" s="159" t="n">
        <v>529042.3199999999</v>
      </c>
      <c r="O4645" s="162">
        <f>MIN(K4645,L4645,M4645,N4645)</f>
        <v/>
      </c>
      <c r="P4645" s="162">
        <f>MAX(K4645,L4645,M4645,N4645)</f>
        <v/>
      </c>
      <c r="Q4645" s="162">
        <f>MEDIAN(K4645,L4645,M4645,N4645)</f>
        <v/>
      </c>
      <c r="R4645" s="162">
        <f>AVERAGE(K4645,L4645,M4645,N4645)</f>
        <v/>
      </c>
      <c r="S4645" s="162">
        <f>AVERAGE(O4645,Q4645)</f>
        <v/>
      </c>
      <c r="T4645" s="162">
        <f>AVERAGE(P4645,Q4645)</f>
        <v/>
      </c>
      <c r="U4645" s="41">
        <f>STDEVA(K4645,L4645,M4645,N4645)</f>
        <v/>
      </c>
      <c r="V4645" s="42">
        <f>U4645/Q4645</f>
        <v/>
      </c>
      <c r="W4645" s="43">
        <f>IF(X4645=O4645,"MENOR",IF(X4645=S4645,"PROM[MEN-MED]","PROMEDIO"))</f>
        <v/>
      </c>
      <c r="X4645" s="163">
        <f>IF(V4645&lt;=300%,O4645,IF(AND(V4645&gt;100%,V4645&lt;=150%),S4645,R4645))</f>
        <v/>
      </c>
      <c r="Y4645" s="162">
        <f>ROUND(X4645,0)</f>
        <v/>
      </c>
    </row>
    <row r="4646" ht="15.75" customHeight="1">
      <c r="B4646" s="32" t="inlineStr">
        <is>
          <t>1.36</t>
        </is>
      </c>
      <c r="C4646" s="32" t="n">
        <v>8714199</v>
      </c>
      <c r="D4646" s="58" t="inlineStr">
        <is>
          <t>CAMBIO DE MUELLE DE TENSION DE RETORNO DE LA ZAPATA DEL FRENO DE ESTACIONAMIENTO</t>
        </is>
      </c>
      <c r="E4646" s="34" t="inlineStr">
        <is>
          <t xml:space="preserve">cambio de juego de tornillo de ajuste de la zapata del freno de estacionamiento </t>
        </is>
      </c>
      <c r="F4646" s="32" t="inlineStr">
        <is>
          <t>Unidad</t>
        </is>
      </c>
      <c r="G4646" s="35" t="inlineStr">
        <is>
          <t>suministro</t>
        </is>
      </c>
      <c r="H4646" s="159" t="n">
        <v>410372</v>
      </c>
      <c r="I4646" s="37" t="n">
        <v>158.91</v>
      </c>
      <c r="J4646" s="37" t="n">
        <v>151.76</v>
      </c>
      <c r="K4646" s="160">
        <f>H4646*(I4646/J4646)</f>
        <v/>
      </c>
      <c r="L4646" s="159" t="n">
        <v>494938.6953</v>
      </c>
      <c r="M4646" s="159" t="n">
        <v>480523</v>
      </c>
      <c r="N4646" s="159" t="n">
        <v>518964.84</v>
      </c>
      <c r="O4646" s="162">
        <f>MIN(K4646,L4646,M4646,N4646)</f>
        <v/>
      </c>
      <c r="P4646" s="162">
        <f>MAX(K4646,L4646,M4646,N4646)</f>
        <v/>
      </c>
      <c r="Q4646" s="162">
        <f>MEDIAN(K4646,L4646,M4646,N4646)</f>
        <v/>
      </c>
      <c r="R4646" s="162">
        <f>AVERAGE(K4646,L4646,M4646,N4646)</f>
        <v/>
      </c>
      <c r="S4646" s="162">
        <f>AVERAGE(O4646,Q4646)</f>
        <v/>
      </c>
      <c r="T4646" s="162">
        <f>AVERAGE(P4646,Q4646)</f>
        <v/>
      </c>
      <c r="U4646" s="41">
        <f>STDEVA(K4646,L4646,M4646,N4646)</f>
        <v/>
      </c>
      <c r="V4646" s="42">
        <f>U4646/Q4646</f>
        <v/>
      </c>
      <c r="W4646" s="43">
        <f>IF(X4646=O4646,"MENOR",IF(X4646=S4646,"PROM[MEN-MED]","PROMEDIO"))</f>
        <v/>
      </c>
      <c r="X4646" s="163">
        <f>IF(V4646&lt;=300%,O4646,IF(AND(V4646&gt;100%,V4646&lt;=150%),S4646,R4646))</f>
        <v/>
      </c>
      <c r="Y4646" s="162">
        <f>ROUND(X4646,0)</f>
        <v/>
      </c>
    </row>
    <row r="4647" ht="15.75" customHeight="1">
      <c r="B4647" s="32" t="inlineStr">
        <is>
          <t>1.37</t>
        </is>
      </c>
      <c r="C4647" s="32" t="n">
        <v>8714199</v>
      </c>
      <c r="D4647" s="58" t="inlineStr">
        <is>
          <t xml:space="preserve">CAMBIO DE TIRANTE IZQUIERDO DE LA ZAPATA DEL FRENO DE EESTACIONAMIENTO </t>
        </is>
      </c>
      <c r="E4647" s="34" t="inlineStr">
        <is>
          <t xml:space="preserve">cambio de tirante izquierdo de la zapata del freno de eestacionamiento </t>
        </is>
      </c>
      <c r="F4647" s="32" t="inlineStr">
        <is>
          <t>Unidad</t>
        </is>
      </c>
      <c r="G4647" s="35" t="inlineStr">
        <is>
          <t>suministro</t>
        </is>
      </c>
      <c r="H4647" s="159" t="n">
        <v>410372</v>
      </c>
      <c r="I4647" s="37" t="n">
        <v>158.91</v>
      </c>
      <c r="J4647" s="37" t="n">
        <v>151.76</v>
      </c>
      <c r="K4647" s="160">
        <f>H4647*(I4647/J4647)</f>
        <v/>
      </c>
      <c r="L4647" s="159" t="n">
        <v>494938.6953</v>
      </c>
      <c r="M4647" s="159" t="n">
        <v>480523</v>
      </c>
      <c r="N4647" s="159" t="n">
        <v>518964.84</v>
      </c>
      <c r="O4647" s="162">
        <f>MIN(K4647,L4647,M4647,N4647)</f>
        <v/>
      </c>
      <c r="P4647" s="162">
        <f>MAX(K4647,L4647,M4647,N4647)</f>
        <v/>
      </c>
      <c r="Q4647" s="162">
        <f>MEDIAN(K4647,L4647,M4647,N4647)</f>
        <v/>
      </c>
      <c r="R4647" s="162">
        <f>AVERAGE(K4647,L4647,M4647,N4647)</f>
        <v/>
      </c>
      <c r="S4647" s="162">
        <f>AVERAGE(O4647,Q4647)</f>
        <v/>
      </c>
      <c r="T4647" s="162">
        <f>AVERAGE(P4647,Q4647)</f>
        <v/>
      </c>
      <c r="U4647" s="41">
        <f>STDEVA(K4647,L4647,M4647,N4647)</f>
        <v/>
      </c>
      <c r="V4647" s="42">
        <f>U4647/Q4647</f>
        <v/>
      </c>
      <c r="W4647" s="43">
        <f>IF(X4647=O4647,"MENOR",IF(X4647=S4647,"PROM[MEN-MED]","PROMEDIO"))</f>
        <v/>
      </c>
      <c r="X4647" s="163">
        <f>IF(V4647&lt;=300%,O4647,IF(AND(V4647&gt;100%,V4647&lt;=150%),S4647,R4647))</f>
        <v/>
      </c>
      <c r="Y4647" s="162">
        <f>ROUND(X4647,0)</f>
        <v/>
      </c>
    </row>
    <row r="4648" ht="15.75" customHeight="1">
      <c r="B4648" s="32" t="inlineStr">
        <is>
          <t>1.38</t>
        </is>
      </c>
      <c r="C4648" s="32" t="n">
        <v>8714199</v>
      </c>
      <c r="D4648" s="58" t="inlineStr">
        <is>
          <t xml:space="preserve">CAMBIO DE TIRANTE DERECHO DE LA ZAPATA DEL FRENO DE EESTACIONAMIENTO </t>
        </is>
      </c>
      <c r="E4648" s="34" t="inlineStr">
        <is>
          <t xml:space="preserve">cambio de tirante derecho de la zapata del freno de eestacionamiento </t>
        </is>
      </c>
      <c r="F4648" s="32" t="inlineStr">
        <is>
          <t>Unidad</t>
        </is>
      </c>
      <c r="G4648" s="35" t="inlineStr">
        <is>
          <t>suministro</t>
        </is>
      </c>
      <c r="H4648" s="159" t="n">
        <v>410372</v>
      </c>
      <c r="I4648" s="37" t="n">
        <v>158.91</v>
      </c>
      <c r="J4648" s="37" t="n">
        <v>151.76</v>
      </c>
      <c r="K4648" s="160">
        <f>H4648*(I4648/J4648)</f>
        <v/>
      </c>
      <c r="L4648" s="159" t="n">
        <v>494938.6953</v>
      </c>
      <c r="M4648" s="159" t="n">
        <v>480523</v>
      </c>
      <c r="N4648" s="159" t="n">
        <v>518964.84</v>
      </c>
      <c r="O4648" s="162">
        <f>MIN(K4648,L4648,M4648,N4648)</f>
        <v/>
      </c>
      <c r="P4648" s="162">
        <f>MAX(K4648,L4648,M4648,N4648)</f>
        <v/>
      </c>
      <c r="Q4648" s="162">
        <f>MEDIAN(K4648,L4648,M4648,N4648)</f>
        <v/>
      </c>
      <c r="R4648" s="162">
        <f>AVERAGE(K4648,L4648,M4648,N4648)</f>
        <v/>
      </c>
      <c r="S4648" s="162">
        <f>AVERAGE(O4648,Q4648)</f>
        <v/>
      </c>
      <c r="T4648" s="162">
        <f>AVERAGE(P4648,Q4648)</f>
        <v/>
      </c>
      <c r="U4648" s="41">
        <f>STDEVA(K4648,L4648,M4648,N4648)</f>
        <v/>
      </c>
      <c r="V4648" s="42">
        <f>U4648/Q4648</f>
        <v/>
      </c>
      <c r="W4648" s="43">
        <f>IF(X4648=O4648,"MENOR",IF(X4648=S4648,"PROM[MEN-MED]","PROMEDIO"))</f>
        <v/>
      </c>
      <c r="X4648" s="163">
        <f>IF(V4648&lt;=300%,O4648,IF(AND(V4648&gt;100%,V4648&lt;=150%),S4648,R4648))</f>
        <v/>
      </c>
      <c r="Y4648" s="162">
        <f>ROUND(X4648,0)</f>
        <v/>
      </c>
    </row>
    <row r="4649" ht="15.75" customHeight="1">
      <c r="B4649" s="26" t="inlineStr">
        <is>
          <t>2.</t>
        </is>
      </c>
      <c r="C4649" s="142" t="inlineStr">
        <is>
          <t>SISTEMA DE SUSPENSIÓN</t>
        </is>
      </c>
      <c r="H4649" s="157" t="n"/>
      <c r="I4649" s="29" t="n"/>
      <c r="J4649" s="29" t="n"/>
      <c r="K4649" s="157" t="n"/>
      <c r="L4649" s="157" t="n"/>
      <c r="M4649" s="157" t="n"/>
      <c r="N4649" s="157" t="n"/>
      <c r="O4649" s="29" t="n"/>
      <c r="P4649" s="29" t="n"/>
      <c r="Q4649" s="29" t="n"/>
      <c r="R4649" s="29" t="n"/>
      <c r="S4649" s="29" t="n"/>
      <c r="T4649" s="29" t="n"/>
      <c r="U4649" s="29" t="n"/>
      <c r="V4649" s="75" t="n"/>
      <c r="W4649" s="29" t="n"/>
      <c r="X4649" s="29" t="n"/>
      <c r="Y4649" s="29" t="n"/>
    </row>
    <row r="4650" ht="15.75" customHeight="1">
      <c r="B4650" s="32" t="inlineStr">
        <is>
          <t>2.1</t>
        </is>
      </c>
      <c r="C4650" s="32" t="n">
        <v>8714199</v>
      </c>
      <c r="D4650" s="59" t="inlineStr">
        <is>
          <t xml:space="preserve">CAMBIO DE JUEGO DE AMORTIGUADORES DELANTEROS </t>
        </is>
      </c>
      <c r="E4650" s="34" t="inlineStr">
        <is>
          <t xml:space="preserve">cambio de juego de amortiguadores delanteros </t>
        </is>
      </c>
      <c r="F4650" s="32" t="inlineStr">
        <is>
          <t>Unidad</t>
        </is>
      </c>
      <c r="G4650" s="35" t="inlineStr">
        <is>
          <t>suministro</t>
        </is>
      </c>
      <c r="H4650" s="159" t="n">
        <v>462738</v>
      </c>
      <c r="I4650" s="37" t="n">
        <v>158.91</v>
      </c>
      <c r="J4650" s="37" t="n">
        <v>151.76</v>
      </c>
      <c r="K4650" s="160">
        <f>H4650*(I4650/J4650)</f>
        <v/>
      </c>
      <c r="L4650" s="159" t="n">
        <v>989878.414</v>
      </c>
      <c r="M4650" s="159" t="n">
        <v>961047</v>
      </c>
      <c r="N4650" s="159" t="n">
        <v>1037930.76</v>
      </c>
      <c r="O4650" s="162">
        <f>MIN(K4650,L4650,M4650,N4650)</f>
        <v/>
      </c>
      <c r="P4650" s="162">
        <f>MAX(K4650,L4650,M4650,N4650)</f>
        <v/>
      </c>
      <c r="Q4650" s="162">
        <f>MEDIAN(K4650,L4650,M4650,N4650)</f>
        <v/>
      </c>
      <c r="R4650" s="162">
        <f>AVERAGE(K4650,L4650,M4650,N4650)</f>
        <v/>
      </c>
      <c r="S4650" s="162">
        <f>AVERAGE(O4650,Q4650)</f>
        <v/>
      </c>
      <c r="T4650" s="162">
        <f>AVERAGE(P4650,Q4650)</f>
        <v/>
      </c>
      <c r="U4650" s="41">
        <f>STDEVA(K4650,L4650,M4650,N4650)</f>
        <v/>
      </c>
      <c r="V4650" s="42">
        <f>U4650/Q4650</f>
        <v/>
      </c>
      <c r="W4650" s="43">
        <f>IF(X4650=O4650,"MENOR",IF(X4650=S4650,"PROM[MEN-MED]","PROMEDIO"))</f>
        <v/>
      </c>
      <c r="X4650" s="163">
        <f>IF(V4650&lt;=300%,O4650,IF(AND(V4650&gt;100%,V4650&lt;=150%),S4650,R4650))</f>
        <v/>
      </c>
      <c r="Y4650" s="162">
        <f>ROUND(X4650,0)</f>
        <v/>
      </c>
    </row>
    <row r="4651" ht="15.75" customHeight="1">
      <c r="B4651" s="32" t="inlineStr">
        <is>
          <t>2.2</t>
        </is>
      </c>
      <c r="C4651" s="32" t="n">
        <v>8714199</v>
      </c>
      <c r="D4651" s="59" t="inlineStr">
        <is>
          <t xml:space="preserve">CAMBIO DE MUELLE ESPIRARAL DELANTERO IZQUIEREDO </t>
        </is>
      </c>
      <c r="E4651" s="34" t="inlineStr">
        <is>
          <t xml:space="preserve">cambio de muelle espiraral delantero izquieredo </t>
        </is>
      </c>
      <c r="F4651" s="32" t="inlineStr">
        <is>
          <t>Unidad</t>
        </is>
      </c>
      <c r="G4651" s="35" t="inlineStr">
        <is>
          <t>suministro</t>
        </is>
      </c>
      <c r="H4651" s="159" t="n">
        <v>536988</v>
      </c>
      <c r="I4651" s="37" t="n">
        <v>158.91</v>
      </c>
      <c r="J4651" s="37" t="n">
        <v>151.76</v>
      </c>
      <c r="K4651" s="160">
        <f>H4651*(I4651/J4651)</f>
        <v/>
      </c>
      <c r="L4651" s="159" t="n">
        <v>685546.3741</v>
      </c>
      <c r="M4651" s="159" t="n">
        <v>665579</v>
      </c>
      <c r="N4651" s="159" t="n">
        <v>718825.3199999999</v>
      </c>
      <c r="O4651" s="162">
        <f>MIN(K4651,L4651,M4651,N4651)</f>
        <v/>
      </c>
      <c r="P4651" s="162">
        <f>MAX(K4651,L4651,M4651,N4651)</f>
        <v/>
      </c>
      <c r="Q4651" s="162">
        <f>MEDIAN(K4651,L4651,M4651,N4651)</f>
        <v/>
      </c>
      <c r="R4651" s="162">
        <f>AVERAGE(K4651,L4651,M4651,N4651)</f>
        <v/>
      </c>
      <c r="S4651" s="162">
        <f>AVERAGE(O4651,Q4651)</f>
        <v/>
      </c>
      <c r="T4651" s="162">
        <f>AVERAGE(P4651,Q4651)</f>
        <v/>
      </c>
      <c r="U4651" s="41">
        <f>STDEVA(K4651,L4651,M4651,N4651)</f>
        <v/>
      </c>
      <c r="V4651" s="42">
        <f>U4651/Q4651</f>
        <v/>
      </c>
      <c r="W4651" s="43">
        <f>IF(X4651=O4651,"MENOR",IF(X4651=S4651,"PROM[MEN-MED]","PROMEDIO"))</f>
        <v/>
      </c>
      <c r="X4651" s="163">
        <f>IF(V4651&lt;=300%,O4651,IF(AND(V4651&gt;100%,V4651&lt;=150%),S4651,R4651))</f>
        <v/>
      </c>
      <c r="Y4651" s="162">
        <f>ROUND(X4651,0)</f>
        <v/>
      </c>
    </row>
    <row r="4652" ht="15.75" customHeight="1">
      <c r="B4652" s="32" t="inlineStr">
        <is>
          <t>2.3</t>
        </is>
      </c>
      <c r="C4652" s="32" t="n">
        <v>8714199</v>
      </c>
      <c r="D4652" s="59" t="inlineStr">
        <is>
          <t>CAMBIO DE MUELLE ESPIRARAL DELANTERO DERECHO</t>
        </is>
      </c>
      <c r="E4652" s="34" t="inlineStr">
        <is>
          <t>cambio de muelle espiraral delantero derecho</t>
        </is>
      </c>
      <c r="F4652" s="32" t="inlineStr">
        <is>
          <t>Juego</t>
        </is>
      </c>
      <c r="G4652" s="35" t="inlineStr">
        <is>
          <t>suministro</t>
        </is>
      </c>
      <c r="H4652" s="159" t="n">
        <v>536988</v>
      </c>
      <c r="I4652" s="37" t="n">
        <v>158.91</v>
      </c>
      <c r="J4652" s="37" t="n">
        <v>151.76</v>
      </c>
      <c r="K4652" s="160">
        <f>H4652*(I4652/J4652)</f>
        <v/>
      </c>
      <c r="L4652" s="159" t="n">
        <v>659918.9387000001</v>
      </c>
      <c r="M4652" s="159" t="n">
        <v>640698</v>
      </c>
      <c r="N4652" s="159" t="n">
        <v>691953.84</v>
      </c>
      <c r="O4652" s="162">
        <f>MIN(K4652,L4652,M4652,N4652)</f>
        <v/>
      </c>
      <c r="P4652" s="162">
        <f>MAX(K4652,L4652,M4652,N4652)</f>
        <v/>
      </c>
      <c r="Q4652" s="162">
        <f>MEDIAN(K4652,L4652,M4652,N4652)</f>
        <v/>
      </c>
      <c r="R4652" s="162">
        <f>AVERAGE(K4652,L4652,M4652,N4652)</f>
        <v/>
      </c>
      <c r="S4652" s="162">
        <f>AVERAGE(O4652,Q4652)</f>
        <v/>
      </c>
      <c r="T4652" s="162">
        <f>AVERAGE(P4652,Q4652)</f>
        <v/>
      </c>
      <c r="U4652" s="41">
        <f>STDEVA(K4652,L4652,M4652,N4652)</f>
        <v/>
      </c>
      <c r="V4652" s="42">
        <f>U4652/Q4652</f>
        <v/>
      </c>
      <c r="W4652" s="43">
        <f>IF(X4652=O4652,"MENOR",IF(X4652=S4652,"PROM[MEN-MED]","PROMEDIO"))</f>
        <v/>
      </c>
      <c r="X4652" s="163">
        <f>IF(V4652&lt;=300%,O4652,IF(AND(V4652&gt;100%,V4652&lt;=150%),S4652,R4652))</f>
        <v/>
      </c>
      <c r="Y4652" s="162">
        <f>ROUND(X4652,0)</f>
        <v/>
      </c>
    </row>
    <row r="4653" ht="15.75" customHeight="1">
      <c r="B4653" s="32" t="inlineStr">
        <is>
          <t>2.4</t>
        </is>
      </c>
      <c r="C4653" s="32" t="n">
        <v>8714199</v>
      </c>
      <c r="D4653" s="59" t="inlineStr">
        <is>
          <t xml:space="preserve">CAMBIO DE RETEN DEL ELEMENTO DE AMORTIGUACION DEL AMORTIGIADOR DELANTERO </t>
        </is>
      </c>
      <c r="E4653" s="34" t="inlineStr">
        <is>
          <t xml:space="preserve">cambio de reten del elemento de amortiguacion del amortigiador delantero </t>
        </is>
      </c>
      <c r="F4653" s="32" t="inlineStr">
        <is>
          <t>Juego</t>
        </is>
      </c>
      <c r="G4653" s="35" t="inlineStr">
        <is>
          <t>suministro</t>
        </is>
      </c>
      <c r="H4653" s="159" t="n">
        <v>820743</v>
      </c>
      <c r="I4653" s="37" t="n">
        <v>158.91</v>
      </c>
      <c r="J4653" s="37" t="n">
        <v>151.76</v>
      </c>
      <c r="K4653" s="160">
        <f>H4653*(I4653/J4653)</f>
        <v/>
      </c>
      <c r="L4653" s="159" t="n">
        <v>1018710.1743</v>
      </c>
      <c r="M4653" s="159" t="n">
        <v>989039</v>
      </c>
      <c r="N4653" s="159" t="n">
        <v>1068162.12</v>
      </c>
      <c r="O4653" s="162">
        <f>MIN(K4653,L4653,M4653,N4653)</f>
        <v/>
      </c>
      <c r="P4653" s="162">
        <f>MAX(K4653,L4653,M4653,N4653)</f>
        <v/>
      </c>
      <c r="Q4653" s="162">
        <f>MEDIAN(K4653,L4653,M4653,N4653)</f>
        <v/>
      </c>
      <c r="R4653" s="162">
        <f>AVERAGE(K4653,L4653,M4653,N4653)</f>
        <v/>
      </c>
      <c r="S4653" s="162">
        <f>AVERAGE(O4653,Q4653)</f>
        <v/>
      </c>
      <c r="T4653" s="162">
        <f>AVERAGE(P4653,Q4653)</f>
        <v/>
      </c>
      <c r="U4653" s="41">
        <f>STDEVA(K4653,L4653,M4653,N4653)</f>
        <v/>
      </c>
      <c r="V4653" s="42">
        <f>U4653/Q4653</f>
        <v/>
      </c>
      <c r="W4653" s="43">
        <f>IF(X4653=O4653,"MENOR",IF(X4653=S4653,"PROM[MEN-MED]","PROMEDIO"))</f>
        <v/>
      </c>
      <c r="X4653" s="163">
        <f>IF(V4653&lt;=300%,O4653,IF(AND(V4653&gt;100%,V4653&lt;=150%),S4653,R4653))</f>
        <v/>
      </c>
      <c r="Y4653" s="162">
        <f>ROUND(X4653,0)</f>
        <v/>
      </c>
    </row>
    <row r="4654" ht="15.75" customHeight="1">
      <c r="B4654" s="32" t="inlineStr">
        <is>
          <t>2.5</t>
        </is>
      </c>
      <c r="C4654" s="32" t="n">
        <v>8714199</v>
      </c>
      <c r="D4654" s="59" t="inlineStr">
        <is>
          <t xml:space="preserve">CAMBIO DE SUBCONJUNTO DEL SOPORTE DE LA SUSPENSION DELANTERA IZQUIERDA </t>
        </is>
      </c>
      <c r="E4654" s="34" t="inlineStr">
        <is>
          <t xml:space="preserve">cambio de subconjunto del soporte de la suspension delantera izquierda </t>
        </is>
      </c>
      <c r="F4654" s="32" t="inlineStr">
        <is>
          <t>Juego</t>
        </is>
      </c>
      <c r="G4654" s="35" t="inlineStr">
        <is>
          <t>suministro</t>
        </is>
      </c>
      <c r="H4654" s="159" t="n">
        <v>820743</v>
      </c>
      <c r="I4654" s="37" t="n">
        <v>158.91</v>
      </c>
      <c r="J4654" s="37" t="n">
        <v>151.76</v>
      </c>
      <c r="K4654" s="160">
        <f>H4654*(I4654/J4654)</f>
        <v/>
      </c>
      <c r="L4654" s="159" t="n">
        <v>1028320.0669</v>
      </c>
      <c r="M4654" s="159" t="n">
        <v>998369</v>
      </c>
      <c r="N4654" s="159" t="n">
        <v>1078238.52</v>
      </c>
      <c r="O4654" s="162">
        <f>MIN(K4654,L4654,M4654,N4654)</f>
        <v/>
      </c>
      <c r="P4654" s="162">
        <f>MAX(K4654,L4654,M4654,N4654)</f>
        <v/>
      </c>
      <c r="Q4654" s="162">
        <f>MEDIAN(K4654,L4654,M4654,N4654)</f>
        <v/>
      </c>
      <c r="R4654" s="162">
        <f>AVERAGE(K4654,L4654,M4654,N4654)</f>
        <v/>
      </c>
      <c r="S4654" s="162">
        <f>AVERAGE(O4654,Q4654)</f>
        <v/>
      </c>
      <c r="T4654" s="162">
        <f>AVERAGE(P4654,Q4654)</f>
        <v/>
      </c>
      <c r="U4654" s="41">
        <f>STDEVA(K4654,L4654,M4654,N4654)</f>
        <v/>
      </c>
      <c r="V4654" s="42">
        <f>U4654/Q4654</f>
        <v/>
      </c>
      <c r="W4654" s="43">
        <f>IF(X4654=O4654,"MENOR",IF(X4654=S4654,"PROM[MEN-MED]","PROMEDIO"))</f>
        <v/>
      </c>
      <c r="X4654" s="163">
        <f>IF(V4654&lt;=300%,O4654,IF(AND(V4654&gt;100%,V4654&lt;=150%),S4654,R4654))</f>
        <v/>
      </c>
      <c r="Y4654" s="162">
        <f>ROUND(X4654,0)</f>
        <v/>
      </c>
    </row>
    <row r="4655" ht="15.75" customHeight="1">
      <c r="B4655" s="32" t="inlineStr">
        <is>
          <t>2.6</t>
        </is>
      </c>
      <c r="C4655" s="32" t="n">
        <v>8714199</v>
      </c>
      <c r="D4655" s="59" t="inlineStr">
        <is>
          <t>CAMBIO DE SUBCONJUNTO DEL SOPORTE DE LA SUSPENSION DELANTERA DERECHA</t>
        </is>
      </c>
      <c r="E4655" s="34" t="inlineStr">
        <is>
          <t>cambio de subconjunto del soporte de la suspension delantera derecha</t>
        </is>
      </c>
      <c r="F4655" s="32" t="inlineStr">
        <is>
          <t>Juego</t>
        </is>
      </c>
      <c r="G4655" s="35" t="inlineStr">
        <is>
          <t>suministro</t>
        </is>
      </c>
      <c r="H4655" s="159" t="n">
        <v>544901</v>
      </c>
      <c r="I4655" s="37" t="n">
        <v>158.91</v>
      </c>
      <c r="J4655" s="37" t="n">
        <v>151.76</v>
      </c>
      <c r="K4655" s="160">
        <f>H4655*(I4655/J4655)</f>
        <v/>
      </c>
      <c r="L4655" s="159" t="n">
        <v>685546.3741</v>
      </c>
      <c r="M4655" s="159" t="n">
        <v>665579</v>
      </c>
      <c r="N4655" s="159" t="n">
        <v>718825.3199999999</v>
      </c>
      <c r="O4655" s="162">
        <f>MIN(K4655,L4655,M4655,N4655)</f>
        <v/>
      </c>
      <c r="P4655" s="162">
        <f>MAX(K4655,L4655,M4655,N4655)</f>
        <v/>
      </c>
      <c r="Q4655" s="162">
        <f>MEDIAN(K4655,L4655,M4655,N4655)</f>
        <v/>
      </c>
      <c r="R4655" s="162">
        <f>AVERAGE(K4655,L4655,M4655,N4655)</f>
        <v/>
      </c>
      <c r="S4655" s="162">
        <f>AVERAGE(O4655,Q4655)</f>
        <v/>
      </c>
      <c r="T4655" s="162">
        <f>AVERAGE(P4655,Q4655)</f>
        <v/>
      </c>
      <c r="U4655" s="41">
        <f>STDEVA(K4655,L4655,M4655,N4655)</f>
        <v/>
      </c>
      <c r="V4655" s="42">
        <f>U4655/Q4655</f>
        <v/>
      </c>
      <c r="W4655" s="43">
        <f>IF(X4655=O4655,"MENOR",IF(X4655=S4655,"PROM[MEN-MED]","PROMEDIO"))</f>
        <v/>
      </c>
      <c r="X4655" s="163">
        <f>IF(V4655&lt;=300%,O4655,IF(AND(V4655&gt;100%,V4655&lt;=150%),S4655,R4655))</f>
        <v/>
      </c>
      <c r="Y4655" s="162">
        <f>ROUND(X4655,0)</f>
        <v/>
      </c>
    </row>
    <row r="4656" ht="15.75" customHeight="1">
      <c r="B4656" s="32" t="inlineStr">
        <is>
          <t>2.7</t>
        </is>
      </c>
      <c r="C4656" s="32" t="n">
        <v>8714199</v>
      </c>
      <c r="D4656" s="59" t="inlineStr">
        <is>
          <t>CAMBIO DE ELEMENTO DE AMORTIGUACION DEL AMORTIGUADOR DELANTERO NO.1</t>
        </is>
      </c>
      <c r="E4656" s="34" t="inlineStr">
        <is>
          <t>cambio de elemento de amortiguacion del amortiguador delantero no.1</t>
        </is>
      </c>
      <c r="F4656" s="32" t="inlineStr">
        <is>
          <t>Juego</t>
        </is>
      </c>
      <c r="G4656" s="35" t="inlineStr">
        <is>
          <t>suministro</t>
        </is>
      </c>
      <c r="H4656" s="159" t="n">
        <v>544901</v>
      </c>
      <c r="I4656" s="37" t="n">
        <v>158.91</v>
      </c>
      <c r="J4656" s="37" t="n">
        <v>151.76</v>
      </c>
      <c r="K4656" s="160">
        <f>H4656*(I4656/J4656)</f>
        <v/>
      </c>
      <c r="L4656" s="159" t="n">
        <v>659918.9387000001</v>
      </c>
      <c r="M4656" s="159" t="n">
        <v>640698</v>
      </c>
      <c r="N4656" s="159" t="n">
        <v>691953.84</v>
      </c>
      <c r="O4656" s="162">
        <f>MIN(K4656,L4656,M4656,N4656)</f>
        <v/>
      </c>
      <c r="P4656" s="162">
        <f>MAX(K4656,L4656,M4656,N4656)</f>
        <v/>
      </c>
      <c r="Q4656" s="162">
        <f>MEDIAN(K4656,L4656,M4656,N4656)</f>
        <v/>
      </c>
      <c r="R4656" s="162">
        <f>AVERAGE(K4656,L4656,M4656,N4656)</f>
        <v/>
      </c>
      <c r="S4656" s="162">
        <f>AVERAGE(O4656,Q4656)</f>
        <v/>
      </c>
      <c r="T4656" s="162">
        <f>AVERAGE(P4656,Q4656)</f>
        <v/>
      </c>
      <c r="U4656" s="41">
        <f>STDEVA(K4656,L4656,M4656,N4656)</f>
        <v/>
      </c>
      <c r="V4656" s="42">
        <f>U4656/Q4656</f>
        <v/>
      </c>
      <c r="W4656" s="43">
        <f>IF(X4656=O4656,"MENOR",IF(X4656=S4656,"PROM[MEN-MED]","PROMEDIO"))</f>
        <v/>
      </c>
      <c r="X4656" s="163">
        <f>IF(V4656&lt;=300%,O4656,IF(AND(V4656&gt;100%,V4656&lt;=150%),S4656,R4656))</f>
        <v/>
      </c>
      <c r="Y4656" s="162">
        <f>ROUND(X4656,0)</f>
        <v/>
      </c>
    </row>
    <row r="4657" ht="15.75" customHeight="1">
      <c r="B4657" s="32" t="inlineStr">
        <is>
          <t>2.8</t>
        </is>
      </c>
      <c r="C4657" s="32" t="n">
        <v>8714199</v>
      </c>
      <c r="D4657" s="59" t="inlineStr">
        <is>
          <t xml:space="preserve">CAMBIO DE RETEN DEL ELEMENTO DE AMORTIGUACION DEL AMORTIGIADOR DELANTERO </t>
        </is>
      </c>
      <c r="E4657" s="34" t="inlineStr">
        <is>
          <t xml:space="preserve">cambio de reten del elemento de amortiguacion del amortigiador delantero </t>
        </is>
      </c>
      <c r="F4657" s="32" t="inlineStr">
        <is>
          <t>Juego</t>
        </is>
      </c>
      <c r="G4657" s="35" t="inlineStr">
        <is>
          <t>suministro</t>
        </is>
      </c>
      <c r="H4657" s="159" t="n">
        <v>544901</v>
      </c>
      <c r="I4657" s="37" t="n">
        <v>158.91</v>
      </c>
      <c r="J4657" s="37" t="n">
        <v>151.76</v>
      </c>
      <c r="K4657" s="160">
        <f>H4657*(I4657/J4657)</f>
        <v/>
      </c>
      <c r="L4657" s="159" t="n">
        <v>666325.5416999999</v>
      </c>
      <c r="M4657" s="159" t="n">
        <v>646918</v>
      </c>
      <c r="N4657" s="159" t="n">
        <v>698671.4399999999</v>
      </c>
      <c r="O4657" s="162">
        <f>MIN(K4657,L4657,M4657,N4657)</f>
        <v/>
      </c>
      <c r="P4657" s="162">
        <f>MAX(K4657,L4657,M4657,N4657)</f>
        <v/>
      </c>
      <c r="Q4657" s="162">
        <f>MEDIAN(K4657,L4657,M4657,N4657)</f>
        <v/>
      </c>
      <c r="R4657" s="162">
        <f>AVERAGE(K4657,L4657,M4657,N4657)</f>
        <v/>
      </c>
      <c r="S4657" s="162">
        <f>AVERAGE(O4657,Q4657)</f>
        <v/>
      </c>
      <c r="T4657" s="162">
        <f>AVERAGE(P4657,Q4657)</f>
        <v/>
      </c>
      <c r="U4657" s="41">
        <f>STDEVA(K4657,L4657,M4657,N4657)</f>
        <v/>
      </c>
      <c r="V4657" s="42">
        <f>U4657/Q4657</f>
        <v/>
      </c>
      <c r="W4657" s="43">
        <f>IF(X4657=O4657,"MENOR",IF(X4657=S4657,"PROM[MEN-MED]","PROMEDIO"))</f>
        <v/>
      </c>
      <c r="X4657" s="163">
        <f>IF(V4657&lt;=300%,O4657,IF(AND(V4657&gt;100%,V4657&lt;=150%),S4657,R4657))</f>
        <v/>
      </c>
      <c r="Y4657" s="162">
        <f>ROUND(X4657,0)</f>
        <v/>
      </c>
    </row>
    <row r="4658" ht="15.75" customHeight="1">
      <c r="B4658" s="32" t="inlineStr">
        <is>
          <t>2.9</t>
        </is>
      </c>
      <c r="C4658" s="32" t="n">
        <v>8714199</v>
      </c>
      <c r="D4658" s="59" t="inlineStr">
        <is>
          <t xml:space="preserve">CAMBIO DE CASQUILLOS DEL AMORTIGUADOR DELANTERO </t>
        </is>
      </c>
      <c r="E4658" s="34" t="inlineStr">
        <is>
          <t xml:space="preserve">cambio de casquillos del amortiguador delantero </t>
        </is>
      </c>
      <c r="F4658" s="32" t="inlineStr">
        <is>
          <t>Juego</t>
        </is>
      </c>
      <c r="G4658" s="35" t="inlineStr">
        <is>
          <t>suministro</t>
        </is>
      </c>
      <c r="H4658" s="159" t="n">
        <v>544901</v>
      </c>
      <c r="I4658" s="37" t="n">
        <v>158.91</v>
      </c>
      <c r="J4658" s="37" t="n">
        <v>151.76</v>
      </c>
      <c r="K4658" s="160">
        <f>H4658*(I4658/J4658)</f>
        <v/>
      </c>
      <c r="L4658" s="159" t="n">
        <v>672733.1681</v>
      </c>
      <c r="M4658" s="159" t="n">
        <v>653139</v>
      </c>
      <c r="N4658" s="159" t="n">
        <v>705390.12</v>
      </c>
      <c r="O4658" s="162">
        <f>MIN(K4658,L4658,M4658,N4658)</f>
        <v/>
      </c>
      <c r="P4658" s="162">
        <f>MAX(K4658,L4658,M4658,N4658)</f>
        <v/>
      </c>
      <c r="Q4658" s="162">
        <f>MEDIAN(K4658,L4658,M4658,N4658)</f>
        <v/>
      </c>
      <c r="R4658" s="162">
        <f>AVERAGE(K4658,L4658,M4658,N4658)</f>
        <v/>
      </c>
      <c r="S4658" s="162">
        <f>AVERAGE(O4658,Q4658)</f>
        <v/>
      </c>
      <c r="T4658" s="162">
        <f>AVERAGE(P4658,Q4658)</f>
        <v/>
      </c>
      <c r="U4658" s="41">
        <f>STDEVA(K4658,L4658,M4658,N4658)</f>
        <v/>
      </c>
      <c r="V4658" s="42">
        <f>U4658/Q4658</f>
        <v/>
      </c>
      <c r="W4658" s="43">
        <f>IF(X4658=O4658,"MENOR",IF(X4658=S4658,"PROM[MEN-MED]","PROMEDIO"))</f>
        <v/>
      </c>
      <c r="X4658" s="163">
        <f>IF(V4658&lt;=300%,O4658,IF(AND(V4658&gt;100%,V4658&lt;=150%),S4658,R4658))</f>
        <v/>
      </c>
      <c r="Y4658" s="162">
        <f>ROUND(X4658,0)</f>
        <v/>
      </c>
    </row>
    <row r="4659" ht="15.75" customHeight="1">
      <c r="B4659" s="32" t="inlineStr">
        <is>
          <t>2.10</t>
        </is>
      </c>
      <c r="C4659" s="32" t="n">
        <v>8714199</v>
      </c>
      <c r="D4659" s="59" t="inlineStr">
        <is>
          <t xml:space="preserve">CAMBIO DE CASQUILLO DEL BRAZO SUPERIOR DE LA SUSPENSION DELANTERA IZQUIERDA </t>
        </is>
      </c>
      <c r="E4659" s="34" t="inlineStr">
        <is>
          <t xml:space="preserve">cambio de casquillo del brazo superior de la suspension delantera izquierda </t>
        </is>
      </c>
      <c r="F4659" s="32" t="inlineStr">
        <is>
          <t>Juego</t>
        </is>
      </c>
      <c r="G4659" s="35" t="inlineStr">
        <is>
          <t>suministro</t>
        </is>
      </c>
      <c r="H4659" s="159" t="n">
        <v>544901</v>
      </c>
      <c r="I4659" s="37" t="n">
        <v>158.91</v>
      </c>
      <c r="J4659" s="37" t="n">
        <v>151.76</v>
      </c>
      <c r="K4659" s="160">
        <f>H4659*(I4659/J4659)</f>
        <v/>
      </c>
      <c r="L4659" s="159" t="n">
        <v>672733.1681</v>
      </c>
      <c r="M4659" s="159" t="n">
        <v>653139</v>
      </c>
      <c r="N4659" s="159" t="n">
        <v>705390.12</v>
      </c>
      <c r="O4659" s="162">
        <f>MIN(K4659,L4659,M4659,N4659)</f>
        <v/>
      </c>
      <c r="P4659" s="162">
        <f>MAX(K4659,L4659,M4659,N4659)</f>
        <v/>
      </c>
      <c r="Q4659" s="162">
        <f>MEDIAN(K4659,L4659,M4659,N4659)</f>
        <v/>
      </c>
      <c r="R4659" s="162">
        <f>AVERAGE(K4659,L4659,M4659,N4659)</f>
        <v/>
      </c>
      <c r="S4659" s="162">
        <f>AVERAGE(O4659,Q4659)</f>
        <v/>
      </c>
      <c r="T4659" s="162">
        <f>AVERAGE(P4659,Q4659)</f>
        <v/>
      </c>
      <c r="U4659" s="41">
        <f>STDEVA(K4659,L4659,M4659,N4659)</f>
        <v/>
      </c>
      <c r="V4659" s="42">
        <f>U4659/Q4659</f>
        <v/>
      </c>
      <c r="W4659" s="43">
        <f>IF(X4659=O4659,"MENOR",IF(X4659=S4659,"PROM[MEN-MED]","PROMEDIO"))</f>
        <v/>
      </c>
      <c r="X4659" s="163">
        <f>IF(V4659&lt;=300%,O4659,IF(AND(V4659&gt;100%,V4659&lt;=150%),S4659,R4659))</f>
        <v/>
      </c>
      <c r="Y4659" s="162">
        <f>ROUND(X4659,0)</f>
        <v/>
      </c>
    </row>
    <row r="4660" ht="15.75" customHeight="1">
      <c r="B4660" s="32" t="inlineStr">
        <is>
          <t>2.11</t>
        </is>
      </c>
      <c r="C4660" s="32" t="n">
        <v>8714199</v>
      </c>
      <c r="D4660" s="59" t="inlineStr">
        <is>
          <t xml:space="preserve">CAMBIO DE CASQUILLO DEL BRAZO SUPERIOR DE LA SUSPENSION DELANTERA DERECHA </t>
        </is>
      </c>
      <c r="E4660" s="34" t="inlineStr">
        <is>
          <t xml:space="preserve">cambio de casquillo del brazo superior de la suspension delantera derecha </t>
        </is>
      </c>
      <c r="F4660" s="32" t="inlineStr">
        <is>
          <t>Unidad</t>
        </is>
      </c>
      <c r="G4660" s="35" t="inlineStr">
        <is>
          <t>suministro</t>
        </is>
      </c>
      <c r="H4660" s="159" t="n">
        <v>544901</v>
      </c>
      <c r="I4660" s="37" t="n">
        <v>158.91</v>
      </c>
      <c r="J4660" s="37" t="n">
        <v>151.76</v>
      </c>
      <c r="K4660" s="160">
        <f>H4660*(I4660/J4660)</f>
        <v/>
      </c>
      <c r="L4660" s="159" t="n">
        <v>666325.5416999999</v>
      </c>
      <c r="M4660" s="159" t="n">
        <v>646918</v>
      </c>
      <c r="N4660" s="159" t="n">
        <v>698671.4399999999</v>
      </c>
      <c r="O4660" s="162">
        <f>MIN(K4660,L4660,M4660,N4660)</f>
        <v/>
      </c>
      <c r="P4660" s="162">
        <f>MAX(K4660,L4660,M4660,N4660)</f>
        <v/>
      </c>
      <c r="Q4660" s="162">
        <f>MEDIAN(K4660,L4660,M4660,N4660)</f>
        <v/>
      </c>
      <c r="R4660" s="162">
        <f>AVERAGE(K4660,L4660,M4660,N4660)</f>
        <v/>
      </c>
      <c r="S4660" s="162">
        <f>AVERAGE(O4660,Q4660)</f>
        <v/>
      </c>
      <c r="T4660" s="162">
        <f>AVERAGE(P4660,Q4660)</f>
        <v/>
      </c>
      <c r="U4660" s="41">
        <f>STDEVA(K4660,L4660,M4660,N4660)</f>
        <v/>
      </c>
      <c r="V4660" s="42">
        <f>U4660/Q4660</f>
        <v/>
      </c>
      <c r="W4660" s="43">
        <f>IF(X4660=O4660,"MENOR",IF(X4660=S4660,"PROM[MEN-MED]","PROMEDIO"))</f>
        <v/>
      </c>
      <c r="X4660" s="163">
        <f>IF(V4660&lt;=300%,O4660,IF(AND(V4660&gt;100%,V4660&lt;=150%),S4660,R4660))</f>
        <v/>
      </c>
      <c r="Y4660" s="162">
        <f>ROUND(X4660,0)</f>
        <v/>
      </c>
    </row>
    <row r="4661" ht="15.75" customHeight="1">
      <c r="B4661" s="32" t="inlineStr">
        <is>
          <t>2.12</t>
        </is>
      </c>
      <c r="C4661" s="32" t="n">
        <v>8714199</v>
      </c>
      <c r="D4661" s="59" t="inlineStr">
        <is>
          <t xml:space="preserve">CAMBIO DE CONJUNTO DEL BRAZO SUPERIOR DE LA SUSPENSION DELANTERA IZQUIERDA </t>
        </is>
      </c>
      <c r="E4661" s="34" t="inlineStr">
        <is>
          <t xml:space="preserve">cambio de conjunto del brazo superior de la suspension delantera izquierda </t>
        </is>
      </c>
      <c r="F4661" s="32" t="inlineStr">
        <is>
          <t>Unidad</t>
        </is>
      </c>
      <c r="G4661" s="35" t="inlineStr">
        <is>
          <t>suministro</t>
        </is>
      </c>
      <c r="H4661" s="159" t="n">
        <v>544901</v>
      </c>
      <c r="I4661" s="37" t="n">
        <v>158.91</v>
      </c>
      <c r="J4661" s="37" t="n">
        <v>151.76</v>
      </c>
      <c r="K4661" s="160">
        <f>H4661*(I4661/J4661)</f>
        <v/>
      </c>
      <c r="L4661" s="159" t="n">
        <v>672733.1681</v>
      </c>
      <c r="M4661" s="159" t="n">
        <v>653139</v>
      </c>
      <c r="N4661" s="159" t="n">
        <v>705390.12</v>
      </c>
      <c r="O4661" s="162">
        <f>MIN(K4661,L4661,M4661,N4661)</f>
        <v/>
      </c>
      <c r="P4661" s="162">
        <f>MAX(K4661,L4661,M4661,N4661)</f>
        <v/>
      </c>
      <c r="Q4661" s="162">
        <f>MEDIAN(K4661,L4661,M4661,N4661)</f>
        <v/>
      </c>
      <c r="R4661" s="162">
        <f>AVERAGE(K4661,L4661,M4661,N4661)</f>
        <v/>
      </c>
      <c r="S4661" s="162">
        <f>AVERAGE(O4661,Q4661)</f>
        <v/>
      </c>
      <c r="T4661" s="162">
        <f>AVERAGE(P4661,Q4661)</f>
        <v/>
      </c>
      <c r="U4661" s="41">
        <f>STDEVA(K4661,L4661,M4661,N4661)</f>
        <v/>
      </c>
      <c r="V4661" s="42">
        <f>U4661/Q4661</f>
        <v/>
      </c>
      <c r="W4661" s="43">
        <f>IF(X4661=O4661,"MENOR",IF(X4661=S4661,"PROM[MEN-MED]","PROMEDIO"))</f>
        <v/>
      </c>
      <c r="X4661" s="163">
        <f>IF(V4661&lt;=300%,O4661,IF(AND(V4661&gt;100%,V4661&lt;=150%),S4661,R4661))</f>
        <v/>
      </c>
      <c r="Y4661" s="162">
        <f>ROUND(X4661,0)</f>
        <v/>
      </c>
    </row>
    <row r="4662" ht="15.75" customHeight="1">
      <c r="B4662" s="32" t="inlineStr">
        <is>
          <t>2.13</t>
        </is>
      </c>
      <c r="C4662" s="32" t="n">
        <v>8714199</v>
      </c>
      <c r="D4662" s="59" t="inlineStr">
        <is>
          <t>CAMBIO DE CONJUNTO DEL BRAZO SUPERIOR DE LA SUSPENSION DELANTERA DERECHA</t>
        </is>
      </c>
      <c r="E4662" s="34" t="inlineStr">
        <is>
          <t>cambio de conjunto del brazo superior de la suspension delantera derecha</t>
        </is>
      </c>
      <c r="F4662" s="32" t="inlineStr">
        <is>
          <t>Unidad</t>
        </is>
      </c>
      <c r="G4662" s="35" t="inlineStr">
        <is>
          <t>suministro</t>
        </is>
      </c>
      <c r="H4662" s="159" t="n">
        <v>544901</v>
      </c>
      <c r="I4662" s="37" t="n">
        <v>158.91</v>
      </c>
      <c r="J4662" s="37" t="n">
        <v>151.76</v>
      </c>
      <c r="K4662" s="160">
        <f>H4662*(I4662/J4662)</f>
        <v/>
      </c>
      <c r="L4662" s="159" t="n">
        <v>685546.3741</v>
      </c>
      <c r="M4662" s="159" t="n">
        <v>665579</v>
      </c>
      <c r="N4662" s="159" t="n">
        <v>718825.3199999999</v>
      </c>
      <c r="O4662" s="162">
        <f>MIN(K4662,L4662,M4662,N4662)</f>
        <v/>
      </c>
      <c r="P4662" s="162">
        <f>MAX(K4662,L4662,M4662,N4662)</f>
        <v/>
      </c>
      <c r="Q4662" s="162">
        <f>MEDIAN(K4662,L4662,M4662,N4662)</f>
        <v/>
      </c>
      <c r="R4662" s="162">
        <f>AVERAGE(K4662,L4662,M4662,N4662)</f>
        <v/>
      </c>
      <c r="S4662" s="162">
        <f>AVERAGE(O4662,Q4662)</f>
        <v/>
      </c>
      <c r="T4662" s="162">
        <f>AVERAGE(P4662,Q4662)</f>
        <v/>
      </c>
      <c r="U4662" s="41">
        <f>STDEVA(K4662,L4662,M4662,N4662)</f>
        <v/>
      </c>
      <c r="V4662" s="42">
        <f>U4662/Q4662</f>
        <v/>
      </c>
      <c r="W4662" s="43">
        <f>IF(X4662=O4662,"MENOR",IF(X4662=S4662,"PROM[MEN-MED]","PROMEDIO"))</f>
        <v/>
      </c>
      <c r="X4662" s="163">
        <f>IF(V4662&lt;=300%,O4662,IF(AND(V4662&gt;100%,V4662&lt;=150%),S4662,R4662))</f>
        <v/>
      </c>
      <c r="Y4662" s="162">
        <f>ROUND(X4662,0)</f>
        <v/>
      </c>
    </row>
    <row r="4663" ht="15.75" customHeight="1">
      <c r="B4663" s="32" t="inlineStr">
        <is>
          <t>2.14</t>
        </is>
      </c>
      <c r="C4663" s="32" t="n">
        <v>8714199</v>
      </c>
      <c r="D4663" s="59" t="inlineStr">
        <is>
          <t xml:space="preserve">CAMBIO DE ANILLO DE FIJACION DEL GUARDAPLVOS </t>
        </is>
      </c>
      <c r="E4663" s="34" t="inlineStr">
        <is>
          <t xml:space="preserve">cambio de anillo de fijacion del guardaplvos </t>
        </is>
      </c>
      <c r="F4663" s="32" t="inlineStr">
        <is>
          <t>Unidad</t>
        </is>
      </c>
      <c r="G4663" s="35" t="inlineStr">
        <is>
          <t>suministro</t>
        </is>
      </c>
      <c r="H4663" s="159" t="n">
        <v>544901</v>
      </c>
      <c r="I4663" s="37" t="n">
        <v>158.91</v>
      </c>
      <c r="J4663" s="37" t="n">
        <v>151.76</v>
      </c>
      <c r="K4663" s="160">
        <f>H4663*(I4663/J4663)</f>
        <v/>
      </c>
      <c r="L4663" s="159" t="n">
        <v>672733.1681</v>
      </c>
      <c r="M4663" s="159" t="n">
        <v>653139</v>
      </c>
      <c r="N4663" s="159" t="n">
        <v>705390.12</v>
      </c>
      <c r="O4663" s="162">
        <f>MIN(K4663,L4663,M4663,N4663)</f>
        <v/>
      </c>
      <c r="P4663" s="162">
        <f>MAX(K4663,L4663,M4663,N4663)</f>
        <v/>
      </c>
      <c r="Q4663" s="162">
        <f>MEDIAN(K4663,L4663,M4663,N4663)</f>
        <v/>
      </c>
      <c r="R4663" s="162">
        <f>AVERAGE(K4663,L4663,M4663,N4663)</f>
        <v/>
      </c>
      <c r="S4663" s="162">
        <f>AVERAGE(O4663,Q4663)</f>
        <v/>
      </c>
      <c r="T4663" s="162">
        <f>AVERAGE(P4663,Q4663)</f>
        <v/>
      </c>
      <c r="U4663" s="41">
        <f>STDEVA(K4663,L4663,M4663,N4663)</f>
        <v/>
      </c>
      <c r="V4663" s="42">
        <f>U4663/Q4663</f>
        <v/>
      </c>
      <c r="W4663" s="43">
        <f>IF(X4663=O4663,"MENOR",IF(X4663=S4663,"PROM[MEN-MED]","PROMEDIO"))</f>
        <v/>
      </c>
      <c r="X4663" s="163">
        <f>IF(V4663&lt;=300%,O4663,IF(AND(V4663&gt;100%,V4663&lt;=150%),S4663,R4663))</f>
        <v/>
      </c>
      <c r="Y4663" s="162">
        <f>ROUND(X4663,0)</f>
        <v/>
      </c>
    </row>
    <row r="4664" ht="15.75" customHeight="1">
      <c r="B4664" s="32" t="inlineStr">
        <is>
          <t>2.15</t>
        </is>
      </c>
      <c r="C4664" s="32" t="n">
        <v>8714199</v>
      </c>
      <c r="D4664" s="59" t="inlineStr">
        <is>
          <t xml:space="preserve">CAMBIO DE CUBIERTA ANTIPOLVO DE LA JUNTA ESFERICA SUPERIOR DELANTERA IZQUIERDA </t>
        </is>
      </c>
      <c r="E4664" s="34" t="inlineStr">
        <is>
          <t xml:space="preserve">cambio de cubierta antipolvo de la junta esferica superior delantera izquierda </t>
        </is>
      </c>
      <c r="F4664" s="32" t="inlineStr">
        <is>
          <t>Unidad</t>
        </is>
      </c>
      <c r="G4664" s="35" t="inlineStr">
        <is>
          <t>suministro</t>
        </is>
      </c>
      <c r="H4664" s="159" t="n">
        <v>544901</v>
      </c>
      <c r="I4664" s="37" t="n">
        <v>158.91</v>
      </c>
      <c r="J4664" s="37" t="n">
        <v>151.76</v>
      </c>
      <c r="K4664" s="160">
        <f>H4664*(I4664/J4664)</f>
        <v/>
      </c>
      <c r="L4664" s="159" t="n">
        <v>672733.1681</v>
      </c>
      <c r="M4664" s="159" t="n">
        <v>653139</v>
      </c>
      <c r="N4664" s="159" t="n">
        <v>705390.12</v>
      </c>
      <c r="O4664" s="162">
        <f>MIN(K4664,L4664,M4664,N4664)</f>
        <v/>
      </c>
      <c r="P4664" s="162">
        <f>MAX(K4664,L4664,M4664,N4664)</f>
        <v/>
      </c>
      <c r="Q4664" s="162">
        <f>MEDIAN(K4664,L4664,M4664,N4664)</f>
        <v/>
      </c>
      <c r="R4664" s="162">
        <f>AVERAGE(K4664,L4664,M4664,N4664)</f>
        <v/>
      </c>
      <c r="S4664" s="162">
        <f>AVERAGE(O4664,Q4664)</f>
        <v/>
      </c>
      <c r="T4664" s="162">
        <f>AVERAGE(P4664,Q4664)</f>
        <v/>
      </c>
      <c r="U4664" s="41">
        <f>STDEVA(K4664,L4664,M4664,N4664)</f>
        <v/>
      </c>
      <c r="V4664" s="42">
        <f>U4664/Q4664</f>
        <v/>
      </c>
      <c r="W4664" s="43">
        <f>IF(X4664=O4664,"MENOR",IF(X4664=S4664,"PROM[MEN-MED]","PROMEDIO"))</f>
        <v/>
      </c>
      <c r="X4664" s="163">
        <f>IF(V4664&lt;=300%,O4664,IF(AND(V4664&gt;100%,V4664&lt;=150%),S4664,R4664))</f>
        <v/>
      </c>
      <c r="Y4664" s="162">
        <f>ROUND(X4664,0)</f>
        <v/>
      </c>
    </row>
    <row r="4665" ht="15.75" customHeight="1">
      <c r="B4665" s="32" t="inlineStr">
        <is>
          <t>2.16</t>
        </is>
      </c>
      <c r="C4665" s="32" t="n">
        <v>8714199</v>
      </c>
      <c r="D4665" s="59" t="inlineStr">
        <is>
          <t xml:space="preserve">CAMBIO DE CUBIERTA ANTIPOLVO DE LA JUNTA ESFERICA SUPERIOR DELANTERA DERECHA </t>
        </is>
      </c>
      <c r="E4665" s="34" t="inlineStr">
        <is>
          <t xml:space="preserve">cambio de cubierta antipolvo de la junta esferica superior delantera derecha </t>
        </is>
      </c>
      <c r="F4665" s="32" t="inlineStr">
        <is>
          <t>Unidad</t>
        </is>
      </c>
      <c r="G4665" s="35" t="inlineStr">
        <is>
          <t>suministro</t>
        </is>
      </c>
      <c r="H4665" s="159" t="n">
        <v>544901</v>
      </c>
      <c r="I4665" s="37" t="n">
        <v>158.91</v>
      </c>
      <c r="J4665" s="37" t="n">
        <v>151.76</v>
      </c>
      <c r="K4665" s="160">
        <f>H4665*(I4665/J4665)</f>
        <v/>
      </c>
      <c r="L4665" s="159" t="n">
        <v>679139.7711</v>
      </c>
      <c r="M4665" s="159" t="n">
        <v>659359</v>
      </c>
      <c r="N4665" s="159" t="n">
        <v>712107.72</v>
      </c>
      <c r="O4665" s="162">
        <f>MIN(K4665,L4665,M4665,N4665)</f>
        <v/>
      </c>
      <c r="P4665" s="162">
        <f>MAX(K4665,L4665,M4665,N4665)</f>
        <v/>
      </c>
      <c r="Q4665" s="162">
        <f>MEDIAN(K4665,L4665,M4665,N4665)</f>
        <v/>
      </c>
      <c r="R4665" s="162">
        <f>AVERAGE(K4665,L4665,M4665,N4665)</f>
        <v/>
      </c>
      <c r="S4665" s="162">
        <f>AVERAGE(O4665,Q4665)</f>
        <v/>
      </c>
      <c r="T4665" s="162">
        <f>AVERAGE(P4665,Q4665)</f>
        <v/>
      </c>
      <c r="U4665" s="41">
        <f>STDEVA(K4665,L4665,M4665,N4665)</f>
        <v/>
      </c>
      <c r="V4665" s="42">
        <f>U4665/Q4665</f>
        <v/>
      </c>
      <c r="W4665" s="43">
        <f>IF(X4665=O4665,"MENOR",IF(X4665=S4665,"PROM[MEN-MED]","PROMEDIO"))</f>
        <v/>
      </c>
      <c r="X4665" s="163">
        <f>IF(V4665&lt;=300%,O4665,IF(AND(V4665&gt;100%,V4665&lt;=150%),S4665,R4665))</f>
        <v/>
      </c>
      <c r="Y4665" s="162">
        <f>ROUND(X4665,0)</f>
        <v/>
      </c>
    </row>
    <row r="4666" ht="15.75" customHeight="1">
      <c r="B4666" s="32" t="inlineStr">
        <is>
          <t>2.17</t>
        </is>
      </c>
      <c r="C4666" s="32" t="n">
        <v>8714199</v>
      </c>
      <c r="D4666" s="59" t="inlineStr">
        <is>
          <t xml:space="preserve">CAMBIO DE CABLE DEL SENSOR DE CONTROL DE DERRAPE </t>
        </is>
      </c>
      <c r="E4666" s="34" t="inlineStr">
        <is>
          <t xml:space="preserve">cambio de cable del sensor de control de derrape </t>
        </is>
      </c>
      <c r="F4666" s="32" t="inlineStr">
        <is>
          <t>Unidad</t>
        </is>
      </c>
      <c r="G4666" s="35" t="inlineStr">
        <is>
          <t>suministro</t>
        </is>
      </c>
      <c r="H4666" s="159" t="n">
        <v>544901</v>
      </c>
      <c r="I4666" s="37" t="n">
        <v>158.91</v>
      </c>
      <c r="J4666" s="37" t="n">
        <v>151.76</v>
      </c>
      <c r="K4666" s="160">
        <f>H4666*(I4666/J4666)</f>
        <v/>
      </c>
      <c r="L4666" s="159" t="n">
        <v>679139.7711</v>
      </c>
      <c r="M4666" s="159" t="n">
        <v>659359</v>
      </c>
      <c r="N4666" s="159" t="n">
        <v>712107.72</v>
      </c>
      <c r="O4666" s="162">
        <f>MIN(K4666,L4666,M4666,N4666)</f>
        <v/>
      </c>
      <c r="P4666" s="162">
        <f>MAX(K4666,L4666,M4666,N4666)</f>
        <v/>
      </c>
      <c r="Q4666" s="162">
        <f>MEDIAN(K4666,L4666,M4666,N4666)</f>
        <v/>
      </c>
      <c r="R4666" s="162">
        <f>AVERAGE(K4666,L4666,M4666,N4666)</f>
        <v/>
      </c>
      <c r="S4666" s="162">
        <f>AVERAGE(O4666,Q4666)</f>
        <v/>
      </c>
      <c r="T4666" s="162">
        <f>AVERAGE(P4666,Q4666)</f>
        <v/>
      </c>
      <c r="U4666" s="41">
        <f>STDEVA(K4666,L4666,M4666,N4666)</f>
        <v/>
      </c>
      <c r="V4666" s="42">
        <f>U4666/Q4666</f>
        <v/>
      </c>
      <c r="W4666" s="43">
        <f>IF(X4666=O4666,"MENOR",IF(X4666=S4666,"PROM[MEN-MED]","PROMEDIO"))</f>
        <v/>
      </c>
      <c r="X4666" s="163">
        <f>IF(V4666&lt;=300%,O4666,IF(AND(V4666&gt;100%,V4666&lt;=150%),S4666,R4666))</f>
        <v/>
      </c>
      <c r="Y4666" s="162">
        <f>ROUND(X4666,0)</f>
        <v/>
      </c>
    </row>
    <row r="4667" ht="15.75" customHeight="1">
      <c r="B4667" s="32" t="inlineStr">
        <is>
          <t>2.18</t>
        </is>
      </c>
      <c r="C4667" s="32" t="n">
        <v>8714199</v>
      </c>
      <c r="D4667" s="59" t="inlineStr">
        <is>
          <t xml:space="preserve">CAMBIO DE SUBCONJUNTO IZQUIERDO DEL BRAZO INFERIOR NO.1 DE LA SUSPENSION DELANTERA </t>
        </is>
      </c>
      <c r="E4667" s="34" t="inlineStr">
        <is>
          <t xml:space="preserve">cambio de subconjunto izquierdo del brazo inferior no.1 de la suspension delantera </t>
        </is>
      </c>
      <c r="F4667" s="32" t="inlineStr">
        <is>
          <t>Unidad</t>
        </is>
      </c>
      <c r="G4667" s="35" t="inlineStr">
        <is>
          <t>suministro</t>
        </is>
      </c>
      <c r="H4667" s="159" t="n">
        <v>544901</v>
      </c>
      <c r="I4667" s="37" t="n">
        <v>158.91</v>
      </c>
      <c r="J4667" s="37" t="n">
        <v>151.76</v>
      </c>
      <c r="K4667" s="160">
        <f>H4667*(I4667/J4667)</f>
        <v/>
      </c>
      <c r="L4667" s="159" t="n">
        <v>666325.5416999999</v>
      </c>
      <c r="M4667" s="159" t="n">
        <v>646918</v>
      </c>
      <c r="N4667" s="159" t="n">
        <v>698671.4399999999</v>
      </c>
      <c r="O4667" s="162">
        <f>MIN(K4667,L4667,M4667,N4667)</f>
        <v/>
      </c>
      <c r="P4667" s="162">
        <f>MAX(K4667,L4667,M4667,N4667)</f>
        <v/>
      </c>
      <c r="Q4667" s="162">
        <f>MEDIAN(K4667,L4667,M4667,N4667)</f>
        <v/>
      </c>
      <c r="R4667" s="162">
        <f>AVERAGE(K4667,L4667,M4667,N4667)</f>
        <v/>
      </c>
      <c r="S4667" s="162">
        <f>AVERAGE(O4667,Q4667)</f>
        <v/>
      </c>
      <c r="T4667" s="162">
        <f>AVERAGE(P4667,Q4667)</f>
        <v/>
      </c>
      <c r="U4667" s="41">
        <f>STDEVA(K4667,L4667,M4667,N4667)</f>
        <v/>
      </c>
      <c r="V4667" s="42">
        <f>U4667/Q4667</f>
        <v/>
      </c>
      <c r="W4667" s="43">
        <f>IF(X4667=O4667,"MENOR",IF(X4667=S4667,"PROM[MEN-MED]","PROMEDIO"))</f>
        <v/>
      </c>
      <c r="X4667" s="163">
        <f>IF(V4667&lt;=300%,O4667,IF(AND(V4667&gt;100%,V4667&lt;=150%),S4667,R4667))</f>
        <v/>
      </c>
      <c r="Y4667" s="162">
        <f>ROUND(X4667,0)</f>
        <v/>
      </c>
    </row>
    <row r="4668" ht="15.75" customHeight="1">
      <c r="B4668" s="32" t="inlineStr">
        <is>
          <t>2.19</t>
        </is>
      </c>
      <c r="C4668" s="32" t="n">
        <v>8714199</v>
      </c>
      <c r="D4668" s="59" t="inlineStr">
        <is>
          <t xml:space="preserve">CAMBIO DE SUBCONJUNTODERECHO DEL BRAZO INFERIOR NO.1 DE LA SUSPENSION DELANTERA </t>
        </is>
      </c>
      <c r="E4668" s="34" t="inlineStr">
        <is>
          <t xml:space="preserve">cambio de subconjuntoderecho del brazo inferior no.1 de la suspension delantera </t>
        </is>
      </c>
      <c r="F4668" s="32" t="inlineStr">
        <is>
          <t>Unidad</t>
        </is>
      </c>
      <c r="G4668" s="35" t="inlineStr">
        <is>
          <t>suministro</t>
        </is>
      </c>
      <c r="H4668" s="159" t="n">
        <v>544901</v>
      </c>
      <c r="I4668" s="37" t="n">
        <v>158.91</v>
      </c>
      <c r="J4668" s="37" t="n">
        <v>151.76</v>
      </c>
      <c r="K4668" s="160">
        <f>H4668*(I4668/J4668)</f>
        <v/>
      </c>
      <c r="L4668" s="159" t="n">
        <v>679139.7711</v>
      </c>
      <c r="M4668" s="159" t="n">
        <v>659359</v>
      </c>
      <c r="N4668" s="159" t="n">
        <v>712107.72</v>
      </c>
      <c r="O4668" s="162">
        <f>MIN(K4668,L4668,M4668,N4668)</f>
        <v/>
      </c>
      <c r="P4668" s="162">
        <f>MAX(K4668,L4668,M4668,N4668)</f>
        <v/>
      </c>
      <c r="Q4668" s="162">
        <f>MEDIAN(K4668,L4668,M4668,N4668)</f>
        <v/>
      </c>
      <c r="R4668" s="162">
        <f>AVERAGE(K4668,L4668,M4668,N4668)</f>
        <v/>
      </c>
      <c r="S4668" s="162">
        <f>AVERAGE(O4668,Q4668)</f>
        <v/>
      </c>
      <c r="T4668" s="162">
        <f>AVERAGE(P4668,Q4668)</f>
        <v/>
      </c>
      <c r="U4668" s="41">
        <f>STDEVA(K4668,L4668,M4668,N4668)</f>
        <v/>
      </c>
      <c r="V4668" s="42">
        <f>U4668/Q4668</f>
        <v/>
      </c>
      <c r="W4668" s="43">
        <f>IF(X4668=O4668,"MENOR",IF(X4668=S4668,"PROM[MEN-MED]","PROMEDIO"))</f>
        <v/>
      </c>
      <c r="X4668" s="163">
        <f>IF(V4668&lt;=300%,O4668,IF(AND(V4668&gt;100%,V4668&lt;=150%),S4668,R4668))</f>
        <v/>
      </c>
      <c r="Y4668" s="162">
        <f>ROUND(X4668,0)</f>
        <v/>
      </c>
    </row>
    <row r="4669" ht="15.75" customHeight="1">
      <c r="B4669" s="32" t="inlineStr">
        <is>
          <t>2.20</t>
        </is>
      </c>
      <c r="C4669" s="32" t="n">
        <v>8714199</v>
      </c>
      <c r="D4669" s="59" t="inlineStr">
        <is>
          <t xml:space="preserve">CAMBIO DE CONJUNTO DE LEVA DE AJUSTE DE CONVERGENCIA </t>
        </is>
      </c>
      <c r="E4669" s="34" t="inlineStr">
        <is>
          <t xml:space="preserve">cambio de conjunto de leva de ajuste de convergencia </t>
        </is>
      </c>
      <c r="F4669" s="32" t="inlineStr">
        <is>
          <t>Unidad</t>
        </is>
      </c>
      <c r="G4669" s="35" t="inlineStr">
        <is>
          <t>suministro</t>
        </is>
      </c>
      <c r="H4669" s="159" t="n">
        <v>544901</v>
      </c>
      <c r="I4669" s="37" t="n">
        <v>158.91</v>
      </c>
      <c r="J4669" s="37" t="n">
        <v>151.76</v>
      </c>
      <c r="K4669" s="160">
        <f>H4669*(I4669/J4669)</f>
        <v/>
      </c>
      <c r="L4669" s="159" t="n">
        <v>659918.9387000001</v>
      </c>
      <c r="M4669" s="159" t="n">
        <v>640698</v>
      </c>
      <c r="N4669" s="159" t="n">
        <v>691953.84</v>
      </c>
      <c r="O4669" s="162">
        <f>MIN(K4669,L4669,M4669,N4669)</f>
        <v/>
      </c>
      <c r="P4669" s="162">
        <f>MAX(K4669,L4669,M4669,N4669)</f>
        <v/>
      </c>
      <c r="Q4669" s="162">
        <f>MEDIAN(K4669,L4669,M4669,N4669)</f>
        <v/>
      </c>
      <c r="R4669" s="162">
        <f>AVERAGE(K4669,L4669,M4669,N4669)</f>
        <v/>
      </c>
      <c r="S4669" s="162">
        <f>AVERAGE(O4669,Q4669)</f>
        <v/>
      </c>
      <c r="T4669" s="162">
        <f>AVERAGE(P4669,Q4669)</f>
        <v/>
      </c>
      <c r="U4669" s="41">
        <f>STDEVA(K4669,L4669,M4669,N4669)</f>
        <v/>
      </c>
      <c r="V4669" s="42">
        <f>U4669/Q4669</f>
        <v/>
      </c>
      <c r="W4669" s="43">
        <f>IF(X4669=O4669,"MENOR",IF(X4669=S4669,"PROM[MEN-MED]","PROMEDIO"))</f>
        <v/>
      </c>
      <c r="X4669" s="163">
        <f>IF(V4669&lt;=300%,O4669,IF(AND(V4669&gt;100%,V4669&lt;=150%),S4669,R4669))</f>
        <v/>
      </c>
      <c r="Y4669" s="162">
        <f>ROUND(X4669,0)</f>
        <v/>
      </c>
    </row>
    <row r="4670" ht="15.75" customHeight="1">
      <c r="B4670" s="32" t="inlineStr">
        <is>
          <t>2.21</t>
        </is>
      </c>
      <c r="C4670" s="32" t="n">
        <v>8714199</v>
      </c>
      <c r="D4670" s="59" t="inlineStr">
        <is>
          <t xml:space="preserve">CAMBIO DE CASQUILLO IZQUIERDO DEL BRAZO INFERIOR DELANTERO </t>
        </is>
      </c>
      <c r="E4670" s="34" t="inlineStr">
        <is>
          <t xml:space="preserve">cambio de casquillo izquierdo del brazo inferior delantero </t>
        </is>
      </c>
      <c r="F4670" s="32" t="inlineStr">
        <is>
          <t>Unidad</t>
        </is>
      </c>
      <c r="G4670" s="35" t="inlineStr">
        <is>
          <t>suministro</t>
        </is>
      </c>
      <c r="H4670" s="159" t="n">
        <v>544901</v>
      </c>
      <c r="I4670" s="37" t="n">
        <v>158.91</v>
      </c>
      <c r="J4670" s="37" t="n">
        <v>151.76</v>
      </c>
      <c r="K4670" s="160">
        <f>H4670*(I4670/J4670)</f>
        <v/>
      </c>
      <c r="L4670" s="159" t="n">
        <v>685546.3741</v>
      </c>
      <c r="M4670" s="159" t="n">
        <v>665579</v>
      </c>
      <c r="N4670" s="159" t="n">
        <v>718825.3199999999</v>
      </c>
      <c r="O4670" s="162">
        <f>MIN(K4670,L4670,M4670,N4670)</f>
        <v/>
      </c>
      <c r="P4670" s="162">
        <f>MAX(K4670,L4670,M4670,N4670)</f>
        <v/>
      </c>
      <c r="Q4670" s="162">
        <f>MEDIAN(K4670,L4670,M4670,N4670)</f>
        <v/>
      </c>
      <c r="R4670" s="162">
        <f>AVERAGE(K4670,L4670,M4670,N4670)</f>
        <v/>
      </c>
      <c r="S4670" s="162">
        <f>AVERAGE(O4670,Q4670)</f>
        <v/>
      </c>
      <c r="T4670" s="162">
        <f>AVERAGE(P4670,Q4670)</f>
        <v/>
      </c>
      <c r="U4670" s="41">
        <f>STDEVA(K4670,L4670,M4670,N4670)</f>
        <v/>
      </c>
      <c r="V4670" s="42">
        <f>U4670/Q4670</f>
        <v/>
      </c>
      <c r="W4670" s="43">
        <f>IF(X4670=O4670,"MENOR",IF(X4670=S4670,"PROM[MEN-MED]","PROMEDIO"))</f>
        <v/>
      </c>
      <c r="X4670" s="163">
        <f>IF(V4670&lt;=300%,O4670,IF(AND(V4670&gt;100%,V4670&lt;=150%),S4670,R4670))</f>
        <v/>
      </c>
      <c r="Y4670" s="162">
        <f>ROUND(X4670,0)</f>
        <v/>
      </c>
    </row>
    <row r="4671" ht="15.75" customHeight="1">
      <c r="B4671" s="32" t="inlineStr">
        <is>
          <t>2.22</t>
        </is>
      </c>
      <c r="C4671" s="32" t="n">
        <v>8714199</v>
      </c>
      <c r="D4671" s="59" t="inlineStr">
        <is>
          <t xml:space="preserve">CAMBIO DE CASQUILLODERECHO  DEL BRAZO INFERIOR DELANTERO </t>
        </is>
      </c>
      <c r="E4671" s="34" t="inlineStr">
        <is>
          <t xml:space="preserve">cambio de casquilloderecho  del brazo inferior delantero </t>
        </is>
      </c>
      <c r="F4671" s="32" t="inlineStr">
        <is>
          <t>Unidad</t>
        </is>
      </c>
      <c r="G4671" s="35" t="inlineStr">
        <is>
          <t>suministro</t>
        </is>
      </c>
      <c r="H4671" s="159" t="n">
        <v>544901</v>
      </c>
      <c r="I4671" s="37" t="n">
        <v>158.91</v>
      </c>
      <c r="J4671" s="37" t="n">
        <v>151.76</v>
      </c>
      <c r="K4671" s="160">
        <f>H4671*(I4671/J4671)</f>
        <v/>
      </c>
      <c r="L4671" s="159" t="n">
        <v>672733.1681</v>
      </c>
      <c r="M4671" s="159" t="n">
        <v>653139</v>
      </c>
      <c r="N4671" s="159" t="n">
        <v>705390.12</v>
      </c>
      <c r="O4671" s="162">
        <f>MIN(K4671,L4671,M4671,N4671)</f>
        <v/>
      </c>
      <c r="P4671" s="162">
        <f>MAX(K4671,L4671,M4671,N4671)</f>
        <v/>
      </c>
      <c r="Q4671" s="162">
        <f>MEDIAN(K4671,L4671,M4671,N4671)</f>
        <v/>
      </c>
      <c r="R4671" s="162">
        <f>AVERAGE(K4671,L4671,M4671,N4671)</f>
        <v/>
      </c>
      <c r="S4671" s="162">
        <f>AVERAGE(O4671,Q4671)</f>
        <v/>
      </c>
      <c r="T4671" s="162">
        <f>AVERAGE(P4671,Q4671)</f>
        <v/>
      </c>
      <c r="U4671" s="41">
        <f>STDEVA(K4671,L4671,M4671,N4671)</f>
        <v/>
      </c>
      <c r="V4671" s="42">
        <f>U4671/Q4671</f>
        <v/>
      </c>
      <c r="W4671" s="43">
        <f>IF(X4671=O4671,"MENOR",IF(X4671=S4671,"PROM[MEN-MED]","PROMEDIO"))</f>
        <v/>
      </c>
      <c r="X4671" s="163">
        <f>IF(V4671&lt;=300%,O4671,IF(AND(V4671&gt;100%,V4671&lt;=150%),S4671,R4671))</f>
        <v/>
      </c>
      <c r="Y4671" s="162">
        <f>ROUND(X4671,0)</f>
        <v/>
      </c>
    </row>
    <row r="4672" ht="15.75" customHeight="1">
      <c r="B4672" s="32" t="inlineStr">
        <is>
          <t>2.23</t>
        </is>
      </c>
      <c r="C4672" s="32" t="n">
        <v>8714199</v>
      </c>
      <c r="D4672" s="59" t="inlineStr">
        <is>
          <t xml:space="preserve">CAMBIO DE CUBIERTA ANTIPOLVO IZQUIERDA DE LA JUNTA ESFERICA INFERIOR </t>
        </is>
      </c>
      <c r="E4672" s="34" t="inlineStr">
        <is>
          <t xml:space="preserve">cambio de cubierta antipolvo izquierda de la junta esferica inferior </t>
        </is>
      </c>
      <c r="F4672" s="32" t="inlineStr">
        <is>
          <t>Unidad</t>
        </is>
      </c>
      <c r="G4672" s="35" t="inlineStr">
        <is>
          <t>suministro</t>
        </is>
      </c>
      <c r="H4672" s="159" t="n">
        <v>820743</v>
      </c>
      <c r="I4672" s="37" t="n">
        <v>158.91</v>
      </c>
      <c r="J4672" s="37" t="n">
        <v>151.76</v>
      </c>
      <c r="K4672" s="160">
        <f>H4672*(I4672/J4672)</f>
        <v/>
      </c>
      <c r="L4672" s="159" t="n">
        <v>1009099.2345</v>
      </c>
      <c r="M4672" s="159" t="n">
        <v>979708</v>
      </c>
      <c r="N4672" s="159" t="n">
        <v>1058084.64</v>
      </c>
      <c r="O4672" s="162">
        <f>MIN(K4672,L4672,M4672,N4672)</f>
        <v/>
      </c>
      <c r="P4672" s="162">
        <f>MAX(K4672,L4672,M4672,N4672)</f>
        <v/>
      </c>
      <c r="Q4672" s="162">
        <f>MEDIAN(K4672,L4672,M4672,N4672)</f>
        <v/>
      </c>
      <c r="R4672" s="162">
        <f>AVERAGE(K4672,L4672,M4672,N4672)</f>
        <v/>
      </c>
      <c r="S4672" s="162">
        <f>AVERAGE(O4672,Q4672)</f>
        <v/>
      </c>
      <c r="T4672" s="162">
        <f>AVERAGE(P4672,Q4672)</f>
        <v/>
      </c>
      <c r="U4672" s="41">
        <f>STDEVA(K4672,L4672,M4672,N4672)</f>
        <v/>
      </c>
      <c r="V4672" s="42">
        <f>U4672/Q4672</f>
        <v/>
      </c>
      <c r="W4672" s="43">
        <f>IF(X4672=O4672,"MENOR",IF(X4672=S4672,"PROM[MEN-MED]","PROMEDIO"))</f>
        <v/>
      </c>
      <c r="X4672" s="163">
        <f>IF(V4672&lt;=300%,O4672,IF(AND(V4672&gt;100%,V4672&lt;=150%),S4672,R4672))</f>
        <v/>
      </c>
      <c r="Y4672" s="162">
        <f>ROUND(X4672,0)</f>
        <v/>
      </c>
    </row>
    <row r="4673" ht="15.75" customHeight="1">
      <c r="B4673" s="32" t="inlineStr">
        <is>
          <t>2.24</t>
        </is>
      </c>
      <c r="C4673" s="32" t="n">
        <v>8714199</v>
      </c>
      <c r="D4673" s="59" t="inlineStr">
        <is>
          <t xml:space="preserve">CAMBIO DE CUBIERTA ANTIPOLVODERECHA  DE LA JUNTA ESFERICA INFERIOR </t>
        </is>
      </c>
      <c r="E4673" s="34" t="inlineStr">
        <is>
          <t xml:space="preserve">cambio de cubierta antipolvoderecha  de la junta esferica inferior </t>
        </is>
      </c>
      <c r="F4673" s="32" t="inlineStr">
        <is>
          <t>Unidad</t>
        </is>
      </c>
      <c r="G4673" s="35" t="inlineStr">
        <is>
          <t>suministro</t>
        </is>
      </c>
      <c r="H4673" s="159" t="n">
        <v>820743</v>
      </c>
      <c r="I4673" s="37" t="n">
        <v>158.91</v>
      </c>
      <c r="J4673" s="37" t="n">
        <v>151.76</v>
      </c>
      <c r="K4673" s="160">
        <f>H4673*(I4673/J4673)</f>
        <v/>
      </c>
      <c r="L4673" s="159" t="n">
        <v>989878.414</v>
      </c>
      <c r="M4673" s="159" t="n">
        <v>961047</v>
      </c>
      <c r="N4673" s="159" t="n">
        <v>1037930.76</v>
      </c>
      <c r="O4673" s="162">
        <f>MIN(K4673,L4673,M4673,N4673)</f>
        <v/>
      </c>
      <c r="P4673" s="162">
        <f>MAX(K4673,L4673,M4673,N4673)</f>
        <v/>
      </c>
      <c r="Q4673" s="162">
        <f>MEDIAN(K4673,L4673,M4673,N4673)</f>
        <v/>
      </c>
      <c r="R4673" s="162">
        <f>AVERAGE(K4673,L4673,M4673,N4673)</f>
        <v/>
      </c>
      <c r="S4673" s="162">
        <f>AVERAGE(O4673,Q4673)</f>
        <v/>
      </c>
      <c r="T4673" s="162">
        <f>AVERAGE(P4673,Q4673)</f>
        <v/>
      </c>
      <c r="U4673" s="41">
        <f>STDEVA(K4673,L4673,M4673,N4673)</f>
        <v/>
      </c>
      <c r="V4673" s="42">
        <f>U4673/Q4673</f>
        <v/>
      </c>
      <c r="W4673" s="43">
        <f>IF(X4673=O4673,"MENOR",IF(X4673=S4673,"PROM[MEN-MED]","PROMEDIO"))</f>
        <v/>
      </c>
      <c r="X4673" s="163">
        <f>IF(V4673&lt;=300%,O4673,IF(AND(V4673&gt;100%,V4673&lt;=150%),S4673,R4673))</f>
        <v/>
      </c>
      <c r="Y4673" s="162">
        <f>ROUND(X4673,0)</f>
        <v/>
      </c>
    </row>
    <row r="4674" ht="15.75" customHeight="1">
      <c r="B4674" s="32" t="inlineStr">
        <is>
          <t>2.25</t>
        </is>
      </c>
      <c r="C4674" s="32" t="n">
        <v>8714199</v>
      </c>
      <c r="D4674" s="59" t="inlineStr">
        <is>
          <t xml:space="preserve">CAMBIO DE FIJACION DE LA JUNTA ESFERICA INFERIOR DELANTERA IZQUIERDA </t>
        </is>
      </c>
      <c r="E4674" s="34" t="inlineStr">
        <is>
          <t xml:space="preserve">cambio de fijacion de la junta esferica inferior delantera izquierda </t>
        </is>
      </c>
      <c r="F4674" s="32" t="inlineStr">
        <is>
          <t>Unidad</t>
        </is>
      </c>
      <c r="G4674" s="35" t="inlineStr">
        <is>
          <t>suministro</t>
        </is>
      </c>
      <c r="H4674" s="159" t="n">
        <v>820743</v>
      </c>
      <c r="I4674" s="37" t="n">
        <v>158.91</v>
      </c>
      <c r="J4674" s="37" t="n">
        <v>151.76</v>
      </c>
      <c r="K4674" s="160">
        <f>H4674*(I4674/J4674)</f>
        <v/>
      </c>
      <c r="L4674" s="159" t="n">
        <v>1028320.0669</v>
      </c>
      <c r="M4674" s="159" t="n">
        <v>998369</v>
      </c>
      <c r="N4674" s="159" t="n">
        <v>1078238.52</v>
      </c>
      <c r="O4674" s="162">
        <f>MIN(K4674,L4674,M4674,N4674)</f>
        <v/>
      </c>
      <c r="P4674" s="162">
        <f>MAX(K4674,L4674,M4674,N4674)</f>
        <v/>
      </c>
      <c r="Q4674" s="162">
        <f>MEDIAN(K4674,L4674,M4674,N4674)</f>
        <v/>
      </c>
      <c r="R4674" s="162">
        <f>AVERAGE(K4674,L4674,M4674,N4674)</f>
        <v/>
      </c>
      <c r="S4674" s="162">
        <f>AVERAGE(O4674,Q4674)</f>
        <v/>
      </c>
      <c r="T4674" s="162">
        <f>AVERAGE(P4674,Q4674)</f>
        <v/>
      </c>
      <c r="U4674" s="41">
        <f>STDEVA(K4674,L4674,M4674,N4674)</f>
        <v/>
      </c>
      <c r="V4674" s="42">
        <f>U4674/Q4674</f>
        <v/>
      </c>
      <c r="W4674" s="43">
        <f>IF(X4674=O4674,"MENOR",IF(X4674=S4674,"PROM[MEN-MED]","PROMEDIO"))</f>
        <v/>
      </c>
      <c r="X4674" s="163">
        <f>IF(V4674&lt;=300%,O4674,IF(AND(V4674&gt;100%,V4674&lt;=150%),S4674,R4674))</f>
        <v/>
      </c>
      <c r="Y4674" s="162">
        <f>ROUND(X4674,0)</f>
        <v/>
      </c>
    </row>
    <row r="4675" ht="15.75" customHeight="1">
      <c r="B4675" s="32" t="inlineStr">
        <is>
          <t>2.26</t>
        </is>
      </c>
      <c r="C4675" s="32" t="n">
        <v>8714199</v>
      </c>
      <c r="D4675" s="59" t="inlineStr">
        <is>
          <t xml:space="preserve">CAMBIO DE FIJACION DE LA JUNTA ESFERICA INFERIOR DELANTERA DERECHA </t>
        </is>
      </c>
      <c r="E4675" s="34" t="inlineStr">
        <is>
          <t xml:space="preserve">cambio de fijacion de la junta esferica inferior delantera derecha </t>
        </is>
      </c>
      <c r="F4675" s="32" t="inlineStr">
        <is>
          <t>Unidad</t>
        </is>
      </c>
      <c r="G4675" s="35" t="inlineStr">
        <is>
          <t>suministro</t>
        </is>
      </c>
      <c r="H4675" s="159" t="n">
        <v>820743</v>
      </c>
      <c r="I4675" s="37" t="n">
        <v>158.91</v>
      </c>
      <c r="J4675" s="37" t="n">
        <v>151.76</v>
      </c>
      <c r="K4675" s="160">
        <f>H4675*(I4675/J4675)</f>
        <v/>
      </c>
      <c r="L4675" s="159" t="n">
        <v>989878.414</v>
      </c>
      <c r="M4675" s="159" t="n">
        <v>961047</v>
      </c>
      <c r="N4675" s="159" t="n">
        <v>1037930.76</v>
      </c>
      <c r="O4675" s="162">
        <f>MIN(K4675,L4675,M4675,N4675)</f>
        <v/>
      </c>
      <c r="P4675" s="162">
        <f>MAX(K4675,L4675,M4675,N4675)</f>
        <v/>
      </c>
      <c r="Q4675" s="162">
        <f>MEDIAN(K4675,L4675,M4675,N4675)</f>
        <v/>
      </c>
      <c r="R4675" s="162">
        <f>AVERAGE(K4675,L4675,M4675,N4675)</f>
        <v/>
      </c>
      <c r="S4675" s="162">
        <f>AVERAGE(O4675,Q4675)</f>
        <v/>
      </c>
      <c r="T4675" s="162">
        <f>AVERAGE(P4675,Q4675)</f>
        <v/>
      </c>
      <c r="U4675" s="41">
        <f>STDEVA(K4675,L4675,M4675,N4675)</f>
        <v/>
      </c>
      <c r="V4675" s="42">
        <f>U4675/Q4675</f>
        <v/>
      </c>
      <c r="W4675" s="43">
        <f>IF(X4675=O4675,"MENOR",IF(X4675=S4675,"PROM[MEN-MED]","PROMEDIO"))</f>
        <v/>
      </c>
      <c r="X4675" s="163">
        <f>IF(V4675&lt;=300%,O4675,IF(AND(V4675&gt;100%,V4675&lt;=150%),S4675,R4675))</f>
        <v/>
      </c>
      <c r="Y4675" s="162">
        <f>ROUND(X4675,0)</f>
        <v/>
      </c>
    </row>
    <row r="4676" ht="15.75" customHeight="1">
      <c r="B4676" s="32" t="inlineStr">
        <is>
          <t>2.27</t>
        </is>
      </c>
      <c r="C4676" s="32" t="n">
        <v>8714199</v>
      </c>
      <c r="D4676" s="59" t="inlineStr">
        <is>
          <t>CAMBIO DE CASQUILLO DE LA BARRA ESTABILIZADORA DELANTERA N° 1</t>
        </is>
      </c>
      <c r="E4676" s="34" t="inlineStr">
        <is>
          <t>cambio de casquillo de la barra estabilizadora delantera n° 1</t>
        </is>
      </c>
      <c r="F4676" s="32" t="inlineStr">
        <is>
          <t>Unidad</t>
        </is>
      </c>
      <c r="G4676" s="35" t="inlineStr">
        <is>
          <t>suministro</t>
        </is>
      </c>
      <c r="H4676" s="159" t="n">
        <v>404719</v>
      </c>
      <c r="I4676" s="37" t="n">
        <v>158.91</v>
      </c>
      <c r="J4676" s="37" t="n">
        <v>151.76</v>
      </c>
      <c r="K4676" s="160">
        <f>H4676*(I4676/J4676)</f>
        <v/>
      </c>
      <c r="L4676" s="159" t="n">
        <v>499744.665</v>
      </c>
      <c r="M4676" s="159" t="n">
        <v>485189</v>
      </c>
      <c r="N4676" s="159" t="n">
        <v>524004.12</v>
      </c>
      <c r="O4676" s="162">
        <f>MIN(K4676,L4676,M4676,N4676)</f>
        <v/>
      </c>
      <c r="P4676" s="162">
        <f>MAX(K4676,L4676,M4676,N4676)</f>
        <v/>
      </c>
      <c r="Q4676" s="162">
        <f>MEDIAN(K4676,L4676,M4676,N4676)</f>
        <v/>
      </c>
      <c r="R4676" s="162">
        <f>AVERAGE(K4676,L4676,M4676,N4676)</f>
        <v/>
      </c>
      <c r="S4676" s="162">
        <f>AVERAGE(O4676,Q4676)</f>
        <v/>
      </c>
      <c r="T4676" s="162">
        <f>AVERAGE(P4676,Q4676)</f>
        <v/>
      </c>
      <c r="U4676" s="41">
        <f>STDEVA(K4676,L4676,M4676,N4676)</f>
        <v/>
      </c>
      <c r="V4676" s="42">
        <f>U4676/Q4676</f>
        <v/>
      </c>
      <c r="W4676" s="43">
        <f>IF(X4676=O4676,"MENOR",IF(X4676=S4676,"PROM[MEN-MED]","PROMEDIO"))</f>
        <v/>
      </c>
      <c r="X4676" s="163">
        <f>IF(V4676&lt;=300%,O4676,IF(AND(V4676&gt;100%,V4676&lt;=150%),S4676,R4676))</f>
        <v/>
      </c>
      <c r="Y4676" s="162">
        <f>ROUND(X4676,0)</f>
        <v/>
      </c>
    </row>
    <row r="4677" ht="15.75" customHeight="1">
      <c r="B4677" s="32" t="inlineStr">
        <is>
          <t>2.28</t>
        </is>
      </c>
      <c r="C4677" s="32" t="n">
        <v>8714199</v>
      </c>
      <c r="D4677" s="59" t="inlineStr">
        <is>
          <t>CAMBIO DE CONJUNTO DERECHO DEL ESTABILIZADOR DELANTERO</t>
        </is>
      </c>
      <c r="E4677" s="34" t="inlineStr">
        <is>
          <t>cambio de conjunto derecho del estabilizador delantero</t>
        </is>
      </c>
      <c r="F4677" s="32" t="inlineStr">
        <is>
          <t>Unidad</t>
        </is>
      </c>
      <c r="G4677" s="35" t="inlineStr">
        <is>
          <t>suministro</t>
        </is>
      </c>
      <c r="H4677" s="159" t="n">
        <v>404719</v>
      </c>
      <c r="I4677" s="37" t="n">
        <v>158.91</v>
      </c>
      <c r="J4677" s="37" t="n">
        <v>151.76</v>
      </c>
      <c r="K4677" s="160">
        <f>H4677*(I4677/J4677)</f>
        <v/>
      </c>
      <c r="L4677" s="159" t="n">
        <v>494938.6953</v>
      </c>
      <c r="M4677" s="159" t="n">
        <v>480523</v>
      </c>
      <c r="N4677" s="159" t="n">
        <v>518964.84</v>
      </c>
      <c r="O4677" s="162">
        <f>MIN(K4677,L4677,M4677,N4677)</f>
        <v/>
      </c>
      <c r="P4677" s="162">
        <f>MAX(K4677,L4677,M4677,N4677)</f>
        <v/>
      </c>
      <c r="Q4677" s="162">
        <f>MEDIAN(K4677,L4677,M4677,N4677)</f>
        <v/>
      </c>
      <c r="R4677" s="162">
        <f>AVERAGE(K4677,L4677,M4677,N4677)</f>
        <v/>
      </c>
      <c r="S4677" s="162">
        <f>AVERAGE(O4677,Q4677)</f>
        <v/>
      </c>
      <c r="T4677" s="162">
        <f>AVERAGE(P4677,Q4677)</f>
        <v/>
      </c>
      <c r="U4677" s="41">
        <f>STDEVA(K4677,L4677,M4677,N4677)</f>
        <v/>
      </c>
      <c r="V4677" s="42">
        <f>U4677/Q4677</f>
        <v/>
      </c>
      <c r="W4677" s="43">
        <f>IF(X4677=O4677,"MENOR",IF(X4677=S4677,"PROM[MEN-MED]","PROMEDIO"))</f>
        <v/>
      </c>
      <c r="X4677" s="163">
        <f>IF(V4677&lt;=300%,O4677,IF(AND(V4677&gt;100%,V4677&lt;=150%),S4677,R4677))</f>
        <v/>
      </c>
      <c r="Y4677" s="162">
        <f>ROUND(X4677,0)</f>
        <v/>
      </c>
    </row>
    <row r="4678" ht="15.75" customHeight="1">
      <c r="B4678" s="32" t="inlineStr">
        <is>
          <t>2.29</t>
        </is>
      </c>
      <c r="C4678" s="32" t="n">
        <v>8714199</v>
      </c>
      <c r="D4678" s="83" t="inlineStr">
        <is>
          <t>CAMBIO DE BARRA ESTABILIZADORA DELANTERA</t>
        </is>
      </c>
      <c r="E4678" s="34" t="inlineStr">
        <is>
          <t>cambio de barra estabilizadora delantera</t>
        </is>
      </c>
      <c r="F4678" s="32" t="inlineStr">
        <is>
          <t>Unidad</t>
        </is>
      </c>
      <c r="G4678" s="35" t="inlineStr">
        <is>
          <t>suministro</t>
        </is>
      </c>
      <c r="H4678" s="159" t="n">
        <v>263723</v>
      </c>
      <c r="I4678" s="37" t="n">
        <v>158.91</v>
      </c>
      <c r="J4678" s="37" t="n">
        <v>151.76</v>
      </c>
      <c r="K4678" s="160">
        <f>H4678*(I4678/J4678)</f>
        <v/>
      </c>
      <c r="L4678" s="159" t="n">
        <v>499744.665</v>
      </c>
      <c r="M4678" s="159" t="n">
        <v>485189</v>
      </c>
      <c r="N4678" s="159" t="n">
        <v>524004.12</v>
      </c>
      <c r="O4678" s="162">
        <f>MIN(K4678,L4678,M4678,N4678)</f>
        <v/>
      </c>
      <c r="P4678" s="162">
        <f>MAX(K4678,L4678,M4678,N4678)</f>
        <v/>
      </c>
      <c r="Q4678" s="162">
        <f>MEDIAN(K4678,L4678,M4678,N4678)</f>
        <v/>
      </c>
      <c r="R4678" s="162">
        <f>AVERAGE(K4678,L4678,M4678,N4678)</f>
        <v/>
      </c>
      <c r="S4678" s="162">
        <f>AVERAGE(O4678,Q4678)</f>
        <v/>
      </c>
      <c r="T4678" s="162">
        <f>AVERAGE(P4678,Q4678)</f>
        <v/>
      </c>
      <c r="U4678" s="41">
        <f>STDEVA(K4678,L4678,M4678,N4678)</f>
        <v/>
      </c>
      <c r="V4678" s="42">
        <f>U4678/Q4678</f>
        <v/>
      </c>
      <c r="W4678" s="43">
        <f>IF(X4678=O4678,"MENOR",IF(X4678=S4678,"PROM[MEN-MED]","PROMEDIO"))</f>
        <v/>
      </c>
      <c r="X4678" s="163">
        <f>IF(V4678&lt;=300%,O4678,IF(AND(V4678&gt;100%,V4678&lt;=150%),S4678,R4678))</f>
        <v/>
      </c>
      <c r="Y4678" s="162">
        <f>ROUND(X4678,0)</f>
        <v/>
      </c>
    </row>
    <row r="4679" ht="15.75" customHeight="1">
      <c r="B4679" s="32" t="inlineStr">
        <is>
          <t>2.30</t>
        </is>
      </c>
      <c r="C4679" s="32" t="n">
        <v>8714199</v>
      </c>
      <c r="D4679" s="84" t="inlineStr">
        <is>
          <t>CAMBIO DE CONJUNTO IZQUIERDO DEL ESTABILIZADOR DELANTERO</t>
        </is>
      </c>
      <c r="E4679" s="34" t="inlineStr">
        <is>
          <t>cambio de conjunto izquierdo del estabilizador delantero</t>
        </is>
      </c>
      <c r="F4679" s="32" t="inlineStr">
        <is>
          <t>Unidad</t>
        </is>
      </c>
      <c r="G4679" s="35" t="inlineStr">
        <is>
          <t>suministro</t>
        </is>
      </c>
      <c r="H4679" s="159" t="n">
        <v>404719</v>
      </c>
      <c r="I4679" s="37" t="n">
        <v>158.91</v>
      </c>
      <c r="J4679" s="37" t="n">
        <v>151.76</v>
      </c>
      <c r="K4679" s="160">
        <f>H4679*(I4679/J4679)</f>
        <v/>
      </c>
      <c r="L4679" s="159" t="n">
        <v>494938.6953</v>
      </c>
      <c r="M4679" s="159" t="n">
        <v>480523</v>
      </c>
      <c r="N4679" s="159" t="n">
        <v>518964.84</v>
      </c>
      <c r="O4679" s="162">
        <f>MIN(K4679,L4679,M4679,N4679)</f>
        <v/>
      </c>
      <c r="P4679" s="162">
        <f>MAX(K4679,L4679,M4679,N4679)</f>
        <v/>
      </c>
      <c r="Q4679" s="162">
        <f>MEDIAN(K4679,L4679,M4679,N4679)</f>
        <v/>
      </c>
      <c r="R4679" s="162">
        <f>AVERAGE(K4679,L4679,M4679,N4679)</f>
        <v/>
      </c>
      <c r="S4679" s="162">
        <f>AVERAGE(O4679,Q4679)</f>
        <v/>
      </c>
      <c r="T4679" s="162">
        <f>AVERAGE(P4679,Q4679)</f>
        <v/>
      </c>
      <c r="U4679" s="41">
        <f>STDEVA(K4679,L4679,M4679,N4679)</f>
        <v/>
      </c>
      <c r="V4679" s="42">
        <f>U4679/Q4679</f>
        <v/>
      </c>
      <c r="W4679" s="43">
        <f>IF(X4679=O4679,"MENOR",IF(X4679=S4679,"PROM[MEN-MED]","PROMEDIO"))</f>
        <v/>
      </c>
      <c r="X4679" s="163">
        <f>IF(V4679&lt;=300%,O4679,IF(AND(V4679&gt;100%,V4679&lt;=150%),S4679,R4679))</f>
        <v/>
      </c>
      <c r="Y4679" s="162">
        <f>ROUND(X4679,0)</f>
        <v/>
      </c>
    </row>
    <row r="4680" ht="15.75" customHeight="1">
      <c r="B4680" s="32" t="inlineStr">
        <is>
          <t>2.31</t>
        </is>
      </c>
      <c r="C4680" s="32" t="n">
        <v>8714199</v>
      </c>
      <c r="D4680" s="84" t="inlineStr">
        <is>
          <t>CAMBIO DE SOPORTE DERECHO DEL ESTABILIZADOR DELANTERO N° 1</t>
        </is>
      </c>
      <c r="E4680" s="34" t="inlineStr">
        <is>
          <t>cambio de soporte derecho del estabilizador delantero n° 1</t>
        </is>
      </c>
      <c r="F4680" s="32" t="inlineStr">
        <is>
          <t>Unidad</t>
        </is>
      </c>
      <c r="G4680" s="35" t="inlineStr">
        <is>
          <t>suministro</t>
        </is>
      </c>
      <c r="H4680" s="159" t="n">
        <v>404719</v>
      </c>
      <c r="I4680" s="37" t="n">
        <v>158.91</v>
      </c>
      <c r="J4680" s="37" t="n">
        <v>151.76</v>
      </c>
      <c r="K4680" s="160">
        <f>H4680*(I4680/J4680)</f>
        <v/>
      </c>
      <c r="L4680" s="159" t="n">
        <v>509354.5695</v>
      </c>
      <c r="M4680" s="159" t="n">
        <v>494519</v>
      </c>
      <c r="N4680" s="159" t="n">
        <v>534080.52</v>
      </c>
      <c r="O4680" s="162">
        <f>MIN(K4680,L4680,M4680,N4680)</f>
        <v/>
      </c>
      <c r="P4680" s="162">
        <f>MAX(K4680,L4680,M4680,N4680)</f>
        <v/>
      </c>
      <c r="Q4680" s="162">
        <f>MEDIAN(K4680,L4680,M4680,N4680)</f>
        <v/>
      </c>
      <c r="R4680" s="162">
        <f>AVERAGE(K4680,L4680,M4680,N4680)</f>
        <v/>
      </c>
      <c r="S4680" s="162">
        <f>AVERAGE(O4680,Q4680)</f>
        <v/>
      </c>
      <c r="T4680" s="162">
        <f>AVERAGE(P4680,Q4680)</f>
        <v/>
      </c>
      <c r="U4680" s="41">
        <f>STDEVA(K4680,L4680,M4680,N4680)</f>
        <v/>
      </c>
      <c r="V4680" s="42">
        <f>U4680/Q4680</f>
        <v/>
      </c>
      <c r="W4680" s="43">
        <f>IF(X4680=O4680,"MENOR",IF(X4680=S4680,"PROM[MEN-MED]","PROMEDIO"))</f>
        <v/>
      </c>
      <c r="X4680" s="163">
        <f>IF(V4680&lt;=300%,O4680,IF(AND(V4680&gt;100%,V4680&lt;=150%),S4680,R4680))</f>
        <v/>
      </c>
      <c r="Y4680" s="162">
        <f>ROUND(X4680,0)</f>
        <v/>
      </c>
    </row>
    <row r="4681" ht="15.75" customHeight="1">
      <c r="B4681" s="32" t="inlineStr">
        <is>
          <t>2.32</t>
        </is>
      </c>
      <c r="C4681" s="32" t="n">
        <v>8714199</v>
      </c>
      <c r="D4681" s="59" t="inlineStr">
        <is>
          <t>CAMBIO DE SOPORTE IZQUIERDO DEL ESTABILIZADOR DELANTERO N° 1</t>
        </is>
      </c>
      <c r="E4681" s="34" t="inlineStr">
        <is>
          <t>cambio de soporte izquierdo del estabilizador delantero n° 1</t>
        </is>
      </c>
      <c r="F4681" s="32" t="inlineStr">
        <is>
          <t>Unidad</t>
        </is>
      </c>
      <c r="G4681" s="35" t="inlineStr">
        <is>
          <t>suministro</t>
        </is>
      </c>
      <c r="H4681" s="159" t="n">
        <v>404719</v>
      </c>
      <c r="I4681" s="37" t="n">
        <v>158.91</v>
      </c>
      <c r="J4681" s="37" t="n">
        <v>151.76</v>
      </c>
      <c r="K4681" s="160">
        <f>H4681*(I4681/J4681)</f>
        <v/>
      </c>
      <c r="L4681" s="159" t="n">
        <v>504549.6232</v>
      </c>
      <c r="M4681" s="159" t="n">
        <v>489854</v>
      </c>
      <c r="N4681" s="159" t="n">
        <v>529042.3199999999</v>
      </c>
      <c r="O4681" s="162">
        <f>MIN(K4681,L4681,M4681,N4681)</f>
        <v/>
      </c>
      <c r="P4681" s="162">
        <f>MAX(K4681,L4681,M4681,N4681)</f>
        <v/>
      </c>
      <c r="Q4681" s="162">
        <f>MEDIAN(K4681,L4681,M4681,N4681)</f>
        <v/>
      </c>
      <c r="R4681" s="162">
        <f>AVERAGE(K4681,L4681,M4681,N4681)</f>
        <v/>
      </c>
      <c r="S4681" s="162">
        <f>AVERAGE(O4681,Q4681)</f>
        <v/>
      </c>
      <c r="T4681" s="162">
        <f>AVERAGE(P4681,Q4681)</f>
        <v/>
      </c>
      <c r="U4681" s="41">
        <f>STDEVA(K4681,L4681,M4681,N4681)</f>
        <v/>
      </c>
      <c r="V4681" s="42">
        <f>U4681/Q4681</f>
        <v/>
      </c>
      <c r="W4681" s="43">
        <f>IF(X4681=O4681,"MENOR",IF(X4681=S4681,"PROM[MEN-MED]","PROMEDIO"))</f>
        <v/>
      </c>
      <c r="X4681" s="163">
        <f>IF(V4681&lt;=300%,O4681,IF(AND(V4681&gt;100%,V4681&lt;=150%),S4681,R4681))</f>
        <v/>
      </c>
      <c r="Y4681" s="162">
        <f>ROUND(X4681,0)</f>
        <v/>
      </c>
    </row>
    <row r="4682" ht="15.75" customHeight="1">
      <c r="B4682" s="32" t="inlineStr">
        <is>
          <t>2.33</t>
        </is>
      </c>
      <c r="C4682" s="32" t="n">
        <v>8714199</v>
      </c>
      <c r="D4682" s="59" t="inlineStr">
        <is>
          <t>CAMBIO DE SUBCONJUNTO DE REFUERZO DEL ELEMENTO DE SUSPENSIÓN DELANTERO DERECHO</t>
        </is>
      </c>
      <c r="E4682" s="34" t="inlineStr">
        <is>
          <t>cambio de subconjunto de refuerzo del elemento de suspensión delantero derecho</t>
        </is>
      </c>
      <c r="F4682" s="32" t="inlineStr">
        <is>
          <t>Unidad</t>
        </is>
      </c>
      <c r="G4682" s="35" t="inlineStr">
        <is>
          <t>suministro</t>
        </is>
      </c>
      <c r="H4682" s="159" t="n">
        <v>404719</v>
      </c>
      <c r="I4682" s="37" t="n">
        <v>158.91</v>
      </c>
      <c r="J4682" s="37" t="n">
        <v>151.76</v>
      </c>
      <c r="K4682" s="160">
        <f>H4682*(I4682/J4682)</f>
        <v/>
      </c>
      <c r="L4682" s="159" t="n">
        <v>504549.6232</v>
      </c>
      <c r="M4682" s="159" t="n">
        <v>489854</v>
      </c>
      <c r="N4682" s="159" t="n">
        <v>529042.3199999999</v>
      </c>
      <c r="O4682" s="162">
        <f>MIN(K4682,L4682,M4682,N4682)</f>
        <v/>
      </c>
      <c r="P4682" s="162">
        <f>MAX(K4682,L4682,M4682,N4682)</f>
        <v/>
      </c>
      <c r="Q4682" s="162">
        <f>MEDIAN(K4682,L4682,M4682,N4682)</f>
        <v/>
      </c>
      <c r="R4682" s="162">
        <f>AVERAGE(K4682,L4682,M4682,N4682)</f>
        <v/>
      </c>
      <c r="S4682" s="162">
        <f>AVERAGE(O4682,Q4682)</f>
        <v/>
      </c>
      <c r="T4682" s="162">
        <f>AVERAGE(P4682,Q4682)</f>
        <v/>
      </c>
      <c r="U4682" s="41">
        <f>STDEVA(K4682,L4682,M4682,N4682)</f>
        <v/>
      </c>
      <c r="V4682" s="42">
        <f>U4682/Q4682</f>
        <v/>
      </c>
      <c r="W4682" s="43">
        <f>IF(X4682=O4682,"MENOR",IF(X4682=S4682,"PROM[MEN-MED]","PROMEDIO"))</f>
        <v/>
      </c>
      <c r="X4682" s="163">
        <f>IF(V4682&lt;=300%,O4682,IF(AND(V4682&gt;100%,V4682&lt;=150%),S4682,R4682))</f>
        <v/>
      </c>
      <c r="Y4682" s="162">
        <f>ROUND(X4682,0)</f>
        <v/>
      </c>
    </row>
    <row r="4683" ht="15.75" customHeight="1">
      <c r="B4683" s="32" t="inlineStr">
        <is>
          <t>2.34</t>
        </is>
      </c>
      <c r="C4683" s="32" t="n">
        <v>8714199</v>
      </c>
      <c r="D4683" s="59" t="inlineStr">
        <is>
          <t>CAMBIO DE SUBCONJUNTO DEL REFUERZO DEL ELEMENTO DE SUSPENSIÓN DELANTERO IZQUIERDO</t>
        </is>
      </c>
      <c r="E4683" s="34" t="inlineStr">
        <is>
          <t>cambio de subconjunto del refuerzo del elemento de suspensión delantero izquierdo</t>
        </is>
      </c>
      <c r="F4683" s="32" t="inlineStr">
        <is>
          <t>Unidad</t>
        </is>
      </c>
      <c r="G4683" s="35" t="inlineStr">
        <is>
          <t>suministro</t>
        </is>
      </c>
      <c r="H4683" s="159" t="n">
        <v>404719</v>
      </c>
      <c r="I4683" s="37" t="n">
        <v>158.91</v>
      </c>
      <c r="J4683" s="37" t="n">
        <v>151.76</v>
      </c>
      <c r="K4683" s="160">
        <f>H4683*(I4683/J4683)</f>
        <v/>
      </c>
      <c r="L4683" s="159" t="n">
        <v>514160.5511</v>
      </c>
      <c r="M4683" s="159" t="n">
        <v>499185</v>
      </c>
      <c r="N4683" s="159" t="n">
        <v>539119.8</v>
      </c>
      <c r="O4683" s="162">
        <f>MIN(K4683,L4683,M4683,N4683)</f>
        <v/>
      </c>
      <c r="P4683" s="162">
        <f>MAX(K4683,L4683,M4683,N4683)</f>
        <v/>
      </c>
      <c r="Q4683" s="162">
        <f>MEDIAN(K4683,L4683,M4683,N4683)</f>
        <v/>
      </c>
      <c r="R4683" s="162">
        <f>AVERAGE(K4683,L4683,M4683,N4683)</f>
        <v/>
      </c>
      <c r="S4683" s="162">
        <f>AVERAGE(O4683,Q4683)</f>
        <v/>
      </c>
      <c r="T4683" s="162">
        <f>AVERAGE(P4683,Q4683)</f>
        <v/>
      </c>
      <c r="U4683" s="41">
        <f>STDEVA(K4683,L4683,M4683,N4683)</f>
        <v/>
      </c>
      <c r="V4683" s="42">
        <f>U4683/Q4683</f>
        <v/>
      </c>
      <c r="W4683" s="43">
        <f>IF(X4683=O4683,"MENOR",IF(X4683=S4683,"PROM[MEN-MED]","PROMEDIO"))</f>
        <v/>
      </c>
      <c r="X4683" s="163">
        <f>IF(V4683&lt;=300%,O4683,IF(AND(V4683&gt;100%,V4683&lt;=150%),S4683,R4683))</f>
        <v/>
      </c>
      <c r="Y4683" s="162">
        <f>ROUND(X4683,0)</f>
        <v/>
      </c>
    </row>
    <row r="4684" ht="15.75" customHeight="1">
      <c r="B4684" s="32" t="inlineStr">
        <is>
          <t>2.35</t>
        </is>
      </c>
      <c r="C4684" s="32" t="n">
        <v>8714199</v>
      </c>
      <c r="D4684" s="59" t="inlineStr">
        <is>
          <t xml:space="preserve">CAMBIO DE JUEGO DE AMORTIGUADORES TRASEROS </t>
        </is>
      </c>
      <c r="E4684" s="34" t="inlineStr">
        <is>
          <t xml:space="preserve">cambio de juego de amortiguadores traseros </t>
        </is>
      </c>
      <c r="F4684" s="32" t="inlineStr">
        <is>
          <t>Unidad</t>
        </is>
      </c>
      <c r="G4684" s="35" t="inlineStr">
        <is>
          <t>suministro</t>
        </is>
      </c>
      <c r="H4684" s="159" t="n">
        <v>433618</v>
      </c>
      <c r="I4684" s="37" t="n">
        <v>158.91</v>
      </c>
      <c r="J4684" s="37" t="n">
        <v>151.76</v>
      </c>
      <c r="K4684" s="160">
        <f>H4684*(I4684/J4684)</f>
        <v/>
      </c>
      <c r="L4684" s="159" t="n">
        <v>840915.6896</v>
      </c>
      <c r="M4684" s="159" t="n">
        <v>816423</v>
      </c>
      <c r="N4684" s="159" t="n">
        <v>881736.84</v>
      </c>
      <c r="O4684" s="162">
        <f>MIN(K4684,L4684,M4684,N4684)</f>
        <v/>
      </c>
      <c r="P4684" s="162">
        <f>MAX(K4684,L4684,M4684,N4684)</f>
        <v/>
      </c>
      <c r="Q4684" s="162">
        <f>MEDIAN(K4684,L4684,M4684,N4684)</f>
        <v/>
      </c>
      <c r="R4684" s="162">
        <f>AVERAGE(K4684,L4684,M4684,N4684)</f>
        <v/>
      </c>
      <c r="S4684" s="162">
        <f>AVERAGE(O4684,Q4684)</f>
        <v/>
      </c>
      <c r="T4684" s="162">
        <f>AVERAGE(P4684,Q4684)</f>
        <v/>
      </c>
      <c r="U4684" s="41">
        <f>STDEVA(K4684,L4684,M4684,N4684)</f>
        <v/>
      </c>
      <c r="V4684" s="42">
        <f>U4684/Q4684</f>
        <v/>
      </c>
      <c r="W4684" s="43">
        <f>IF(X4684=O4684,"MENOR",IF(X4684=S4684,"PROM[MEN-MED]","PROMEDIO"))</f>
        <v/>
      </c>
      <c r="X4684" s="163">
        <f>IF(V4684&lt;=300%,O4684,IF(AND(V4684&gt;100%,V4684&lt;=150%),S4684,R4684))</f>
        <v/>
      </c>
      <c r="Y4684" s="162">
        <f>ROUND(X4684,0)</f>
        <v/>
      </c>
    </row>
    <row r="4685" ht="15.75" customHeight="1">
      <c r="B4685" s="32" t="inlineStr">
        <is>
          <t>2.36</t>
        </is>
      </c>
      <c r="C4685" s="32" t="n">
        <v>8714199</v>
      </c>
      <c r="D4685" s="59" t="inlineStr">
        <is>
          <t>CAMBIO DE ELEMENTO AMORTIGUADOR DEL AMORTIGUADOR TRASERO NO.1</t>
        </is>
      </c>
      <c r="E4685" s="34" t="inlineStr">
        <is>
          <t>cambio de elemento amortiguador del amortiguador trasero no.1</t>
        </is>
      </c>
      <c r="F4685" s="32" t="inlineStr">
        <is>
          <t>Unidad</t>
        </is>
      </c>
      <c r="G4685" s="35" t="inlineStr">
        <is>
          <t>suministro</t>
        </is>
      </c>
      <c r="H4685" s="159" t="n">
        <v>683953</v>
      </c>
      <c r="I4685" s="37" t="n">
        <v>158.91</v>
      </c>
      <c r="J4685" s="37" t="n">
        <v>151.76</v>
      </c>
      <c r="K4685" s="160">
        <f>H4685*(I4685/J4685)</f>
        <v/>
      </c>
      <c r="L4685" s="159" t="n">
        <v>832907.4418</v>
      </c>
      <c r="M4685" s="159" t="n">
        <v>808648</v>
      </c>
      <c r="N4685" s="159" t="n">
        <v>873339.84</v>
      </c>
      <c r="O4685" s="162">
        <f>MIN(K4685,L4685,M4685,N4685)</f>
        <v/>
      </c>
      <c r="P4685" s="162">
        <f>MAX(K4685,L4685,M4685,N4685)</f>
        <v/>
      </c>
      <c r="Q4685" s="162">
        <f>MEDIAN(K4685,L4685,M4685,N4685)</f>
        <v/>
      </c>
      <c r="R4685" s="162">
        <f>AVERAGE(K4685,L4685,M4685,N4685)</f>
        <v/>
      </c>
      <c r="S4685" s="162">
        <f>AVERAGE(O4685,Q4685)</f>
        <v/>
      </c>
      <c r="T4685" s="162">
        <f>AVERAGE(P4685,Q4685)</f>
        <v/>
      </c>
      <c r="U4685" s="41">
        <f>STDEVA(K4685,L4685,M4685,N4685)</f>
        <v/>
      </c>
      <c r="V4685" s="42">
        <f>U4685/Q4685</f>
        <v/>
      </c>
      <c r="W4685" s="43">
        <f>IF(X4685=O4685,"MENOR",IF(X4685=S4685,"PROM[MEN-MED]","PROMEDIO"))</f>
        <v/>
      </c>
      <c r="X4685" s="163">
        <f>IF(V4685&lt;=300%,O4685,IF(AND(V4685&gt;100%,V4685&lt;=150%),S4685,R4685))</f>
        <v/>
      </c>
      <c r="Y4685" s="162">
        <f>ROUND(X4685,0)</f>
        <v/>
      </c>
    </row>
    <row r="4686" ht="15.75" customHeight="1">
      <c r="B4686" s="32" t="inlineStr">
        <is>
          <t>2.37</t>
        </is>
      </c>
      <c r="C4686" s="32" t="n">
        <v>8714199</v>
      </c>
      <c r="D4686" s="59" t="inlineStr">
        <is>
          <t>CAMBIO DE ELEMENTO AMORTIGUADOR DEL AMORTIGUADOR TRASERO NO.2</t>
        </is>
      </c>
      <c r="E4686" s="34" t="inlineStr">
        <is>
          <t>cambio de elemento amortiguador del amortiguador trasero no.2</t>
        </is>
      </c>
      <c r="F4686" s="32" t="inlineStr">
        <is>
          <t>Unidad</t>
        </is>
      </c>
      <c r="G4686" s="35" t="inlineStr">
        <is>
          <t>suministro</t>
        </is>
      </c>
      <c r="H4686" s="159" t="n">
        <v>683953</v>
      </c>
      <c r="I4686" s="37" t="n">
        <v>158.91</v>
      </c>
      <c r="J4686" s="37" t="n">
        <v>151.76</v>
      </c>
      <c r="K4686" s="160">
        <f>H4686*(I4686/J4686)</f>
        <v/>
      </c>
      <c r="L4686" s="159" t="n">
        <v>840915.6896</v>
      </c>
      <c r="M4686" s="159" t="n">
        <v>816423</v>
      </c>
      <c r="N4686" s="159" t="n">
        <v>881736.84</v>
      </c>
      <c r="O4686" s="162">
        <f>MIN(K4686,L4686,M4686,N4686)</f>
        <v/>
      </c>
      <c r="P4686" s="162">
        <f>MAX(K4686,L4686,M4686,N4686)</f>
        <v/>
      </c>
      <c r="Q4686" s="162">
        <f>MEDIAN(K4686,L4686,M4686,N4686)</f>
        <v/>
      </c>
      <c r="R4686" s="162">
        <f>AVERAGE(K4686,L4686,M4686,N4686)</f>
        <v/>
      </c>
      <c r="S4686" s="162">
        <f>AVERAGE(O4686,Q4686)</f>
        <v/>
      </c>
      <c r="T4686" s="162">
        <f>AVERAGE(P4686,Q4686)</f>
        <v/>
      </c>
      <c r="U4686" s="41">
        <f>STDEVA(K4686,L4686,M4686,N4686)</f>
        <v/>
      </c>
      <c r="V4686" s="42">
        <f>U4686/Q4686</f>
        <v/>
      </c>
      <c r="W4686" s="43">
        <f>IF(X4686=O4686,"MENOR",IF(X4686=S4686,"PROM[MEN-MED]","PROMEDIO"))</f>
        <v/>
      </c>
      <c r="X4686" s="163">
        <f>IF(V4686&lt;=300%,O4686,IF(AND(V4686&gt;100%,V4686&lt;=150%),S4686,R4686))</f>
        <v/>
      </c>
      <c r="Y4686" s="162">
        <f>ROUND(X4686,0)</f>
        <v/>
      </c>
    </row>
    <row r="4687" ht="15.75" customHeight="1">
      <c r="B4687" s="32" t="inlineStr">
        <is>
          <t>2.38</t>
        </is>
      </c>
      <c r="C4687" s="32" t="n">
        <v>8714199</v>
      </c>
      <c r="D4687" s="59" t="inlineStr">
        <is>
          <t xml:space="preserve">CAMBIO DE SUBCONJUNTO DEL MUELLE HUECO </t>
        </is>
      </c>
      <c r="E4687" s="34" t="inlineStr">
        <is>
          <t xml:space="preserve">cambio de subconjunto del muelle hueco </t>
        </is>
      </c>
      <c r="F4687" s="32" t="inlineStr">
        <is>
          <t>Unidad</t>
        </is>
      </c>
      <c r="G4687" s="35" t="inlineStr">
        <is>
          <t>suministro</t>
        </is>
      </c>
      <c r="H4687" s="159" t="n">
        <v>543771</v>
      </c>
      <c r="I4687" s="37" t="n">
        <v>158.91</v>
      </c>
      <c r="J4687" s="37" t="n">
        <v>151.76</v>
      </c>
      <c r="K4687" s="160">
        <f>H4687*(I4687/J4687)</f>
        <v/>
      </c>
      <c r="L4687" s="159" t="n">
        <v>659918.9387000001</v>
      </c>
      <c r="M4687" s="159" t="n">
        <v>640698</v>
      </c>
      <c r="N4687" s="159" t="n">
        <v>691953.84</v>
      </c>
      <c r="O4687" s="162">
        <f>MIN(K4687,L4687,M4687,N4687)</f>
        <v/>
      </c>
      <c r="P4687" s="162">
        <f>MAX(K4687,L4687,M4687,N4687)</f>
        <v/>
      </c>
      <c r="Q4687" s="162">
        <f>MEDIAN(K4687,L4687,M4687,N4687)</f>
        <v/>
      </c>
      <c r="R4687" s="162">
        <f>AVERAGE(K4687,L4687,M4687,N4687)</f>
        <v/>
      </c>
      <c r="S4687" s="162">
        <f>AVERAGE(O4687,Q4687)</f>
        <v/>
      </c>
      <c r="T4687" s="162">
        <f>AVERAGE(P4687,Q4687)</f>
        <v/>
      </c>
      <c r="U4687" s="41">
        <f>STDEVA(K4687,L4687,M4687,N4687)</f>
        <v/>
      </c>
      <c r="V4687" s="42">
        <f>U4687/Q4687</f>
        <v/>
      </c>
      <c r="W4687" s="43">
        <f>IF(X4687=O4687,"MENOR",IF(X4687=S4687,"PROM[MEN-MED]","PROMEDIO"))</f>
        <v/>
      </c>
      <c r="X4687" s="163">
        <f>IF(V4687&lt;=300%,O4687,IF(AND(V4687&gt;100%,V4687&lt;=150%),S4687,R4687))</f>
        <v/>
      </c>
      <c r="Y4687" s="162">
        <f>ROUND(X4687,0)</f>
        <v/>
      </c>
    </row>
    <row r="4688" ht="15.75" customHeight="1">
      <c r="B4688" s="32" t="inlineStr">
        <is>
          <t>2.39</t>
        </is>
      </c>
      <c r="C4688" s="32" t="n">
        <v>8714199</v>
      </c>
      <c r="D4688" s="59" t="inlineStr">
        <is>
          <t xml:space="preserve">CAMBIO DE MUELLE ESPIRAL TRASERO IZQUIERDO </t>
        </is>
      </c>
      <c r="E4688" s="34" t="inlineStr">
        <is>
          <t xml:space="preserve">cambio de muelle espiral trasero izquierdo </t>
        </is>
      </c>
      <c r="F4688" s="32" t="inlineStr">
        <is>
          <t>Unidad</t>
        </is>
      </c>
      <c r="G4688" s="35" t="inlineStr">
        <is>
          <t>suministro</t>
        </is>
      </c>
      <c r="H4688" s="159" t="n">
        <v>543771</v>
      </c>
      <c r="I4688" s="37" t="n">
        <v>158.91</v>
      </c>
      <c r="J4688" s="37" t="n">
        <v>151.76</v>
      </c>
      <c r="K4688" s="160">
        <f>H4688*(I4688/J4688)</f>
        <v/>
      </c>
      <c r="L4688" s="159" t="n">
        <v>666325.5416999999</v>
      </c>
      <c r="M4688" s="159" t="n">
        <v>646918</v>
      </c>
      <c r="N4688" s="159" t="n">
        <v>698671.4399999999</v>
      </c>
      <c r="O4688" s="162">
        <f>MIN(K4688,L4688,M4688,N4688)</f>
        <v/>
      </c>
      <c r="P4688" s="162">
        <f>MAX(K4688,L4688,M4688,N4688)</f>
        <v/>
      </c>
      <c r="Q4688" s="162">
        <f>MEDIAN(K4688,L4688,M4688,N4688)</f>
        <v/>
      </c>
      <c r="R4688" s="162">
        <f>AVERAGE(K4688,L4688,M4688,N4688)</f>
        <v/>
      </c>
      <c r="S4688" s="162">
        <f>AVERAGE(O4688,Q4688)</f>
        <v/>
      </c>
      <c r="T4688" s="162">
        <f>AVERAGE(P4688,Q4688)</f>
        <v/>
      </c>
      <c r="U4688" s="41">
        <f>STDEVA(K4688,L4688,M4688,N4688)</f>
        <v/>
      </c>
      <c r="V4688" s="42">
        <f>U4688/Q4688</f>
        <v/>
      </c>
      <c r="W4688" s="43">
        <f>IF(X4688=O4688,"MENOR",IF(X4688=S4688,"PROM[MEN-MED]","PROMEDIO"))</f>
        <v/>
      </c>
      <c r="X4688" s="163">
        <f>IF(V4688&lt;=300%,O4688,IF(AND(V4688&gt;100%,V4688&lt;=150%),S4688,R4688))</f>
        <v/>
      </c>
      <c r="Y4688" s="162">
        <f>ROUND(X4688,0)</f>
        <v/>
      </c>
    </row>
    <row r="4689" ht="15.75" customHeight="1">
      <c r="B4689" s="32" t="inlineStr">
        <is>
          <t>2.40</t>
        </is>
      </c>
      <c r="C4689" s="32" t="n">
        <v>8714199</v>
      </c>
      <c r="D4689" s="59" t="inlineStr">
        <is>
          <t xml:space="preserve">CAMBIO DE MUELLE ESPIRAL TRASERO DERECHO </t>
        </is>
      </c>
      <c r="E4689" s="34" t="inlineStr">
        <is>
          <t xml:space="preserve">cambio de muelle espiral trasero derecho </t>
        </is>
      </c>
      <c r="F4689" s="32" t="inlineStr">
        <is>
          <t>Unidad</t>
        </is>
      </c>
      <c r="G4689" s="35" t="inlineStr">
        <is>
          <t>suministro</t>
        </is>
      </c>
      <c r="H4689" s="159" t="n">
        <v>543771</v>
      </c>
      <c r="I4689" s="37" t="n">
        <v>158.91</v>
      </c>
      <c r="J4689" s="37" t="n">
        <v>151.76</v>
      </c>
      <c r="K4689" s="160">
        <f>H4689*(I4689/J4689)</f>
        <v/>
      </c>
      <c r="L4689" s="159" t="n">
        <v>659918.9387000001</v>
      </c>
      <c r="M4689" s="159" t="n">
        <v>640698</v>
      </c>
      <c r="N4689" s="159" t="n">
        <v>691953.84</v>
      </c>
      <c r="O4689" s="162">
        <f>MIN(K4689,L4689,M4689,N4689)</f>
        <v/>
      </c>
      <c r="P4689" s="162">
        <f>MAX(K4689,L4689,M4689,N4689)</f>
        <v/>
      </c>
      <c r="Q4689" s="162">
        <f>MEDIAN(K4689,L4689,M4689,N4689)</f>
        <v/>
      </c>
      <c r="R4689" s="162">
        <f>AVERAGE(K4689,L4689,M4689,N4689)</f>
        <v/>
      </c>
      <c r="S4689" s="162">
        <f>AVERAGE(O4689,Q4689)</f>
        <v/>
      </c>
      <c r="T4689" s="162">
        <f>AVERAGE(P4689,Q4689)</f>
        <v/>
      </c>
      <c r="U4689" s="41">
        <f>STDEVA(K4689,L4689,M4689,N4689)</f>
        <v/>
      </c>
      <c r="V4689" s="42">
        <f>U4689/Q4689</f>
        <v/>
      </c>
      <c r="W4689" s="43">
        <f>IF(X4689=O4689,"MENOR",IF(X4689=S4689,"PROM[MEN-MED]","PROMEDIO"))</f>
        <v/>
      </c>
      <c r="X4689" s="163">
        <f>IF(V4689&lt;=300%,O4689,IF(AND(V4689&gt;100%,V4689&lt;=150%),S4689,R4689))</f>
        <v/>
      </c>
      <c r="Y4689" s="162">
        <f>ROUND(X4689,0)</f>
        <v/>
      </c>
    </row>
    <row r="4690" ht="15.75" customHeight="1">
      <c r="B4690" s="32" t="inlineStr">
        <is>
          <t>2.41</t>
        </is>
      </c>
      <c r="C4690" s="32" t="n">
        <v>8714199</v>
      </c>
      <c r="D4690" s="59" t="inlineStr">
        <is>
          <t xml:space="preserve">CAMBIO DE CONJUNTO DEL BRAZO DE CONTROL SUPERIOR TRASERO </t>
        </is>
      </c>
      <c r="E4690" s="34" t="inlineStr">
        <is>
          <t xml:space="preserve">cambio de conjunto del brazo de control superior trasero </t>
        </is>
      </c>
      <c r="F4690" s="32" t="inlineStr">
        <is>
          <t>Unidad</t>
        </is>
      </c>
      <c r="G4690" s="35" t="inlineStr">
        <is>
          <t>suministro</t>
        </is>
      </c>
      <c r="H4690" s="159" t="n">
        <v>543771</v>
      </c>
      <c r="I4690" s="37" t="n">
        <v>158.91</v>
      </c>
      <c r="J4690" s="37" t="n">
        <v>151.76</v>
      </c>
      <c r="K4690" s="160">
        <f>H4690*(I4690/J4690)</f>
        <v/>
      </c>
      <c r="L4690" s="159" t="n">
        <v>672733.1681</v>
      </c>
      <c r="M4690" s="159" t="n">
        <v>653139</v>
      </c>
      <c r="N4690" s="159" t="n">
        <v>705390.12</v>
      </c>
      <c r="O4690" s="162">
        <f>MIN(K4690,L4690,M4690,N4690)</f>
        <v/>
      </c>
      <c r="P4690" s="162">
        <f>MAX(K4690,L4690,M4690,N4690)</f>
        <v/>
      </c>
      <c r="Q4690" s="162">
        <f>MEDIAN(K4690,L4690,M4690,N4690)</f>
        <v/>
      </c>
      <c r="R4690" s="162">
        <f>AVERAGE(K4690,L4690,M4690,N4690)</f>
        <v/>
      </c>
      <c r="S4690" s="162">
        <f>AVERAGE(O4690,Q4690)</f>
        <v/>
      </c>
      <c r="T4690" s="162">
        <f>AVERAGE(P4690,Q4690)</f>
        <v/>
      </c>
      <c r="U4690" s="41">
        <f>STDEVA(K4690,L4690,M4690,N4690)</f>
        <v/>
      </c>
      <c r="V4690" s="42">
        <f>U4690/Q4690</f>
        <v/>
      </c>
      <c r="W4690" s="43">
        <f>IF(X4690=O4690,"MENOR",IF(X4690=S4690,"PROM[MEN-MED]","PROMEDIO"))</f>
        <v/>
      </c>
      <c r="X4690" s="163">
        <f>IF(V4690&lt;=300%,O4690,IF(AND(V4690&gt;100%,V4690&lt;=150%),S4690,R4690))</f>
        <v/>
      </c>
      <c r="Y4690" s="162">
        <f>ROUND(X4690,0)</f>
        <v/>
      </c>
    </row>
    <row r="4691" ht="15.75" customHeight="1">
      <c r="B4691" s="32" t="inlineStr">
        <is>
          <t>2.42</t>
        </is>
      </c>
      <c r="C4691" s="32" t="n">
        <v>8714199</v>
      </c>
      <c r="D4691" s="59" t="inlineStr">
        <is>
          <t xml:space="preserve">CAMBIO DE CONJUNTO DEL BRAZO DE CONTROL INFERIOR  TRASERO </t>
        </is>
      </c>
      <c r="E4691" s="34" t="inlineStr">
        <is>
          <t xml:space="preserve">cambio de conjunto del brazo de control inferior  trasero </t>
        </is>
      </c>
      <c r="F4691" s="32" t="inlineStr">
        <is>
          <t>Unidad</t>
        </is>
      </c>
      <c r="G4691" s="35" t="inlineStr">
        <is>
          <t>suministro</t>
        </is>
      </c>
      <c r="H4691" s="159" t="n">
        <v>543771</v>
      </c>
      <c r="I4691" s="37" t="n">
        <v>158.91</v>
      </c>
      <c r="J4691" s="37" t="n">
        <v>151.76</v>
      </c>
      <c r="K4691" s="160">
        <f>H4691*(I4691/J4691)</f>
        <v/>
      </c>
      <c r="L4691" s="159" t="n">
        <v>666325.5416999999</v>
      </c>
      <c r="M4691" s="159" t="n">
        <v>646918</v>
      </c>
      <c r="N4691" s="159" t="n">
        <v>698671.4399999999</v>
      </c>
      <c r="O4691" s="162">
        <f>MIN(K4691,L4691,M4691,N4691)</f>
        <v/>
      </c>
      <c r="P4691" s="162">
        <f>MAX(K4691,L4691,M4691,N4691)</f>
        <v/>
      </c>
      <c r="Q4691" s="162">
        <f>MEDIAN(K4691,L4691,M4691,N4691)</f>
        <v/>
      </c>
      <c r="R4691" s="162">
        <f>AVERAGE(K4691,L4691,M4691,N4691)</f>
        <v/>
      </c>
      <c r="S4691" s="162">
        <f>AVERAGE(O4691,Q4691)</f>
        <v/>
      </c>
      <c r="T4691" s="162">
        <f>AVERAGE(P4691,Q4691)</f>
        <v/>
      </c>
      <c r="U4691" s="41">
        <f>STDEVA(K4691,L4691,M4691,N4691)</f>
        <v/>
      </c>
      <c r="V4691" s="42">
        <f>U4691/Q4691</f>
        <v/>
      </c>
      <c r="W4691" s="43">
        <f>IF(X4691=O4691,"MENOR",IF(X4691=S4691,"PROM[MEN-MED]","PROMEDIO"))</f>
        <v/>
      </c>
      <c r="X4691" s="163">
        <f>IF(V4691&lt;=300%,O4691,IF(AND(V4691&gt;100%,V4691&lt;=150%),S4691,R4691))</f>
        <v/>
      </c>
      <c r="Y4691" s="162">
        <f>ROUND(X4691,0)</f>
        <v/>
      </c>
    </row>
    <row r="4692" ht="15.75" customHeight="1">
      <c r="B4692" s="32" t="inlineStr">
        <is>
          <t>2.43</t>
        </is>
      </c>
      <c r="C4692" s="32" t="n">
        <v>8714199</v>
      </c>
      <c r="D4692" s="59" t="inlineStr">
        <is>
          <t xml:space="preserve">CAMBIO DE CONJUNTO DEL  VASTAGO DE CONTROL LATERAL TRASERO </t>
        </is>
      </c>
      <c r="E4692" s="34" t="inlineStr">
        <is>
          <t xml:space="preserve">cambio de conjunto del  vastago de control lateral trasero </t>
        </is>
      </c>
      <c r="F4692" s="32" t="inlineStr">
        <is>
          <t>Unidad</t>
        </is>
      </c>
      <c r="G4692" s="35" t="inlineStr">
        <is>
          <t>suministro</t>
        </is>
      </c>
      <c r="H4692" s="159" t="n">
        <v>543771</v>
      </c>
      <c r="I4692" s="37" t="n">
        <v>158.91</v>
      </c>
      <c r="J4692" s="37" t="n">
        <v>151.76</v>
      </c>
      <c r="K4692" s="160">
        <f>H4692*(I4692/J4692)</f>
        <v/>
      </c>
      <c r="L4692" s="159" t="n">
        <v>672733.1681</v>
      </c>
      <c r="M4692" s="159" t="n">
        <v>653139</v>
      </c>
      <c r="N4692" s="159" t="n">
        <v>705390.12</v>
      </c>
      <c r="O4692" s="162">
        <f>MIN(K4692,L4692,M4692,N4692)</f>
        <v/>
      </c>
      <c r="P4692" s="162">
        <f>MAX(K4692,L4692,M4692,N4692)</f>
        <v/>
      </c>
      <c r="Q4692" s="162">
        <f>MEDIAN(K4692,L4692,M4692,N4692)</f>
        <v/>
      </c>
      <c r="R4692" s="162">
        <f>AVERAGE(K4692,L4692,M4692,N4692)</f>
        <v/>
      </c>
      <c r="S4692" s="162">
        <f>AVERAGE(O4692,Q4692)</f>
        <v/>
      </c>
      <c r="T4692" s="162">
        <f>AVERAGE(P4692,Q4692)</f>
        <v/>
      </c>
      <c r="U4692" s="41">
        <f>STDEVA(K4692,L4692,M4692,N4692)</f>
        <v/>
      </c>
      <c r="V4692" s="42">
        <f>U4692/Q4692</f>
        <v/>
      </c>
      <c r="W4692" s="43">
        <f>IF(X4692=O4692,"MENOR",IF(X4692=S4692,"PROM[MEN-MED]","PROMEDIO"))</f>
        <v/>
      </c>
      <c r="X4692" s="163">
        <f>IF(V4692&lt;=300%,O4692,IF(AND(V4692&gt;100%,V4692&lt;=150%),S4692,R4692))</f>
        <v/>
      </c>
      <c r="Y4692" s="162">
        <f>ROUND(X4692,0)</f>
        <v/>
      </c>
    </row>
    <row r="4693" ht="15.75" customHeight="1">
      <c r="B4693" s="32" t="inlineStr">
        <is>
          <t>2.44</t>
        </is>
      </c>
      <c r="C4693" s="32" t="n">
        <v>8714199</v>
      </c>
      <c r="D4693" s="59" t="inlineStr">
        <is>
          <t xml:space="preserve">CAMBIO DE BARRA ESTABILIZADORA TRASERA </t>
        </is>
      </c>
      <c r="E4693" s="34" t="inlineStr">
        <is>
          <t xml:space="preserve">cambio de barra estabilizadora trasera </t>
        </is>
      </c>
      <c r="F4693" s="32" t="inlineStr">
        <is>
          <t>Unidad</t>
        </is>
      </c>
      <c r="G4693" s="35" t="inlineStr">
        <is>
          <t>suministro</t>
        </is>
      </c>
      <c r="H4693" s="159" t="n">
        <v>263730</v>
      </c>
      <c r="I4693" s="37" t="n">
        <v>158.91</v>
      </c>
      <c r="J4693" s="37" t="n">
        <v>151.76</v>
      </c>
      <c r="K4693" s="160">
        <f>H4693*(I4693/J4693)</f>
        <v/>
      </c>
      <c r="L4693" s="159" t="n">
        <v>499744.665</v>
      </c>
      <c r="M4693" s="159" t="n">
        <v>485189</v>
      </c>
      <c r="N4693" s="159" t="n">
        <v>524004.12</v>
      </c>
      <c r="O4693" s="162">
        <f>MIN(K4693,L4693,M4693,N4693)</f>
        <v/>
      </c>
      <c r="P4693" s="162">
        <f>MAX(K4693,L4693,M4693,N4693)</f>
        <v/>
      </c>
      <c r="Q4693" s="162">
        <f>MEDIAN(K4693,L4693,M4693,N4693)</f>
        <v/>
      </c>
      <c r="R4693" s="162">
        <f>AVERAGE(K4693,L4693,M4693,N4693)</f>
        <v/>
      </c>
      <c r="S4693" s="162">
        <f>AVERAGE(O4693,Q4693)</f>
        <v/>
      </c>
      <c r="T4693" s="162">
        <f>AVERAGE(P4693,Q4693)</f>
        <v/>
      </c>
      <c r="U4693" s="41">
        <f>STDEVA(K4693,L4693,M4693,N4693)</f>
        <v/>
      </c>
      <c r="V4693" s="42">
        <f>U4693/Q4693</f>
        <v/>
      </c>
      <c r="W4693" s="43">
        <f>IF(X4693=O4693,"MENOR",IF(X4693=S4693,"PROM[MEN-MED]","PROMEDIO"))</f>
        <v/>
      </c>
      <c r="X4693" s="163">
        <f>IF(V4693&lt;=300%,O4693,IF(AND(V4693&gt;100%,V4693&lt;=150%),S4693,R4693))</f>
        <v/>
      </c>
      <c r="Y4693" s="162">
        <f>ROUND(X4693,0)</f>
        <v/>
      </c>
    </row>
    <row r="4694" ht="15.75" customHeight="1">
      <c r="B4694" s="32" t="inlineStr">
        <is>
          <t>2.45</t>
        </is>
      </c>
      <c r="C4694" s="32" t="n">
        <v>8714199</v>
      </c>
      <c r="D4694" s="59" t="inlineStr">
        <is>
          <t xml:space="preserve">CAMBIO DE CONJUNTO DEL ESTABILIZADOR TRASERO DERECHO </t>
        </is>
      </c>
      <c r="E4694" s="34" t="inlineStr">
        <is>
          <t xml:space="preserve">cambio de conjunto del estabilizador trasero derecho </t>
        </is>
      </c>
      <c r="F4694" s="32" t="inlineStr">
        <is>
          <t>Unidad</t>
        </is>
      </c>
      <c r="G4694" s="35" t="inlineStr">
        <is>
          <t>suministro</t>
        </is>
      </c>
      <c r="H4694" s="159" t="n">
        <v>410372</v>
      </c>
      <c r="I4694" s="37" t="n">
        <v>158.91</v>
      </c>
      <c r="J4694" s="37" t="n">
        <v>151.76</v>
      </c>
      <c r="K4694" s="160">
        <f>H4694*(I4694/J4694)</f>
        <v/>
      </c>
      <c r="L4694" s="159" t="n">
        <v>509354.5695</v>
      </c>
      <c r="M4694" s="159" t="n">
        <v>494519</v>
      </c>
      <c r="N4694" s="159" t="n">
        <v>534080.52</v>
      </c>
      <c r="O4694" s="162">
        <f>MIN(K4694,L4694,M4694,N4694)</f>
        <v/>
      </c>
      <c r="P4694" s="162">
        <f>MAX(K4694,L4694,M4694,N4694)</f>
        <v/>
      </c>
      <c r="Q4694" s="162">
        <f>MEDIAN(K4694,L4694,M4694,N4694)</f>
        <v/>
      </c>
      <c r="R4694" s="162">
        <f>AVERAGE(K4694,L4694,M4694,N4694)</f>
        <v/>
      </c>
      <c r="S4694" s="162">
        <f>AVERAGE(O4694,Q4694)</f>
        <v/>
      </c>
      <c r="T4694" s="162">
        <f>AVERAGE(P4694,Q4694)</f>
        <v/>
      </c>
      <c r="U4694" s="41">
        <f>STDEVA(K4694,L4694,M4694,N4694)</f>
        <v/>
      </c>
      <c r="V4694" s="42">
        <f>U4694/Q4694</f>
        <v/>
      </c>
      <c r="W4694" s="43">
        <f>IF(X4694=O4694,"MENOR",IF(X4694=S4694,"PROM[MEN-MED]","PROMEDIO"))</f>
        <v/>
      </c>
      <c r="X4694" s="163">
        <f>IF(V4694&lt;=300%,O4694,IF(AND(V4694&gt;100%,V4694&lt;=150%),S4694,R4694))</f>
        <v/>
      </c>
      <c r="Y4694" s="162">
        <f>ROUND(X4694,0)</f>
        <v/>
      </c>
    </row>
    <row r="4695" ht="15.75" customHeight="1">
      <c r="B4695" s="32" t="inlineStr">
        <is>
          <t>2.46</t>
        </is>
      </c>
      <c r="C4695" s="32" t="n">
        <v>8714199</v>
      </c>
      <c r="D4695" s="59" t="inlineStr">
        <is>
          <t xml:space="preserve">CAMBIO DE CONJUNTO DEL ESTABILIZADOR TRASERO IZQUIERDO </t>
        </is>
      </c>
      <c r="E4695" s="34" t="inlineStr">
        <is>
          <t xml:space="preserve">cambio de conjunto del estabilizador trasero izquierdo </t>
        </is>
      </c>
      <c r="F4695" s="32" t="inlineStr">
        <is>
          <t>Unidad</t>
        </is>
      </c>
      <c r="G4695" s="35" t="inlineStr">
        <is>
          <t>suministro</t>
        </is>
      </c>
      <c r="H4695" s="159" t="n">
        <v>410372</v>
      </c>
      <c r="I4695" s="37" t="n">
        <v>158.91</v>
      </c>
      <c r="J4695" s="37" t="n">
        <v>151.76</v>
      </c>
      <c r="K4695" s="160">
        <f>H4695*(I4695/J4695)</f>
        <v/>
      </c>
      <c r="L4695" s="159" t="n">
        <v>494938.6953</v>
      </c>
      <c r="M4695" s="159" t="n">
        <v>480523</v>
      </c>
      <c r="N4695" s="159" t="n">
        <v>518964.84</v>
      </c>
      <c r="O4695" s="162">
        <f>MIN(K4695,L4695,M4695,N4695)</f>
        <v/>
      </c>
      <c r="P4695" s="162">
        <f>MAX(K4695,L4695,M4695,N4695)</f>
        <v/>
      </c>
      <c r="Q4695" s="162">
        <f>MEDIAN(K4695,L4695,M4695,N4695)</f>
        <v/>
      </c>
      <c r="R4695" s="162">
        <f>AVERAGE(K4695,L4695,M4695,N4695)</f>
        <v/>
      </c>
      <c r="S4695" s="162">
        <f>AVERAGE(O4695,Q4695)</f>
        <v/>
      </c>
      <c r="T4695" s="162">
        <f>AVERAGE(P4695,Q4695)</f>
        <v/>
      </c>
      <c r="U4695" s="41">
        <f>STDEVA(K4695,L4695,M4695,N4695)</f>
        <v/>
      </c>
      <c r="V4695" s="42">
        <f>U4695/Q4695</f>
        <v/>
      </c>
      <c r="W4695" s="43">
        <f>IF(X4695=O4695,"MENOR",IF(X4695=S4695,"PROM[MEN-MED]","PROMEDIO"))</f>
        <v/>
      </c>
      <c r="X4695" s="163">
        <f>IF(V4695&lt;=300%,O4695,IF(AND(V4695&gt;100%,V4695&lt;=150%),S4695,R4695))</f>
        <v/>
      </c>
      <c r="Y4695" s="162">
        <f>ROUND(X4695,0)</f>
        <v/>
      </c>
    </row>
    <row r="4696" ht="15.75" customHeight="1">
      <c r="B4696" s="32" t="inlineStr">
        <is>
          <t>2.47</t>
        </is>
      </c>
      <c r="C4696" s="32" t="n">
        <v>8714199</v>
      </c>
      <c r="D4696" s="59" t="inlineStr">
        <is>
          <t xml:space="preserve">CAMBIO DE CASQUILLOS DEL ESTABILIZADOR TRASERO </t>
        </is>
      </c>
      <c r="E4696" s="34" t="inlineStr">
        <is>
          <t xml:space="preserve">cambio de casquillos del estabilizador trasero </t>
        </is>
      </c>
      <c r="F4696" s="32" t="inlineStr">
        <is>
          <t>Unidad</t>
        </is>
      </c>
      <c r="G4696" s="35" t="inlineStr">
        <is>
          <t>suministro</t>
        </is>
      </c>
      <c r="H4696" s="159" t="n">
        <v>410372</v>
      </c>
      <c r="I4696" s="37" t="n">
        <v>158.91</v>
      </c>
      <c r="J4696" s="37" t="n">
        <v>151.76</v>
      </c>
      <c r="K4696" s="160">
        <f>H4696*(I4696/J4696)</f>
        <v/>
      </c>
      <c r="L4696" s="159" t="n">
        <v>499744.665</v>
      </c>
      <c r="M4696" s="159" t="n">
        <v>485189</v>
      </c>
      <c r="N4696" s="159" t="n">
        <v>524004.12</v>
      </c>
      <c r="O4696" s="162">
        <f>MIN(K4696,L4696,M4696,N4696)</f>
        <v/>
      </c>
      <c r="P4696" s="162">
        <f>MAX(K4696,L4696,M4696,N4696)</f>
        <v/>
      </c>
      <c r="Q4696" s="162">
        <f>MEDIAN(K4696,L4696,M4696,N4696)</f>
        <v/>
      </c>
      <c r="R4696" s="162">
        <f>AVERAGE(K4696,L4696,M4696,N4696)</f>
        <v/>
      </c>
      <c r="S4696" s="162">
        <f>AVERAGE(O4696,Q4696)</f>
        <v/>
      </c>
      <c r="T4696" s="162">
        <f>AVERAGE(P4696,Q4696)</f>
        <v/>
      </c>
      <c r="U4696" s="41">
        <f>STDEVA(K4696,L4696,M4696,N4696)</f>
        <v/>
      </c>
      <c r="V4696" s="42">
        <f>U4696/Q4696</f>
        <v/>
      </c>
      <c r="W4696" s="43">
        <f>IF(X4696=O4696,"MENOR",IF(X4696=S4696,"PROM[MEN-MED]","PROMEDIO"))</f>
        <v/>
      </c>
      <c r="X4696" s="163">
        <f>IF(V4696&lt;=300%,O4696,IF(AND(V4696&gt;100%,V4696&lt;=150%),S4696,R4696))</f>
        <v/>
      </c>
      <c r="Y4696" s="162">
        <f>ROUND(X4696,0)</f>
        <v/>
      </c>
    </row>
    <row r="4697" ht="15.75" customHeight="1">
      <c r="B4697" s="32" t="inlineStr">
        <is>
          <t>2.48</t>
        </is>
      </c>
      <c r="C4697" s="32" t="n">
        <v>8714199</v>
      </c>
      <c r="D4697" s="59" t="inlineStr">
        <is>
          <t xml:space="preserve">CAMBIO DE SOPORTE DEL ESTABILIZADOR TRASERO </t>
        </is>
      </c>
      <c r="E4697" s="34" t="inlineStr">
        <is>
          <t xml:space="preserve">cambio de soporte del estabilizador trasero </t>
        </is>
      </c>
      <c r="F4697" s="32" t="inlineStr">
        <is>
          <t>Unidad</t>
        </is>
      </c>
      <c r="G4697" s="35" t="inlineStr">
        <is>
          <t>suministro</t>
        </is>
      </c>
      <c r="H4697" s="159" t="n">
        <v>410372</v>
      </c>
      <c r="I4697" s="37" t="n">
        <v>158.91</v>
      </c>
      <c r="J4697" s="37" t="n">
        <v>151.76</v>
      </c>
      <c r="K4697" s="160">
        <f>H4697*(I4697/J4697)</f>
        <v/>
      </c>
      <c r="L4697" s="159" t="n">
        <v>494938.6953</v>
      </c>
      <c r="M4697" s="159" t="n">
        <v>480523</v>
      </c>
      <c r="N4697" s="159" t="n">
        <v>518964.84</v>
      </c>
      <c r="O4697" s="162">
        <f>MIN(K4697,L4697,M4697,N4697)</f>
        <v/>
      </c>
      <c r="P4697" s="162">
        <f>MAX(K4697,L4697,M4697,N4697)</f>
        <v/>
      </c>
      <c r="Q4697" s="162">
        <f>MEDIAN(K4697,L4697,M4697,N4697)</f>
        <v/>
      </c>
      <c r="R4697" s="162">
        <f>AVERAGE(K4697,L4697,M4697,N4697)</f>
        <v/>
      </c>
      <c r="S4697" s="162">
        <f>AVERAGE(O4697,Q4697)</f>
        <v/>
      </c>
      <c r="T4697" s="162">
        <f>AVERAGE(P4697,Q4697)</f>
        <v/>
      </c>
      <c r="U4697" s="41">
        <f>STDEVA(K4697,L4697,M4697,N4697)</f>
        <v/>
      </c>
      <c r="V4697" s="42">
        <f>U4697/Q4697</f>
        <v/>
      </c>
      <c r="W4697" s="43">
        <f>IF(X4697=O4697,"MENOR",IF(X4697=S4697,"PROM[MEN-MED]","PROMEDIO"))</f>
        <v/>
      </c>
      <c r="X4697" s="163">
        <f>IF(V4697&lt;=300%,O4697,IF(AND(V4697&gt;100%,V4697&lt;=150%),S4697,R4697))</f>
        <v/>
      </c>
      <c r="Y4697" s="162">
        <f>ROUND(X4697,0)</f>
        <v/>
      </c>
    </row>
    <row r="4698" ht="15.75" customHeight="1">
      <c r="B4698" s="26" t="inlineStr">
        <is>
          <t>3.</t>
        </is>
      </c>
      <c r="C4698" s="142" t="inlineStr">
        <is>
          <t>SISTEMA DE DIRECCIÓN</t>
        </is>
      </c>
      <c r="H4698" s="157" t="n"/>
      <c r="I4698" s="29" t="n"/>
      <c r="J4698" s="29" t="n"/>
      <c r="K4698" s="157" t="n"/>
      <c r="L4698" s="157" t="n"/>
      <c r="M4698" s="157" t="n"/>
      <c r="N4698" s="157" t="n"/>
      <c r="O4698" s="29" t="n"/>
      <c r="P4698" s="29" t="n"/>
      <c r="Q4698" s="29" t="n"/>
      <c r="R4698" s="29" t="n"/>
      <c r="S4698" s="29" t="n"/>
      <c r="T4698" s="29" t="n"/>
      <c r="U4698" s="29" t="n"/>
      <c r="V4698" s="75" t="n"/>
      <c r="W4698" s="29" t="n"/>
      <c r="X4698" s="29" t="n"/>
      <c r="Y4698" s="29" t="n"/>
    </row>
    <row r="4699" ht="15.75" customHeight="1">
      <c r="B4699" s="32" t="inlineStr">
        <is>
          <t>3.1</t>
        </is>
      </c>
      <c r="C4699" s="32" t="n">
        <v>8714199</v>
      </c>
      <c r="D4699" s="58" t="inlineStr">
        <is>
          <t xml:space="preserve">CAMBIO DE CONJUNTO DE LA BOMBA DE PALETAS </t>
        </is>
      </c>
      <c r="E4699" s="56" t="inlineStr">
        <is>
          <t xml:space="preserve">cambio de conjunto de la bomba de paletas </t>
        </is>
      </c>
      <c r="F4699" s="32" t="inlineStr">
        <is>
          <t>Unidad</t>
        </is>
      </c>
      <c r="G4699" s="35" t="inlineStr">
        <is>
          <t>suministro</t>
        </is>
      </c>
      <c r="H4699" s="159" t="n">
        <v>1079628</v>
      </c>
      <c r="I4699" s="37" t="n">
        <v>158.91</v>
      </c>
      <c r="J4699" s="37" t="n">
        <v>151.76</v>
      </c>
      <c r="K4699" s="160">
        <f>H4699*(I4699/J4699)</f>
        <v/>
      </c>
      <c r="L4699" s="159" t="n">
        <v>1345465.3128</v>
      </c>
      <c r="M4699" s="159" t="n">
        <v>1306277</v>
      </c>
      <c r="N4699" s="159" t="n">
        <v>1410779.16</v>
      </c>
      <c r="O4699" s="162">
        <f>MIN(K4699,L4699,M4699,N4699)</f>
        <v/>
      </c>
      <c r="P4699" s="162">
        <f>MAX(K4699,L4699,M4699,N4699)</f>
        <v/>
      </c>
      <c r="Q4699" s="162">
        <f>MEDIAN(K4699,L4699,M4699,N4699)</f>
        <v/>
      </c>
      <c r="R4699" s="162">
        <f>AVERAGE(K4699,L4699,M4699,N4699)</f>
        <v/>
      </c>
      <c r="S4699" s="162">
        <f>AVERAGE(O4699,Q4699)</f>
        <v/>
      </c>
      <c r="T4699" s="162">
        <f>AVERAGE(P4699,Q4699)</f>
        <v/>
      </c>
      <c r="U4699" s="41">
        <f>STDEVA(K4699,L4699,M4699,N4699)</f>
        <v/>
      </c>
      <c r="V4699" s="42">
        <f>U4699/Q4699</f>
        <v/>
      </c>
      <c r="W4699" s="43">
        <f>IF(X4699=O4699,"MENOR",IF(X4699=S4699,"PROM[MEN-MED]","PROMEDIO"))</f>
        <v/>
      </c>
      <c r="X4699" s="163">
        <f>IF(V4699&lt;=300%,O4699,IF(AND(V4699&gt;100%,V4699&lt;=150%),S4699,R4699))</f>
        <v/>
      </c>
      <c r="Y4699" s="162">
        <f>ROUND(X4699,0)</f>
        <v/>
      </c>
    </row>
    <row r="4700" ht="15.75" customHeight="1">
      <c r="B4700" s="32" t="inlineStr">
        <is>
          <t>3.2</t>
        </is>
      </c>
      <c r="C4700" s="32" t="n">
        <v>8714199</v>
      </c>
      <c r="D4700" s="59" t="inlineStr">
        <is>
          <t xml:space="preserve">CAMBIO DE TUBO DE ALIMENTACION DE PRESION DE LA BOMBA </t>
        </is>
      </c>
      <c r="E4700" s="34" t="inlineStr">
        <is>
          <t xml:space="preserve">cambio de tubo de alimentacion de presion de la bomba </t>
        </is>
      </c>
      <c r="F4700" s="32" t="inlineStr">
        <is>
          <t>Juego</t>
        </is>
      </c>
      <c r="G4700" s="35" t="inlineStr">
        <is>
          <t>suministro</t>
        </is>
      </c>
      <c r="H4700" s="159" t="n">
        <v>1079628</v>
      </c>
      <c r="I4700" s="37" t="n">
        <v>158.91</v>
      </c>
      <c r="J4700" s="37" t="n">
        <v>151.76</v>
      </c>
      <c r="K4700" s="160">
        <f>H4700*(I4700/J4700)</f>
        <v/>
      </c>
      <c r="L4700" s="159" t="n">
        <v>1358279.5422</v>
      </c>
      <c r="M4700" s="159" t="n">
        <v>1318718</v>
      </c>
      <c r="N4700" s="159" t="n">
        <v>1424215.44</v>
      </c>
      <c r="O4700" s="162">
        <f>MIN(K4700,L4700,M4700,N4700)</f>
        <v/>
      </c>
      <c r="P4700" s="162">
        <f>MAX(K4700,L4700,M4700,N4700)</f>
        <v/>
      </c>
      <c r="Q4700" s="162">
        <f>MEDIAN(K4700,L4700,M4700,N4700)</f>
        <v/>
      </c>
      <c r="R4700" s="162">
        <f>AVERAGE(K4700,L4700,M4700,N4700)</f>
        <v/>
      </c>
      <c r="S4700" s="162">
        <f>AVERAGE(O4700,Q4700)</f>
        <v/>
      </c>
      <c r="T4700" s="162">
        <f>AVERAGE(P4700,Q4700)</f>
        <v/>
      </c>
      <c r="U4700" s="41">
        <f>STDEVA(K4700,L4700,M4700,N4700)</f>
        <v/>
      </c>
      <c r="V4700" s="42">
        <f>U4700/Q4700</f>
        <v/>
      </c>
      <c r="W4700" s="43">
        <f>IF(X4700=O4700,"MENOR",IF(X4700=S4700,"PROM[MEN-MED]","PROMEDIO"))</f>
        <v/>
      </c>
      <c r="X4700" s="163">
        <f>IF(V4700&lt;=300%,O4700,IF(AND(V4700&gt;100%,V4700&lt;=150%),S4700,R4700))</f>
        <v/>
      </c>
      <c r="Y4700" s="162">
        <f>ROUND(X4700,0)</f>
        <v/>
      </c>
    </row>
    <row r="4701" ht="15.75" customHeight="1">
      <c r="B4701" s="32" t="inlineStr">
        <is>
          <t>3.3</t>
        </is>
      </c>
      <c r="C4701" s="32" t="n">
        <v>8714199</v>
      </c>
      <c r="D4701" s="58" t="inlineStr">
        <is>
          <t xml:space="preserve">CAMBIO DE MANGUERA DEL DEPOSITO DE ACEITE A LA BOMBA </t>
        </is>
      </c>
      <c r="E4701" s="56" t="inlineStr">
        <is>
          <t xml:space="preserve">cambio de manguera del deposito de aceite a la bomba </t>
        </is>
      </c>
      <c r="F4701" s="32" t="inlineStr">
        <is>
          <t>Unidad</t>
        </is>
      </c>
      <c r="G4701" s="35" t="inlineStr">
        <is>
          <t>suministro</t>
        </is>
      </c>
      <c r="H4701" s="159" t="n">
        <v>273581</v>
      </c>
      <c r="I4701" s="37" t="n">
        <v>158.91</v>
      </c>
      <c r="J4701" s="37" t="n">
        <v>151.76</v>
      </c>
      <c r="K4701" s="160">
        <f>H4701*(I4701/J4701)</f>
        <v/>
      </c>
      <c r="L4701" s="159" t="n">
        <v>329959.4753</v>
      </c>
      <c r="M4701" s="159" t="n">
        <v>320349</v>
      </c>
      <c r="N4701" s="159" t="n">
        <v>345976.92</v>
      </c>
      <c r="O4701" s="162">
        <f>MIN(K4701,L4701,M4701,N4701)</f>
        <v/>
      </c>
      <c r="P4701" s="162">
        <f>MAX(K4701,L4701,M4701,N4701)</f>
        <v/>
      </c>
      <c r="Q4701" s="162">
        <f>MEDIAN(K4701,L4701,M4701,N4701)</f>
        <v/>
      </c>
      <c r="R4701" s="162">
        <f>AVERAGE(K4701,L4701,M4701,N4701)</f>
        <v/>
      </c>
      <c r="S4701" s="162">
        <f>AVERAGE(O4701,Q4701)</f>
        <v/>
      </c>
      <c r="T4701" s="162">
        <f>AVERAGE(P4701,Q4701)</f>
        <v/>
      </c>
      <c r="U4701" s="41">
        <f>STDEVA(K4701,L4701,M4701,N4701)</f>
        <v/>
      </c>
      <c r="V4701" s="42">
        <f>U4701/Q4701</f>
        <v/>
      </c>
      <c r="W4701" s="43">
        <f>IF(X4701=O4701,"MENOR",IF(X4701=S4701,"PROM[MEN-MED]","PROMEDIO"))</f>
        <v/>
      </c>
      <c r="X4701" s="163">
        <f>IF(V4701&lt;=300%,O4701,IF(AND(V4701&gt;100%,V4701&lt;=150%),S4701,R4701))</f>
        <v/>
      </c>
      <c r="Y4701" s="162">
        <f>ROUND(X4701,0)</f>
        <v/>
      </c>
    </row>
    <row r="4702" ht="15.75" customHeight="1">
      <c r="B4702" s="32" t="inlineStr">
        <is>
          <t>3.4</t>
        </is>
      </c>
      <c r="C4702" s="32" t="n">
        <v>8714199</v>
      </c>
      <c r="D4702" s="59" t="inlineStr">
        <is>
          <t xml:space="preserve">CAMBIO DE CONJUNTO DE LA COLUMNA DE DIRECCION </t>
        </is>
      </c>
      <c r="E4702" s="34" t="inlineStr">
        <is>
          <t xml:space="preserve">cambio de conjunto de la columna de direccion </t>
        </is>
      </c>
      <c r="F4702" s="32" t="inlineStr">
        <is>
          <t>Unidad</t>
        </is>
      </c>
      <c r="G4702" s="35" t="inlineStr">
        <is>
          <t>suministro</t>
        </is>
      </c>
      <c r="H4702" s="159" t="n">
        <v>957534</v>
      </c>
      <c r="I4702" s="37" t="n">
        <v>158.91</v>
      </c>
      <c r="J4702" s="37" t="n">
        <v>151.76</v>
      </c>
      <c r="K4702" s="160">
        <f>H4702*(I4702/J4702)</f>
        <v/>
      </c>
      <c r="L4702" s="159" t="n">
        <v>1199706.9252</v>
      </c>
      <c r="M4702" s="159" t="n">
        <v>1164764</v>
      </c>
      <c r="N4702" s="159" t="n">
        <v>1257945.12</v>
      </c>
      <c r="O4702" s="162">
        <f>MIN(K4702,L4702,M4702,N4702)</f>
        <v/>
      </c>
      <c r="P4702" s="162">
        <f>MAX(K4702,L4702,M4702,N4702)</f>
        <v/>
      </c>
      <c r="Q4702" s="162">
        <f>MEDIAN(K4702,L4702,M4702,N4702)</f>
        <v/>
      </c>
      <c r="R4702" s="162">
        <f>AVERAGE(K4702,L4702,M4702,N4702)</f>
        <v/>
      </c>
      <c r="S4702" s="162">
        <f>AVERAGE(O4702,Q4702)</f>
        <v/>
      </c>
      <c r="T4702" s="162">
        <f>AVERAGE(P4702,Q4702)</f>
        <v/>
      </c>
      <c r="U4702" s="41">
        <f>STDEVA(K4702,L4702,M4702,N4702)</f>
        <v/>
      </c>
      <c r="V4702" s="42">
        <f>U4702/Q4702</f>
        <v/>
      </c>
      <c r="W4702" s="43">
        <f>IF(X4702=O4702,"MENOR",IF(X4702=S4702,"PROM[MEN-MED]","PROMEDIO"))</f>
        <v/>
      </c>
      <c r="X4702" s="163">
        <f>IF(V4702&lt;=300%,O4702,IF(AND(V4702&gt;100%,V4702&lt;=150%),S4702,R4702))</f>
        <v/>
      </c>
      <c r="Y4702" s="162">
        <f>ROUND(X4702,0)</f>
        <v/>
      </c>
    </row>
    <row r="4703" ht="15.75" customHeight="1">
      <c r="B4703" s="32" t="inlineStr">
        <is>
          <t>3.5</t>
        </is>
      </c>
      <c r="C4703" s="32" t="n">
        <v>8714199</v>
      </c>
      <c r="D4703" s="59" t="inlineStr">
        <is>
          <t>CAMBIO DE CONJUNTO DEL JUEGO DE INTERRUPTORES CON SUBCONJUNTO DEL CABLE ESPIRAL</t>
        </is>
      </c>
      <c r="E4703" s="56" t="inlineStr">
        <is>
          <t>cambio de conjunto del juego de interruptores con subconjunto del cable espiral</t>
        </is>
      </c>
      <c r="F4703" s="32" t="inlineStr">
        <is>
          <t>Juego</t>
        </is>
      </c>
      <c r="G4703" s="35" t="inlineStr">
        <is>
          <t>suministro</t>
        </is>
      </c>
      <c r="H4703" s="159" t="n">
        <v>273581</v>
      </c>
      <c r="I4703" s="37" t="n">
        <v>158.91</v>
      </c>
      <c r="J4703" s="37" t="n">
        <v>151.76</v>
      </c>
      <c r="K4703" s="160">
        <f>H4703*(I4703/J4703)</f>
        <v/>
      </c>
      <c r="L4703" s="159" t="n">
        <v>329959.4753</v>
      </c>
      <c r="M4703" s="159" t="n">
        <v>320349</v>
      </c>
      <c r="N4703" s="159" t="n">
        <v>345976.92</v>
      </c>
      <c r="O4703" s="162">
        <f>MIN(K4703,L4703,M4703,N4703)</f>
        <v/>
      </c>
      <c r="P4703" s="162">
        <f>MAX(K4703,L4703,M4703,N4703)</f>
        <v/>
      </c>
      <c r="Q4703" s="162">
        <f>MEDIAN(K4703,L4703,M4703,N4703)</f>
        <v/>
      </c>
      <c r="R4703" s="162">
        <f>AVERAGE(K4703,L4703,M4703,N4703)</f>
        <v/>
      </c>
      <c r="S4703" s="162">
        <f>AVERAGE(O4703,Q4703)</f>
        <v/>
      </c>
      <c r="T4703" s="162">
        <f>AVERAGE(P4703,Q4703)</f>
        <v/>
      </c>
      <c r="U4703" s="41">
        <f>STDEVA(K4703,L4703,M4703,N4703)</f>
        <v/>
      </c>
      <c r="V4703" s="42">
        <f>U4703/Q4703</f>
        <v/>
      </c>
      <c r="W4703" s="43">
        <f>IF(X4703=O4703,"MENOR",IF(X4703=S4703,"PROM[MEN-MED]","PROMEDIO"))</f>
        <v/>
      </c>
      <c r="X4703" s="163">
        <f>IF(V4703&lt;=300%,O4703,IF(AND(V4703&gt;100%,V4703&lt;=150%),S4703,R4703))</f>
        <v/>
      </c>
      <c r="Y4703" s="162">
        <f>ROUND(X4703,0)</f>
        <v/>
      </c>
    </row>
    <row r="4704" ht="15.75" customHeight="1">
      <c r="B4704" s="32" t="inlineStr">
        <is>
          <t>3.6</t>
        </is>
      </c>
      <c r="C4704" s="32" t="n">
        <v>8714199</v>
      </c>
      <c r="D4704" s="59" t="inlineStr">
        <is>
          <t xml:space="preserve">CAMBIO DE CONJUNTO DEL EJE INTERMEDIO DE DIRECCION </t>
        </is>
      </c>
      <c r="E4704" s="56" t="inlineStr">
        <is>
          <t xml:space="preserve">cambio de conjunto del eje intermedio de direccion </t>
        </is>
      </c>
      <c r="F4704" s="32" t="inlineStr">
        <is>
          <t>Unidad</t>
        </is>
      </c>
      <c r="G4704" s="35" t="inlineStr">
        <is>
          <t>suministro</t>
        </is>
      </c>
      <c r="H4704" s="159" t="n">
        <v>957534</v>
      </c>
      <c r="I4704" s="37" t="n">
        <v>158.91</v>
      </c>
      <c r="J4704" s="37" t="n">
        <v>151.76</v>
      </c>
      <c r="K4704" s="160">
        <f>H4704*(I4704/J4704)</f>
        <v/>
      </c>
      <c r="L4704" s="159" t="n">
        <v>1188494.3406</v>
      </c>
      <c r="M4704" s="159" t="n">
        <v>1153878</v>
      </c>
      <c r="N4704" s="159" t="n">
        <v>1246188.24</v>
      </c>
      <c r="O4704" s="162">
        <f>MIN(K4704,L4704,M4704,N4704)</f>
        <v/>
      </c>
      <c r="P4704" s="162">
        <f>MAX(K4704,L4704,M4704,N4704)</f>
        <v/>
      </c>
      <c r="Q4704" s="162">
        <f>MEDIAN(K4704,L4704,M4704,N4704)</f>
        <v/>
      </c>
      <c r="R4704" s="162">
        <f>AVERAGE(K4704,L4704,M4704,N4704)</f>
        <v/>
      </c>
      <c r="S4704" s="162">
        <f>AVERAGE(O4704,Q4704)</f>
        <v/>
      </c>
      <c r="T4704" s="162">
        <f>AVERAGE(P4704,Q4704)</f>
        <v/>
      </c>
      <c r="U4704" s="41">
        <f>STDEVA(K4704,L4704,M4704,N4704)</f>
        <v/>
      </c>
      <c r="V4704" s="42">
        <f>U4704/Q4704</f>
        <v/>
      </c>
      <c r="W4704" s="43">
        <f>IF(X4704=O4704,"MENOR",IF(X4704=S4704,"PROM[MEN-MED]","PROMEDIO"))</f>
        <v/>
      </c>
      <c r="X4704" s="163">
        <f>IF(V4704&lt;=300%,O4704,IF(AND(V4704&gt;100%,V4704&lt;=150%),S4704,R4704))</f>
        <v/>
      </c>
      <c r="Y4704" s="162">
        <f>ROUND(X4704,0)</f>
        <v/>
      </c>
    </row>
    <row r="4705" ht="15.75" customHeight="1">
      <c r="B4705" s="32" t="inlineStr">
        <is>
          <t>3.7</t>
        </is>
      </c>
      <c r="C4705" s="32" t="n">
        <v>8714199</v>
      </c>
      <c r="D4705" s="59" t="inlineStr">
        <is>
          <t xml:space="preserve">CAMBIO DE SUBCONJUNTO DE LA CUBIERTA DEL ORIFICIO DE LA COLUMNA DE DIRECCION </t>
        </is>
      </c>
      <c r="E4705" s="34" t="inlineStr">
        <is>
          <t xml:space="preserve">cambio de subconjunto de la cubierta del orificio de la columna de direccion </t>
        </is>
      </c>
      <c r="F4705" s="32" t="inlineStr">
        <is>
          <t>Unidad</t>
        </is>
      </c>
      <c r="G4705" s="35" t="inlineStr">
        <is>
          <t>suministro</t>
        </is>
      </c>
      <c r="H4705" s="159" t="n">
        <v>957534</v>
      </c>
      <c r="I4705" s="37" t="n">
        <v>158.91</v>
      </c>
      <c r="J4705" s="37" t="n">
        <v>151.76</v>
      </c>
      <c r="K4705" s="160">
        <f>H4705*(I4705/J4705)</f>
        <v/>
      </c>
      <c r="L4705" s="159" t="n">
        <v>1199706.9252</v>
      </c>
      <c r="M4705" s="159" t="n">
        <v>1164764</v>
      </c>
      <c r="N4705" s="159" t="n">
        <v>1257945.12</v>
      </c>
      <c r="O4705" s="162">
        <f>MIN(K4705,L4705,M4705,N4705)</f>
        <v/>
      </c>
      <c r="P4705" s="162">
        <f>MAX(K4705,L4705,M4705,N4705)</f>
        <v/>
      </c>
      <c r="Q4705" s="162">
        <f>MEDIAN(K4705,L4705,M4705,N4705)</f>
        <v/>
      </c>
      <c r="R4705" s="162">
        <f>AVERAGE(K4705,L4705,M4705,N4705)</f>
        <v/>
      </c>
      <c r="S4705" s="162">
        <f>AVERAGE(O4705,Q4705)</f>
        <v/>
      </c>
      <c r="T4705" s="162">
        <f>AVERAGE(P4705,Q4705)</f>
        <v/>
      </c>
      <c r="U4705" s="41">
        <f>STDEVA(K4705,L4705,M4705,N4705)</f>
        <v/>
      </c>
      <c r="V4705" s="42">
        <f>U4705/Q4705</f>
        <v/>
      </c>
      <c r="W4705" s="43">
        <f>IF(X4705=O4705,"MENOR",IF(X4705=S4705,"PROM[MEN-MED]","PROMEDIO"))</f>
        <v/>
      </c>
      <c r="X4705" s="163">
        <f>IF(V4705&lt;=300%,O4705,IF(AND(V4705&gt;100%,V4705&lt;=150%),S4705,R4705))</f>
        <v/>
      </c>
      <c r="Y4705" s="162">
        <f>ROUND(X4705,0)</f>
        <v/>
      </c>
    </row>
    <row r="4706" ht="15.75" customHeight="1">
      <c r="B4706" s="32" t="inlineStr">
        <is>
          <t>3.8</t>
        </is>
      </c>
      <c r="C4706" s="32" t="n">
        <v>8714199</v>
      </c>
      <c r="D4706" s="59" t="inlineStr">
        <is>
          <t>CAMBIO DE SUBCONJUNTO DEL EJE INTERMEDIO DE DIRECCION NO.2</t>
        </is>
      </c>
      <c r="E4706" s="34" t="inlineStr">
        <is>
          <t>cambio de subconjunto del eje intermedio de direccion no.2</t>
        </is>
      </c>
      <c r="F4706" s="32" t="inlineStr">
        <is>
          <t>Unidad</t>
        </is>
      </c>
      <c r="G4706" s="35" t="inlineStr">
        <is>
          <t>suministro</t>
        </is>
      </c>
      <c r="H4706" s="159" t="n">
        <v>957534</v>
      </c>
      <c r="I4706" s="37" t="n">
        <v>158.91</v>
      </c>
      <c r="J4706" s="37" t="n">
        <v>151.76</v>
      </c>
      <c r="K4706" s="160">
        <f>H4706*(I4706/J4706)</f>
        <v/>
      </c>
      <c r="L4706" s="159" t="n">
        <v>1188494.3406</v>
      </c>
      <c r="M4706" s="159" t="n">
        <v>1153878</v>
      </c>
      <c r="N4706" s="159" t="n">
        <v>1246188.24</v>
      </c>
      <c r="O4706" s="162">
        <f>MIN(K4706,L4706,M4706,N4706)</f>
        <v/>
      </c>
      <c r="P4706" s="162">
        <f>MAX(K4706,L4706,M4706,N4706)</f>
        <v/>
      </c>
      <c r="Q4706" s="162">
        <f>MEDIAN(K4706,L4706,M4706,N4706)</f>
        <v/>
      </c>
      <c r="R4706" s="162">
        <f>AVERAGE(K4706,L4706,M4706,N4706)</f>
        <v/>
      </c>
      <c r="S4706" s="162">
        <f>AVERAGE(O4706,Q4706)</f>
        <v/>
      </c>
      <c r="T4706" s="162">
        <f>AVERAGE(P4706,Q4706)</f>
        <v/>
      </c>
      <c r="U4706" s="41">
        <f>STDEVA(K4706,L4706,M4706,N4706)</f>
        <v/>
      </c>
      <c r="V4706" s="42">
        <f>U4706/Q4706</f>
        <v/>
      </c>
      <c r="W4706" s="43">
        <f>IF(X4706=O4706,"MENOR",IF(X4706=S4706,"PROM[MEN-MED]","PROMEDIO"))</f>
        <v/>
      </c>
      <c r="X4706" s="163">
        <f>IF(V4706&lt;=300%,O4706,IF(AND(V4706&gt;100%,V4706&lt;=150%),S4706,R4706))</f>
        <v/>
      </c>
      <c r="Y4706" s="162">
        <f>ROUND(X4706,0)</f>
        <v/>
      </c>
    </row>
    <row r="4707" ht="15.75" customHeight="1">
      <c r="B4707" s="32" t="inlineStr">
        <is>
          <t>3.9</t>
        </is>
      </c>
      <c r="C4707" s="32" t="n">
        <v>8714199</v>
      </c>
      <c r="D4707" s="59" t="inlineStr">
        <is>
          <t>CAMBIO DE SELENOIDE DE INTERBLOQUEO DE LA LLAVE</t>
        </is>
      </c>
      <c r="E4707" s="34" t="inlineStr">
        <is>
          <t>cambio de selenoide de interbloqueo de la llave</t>
        </is>
      </c>
      <c r="F4707" s="32" t="inlineStr">
        <is>
          <t>Unidad</t>
        </is>
      </c>
      <c r="G4707" s="35" t="inlineStr">
        <is>
          <t>suministro</t>
        </is>
      </c>
      <c r="H4707" s="159" t="n">
        <v>683953</v>
      </c>
      <c r="I4707" s="37" t="n">
        <v>158.91</v>
      </c>
      <c r="J4707" s="37" t="n">
        <v>151.76</v>
      </c>
      <c r="K4707" s="160">
        <f>H4707*(I4707/J4707)</f>
        <v/>
      </c>
      <c r="L4707" s="159" t="n">
        <v>824898.1587</v>
      </c>
      <c r="M4707" s="159" t="n">
        <v>800872</v>
      </c>
      <c r="N4707" s="159" t="n">
        <v>864941.76</v>
      </c>
      <c r="O4707" s="162">
        <f>MIN(K4707,L4707,M4707,N4707)</f>
        <v/>
      </c>
      <c r="P4707" s="162">
        <f>MAX(K4707,L4707,M4707,N4707)</f>
        <v/>
      </c>
      <c r="Q4707" s="162">
        <f>MEDIAN(K4707,L4707,M4707,N4707)</f>
        <v/>
      </c>
      <c r="R4707" s="162">
        <f>AVERAGE(K4707,L4707,M4707,N4707)</f>
        <v/>
      </c>
      <c r="S4707" s="162">
        <f>AVERAGE(O4707,Q4707)</f>
        <v/>
      </c>
      <c r="T4707" s="162">
        <f>AVERAGE(P4707,Q4707)</f>
        <v/>
      </c>
      <c r="U4707" s="41">
        <f>STDEVA(K4707,L4707,M4707,N4707)</f>
        <v/>
      </c>
      <c r="V4707" s="42">
        <f>U4707/Q4707</f>
        <v/>
      </c>
      <c r="W4707" s="43">
        <f>IF(X4707=O4707,"MENOR",IF(X4707=S4707,"PROM[MEN-MED]","PROMEDIO"))</f>
        <v/>
      </c>
      <c r="X4707" s="163">
        <f>IF(V4707&lt;=300%,O4707,IF(AND(V4707&gt;100%,V4707&lt;=150%),S4707,R4707))</f>
        <v/>
      </c>
      <c r="Y4707" s="162">
        <f>ROUND(X4707,0)</f>
        <v/>
      </c>
    </row>
    <row r="4708" ht="15.75" customHeight="1">
      <c r="B4708" s="32" t="inlineStr">
        <is>
          <t>3.10</t>
        </is>
      </c>
      <c r="C4708" s="32" t="n">
        <v>8714199</v>
      </c>
      <c r="D4708" s="59" t="inlineStr">
        <is>
          <t xml:space="preserve">CAMBIO DE CABLE DEL SELENOIDE DE INTERBLOQUEO DE LA LLAVE </t>
        </is>
      </c>
      <c r="E4708" s="34" t="inlineStr">
        <is>
          <t xml:space="preserve">cambio de cable del selenoide de interbloqueo de la llave </t>
        </is>
      </c>
      <c r="F4708" s="32" t="inlineStr">
        <is>
          <t>Unidad</t>
        </is>
      </c>
      <c r="G4708" s="35" t="inlineStr">
        <is>
          <t>suministro</t>
        </is>
      </c>
      <c r="H4708" s="159" t="n">
        <v>683953</v>
      </c>
      <c r="I4708" s="37" t="n">
        <v>158.91</v>
      </c>
      <c r="J4708" s="37" t="n">
        <v>151.76</v>
      </c>
      <c r="K4708" s="160">
        <f>H4708*(I4708/J4708)</f>
        <v/>
      </c>
      <c r="L4708" s="159" t="n">
        <v>848924.9727</v>
      </c>
      <c r="M4708" s="159" t="n">
        <v>824199</v>
      </c>
      <c r="N4708" s="159" t="n">
        <v>890134.92</v>
      </c>
      <c r="O4708" s="162">
        <f>MIN(K4708,L4708,M4708,N4708)</f>
        <v/>
      </c>
      <c r="P4708" s="162">
        <f>MAX(K4708,L4708,M4708,N4708)</f>
        <v/>
      </c>
      <c r="Q4708" s="162">
        <f>MEDIAN(K4708,L4708,M4708,N4708)</f>
        <v/>
      </c>
      <c r="R4708" s="162">
        <f>AVERAGE(K4708,L4708,M4708,N4708)</f>
        <v/>
      </c>
      <c r="S4708" s="162">
        <f>AVERAGE(O4708,Q4708)</f>
        <v/>
      </c>
      <c r="T4708" s="162">
        <f>AVERAGE(P4708,Q4708)</f>
        <v/>
      </c>
      <c r="U4708" s="41">
        <f>STDEVA(K4708,L4708,M4708,N4708)</f>
        <v/>
      </c>
      <c r="V4708" s="42">
        <f>U4708/Q4708</f>
        <v/>
      </c>
      <c r="W4708" s="43">
        <f>IF(X4708=O4708,"MENOR",IF(X4708=S4708,"PROM[MEN-MED]","PROMEDIO"))</f>
        <v/>
      </c>
      <c r="X4708" s="163">
        <f>IF(V4708&lt;=300%,O4708,IF(AND(V4708&gt;100%,V4708&lt;=150%),S4708,R4708))</f>
        <v/>
      </c>
      <c r="Y4708" s="162">
        <f>ROUND(X4708,0)</f>
        <v/>
      </c>
    </row>
    <row r="4709" ht="15.75" customHeight="1">
      <c r="B4709" s="32" t="inlineStr">
        <is>
          <t>3.11</t>
        </is>
      </c>
      <c r="C4709" s="32" t="n">
        <v>8714199</v>
      </c>
      <c r="D4709" s="59" t="inlineStr">
        <is>
          <t xml:space="preserve">CAMBIO DE CONJUNTO DL INTERRUPTOR DE ENCENDIDO </t>
        </is>
      </c>
      <c r="E4709" s="34" t="inlineStr">
        <is>
          <t xml:space="preserve">cambio de conjunto dl interruptor de encendido </t>
        </is>
      </c>
      <c r="F4709" s="32" t="inlineStr">
        <is>
          <t>Unidad</t>
        </is>
      </c>
      <c r="G4709" s="35" t="inlineStr">
        <is>
          <t>suministro</t>
        </is>
      </c>
      <c r="H4709" s="159" t="n">
        <v>683953</v>
      </c>
      <c r="I4709" s="37" t="n">
        <v>158.91</v>
      </c>
      <c r="J4709" s="37" t="n">
        <v>151.76</v>
      </c>
      <c r="K4709" s="160">
        <f>H4709*(I4709/J4709)</f>
        <v/>
      </c>
      <c r="L4709" s="159" t="n">
        <v>856933.2205000001</v>
      </c>
      <c r="M4709" s="159" t="n">
        <v>831974</v>
      </c>
      <c r="N4709" s="159" t="n">
        <v>898531.92</v>
      </c>
      <c r="O4709" s="162">
        <f>MIN(K4709,L4709,M4709,N4709)</f>
        <v/>
      </c>
      <c r="P4709" s="162">
        <f>MAX(K4709,L4709,M4709,N4709)</f>
        <v/>
      </c>
      <c r="Q4709" s="162">
        <f>MEDIAN(K4709,L4709,M4709,N4709)</f>
        <v/>
      </c>
      <c r="R4709" s="162">
        <f>AVERAGE(K4709,L4709,M4709,N4709)</f>
        <v/>
      </c>
      <c r="S4709" s="162">
        <f>AVERAGE(O4709,Q4709)</f>
        <v/>
      </c>
      <c r="T4709" s="162">
        <f>AVERAGE(P4709,Q4709)</f>
        <v/>
      </c>
      <c r="U4709" s="41">
        <f>STDEVA(K4709,L4709,M4709,N4709)</f>
        <v/>
      </c>
      <c r="V4709" s="42">
        <f>U4709/Q4709</f>
        <v/>
      </c>
      <c r="W4709" s="43">
        <f>IF(X4709=O4709,"MENOR",IF(X4709=S4709,"PROM[MEN-MED]","PROMEDIO"))</f>
        <v/>
      </c>
      <c r="X4709" s="163">
        <f>IF(V4709&lt;=300%,O4709,IF(AND(V4709&gt;100%,V4709&lt;=150%),S4709,R4709))</f>
        <v/>
      </c>
      <c r="Y4709" s="162">
        <f>ROUND(X4709,0)</f>
        <v/>
      </c>
    </row>
    <row r="4710" ht="15.75" customHeight="1">
      <c r="B4710" s="32" t="inlineStr">
        <is>
          <t>3.12</t>
        </is>
      </c>
      <c r="C4710" s="32" t="n">
        <v>8714199</v>
      </c>
      <c r="D4710" s="59" t="inlineStr">
        <is>
          <t xml:space="preserve">CAMBIO DE CONJUNTO DEL INTERRUPTOR DE ADVERTENCIA DE DESBLOQUEO </t>
        </is>
      </c>
      <c r="E4710" s="34" t="inlineStr">
        <is>
          <t xml:space="preserve">cambio de conjunto del interruptor de advertencia de desbloqueo </t>
        </is>
      </c>
      <c r="F4710" s="32" t="inlineStr">
        <is>
          <t>Unidad</t>
        </is>
      </c>
      <c r="G4710" s="35" t="inlineStr">
        <is>
          <t>suministro</t>
        </is>
      </c>
      <c r="H4710" s="159" t="n">
        <v>683953</v>
      </c>
      <c r="I4710" s="37" t="n">
        <v>158.91</v>
      </c>
      <c r="J4710" s="37" t="n">
        <v>151.76</v>
      </c>
      <c r="K4710" s="160">
        <f>H4710*(I4710/J4710)</f>
        <v/>
      </c>
      <c r="L4710" s="159" t="n">
        <v>848924.9727</v>
      </c>
      <c r="M4710" s="159" t="n">
        <v>824199</v>
      </c>
      <c r="N4710" s="159" t="n">
        <v>890134.92</v>
      </c>
      <c r="O4710" s="162">
        <f>MIN(K4710,L4710,M4710,N4710)</f>
        <v/>
      </c>
      <c r="P4710" s="162">
        <f>MAX(K4710,L4710,M4710,N4710)</f>
        <v/>
      </c>
      <c r="Q4710" s="162">
        <f>MEDIAN(K4710,L4710,M4710,N4710)</f>
        <v/>
      </c>
      <c r="R4710" s="162">
        <f>AVERAGE(K4710,L4710,M4710,N4710)</f>
        <v/>
      </c>
      <c r="S4710" s="162">
        <f>AVERAGE(O4710,Q4710)</f>
        <v/>
      </c>
      <c r="T4710" s="162">
        <f>AVERAGE(P4710,Q4710)</f>
        <v/>
      </c>
      <c r="U4710" s="41">
        <f>STDEVA(K4710,L4710,M4710,N4710)</f>
        <v/>
      </c>
      <c r="V4710" s="42">
        <f>U4710/Q4710</f>
        <v/>
      </c>
      <c r="W4710" s="43">
        <f>IF(X4710=O4710,"MENOR",IF(X4710=S4710,"PROM[MEN-MED]","PROMEDIO"))</f>
        <v/>
      </c>
      <c r="X4710" s="163">
        <f>IF(V4710&lt;=300%,O4710,IF(AND(V4710&gt;100%,V4710&lt;=150%),S4710,R4710))</f>
        <v/>
      </c>
      <c r="Y4710" s="162">
        <f>ROUND(X4710,0)</f>
        <v/>
      </c>
    </row>
    <row r="4711" ht="15.75" customHeight="1">
      <c r="B4711" s="32" t="inlineStr">
        <is>
          <t>3.13</t>
        </is>
      </c>
      <c r="C4711" s="32" t="n">
        <v>8714199</v>
      </c>
      <c r="D4711" s="59" t="inlineStr">
        <is>
          <t xml:space="preserve">CAMBIO DE CONJUNTO DEL SOPORTE SUPERIOR DE LA COLUMNA DE DIRECCION </t>
        </is>
      </c>
      <c r="E4711" s="34" t="inlineStr">
        <is>
          <t xml:space="preserve">cambio de conjunto del soporte superior de la columna de direccion </t>
        </is>
      </c>
      <c r="F4711" s="32" t="inlineStr">
        <is>
          <t>Unidad</t>
        </is>
      </c>
      <c r="G4711" s="35" t="inlineStr">
        <is>
          <t>suministro</t>
        </is>
      </c>
      <c r="H4711" s="159" t="n">
        <v>951881</v>
      </c>
      <c r="I4711" s="37" t="n">
        <v>158.91</v>
      </c>
      <c r="J4711" s="37" t="n">
        <v>151.76</v>
      </c>
      <c r="K4711" s="160">
        <f>H4711*(I4711/J4711)</f>
        <v/>
      </c>
      <c r="L4711" s="159" t="n">
        <v>1199706.9252</v>
      </c>
      <c r="M4711" s="159" t="n">
        <v>1164764</v>
      </c>
      <c r="N4711" s="159" t="n">
        <v>1257945.12</v>
      </c>
      <c r="O4711" s="162">
        <f>MIN(K4711,L4711,M4711,N4711)</f>
        <v/>
      </c>
      <c r="P4711" s="162">
        <f>MAX(K4711,L4711,M4711,N4711)</f>
        <v/>
      </c>
      <c r="Q4711" s="162">
        <f>MEDIAN(K4711,L4711,M4711,N4711)</f>
        <v/>
      </c>
      <c r="R4711" s="162">
        <f>AVERAGE(K4711,L4711,M4711,N4711)</f>
        <v/>
      </c>
      <c r="S4711" s="162">
        <f>AVERAGE(O4711,Q4711)</f>
        <v/>
      </c>
      <c r="T4711" s="162">
        <f>AVERAGE(P4711,Q4711)</f>
        <v/>
      </c>
      <c r="U4711" s="41">
        <f>STDEVA(K4711,L4711,M4711,N4711)</f>
        <v/>
      </c>
      <c r="V4711" s="42">
        <f>U4711/Q4711</f>
        <v/>
      </c>
      <c r="W4711" s="43">
        <f>IF(X4711=O4711,"MENOR",IF(X4711=S4711,"PROM[MEN-MED]","PROMEDIO"))</f>
        <v/>
      </c>
      <c r="X4711" s="163">
        <f>IF(V4711&lt;=300%,O4711,IF(AND(V4711&gt;100%,V4711&lt;=150%),S4711,R4711))</f>
        <v/>
      </c>
      <c r="Y4711" s="162">
        <f>ROUND(X4711,0)</f>
        <v/>
      </c>
    </row>
    <row r="4712" ht="15.75" customHeight="1">
      <c r="B4712" s="32" t="inlineStr">
        <is>
          <t>3.14</t>
        </is>
      </c>
      <c r="C4712" s="32" t="n">
        <v>8714199</v>
      </c>
      <c r="D4712" s="59" t="inlineStr">
        <is>
          <t>CAMBIO DE CONJUNTO DEL CILINDRO DE LA CERRADURA DEL INTERRUPTOR DE ENCENDIDO</t>
        </is>
      </c>
      <c r="E4712" s="34" t="inlineStr">
        <is>
          <t>cambio de conjunto del cilindro de la cerradura del interruptor de encendido</t>
        </is>
      </c>
      <c r="F4712" s="32" t="inlineStr">
        <is>
          <t>Unidad</t>
        </is>
      </c>
      <c r="G4712" s="35" t="inlineStr">
        <is>
          <t>suministro</t>
        </is>
      </c>
      <c r="H4712" s="159" t="n">
        <v>951881</v>
      </c>
      <c r="I4712" s="37" t="n">
        <v>158.91</v>
      </c>
      <c r="J4712" s="37" t="n">
        <v>151.76</v>
      </c>
      <c r="K4712" s="160">
        <f>H4712*(I4712/J4712)</f>
        <v/>
      </c>
      <c r="L4712" s="159" t="n">
        <v>1199706.9252</v>
      </c>
      <c r="M4712" s="159" t="n">
        <v>1164764</v>
      </c>
      <c r="N4712" s="159" t="n">
        <v>1257945.12</v>
      </c>
      <c r="O4712" s="162">
        <f>MIN(K4712,L4712,M4712,N4712)</f>
        <v/>
      </c>
      <c r="P4712" s="162">
        <f>MAX(K4712,L4712,M4712,N4712)</f>
        <v/>
      </c>
      <c r="Q4712" s="162">
        <f>MEDIAN(K4712,L4712,M4712,N4712)</f>
        <v/>
      </c>
      <c r="R4712" s="162">
        <f>AVERAGE(K4712,L4712,M4712,N4712)</f>
        <v/>
      </c>
      <c r="S4712" s="162">
        <f>AVERAGE(O4712,Q4712)</f>
        <v/>
      </c>
      <c r="T4712" s="162">
        <f>AVERAGE(P4712,Q4712)</f>
        <v/>
      </c>
      <c r="U4712" s="41">
        <f>STDEVA(K4712,L4712,M4712,N4712)</f>
        <v/>
      </c>
      <c r="V4712" s="42">
        <f>U4712/Q4712</f>
        <v/>
      </c>
      <c r="W4712" s="43">
        <f>IF(X4712=O4712,"MENOR",IF(X4712=S4712,"PROM[MEN-MED]","PROMEDIO"))</f>
        <v/>
      </c>
      <c r="X4712" s="163">
        <f>IF(V4712&lt;=300%,O4712,IF(AND(V4712&gt;100%,V4712&lt;=150%),S4712,R4712))</f>
        <v/>
      </c>
      <c r="Y4712" s="162">
        <f>ROUND(X4712,0)</f>
        <v/>
      </c>
    </row>
    <row r="4713" ht="15.75" customHeight="1">
      <c r="B4713" s="32" t="inlineStr">
        <is>
          <t>3.15</t>
        </is>
      </c>
      <c r="C4713" s="32" t="n">
        <v>8714199</v>
      </c>
      <c r="D4713" s="59" t="inlineStr">
        <is>
          <t xml:space="preserve">CAMBIO DE CONJUNTO DEL VOLANTE </t>
        </is>
      </c>
      <c r="E4713" s="34" t="inlineStr">
        <is>
          <t xml:space="preserve">cambio de conjunto del volante </t>
        </is>
      </c>
      <c r="F4713" s="32" t="inlineStr">
        <is>
          <t>Unidad</t>
        </is>
      </c>
      <c r="G4713" s="35" t="inlineStr">
        <is>
          <t>suministro</t>
        </is>
      </c>
      <c r="H4713" s="159" t="n">
        <v>683953</v>
      </c>
      <c r="I4713" s="37" t="n">
        <v>158.91</v>
      </c>
      <c r="J4713" s="37" t="n">
        <v>151.76</v>
      </c>
      <c r="K4713" s="160">
        <f>H4713*(I4713/J4713)</f>
        <v/>
      </c>
      <c r="L4713" s="159" t="n">
        <v>824898.1587</v>
      </c>
      <c r="M4713" s="159" t="n">
        <v>800872</v>
      </c>
      <c r="N4713" s="159" t="n">
        <v>864941.76</v>
      </c>
      <c r="O4713" s="162">
        <f>MIN(K4713,L4713,M4713,N4713)</f>
        <v/>
      </c>
      <c r="P4713" s="162">
        <f>MAX(K4713,L4713,M4713,N4713)</f>
        <v/>
      </c>
      <c r="Q4713" s="162">
        <f>MEDIAN(K4713,L4713,M4713,N4713)</f>
        <v/>
      </c>
      <c r="R4713" s="162">
        <f>AVERAGE(K4713,L4713,M4713,N4713)</f>
        <v/>
      </c>
      <c r="S4713" s="162">
        <f>AVERAGE(O4713,Q4713)</f>
        <v/>
      </c>
      <c r="T4713" s="162">
        <f>AVERAGE(P4713,Q4713)</f>
        <v/>
      </c>
      <c r="U4713" s="41">
        <f>STDEVA(K4713,L4713,M4713,N4713)</f>
        <v/>
      </c>
      <c r="V4713" s="42">
        <f>U4713/Q4713</f>
        <v/>
      </c>
      <c r="W4713" s="43">
        <f>IF(X4713=O4713,"MENOR",IF(X4713=S4713,"PROM[MEN-MED]","PROMEDIO"))</f>
        <v/>
      </c>
      <c r="X4713" s="163">
        <f>IF(V4713&lt;=300%,O4713,IF(AND(V4713&gt;100%,V4713&lt;=150%),S4713,R4713))</f>
        <v/>
      </c>
      <c r="Y4713" s="162">
        <f>ROUND(X4713,0)</f>
        <v/>
      </c>
    </row>
    <row r="4714" ht="15.75" customHeight="1">
      <c r="B4714" s="32" t="inlineStr">
        <is>
          <t>3.16</t>
        </is>
      </c>
      <c r="C4714" s="32" t="n">
        <v>8714199</v>
      </c>
      <c r="D4714" s="59" t="inlineStr">
        <is>
          <t xml:space="preserve">CAMBIO DE INTERRUPTOR PRINCIPAL DE CONTROL DE LA VELOCIDAD DE CRUCERO </t>
        </is>
      </c>
      <c r="E4714" s="34" t="inlineStr">
        <is>
          <t xml:space="preserve">cambio de interruptor principal de control de la velocidad de crucero </t>
        </is>
      </c>
      <c r="F4714" s="32" t="inlineStr">
        <is>
          <t>Unidad</t>
        </is>
      </c>
      <c r="G4714" s="35" t="inlineStr">
        <is>
          <t>suministro</t>
        </is>
      </c>
      <c r="H4714" s="159" t="n">
        <v>683953</v>
      </c>
      <c r="I4714" s="37" t="n">
        <v>158.91</v>
      </c>
      <c r="J4714" s="37" t="n">
        <v>151.76</v>
      </c>
      <c r="K4714" s="160">
        <f>H4714*(I4714/J4714)</f>
        <v/>
      </c>
      <c r="L4714" s="159" t="n">
        <v>856933.2205000001</v>
      </c>
      <c r="M4714" s="159" t="n">
        <v>831974</v>
      </c>
      <c r="N4714" s="159" t="n">
        <v>898531.92</v>
      </c>
      <c r="O4714" s="162">
        <f>MIN(K4714,L4714,M4714,N4714)</f>
        <v/>
      </c>
      <c r="P4714" s="162">
        <f>MAX(K4714,L4714,M4714,N4714)</f>
        <v/>
      </c>
      <c r="Q4714" s="162">
        <f>MEDIAN(K4714,L4714,M4714,N4714)</f>
        <v/>
      </c>
      <c r="R4714" s="162">
        <f>AVERAGE(K4714,L4714,M4714,N4714)</f>
        <v/>
      </c>
      <c r="S4714" s="162">
        <f>AVERAGE(O4714,Q4714)</f>
        <v/>
      </c>
      <c r="T4714" s="162">
        <f>AVERAGE(P4714,Q4714)</f>
        <v/>
      </c>
      <c r="U4714" s="41">
        <f>STDEVA(K4714,L4714,M4714,N4714)</f>
        <v/>
      </c>
      <c r="V4714" s="42">
        <f>U4714/Q4714</f>
        <v/>
      </c>
      <c r="W4714" s="43">
        <f>IF(X4714=O4714,"MENOR",IF(X4714=S4714,"PROM[MEN-MED]","PROMEDIO"))</f>
        <v/>
      </c>
      <c r="X4714" s="163">
        <f>IF(V4714&lt;=300%,O4714,IF(AND(V4714&gt;100%,V4714&lt;=150%),S4714,R4714))</f>
        <v/>
      </c>
      <c r="Y4714" s="162">
        <f>ROUND(X4714,0)</f>
        <v/>
      </c>
    </row>
    <row r="4715" ht="15.75" customHeight="1">
      <c r="B4715" s="32" t="inlineStr">
        <is>
          <t>3.17</t>
        </is>
      </c>
      <c r="C4715" s="32" t="n">
        <v>8714199</v>
      </c>
      <c r="D4715" s="59" t="inlineStr">
        <is>
          <t xml:space="preserve">CAMBIO DE CONJUNTO DEL TUBO DE ALIMENTACION DE PRESION DE LA DIRECCION </t>
        </is>
      </c>
      <c r="E4715" s="34" t="inlineStr">
        <is>
          <t xml:space="preserve">cambio de conjunto del tubo de alimentacion de presion de la direccion </t>
        </is>
      </c>
      <c r="F4715" s="32" t="inlineStr">
        <is>
          <t>Unidad</t>
        </is>
      </c>
      <c r="G4715" s="35" t="inlineStr">
        <is>
          <t>suministro</t>
        </is>
      </c>
      <c r="H4715" s="159" t="n">
        <v>547162</v>
      </c>
      <c r="I4715" s="37" t="n">
        <v>158.91</v>
      </c>
      <c r="J4715" s="37" t="n">
        <v>151.76</v>
      </c>
      <c r="K4715" s="160">
        <f>H4715*(I4715/J4715)</f>
        <v/>
      </c>
      <c r="L4715" s="159" t="n">
        <v>659918.9387000001</v>
      </c>
      <c r="M4715" s="159" t="n">
        <v>640698</v>
      </c>
      <c r="N4715" s="159" t="n">
        <v>691953.84</v>
      </c>
      <c r="O4715" s="162">
        <f>MIN(K4715,L4715,M4715,N4715)</f>
        <v/>
      </c>
      <c r="P4715" s="162">
        <f>MAX(K4715,L4715,M4715,N4715)</f>
        <v/>
      </c>
      <c r="Q4715" s="162">
        <f>MEDIAN(K4715,L4715,M4715,N4715)</f>
        <v/>
      </c>
      <c r="R4715" s="162">
        <f>AVERAGE(K4715,L4715,M4715,N4715)</f>
        <v/>
      </c>
      <c r="S4715" s="162">
        <f>AVERAGE(O4715,Q4715)</f>
        <v/>
      </c>
      <c r="T4715" s="162">
        <f>AVERAGE(P4715,Q4715)</f>
        <v/>
      </c>
      <c r="U4715" s="41">
        <f>STDEVA(K4715,L4715,M4715,N4715)</f>
        <v/>
      </c>
      <c r="V4715" s="42">
        <f>U4715/Q4715</f>
        <v/>
      </c>
      <c r="W4715" s="43">
        <f>IF(X4715=O4715,"MENOR",IF(X4715=S4715,"PROM[MEN-MED]","PROMEDIO"))</f>
        <v/>
      </c>
      <c r="X4715" s="163">
        <f>IF(V4715&lt;=300%,O4715,IF(AND(V4715&gt;100%,V4715&lt;=150%),S4715,R4715))</f>
        <v/>
      </c>
      <c r="Y4715" s="162">
        <f>ROUND(X4715,0)</f>
        <v/>
      </c>
    </row>
    <row r="4716" ht="15.75" customHeight="1">
      <c r="B4716" s="32" t="inlineStr">
        <is>
          <t>3.18</t>
        </is>
      </c>
      <c r="C4716" s="32" t="n">
        <v>8714199</v>
      </c>
      <c r="D4716" s="59" t="inlineStr">
        <is>
          <t>CAMBIO DE EJE INTERMEDIO DE LA DIRECCION NO.2</t>
        </is>
      </c>
      <c r="E4716" s="34" t="inlineStr">
        <is>
          <t>cambio de eje intermedio de la direccion no.2</t>
        </is>
      </c>
      <c r="F4716" s="32" t="inlineStr">
        <is>
          <t>Unidad</t>
        </is>
      </c>
      <c r="G4716" s="35" t="inlineStr">
        <is>
          <t>suministro</t>
        </is>
      </c>
      <c r="H4716" s="159" t="n">
        <v>949620</v>
      </c>
      <c r="I4716" s="37" t="n">
        <v>158.91</v>
      </c>
      <c r="J4716" s="37" t="n">
        <v>151.76</v>
      </c>
      <c r="K4716" s="160">
        <f>H4716*(I4716/J4716)</f>
        <v/>
      </c>
      <c r="L4716" s="159" t="n">
        <v>1154857.634</v>
      </c>
      <c r="M4716" s="159" t="n">
        <v>1121221</v>
      </c>
      <c r="N4716" s="159" t="n">
        <v>1210918.68</v>
      </c>
      <c r="O4716" s="162">
        <f>MIN(K4716,L4716,M4716,N4716)</f>
        <v/>
      </c>
      <c r="P4716" s="162">
        <f>MAX(K4716,L4716,M4716,N4716)</f>
        <v/>
      </c>
      <c r="Q4716" s="162">
        <f>MEDIAN(K4716,L4716,M4716,N4716)</f>
        <v/>
      </c>
      <c r="R4716" s="162">
        <f>AVERAGE(K4716,L4716,M4716,N4716)</f>
        <v/>
      </c>
      <c r="S4716" s="162">
        <f>AVERAGE(O4716,Q4716)</f>
        <v/>
      </c>
      <c r="T4716" s="162">
        <f>AVERAGE(P4716,Q4716)</f>
        <v/>
      </c>
      <c r="U4716" s="41">
        <f>STDEVA(K4716,L4716,M4716,N4716)</f>
        <v/>
      </c>
      <c r="V4716" s="42">
        <f>U4716/Q4716</f>
        <v/>
      </c>
      <c r="W4716" s="43">
        <f>IF(X4716=O4716,"MENOR",IF(X4716=S4716,"PROM[MEN-MED]","PROMEDIO"))</f>
        <v/>
      </c>
      <c r="X4716" s="163">
        <f>IF(V4716&lt;=300%,O4716,IF(AND(V4716&gt;100%,V4716&lt;=150%),S4716,R4716))</f>
        <v/>
      </c>
      <c r="Y4716" s="162">
        <f>ROUND(X4716,0)</f>
        <v/>
      </c>
    </row>
    <row r="4717" ht="15.75" customHeight="1">
      <c r="B4717" s="32" t="inlineStr">
        <is>
          <t>3.19</t>
        </is>
      </c>
      <c r="C4717" s="32" t="n">
        <v>8714199</v>
      </c>
      <c r="D4717" s="59" t="inlineStr">
        <is>
          <t xml:space="preserve">CAMBIO DE CONJUNTO DEL ENGRANAJE DE LA SERVODIRECCION DE CREMALLERA Y PIÑON </t>
        </is>
      </c>
      <c r="E4717" s="34" t="inlineStr">
        <is>
          <t xml:space="preserve">cambio de conjunto del engranaje de la servodireccion de cremallera y piñon </t>
        </is>
      </c>
      <c r="F4717" s="32" t="inlineStr">
        <is>
          <t>Unidad</t>
        </is>
      </c>
      <c r="G4717" s="35" t="inlineStr">
        <is>
          <t>suministro</t>
        </is>
      </c>
      <c r="H4717" s="159" t="n">
        <v>2453185</v>
      </c>
      <c r="I4717" s="37" t="n">
        <v>158.91</v>
      </c>
      <c r="J4717" s="37" t="n">
        <v>151.76</v>
      </c>
      <c r="K4717" s="160">
        <f>H4717*(I4717/J4717)</f>
        <v/>
      </c>
      <c r="L4717" s="159" t="n">
        <v>2998465.9551</v>
      </c>
      <c r="M4717" s="159" t="n">
        <v>2911132</v>
      </c>
      <c r="N4717" s="159" t="n">
        <v>3144022.56</v>
      </c>
      <c r="O4717" s="162">
        <f>MIN(K4717,L4717,M4717,N4717)</f>
        <v/>
      </c>
      <c r="P4717" s="162">
        <f>MAX(K4717,L4717,M4717,N4717)</f>
        <v/>
      </c>
      <c r="Q4717" s="162">
        <f>MEDIAN(K4717,L4717,M4717,N4717)</f>
        <v/>
      </c>
      <c r="R4717" s="162">
        <f>AVERAGE(K4717,L4717,M4717,N4717)</f>
        <v/>
      </c>
      <c r="S4717" s="162">
        <f>AVERAGE(O4717,Q4717)</f>
        <v/>
      </c>
      <c r="T4717" s="162">
        <f>AVERAGE(P4717,Q4717)</f>
        <v/>
      </c>
      <c r="U4717" s="41">
        <f>STDEVA(K4717,L4717,M4717,N4717)</f>
        <v/>
      </c>
      <c r="V4717" s="42">
        <f>U4717/Q4717</f>
        <v/>
      </c>
      <c r="W4717" s="43">
        <f>IF(X4717=O4717,"MENOR",IF(X4717=S4717,"PROM[MEN-MED]","PROMEDIO"))</f>
        <v/>
      </c>
      <c r="X4717" s="163">
        <f>IF(V4717&lt;=300%,O4717,IF(AND(V4717&gt;100%,V4717&lt;=150%),S4717,R4717))</f>
        <v/>
      </c>
      <c r="Y4717" s="162">
        <f>ROUND(X4717,0)</f>
        <v/>
      </c>
    </row>
    <row r="4718" ht="15.75" customHeight="1">
      <c r="B4718" s="32" t="inlineStr">
        <is>
          <t>3.20</t>
        </is>
      </c>
      <c r="C4718" s="32" t="n">
        <v>8714199</v>
      </c>
      <c r="D4718" s="59" t="inlineStr">
        <is>
          <t xml:space="preserve">CAMBIO DE SUBCONJUNTO DEL EXTREMO DERECHO DE LA BARRA DE ACOPLAMIENTO </t>
        </is>
      </c>
      <c r="E4718" s="34" t="inlineStr">
        <is>
          <t xml:space="preserve">cambio de subconjunto del extremo derecho de la barra de acoplamiento </t>
        </is>
      </c>
      <c r="F4718" s="32" t="inlineStr">
        <is>
          <t>Unidad</t>
        </is>
      </c>
      <c r="G4718" s="35" t="inlineStr">
        <is>
          <t>suministro</t>
        </is>
      </c>
      <c r="H4718" s="159" t="n">
        <v>949620</v>
      </c>
      <c r="I4718" s="37" t="n">
        <v>158.91</v>
      </c>
      <c r="J4718" s="37" t="n">
        <v>151.76</v>
      </c>
      <c r="K4718" s="160">
        <f>H4718*(I4718/J4718)</f>
        <v/>
      </c>
      <c r="L4718" s="159" t="n">
        <v>1177282.7913</v>
      </c>
      <c r="M4718" s="159" t="n">
        <v>1142993</v>
      </c>
      <c r="N4718" s="159" t="n">
        <v>1234432.44</v>
      </c>
      <c r="O4718" s="162">
        <f>MIN(K4718,L4718,M4718,N4718)</f>
        <v/>
      </c>
      <c r="P4718" s="162">
        <f>MAX(K4718,L4718,M4718,N4718)</f>
        <v/>
      </c>
      <c r="Q4718" s="162">
        <f>MEDIAN(K4718,L4718,M4718,N4718)</f>
        <v/>
      </c>
      <c r="R4718" s="162">
        <f>AVERAGE(K4718,L4718,M4718,N4718)</f>
        <v/>
      </c>
      <c r="S4718" s="162">
        <f>AVERAGE(O4718,Q4718)</f>
        <v/>
      </c>
      <c r="T4718" s="162">
        <f>AVERAGE(P4718,Q4718)</f>
        <v/>
      </c>
      <c r="U4718" s="41">
        <f>STDEVA(K4718,L4718,M4718,N4718)</f>
        <v/>
      </c>
      <c r="V4718" s="42">
        <f>U4718/Q4718</f>
        <v/>
      </c>
      <c r="W4718" s="43">
        <f>IF(X4718=O4718,"MENOR",IF(X4718=S4718,"PROM[MEN-MED]","PROMEDIO"))</f>
        <v/>
      </c>
      <c r="X4718" s="163">
        <f>IF(V4718&lt;=300%,O4718,IF(AND(V4718&gt;100%,V4718&lt;=150%),S4718,R4718))</f>
        <v/>
      </c>
      <c r="Y4718" s="162">
        <f>ROUND(X4718,0)</f>
        <v/>
      </c>
    </row>
    <row r="4719" ht="15.75" customHeight="1">
      <c r="B4719" s="32" t="inlineStr">
        <is>
          <t>3.21</t>
        </is>
      </c>
      <c r="C4719" s="32" t="n">
        <v>8714199</v>
      </c>
      <c r="D4719" s="59" t="inlineStr">
        <is>
          <t xml:space="preserve">CAMBIO DE SUBCONJUNTO DEL EXTREMO IZQUIERDO DE LA BARRA DE ACOPLAMIENTO </t>
        </is>
      </c>
      <c r="E4719" s="34" t="inlineStr">
        <is>
          <t xml:space="preserve">cambio de subconjunto del extremo izquierdo de la barra de acoplamiento </t>
        </is>
      </c>
      <c r="F4719" s="32" t="inlineStr">
        <is>
          <t>Unidad</t>
        </is>
      </c>
      <c r="G4719" s="35" t="inlineStr">
        <is>
          <t>suministro</t>
        </is>
      </c>
      <c r="H4719" s="159" t="n">
        <v>949620</v>
      </c>
      <c r="I4719" s="37" t="n">
        <v>158.91</v>
      </c>
      <c r="J4719" s="37" t="n">
        <v>151.76</v>
      </c>
      <c r="K4719" s="160">
        <f>H4719*(I4719/J4719)</f>
        <v/>
      </c>
      <c r="L4719" s="159" t="n">
        <v>1166070.2067</v>
      </c>
      <c r="M4719" s="159" t="n">
        <v>1132107</v>
      </c>
      <c r="N4719" s="159" t="n">
        <v>1222675.56</v>
      </c>
      <c r="O4719" s="162">
        <f>MIN(K4719,L4719,M4719,N4719)</f>
        <v/>
      </c>
      <c r="P4719" s="162">
        <f>MAX(K4719,L4719,M4719,N4719)</f>
        <v/>
      </c>
      <c r="Q4719" s="162">
        <f>MEDIAN(K4719,L4719,M4719,N4719)</f>
        <v/>
      </c>
      <c r="R4719" s="162">
        <f>AVERAGE(K4719,L4719,M4719,N4719)</f>
        <v/>
      </c>
      <c r="S4719" s="162">
        <f>AVERAGE(O4719,Q4719)</f>
        <v/>
      </c>
      <c r="T4719" s="162">
        <f>AVERAGE(P4719,Q4719)</f>
        <v/>
      </c>
      <c r="U4719" s="41">
        <f>STDEVA(K4719,L4719,M4719,N4719)</f>
        <v/>
      </c>
      <c r="V4719" s="42">
        <f>U4719/Q4719</f>
        <v/>
      </c>
      <c r="W4719" s="43">
        <f>IF(X4719=O4719,"MENOR",IF(X4719=S4719,"PROM[MEN-MED]","PROMEDIO"))</f>
        <v/>
      </c>
      <c r="X4719" s="163">
        <f>IF(V4719&lt;=300%,O4719,IF(AND(V4719&gt;100%,V4719&lt;=150%),S4719,R4719))</f>
        <v/>
      </c>
      <c r="Y4719" s="162">
        <f>ROUND(X4719,0)</f>
        <v/>
      </c>
    </row>
    <row r="4720" ht="15.75" customHeight="1">
      <c r="B4720" s="32" t="inlineStr">
        <is>
          <t>3.22</t>
        </is>
      </c>
      <c r="C4720" s="32" t="n">
        <v>8714199</v>
      </c>
      <c r="D4720" s="59" t="inlineStr">
        <is>
          <t xml:space="preserve">CAMBIO DE FUNDA DE LA CREMALLERA DE LA DIRECCION </t>
        </is>
      </c>
      <c r="E4720" s="34" t="inlineStr">
        <is>
          <t xml:space="preserve">cambio de funda de la cremallera de la direccion </t>
        </is>
      </c>
      <c r="F4720" s="32" t="inlineStr">
        <is>
          <t>Unidad</t>
        </is>
      </c>
      <c r="G4720" s="35" t="inlineStr">
        <is>
          <t>suministro</t>
        </is>
      </c>
      <c r="H4720" s="159" t="n">
        <v>2462229</v>
      </c>
      <c r="I4720" s="37" t="n">
        <v>158.91</v>
      </c>
      <c r="J4720" s="37" t="n">
        <v>151.76</v>
      </c>
      <c r="K4720" s="160">
        <f>H4720*(I4720/J4720)</f>
        <v/>
      </c>
      <c r="L4720" s="159" t="n">
        <v>2998465.9551</v>
      </c>
      <c r="M4720" s="159" t="n">
        <v>2911132</v>
      </c>
      <c r="N4720" s="159" t="n">
        <v>3144022.56</v>
      </c>
      <c r="O4720" s="162">
        <f>MIN(K4720,L4720,M4720,N4720)</f>
        <v/>
      </c>
      <c r="P4720" s="162">
        <f>MAX(K4720,L4720,M4720,N4720)</f>
        <v/>
      </c>
      <c r="Q4720" s="162">
        <f>MEDIAN(K4720,L4720,M4720,N4720)</f>
        <v/>
      </c>
      <c r="R4720" s="162">
        <f>AVERAGE(K4720,L4720,M4720,N4720)</f>
        <v/>
      </c>
      <c r="S4720" s="162">
        <f>AVERAGE(O4720,Q4720)</f>
        <v/>
      </c>
      <c r="T4720" s="162">
        <f>AVERAGE(P4720,Q4720)</f>
        <v/>
      </c>
      <c r="U4720" s="41">
        <f>STDEVA(K4720,L4720,M4720,N4720)</f>
        <v/>
      </c>
      <c r="V4720" s="42">
        <f>U4720/Q4720</f>
        <v/>
      </c>
      <c r="W4720" s="43">
        <f>IF(X4720=O4720,"MENOR",IF(X4720=S4720,"PROM[MEN-MED]","PROMEDIO"))</f>
        <v/>
      </c>
      <c r="X4720" s="163">
        <f>IF(V4720&lt;=300%,O4720,IF(AND(V4720&gt;100%,V4720&lt;=150%),S4720,R4720))</f>
        <v/>
      </c>
      <c r="Y4720" s="162">
        <f>ROUND(X4720,0)</f>
        <v/>
      </c>
    </row>
    <row r="4721" ht="15.75" customHeight="1">
      <c r="B4721" s="32" t="inlineStr">
        <is>
          <t>3.23</t>
        </is>
      </c>
      <c r="C4721" s="32" t="n">
        <v>8714199</v>
      </c>
      <c r="D4721" s="59" t="inlineStr">
        <is>
          <t xml:space="preserve">CAMBIO DE SUBCONJUNTO DEL EXTREMO DE LA CREMALLERA DE DIRECCION </t>
        </is>
      </c>
      <c r="E4721" s="34" t="inlineStr">
        <is>
          <t xml:space="preserve">cambio de subconjunto del extremo de la cremallera de direccion </t>
        </is>
      </c>
      <c r="F4721" s="32" t="inlineStr">
        <is>
          <t>Unidad</t>
        </is>
      </c>
      <c r="G4721" s="35" t="inlineStr">
        <is>
          <t>suministro</t>
        </is>
      </c>
      <c r="H4721" s="159" t="n">
        <v>2462229</v>
      </c>
      <c r="I4721" s="37" t="n">
        <v>158.91</v>
      </c>
      <c r="J4721" s="37" t="n">
        <v>151.76</v>
      </c>
      <c r="K4721" s="160">
        <f>H4721*(I4721/J4721)</f>
        <v/>
      </c>
      <c r="L4721" s="159" t="n">
        <v>3027297.7154</v>
      </c>
      <c r="M4721" s="159" t="n">
        <v>2939124</v>
      </c>
      <c r="N4721" s="159" t="n">
        <v>3174253.92</v>
      </c>
      <c r="O4721" s="162">
        <f>MIN(K4721,L4721,M4721,N4721)</f>
        <v/>
      </c>
      <c r="P4721" s="162">
        <f>MAX(K4721,L4721,M4721,N4721)</f>
        <v/>
      </c>
      <c r="Q4721" s="162">
        <f>MEDIAN(K4721,L4721,M4721,N4721)</f>
        <v/>
      </c>
      <c r="R4721" s="162">
        <f>AVERAGE(K4721,L4721,M4721,N4721)</f>
        <v/>
      </c>
      <c r="S4721" s="162">
        <f>AVERAGE(O4721,Q4721)</f>
        <v/>
      </c>
      <c r="T4721" s="162">
        <f>AVERAGE(P4721,Q4721)</f>
        <v/>
      </c>
      <c r="U4721" s="41">
        <f>STDEVA(K4721,L4721,M4721,N4721)</f>
        <v/>
      </c>
      <c r="V4721" s="42">
        <f>U4721/Q4721</f>
        <v/>
      </c>
      <c r="W4721" s="43">
        <f>IF(X4721=O4721,"MENOR",IF(X4721=S4721,"PROM[MEN-MED]","PROMEDIO"))</f>
        <v/>
      </c>
      <c r="X4721" s="163">
        <f>IF(V4721&lt;=300%,O4721,IF(AND(V4721&gt;100%,V4721&lt;=150%),S4721,R4721))</f>
        <v/>
      </c>
      <c r="Y4721" s="162">
        <f>ROUND(X4721,0)</f>
        <v/>
      </c>
    </row>
    <row r="4722" ht="15.75" customHeight="1">
      <c r="B4722" s="32" t="inlineStr">
        <is>
          <t>3.24</t>
        </is>
      </c>
      <c r="C4722" s="32" t="n">
        <v>8714199</v>
      </c>
      <c r="D4722" s="59" t="inlineStr">
        <is>
          <t xml:space="preserve">CAMBIO DE CONJUNTO DE ALOJAMIENTO DE LA CREMALLERA DE LA DIRECCION </t>
        </is>
      </c>
      <c r="E4722" s="34" t="inlineStr">
        <is>
          <t xml:space="preserve">cambio de conjunto de alojamiento de la cremallera de la direccion </t>
        </is>
      </c>
      <c r="F4722" s="32" t="inlineStr">
        <is>
          <t>Unidad</t>
        </is>
      </c>
      <c r="G4722" s="35" t="inlineStr">
        <is>
          <t>suministro</t>
        </is>
      </c>
      <c r="H4722" s="159" t="n">
        <v>2462229</v>
      </c>
      <c r="I4722" s="37" t="n">
        <v>158.91</v>
      </c>
      <c r="J4722" s="37" t="n">
        <v>151.76</v>
      </c>
      <c r="K4722" s="160">
        <f>H4722*(I4722/J4722)</f>
        <v/>
      </c>
      <c r="L4722" s="159" t="n">
        <v>2969635.2301</v>
      </c>
      <c r="M4722" s="159" t="n">
        <v>2883141</v>
      </c>
      <c r="N4722" s="159" t="n">
        <v>3113792.28</v>
      </c>
      <c r="O4722" s="162">
        <f>MIN(K4722,L4722,M4722,N4722)</f>
        <v/>
      </c>
      <c r="P4722" s="162">
        <f>MAX(K4722,L4722,M4722,N4722)</f>
        <v/>
      </c>
      <c r="Q4722" s="162">
        <f>MEDIAN(K4722,L4722,M4722,N4722)</f>
        <v/>
      </c>
      <c r="R4722" s="162">
        <f>AVERAGE(K4722,L4722,M4722,N4722)</f>
        <v/>
      </c>
      <c r="S4722" s="162">
        <f>AVERAGE(O4722,Q4722)</f>
        <v/>
      </c>
      <c r="T4722" s="162">
        <f>AVERAGE(P4722,Q4722)</f>
        <v/>
      </c>
      <c r="U4722" s="41">
        <f>STDEVA(K4722,L4722,M4722,N4722)</f>
        <v/>
      </c>
      <c r="V4722" s="42">
        <f>U4722/Q4722</f>
        <v/>
      </c>
      <c r="W4722" s="43">
        <f>IF(X4722=O4722,"MENOR",IF(X4722=S4722,"PROM[MEN-MED]","PROMEDIO"))</f>
        <v/>
      </c>
      <c r="X4722" s="163">
        <f>IF(V4722&lt;=300%,O4722,IF(AND(V4722&gt;100%,V4722&lt;=150%),S4722,R4722))</f>
        <v/>
      </c>
      <c r="Y4722" s="162">
        <f>ROUND(X4722,0)</f>
        <v/>
      </c>
    </row>
    <row r="4723" ht="15.75" customHeight="1">
      <c r="B4723" s="26" t="inlineStr">
        <is>
          <t>4.</t>
        </is>
      </c>
      <c r="C4723" s="142" t="inlineStr">
        <is>
          <t>SISTEMA DE TRANSMISIÓN</t>
        </is>
      </c>
      <c r="H4723" s="157" t="n"/>
      <c r="I4723" s="29" t="n"/>
      <c r="J4723" s="29" t="n"/>
      <c r="K4723" s="157" t="n"/>
      <c r="L4723" s="157" t="n"/>
      <c r="M4723" s="157" t="n"/>
      <c r="N4723" s="157" t="n"/>
      <c r="O4723" s="29" t="n"/>
      <c r="P4723" s="29" t="n"/>
      <c r="Q4723" s="29" t="n"/>
      <c r="R4723" s="29" t="n"/>
      <c r="S4723" s="29" t="n"/>
      <c r="T4723" s="29" t="n"/>
      <c r="U4723" s="29" t="n"/>
      <c r="V4723" s="75" t="n"/>
      <c r="W4723" s="29" t="n"/>
      <c r="X4723" s="29" t="n"/>
      <c r="Y4723" s="29" t="n"/>
    </row>
    <row r="4724" ht="15.75" customHeight="1">
      <c r="B4724" s="32" t="inlineStr">
        <is>
          <t>4.1</t>
        </is>
      </c>
      <c r="C4724" s="32" t="n">
        <v>8714199</v>
      </c>
      <c r="D4724" s="71" t="inlineStr">
        <is>
          <t>CAMBIO DE CONJUNTO IZQUIERDO DEL EJE PROPULSOR DELANTERO</t>
        </is>
      </c>
      <c r="E4724" s="56" t="inlineStr">
        <is>
          <t>cambio de conjunto izquierdo del eje propulsor delantero</t>
        </is>
      </c>
      <c r="F4724" s="32" t="inlineStr">
        <is>
          <t>Unidad</t>
        </is>
      </c>
      <c r="G4724" s="35" t="inlineStr">
        <is>
          <t>suministro</t>
        </is>
      </c>
      <c r="H4724" s="159" t="n">
        <v>683953</v>
      </c>
      <c r="I4724" s="37" t="n">
        <v>158.91</v>
      </c>
      <c r="J4724" s="37" t="n">
        <v>151.76</v>
      </c>
      <c r="K4724" s="160">
        <f>H4724*(I4724/J4724)</f>
        <v/>
      </c>
      <c r="L4724" s="159" t="n">
        <v>824898.1587</v>
      </c>
      <c r="M4724" s="159" t="n">
        <v>800872</v>
      </c>
      <c r="N4724" s="159" t="n">
        <v>864941.76</v>
      </c>
      <c r="O4724" s="162">
        <f>MIN(K4724,L4724,M4724,N4724)</f>
        <v/>
      </c>
      <c r="P4724" s="162">
        <f>MAX(K4724,L4724,M4724,N4724)</f>
        <v/>
      </c>
      <c r="Q4724" s="162">
        <f>MEDIAN(K4724,L4724,M4724,N4724)</f>
        <v/>
      </c>
      <c r="R4724" s="162">
        <f>AVERAGE(K4724,L4724,M4724,N4724)</f>
        <v/>
      </c>
      <c r="S4724" s="162">
        <f>AVERAGE(O4724,Q4724)</f>
        <v/>
      </c>
      <c r="T4724" s="162">
        <f>AVERAGE(P4724,Q4724)</f>
        <v/>
      </c>
      <c r="U4724" s="41">
        <f>STDEVA(K4724,L4724,M4724,N4724)</f>
        <v/>
      </c>
      <c r="V4724" s="42">
        <f>U4724/Q4724</f>
        <v/>
      </c>
      <c r="W4724" s="43">
        <f>IF(X4724=O4724,"MENOR",IF(X4724=S4724,"PROM[MEN-MED]","PROMEDIO"))</f>
        <v/>
      </c>
      <c r="X4724" s="163">
        <f>IF(V4724&lt;=300%,O4724,IF(AND(V4724&gt;100%,V4724&lt;=150%),S4724,R4724))</f>
        <v/>
      </c>
      <c r="Y4724" s="162">
        <f>ROUND(X4724,0)</f>
        <v/>
      </c>
    </row>
    <row r="4725" ht="15.75" customHeight="1">
      <c r="B4725" s="32" t="inlineStr">
        <is>
          <t>4.2</t>
        </is>
      </c>
      <c r="C4725" s="32" t="n">
        <v>8714199</v>
      </c>
      <c r="D4725" s="71" t="inlineStr">
        <is>
          <t>CAMBIO DE CONJUNTO DERECHO DEL EJE PROPULSOR DELANTERO</t>
        </is>
      </c>
      <c r="E4725" s="56" t="inlineStr">
        <is>
          <t>cambio de conjunto derecho del eje propulsor delantero</t>
        </is>
      </c>
      <c r="F4725" s="32" t="inlineStr">
        <is>
          <t>Unidad</t>
        </is>
      </c>
      <c r="G4725" s="35" t="inlineStr">
        <is>
          <t>suministro</t>
        </is>
      </c>
      <c r="H4725" s="159" t="n">
        <v>683953</v>
      </c>
      <c r="I4725" s="37" t="n">
        <v>158.91</v>
      </c>
      <c r="J4725" s="37" t="n">
        <v>151.76</v>
      </c>
      <c r="K4725" s="160">
        <f>H4725*(I4725/J4725)</f>
        <v/>
      </c>
      <c r="L4725" s="159" t="n">
        <v>856933.2205000001</v>
      </c>
      <c r="M4725" s="159" t="n">
        <v>831974</v>
      </c>
      <c r="N4725" s="159" t="n">
        <v>898531.92</v>
      </c>
      <c r="O4725" s="162">
        <f>MIN(K4725,L4725,M4725,N4725)</f>
        <v/>
      </c>
      <c r="P4725" s="162">
        <f>MAX(K4725,L4725,M4725,N4725)</f>
        <v/>
      </c>
      <c r="Q4725" s="162">
        <f>MEDIAN(K4725,L4725,M4725,N4725)</f>
        <v/>
      </c>
      <c r="R4725" s="162">
        <f>AVERAGE(K4725,L4725,M4725,N4725)</f>
        <v/>
      </c>
      <c r="S4725" s="162">
        <f>AVERAGE(O4725,Q4725)</f>
        <v/>
      </c>
      <c r="T4725" s="162">
        <f>AVERAGE(P4725,Q4725)</f>
        <v/>
      </c>
      <c r="U4725" s="41">
        <f>STDEVA(K4725,L4725,M4725,N4725)</f>
        <v/>
      </c>
      <c r="V4725" s="42">
        <f>U4725/Q4725</f>
        <v/>
      </c>
      <c r="W4725" s="43">
        <f>IF(X4725=O4725,"MENOR",IF(X4725=S4725,"PROM[MEN-MED]","PROMEDIO"))</f>
        <v/>
      </c>
      <c r="X4725" s="163">
        <f>IF(V4725&lt;=300%,O4725,IF(AND(V4725&gt;100%,V4725&lt;=150%),S4725,R4725))</f>
        <v/>
      </c>
      <c r="Y4725" s="162">
        <f>ROUND(X4725,0)</f>
        <v/>
      </c>
    </row>
    <row r="4726" ht="15.75" customHeight="1">
      <c r="B4726" s="32" t="inlineStr">
        <is>
          <t>4.3</t>
        </is>
      </c>
      <c r="C4726" s="32" t="n">
        <v>8714199</v>
      </c>
      <c r="D4726" s="71" t="inlineStr">
        <is>
          <t>CAMBIO DE CONJUNTO DE LA JUNTA INTERIOR DEL EJE DELANTERO</t>
        </is>
      </c>
      <c r="E4726" s="56" t="inlineStr">
        <is>
          <t>cambio de conjunto de la junta interior del eje delantero</t>
        </is>
      </c>
      <c r="F4726" s="32" t="inlineStr">
        <is>
          <t>Unidad</t>
        </is>
      </c>
      <c r="G4726" s="35" t="inlineStr">
        <is>
          <t>suministro</t>
        </is>
      </c>
      <c r="H4726" s="159" t="n">
        <v>683953</v>
      </c>
      <c r="I4726" s="37" t="n">
        <v>158.91</v>
      </c>
      <c r="J4726" s="37" t="n">
        <v>151.76</v>
      </c>
      <c r="K4726" s="160">
        <f>H4726*(I4726/J4726)</f>
        <v/>
      </c>
      <c r="L4726" s="159" t="n">
        <v>848924.9727</v>
      </c>
      <c r="M4726" s="159" t="n">
        <v>824199</v>
      </c>
      <c r="N4726" s="159" t="n">
        <v>890134.92</v>
      </c>
      <c r="O4726" s="162">
        <f>MIN(K4726,L4726,M4726,N4726)</f>
        <v/>
      </c>
      <c r="P4726" s="162">
        <f>MAX(K4726,L4726,M4726,N4726)</f>
        <v/>
      </c>
      <c r="Q4726" s="162">
        <f>MEDIAN(K4726,L4726,M4726,N4726)</f>
        <v/>
      </c>
      <c r="R4726" s="162">
        <f>AVERAGE(K4726,L4726,M4726,N4726)</f>
        <v/>
      </c>
      <c r="S4726" s="162">
        <f>AVERAGE(O4726,Q4726)</f>
        <v/>
      </c>
      <c r="T4726" s="162">
        <f>AVERAGE(P4726,Q4726)</f>
        <v/>
      </c>
      <c r="U4726" s="41">
        <f>STDEVA(K4726,L4726,M4726,N4726)</f>
        <v/>
      </c>
      <c r="V4726" s="42">
        <f>U4726/Q4726</f>
        <v/>
      </c>
      <c r="W4726" s="43">
        <f>IF(X4726=O4726,"MENOR",IF(X4726=S4726,"PROM[MEN-MED]","PROMEDIO"))</f>
        <v/>
      </c>
      <c r="X4726" s="163">
        <f>IF(V4726&lt;=300%,O4726,IF(AND(V4726&gt;100%,V4726&lt;=150%),S4726,R4726))</f>
        <v/>
      </c>
      <c r="Y4726" s="162">
        <f>ROUND(X4726,0)</f>
        <v/>
      </c>
    </row>
    <row r="4727" ht="15.75" customHeight="1">
      <c r="B4727" s="32" t="inlineStr">
        <is>
          <t>4.4</t>
        </is>
      </c>
      <c r="C4727" s="32" t="n">
        <v>8714199</v>
      </c>
      <c r="D4727" s="71" t="inlineStr">
        <is>
          <t>CAMBIO DE CONJUNTO DE LA JUNTAEXTERIOR DEL EJE DELANTERO</t>
        </is>
      </c>
      <c r="E4727" s="56" t="inlineStr">
        <is>
          <t>cambio de conjunto de la juntaexterior del eje delantero</t>
        </is>
      </c>
      <c r="F4727" s="32" t="inlineStr">
        <is>
          <t>Unidad</t>
        </is>
      </c>
      <c r="G4727" s="35" t="inlineStr">
        <is>
          <t>suministro</t>
        </is>
      </c>
      <c r="H4727" s="159" t="n">
        <v>683953</v>
      </c>
      <c r="I4727" s="37" t="n">
        <v>158.91</v>
      </c>
      <c r="J4727" s="37" t="n">
        <v>151.76</v>
      </c>
      <c r="K4727" s="160">
        <f>H4727*(I4727/J4727)</f>
        <v/>
      </c>
      <c r="L4727" s="159" t="n">
        <v>840915.6896</v>
      </c>
      <c r="M4727" s="159" t="n">
        <v>816423</v>
      </c>
      <c r="N4727" s="159" t="n">
        <v>881736.84</v>
      </c>
      <c r="O4727" s="162">
        <f>MIN(K4727,L4727,M4727,N4727)</f>
        <v/>
      </c>
      <c r="P4727" s="162">
        <f>MAX(K4727,L4727,M4727,N4727)</f>
        <v/>
      </c>
      <c r="Q4727" s="162">
        <f>MEDIAN(K4727,L4727,M4727,N4727)</f>
        <v/>
      </c>
      <c r="R4727" s="162">
        <f>AVERAGE(K4727,L4727,M4727,N4727)</f>
        <v/>
      </c>
      <c r="S4727" s="162">
        <f>AVERAGE(O4727,Q4727)</f>
        <v/>
      </c>
      <c r="T4727" s="162">
        <f>AVERAGE(P4727,Q4727)</f>
        <v/>
      </c>
      <c r="U4727" s="41">
        <f>STDEVA(K4727,L4727,M4727,N4727)</f>
        <v/>
      </c>
      <c r="V4727" s="42">
        <f>U4727/Q4727</f>
        <v/>
      </c>
      <c r="W4727" s="43">
        <f>IF(X4727=O4727,"MENOR",IF(X4727=S4727,"PROM[MEN-MED]","PROMEDIO"))</f>
        <v/>
      </c>
      <c r="X4727" s="163">
        <f>IF(V4727&lt;=300%,O4727,IF(AND(V4727&gt;100%,V4727&lt;=150%),S4727,R4727))</f>
        <v/>
      </c>
      <c r="Y4727" s="162">
        <f>ROUND(X4727,0)</f>
        <v/>
      </c>
    </row>
    <row r="4728" ht="15.75" customHeight="1">
      <c r="B4728" s="32" t="inlineStr">
        <is>
          <t>4.5</t>
        </is>
      </c>
      <c r="C4728" s="32" t="n">
        <v>8714199</v>
      </c>
      <c r="D4728" s="72" t="inlineStr">
        <is>
          <t>CAMBIO DE FUNDA DE LA JUNTA EXTERIOR</t>
        </is>
      </c>
      <c r="E4728" s="56" t="inlineStr">
        <is>
          <t>cambio de funda de la junta exterior</t>
        </is>
      </c>
      <c r="F4728" s="32" t="inlineStr">
        <is>
          <t>Unidad</t>
        </is>
      </c>
      <c r="G4728" s="35" t="inlineStr">
        <is>
          <t>suministro</t>
        </is>
      </c>
      <c r="H4728" s="159" t="n">
        <v>683953</v>
      </c>
      <c r="I4728" s="37" t="n">
        <v>158.91</v>
      </c>
      <c r="J4728" s="37" t="n">
        <v>151.76</v>
      </c>
      <c r="K4728" s="160">
        <f>H4728*(I4728/J4728)</f>
        <v/>
      </c>
      <c r="L4728" s="159" t="n">
        <v>848924.9727</v>
      </c>
      <c r="M4728" s="159" t="n">
        <v>824199</v>
      </c>
      <c r="N4728" s="159" t="n">
        <v>890134.92</v>
      </c>
      <c r="O4728" s="162">
        <f>MIN(K4728,L4728,M4728,N4728)</f>
        <v/>
      </c>
      <c r="P4728" s="162">
        <f>MAX(K4728,L4728,M4728,N4728)</f>
        <v/>
      </c>
      <c r="Q4728" s="162">
        <f>MEDIAN(K4728,L4728,M4728,N4728)</f>
        <v/>
      </c>
      <c r="R4728" s="162">
        <f>AVERAGE(K4728,L4728,M4728,N4728)</f>
        <v/>
      </c>
      <c r="S4728" s="162">
        <f>AVERAGE(O4728,Q4728)</f>
        <v/>
      </c>
      <c r="T4728" s="162">
        <f>AVERAGE(P4728,Q4728)</f>
        <v/>
      </c>
      <c r="U4728" s="41">
        <f>STDEVA(K4728,L4728,M4728,N4728)</f>
        <v/>
      </c>
      <c r="V4728" s="42">
        <f>U4728/Q4728</f>
        <v/>
      </c>
      <c r="W4728" s="43">
        <f>IF(X4728=O4728,"MENOR",IF(X4728=S4728,"PROM[MEN-MED]","PROMEDIO"))</f>
        <v/>
      </c>
      <c r="X4728" s="163">
        <f>IF(V4728&lt;=300%,O4728,IF(AND(V4728&gt;100%,V4728&lt;=150%),S4728,R4728))</f>
        <v/>
      </c>
      <c r="Y4728" s="162">
        <f>ROUND(X4728,0)</f>
        <v/>
      </c>
    </row>
    <row r="4729" ht="15.75" customHeight="1">
      <c r="B4729" s="32" t="inlineStr">
        <is>
          <t>4.6</t>
        </is>
      </c>
      <c r="C4729" s="32" t="n">
        <v>8714199</v>
      </c>
      <c r="D4729" s="72" t="inlineStr">
        <is>
          <t>CAMBIO DE FUNDA DE LA JUNTA INTERIOR</t>
        </is>
      </c>
      <c r="E4729" s="56" t="inlineStr">
        <is>
          <t>cambio de funda de la junta interior</t>
        </is>
      </c>
      <c r="F4729" s="32" t="inlineStr">
        <is>
          <t>Juego</t>
        </is>
      </c>
      <c r="G4729" s="35" t="inlineStr">
        <is>
          <t>suministro</t>
        </is>
      </c>
      <c r="H4729" s="159" t="n">
        <v>683953</v>
      </c>
      <c r="I4729" s="37" t="n">
        <v>158.91</v>
      </c>
      <c r="J4729" s="37" t="n">
        <v>151.76</v>
      </c>
      <c r="K4729" s="160">
        <f>H4729*(I4729/J4729)</f>
        <v/>
      </c>
      <c r="L4729" s="159" t="n">
        <v>848924.9727</v>
      </c>
      <c r="M4729" s="159" t="n">
        <v>824199</v>
      </c>
      <c r="N4729" s="159" t="n">
        <v>890134.92</v>
      </c>
      <c r="O4729" s="162">
        <f>MIN(K4729,L4729,M4729,N4729)</f>
        <v/>
      </c>
      <c r="P4729" s="162">
        <f>MAX(K4729,L4729,M4729,N4729)</f>
        <v/>
      </c>
      <c r="Q4729" s="162">
        <f>MEDIAN(K4729,L4729,M4729,N4729)</f>
        <v/>
      </c>
      <c r="R4729" s="162">
        <f>AVERAGE(K4729,L4729,M4729,N4729)</f>
        <v/>
      </c>
      <c r="S4729" s="162">
        <f>AVERAGE(O4729,Q4729)</f>
        <v/>
      </c>
      <c r="T4729" s="162">
        <f>AVERAGE(P4729,Q4729)</f>
        <v/>
      </c>
      <c r="U4729" s="41">
        <f>STDEVA(K4729,L4729,M4729,N4729)</f>
        <v/>
      </c>
      <c r="V4729" s="42">
        <f>U4729/Q4729</f>
        <v/>
      </c>
      <c r="W4729" s="43">
        <f>IF(X4729=O4729,"MENOR",IF(X4729=S4729,"PROM[MEN-MED]","PROMEDIO"))</f>
        <v/>
      </c>
      <c r="X4729" s="163">
        <f>IF(V4729&lt;=300%,O4729,IF(AND(V4729&gt;100%,V4729&lt;=150%),S4729,R4729))</f>
        <v/>
      </c>
      <c r="Y4729" s="162">
        <f>ROUND(X4729,0)</f>
        <v/>
      </c>
    </row>
    <row r="4730" ht="15.75" customHeight="1">
      <c r="B4730" s="32" t="inlineStr">
        <is>
          <t>4.7</t>
        </is>
      </c>
      <c r="C4730" s="32" t="n">
        <v>8714199</v>
      </c>
      <c r="D4730" s="72" t="inlineStr">
        <is>
          <t>CAMBIO DE HORQUILLA DE BRIDA DE LA JUNTA UNIVERSAL</t>
        </is>
      </c>
      <c r="E4730" s="56" t="inlineStr">
        <is>
          <t>cambio de horquilla de brida de la junta universal</t>
        </is>
      </c>
      <c r="F4730" s="32" t="inlineStr">
        <is>
          <t>Unidad</t>
        </is>
      </c>
      <c r="G4730" s="35" t="inlineStr">
        <is>
          <t>suministro</t>
        </is>
      </c>
      <c r="H4730" s="159" t="n">
        <v>683953</v>
      </c>
      <c r="I4730" s="37" t="n">
        <v>158.91</v>
      </c>
      <c r="J4730" s="37" t="n">
        <v>151.76</v>
      </c>
      <c r="K4730" s="160">
        <f>H4730*(I4730/J4730)</f>
        <v/>
      </c>
      <c r="L4730" s="159" t="n">
        <v>848924.9727</v>
      </c>
      <c r="M4730" s="159" t="n">
        <v>824199</v>
      </c>
      <c r="N4730" s="159" t="n">
        <v>890134.92</v>
      </c>
      <c r="O4730" s="162">
        <f>MIN(K4730,L4730,M4730,N4730)</f>
        <v/>
      </c>
      <c r="P4730" s="162">
        <f>MAX(K4730,L4730,M4730,N4730)</f>
        <v/>
      </c>
      <c r="Q4730" s="162">
        <f>MEDIAN(K4730,L4730,M4730,N4730)</f>
        <v/>
      </c>
      <c r="R4730" s="162">
        <f>AVERAGE(K4730,L4730,M4730,N4730)</f>
        <v/>
      </c>
      <c r="S4730" s="162">
        <f>AVERAGE(O4730,Q4730)</f>
        <v/>
      </c>
      <c r="T4730" s="162">
        <f>AVERAGE(P4730,Q4730)</f>
        <v/>
      </c>
      <c r="U4730" s="41">
        <f>STDEVA(K4730,L4730,M4730,N4730)</f>
        <v/>
      </c>
      <c r="V4730" s="42">
        <f>U4730/Q4730</f>
        <v/>
      </c>
      <c r="W4730" s="43">
        <f>IF(X4730=O4730,"MENOR",IF(X4730=S4730,"PROM[MEN-MED]","PROMEDIO"))</f>
        <v/>
      </c>
      <c r="X4730" s="163">
        <f>IF(V4730&lt;=300%,O4730,IF(AND(V4730&gt;100%,V4730&lt;=150%),S4730,R4730))</f>
        <v/>
      </c>
      <c r="Y4730" s="162">
        <f>ROUND(X4730,0)</f>
        <v/>
      </c>
    </row>
    <row r="4731" ht="15.75" customHeight="1">
      <c r="B4731" s="32" t="inlineStr">
        <is>
          <t>4.8</t>
        </is>
      </c>
      <c r="C4731" s="32" t="n">
        <v>8714199</v>
      </c>
      <c r="D4731" s="72" t="inlineStr">
        <is>
          <t>CAMBIO DE CRUCETA DE LA JUNTA UNIVERSAL</t>
        </is>
      </c>
      <c r="E4731" s="34" t="inlineStr">
        <is>
          <t>cambio de cruceta de la junta universal</t>
        </is>
      </c>
      <c r="F4731" s="32" t="inlineStr">
        <is>
          <t>Unidad</t>
        </is>
      </c>
      <c r="G4731" s="35" t="inlineStr">
        <is>
          <t>suministro</t>
        </is>
      </c>
      <c r="H4731" s="159" t="n">
        <v>547162</v>
      </c>
      <c r="I4731" s="37" t="n">
        <v>158.91</v>
      </c>
      <c r="J4731" s="37" t="n">
        <v>151.76</v>
      </c>
      <c r="K4731" s="160">
        <f>H4731*(I4731/J4731)</f>
        <v/>
      </c>
      <c r="L4731" s="159" t="n">
        <v>685546.3741</v>
      </c>
      <c r="M4731" s="159" t="n">
        <v>665579</v>
      </c>
      <c r="N4731" s="159" t="n">
        <v>718825.3199999999</v>
      </c>
      <c r="O4731" s="162">
        <f>MIN(K4731,L4731,M4731,N4731)</f>
        <v/>
      </c>
      <c r="P4731" s="162">
        <f>MAX(K4731,L4731,M4731,N4731)</f>
        <v/>
      </c>
      <c r="Q4731" s="162">
        <f>MEDIAN(K4731,L4731,M4731,N4731)</f>
        <v/>
      </c>
      <c r="R4731" s="162">
        <f>AVERAGE(K4731,L4731,M4731,N4731)</f>
        <v/>
      </c>
      <c r="S4731" s="162">
        <f>AVERAGE(O4731,Q4731)</f>
        <v/>
      </c>
      <c r="T4731" s="162">
        <f>AVERAGE(P4731,Q4731)</f>
        <v/>
      </c>
      <c r="U4731" s="41">
        <f>STDEVA(K4731,L4731,M4731,N4731)</f>
        <v/>
      </c>
      <c r="V4731" s="42">
        <f>U4731/Q4731</f>
        <v/>
      </c>
      <c r="W4731" s="43">
        <f>IF(X4731=O4731,"MENOR",IF(X4731=S4731,"PROM[MEN-MED]","PROMEDIO"))</f>
        <v/>
      </c>
      <c r="X4731" s="163">
        <f>IF(V4731&lt;=300%,O4731,IF(AND(V4731&gt;100%,V4731&lt;=150%),S4731,R4731))</f>
        <v/>
      </c>
      <c r="Y4731" s="162">
        <f>ROUND(X4731,0)</f>
        <v/>
      </c>
    </row>
    <row r="4732" ht="15.75" customHeight="1">
      <c r="B4732" s="32" t="inlineStr">
        <is>
          <t>4.9</t>
        </is>
      </c>
      <c r="C4732" s="32" t="n">
        <v>8714199</v>
      </c>
      <c r="D4732" s="72" t="inlineStr">
        <is>
          <t xml:space="preserve">CAMBIO DE CONJUNTO DEL ARBOL DE TRANSMISION DELANTERO </t>
        </is>
      </c>
      <c r="E4732" s="56" t="inlineStr">
        <is>
          <t xml:space="preserve">cambio de conjunto del arbol de transmision delantero </t>
        </is>
      </c>
      <c r="F4732" s="32" t="inlineStr">
        <is>
          <t>Unidad</t>
        </is>
      </c>
      <c r="G4732" s="35" t="inlineStr">
        <is>
          <t>suministro</t>
        </is>
      </c>
      <c r="H4732" s="159" t="n">
        <v>547162</v>
      </c>
      <c r="I4732" s="37" t="n">
        <v>158.91</v>
      </c>
      <c r="J4732" s="37" t="n">
        <v>151.76</v>
      </c>
      <c r="K4732" s="160">
        <f>H4732*(I4732/J4732)</f>
        <v/>
      </c>
      <c r="L4732" s="159" t="n">
        <v>679139.7711</v>
      </c>
      <c r="M4732" s="159" t="n">
        <v>659359</v>
      </c>
      <c r="N4732" s="159" t="n">
        <v>712107.72</v>
      </c>
      <c r="O4732" s="162">
        <f>MIN(K4732,L4732,M4732,N4732)</f>
        <v/>
      </c>
      <c r="P4732" s="162">
        <f>MAX(K4732,L4732,M4732,N4732)</f>
        <v/>
      </c>
      <c r="Q4732" s="162">
        <f>MEDIAN(K4732,L4732,M4732,N4732)</f>
        <v/>
      </c>
      <c r="R4732" s="162">
        <f>AVERAGE(K4732,L4732,M4732,N4732)</f>
        <v/>
      </c>
      <c r="S4732" s="162">
        <f>AVERAGE(O4732,Q4732)</f>
        <v/>
      </c>
      <c r="T4732" s="162">
        <f>AVERAGE(P4732,Q4732)</f>
        <v/>
      </c>
      <c r="U4732" s="41">
        <f>STDEVA(K4732,L4732,M4732,N4732)</f>
        <v/>
      </c>
      <c r="V4732" s="42">
        <f>U4732/Q4732</f>
        <v/>
      </c>
      <c r="W4732" s="43">
        <f>IF(X4732=O4732,"MENOR",IF(X4732=S4732,"PROM[MEN-MED]","PROMEDIO"))</f>
        <v/>
      </c>
      <c r="X4732" s="163">
        <f>IF(V4732&lt;=300%,O4732,IF(AND(V4732&gt;100%,V4732&lt;=150%),S4732,R4732))</f>
        <v/>
      </c>
      <c r="Y4732" s="162">
        <f>ROUND(X4732,0)</f>
        <v/>
      </c>
    </row>
    <row r="4733" ht="15.75" customHeight="1">
      <c r="B4733" s="32" t="inlineStr">
        <is>
          <t>4.10</t>
        </is>
      </c>
      <c r="C4733" s="32" t="n">
        <v>8714199</v>
      </c>
      <c r="D4733" s="72" t="inlineStr">
        <is>
          <t>CAMBIO DE CONJUNTO DEL COJINETE DEL ROTOR DEL ABS IZQUIERDO</t>
        </is>
      </c>
      <c r="E4733" s="56" t="inlineStr">
        <is>
          <t>cambio de conjunto del cojinete del rotor del abs izquierdo</t>
        </is>
      </c>
      <c r="F4733" s="32" t="inlineStr">
        <is>
          <t>Unidad</t>
        </is>
      </c>
      <c r="G4733" s="35" t="inlineStr">
        <is>
          <t>suministro</t>
        </is>
      </c>
      <c r="H4733" s="159" t="n">
        <v>683953</v>
      </c>
      <c r="I4733" s="37" t="n">
        <v>158.91</v>
      </c>
      <c r="J4733" s="37" t="n">
        <v>151.76</v>
      </c>
      <c r="K4733" s="160">
        <f>H4733*(I4733/J4733)</f>
        <v/>
      </c>
      <c r="L4733" s="159" t="n">
        <v>832907.4418</v>
      </c>
      <c r="M4733" s="159" t="n">
        <v>808648</v>
      </c>
      <c r="N4733" s="159" t="n">
        <v>873339.84</v>
      </c>
      <c r="O4733" s="162">
        <f>MIN(K4733,L4733,M4733,N4733)</f>
        <v/>
      </c>
      <c r="P4733" s="162">
        <f>MAX(K4733,L4733,M4733,N4733)</f>
        <v/>
      </c>
      <c r="Q4733" s="162">
        <f>MEDIAN(K4733,L4733,M4733,N4733)</f>
        <v/>
      </c>
      <c r="R4733" s="162">
        <f>AVERAGE(K4733,L4733,M4733,N4733)</f>
        <v/>
      </c>
      <c r="S4733" s="162">
        <f>AVERAGE(O4733,Q4733)</f>
        <v/>
      </c>
      <c r="T4733" s="162">
        <f>AVERAGE(P4733,Q4733)</f>
        <v/>
      </c>
      <c r="U4733" s="41">
        <f>STDEVA(K4733,L4733,M4733,N4733)</f>
        <v/>
      </c>
      <c r="V4733" s="42">
        <f>U4733/Q4733</f>
        <v/>
      </c>
      <c r="W4733" s="43">
        <f>IF(X4733=O4733,"MENOR",IF(X4733=S4733,"PROM[MEN-MED]","PROMEDIO"))</f>
        <v/>
      </c>
      <c r="X4733" s="163">
        <f>IF(V4733&lt;=300%,O4733,IF(AND(V4733&gt;100%,V4733&lt;=150%),S4733,R4733))</f>
        <v/>
      </c>
      <c r="Y4733" s="162">
        <f>ROUND(X4733,0)</f>
        <v/>
      </c>
    </row>
    <row r="4734" ht="15.75" customHeight="1">
      <c r="B4734" s="32" t="inlineStr">
        <is>
          <t>4.11</t>
        </is>
      </c>
      <c r="C4734" s="32" t="n">
        <v>8714199</v>
      </c>
      <c r="D4734" s="72" t="inlineStr">
        <is>
          <t>CAMBIO DE CONJUNTO DEL COJINETE DEL ROTOR DEL ABS DERECHO</t>
        </is>
      </c>
      <c r="E4734" s="56" t="inlineStr">
        <is>
          <t>cambio de conjunto del cojinete del rotor del abs derecho</t>
        </is>
      </c>
      <c r="F4734" s="32" t="inlineStr">
        <is>
          <t>Unidad</t>
        </is>
      </c>
      <c r="G4734" s="35" t="inlineStr">
        <is>
          <t>suministro</t>
        </is>
      </c>
      <c r="H4734" s="159" t="n">
        <v>542640</v>
      </c>
      <c r="I4734" s="37" t="n">
        <v>158.91</v>
      </c>
      <c r="J4734" s="37" t="n">
        <v>151.76</v>
      </c>
      <c r="K4734" s="160">
        <f>H4734*(I4734/J4734)</f>
        <v/>
      </c>
      <c r="L4734" s="159" t="n">
        <v>679139.7711</v>
      </c>
      <c r="M4734" s="159" t="n">
        <v>659359</v>
      </c>
      <c r="N4734" s="159" t="n">
        <v>712107.72</v>
      </c>
      <c r="O4734" s="162">
        <f>MIN(K4734,L4734,M4734,N4734)</f>
        <v/>
      </c>
      <c r="P4734" s="162">
        <f>MAX(K4734,L4734,M4734,N4734)</f>
        <v/>
      </c>
      <c r="Q4734" s="162">
        <f>MEDIAN(K4734,L4734,M4734,N4734)</f>
        <v/>
      </c>
      <c r="R4734" s="162">
        <f>AVERAGE(K4734,L4734,M4734,N4734)</f>
        <v/>
      </c>
      <c r="S4734" s="162">
        <f>AVERAGE(O4734,Q4734)</f>
        <v/>
      </c>
      <c r="T4734" s="162">
        <f>AVERAGE(P4734,Q4734)</f>
        <v/>
      </c>
      <c r="U4734" s="41">
        <f>STDEVA(K4734,L4734,M4734,N4734)</f>
        <v/>
      </c>
      <c r="V4734" s="42">
        <f>U4734/Q4734</f>
        <v/>
      </c>
      <c r="W4734" s="43">
        <f>IF(X4734=O4734,"MENOR",IF(X4734=S4734,"PROM[MEN-MED]","PROMEDIO"))</f>
        <v/>
      </c>
      <c r="X4734" s="163">
        <f>IF(V4734&lt;=300%,O4734,IF(AND(V4734&gt;100%,V4734&lt;=150%),S4734,R4734))</f>
        <v/>
      </c>
      <c r="Y4734" s="162">
        <f>ROUND(X4734,0)</f>
        <v/>
      </c>
    </row>
    <row r="4735" ht="15.75" customHeight="1">
      <c r="B4735" s="32" t="inlineStr">
        <is>
          <t>4.12</t>
        </is>
      </c>
      <c r="C4735" s="32" t="n">
        <v>8714199</v>
      </c>
      <c r="D4735" s="72" t="inlineStr">
        <is>
          <t xml:space="preserve">CAMBIO DE SUBCONJUNTO IZQUIERDO DEL CUBO DEL EJE DELANTERO </t>
        </is>
      </c>
      <c r="E4735" s="56" t="inlineStr">
        <is>
          <t xml:space="preserve">cambio de subconjunto izquierdo del cubo del eje delantero </t>
        </is>
      </c>
      <c r="F4735" s="32" t="inlineStr">
        <is>
          <t>Unidad</t>
        </is>
      </c>
      <c r="G4735" s="35" t="inlineStr">
        <is>
          <t>suministro</t>
        </is>
      </c>
      <c r="H4735" s="159" t="n">
        <v>683953</v>
      </c>
      <c r="I4735" s="37" t="n">
        <v>158.91</v>
      </c>
      <c r="J4735" s="37" t="n">
        <v>151.76</v>
      </c>
      <c r="K4735" s="160">
        <f>H4735*(I4735/J4735)</f>
        <v/>
      </c>
      <c r="L4735" s="159" t="n">
        <v>832907.4418</v>
      </c>
      <c r="M4735" s="159" t="n">
        <v>808648</v>
      </c>
      <c r="N4735" s="159" t="n">
        <v>873339.84</v>
      </c>
      <c r="O4735" s="162">
        <f>MIN(K4735,L4735,M4735,N4735)</f>
        <v/>
      </c>
      <c r="P4735" s="162">
        <f>MAX(K4735,L4735,M4735,N4735)</f>
        <v/>
      </c>
      <c r="Q4735" s="162">
        <f>MEDIAN(K4735,L4735,M4735,N4735)</f>
        <v/>
      </c>
      <c r="R4735" s="162">
        <f>AVERAGE(K4735,L4735,M4735,N4735)</f>
        <v/>
      </c>
      <c r="S4735" s="162">
        <f>AVERAGE(O4735,Q4735)</f>
        <v/>
      </c>
      <c r="T4735" s="162">
        <f>AVERAGE(P4735,Q4735)</f>
        <v/>
      </c>
      <c r="U4735" s="41">
        <f>STDEVA(K4735,L4735,M4735,N4735)</f>
        <v/>
      </c>
      <c r="V4735" s="42">
        <f>U4735/Q4735</f>
        <v/>
      </c>
      <c r="W4735" s="43">
        <f>IF(X4735=O4735,"MENOR",IF(X4735=S4735,"PROM[MEN-MED]","PROMEDIO"))</f>
        <v/>
      </c>
      <c r="X4735" s="163">
        <f>IF(V4735&lt;=300%,O4735,IF(AND(V4735&gt;100%,V4735&lt;=150%),S4735,R4735))</f>
        <v/>
      </c>
      <c r="Y4735" s="162">
        <f>ROUND(X4735,0)</f>
        <v/>
      </c>
    </row>
    <row r="4736" ht="15.75" customHeight="1">
      <c r="B4736" s="32" t="inlineStr">
        <is>
          <t>4.13</t>
        </is>
      </c>
      <c r="C4736" s="32" t="n">
        <v>8714199</v>
      </c>
      <c r="D4736" s="72" t="inlineStr">
        <is>
          <t xml:space="preserve">CAMBIO DE SUBCONJUNTO DERECHO DEL CUBO DEL EJE DELANTERO </t>
        </is>
      </c>
      <c r="E4736" s="56" t="inlineStr">
        <is>
          <t xml:space="preserve">cambio de subconjunto derecho del cubo del eje delantero </t>
        </is>
      </c>
      <c r="F4736" s="32" t="inlineStr">
        <is>
          <t>Unidad</t>
        </is>
      </c>
      <c r="G4736" s="35" t="inlineStr">
        <is>
          <t>suministro</t>
        </is>
      </c>
      <c r="H4736" s="159" t="n">
        <v>683953</v>
      </c>
      <c r="I4736" s="37" t="n">
        <v>158.91</v>
      </c>
      <c r="J4736" s="37" t="n">
        <v>151.76</v>
      </c>
      <c r="K4736" s="160">
        <f>H4736*(I4736/J4736)</f>
        <v/>
      </c>
      <c r="L4736" s="159" t="n">
        <v>856933.2205000001</v>
      </c>
      <c r="M4736" s="159" t="n">
        <v>831974</v>
      </c>
      <c r="N4736" s="159" t="n">
        <v>898531.92</v>
      </c>
      <c r="O4736" s="162">
        <f>MIN(K4736,L4736,M4736,N4736)</f>
        <v/>
      </c>
      <c r="P4736" s="162">
        <f>MAX(K4736,L4736,M4736,N4736)</f>
        <v/>
      </c>
      <c r="Q4736" s="162">
        <f>MEDIAN(K4736,L4736,M4736,N4736)</f>
        <v/>
      </c>
      <c r="R4736" s="162">
        <f>AVERAGE(K4736,L4736,M4736,N4736)</f>
        <v/>
      </c>
      <c r="S4736" s="162">
        <f>AVERAGE(O4736,Q4736)</f>
        <v/>
      </c>
      <c r="T4736" s="162">
        <f>AVERAGE(P4736,Q4736)</f>
        <v/>
      </c>
      <c r="U4736" s="41">
        <f>STDEVA(K4736,L4736,M4736,N4736)</f>
        <v/>
      </c>
      <c r="V4736" s="42">
        <f>U4736/Q4736</f>
        <v/>
      </c>
      <c r="W4736" s="43">
        <f>IF(X4736=O4736,"MENOR",IF(X4736=S4736,"PROM[MEN-MED]","PROMEDIO"))</f>
        <v/>
      </c>
      <c r="X4736" s="163">
        <f>IF(V4736&lt;=300%,O4736,IF(AND(V4736&gt;100%,V4736&lt;=150%),S4736,R4736))</f>
        <v/>
      </c>
      <c r="Y4736" s="162">
        <f>ROUND(X4736,0)</f>
        <v/>
      </c>
    </row>
    <row r="4737" ht="15.75" customHeight="1">
      <c r="B4737" s="32" t="inlineStr">
        <is>
          <t>4.14</t>
        </is>
      </c>
      <c r="C4737" s="32" t="n">
        <v>8714199</v>
      </c>
      <c r="D4737" s="72" t="inlineStr">
        <is>
          <t>CAMBIO DE EJE AXIAL TRASERO IZQUIERDO</t>
        </is>
      </c>
      <c r="E4737" s="56" t="inlineStr">
        <is>
          <t>cambio de eje axial trasero izquierdo</t>
        </is>
      </c>
      <c r="F4737" s="32" t="inlineStr">
        <is>
          <t>Unidad</t>
        </is>
      </c>
      <c r="G4737" s="35" t="inlineStr">
        <is>
          <t>suministro</t>
        </is>
      </c>
      <c r="H4737" s="159" t="n">
        <v>273581</v>
      </c>
      <c r="I4737" s="37" t="n">
        <v>158.91</v>
      </c>
      <c r="J4737" s="37" t="n">
        <v>151.76</v>
      </c>
      <c r="K4737" s="160">
        <f>H4737*(I4737/J4737)</f>
        <v/>
      </c>
      <c r="L4737" s="159" t="n">
        <v>342773.7047</v>
      </c>
      <c r="M4737" s="159" t="n">
        <v>332790</v>
      </c>
      <c r="N4737" s="159" t="n">
        <v>359413.2</v>
      </c>
      <c r="O4737" s="162">
        <f>MIN(K4737,L4737,M4737,N4737)</f>
        <v/>
      </c>
      <c r="P4737" s="162">
        <f>MAX(K4737,L4737,M4737,N4737)</f>
        <v/>
      </c>
      <c r="Q4737" s="162">
        <f>MEDIAN(K4737,L4737,M4737,N4737)</f>
        <v/>
      </c>
      <c r="R4737" s="162">
        <f>AVERAGE(K4737,L4737,M4737,N4737)</f>
        <v/>
      </c>
      <c r="S4737" s="162">
        <f>AVERAGE(O4737,Q4737)</f>
        <v/>
      </c>
      <c r="T4737" s="162">
        <f>AVERAGE(P4737,Q4737)</f>
        <v/>
      </c>
      <c r="U4737" s="41">
        <f>STDEVA(K4737,L4737,M4737,N4737)</f>
        <v/>
      </c>
      <c r="V4737" s="42">
        <f>U4737/Q4737</f>
        <v/>
      </c>
      <c r="W4737" s="43">
        <f>IF(X4737=O4737,"MENOR",IF(X4737=S4737,"PROM[MEN-MED]","PROMEDIO"))</f>
        <v/>
      </c>
      <c r="X4737" s="163">
        <f>IF(V4737&lt;=300%,O4737,IF(AND(V4737&gt;100%,V4737&lt;=150%),S4737,R4737))</f>
        <v/>
      </c>
      <c r="Y4737" s="162">
        <f>ROUND(X4737,0)</f>
        <v/>
      </c>
    </row>
    <row r="4738" ht="15.75" customHeight="1">
      <c r="B4738" s="32" t="inlineStr">
        <is>
          <t>4.15</t>
        </is>
      </c>
      <c r="C4738" s="32" t="n">
        <v>8714199</v>
      </c>
      <c r="D4738" s="72" t="inlineStr">
        <is>
          <t>CAMBIO DE EJE AXIAL TRASERO DERECHO</t>
        </is>
      </c>
      <c r="E4738" s="56" t="inlineStr">
        <is>
          <t>cambio de eje axial trasero derecho</t>
        </is>
      </c>
      <c r="F4738" s="32" t="inlineStr">
        <is>
          <t>Unidad</t>
        </is>
      </c>
      <c r="G4738" s="35" t="inlineStr">
        <is>
          <t>suministro</t>
        </is>
      </c>
      <c r="H4738" s="159" t="n">
        <v>273581</v>
      </c>
      <c r="I4738" s="37" t="n">
        <v>158.91</v>
      </c>
      <c r="J4738" s="37" t="n">
        <v>151.76</v>
      </c>
      <c r="K4738" s="160">
        <f>H4738*(I4738/J4738)</f>
        <v/>
      </c>
      <c r="L4738" s="159" t="n">
        <v>329959.4753</v>
      </c>
      <c r="M4738" s="159" t="n">
        <v>320349</v>
      </c>
      <c r="N4738" s="159" t="n">
        <v>345976.92</v>
      </c>
      <c r="O4738" s="162">
        <f>MIN(K4738,L4738,M4738,N4738)</f>
        <v/>
      </c>
      <c r="P4738" s="162">
        <f>MAX(K4738,L4738,M4738,N4738)</f>
        <v/>
      </c>
      <c r="Q4738" s="162">
        <f>MEDIAN(K4738,L4738,M4738,N4738)</f>
        <v/>
      </c>
      <c r="R4738" s="162">
        <f>AVERAGE(K4738,L4738,M4738,N4738)</f>
        <v/>
      </c>
      <c r="S4738" s="162">
        <f>AVERAGE(O4738,Q4738)</f>
        <v/>
      </c>
      <c r="T4738" s="162">
        <f>AVERAGE(P4738,Q4738)</f>
        <v/>
      </c>
      <c r="U4738" s="41">
        <f>STDEVA(K4738,L4738,M4738,N4738)</f>
        <v/>
      </c>
      <c r="V4738" s="42">
        <f>U4738/Q4738</f>
        <v/>
      </c>
      <c r="W4738" s="43">
        <f>IF(X4738=O4738,"MENOR",IF(X4738=S4738,"PROM[MEN-MED]","PROMEDIO"))</f>
        <v/>
      </c>
      <c r="X4738" s="163">
        <f>IF(V4738&lt;=300%,O4738,IF(AND(V4738&gt;100%,V4738&lt;=150%),S4738,R4738))</f>
        <v/>
      </c>
      <c r="Y4738" s="162">
        <f>ROUND(X4738,0)</f>
        <v/>
      </c>
    </row>
    <row r="4739" ht="15.75" customHeight="1">
      <c r="B4739" s="32" t="inlineStr">
        <is>
          <t>4.16</t>
        </is>
      </c>
      <c r="C4739" s="32" t="n">
        <v>8714199</v>
      </c>
      <c r="D4739" s="72" t="inlineStr">
        <is>
          <t>CAMBIO DE JUNTA DEL DEFLECTOR DE ACEITE DEL TAMBOR DEL FRENO IZQUIERDO</t>
        </is>
      </c>
      <c r="E4739" s="56" t="inlineStr">
        <is>
          <t>cambio de junta del deflector de aceite del tambor del freno izquierdo</t>
        </is>
      </c>
      <c r="F4739" s="32" t="inlineStr">
        <is>
          <t>Unidad</t>
        </is>
      </c>
      <c r="G4739" s="35" t="inlineStr">
        <is>
          <t>suministro</t>
        </is>
      </c>
      <c r="H4739" s="159" t="n">
        <v>547162</v>
      </c>
      <c r="I4739" s="37" t="n">
        <v>158.91</v>
      </c>
      <c r="J4739" s="37" t="n">
        <v>151.76</v>
      </c>
      <c r="K4739" s="160">
        <f>H4739*(I4739/J4739)</f>
        <v/>
      </c>
      <c r="L4739" s="159" t="n">
        <v>685546.3741</v>
      </c>
      <c r="M4739" s="159" t="n">
        <v>665579</v>
      </c>
      <c r="N4739" s="159" t="n">
        <v>718825.3199999999</v>
      </c>
      <c r="O4739" s="162">
        <f>MIN(K4739,L4739,M4739,N4739)</f>
        <v/>
      </c>
      <c r="P4739" s="162">
        <f>MAX(K4739,L4739,M4739,N4739)</f>
        <v/>
      </c>
      <c r="Q4739" s="162">
        <f>MEDIAN(K4739,L4739,M4739,N4739)</f>
        <v/>
      </c>
      <c r="R4739" s="162">
        <f>AVERAGE(K4739,L4739,M4739,N4739)</f>
        <v/>
      </c>
      <c r="S4739" s="162">
        <f>AVERAGE(O4739,Q4739)</f>
        <v/>
      </c>
      <c r="T4739" s="162">
        <f>AVERAGE(P4739,Q4739)</f>
        <v/>
      </c>
      <c r="U4739" s="41">
        <f>STDEVA(K4739,L4739,M4739,N4739)</f>
        <v/>
      </c>
      <c r="V4739" s="42">
        <f>U4739/Q4739</f>
        <v/>
      </c>
      <c r="W4739" s="43">
        <f>IF(X4739=O4739,"MENOR",IF(X4739=S4739,"PROM[MEN-MED]","PROMEDIO"))</f>
        <v/>
      </c>
      <c r="X4739" s="163">
        <f>IF(V4739&lt;=300%,O4739,IF(AND(V4739&gt;100%,V4739&lt;=150%),S4739,R4739))</f>
        <v/>
      </c>
      <c r="Y4739" s="162">
        <f>ROUND(X4739,0)</f>
        <v/>
      </c>
    </row>
    <row r="4740" ht="15.75" customHeight="1">
      <c r="B4740" s="32" t="inlineStr">
        <is>
          <t>4.17</t>
        </is>
      </c>
      <c r="C4740" s="32" t="n">
        <v>8714199</v>
      </c>
      <c r="D4740" s="72" t="inlineStr">
        <is>
          <t>CAMBIO DE JUNTA DEL DEFLECTOR DE ACEITE DEL TAMBOR DEL FRENO DERECHO</t>
        </is>
      </c>
      <c r="E4740" s="56" t="inlineStr">
        <is>
          <t>cambio de junta del deflector de aceite del tambor del freno derecho</t>
        </is>
      </c>
      <c r="F4740" s="32" t="inlineStr">
        <is>
          <t>Unidad</t>
        </is>
      </c>
      <c r="G4740" s="35" t="inlineStr">
        <is>
          <t>suministro</t>
        </is>
      </c>
      <c r="H4740" s="159" t="n">
        <v>547162</v>
      </c>
      <c r="I4740" s="37" t="n">
        <v>158.91</v>
      </c>
      <c r="J4740" s="37" t="n">
        <v>151.76</v>
      </c>
      <c r="K4740" s="160">
        <f>H4740*(I4740/J4740)</f>
        <v/>
      </c>
      <c r="L4740" s="159" t="n">
        <v>685546.3741</v>
      </c>
      <c r="M4740" s="159" t="n">
        <v>665579</v>
      </c>
      <c r="N4740" s="159" t="n">
        <v>718825.3199999999</v>
      </c>
      <c r="O4740" s="162">
        <f>MIN(K4740,L4740,M4740,N4740)</f>
        <v/>
      </c>
      <c r="P4740" s="162">
        <f>MAX(K4740,L4740,M4740,N4740)</f>
        <v/>
      </c>
      <c r="Q4740" s="162">
        <f>MEDIAN(K4740,L4740,M4740,N4740)</f>
        <v/>
      </c>
      <c r="R4740" s="162">
        <f>AVERAGE(K4740,L4740,M4740,N4740)</f>
        <v/>
      </c>
      <c r="S4740" s="162">
        <f>AVERAGE(O4740,Q4740)</f>
        <v/>
      </c>
      <c r="T4740" s="162">
        <f>AVERAGE(P4740,Q4740)</f>
        <v/>
      </c>
      <c r="U4740" s="41">
        <f>STDEVA(K4740,L4740,M4740,N4740)</f>
        <v/>
      </c>
      <c r="V4740" s="42">
        <f>U4740/Q4740</f>
        <v/>
      </c>
      <c r="W4740" s="43">
        <f>IF(X4740=O4740,"MENOR",IF(X4740=S4740,"PROM[MEN-MED]","PROMEDIO"))</f>
        <v/>
      </c>
      <c r="X4740" s="163">
        <f>IF(V4740&lt;=300%,O4740,IF(AND(V4740&gt;100%,V4740&lt;=150%),S4740,R4740))</f>
        <v/>
      </c>
      <c r="Y4740" s="162">
        <f>ROUND(X4740,0)</f>
        <v/>
      </c>
    </row>
    <row r="4741" ht="15.75" customHeight="1">
      <c r="B4741" s="32" t="inlineStr">
        <is>
          <t>4.18</t>
        </is>
      </c>
      <c r="C4741" s="32" t="n">
        <v>8714199</v>
      </c>
      <c r="D4741" s="72" t="inlineStr">
        <is>
          <t>CAMBIO DE SUBCONJUNTO IZQUIERDO DEL CUBO DEL EJE TRASERO</t>
        </is>
      </c>
      <c r="E4741" s="56" t="inlineStr">
        <is>
          <t>cambio de subconjunto izquierdo del cubo del eje trasero</t>
        </is>
      </c>
      <c r="F4741" s="32" t="inlineStr">
        <is>
          <t>Unidad</t>
        </is>
      </c>
      <c r="G4741" s="35" t="inlineStr">
        <is>
          <t>suministro</t>
        </is>
      </c>
      <c r="H4741" s="159" t="n">
        <v>683953</v>
      </c>
      <c r="I4741" s="37" t="n">
        <v>158.91</v>
      </c>
      <c r="J4741" s="37" t="n">
        <v>151.76</v>
      </c>
      <c r="K4741" s="160">
        <f>H4741*(I4741/J4741)</f>
        <v/>
      </c>
      <c r="L4741" s="159" t="n">
        <v>856933.2205000001</v>
      </c>
      <c r="M4741" s="159" t="n">
        <v>831974</v>
      </c>
      <c r="N4741" s="159" t="n">
        <v>898531.92</v>
      </c>
      <c r="O4741" s="162">
        <f>MIN(K4741,L4741,M4741,N4741)</f>
        <v/>
      </c>
      <c r="P4741" s="162">
        <f>MAX(K4741,L4741,M4741,N4741)</f>
        <v/>
      </c>
      <c r="Q4741" s="162">
        <f>MEDIAN(K4741,L4741,M4741,N4741)</f>
        <v/>
      </c>
      <c r="R4741" s="162">
        <f>AVERAGE(K4741,L4741,M4741,N4741)</f>
        <v/>
      </c>
      <c r="S4741" s="162">
        <f>AVERAGE(O4741,Q4741)</f>
        <v/>
      </c>
      <c r="T4741" s="162">
        <f>AVERAGE(P4741,Q4741)</f>
        <v/>
      </c>
      <c r="U4741" s="41">
        <f>STDEVA(K4741,L4741,M4741,N4741)</f>
        <v/>
      </c>
      <c r="V4741" s="42">
        <f>U4741/Q4741</f>
        <v/>
      </c>
      <c r="W4741" s="43">
        <f>IF(X4741=O4741,"MENOR",IF(X4741=S4741,"PROM[MEN-MED]","PROMEDIO"))</f>
        <v/>
      </c>
      <c r="X4741" s="163">
        <f>IF(V4741&lt;=300%,O4741,IF(AND(V4741&gt;100%,V4741&lt;=150%),S4741,R4741))</f>
        <v/>
      </c>
      <c r="Y4741" s="162">
        <f>ROUND(X4741,0)</f>
        <v/>
      </c>
    </row>
    <row r="4742" ht="15.75" customHeight="1">
      <c r="B4742" s="32" t="inlineStr">
        <is>
          <t>4.19</t>
        </is>
      </c>
      <c r="C4742" s="32" t="n">
        <v>8714199</v>
      </c>
      <c r="D4742" s="72" t="inlineStr">
        <is>
          <t>CAMBIO DE SUBCONJUNTO DERECHO DEL CUBO DEL EJE TRASERO</t>
        </is>
      </c>
      <c r="E4742" s="56" t="inlineStr">
        <is>
          <t>cambio de subconjunto derecho del cubo del eje trasero</t>
        </is>
      </c>
      <c r="F4742" s="32" t="inlineStr">
        <is>
          <t>Unidad</t>
        </is>
      </c>
      <c r="G4742" s="35" t="inlineStr">
        <is>
          <t>suministro</t>
        </is>
      </c>
      <c r="H4742" s="159" t="n">
        <v>683953</v>
      </c>
      <c r="I4742" s="37" t="n">
        <v>158.91</v>
      </c>
      <c r="J4742" s="37" t="n">
        <v>151.76</v>
      </c>
      <c r="K4742" s="160">
        <f>H4742*(I4742/J4742)</f>
        <v/>
      </c>
      <c r="L4742" s="159" t="n">
        <v>856933.2205000001</v>
      </c>
      <c r="M4742" s="159" t="n">
        <v>831974</v>
      </c>
      <c r="N4742" s="159" t="n">
        <v>898531.92</v>
      </c>
      <c r="O4742" s="162">
        <f>MIN(K4742,L4742,M4742,N4742)</f>
        <v/>
      </c>
      <c r="P4742" s="162">
        <f>MAX(K4742,L4742,M4742,N4742)</f>
        <v/>
      </c>
      <c r="Q4742" s="162">
        <f>MEDIAN(K4742,L4742,M4742,N4742)</f>
        <v/>
      </c>
      <c r="R4742" s="162">
        <f>AVERAGE(K4742,L4742,M4742,N4742)</f>
        <v/>
      </c>
      <c r="S4742" s="162">
        <f>AVERAGE(O4742,Q4742)</f>
        <v/>
      </c>
      <c r="T4742" s="162">
        <f>AVERAGE(P4742,Q4742)</f>
        <v/>
      </c>
      <c r="U4742" s="41">
        <f>STDEVA(K4742,L4742,M4742,N4742)</f>
        <v/>
      </c>
      <c r="V4742" s="42">
        <f>U4742/Q4742</f>
        <v/>
      </c>
      <c r="W4742" s="43">
        <f>IF(X4742=O4742,"MENOR",IF(X4742=S4742,"PROM[MEN-MED]","PROMEDIO"))</f>
        <v/>
      </c>
      <c r="X4742" s="163">
        <f>IF(V4742&lt;=300%,O4742,IF(AND(V4742&gt;100%,V4742&lt;=150%),S4742,R4742))</f>
        <v/>
      </c>
      <c r="Y4742" s="162">
        <f>ROUND(X4742,0)</f>
        <v/>
      </c>
    </row>
    <row r="4743" ht="15.75" customHeight="1">
      <c r="B4743" s="32" t="inlineStr">
        <is>
          <t>4.20</t>
        </is>
      </c>
      <c r="C4743" s="32" t="n">
        <v>8714199</v>
      </c>
      <c r="D4743" s="72" t="inlineStr">
        <is>
          <t>CAMBIO DE CONJUNTO DEL PORTADOR DEL DIFERENCIAL DELANTERO</t>
        </is>
      </c>
      <c r="E4743" s="56" t="inlineStr">
        <is>
          <t>cambio de conjunto del portador del diferencial delantero</t>
        </is>
      </c>
      <c r="F4743" s="32" t="inlineStr">
        <is>
          <t>Unidad</t>
        </is>
      </c>
      <c r="G4743" s="35" t="inlineStr">
        <is>
          <t>suministro</t>
        </is>
      </c>
      <c r="H4743" s="159" t="n">
        <v>536988</v>
      </c>
      <c r="I4743" s="37" t="n">
        <v>158.91</v>
      </c>
      <c r="J4743" s="37" t="n">
        <v>151.76</v>
      </c>
      <c r="K4743" s="160">
        <f>H4743*(I4743/J4743)</f>
        <v/>
      </c>
      <c r="L4743" s="159" t="n">
        <v>666325.5416999999</v>
      </c>
      <c r="M4743" s="159" t="n">
        <v>646918</v>
      </c>
      <c r="N4743" s="159" t="n">
        <v>698671.4399999999</v>
      </c>
      <c r="O4743" s="162">
        <f>MIN(K4743,L4743,M4743,N4743)</f>
        <v/>
      </c>
      <c r="P4743" s="162">
        <f>MAX(K4743,L4743,M4743,N4743)</f>
        <v/>
      </c>
      <c r="Q4743" s="162">
        <f>MEDIAN(K4743,L4743,M4743,N4743)</f>
        <v/>
      </c>
      <c r="R4743" s="162">
        <f>AVERAGE(K4743,L4743,M4743,N4743)</f>
        <v/>
      </c>
      <c r="S4743" s="162">
        <f>AVERAGE(O4743,Q4743)</f>
        <v/>
      </c>
      <c r="T4743" s="162">
        <f>AVERAGE(P4743,Q4743)</f>
        <v/>
      </c>
      <c r="U4743" s="41">
        <f>STDEVA(K4743,L4743,M4743,N4743)</f>
        <v/>
      </c>
      <c r="V4743" s="42">
        <f>U4743/Q4743</f>
        <v/>
      </c>
      <c r="W4743" s="43">
        <f>IF(X4743=O4743,"MENOR",IF(X4743=S4743,"PROM[MEN-MED]","PROMEDIO"))</f>
        <v/>
      </c>
      <c r="X4743" s="163">
        <f>IF(V4743&lt;=300%,O4743,IF(AND(V4743&gt;100%,V4743&lt;=150%),S4743,R4743))</f>
        <v/>
      </c>
      <c r="Y4743" s="162">
        <f>ROUND(X4743,0)</f>
        <v/>
      </c>
    </row>
    <row r="4744" ht="15.75" customHeight="1">
      <c r="B4744" s="32" t="inlineStr">
        <is>
          <t>4.21</t>
        </is>
      </c>
      <c r="C4744" s="32" t="n">
        <v>8714199</v>
      </c>
      <c r="D4744" s="72" t="inlineStr">
        <is>
          <t>CAMBIO DE TUBO DE VENTILACION DIFERENCIAL DELANTERO</t>
        </is>
      </c>
      <c r="E4744" s="56" t="inlineStr">
        <is>
          <t>cambio de tubo de ventilacion diferencial delantero</t>
        </is>
      </c>
      <c r="F4744" s="32" t="inlineStr">
        <is>
          <t>Unidad</t>
        </is>
      </c>
      <c r="G4744" s="35" t="inlineStr">
        <is>
          <t>suministro</t>
        </is>
      </c>
      <c r="H4744" s="159" t="n">
        <v>410372</v>
      </c>
      <c r="I4744" s="37" t="n">
        <v>158.91</v>
      </c>
      <c r="J4744" s="37" t="n">
        <v>151.76</v>
      </c>
      <c r="K4744" s="160">
        <f>H4744*(I4744/J4744)</f>
        <v/>
      </c>
      <c r="L4744" s="159" t="n">
        <v>509354.5695</v>
      </c>
      <c r="M4744" s="159" t="n">
        <v>494519</v>
      </c>
      <c r="N4744" s="159" t="n">
        <v>534080.52</v>
      </c>
      <c r="O4744" s="162">
        <f>MIN(K4744,L4744,M4744,N4744)</f>
        <v/>
      </c>
      <c r="P4744" s="162">
        <f>MAX(K4744,L4744,M4744,N4744)</f>
        <v/>
      </c>
      <c r="Q4744" s="162">
        <f>MEDIAN(K4744,L4744,M4744,N4744)</f>
        <v/>
      </c>
      <c r="R4744" s="162">
        <f>AVERAGE(K4744,L4744,M4744,N4744)</f>
        <v/>
      </c>
      <c r="S4744" s="162">
        <f>AVERAGE(O4744,Q4744)</f>
        <v/>
      </c>
      <c r="T4744" s="162">
        <f>AVERAGE(P4744,Q4744)</f>
        <v/>
      </c>
      <c r="U4744" s="41">
        <f>STDEVA(K4744,L4744,M4744,N4744)</f>
        <v/>
      </c>
      <c r="V4744" s="42">
        <f>U4744/Q4744</f>
        <v/>
      </c>
      <c r="W4744" s="43">
        <f>IF(X4744=O4744,"MENOR",IF(X4744=S4744,"PROM[MEN-MED]","PROMEDIO"))</f>
        <v/>
      </c>
      <c r="X4744" s="163">
        <f>IF(V4744&lt;=300%,O4744,IF(AND(V4744&gt;100%,V4744&lt;=150%),S4744,R4744))</f>
        <v/>
      </c>
      <c r="Y4744" s="162">
        <f>ROUND(X4744,0)</f>
        <v/>
      </c>
    </row>
    <row r="4745" ht="15.75" customHeight="1">
      <c r="B4745" s="32" t="inlineStr">
        <is>
          <t>4.22</t>
        </is>
      </c>
      <c r="C4745" s="32" t="n">
        <v>8714199</v>
      </c>
      <c r="D4745" s="72" t="inlineStr">
        <is>
          <t>CAMBIO DE SOPORTE DE DIFERENCIAL DELANTERO NO.1</t>
        </is>
      </c>
      <c r="E4745" s="56" t="inlineStr">
        <is>
          <t>cambio de soporte de diferencial delantero no.1</t>
        </is>
      </c>
      <c r="F4745" s="32" t="inlineStr">
        <is>
          <t>Unidad</t>
        </is>
      </c>
      <c r="G4745" s="35" t="inlineStr">
        <is>
          <t>suministro</t>
        </is>
      </c>
      <c r="H4745" s="159" t="n">
        <v>540379</v>
      </c>
      <c r="I4745" s="37" t="n">
        <v>158.91</v>
      </c>
      <c r="J4745" s="37" t="n">
        <v>151.76</v>
      </c>
      <c r="K4745" s="160">
        <f>H4745*(I4745/J4745)</f>
        <v/>
      </c>
      <c r="L4745" s="159" t="n">
        <v>659918.9387000001</v>
      </c>
      <c r="M4745" s="159" t="n">
        <v>640698</v>
      </c>
      <c r="N4745" s="159" t="n">
        <v>691953.84</v>
      </c>
      <c r="O4745" s="162">
        <f>MIN(K4745,L4745,M4745,N4745)</f>
        <v/>
      </c>
      <c r="P4745" s="162">
        <f>MAX(K4745,L4745,M4745,N4745)</f>
        <v/>
      </c>
      <c r="Q4745" s="162">
        <f>MEDIAN(K4745,L4745,M4745,N4745)</f>
        <v/>
      </c>
      <c r="R4745" s="162">
        <f>AVERAGE(K4745,L4745,M4745,N4745)</f>
        <v/>
      </c>
      <c r="S4745" s="162">
        <f>AVERAGE(O4745,Q4745)</f>
        <v/>
      </c>
      <c r="T4745" s="162">
        <f>AVERAGE(P4745,Q4745)</f>
        <v/>
      </c>
      <c r="U4745" s="41">
        <f>STDEVA(K4745,L4745,M4745,N4745)</f>
        <v/>
      </c>
      <c r="V4745" s="42">
        <f>U4745/Q4745</f>
        <v/>
      </c>
      <c r="W4745" s="43">
        <f>IF(X4745=O4745,"MENOR",IF(X4745=S4745,"PROM[MEN-MED]","PROMEDIO"))</f>
        <v/>
      </c>
      <c r="X4745" s="163">
        <f>IF(V4745&lt;=300%,O4745,IF(AND(V4745&gt;100%,V4745&lt;=150%),S4745,R4745))</f>
        <v/>
      </c>
      <c r="Y4745" s="162">
        <f>ROUND(X4745,0)</f>
        <v/>
      </c>
    </row>
    <row r="4746" ht="15.75" customHeight="1">
      <c r="B4746" s="32" t="inlineStr">
        <is>
          <t>4.23</t>
        </is>
      </c>
      <c r="C4746" s="32" t="n">
        <v>8714199</v>
      </c>
      <c r="D4746" s="72" t="inlineStr">
        <is>
          <t>CAMBIO DE SOPORTE DE DIFERENCIAL DELANTERO NO.2</t>
        </is>
      </c>
      <c r="E4746" s="56" t="inlineStr">
        <is>
          <t>cambio de soporte de diferencial delantero no.2</t>
        </is>
      </c>
      <c r="F4746" s="32" t="inlineStr">
        <is>
          <t>Unidad</t>
        </is>
      </c>
      <c r="G4746" s="35" t="inlineStr">
        <is>
          <t>suministro</t>
        </is>
      </c>
      <c r="H4746" s="159" t="n">
        <v>540379</v>
      </c>
      <c r="I4746" s="37" t="n">
        <v>158.91</v>
      </c>
      <c r="J4746" s="37" t="n">
        <v>151.76</v>
      </c>
      <c r="K4746" s="160">
        <f>H4746*(I4746/J4746)</f>
        <v/>
      </c>
      <c r="L4746" s="159" t="n">
        <v>685546.3741</v>
      </c>
      <c r="M4746" s="159" t="n">
        <v>665579</v>
      </c>
      <c r="N4746" s="159" t="n">
        <v>718825.3199999999</v>
      </c>
      <c r="O4746" s="162">
        <f>MIN(K4746,L4746,M4746,N4746)</f>
        <v/>
      </c>
      <c r="P4746" s="162">
        <f>MAX(K4746,L4746,M4746,N4746)</f>
        <v/>
      </c>
      <c r="Q4746" s="162">
        <f>MEDIAN(K4746,L4746,M4746,N4746)</f>
        <v/>
      </c>
      <c r="R4746" s="162">
        <f>AVERAGE(K4746,L4746,M4746,N4746)</f>
        <v/>
      </c>
      <c r="S4746" s="162">
        <f>AVERAGE(O4746,Q4746)</f>
        <v/>
      </c>
      <c r="T4746" s="162">
        <f>AVERAGE(P4746,Q4746)</f>
        <v/>
      </c>
      <c r="U4746" s="41">
        <f>STDEVA(K4746,L4746,M4746,N4746)</f>
        <v/>
      </c>
      <c r="V4746" s="42">
        <f>U4746/Q4746</f>
        <v/>
      </c>
      <c r="W4746" s="43">
        <f>IF(X4746=O4746,"MENOR",IF(X4746=S4746,"PROM[MEN-MED]","PROMEDIO"))</f>
        <v/>
      </c>
      <c r="X4746" s="163">
        <f>IF(V4746&lt;=300%,O4746,IF(AND(V4746&gt;100%,V4746&lt;=150%),S4746,R4746))</f>
        <v/>
      </c>
      <c r="Y4746" s="162">
        <f>ROUND(X4746,0)</f>
        <v/>
      </c>
    </row>
    <row r="4747" ht="15.75" customHeight="1">
      <c r="B4747" s="32" t="inlineStr">
        <is>
          <t>4.24</t>
        </is>
      </c>
      <c r="C4747" s="32" t="n">
        <v>8714199</v>
      </c>
      <c r="D4747" s="72" t="inlineStr">
        <is>
          <t>CAMBIO DE SOPORTE DE DIFERENCIAL DELANTERO NO.3</t>
        </is>
      </c>
      <c r="E4747" s="56" t="inlineStr">
        <is>
          <t>cambio de soporte de diferencial delantero no.3</t>
        </is>
      </c>
      <c r="F4747" s="32" t="inlineStr">
        <is>
          <t>Unidad</t>
        </is>
      </c>
      <c r="G4747" s="35" t="inlineStr">
        <is>
          <t>suministro</t>
        </is>
      </c>
      <c r="H4747" s="159" t="n">
        <v>540379</v>
      </c>
      <c r="I4747" s="37" t="n">
        <v>158.91</v>
      </c>
      <c r="J4747" s="37" t="n">
        <v>151.76</v>
      </c>
      <c r="K4747" s="160">
        <f>H4747*(I4747/J4747)</f>
        <v/>
      </c>
      <c r="L4747" s="159" t="n">
        <v>679139.7711</v>
      </c>
      <c r="M4747" s="159" t="n">
        <v>659359</v>
      </c>
      <c r="N4747" s="159" t="n">
        <v>712107.72</v>
      </c>
      <c r="O4747" s="162">
        <f>MIN(K4747,L4747,M4747,N4747)</f>
        <v/>
      </c>
      <c r="P4747" s="162">
        <f>MAX(K4747,L4747,M4747,N4747)</f>
        <v/>
      </c>
      <c r="Q4747" s="162">
        <f>MEDIAN(K4747,L4747,M4747,N4747)</f>
        <v/>
      </c>
      <c r="R4747" s="162">
        <f>AVERAGE(K4747,L4747,M4747,N4747)</f>
        <v/>
      </c>
      <c r="S4747" s="162">
        <f>AVERAGE(O4747,Q4747)</f>
        <v/>
      </c>
      <c r="T4747" s="162">
        <f>AVERAGE(P4747,Q4747)</f>
        <v/>
      </c>
      <c r="U4747" s="41">
        <f>STDEVA(K4747,L4747,M4747,N4747)</f>
        <v/>
      </c>
      <c r="V4747" s="42">
        <f>U4747/Q4747</f>
        <v/>
      </c>
      <c r="W4747" s="43">
        <f>IF(X4747=O4747,"MENOR",IF(X4747=S4747,"PROM[MEN-MED]","PROMEDIO"))</f>
        <v/>
      </c>
      <c r="X4747" s="163">
        <f>IF(V4747&lt;=300%,O4747,IF(AND(V4747&gt;100%,V4747&lt;=150%),S4747,R4747))</f>
        <v/>
      </c>
      <c r="Y4747" s="162">
        <f>ROUND(X4747,0)</f>
        <v/>
      </c>
    </row>
    <row r="4748" ht="15.75" customHeight="1">
      <c r="B4748" s="32" t="inlineStr">
        <is>
          <t>4.25</t>
        </is>
      </c>
      <c r="C4748" s="32" t="n">
        <v>8714199</v>
      </c>
      <c r="D4748" s="72" t="inlineStr">
        <is>
          <t>CAMBIO DE CONJUNTO DE LA CAJA DEL DIFERENCIAL</t>
        </is>
      </c>
      <c r="E4748" s="56" t="inlineStr">
        <is>
          <t xml:space="preserve">cambio de conjunto de la ca ja del diferencial </t>
        </is>
      </c>
      <c r="F4748" s="32" t="inlineStr">
        <is>
          <t>Unidad</t>
        </is>
      </c>
      <c r="G4748" s="35" t="inlineStr">
        <is>
          <t>suministro</t>
        </is>
      </c>
      <c r="H4748" s="159" t="n">
        <v>2452055</v>
      </c>
      <c r="I4748" s="37" t="n">
        <v>158.91</v>
      </c>
      <c r="J4748" s="37" t="n">
        <v>151.76</v>
      </c>
      <c r="K4748" s="160">
        <f>H4748*(I4748/J4748)</f>
        <v/>
      </c>
      <c r="L4748" s="159" t="n">
        <v>2969635.2301</v>
      </c>
      <c r="M4748" s="159" t="n">
        <v>2883141</v>
      </c>
      <c r="N4748" s="159" t="n">
        <v>3113792.28</v>
      </c>
      <c r="O4748" s="162">
        <f>MIN(K4748,L4748,M4748,N4748)</f>
        <v/>
      </c>
      <c r="P4748" s="162">
        <f>MAX(K4748,L4748,M4748,N4748)</f>
        <v/>
      </c>
      <c r="Q4748" s="162">
        <f>MEDIAN(K4748,L4748,M4748,N4748)</f>
        <v/>
      </c>
      <c r="R4748" s="162">
        <f>AVERAGE(K4748,L4748,M4748,N4748)</f>
        <v/>
      </c>
      <c r="S4748" s="162">
        <f>AVERAGE(O4748,Q4748)</f>
        <v/>
      </c>
      <c r="T4748" s="162">
        <f>AVERAGE(P4748,Q4748)</f>
        <v/>
      </c>
      <c r="U4748" s="41">
        <f>STDEVA(K4748,L4748,M4748,N4748)</f>
        <v/>
      </c>
      <c r="V4748" s="42">
        <f>U4748/Q4748</f>
        <v/>
      </c>
      <c r="W4748" s="43">
        <f>IF(X4748=O4748,"MENOR",IF(X4748=S4748,"PROM[MEN-MED]","PROMEDIO"))</f>
        <v/>
      </c>
      <c r="X4748" s="163">
        <f>IF(V4748&lt;=300%,O4748,IF(AND(V4748&gt;100%,V4748&lt;=150%),S4748,R4748))</f>
        <v/>
      </c>
      <c r="Y4748" s="162">
        <f>ROUND(X4748,0)</f>
        <v/>
      </c>
    </row>
    <row r="4749" ht="15.75" customHeight="1">
      <c r="B4749" s="32" t="inlineStr">
        <is>
          <t>4.26</t>
        </is>
      </c>
      <c r="C4749" s="32" t="n">
        <v>8714199</v>
      </c>
      <c r="D4749" s="72" t="inlineStr">
        <is>
          <t xml:space="preserve">CAMBIO DE RETEN DEL COJINETE LATERAL DEL DIFERENCIAL </t>
        </is>
      </c>
      <c r="E4749" s="56" t="inlineStr">
        <is>
          <t xml:space="preserve">cambio de reten del cojinete lateral del diferencial </t>
        </is>
      </c>
      <c r="F4749" s="32" t="inlineStr">
        <is>
          <t>Unidad</t>
        </is>
      </c>
      <c r="G4749" s="35" t="inlineStr">
        <is>
          <t>suministro</t>
        </is>
      </c>
      <c r="H4749" s="159" t="n">
        <v>2452055</v>
      </c>
      <c r="I4749" s="37" t="n">
        <v>158.91</v>
      </c>
      <c r="J4749" s="37" t="n">
        <v>151.76</v>
      </c>
      <c r="K4749" s="160">
        <f>H4749*(I4749/J4749)</f>
        <v/>
      </c>
      <c r="L4749" s="159" t="n">
        <v>2969635.2301</v>
      </c>
      <c r="M4749" s="159" t="n">
        <v>2883141</v>
      </c>
      <c r="N4749" s="159" t="n">
        <v>3113792.28</v>
      </c>
      <c r="O4749" s="162">
        <f>MIN(K4749,L4749,M4749,N4749)</f>
        <v/>
      </c>
      <c r="P4749" s="162">
        <f>MAX(K4749,L4749,M4749,N4749)</f>
        <v/>
      </c>
      <c r="Q4749" s="162">
        <f>MEDIAN(K4749,L4749,M4749,N4749)</f>
        <v/>
      </c>
      <c r="R4749" s="162">
        <f>AVERAGE(K4749,L4749,M4749,N4749)</f>
        <v/>
      </c>
      <c r="S4749" s="162">
        <f>AVERAGE(O4749,Q4749)</f>
        <v/>
      </c>
      <c r="T4749" s="162">
        <f>AVERAGE(P4749,Q4749)</f>
        <v/>
      </c>
      <c r="U4749" s="41">
        <f>STDEVA(K4749,L4749,M4749,N4749)</f>
        <v/>
      </c>
      <c r="V4749" s="42">
        <f>U4749/Q4749</f>
        <v/>
      </c>
      <c r="W4749" s="43">
        <f>IF(X4749=O4749,"MENOR",IF(X4749=S4749,"PROM[MEN-MED]","PROMEDIO"))</f>
        <v/>
      </c>
      <c r="X4749" s="163">
        <f>IF(V4749&lt;=300%,O4749,IF(AND(V4749&gt;100%,V4749&lt;=150%),S4749,R4749))</f>
        <v/>
      </c>
      <c r="Y4749" s="162">
        <f>ROUND(X4749,0)</f>
        <v/>
      </c>
    </row>
    <row r="4750" ht="15.75" customHeight="1">
      <c r="B4750" s="32" t="inlineStr">
        <is>
          <t>4.27</t>
        </is>
      </c>
      <c r="C4750" s="32" t="n">
        <v>8714199</v>
      </c>
      <c r="D4750" s="72" t="inlineStr">
        <is>
          <t>CAMBIO DE TAPON DE LLENADO DEL ALOJAMIENTO DEL EJE TRASERO</t>
        </is>
      </c>
      <c r="E4750" s="56" t="inlineStr">
        <is>
          <t>cambio de tapon de llenado del alojamiento del eje trasero</t>
        </is>
      </c>
      <c r="F4750" s="32" t="inlineStr">
        <is>
          <t>Unidad</t>
        </is>
      </c>
      <c r="G4750" s="35" t="inlineStr">
        <is>
          <t>suministro</t>
        </is>
      </c>
      <c r="H4750" s="159" t="n">
        <v>273581</v>
      </c>
      <c r="I4750" s="37" t="n">
        <v>158.91</v>
      </c>
      <c r="J4750" s="37" t="n">
        <v>151.76</v>
      </c>
      <c r="K4750" s="160">
        <f>H4750*(I4750/J4750)</f>
        <v/>
      </c>
      <c r="L4750" s="159" t="n">
        <v>336366.0664</v>
      </c>
      <c r="M4750" s="159" t="n">
        <v>326569</v>
      </c>
      <c r="N4750" s="159" t="n">
        <v>352694.52</v>
      </c>
      <c r="O4750" s="162">
        <f>MIN(K4750,L4750,M4750,N4750)</f>
        <v/>
      </c>
      <c r="P4750" s="162">
        <f>MAX(K4750,L4750,M4750,N4750)</f>
        <v/>
      </c>
      <c r="Q4750" s="162">
        <f>MEDIAN(K4750,L4750,M4750,N4750)</f>
        <v/>
      </c>
      <c r="R4750" s="162">
        <f>AVERAGE(K4750,L4750,M4750,N4750)</f>
        <v/>
      </c>
      <c r="S4750" s="162">
        <f>AVERAGE(O4750,Q4750)</f>
        <v/>
      </c>
      <c r="T4750" s="162">
        <f>AVERAGE(P4750,Q4750)</f>
        <v/>
      </c>
      <c r="U4750" s="41">
        <f>STDEVA(K4750,L4750,M4750,N4750)</f>
        <v/>
      </c>
      <c r="V4750" s="42">
        <f>U4750/Q4750</f>
        <v/>
      </c>
      <c r="W4750" s="43">
        <f>IF(X4750=O4750,"MENOR",IF(X4750=S4750,"PROM[MEN-MED]","PROMEDIO"))</f>
        <v/>
      </c>
      <c r="X4750" s="163">
        <f>IF(V4750&lt;=300%,O4750,IF(AND(V4750&gt;100%,V4750&lt;=150%),S4750,R4750))</f>
        <v/>
      </c>
      <c r="Y4750" s="162">
        <f>ROUND(X4750,0)</f>
        <v/>
      </c>
    </row>
    <row r="4751" ht="15.75" customHeight="1">
      <c r="B4751" s="32" t="inlineStr">
        <is>
          <t>4.28</t>
        </is>
      </c>
      <c r="C4751" s="32" t="n">
        <v>8714199</v>
      </c>
      <c r="D4751" s="72" t="inlineStr">
        <is>
          <t>CAMBIO DE TAPON DE DRENAJE DEL ALOJAMIENTO DEL EJE TRASERO</t>
        </is>
      </c>
      <c r="E4751" s="56" t="inlineStr">
        <is>
          <t>cambio de tapon de drenaje del alojamiento del eje trasero</t>
        </is>
      </c>
      <c r="F4751" s="32" t="inlineStr">
        <is>
          <t>Unidad</t>
        </is>
      </c>
      <c r="G4751" s="35" t="inlineStr">
        <is>
          <t>suministro</t>
        </is>
      </c>
      <c r="H4751" s="159" t="n">
        <v>273581</v>
      </c>
      <c r="I4751" s="37" t="n">
        <v>158.91</v>
      </c>
      <c r="J4751" s="37" t="n">
        <v>151.76</v>
      </c>
      <c r="K4751" s="160">
        <f>H4751*(I4751/J4751)</f>
        <v/>
      </c>
      <c r="L4751" s="159" t="n">
        <v>333162.7649</v>
      </c>
      <c r="M4751" s="159" t="n">
        <v>323459</v>
      </c>
      <c r="N4751" s="159" t="n">
        <v>349335.72</v>
      </c>
      <c r="O4751" s="162">
        <f>MIN(K4751,L4751,M4751,N4751)</f>
        <v/>
      </c>
      <c r="P4751" s="162">
        <f>MAX(K4751,L4751,M4751,N4751)</f>
        <v/>
      </c>
      <c r="Q4751" s="162">
        <f>MEDIAN(K4751,L4751,M4751,N4751)</f>
        <v/>
      </c>
      <c r="R4751" s="162">
        <f>AVERAGE(K4751,L4751,M4751,N4751)</f>
        <v/>
      </c>
      <c r="S4751" s="162">
        <f>AVERAGE(O4751,Q4751)</f>
        <v/>
      </c>
      <c r="T4751" s="162">
        <f>AVERAGE(P4751,Q4751)</f>
        <v/>
      </c>
      <c r="U4751" s="41">
        <f>STDEVA(K4751,L4751,M4751,N4751)</f>
        <v/>
      </c>
      <c r="V4751" s="42">
        <f>U4751/Q4751</f>
        <v/>
      </c>
      <c r="W4751" s="43">
        <f>IF(X4751=O4751,"MENOR",IF(X4751=S4751,"PROM[MEN-MED]","PROMEDIO"))</f>
        <v/>
      </c>
      <c r="X4751" s="163">
        <f>IF(V4751&lt;=300%,O4751,IF(AND(V4751&gt;100%,V4751&lt;=150%),S4751,R4751))</f>
        <v/>
      </c>
      <c r="Y4751" s="162">
        <f>ROUND(X4751,0)</f>
        <v/>
      </c>
    </row>
    <row r="4752" ht="15.75" customHeight="1">
      <c r="B4752" s="32" t="inlineStr">
        <is>
          <t>4.29</t>
        </is>
      </c>
      <c r="C4752" s="32" t="n">
        <v>8714199</v>
      </c>
      <c r="D4752" s="72" t="inlineStr">
        <is>
          <t>CAMBIO DE JUNTA DEL PORTADOR DEL DIFERENCIAL TRASERO</t>
        </is>
      </c>
      <c r="E4752" s="56" t="inlineStr">
        <is>
          <t>cambio de junta del portador del diferencial trasero</t>
        </is>
      </c>
      <c r="F4752" s="32" t="inlineStr">
        <is>
          <t>Unidad</t>
        </is>
      </c>
      <c r="G4752" s="35" t="inlineStr">
        <is>
          <t>suministro</t>
        </is>
      </c>
      <c r="H4752" s="159" t="n">
        <v>547162</v>
      </c>
      <c r="I4752" s="37" t="n">
        <v>158.91</v>
      </c>
      <c r="J4752" s="37" t="n">
        <v>151.76</v>
      </c>
      <c r="K4752" s="160">
        <f>H4752*(I4752/J4752)</f>
        <v/>
      </c>
      <c r="L4752" s="159" t="n">
        <v>659918.9387000001</v>
      </c>
      <c r="M4752" s="159" t="n">
        <v>640698</v>
      </c>
      <c r="N4752" s="159" t="n">
        <v>691953.84</v>
      </c>
      <c r="O4752" s="162">
        <f>MIN(K4752,L4752,M4752,N4752)</f>
        <v/>
      </c>
      <c r="P4752" s="162">
        <f>MAX(K4752,L4752,M4752,N4752)</f>
        <v/>
      </c>
      <c r="Q4752" s="162">
        <f>MEDIAN(K4752,L4752,M4752,N4752)</f>
        <v/>
      </c>
      <c r="R4752" s="162">
        <f>AVERAGE(K4752,L4752,M4752,N4752)</f>
        <v/>
      </c>
      <c r="S4752" s="162">
        <f>AVERAGE(O4752,Q4752)</f>
        <v/>
      </c>
      <c r="T4752" s="162">
        <f>AVERAGE(P4752,Q4752)</f>
        <v/>
      </c>
      <c r="U4752" s="41">
        <f>STDEVA(K4752,L4752,M4752,N4752)</f>
        <v/>
      </c>
      <c r="V4752" s="42">
        <f>U4752/Q4752</f>
        <v/>
      </c>
      <c r="W4752" s="43">
        <f>IF(X4752=O4752,"MENOR",IF(X4752=S4752,"PROM[MEN-MED]","PROMEDIO"))</f>
        <v/>
      </c>
      <c r="X4752" s="163">
        <f>IF(V4752&lt;=300%,O4752,IF(AND(V4752&gt;100%,V4752&lt;=150%),S4752,R4752))</f>
        <v/>
      </c>
      <c r="Y4752" s="162">
        <f>ROUND(X4752,0)</f>
        <v/>
      </c>
    </row>
    <row r="4753" ht="15.75" customHeight="1">
      <c r="B4753" s="32" t="inlineStr">
        <is>
          <t>4.30</t>
        </is>
      </c>
      <c r="C4753" s="32" t="n">
        <v>8714199</v>
      </c>
      <c r="D4753" s="72" t="inlineStr">
        <is>
          <t>CAMBIO DE CONJUNTO SOPORTE DEL DIFERENCIAL TRASERO</t>
        </is>
      </c>
      <c r="E4753" s="56" t="inlineStr">
        <is>
          <t>cambio de conjunto soporte del diferencial trasero</t>
        </is>
      </c>
      <c r="F4753" s="32" t="inlineStr">
        <is>
          <t>Unidad</t>
        </is>
      </c>
      <c r="G4753" s="35" t="inlineStr">
        <is>
          <t>suministro</t>
        </is>
      </c>
      <c r="H4753" s="159" t="n">
        <v>547162</v>
      </c>
      <c r="I4753" s="37" t="n">
        <v>158.91</v>
      </c>
      <c r="J4753" s="37" t="n">
        <v>151.76</v>
      </c>
      <c r="K4753" s="160">
        <f>H4753*(I4753/J4753)</f>
        <v/>
      </c>
      <c r="L4753" s="159" t="n">
        <v>666325.5416999999</v>
      </c>
      <c r="M4753" s="159" t="n">
        <v>646918</v>
      </c>
      <c r="N4753" s="159" t="n">
        <v>698671.4399999999</v>
      </c>
      <c r="O4753" s="162">
        <f>MIN(K4753,L4753,M4753,N4753)</f>
        <v/>
      </c>
      <c r="P4753" s="162">
        <f>MAX(K4753,L4753,M4753,N4753)</f>
        <v/>
      </c>
      <c r="Q4753" s="162">
        <f>MEDIAN(K4753,L4753,M4753,N4753)</f>
        <v/>
      </c>
      <c r="R4753" s="162">
        <f>AVERAGE(K4753,L4753,M4753,N4753)</f>
        <v/>
      </c>
      <c r="S4753" s="162">
        <f>AVERAGE(O4753,Q4753)</f>
        <v/>
      </c>
      <c r="T4753" s="162">
        <f>AVERAGE(P4753,Q4753)</f>
        <v/>
      </c>
      <c r="U4753" s="41">
        <f>STDEVA(K4753,L4753,M4753,N4753)</f>
        <v/>
      </c>
      <c r="V4753" s="42">
        <f>U4753/Q4753</f>
        <v/>
      </c>
      <c r="W4753" s="43">
        <f>IF(X4753=O4753,"MENOR",IF(X4753=S4753,"PROM[MEN-MED]","PROMEDIO"))</f>
        <v/>
      </c>
      <c r="X4753" s="163">
        <f>IF(V4753&lt;=300%,O4753,IF(AND(V4753&gt;100%,V4753&lt;=150%),S4753,R4753))</f>
        <v/>
      </c>
      <c r="Y4753" s="162">
        <f>ROUND(X4753,0)</f>
        <v/>
      </c>
    </row>
    <row r="4754" ht="15.75" customHeight="1">
      <c r="B4754" s="32" t="inlineStr">
        <is>
          <t>4.31</t>
        </is>
      </c>
      <c r="C4754" s="32" t="n">
        <v>8714199</v>
      </c>
      <c r="D4754" s="72" t="inlineStr">
        <is>
          <t>CAMBIO DE SUBCONJUNTO DE LA BRIDA GEMELA DEL ENGRANAJE IMPULSOR TRASERO</t>
        </is>
      </c>
      <c r="E4754" s="56" t="inlineStr">
        <is>
          <t>cambio de subconjunto de la brida gemela del engranaje impulsor trasero</t>
        </is>
      </c>
      <c r="F4754" s="32" t="inlineStr">
        <is>
          <t>Unidad</t>
        </is>
      </c>
      <c r="G4754" s="35" t="inlineStr">
        <is>
          <t>suministro</t>
        </is>
      </c>
      <c r="H4754" s="159" t="n">
        <v>2462229</v>
      </c>
      <c r="I4754" s="37" t="n">
        <v>158.91</v>
      </c>
      <c r="J4754" s="37" t="n">
        <v>151.76</v>
      </c>
      <c r="K4754" s="160">
        <f>H4754*(I4754/J4754)</f>
        <v/>
      </c>
      <c r="L4754" s="159" t="n">
        <v>2998465.9551</v>
      </c>
      <c r="M4754" s="159" t="n">
        <v>2911132</v>
      </c>
      <c r="N4754" s="159" t="n">
        <v>3144022.56</v>
      </c>
      <c r="O4754" s="162">
        <f>MIN(K4754,L4754,M4754,N4754)</f>
        <v/>
      </c>
      <c r="P4754" s="162">
        <f>MAX(K4754,L4754,M4754,N4754)</f>
        <v/>
      </c>
      <c r="Q4754" s="162">
        <f>MEDIAN(K4754,L4754,M4754,N4754)</f>
        <v/>
      </c>
      <c r="R4754" s="162">
        <f>AVERAGE(K4754,L4754,M4754,N4754)</f>
        <v/>
      </c>
      <c r="S4754" s="162">
        <f>AVERAGE(O4754,Q4754)</f>
        <v/>
      </c>
      <c r="T4754" s="162">
        <f>AVERAGE(P4754,Q4754)</f>
        <v/>
      </c>
      <c r="U4754" s="41">
        <f>STDEVA(K4754,L4754,M4754,N4754)</f>
        <v/>
      </c>
      <c r="V4754" s="42">
        <f>U4754/Q4754</f>
        <v/>
      </c>
      <c r="W4754" s="43">
        <f>IF(X4754=O4754,"MENOR",IF(X4754=S4754,"PROM[MEN-MED]","PROMEDIO"))</f>
        <v/>
      </c>
      <c r="X4754" s="163">
        <f>IF(V4754&lt;=300%,O4754,IF(AND(V4754&gt;100%,V4754&lt;=150%),S4754,R4754))</f>
        <v/>
      </c>
      <c r="Y4754" s="162">
        <f>ROUND(X4754,0)</f>
        <v/>
      </c>
    </row>
    <row r="4755" ht="15.75" customHeight="1">
      <c r="B4755" s="32" t="inlineStr">
        <is>
          <t>4.32</t>
        </is>
      </c>
      <c r="C4755" s="32" t="n">
        <v>8714199</v>
      </c>
      <c r="D4755" s="72" t="inlineStr">
        <is>
          <t>CAMBIO DE COJINETE INTERFIOR DE LA CAJA DEL DIFERENCIAL TRASERO</t>
        </is>
      </c>
      <c r="E4755" s="56" t="inlineStr">
        <is>
          <t>cambio de cojinete interfior de la caja del diferencial trasero</t>
        </is>
      </c>
      <c r="F4755" s="32" t="inlineStr">
        <is>
          <t>Unidad</t>
        </is>
      </c>
      <c r="G4755" s="35" t="inlineStr">
        <is>
          <t>suministro</t>
        </is>
      </c>
      <c r="H4755" s="159" t="n">
        <v>2462229</v>
      </c>
      <c r="I4755" s="37" t="n">
        <v>158.91</v>
      </c>
      <c r="J4755" s="37" t="n">
        <v>151.76</v>
      </c>
      <c r="K4755" s="160">
        <f>H4755*(I4755/J4755)</f>
        <v/>
      </c>
      <c r="L4755" s="159" t="n">
        <v>2998465.9551</v>
      </c>
      <c r="M4755" s="159" t="n">
        <v>2911132</v>
      </c>
      <c r="N4755" s="159" t="n">
        <v>3144022.56</v>
      </c>
      <c r="O4755" s="162">
        <f>MIN(K4755,L4755,M4755,N4755)</f>
        <v/>
      </c>
      <c r="P4755" s="162">
        <f>MAX(K4755,L4755,M4755,N4755)</f>
        <v/>
      </c>
      <c r="Q4755" s="162">
        <f>MEDIAN(K4755,L4755,M4755,N4755)</f>
        <v/>
      </c>
      <c r="R4755" s="162">
        <f>AVERAGE(K4755,L4755,M4755,N4755)</f>
        <v/>
      </c>
      <c r="S4755" s="162">
        <f>AVERAGE(O4755,Q4755)</f>
        <v/>
      </c>
      <c r="T4755" s="162">
        <f>AVERAGE(P4755,Q4755)</f>
        <v/>
      </c>
      <c r="U4755" s="41">
        <f>STDEVA(K4755,L4755,M4755,N4755)</f>
        <v/>
      </c>
      <c r="V4755" s="42">
        <f>U4755/Q4755</f>
        <v/>
      </c>
      <c r="W4755" s="43">
        <f>IF(X4755=O4755,"MENOR",IF(X4755=S4755,"PROM[MEN-MED]","PROMEDIO"))</f>
        <v/>
      </c>
      <c r="X4755" s="163">
        <f>IF(V4755&lt;=300%,O4755,IF(AND(V4755&gt;100%,V4755&lt;=150%),S4755,R4755))</f>
        <v/>
      </c>
      <c r="Y4755" s="162">
        <f>ROUND(X4755,0)</f>
        <v/>
      </c>
    </row>
    <row r="4756" ht="15.75" customHeight="1">
      <c r="B4756" s="32" t="inlineStr">
        <is>
          <t>4.33</t>
        </is>
      </c>
      <c r="C4756" s="32" t="n">
        <v>8714199</v>
      </c>
      <c r="D4756" s="72" t="inlineStr">
        <is>
          <t>CAMBIO DE ENGRANAJE IMPULSOR DEL DIFERENCIAL TRASERO</t>
        </is>
      </c>
      <c r="E4756" s="56" t="inlineStr">
        <is>
          <t>cambio de engranaje impulsor del diferencial trasero</t>
        </is>
      </c>
      <c r="F4756" s="32" t="inlineStr">
        <is>
          <t>Unidad</t>
        </is>
      </c>
      <c r="G4756" s="35" t="inlineStr">
        <is>
          <t>suministro</t>
        </is>
      </c>
      <c r="H4756" s="159" t="n">
        <v>2462229</v>
      </c>
      <c r="I4756" s="37" t="n">
        <v>158.91</v>
      </c>
      <c r="J4756" s="37" t="n">
        <v>151.76</v>
      </c>
      <c r="K4756" s="160">
        <f>H4756*(I4756/J4756)</f>
        <v/>
      </c>
      <c r="L4756" s="159" t="n">
        <v>2998465.9551</v>
      </c>
      <c r="M4756" s="159" t="n">
        <v>2911132</v>
      </c>
      <c r="N4756" s="159" t="n">
        <v>3144022.56</v>
      </c>
      <c r="O4756" s="162">
        <f>MIN(K4756,L4756,M4756,N4756)</f>
        <v/>
      </c>
      <c r="P4756" s="162">
        <f>MAX(K4756,L4756,M4756,N4756)</f>
        <v/>
      </c>
      <c r="Q4756" s="162">
        <f>MEDIAN(K4756,L4756,M4756,N4756)</f>
        <v/>
      </c>
      <c r="R4756" s="162">
        <f>AVERAGE(K4756,L4756,M4756,N4756)</f>
        <v/>
      </c>
      <c r="S4756" s="162">
        <f>AVERAGE(O4756,Q4756)</f>
        <v/>
      </c>
      <c r="T4756" s="162">
        <f>AVERAGE(P4756,Q4756)</f>
        <v/>
      </c>
      <c r="U4756" s="41">
        <f>STDEVA(K4756,L4756,M4756,N4756)</f>
        <v/>
      </c>
      <c r="V4756" s="42">
        <f>U4756/Q4756</f>
        <v/>
      </c>
      <c r="W4756" s="43">
        <f>IF(X4756=O4756,"MENOR",IF(X4756=S4756,"PROM[MEN-MED]","PROMEDIO"))</f>
        <v/>
      </c>
      <c r="X4756" s="163">
        <f>IF(V4756&lt;=300%,O4756,IF(AND(V4756&gt;100%,V4756&lt;=150%),S4756,R4756))</f>
        <v/>
      </c>
      <c r="Y4756" s="162">
        <f>ROUND(X4756,0)</f>
        <v/>
      </c>
    </row>
    <row r="4757" ht="15.75" customHeight="1">
      <c r="B4757" s="32" t="inlineStr">
        <is>
          <t>4.34</t>
        </is>
      </c>
      <c r="C4757" s="32" t="n">
        <v>8714199</v>
      </c>
      <c r="D4757" s="72" t="inlineStr">
        <is>
          <t>CAMBIO DE CORONA DENTADA DEL DIFERENCIAL TRASERO</t>
        </is>
      </c>
      <c r="E4757" s="56" t="inlineStr">
        <is>
          <t>cambio de corona dentada del diferencial trasero</t>
        </is>
      </c>
      <c r="F4757" s="32" t="inlineStr">
        <is>
          <t>Unidad</t>
        </is>
      </c>
      <c r="G4757" s="35" t="inlineStr">
        <is>
          <t>suministro</t>
        </is>
      </c>
      <c r="H4757" s="159" t="n">
        <v>2462229</v>
      </c>
      <c r="I4757" s="37" t="n">
        <v>158.91</v>
      </c>
      <c r="J4757" s="37" t="n">
        <v>151.76</v>
      </c>
      <c r="K4757" s="160">
        <f>H4757*(I4757/J4757)</f>
        <v/>
      </c>
      <c r="L4757" s="159" t="n">
        <v>3027297.7154</v>
      </c>
      <c r="M4757" s="159" t="n">
        <v>2939124</v>
      </c>
      <c r="N4757" s="159" t="n">
        <v>3174253.92</v>
      </c>
      <c r="O4757" s="162">
        <f>MIN(K4757,L4757,M4757,N4757)</f>
        <v/>
      </c>
      <c r="P4757" s="162">
        <f>MAX(K4757,L4757,M4757,N4757)</f>
        <v/>
      </c>
      <c r="Q4757" s="162">
        <f>MEDIAN(K4757,L4757,M4757,N4757)</f>
        <v/>
      </c>
      <c r="R4757" s="162">
        <f>AVERAGE(K4757,L4757,M4757,N4757)</f>
        <v/>
      </c>
      <c r="S4757" s="162">
        <f>AVERAGE(O4757,Q4757)</f>
        <v/>
      </c>
      <c r="T4757" s="162">
        <f>AVERAGE(P4757,Q4757)</f>
        <v/>
      </c>
      <c r="U4757" s="41">
        <f>STDEVA(K4757,L4757,M4757,N4757)</f>
        <v/>
      </c>
      <c r="V4757" s="42">
        <f>U4757/Q4757</f>
        <v/>
      </c>
      <c r="W4757" s="43">
        <f>IF(X4757=O4757,"MENOR",IF(X4757=S4757,"PROM[MEN-MED]","PROMEDIO"))</f>
        <v/>
      </c>
      <c r="X4757" s="163">
        <f>IF(V4757&lt;=300%,O4757,IF(AND(V4757&gt;100%,V4757&lt;=150%),S4757,R4757))</f>
        <v/>
      </c>
      <c r="Y4757" s="162">
        <f>ROUND(X4757,0)</f>
        <v/>
      </c>
    </row>
    <row r="4758" ht="15.75" customHeight="1">
      <c r="B4758" s="32" t="inlineStr">
        <is>
          <t>4.35</t>
        </is>
      </c>
      <c r="C4758" s="32" t="n">
        <v>8714199</v>
      </c>
      <c r="D4758" s="72" t="inlineStr">
        <is>
          <t>CAMBIO DE CAJA DERECHA DEL DIFERENCIAL TRASERO</t>
        </is>
      </c>
      <c r="E4758" s="56" t="inlineStr">
        <is>
          <t>cambio de caja derecha del diferencial trasero</t>
        </is>
      </c>
      <c r="F4758" s="32" t="inlineStr">
        <is>
          <t>Unidad</t>
        </is>
      </c>
      <c r="G4758" s="35" t="inlineStr">
        <is>
          <t>suministro</t>
        </is>
      </c>
      <c r="H4758" s="159" t="n">
        <v>2462229</v>
      </c>
      <c r="I4758" s="37" t="n">
        <v>158.91</v>
      </c>
      <c r="J4758" s="37" t="n">
        <v>151.76</v>
      </c>
      <c r="K4758" s="160">
        <f>H4758*(I4758/J4758)</f>
        <v/>
      </c>
      <c r="L4758" s="159" t="n">
        <v>3027297.7154</v>
      </c>
      <c r="M4758" s="159" t="n">
        <v>2939124</v>
      </c>
      <c r="N4758" s="159" t="n">
        <v>3174253.92</v>
      </c>
      <c r="O4758" s="162">
        <f>MIN(K4758,L4758,M4758,N4758)</f>
        <v/>
      </c>
      <c r="P4758" s="162">
        <f>MAX(K4758,L4758,M4758,N4758)</f>
        <v/>
      </c>
      <c r="Q4758" s="162">
        <f>MEDIAN(K4758,L4758,M4758,N4758)</f>
        <v/>
      </c>
      <c r="R4758" s="162">
        <f>AVERAGE(K4758,L4758,M4758,N4758)</f>
        <v/>
      </c>
      <c r="S4758" s="162">
        <f>AVERAGE(O4758,Q4758)</f>
        <v/>
      </c>
      <c r="T4758" s="162">
        <f>AVERAGE(P4758,Q4758)</f>
        <v/>
      </c>
      <c r="U4758" s="41">
        <f>STDEVA(K4758,L4758,M4758,N4758)</f>
        <v/>
      </c>
      <c r="V4758" s="42">
        <f>U4758/Q4758</f>
        <v/>
      </c>
      <c r="W4758" s="43">
        <f>IF(X4758=O4758,"MENOR",IF(X4758=S4758,"PROM[MEN-MED]","PROMEDIO"))</f>
        <v/>
      </c>
      <c r="X4758" s="163">
        <f>IF(V4758&lt;=300%,O4758,IF(AND(V4758&gt;100%,V4758&lt;=150%),S4758,R4758))</f>
        <v/>
      </c>
      <c r="Y4758" s="162">
        <f>ROUND(X4758,0)</f>
        <v/>
      </c>
    </row>
    <row r="4759" ht="15.75" customHeight="1">
      <c r="B4759" s="32" t="inlineStr">
        <is>
          <t>4.36</t>
        </is>
      </c>
      <c r="C4759" s="32" t="n">
        <v>8714199</v>
      </c>
      <c r="D4759" s="72" t="inlineStr">
        <is>
          <t>CAMBIO DE CAJA IZQUIERDA DEL DIFERENCIAL TRASERO</t>
        </is>
      </c>
      <c r="E4759" s="56" t="inlineStr">
        <is>
          <t>cambio de caja izquierda del diferencial trasero</t>
        </is>
      </c>
      <c r="F4759" s="32" t="inlineStr">
        <is>
          <t>Unidad</t>
        </is>
      </c>
      <c r="G4759" s="35" t="inlineStr">
        <is>
          <t>suministro</t>
        </is>
      </c>
      <c r="H4759" s="159" t="n">
        <v>2462229</v>
      </c>
      <c r="I4759" s="37" t="n">
        <v>158.91</v>
      </c>
      <c r="J4759" s="37" t="n">
        <v>151.76</v>
      </c>
      <c r="K4759" s="160">
        <f>H4759*(I4759/J4759)</f>
        <v/>
      </c>
      <c r="L4759" s="159" t="n">
        <v>2969635.2301</v>
      </c>
      <c r="M4759" s="159" t="n">
        <v>2883141</v>
      </c>
      <c r="N4759" s="159" t="n">
        <v>3113792.28</v>
      </c>
      <c r="O4759" s="162">
        <f>MIN(K4759,L4759,M4759,N4759)</f>
        <v/>
      </c>
      <c r="P4759" s="162">
        <f>MAX(K4759,L4759,M4759,N4759)</f>
        <v/>
      </c>
      <c r="Q4759" s="162">
        <f>MEDIAN(K4759,L4759,M4759,N4759)</f>
        <v/>
      </c>
      <c r="R4759" s="162">
        <f>AVERAGE(K4759,L4759,M4759,N4759)</f>
        <v/>
      </c>
      <c r="S4759" s="162">
        <f>AVERAGE(O4759,Q4759)</f>
        <v/>
      </c>
      <c r="T4759" s="162">
        <f>AVERAGE(P4759,Q4759)</f>
        <v/>
      </c>
      <c r="U4759" s="41">
        <f>STDEVA(K4759,L4759,M4759,N4759)</f>
        <v/>
      </c>
      <c r="V4759" s="42">
        <f>U4759/Q4759</f>
        <v/>
      </c>
      <c r="W4759" s="43">
        <f>IF(X4759=O4759,"MENOR",IF(X4759=S4759,"PROM[MEN-MED]","PROMEDIO"))</f>
        <v/>
      </c>
      <c r="X4759" s="163">
        <f>IF(V4759&lt;=300%,O4759,IF(AND(V4759&gt;100%,V4759&lt;=150%),S4759,R4759))</f>
        <v/>
      </c>
      <c r="Y4759" s="162">
        <f>ROUND(X4759,0)</f>
        <v/>
      </c>
    </row>
    <row r="4760" ht="15.75" customHeight="1">
      <c r="B4760" s="26" t="inlineStr">
        <is>
          <t>5.</t>
        </is>
      </c>
      <c r="C4760" s="142" t="inlineStr">
        <is>
          <t>SISTEMA ELÉCTRICO</t>
        </is>
      </c>
      <c r="H4760" s="157" t="n"/>
      <c r="I4760" s="29" t="n"/>
      <c r="J4760" s="29" t="n"/>
      <c r="K4760" s="157" t="n"/>
      <c r="L4760" s="157" t="n"/>
      <c r="M4760" s="157" t="n"/>
      <c r="N4760" s="157" t="n"/>
      <c r="O4760" s="29" t="n"/>
      <c r="P4760" s="29" t="n"/>
      <c r="Q4760" s="29" t="n"/>
      <c r="R4760" s="29" t="n"/>
      <c r="S4760" s="29" t="n"/>
      <c r="T4760" s="29" t="n"/>
      <c r="U4760" s="29" t="n"/>
      <c r="V4760" s="75" t="n"/>
      <c r="W4760" s="29" t="n"/>
      <c r="X4760" s="29" t="n"/>
      <c r="Y4760" s="29" t="n"/>
    </row>
    <row r="4761" ht="15.75" customHeight="1">
      <c r="B4761" s="32" t="inlineStr">
        <is>
          <t>5.1</t>
        </is>
      </c>
      <c r="C4761" s="32" t="n">
        <v>8714199</v>
      </c>
      <c r="D4761" s="59" t="inlineStr">
        <is>
          <t>CAMBIO DE ALTERNADOR</t>
        </is>
      </c>
      <c r="E4761" s="56" t="inlineStr">
        <is>
          <t>cambio de alternador</t>
        </is>
      </c>
      <c r="F4761" s="32" t="inlineStr">
        <is>
          <t>Unidad</t>
        </is>
      </c>
      <c r="G4761" s="35" t="inlineStr">
        <is>
          <t>suministro</t>
        </is>
      </c>
      <c r="H4761" s="159" t="n">
        <v>388530</v>
      </c>
      <c r="I4761" s="37" t="n">
        <v>158.91</v>
      </c>
      <c r="J4761" s="37" t="n">
        <v>151.76</v>
      </c>
      <c r="K4761" s="160">
        <f>H4761*(I4761/J4761)</f>
        <v/>
      </c>
      <c r="L4761" s="159" t="n">
        <v>848924.9727</v>
      </c>
      <c r="M4761" s="159" t="n">
        <v>824199</v>
      </c>
      <c r="N4761" s="159" t="n">
        <v>890134.92</v>
      </c>
      <c r="O4761" s="162">
        <f>MIN(K4761,L4761,M4761,N4761)</f>
        <v/>
      </c>
      <c r="P4761" s="162">
        <f>MAX(K4761,L4761,M4761,N4761)</f>
        <v/>
      </c>
      <c r="Q4761" s="162">
        <f>MEDIAN(K4761,L4761,M4761,N4761)</f>
        <v/>
      </c>
      <c r="R4761" s="162">
        <f>AVERAGE(K4761,L4761,M4761,N4761)</f>
        <v/>
      </c>
      <c r="S4761" s="162">
        <f>AVERAGE(O4761,Q4761)</f>
        <v/>
      </c>
      <c r="T4761" s="162">
        <f>AVERAGE(P4761,Q4761)</f>
        <v/>
      </c>
      <c r="U4761" s="41">
        <f>STDEVA(K4761,L4761,M4761,N4761)</f>
        <v/>
      </c>
      <c r="V4761" s="42">
        <f>U4761/Q4761</f>
        <v/>
      </c>
      <c r="W4761" s="43">
        <f>IF(X4761=O4761,"MENOR",IF(X4761=S4761,"PROM[MEN-MED]","PROMEDIO"))</f>
        <v/>
      </c>
      <c r="X4761" s="163">
        <f>IF(V4761&lt;=300%,O4761,IF(AND(V4761&gt;100%,V4761&lt;=150%),S4761,R4761))</f>
        <v/>
      </c>
      <c r="Y4761" s="162">
        <f>ROUND(X4761,0)</f>
        <v/>
      </c>
    </row>
    <row r="4762" ht="15.75" customHeight="1">
      <c r="B4762" s="32" t="inlineStr">
        <is>
          <t>5.2</t>
        </is>
      </c>
      <c r="C4762" s="32" t="n">
        <v>8714199</v>
      </c>
      <c r="D4762" s="59" t="inlineStr">
        <is>
          <t>CAMBIO DE AUTOMÁTICO MOTOR DE ARRANQUE (SOLENOIDE)</t>
        </is>
      </c>
      <c r="E4762" s="34" t="inlineStr">
        <is>
          <t>cambio de automático motor de arranque (solenoide)</t>
        </is>
      </c>
      <c r="F4762" s="32" t="inlineStr">
        <is>
          <t>Unidad</t>
        </is>
      </c>
      <c r="G4762" s="35" t="inlineStr">
        <is>
          <t>suministro</t>
        </is>
      </c>
      <c r="H4762" s="159" t="n">
        <v>429215</v>
      </c>
      <c r="I4762" s="37" t="n">
        <v>158.91</v>
      </c>
      <c r="J4762" s="37" t="n">
        <v>151.76</v>
      </c>
      <c r="K4762" s="160">
        <f>H4762*(I4762/J4762)</f>
        <v/>
      </c>
      <c r="L4762" s="159" t="n">
        <v>840915.6896</v>
      </c>
      <c r="M4762" s="159" t="n">
        <v>816423</v>
      </c>
      <c r="N4762" s="159" t="n">
        <v>881736.84</v>
      </c>
      <c r="O4762" s="162">
        <f>MIN(K4762,L4762,M4762,N4762)</f>
        <v/>
      </c>
      <c r="P4762" s="162">
        <f>MAX(K4762,L4762,M4762,N4762)</f>
        <v/>
      </c>
      <c r="Q4762" s="162">
        <f>MEDIAN(K4762,L4762,M4762,N4762)</f>
        <v/>
      </c>
      <c r="R4762" s="162">
        <f>AVERAGE(K4762,L4762,M4762,N4762)</f>
        <v/>
      </c>
      <c r="S4762" s="162">
        <f>AVERAGE(O4762,Q4762)</f>
        <v/>
      </c>
      <c r="T4762" s="162">
        <f>AVERAGE(P4762,Q4762)</f>
        <v/>
      </c>
      <c r="U4762" s="41">
        <f>STDEVA(K4762,L4762,M4762,N4762)</f>
        <v/>
      </c>
      <c r="V4762" s="42">
        <f>U4762/Q4762</f>
        <v/>
      </c>
      <c r="W4762" s="43">
        <f>IF(X4762=O4762,"MENOR",IF(X4762=S4762,"PROM[MEN-MED]","PROMEDIO"))</f>
        <v/>
      </c>
      <c r="X4762" s="163">
        <f>IF(V4762&lt;=300%,O4762,IF(AND(V4762&gt;100%,V4762&lt;=150%),S4762,R4762))</f>
        <v/>
      </c>
      <c r="Y4762" s="162">
        <f>ROUND(X4762,0)</f>
        <v/>
      </c>
    </row>
    <row r="4763" ht="15.75" customHeight="1">
      <c r="B4763" s="32" t="inlineStr">
        <is>
          <t>5.3</t>
        </is>
      </c>
      <c r="C4763" s="32" t="n">
        <v>8714199</v>
      </c>
      <c r="D4763" s="59" t="inlineStr">
        <is>
          <t>CAMBIO DE BALINERA DEL ALTERNADOR</t>
        </is>
      </c>
      <c r="E4763" s="56" t="inlineStr">
        <is>
          <t>cambio de balinera del alternador</t>
        </is>
      </c>
      <c r="F4763" s="32" t="inlineStr">
        <is>
          <t>Unidad</t>
        </is>
      </c>
      <c r="G4763" s="35" t="inlineStr">
        <is>
          <t>suministro</t>
        </is>
      </c>
      <c r="H4763" s="159" t="n">
        <v>415970</v>
      </c>
      <c r="I4763" s="37" t="n">
        <v>158.91</v>
      </c>
      <c r="J4763" s="37" t="n">
        <v>151.76</v>
      </c>
      <c r="K4763" s="160">
        <f>H4763*(I4763/J4763)</f>
        <v/>
      </c>
      <c r="L4763" s="159" t="n">
        <v>832907.4418</v>
      </c>
      <c r="M4763" s="159" t="n">
        <v>808648</v>
      </c>
      <c r="N4763" s="159" t="n">
        <v>873339.84</v>
      </c>
      <c r="O4763" s="162">
        <f>MIN(K4763,L4763,M4763,N4763)</f>
        <v/>
      </c>
      <c r="P4763" s="162">
        <f>MAX(K4763,L4763,M4763,N4763)</f>
        <v/>
      </c>
      <c r="Q4763" s="162">
        <f>MEDIAN(K4763,L4763,M4763,N4763)</f>
        <v/>
      </c>
      <c r="R4763" s="162">
        <f>AVERAGE(K4763,L4763,M4763,N4763)</f>
        <v/>
      </c>
      <c r="S4763" s="162">
        <f>AVERAGE(O4763,Q4763)</f>
        <v/>
      </c>
      <c r="T4763" s="162">
        <f>AVERAGE(P4763,Q4763)</f>
        <v/>
      </c>
      <c r="U4763" s="41">
        <f>STDEVA(K4763,L4763,M4763,N4763)</f>
        <v/>
      </c>
      <c r="V4763" s="42">
        <f>U4763/Q4763</f>
        <v/>
      </c>
      <c r="W4763" s="43">
        <f>IF(X4763=O4763,"MENOR",IF(X4763=S4763,"PROM[MEN-MED]","PROMEDIO"))</f>
        <v/>
      </c>
      <c r="X4763" s="163">
        <f>IF(V4763&lt;=300%,O4763,IF(AND(V4763&gt;100%,V4763&lt;=150%),S4763,R4763))</f>
        <v/>
      </c>
      <c r="Y4763" s="162">
        <f>ROUND(X4763,0)</f>
        <v/>
      </c>
    </row>
    <row r="4764" ht="15.75" customHeight="1">
      <c r="B4764" s="32" t="inlineStr">
        <is>
          <t>5.4</t>
        </is>
      </c>
      <c r="C4764" s="32" t="n">
        <v>8714199</v>
      </c>
      <c r="D4764" s="59" t="inlineStr">
        <is>
          <t>CAMBIO DE BOBINA DE ENCENDIDO</t>
        </is>
      </c>
      <c r="E4764" s="56" t="inlineStr">
        <is>
          <t>cambio de bobina de encendido</t>
        </is>
      </c>
      <c r="F4764" s="32" t="inlineStr">
        <is>
          <t>Unidad</t>
        </is>
      </c>
      <c r="G4764" s="35" t="inlineStr">
        <is>
          <t>suministro</t>
        </is>
      </c>
      <c r="H4764" s="159" t="n">
        <v>820743</v>
      </c>
      <c r="I4764" s="37" t="n">
        <v>158.91</v>
      </c>
      <c r="J4764" s="37" t="n">
        <v>151.76</v>
      </c>
      <c r="K4764" s="160">
        <f>H4764*(I4764/J4764)</f>
        <v/>
      </c>
      <c r="L4764" s="159" t="n">
        <v>1028320.0669</v>
      </c>
      <c r="M4764" s="159" t="n">
        <v>998369</v>
      </c>
      <c r="N4764" s="159" t="n">
        <v>1078238.52</v>
      </c>
      <c r="O4764" s="162">
        <f>MIN(K4764,L4764,M4764,N4764)</f>
        <v/>
      </c>
      <c r="P4764" s="162">
        <f>MAX(K4764,L4764,M4764,N4764)</f>
        <v/>
      </c>
      <c r="Q4764" s="162">
        <f>MEDIAN(K4764,L4764,M4764,N4764)</f>
        <v/>
      </c>
      <c r="R4764" s="162">
        <f>AVERAGE(K4764,L4764,M4764,N4764)</f>
        <v/>
      </c>
      <c r="S4764" s="162">
        <f>AVERAGE(O4764,Q4764)</f>
        <v/>
      </c>
      <c r="T4764" s="162">
        <f>AVERAGE(P4764,Q4764)</f>
        <v/>
      </c>
      <c r="U4764" s="41">
        <f>STDEVA(K4764,L4764,M4764,N4764)</f>
        <v/>
      </c>
      <c r="V4764" s="42">
        <f>U4764/Q4764</f>
        <v/>
      </c>
      <c r="W4764" s="43">
        <f>IF(X4764=O4764,"MENOR",IF(X4764=S4764,"PROM[MEN-MED]","PROMEDIO"))</f>
        <v/>
      </c>
      <c r="X4764" s="163">
        <f>IF(V4764&lt;=300%,O4764,IF(AND(V4764&gt;100%,V4764&lt;=150%),S4764,R4764))</f>
        <v/>
      </c>
      <c r="Y4764" s="162">
        <f>ROUND(X4764,0)</f>
        <v/>
      </c>
    </row>
    <row r="4765" ht="15.75" customHeight="1">
      <c r="B4765" s="32" t="inlineStr">
        <is>
          <t>5.5</t>
        </is>
      </c>
      <c r="C4765" s="32" t="n">
        <v>8714199</v>
      </c>
      <c r="D4765" s="59" t="inlineStr">
        <is>
          <t>CAMBIO DE BOMBA DE GASOLINA (PILA)</t>
        </is>
      </c>
      <c r="E4765" s="56" t="inlineStr">
        <is>
          <t>cambio de bomba de gasolina (pila)</t>
        </is>
      </c>
      <c r="F4765" s="32" t="inlineStr">
        <is>
          <t>Unidad</t>
        </is>
      </c>
      <c r="G4765" s="35" t="inlineStr">
        <is>
          <t>suministro</t>
        </is>
      </c>
      <c r="H4765" s="159" t="n">
        <v>820743</v>
      </c>
      <c r="I4765" s="37" t="n">
        <v>158.91</v>
      </c>
      <c r="J4765" s="37" t="n">
        <v>151.76</v>
      </c>
      <c r="K4765" s="160">
        <f>H4765*(I4765/J4765)</f>
        <v/>
      </c>
      <c r="L4765" s="159" t="n">
        <v>999488.3066</v>
      </c>
      <c r="M4765" s="159" t="n">
        <v>970377</v>
      </c>
      <c r="N4765" s="159" t="n">
        <v>1048007.16</v>
      </c>
      <c r="O4765" s="162">
        <f>MIN(K4765,L4765,M4765,N4765)</f>
        <v/>
      </c>
      <c r="P4765" s="162">
        <f>MAX(K4765,L4765,M4765,N4765)</f>
        <v/>
      </c>
      <c r="Q4765" s="162">
        <f>MEDIAN(K4765,L4765,M4765,N4765)</f>
        <v/>
      </c>
      <c r="R4765" s="162">
        <f>AVERAGE(K4765,L4765,M4765,N4765)</f>
        <v/>
      </c>
      <c r="S4765" s="162">
        <f>AVERAGE(O4765,Q4765)</f>
        <v/>
      </c>
      <c r="T4765" s="162">
        <f>AVERAGE(P4765,Q4765)</f>
        <v/>
      </c>
      <c r="U4765" s="41">
        <f>STDEVA(K4765,L4765,M4765,N4765)</f>
        <v/>
      </c>
      <c r="V4765" s="42">
        <f>U4765/Q4765</f>
        <v/>
      </c>
      <c r="W4765" s="43">
        <f>IF(X4765=O4765,"MENOR",IF(X4765=S4765,"PROM[MEN-MED]","PROMEDIO"))</f>
        <v/>
      </c>
      <c r="X4765" s="163">
        <f>IF(V4765&lt;=300%,O4765,IF(AND(V4765&gt;100%,V4765&lt;=150%),S4765,R4765))</f>
        <v/>
      </c>
      <c r="Y4765" s="162">
        <f>ROUND(X4765,0)</f>
        <v/>
      </c>
    </row>
    <row r="4766" ht="15.75" customHeight="1">
      <c r="B4766" s="32" t="inlineStr">
        <is>
          <t>5.6</t>
        </is>
      </c>
      <c r="C4766" s="32" t="n">
        <v>8714199</v>
      </c>
      <c r="D4766" s="59" t="inlineStr">
        <is>
          <t xml:space="preserve">CAMBIO DE BOMBILLOS DE DOBLE FILAMENTO </t>
        </is>
      </c>
      <c r="E4766" s="34" t="inlineStr">
        <is>
          <t xml:space="preserve">cambio de bombillos de doble filamento </t>
        </is>
      </c>
      <c r="F4766" s="32" t="inlineStr">
        <is>
          <t>Unidad</t>
        </is>
      </c>
      <c r="G4766" s="35" t="inlineStr">
        <is>
          <t>suministro</t>
        </is>
      </c>
      <c r="H4766" s="159" t="n">
        <v>54716</v>
      </c>
      <c r="I4766" s="37" t="n">
        <v>158.91</v>
      </c>
      <c r="J4766" s="37" t="n">
        <v>151.76</v>
      </c>
      <c r="K4766" s="160">
        <f>H4766*(I4766/J4766)</f>
        <v/>
      </c>
      <c r="L4766" s="159" t="n">
        <v>67914.0854</v>
      </c>
      <c r="M4766" s="159" t="n">
        <v>65936</v>
      </c>
      <c r="N4766" s="159" t="n">
        <v>71210.88</v>
      </c>
      <c r="O4766" s="162">
        <f>MIN(K4766,L4766,M4766,N4766)</f>
        <v/>
      </c>
      <c r="P4766" s="162">
        <f>MAX(K4766,L4766,M4766,N4766)</f>
        <v/>
      </c>
      <c r="Q4766" s="162">
        <f>MEDIAN(K4766,L4766,M4766,N4766)</f>
        <v/>
      </c>
      <c r="R4766" s="162">
        <f>AVERAGE(K4766,L4766,M4766,N4766)</f>
        <v/>
      </c>
      <c r="S4766" s="162">
        <f>AVERAGE(O4766,Q4766)</f>
        <v/>
      </c>
      <c r="T4766" s="162">
        <f>AVERAGE(P4766,Q4766)</f>
        <v/>
      </c>
      <c r="U4766" s="41">
        <f>STDEVA(K4766,L4766,M4766,N4766)</f>
        <v/>
      </c>
      <c r="V4766" s="42">
        <f>U4766/Q4766</f>
        <v/>
      </c>
      <c r="W4766" s="43">
        <f>IF(X4766=O4766,"MENOR",IF(X4766=S4766,"PROM[MEN-MED]","PROMEDIO"))</f>
        <v/>
      </c>
      <c r="X4766" s="163">
        <f>IF(V4766&lt;=300%,O4766,IF(AND(V4766&gt;100%,V4766&lt;=150%),S4766,R4766))</f>
        <v/>
      </c>
      <c r="Y4766" s="162">
        <f>ROUND(X4766,0)</f>
        <v/>
      </c>
    </row>
    <row r="4767" ht="15.75" customHeight="1">
      <c r="B4767" s="32" t="inlineStr">
        <is>
          <t>5.7</t>
        </is>
      </c>
      <c r="C4767" s="32" t="n">
        <v>8714199</v>
      </c>
      <c r="D4767" s="59" t="inlineStr">
        <is>
          <t xml:space="preserve">CAMBIO DE BOMBILLOS HALÓGENO </t>
        </is>
      </c>
      <c r="E4767" s="56" t="inlineStr">
        <is>
          <t xml:space="preserve">cambio de bombillos halógeno </t>
        </is>
      </c>
      <c r="F4767" s="32" t="inlineStr">
        <is>
          <t>Unidad</t>
        </is>
      </c>
      <c r="G4767" s="35" t="inlineStr">
        <is>
          <t>suministro</t>
        </is>
      </c>
      <c r="H4767" s="159" t="n">
        <v>54716</v>
      </c>
      <c r="I4767" s="37" t="n">
        <v>158.91</v>
      </c>
      <c r="J4767" s="37" t="n">
        <v>151.76</v>
      </c>
      <c r="K4767" s="160">
        <f>H4767*(I4767/J4767)</f>
        <v/>
      </c>
      <c r="L4767" s="159" t="n">
        <v>66632.7648</v>
      </c>
      <c r="M4767" s="159" t="n">
        <v>64692</v>
      </c>
      <c r="N4767" s="159" t="n">
        <v>69867.36</v>
      </c>
      <c r="O4767" s="162">
        <f>MIN(K4767,L4767,M4767,N4767)</f>
        <v/>
      </c>
      <c r="P4767" s="162">
        <f>MAX(K4767,L4767,M4767,N4767)</f>
        <v/>
      </c>
      <c r="Q4767" s="162">
        <f>MEDIAN(K4767,L4767,M4767,N4767)</f>
        <v/>
      </c>
      <c r="R4767" s="162">
        <f>AVERAGE(K4767,L4767,M4767,N4767)</f>
        <v/>
      </c>
      <c r="S4767" s="162">
        <f>AVERAGE(O4767,Q4767)</f>
        <v/>
      </c>
      <c r="T4767" s="162">
        <f>AVERAGE(P4767,Q4767)</f>
        <v/>
      </c>
      <c r="U4767" s="41">
        <f>STDEVA(K4767,L4767,M4767,N4767)</f>
        <v/>
      </c>
      <c r="V4767" s="42">
        <f>U4767/Q4767</f>
        <v/>
      </c>
      <c r="W4767" s="43">
        <f>IF(X4767=O4767,"MENOR",IF(X4767=S4767,"PROM[MEN-MED]","PROMEDIO"))</f>
        <v/>
      </c>
      <c r="X4767" s="163">
        <f>IF(V4767&lt;=300%,O4767,IF(AND(V4767&gt;100%,V4767&lt;=150%),S4767,R4767))</f>
        <v/>
      </c>
      <c r="Y4767" s="162">
        <f>ROUND(X4767,0)</f>
        <v/>
      </c>
    </row>
    <row r="4768" ht="15.75" customHeight="1">
      <c r="B4768" s="32" t="inlineStr">
        <is>
          <t>5.8</t>
        </is>
      </c>
      <c r="C4768" s="32" t="n">
        <v>8714199</v>
      </c>
      <c r="D4768" s="58" t="inlineStr">
        <is>
          <t>CAMBIO DE SENSOR FRENO (PERA)</t>
        </is>
      </c>
      <c r="E4768" s="34" t="inlineStr">
        <is>
          <t>cambio de sensor freno (pera)</t>
        </is>
      </c>
      <c r="F4768" s="32" t="inlineStr">
        <is>
          <t>Unidad</t>
        </is>
      </c>
      <c r="G4768" s="35" t="inlineStr">
        <is>
          <t>suministro</t>
        </is>
      </c>
      <c r="H4768" s="159" t="n">
        <v>135498</v>
      </c>
      <c r="I4768" s="37" t="n">
        <v>158.91</v>
      </c>
      <c r="J4768" s="37" t="n">
        <v>151.76</v>
      </c>
      <c r="K4768" s="160">
        <f>H4768*(I4768/J4768)</f>
        <v/>
      </c>
      <c r="L4768" s="159" t="n">
        <v>342773.7047</v>
      </c>
      <c r="M4768" s="159" t="n">
        <v>332790</v>
      </c>
      <c r="N4768" s="159" t="n">
        <v>359413.2</v>
      </c>
      <c r="O4768" s="162">
        <f>MIN(K4768,L4768,M4768,N4768)</f>
        <v/>
      </c>
      <c r="P4768" s="162">
        <f>MAX(K4768,L4768,M4768,N4768)</f>
        <v/>
      </c>
      <c r="Q4768" s="162">
        <f>MEDIAN(K4768,L4768,M4768,N4768)</f>
        <v/>
      </c>
      <c r="R4768" s="162">
        <f>AVERAGE(K4768,L4768,M4768,N4768)</f>
        <v/>
      </c>
      <c r="S4768" s="162">
        <f>AVERAGE(O4768,Q4768)</f>
        <v/>
      </c>
      <c r="T4768" s="162">
        <f>AVERAGE(P4768,Q4768)</f>
        <v/>
      </c>
      <c r="U4768" s="41">
        <f>STDEVA(K4768,L4768,M4768,N4768)</f>
        <v/>
      </c>
      <c r="V4768" s="42">
        <f>U4768/Q4768</f>
        <v/>
      </c>
      <c r="W4768" s="43">
        <f>IF(X4768=O4768,"MENOR",IF(X4768=S4768,"PROM[MEN-MED]","PROMEDIO"))</f>
        <v/>
      </c>
      <c r="X4768" s="163">
        <f>IF(V4768&lt;=300%,O4768,IF(AND(V4768&gt;100%,V4768&lt;=150%),S4768,R4768))</f>
        <v/>
      </c>
      <c r="Y4768" s="162">
        <f>ROUND(X4768,0)</f>
        <v/>
      </c>
    </row>
    <row r="4769" ht="15.75" customHeight="1">
      <c r="B4769" s="32" t="inlineStr">
        <is>
          <t>5.9</t>
        </is>
      </c>
      <c r="C4769" s="32" t="n">
        <v>8714199</v>
      </c>
      <c r="D4769" s="59" t="inlineStr">
        <is>
          <t>CAMBIO DE BOMBILLO LUZ DE CORTESIA (LUZ TECHO)</t>
        </is>
      </c>
      <c r="E4769" s="34" t="inlineStr">
        <is>
          <t>cambio de bombillo luz de cortesia (luz techo)</t>
        </is>
      </c>
      <c r="F4769" s="32" t="inlineStr">
        <is>
          <t>Unidad</t>
        </is>
      </c>
      <c r="G4769" s="35" t="inlineStr">
        <is>
          <t>suministro</t>
        </is>
      </c>
      <c r="H4769" s="159" t="n">
        <v>54716</v>
      </c>
      <c r="I4769" s="37" t="n">
        <v>158.91</v>
      </c>
      <c r="J4769" s="37" t="n">
        <v>151.76</v>
      </c>
      <c r="K4769" s="160">
        <f>H4769*(I4769/J4769)</f>
        <v/>
      </c>
      <c r="L4769" s="159" t="n">
        <v>66632.7648</v>
      </c>
      <c r="M4769" s="159" t="n">
        <v>64692</v>
      </c>
      <c r="N4769" s="159" t="n">
        <v>69867.36</v>
      </c>
      <c r="O4769" s="162">
        <f>MIN(K4769,L4769,M4769,N4769)</f>
        <v/>
      </c>
      <c r="P4769" s="162">
        <f>MAX(K4769,L4769,M4769,N4769)</f>
        <v/>
      </c>
      <c r="Q4769" s="162">
        <f>MEDIAN(K4769,L4769,M4769,N4769)</f>
        <v/>
      </c>
      <c r="R4769" s="162">
        <f>AVERAGE(K4769,L4769,M4769,N4769)</f>
        <v/>
      </c>
      <c r="S4769" s="162">
        <f>AVERAGE(O4769,Q4769)</f>
        <v/>
      </c>
      <c r="T4769" s="162">
        <f>AVERAGE(P4769,Q4769)</f>
        <v/>
      </c>
      <c r="U4769" s="41">
        <f>STDEVA(K4769,L4769,M4769,N4769)</f>
        <v/>
      </c>
      <c r="V4769" s="42">
        <f>U4769/Q4769</f>
        <v/>
      </c>
      <c r="W4769" s="43">
        <f>IF(X4769=O4769,"MENOR",IF(X4769=S4769,"PROM[MEN-MED]","PROMEDIO"))</f>
        <v/>
      </c>
      <c r="X4769" s="163">
        <f>IF(V4769&lt;=300%,O4769,IF(AND(V4769&gt;100%,V4769&lt;=150%),S4769,R4769))</f>
        <v/>
      </c>
      <c r="Y4769" s="162">
        <f>ROUND(X4769,0)</f>
        <v/>
      </c>
    </row>
    <row r="4770" ht="15.75" customHeight="1">
      <c r="B4770" s="32" t="inlineStr">
        <is>
          <t>5.10</t>
        </is>
      </c>
      <c r="C4770" s="32" t="n">
        <v>8714199</v>
      </c>
      <c r="D4770" s="59" t="inlineStr">
        <is>
          <t>CAMBIO DE BOMBILLOS DIRECCIONALES</t>
        </is>
      </c>
      <c r="E4770" s="34" t="inlineStr">
        <is>
          <t>cambio de bombillos direccionales</t>
        </is>
      </c>
      <c r="F4770" s="32" t="inlineStr">
        <is>
          <t>Unidad</t>
        </is>
      </c>
      <c r="G4770" s="35" t="inlineStr">
        <is>
          <t>suministro</t>
        </is>
      </c>
      <c r="H4770" s="159" t="n">
        <v>136791</v>
      </c>
      <c r="I4770" s="37" t="n">
        <v>158.91</v>
      </c>
      <c r="J4770" s="37" t="n">
        <v>151.76</v>
      </c>
      <c r="K4770" s="160">
        <f>H4770*(I4770/J4770)</f>
        <v/>
      </c>
      <c r="L4770" s="159" t="n">
        <v>169785.2016</v>
      </c>
      <c r="M4770" s="159" t="n">
        <v>164840</v>
      </c>
      <c r="N4770" s="159" t="n">
        <v>178027.2</v>
      </c>
      <c r="O4770" s="162">
        <f>MIN(K4770,L4770,M4770,N4770)</f>
        <v/>
      </c>
      <c r="P4770" s="162">
        <f>MAX(K4770,L4770,M4770,N4770)</f>
        <v/>
      </c>
      <c r="Q4770" s="162">
        <f>MEDIAN(K4770,L4770,M4770,N4770)</f>
        <v/>
      </c>
      <c r="R4770" s="162">
        <f>AVERAGE(K4770,L4770,M4770,N4770)</f>
        <v/>
      </c>
      <c r="S4770" s="162">
        <f>AVERAGE(O4770,Q4770)</f>
        <v/>
      </c>
      <c r="T4770" s="162">
        <f>AVERAGE(P4770,Q4770)</f>
        <v/>
      </c>
      <c r="U4770" s="41">
        <f>STDEVA(K4770,L4770,M4770,N4770)</f>
        <v/>
      </c>
      <c r="V4770" s="42">
        <f>U4770/Q4770</f>
        <v/>
      </c>
      <c r="W4770" s="43">
        <f>IF(X4770=O4770,"MENOR",IF(X4770=S4770,"PROM[MEN-MED]","PROMEDIO"))</f>
        <v/>
      </c>
      <c r="X4770" s="163">
        <f>IF(V4770&lt;=300%,O4770,IF(AND(V4770&gt;100%,V4770&lt;=150%),S4770,R4770))</f>
        <v/>
      </c>
      <c r="Y4770" s="162">
        <f>ROUND(X4770,0)</f>
        <v/>
      </c>
    </row>
    <row r="4771" ht="15.75" customHeight="1">
      <c r="B4771" s="32" t="inlineStr">
        <is>
          <t>5.11</t>
        </is>
      </c>
      <c r="C4771" s="32" t="n">
        <v>8714199</v>
      </c>
      <c r="D4771" s="59" t="inlineStr">
        <is>
          <t>CAMBIO DE BORNE DE BATERÍA POSITIVO Y/O NEGATIVO</t>
        </is>
      </c>
      <c r="E4771" s="34" t="inlineStr">
        <is>
          <t>cambio de borne de batería positivo y/o negativo</t>
        </is>
      </c>
      <c r="F4771" s="32" t="inlineStr">
        <is>
          <t>Unidad</t>
        </is>
      </c>
      <c r="G4771" s="35" t="inlineStr">
        <is>
          <t>suministro</t>
        </is>
      </c>
      <c r="H4771" s="159" t="n">
        <v>136791</v>
      </c>
      <c r="I4771" s="37" t="n">
        <v>158.91</v>
      </c>
      <c r="J4771" s="37" t="n">
        <v>151.76</v>
      </c>
      <c r="K4771" s="160">
        <f>H4771*(I4771/J4771)</f>
        <v/>
      </c>
      <c r="L4771" s="159" t="n">
        <v>171386.8464</v>
      </c>
      <c r="M4771" s="159" t="n">
        <v>166395</v>
      </c>
      <c r="N4771" s="159" t="n">
        <v>179706.6</v>
      </c>
      <c r="O4771" s="162">
        <f>MIN(K4771,L4771,M4771,N4771)</f>
        <v/>
      </c>
      <c r="P4771" s="162">
        <f>MAX(K4771,L4771,M4771,N4771)</f>
        <v/>
      </c>
      <c r="Q4771" s="162">
        <f>MEDIAN(K4771,L4771,M4771,N4771)</f>
        <v/>
      </c>
      <c r="R4771" s="162">
        <f>AVERAGE(K4771,L4771,M4771,N4771)</f>
        <v/>
      </c>
      <c r="S4771" s="162">
        <f>AVERAGE(O4771,Q4771)</f>
        <v/>
      </c>
      <c r="T4771" s="162">
        <f>AVERAGE(P4771,Q4771)</f>
        <v/>
      </c>
      <c r="U4771" s="41">
        <f>STDEVA(K4771,L4771,M4771,N4771)</f>
        <v/>
      </c>
      <c r="V4771" s="42">
        <f>U4771/Q4771</f>
        <v/>
      </c>
      <c r="W4771" s="43">
        <f>IF(X4771=O4771,"MENOR",IF(X4771=S4771,"PROM[MEN-MED]","PROMEDIO"))</f>
        <v/>
      </c>
      <c r="X4771" s="163">
        <f>IF(V4771&lt;=300%,O4771,IF(AND(V4771&gt;100%,V4771&lt;=150%),S4771,R4771))</f>
        <v/>
      </c>
      <c r="Y4771" s="162">
        <f>ROUND(X4771,0)</f>
        <v/>
      </c>
    </row>
    <row r="4772" ht="15.75" customHeight="1">
      <c r="B4772" s="32" t="inlineStr">
        <is>
          <t>5.12</t>
        </is>
      </c>
      <c r="C4772" s="32" t="n">
        <v>8714199</v>
      </c>
      <c r="D4772" s="59" t="inlineStr">
        <is>
          <t>CAMBIO DE BUJÍAS DE ENCENDIDO (MOTOR GASOLINA)</t>
        </is>
      </c>
      <c r="E4772" s="34" t="inlineStr">
        <is>
          <t>cambio de bujías de encendido (motor gasolina)</t>
        </is>
      </c>
      <c r="F4772" s="32" t="inlineStr">
        <is>
          <t>Unidad</t>
        </is>
      </c>
      <c r="G4772" s="35" t="inlineStr">
        <is>
          <t>suministro</t>
        </is>
      </c>
      <c r="H4772" s="159" t="n">
        <v>463790</v>
      </c>
      <c r="I4772" s="37" t="n">
        <v>158.91</v>
      </c>
      <c r="J4772" s="37" t="n">
        <v>151.76</v>
      </c>
      <c r="K4772" s="160">
        <f>H4772*(I4772/J4772)</f>
        <v/>
      </c>
      <c r="L4772" s="159" t="n">
        <v>989878.414</v>
      </c>
      <c r="M4772" s="159" t="n">
        <v>961047</v>
      </c>
      <c r="N4772" s="159" t="n">
        <v>1037930.76</v>
      </c>
      <c r="O4772" s="162">
        <f>MIN(K4772,L4772,M4772,N4772)</f>
        <v/>
      </c>
      <c r="P4772" s="162">
        <f>MAX(K4772,L4772,M4772,N4772)</f>
        <v/>
      </c>
      <c r="Q4772" s="162">
        <f>MEDIAN(K4772,L4772,M4772,N4772)</f>
        <v/>
      </c>
      <c r="R4772" s="162">
        <f>AVERAGE(K4772,L4772,M4772,N4772)</f>
        <v/>
      </c>
      <c r="S4772" s="162">
        <f>AVERAGE(O4772,Q4772)</f>
        <v/>
      </c>
      <c r="T4772" s="162">
        <f>AVERAGE(P4772,Q4772)</f>
        <v/>
      </c>
      <c r="U4772" s="41">
        <f>STDEVA(K4772,L4772,M4772,N4772)</f>
        <v/>
      </c>
      <c r="V4772" s="42">
        <f>U4772/Q4772</f>
        <v/>
      </c>
      <c r="W4772" s="43">
        <f>IF(X4772=O4772,"MENOR",IF(X4772=S4772,"PROM[MEN-MED]","PROMEDIO"))</f>
        <v/>
      </c>
      <c r="X4772" s="163">
        <f>IF(V4772&lt;=300%,O4772,IF(AND(V4772&gt;100%,V4772&lt;=150%),S4772,R4772))</f>
        <v/>
      </c>
      <c r="Y4772" s="162">
        <f>ROUND(X4772,0)</f>
        <v/>
      </c>
    </row>
    <row r="4773" ht="15.75" customHeight="1">
      <c r="B4773" s="32" t="inlineStr">
        <is>
          <t>5.13</t>
        </is>
      </c>
      <c r="C4773" s="32" t="n">
        <v>8714199</v>
      </c>
      <c r="D4773" s="59" t="inlineStr">
        <is>
          <t>CAMBIO DE CLAXON (PITO)</t>
        </is>
      </c>
      <c r="E4773" s="56" t="inlineStr">
        <is>
          <t>cambio de claxon (pito)</t>
        </is>
      </c>
      <c r="F4773" s="32" t="inlineStr">
        <is>
          <t>Unidad</t>
        </is>
      </c>
      <c r="G4773" s="35" t="inlineStr">
        <is>
          <t>suministro</t>
        </is>
      </c>
      <c r="H4773" s="159" t="n">
        <v>134530</v>
      </c>
      <c r="I4773" s="37" t="n">
        <v>158.91</v>
      </c>
      <c r="J4773" s="37" t="n">
        <v>151.76</v>
      </c>
      <c r="K4773" s="160">
        <f>H4773*(I4773/J4773)</f>
        <v/>
      </c>
      <c r="L4773" s="159" t="n">
        <v>171386.8464</v>
      </c>
      <c r="M4773" s="159" t="n">
        <v>166395</v>
      </c>
      <c r="N4773" s="159" t="n">
        <v>179706.6</v>
      </c>
      <c r="O4773" s="162">
        <f>MIN(K4773,L4773,M4773,N4773)</f>
        <v/>
      </c>
      <c r="P4773" s="162">
        <f>MAX(K4773,L4773,M4773,N4773)</f>
        <v/>
      </c>
      <c r="Q4773" s="162">
        <f>MEDIAN(K4773,L4773,M4773,N4773)</f>
        <v/>
      </c>
      <c r="R4773" s="162">
        <f>AVERAGE(K4773,L4773,M4773,N4773)</f>
        <v/>
      </c>
      <c r="S4773" s="162">
        <f>AVERAGE(O4773,Q4773)</f>
        <v/>
      </c>
      <c r="T4773" s="162">
        <f>AVERAGE(P4773,Q4773)</f>
        <v/>
      </c>
      <c r="U4773" s="41">
        <f>STDEVA(K4773,L4773,M4773,N4773)</f>
        <v/>
      </c>
      <c r="V4773" s="42">
        <f>U4773/Q4773</f>
        <v/>
      </c>
      <c r="W4773" s="43">
        <f>IF(X4773=O4773,"MENOR",IF(X4773=S4773,"PROM[MEN-MED]","PROMEDIO"))</f>
        <v/>
      </c>
      <c r="X4773" s="163">
        <f>IF(V4773&lt;=300%,O4773,IF(AND(V4773&gt;100%,V4773&lt;=150%),S4773,R4773))</f>
        <v/>
      </c>
      <c r="Y4773" s="162">
        <f>ROUND(X4773,0)</f>
        <v/>
      </c>
    </row>
    <row r="4774" ht="15.75" customHeight="1">
      <c r="B4774" s="32" t="inlineStr">
        <is>
          <t>5.14</t>
        </is>
      </c>
      <c r="C4774" s="32" t="n">
        <v>8714199</v>
      </c>
      <c r="D4774" s="59" t="inlineStr">
        <is>
          <t>CAMBIO DE SENSOR DETONADOR AIRBAG</t>
        </is>
      </c>
      <c r="E4774" s="56" t="inlineStr">
        <is>
          <t>cambio de sensor detonador airbag</t>
        </is>
      </c>
      <c r="F4774" s="32" t="inlineStr">
        <is>
          <t>Unidad</t>
        </is>
      </c>
      <c r="G4774" s="35" t="inlineStr">
        <is>
          <t>suministro</t>
        </is>
      </c>
      <c r="H4774" s="159" t="n">
        <v>257586</v>
      </c>
      <c r="I4774" s="37" t="n">
        <v>158.91</v>
      </c>
      <c r="J4774" s="37" t="n">
        <v>151.76</v>
      </c>
      <c r="K4774" s="160">
        <f>H4774*(I4774/J4774)</f>
        <v/>
      </c>
      <c r="L4774" s="159" t="n">
        <v>509354.5695</v>
      </c>
      <c r="M4774" s="159" t="n">
        <v>494519</v>
      </c>
      <c r="N4774" s="159" t="n">
        <v>534080.52</v>
      </c>
      <c r="O4774" s="162">
        <f>MIN(K4774,L4774,M4774,N4774)</f>
        <v/>
      </c>
      <c r="P4774" s="162">
        <f>MAX(K4774,L4774,M4774,N4774)</f>
        <v/>
      </c>
      <c r="Q4774" s="162">
        <f>MEDIAN(K4774,L4774,M4774,N4774)</f>
        <v/>
      </c>
      <c r="R4774" s="162">
        <f>AVERAGE(K4774,L4774,M4774,N4774)</f>
        <v/>
      </c>
      <c r="S4774" s="162">
        <f>AVERAGE(O4774,Q4774)</f>
        <v/>
      </c>
      <c r="T4774" s="162">
        <f>AVERAGE(P4774,Q4774)</f>
        <v/>
      </c>
      <c r="U4774" s="41">
        <f>STDEVA(K4774,L4774,M4774,N4774)</f>
        <v/>
      </c>
      <c r="V4774" s="42">
        <f>U4774/Q4774</f>
        <v/>
      </c>
      <c r="W4774" s="43">
        <f>IF(X4774=O4774,"MENOR",IF(X4774=S4774,"PROM[MEN-MED]","PROMEDIO"))</f>
        <v/>
      </c>
      <c r="X4774" s="163">
        <f>IF(V4774&lt;=300%,O4774,IF(AND(V4774&gt;100%,V4774&lt;=150%),S4774,R4774))</f>
        <v/>
      </c>
      <c r="Y4774" s="162">
        <f>ROUND(X4774,0)</f>
        <v/>
      </c>
    </row>
    <row r="4775" ht="15.75" customHeight="1">
      <c r="B4775" s="32" t="inlineStr">
        <is>
          <t>5.15</t>
        </is>
      </c>
      <c r="C4775" s="32" t="n">
        <v>8714199</v>
      </c>
      <c r="D4775" s="59" t="inlineStr">
        <is>
          <t>CAMBIO DE PORTA ESCOBILLAS DEL MOTOR DE ARRANQUE</t>
        </is>
      </c>
      <c r="E4775" s="56" t="inlineStr">
        <is>
          <t>cambio de porta escobillas del motor de arranque</t>
        </is>
      </c>
      <c r="F4775" s="32" t="inlineStr">
        <is>
          <t>Unidad</t>
        </is>
      </c>
      <c r="G4775" s="35" t="inlineStr">
        <is>
          <t>suministro</t>
        </is>
      </c>
      <c r="H4775" s="159" t="n">
        <v>377925</v>
      </c>
      <c r="I4775" s="37" t="n">
        <v>158.91</v>
      </c>
      <c r="J4775" s="37" t="n">
        <v>151.76</v>
      </c>
      <c r="K4775" s="160">
        <f>H4775*(I4775/J4775)</f>
        <v/>
      </c>
      <c r="L4775" s="159" t="n">
        <v>848924.9727</v>
      </c>
      <c r="M4775" s="159" t="n">
        <v>824199</v>
      </c>
      <c r="N4775" s="159" t="n">
        <v>890134.92</v>
      </c>
      <c r="O4775" s="162">
        <f>MIN(K4775,L4775,M4775,N4775)</f>
        <v/>
      </c>
      <c r="P4775" s="162">
        <f>MAX(K4775,L4775,M4775,N4775)</f>
        <v/>
      </c>
      <c r="Q4775" s="162">
        <f>MEDIAN(K4775,L4775,M4775,N4775)</f>
        <v/>
      </c>
      <c r="R4775" s="162">
        <f>AVERAGE(K4775,L4775,M4775,N4775)</f>
        <v/>
      </c>
      <c r="S4775" s="162">
        <f>AVERAGE(O4775,Q4775)</f>
        <v/>
      </c>
      <c r="T4775" s="162">
        <f>AVERAGE(P4775,Q4775)</f>
        <v/>
      </c>
      <c r="U4775" s="41">
        <f>STDEVA(K4775,L4775,M4775,N4775)</f>
        <v/>
      </c>
      <c r="V4775" s="42">
        <f>U4775/Q4775</f>
        <v/>
      </c>
      <c r="W4775" s="43">
        <f>IF(X4775=O4775,"MENOR",IF(X4775=S4775,"PROM[MEN-MED]","PROMEDIO"))</f>
        <v/>
      </c>
      <c r="X4775" s="163">
        <f>IF(V4775&lt;=300%,O4775,IF(AND(V4775&gt;100%,V4775&lt;=150%),S4775,R4775))</f>
        <v/>
      </c>
      <c r="Y4775" s="162">
        <f>ROUND(X4775,0)</f>
        <v/>
      </c>
    </row>
    <row r="4776" ht="15.75" customHeight="1">
      <c r="B4776" s="32" t="inlineStr">
        <is>
          <t>5.16</t>
        </is>
      </c>
      <c r="C4776" s="32" t="n">
        <v>8714199</v>
      </c>
      <c r="D4776" s="59" t="inlineStr">
        <is>
          <t>CAMBIO DE FUSIBLES 10-15-20-25-30 AMP</t>
        </is>
      </c>
      <c r="E4776" s="34" t="inlineStr">
        <is>
          <t>cambio de fusibles 10-15-20-25-30 amp</t>
        </is>
      </c>
      <c r="F4776" s="32" t="inlineStr">
        <is>
          <t>Unidad</t>
        </is>
      </c>
      <c r="G4776" s="35" t="inlineStr">
        <is>
          <t>suministro</t>
        </is>
      </c>
      <c r="H4776" s="159" t="n">
        <v>136791</v>
      </c>
      <c r="I4776" s="37" t="n">
        <v>158.91</v>
      </c>
      <c r="J4776" s="37" t="n">
        <v>151.76</v>
      </c>
      <c r="K4776" s="160">
        <f>H4776*(I4776/J4776)</f>
        <v/>
      </c>
      <c r="L4776" s="159" t="n">
        <v>169785.2016</v>
      </c>
      <c r="M4776" s="159" t="n">
        <v>164840</v>
      </c>
      <c r="N4776" s="159" t="n">
        <v>178027.2</v>
      </c>
      <c r="O4776" s="162">
        <f>MIN(K4776,L4776,M4776,N4776)</f>
        <v/>
      </c>
      <c r="P4776" s="162">
        <f>MAX(K4776,L4776,M4776,N4776)</f>
        <v/>
      </c>
      <c r="Q4776" s="162">
        <f>MEDIAN(K4776,L4776,M4776,N4776)</f>
        <v/>
      </c>
      <c r="R4776" s="162">
        <f>AVERAGE(K4776,L4776,M4776,N4776)</f>
        <v/>
      </c>
      <c r="S4776" s="162">
        <f>AVERAGE(O4776,Q4776)</f>
        <v/>
      </c>
      <c r="T4776" s="162">
        <f>AVERAGE(P4776,Q4776)</f>
        <v/>
      </c>
      <c r="U4776" s="41">
        <f>STDEVA(K4776,L4776,M4776,N4776)</f>
        <v/>
      </c>
      <c r="V4776" s="42">
        <f>U4776/Q4776</f>
        <v/>
      </c>
      <c r="W4776" s="43">
        <f>IF(X4776=O4776,"MENOR",IF(X4776=S4776,"PROM[MEN-MED]","PROMEDIO"))</f>
        <v/>
      </c>
      <c r="X4776" s="163">
        <f>IF(V4776&lt;=300%,O4776,IF(AND(V4776&gt;100%,V4776&lt;=150%),S4776,R4776))</f>
        <v/>
      </c>
      <c r="Y4776" s="162">
        <f>ROUND(X4776,0)</f>
        <v/>
      </c>
    </row>
    <row r="4777" ht="15.75" customHeight="1">
      <c r="B4777" s="32" t="inlineStr">
        <is>
          <t>5.17</t>
        </is>
      </c>
      <c r="C4777" s="32" t="n">
        <v>8714199</v>
      </c>
      <c r="D4777" s="59" t="inlineStr">
        <is>
          <t>CAMBIO DE FUSIBLES 60-80-100 AMP</t>
        </is>
      </c>
      <c r="E4777" s="34" t="inlineStr">
        <is>
          <t>cambio de fusibles 60-80-100 amp</t>
        </is>
      </c>
      <c r="F4777" s="32" t="inlineStr">
        <is>
          <t>Unidad</t>
        </is>
      </c>
      <c r="G4777" s="35" t="inlineStr">
        <is>
          <t>suministro</t>
        </is>
      </c>
      <c r="H4777" s="159" t="n">
        <v>136791</v>
      </c>
      <c r="I4777" s="37" t="n">
        <v>158.91</v>
      </c>
      <c r="J4777" s="37" t="n">
        <v>151.76</v>
      </c>
      <c r="K4777" s="160">
        <f>H4777*(I4777/J4777)</f>
        <v/>
      </c>
      <c r="L4777" s="159" t="n">
        <v>164979.22</v>
      </c>
      <c r="M4777" s="159" t="n">
        <v>160174</v>
      </c>
      <c r="N4777" s="159" t="n">
        <v>172987.92</v>
      </c>
      <c r="O4777" s="162">
        <f>MIN(K4777,L4777,M4777,N4777)</f>
        <v/>
      </c>
      <c r="P4777" s="162">
        <f>MAX(K4777,L4777,M4777,N4777)</f>
        <v/>
      </c>
      <c r="Q4777" s="162">
        <f>MEDIAN(K4777,L4777,M4777,N4777)</f>
        <v/>
      </c>
      <c r="R4777" s="162">
        <f>AVERAGE(K4777,L4777,M4777,N4777)</f>
        <v/>
      </c>
      <c r="S4777" s="162">
        <f>AVERAGE(O4777,Q4777)</f>
        <v/>
      </c>
      <c r="T4777" s="162">
        <f>AVERAGE(P4777,Q4777)</f>
        <v/>
      </c>
      <c r="U4777" s="41">
        <f>STDEVA(K4777,L4777,M4777,N4777)</f>
        <v/>
      </c>
      <c r="V4777" s="42">
        <f>U4777/Q4777</f>
        <v/>
      </c>
      <c r="W4777" s="43">
        <f>IF(X4777=O4777,"MENOR",IF(X4777=S4777,"PROM[MEN-MED]","PROMEDIO"))</f>
        <v/>
      </c>
      <c r="X4777" s="163">
        <f>IF(V4777&lt;=300%,O4777,IF(AND(V4777&gt;100%,V4777&lt;=150%),S4777,R4777))</f>
        <v/>
      </c>
      <c r="Y4777" s="162">
        <f>ROUND(X4777,0)</f>
        <v/>
      </c>
    </row>
    <row r="4778" ht="15.75" customHeight="1">
      <c r="B4778" s="32" t="inlineStr">
        <is>
          <t>5.18</t>
        </is>
      </c>
      <c r="C4778" s="32" t="n">
        <v>8714199</v>
      </c>
      <c r="D4778" s="59" t="inlineStr">
        <is>
          <t>CAMBIO DE INYECTORES (MOTOR DIÉSEL Y GASOLINA)</t>
        </is>
      </c>
      <c r="E4778" s="34" t="inlineStr">
        <is>
          <t>cambio de inyectores (motor diésel y gasolina)</t>
        </is>
      </c>
      <c r="F4778" s="32" t="inlineStr">
        <is>
          <t>Unidad</t>
        </is>
      </c>
      <c r="G4778" s="35" t="inlineStr">
        <is>
          <t>suministro</t>
        </is>
      </c>
      <c r="H4778" s="159" t="n">
        <v>502774</v>
      </c>
      <c r="I4778" s="37" t="n">
        <v>158.91</v>
      </c>
      <c r="J4778" s="37" t="n">
        <v>151.76</v>
      </c>
      <c r="K4778" s="160">
        <f>H4778*(I4778/J4778)</f>
        <v/>
      </c>
      <c r="L4778" s="159" t="n">
        <v>1028320.0669</v>
      </c>
      <c r="M4778" s="159" t="n">
        <v>998369</v>
      </c>
      <c r="N4778" s="159" t="n">
        <v>1078238.52</v>
      </c>
      <c r="O4778" s="162">
        <f>MIN(K4778,L4778,M4778,N4778)</f>
        <v/>
      </c>
      <c r="P4778" s="162">
        <f>MAX(K4778,L4778,M4778,N4778)</f>
        <v/>
      </c>
      <c r="Q4778" s="162">
        <f>MEDIAN(K4778,L4778,M4778,N4778)</f>
        <v/>
      </c>
      <c r="R4778" s="162">
        <f>AVERAGE(K4778,L4778,M4778,N4778)</f>
        <v/>
      </c>
      <c r="S4778" s="162">
        <f>AVERAGE(O4778,Q4778)</f>
        <v/>
      </c>
      <c r="T4778" s="162">
        <f>AVERAGE(P4778,Q4778)</f>
        <v/>
      </c>
      <c r="U4778" s="41">
        <f>STDEVA(K4778,L4778,M4778,N4778)</f>
        <v/>
      </c>
      <c r="V4778" s="42">
        <f>U4778/Q4778</f>
        <v/>
      </c>
      <c r="W4778" s="43">
        <f>IF(X4778=O4778,"MENOR",IF(X4778=S4778,"PROM[MEN-MED]","PROMEDIO"))</f>
        <v/>
      </c>
      <c r="X4778" s="163">
        <f>IF(V4778&lt;=300%,O4778,IF(AND(V4778&gt;100%,V4778&lt;=150%),S4778,R4778))</f>
        <v/>
      </c>
      <c r="Y4778" s="162">
        <f>ROUND(X4778,0)</f>
        <v/>
      </c>
    </row>
    <row r="4779" ht="15.75" customHeight="1">
      <c r="B4779" s="32" t="inlineStr">
        <is>
          <t>5.19</t>
        </is>
      </c>
      <c r="C4779" s="32" t="n">
        <v>8714199</v>
      </c>
      <c r="D4779" s="59" t="inlineStr">
        <is>
          <t>CAMBIO DE MOTOR DE LIMPIABRISAS</t>
        </is>
      </c>
      <c r="E4779" s="34" t="inlineStr">
        <is>
          <t>cambio de motor de limpiabrisas</t>
        </is>
      </c>
      <c r="F4779" s="32" t="inlineStr">
        <is>
          <t xml:space="preserve">Unidad </t>
        </is>
      </c>
      <c r="G4779" s="35" t="inlineStr">
        <is>
          <t>suministro</t>
        </is>
      </c>
      <c r="H4779" s="159" t="n">
        <v>334032</v>
      </c>
      <c r="I4779" s="37" t="n">
        <v>158.91</v>
      </c>
      <c r="J4779" s="37" t="n">
        <v>151.76</v>
      </c>
      <c r="K4779" s="160">
        <f>H4779*(I4779/J4779)</f>
        <v/>
      </c>
      <c r="L4779" s="159" t="n">
        <v>659918.9387000001</v>
      </c>
      <c r="M4779" s="159" t="n">
        <v>640698</v>
      </c>
      <c r="N4779" s="159" t="n">
        <v>691953.84</v>
      </c>
      <c r="O4779" s="162">
        <f>MIN(K4779,L4779,M4779,N4779)</f>
        <v/>
      </c>
      <c r="P4779" s="162">
        <f>MAX(K4779,L4779,M4779,N4779)</f>
        <v/>
      </c>
      <c r="Q4779" s="162">
        <f>MEDIAN(K4779,L4779,M4779,N4779)</f>
        <v/>
      </c>
      <c r="R4779" s="162">
        <f>AVERAGE(K4779,L4779,M4779,N4779)</f>
        <v/>
      </c>
      <c r="S4779" s="162">
        <f>AVERAGE(O4779,Q4779)</f>
        <v/>
      </c>
      <c r="T4779" s="162">
        <f>AVERAGE(P4779,Q4779)</f>
        <v/>
      </c>
      <c r="U4779" s="41">
        <f>STDEVA(K4779,L4779,M4779,N4779)</f>
        <v/>
      </c>
      <c r="V4779" s="42">
        <f>U4779/Q4779</f>
        <v/>
      </c>
      <c r="W4779" s="43">
        <f>IF(X4779=O4779,"MENOR",IF(X4779=S4779,"PROM[MEN-MED]","PROMEDIO"))</f>
        <v/>
      </c>
      <c r="X4779" s="163">
        <f>IF(V4779&lt;=300%,O4779,IF(AND(V4779&gt;100%,V4779&lt;=150%),S4779,R4779))</f>
        <v/>
      </c>
      <c r="Y4779" s="162">
        <f>ROUND(X4779,0)</f>
        <v/>
      </c>
    </row>
    <row r="4780" ht="15.75" customHeight="1">
      <c r="B4780" s="32" t="inlineStr">
        <is>
          <t>5.20</t>
        </is>
      </c>
      <c r="C4780" s="32" t="n">
        <v>8714199</v>
      </c>
      <c r="D4780" s="59" t="inlineStr">
        <is>
          <t>CAMBIO DE PORTAFUSIBLES</t>
        </is>
      </c>
      <c r="E4780" s="56" t="inlineStr">
        <is>
          <t>cambio de portafusibles</t>
        </is>
      </c>
      <c r="F4780" s="32" t="inlineStr">
        <is>
          <t>Unidad</t>
        </is>
      </c>
      <c r="G4780" s="35" t="inlineStr">
        <is>
          <t>suministro</t>
        </is>
      </c>
      <c r="H4780" s="159" t="n">
        <v>503462</v>
      </c>
      <c r="I4780" s="37" t="n">
        <v>158.91</v>
      </c>
      <c r="J4780" s="37" t="n">
        <v>151.76</v>
      </c>
      <c r="K4780" s="160">
        <f>H4780*(I4780/J4780)</f>
        <v/>
      </c>
      <c r="L4780" s="159" t="n">
        <v>1177282.7913</v>
      </c>
      <c r="M4780" s="159" t="n">
        <v>1142993</v>
      </c>
      <c r="N4780" s="159" t="n">
        <v>1234432.44</v>
      </c>
      <c r="O4780" s="162">
        <f>MIN(K4780,L4780,M4780,N4780)</f>
        <v/>
      </c>
      <c r="P4780" s="162">
        <f>MAX(K4780,L4780,M4780,N4780)</f>
        <v/>
      </c>
      <c r="Q4780" s="162">
        <f>MEDIAN(K4780,L4780,M4780,N4780)</f>
        <v/>
      </c>
      <c r="R4780" s="162">
        <f>AVERAGE(K4780,L4780,M4780,N4780)</f>
        <v/>
      </c>
      <c r="S4780" s="162">
        <f>AVERAGE(O4780,Q4780)</f>
        <v/>
      </c>
      <c r="T4780" s="162">
        <f>AVERAGE(P4780,Q4780)</f>
        <v/>
      </c>
      <c r="U4780" s="41">
        <f>STDEVA(K4780,L4780,M4780,N4780)</f>
        <v/>
      </c>
      <c r="V4780" s="42">
        <f>U4780/Q4780</f>
        <v/>
      </c>
      <c r="W4780" s="43">
        <f>IF(X4780=O4780,"MENOR",IF(X4780=S4780,"PROM[MEN-MED]","PROMEDIO"))</f>
        <v/>
      </c>
      <c r="X4780" s="163">
        <f>IF(V4780&lt;=300%,O4780,IF(AND(V4780&gt;100%,V4780&lt;=150%),S4780,R4780))</f>
        <v/>
      </c>
      <c r="Y4780" s="162">
        <f>ROUND(X4780,0)</f>
        <v/>
      </c>
    </row>
    <row r="4781" ht="15.75" customHeight="1">
      <c r="B4781" s="32" t="inlineStr">
        <is>
          <t>5.21</t>
        </is>
      </c>
      <c r="C4781" s="32" t="n">
        <v>8714199</v>
      </c>
      <c r="D4781" s="59" t="inlineStr">
        <is>
          <t xml:space="preserve">CAMBIO DE REGULADOR ALTERNADOR </t>
        </is>
      </c>
      <c r="E4781" s="56" t="inlineStr">
        <is>
          <t xml:space="preserve">cambio de regulador alternador </t>
        </is>
      </c>
      <c r="F4781" s="32" t="inlineStr">
        <is>
          <t>Unidad</t>
        </is>
      </c>
      <c r="G4781" s="35" t="inlineStr">
        <is>
          <t>suministro</t>
        </is>
      </c>
      <c r="H4781" s="159" t="n">
        <v>415993</v>
      </c>
      <c r="I4781" s="37" t="n">
        <v>158.91</v>
      </c>
      <c r="J4781" s="37" t="n">
        <v>151.76</v>
      </c>
      <c r="K4781" s="160">
        <f>H4781*(I4781/J4781)</f>
        <v/>
      </c>
      <c r="L4781" s="159" t="n">
        <v>840915.6896</v>
      </c>
      <c r="M4781" s="159" t="n">
        <v>816423</v>
      </c>
      <c r="N4781" s="159" t="n">
        <v>881736.84</v>
      </c>
      <c r="O4781" s="162">
        <f>MIN(K4781,L4781,M4781,N4781)</f>
        <v/>
      </c>
      <c r="P4781" s="162">
        <f>MAX(K4781,L4781,M4781,N4781)</f>
        <v/>
      </c>
      <c r="Q4781" s="162">
        <f>MEDIAN(K4781,L4781,M4781,N4781)</f>
        <v/>
      </c>
      <c r="R4781" s="162">
        <f>AVERAGE(K4781,L4781,M4781,N4781)</f>
        <v/>
      </c>
      <c r="S4781" s="162">
        <f>AVERAGE(O4781,Q4781)</f>
        <v/>
      </c>
      <c r="T4781" s="162">
        <f>AVERAGE(P4781,Q4781)</f>
        <v/>
      </c>
      <c r="U4781" s="41">
        <f>STDEVA(K4781,L4781,M4781,N4781)</f>
        <v/>
      </c>
      <c r="V4781" s="42">
        <f>U4781/Q4781</f>
        <v/>
      </c>
      <c r="W4781" s="43">
        <f>IF(X4781=O4781,"MENOR",IF(X4781=S4781,"PROM[MEN-MED]","PROMEDIO"))</f>
        <v/>
      </c>
      <c r="X4781" s="163">
        <f>IF(V4781&lt;=300%,O4781,IF(AND(V4781&gt;100%,V4781&lt;=150%),S4781,R4781))</f>
        <v/>
      </c>
      <c r="Y4781" s="162">
        <f>ROUND(X4781,0)</f>
        <v/>
      </c>
    </row>
    <row r="4782" ht="15.75" customHeight="1">
      <c r="B4782" s="32" t="inlineStr">
        <is>
          <t>5.22</t>
        </is>
      </c>
      <c r="C4782" s="32" t="n">
        <v>8714199</v>
      </c>
      <c r="D4782" s="59" t="inlineStr">
        <is>
          <t>CAMBIO DE RELÉ (ELEVADOR DE CORRIENTE)</t>
        </is>
      </c>
      <c r="E4782" s="34" t="inlineStr">
        <is>
          <t>cambio de relé (elevador de corriente)</t>
        </is>
      </c>
      <c r="F4782" s="32" t="inlineStr">
        <is>
          <t>Unidad</t>
        </is>
      </c>
      <c r="G4782" s="35" t="inlineStr">
        <is>
          <t>suministro</t>
        </is>
      </c>
      <c r="H4782" s="159" t="n">
        <v>388518</v>
      </c>
      <c r="I4782" s="37" t="n">
        <v>158.91</v>
      </c>
      <c r="J4782" s="37" t="n">
        <v>151.76</v>
      </c>
      <c r="K4782" s="160">
        <f>H4782*(I4782/J4782)</f>
        <v/>
      </c>
      <c r="L4782" s="159" t="n">
        <v>494938.6953</v>
      </c>
      <c r="M4782" s="159" t="n">
        <v>480523</v>
      </c>
      <c r="N4782" s="159" t="n">
        <v>518964.84</v>
      </c>
      <c r="O4782" s="162">
        <f>MIN(K4782,L4782,M4782,N4782)</f>
        <v/>
      </c>
      <c r="P4782" s="162">
        <f>MAX(K4782,L4782,M4782,N4782)</f>
        <v/>
      </c>
      <c r="Q4782" s="162">
        <f>MEDIAN(K4782,L4782,M4782,N4782)</f>
        <v/>
      </c>
      <c r="R4782" s="162">
        <f>AVERAGE(K4782,L4782,M4782,N4782)</f>
        <v/>
      </c>
      <c r="S4782" s="162">
        <f>AVERAGE(O4782,Q4782)</f>
        <v/>
      </c>
      <c r="T4782" s="162">
        <f>AVERAGE(P4782,Q4782)</f>
        <v/>
      </c>
      <c r="U4782" s="41">
        <f>STDEVA(K4782,L4782,M4782,N4782)</f>
        <v/>
      </c>
      <c r="V4782" s="42">
        <f>U4782/Q4782</f>
        <v/>
      </c>
      <c r="W4782" s="43">
        <f>IF(X4782=O4782,"MENOR",IF(X4782=S4782,"PROM[MEN-MED]","PROMEDIO"))</f>
        <v/>
      </c>
      <c r="X4782" s="163">
        <f>IF(V4782&lt;=300%,O4782,IF(AND(V4782&gt;100%,V4782&lt;=150%),S4782,R4782))</f>
        <v/>
      </c>
      <c r="Y4782" s="162">
        <f>ROUND(X4782,0)</f>
        <v/>
      </c>
    </row>
    <row r="4783" ht="15.75" customHeight="1">
      <c r="B4783" s="32" t="inlineStr">
        <is>
          <t>5.23</t>
        </is>
      </c>
      <c r="C4783" s="32" t="n">
        <v>8714199</v>
      </c>
      <c r="D4783" s="59" t="inlineStr">
        <is>
          <t xml:space="preserve">CAMBIO DE SENSOR ABS DE LAS RUEDAS </t>
        </is>
      </c>
      <c r="E4783" s="34" t="inlineStr">
        <is>
          <t xml:space="preserve">cambio de sensor abs de las ruedas </t>
        </is>
      </c>
      <c r="F4783" s="32" t="inlineStr">
        <is>
          <t>Unidad</t>
        </is>
      </c>
      <c r="G4783" s="35" t="inlineStr">
        <is>
          <t>suministro</t>
        </is>
      </c>
      <c r="H4783" s="159" t="n">
        <v>278153</v>
      </c>
      <c r="I4783" s="37" t="n">
        <v>158.91</v>
      </c>
      <c r="J4783" s="37" t="n">
        <v>151.76</v>
      </c>
      <c r="K4783" s="160">
        <f>H4783*(I4783/J4783)</f>
        <v/>
      </c>
      <c r="L4783" s="159" t="n">
        <v>494938.6953</v>
      </c>
      <c r="M4783" s="159" t="n">
        <v>480523</v>
      </c>
      <c r="N4783" s="159" t="n">
        <v>518964.84</v>
      </c>
      <c r="O4783" s="162">
        <f>MIN(K4783,L4783,M4783,N4783)</f>
        <v/>
      </c>
      <c r="P4783" s="162">
        <f>MAX(K4783,L4783,M4783,N4783)</f>
        <v/>
      </c>
      <c r="Q4783" s="162">
        <f>MEDIAN(K4783,L4783,M4783,N4783)</f>
        <v/>
      </c>
      <c r="R4783" s="162">
        <f>AVERAGE(K4783,L4783,M4783,N4783)</f>
        <v/>
      </c>
      <c r="S4783" s="162">
        <f>AVERAGE(O4783,Q4783)</f>
        <v/>
      </c>
      <c r="T4783" s="162">
        <f>AVERAGE(P4783,Q4783)</f>
        <v/>
      </c>
      <c r="U4783" s="41">
        <f>STDEVA(K4783,L4783,M4783,N4783)</f>
        <v/>
      </c>
      <c r="V4783" s="42">
        <f>U4783/Q4783</f>
        <v/>
      </c>
      <c r="W4783" s="43">
        <f>IF(X4783=O4783,"MENOR",IF(X4783=S4783,"PROM[MEN-MED]","PROMEDIO"))</f>
        <v/>
      </c>
      <c r="X4783" s="163">
        <f>IF(V4783&lt;=300%,O4783,IF(AND(V4783&gt;100%,V4783&lt;=150%),S4783,R4783))</f>
        <v/>
      </c>
      <c r="Y4783" s="162">
        <f>ROUND(X4783,0)</f>
        <v/>
      </c>
    </row>
    <row r="4784" ht="15.75" customHeight="1">
      <c r="B4784" s="32" t="inlineStr">
        <is>
          <t>5.24</t>
        </is>
      </c>
      <c r="C4784" s="32" t="n">
        <v>8714199</v>
      </c>
      <c r="D4784" s="59" t="inlineStr">
        <is>
          <t>CAMBIO DE SENSOR APERTURA MARIPOSA (TPS)</t>
        </is>
      </c>
      <c r="E4784" s="34" t="inlineStr">
        <is>
          <t>cambio de sensor apertura mariposa (tps)</t>
        </is>
      </c>
      <c r="F4784" s="32" t="inlineStr">
        <is>
          <t>Unidad</t>
        </is>
      </c>
      <c r="G4784" s="35" t="inlineStr">
        <is>
          <t>suministro</t>
        </is>
      </c>
      <c r="H4784" s="159" t="n">
        <v>257586</v>
      </c>
      <c r="I4784" s="37" t="n">
        <v>158.91</v>
      </c>
      <c r="J4784" s="37" t="n">
        <v>151.76</v>
      </c>
      <c r="K4784" s="160">
        <f>H4784*(I4784/J4784)</f>
        <v/>
      </c>
      <c r="L4784" s="159" t="n">
        <v>494938.6953</v>
      </c>
      <c r="M4784" s="159" t="n">
        <v>480523</v>
      </c>
      <c r="N4784" s="159" t="n">
        <v>518964.84</v>
      </c>
      <c r="O4784" s="162">
        <f>MIN(K4784,L4784,M4784,N4784)</f>
        <v/>
      </c>
      <c r="P4784" s="162">
        <f>MAX(K4784,L4784,M4784,N4784)</f>
        <v/>
      </c>
      <c r="Q4784" s="162">
        <f>MEDIAN(K4784,L4784,M4784,N4784)</f>
        <v/>
      </c>
      <c r="R4784" s="162">
        <f>AVERAGE(K4784,L4784,M4784,N4784)</f>
        <v/>
      </c>
      <c r="S4784" s="162">
        <f>AVERAGE(O4784,Q4784)</f>
        <v/>
      </c>
      <c r="T4784" s="162">
        <f>AVERAGE(P4784,Q4784)</f>
        <v/>
      </c>
      <c r="U4784" s="41">
        <f>STDEVA(K4784,L4784,M4784,N4784)</f>
        <v/>
      </c>
      <c r="V4784" s="42">
        <f>U4784/Q4784</f>
        <v/>
      </c>
      <c r="W4784" s="43">
        <f>IF(X4784=O4784,"MENOR",IF(X4784=S4784,"PROM[MEN-MED]","PROMEDIO"))</f>
        <v/>
      </c>
      <c r="X4784" s="163">
        <f>IF(V4784&lt;=300%,O4784,IF(AND(V4784&gt;100%,V4784&lt;=150%),S4784,R4784))</f>
        <v/>
      </c>
      <c r="Y4784" s="162">
        <f>ROUND(X4784,0)</f>
        <v/>
      </c>
    </row>
    <row r="4785" ht="15.75" customHeight="1">
      <c r="B4785" s="32" t="inlineStr">
        <is>
          <t>5.25</t>
        </is>
      </c>
      <c r="C4785" s="32" t="n">
        <v>8714199</v>
      </c>
      <c r="D4785" s="59" t="inlineStr">
        <is>
          <t>CAMBIO DE SENSOR DE DETONACIÓN (KS)</t>
        </is>
      </c>
      <c r="E4785" s="56" t="inlineStr">
        <is>
          <t>cambio de sensor de detonación (ks)</t>
        </is>
      </c>
      <c r="F4785" s="32" t="inlineStr">
        <is>
          <t>Unidad</t>
        </is>
      </c>
      <c r="G4785" s="35" t="inlineStr">
        <is>
          <t>suministro</t>
        </is>
      </c>
      <c r="H4785" s="159" t="n">
        <v>279035</v>
      </c>
      <c r="I4785" s="37" t="n">
        <v>158.91</v>
      </c>
      <c r="J4785" s="37" t="n">
        <v>151.76</v>
      </c>
      <c r="K4785" s="160">
        <f>H4785*(I4785/J4785)</f>
        <v/>
      </c>
      <c r="L4785" s="159" t="n">
        <v>504549.6232</v>
      </c>
      <c r="M4785" s="159" t="n">
        <v>489854</v>
      </c>
      <c r="N4785" s="159" t="n">
        <v>529042.3199999999</v>
      </c>
      <c r="O4785" s="162">
        <f>MIN(K4785,L4785,M4785,N4785)</f>
        <v/>
      </c>
      <c r="P4785" s="162">
        <f>MAX(K4785,L4785,M4785,N4785)</f>
        <v/>
      </c>
      <c r="Q4785" s="162">
        <f>MEDIAN(K4785,L4785,M4785,N4785)</f>
        <v/>
      </c>
      <c r="R4785" s="162">
        <f>AVERAGE(K4785,L4785,M4785,N4785)</f>
        <v/>
      </c>
      <c r="S4785" s="162">
        <f>AVERAGE(O4785,Q4785)</f>
        <v/>
      </c>
      <c r="T4785" s="162">
        <f>AVERAGE(P4785,Q4785)</f>
        <v/>
      </c>
      <c r="U4785" s="41">
        <f>STDEVA(K4785,L4785,M4785,N4785)</f>
        <v/>
      </c>
      <c r="V4785" s="42">
        <f>U4785/Q4785</f>
        <v/>
      </c>
      <c r="W4785" s="43">
        <f>IF(X4785=O4785,"MENOR",IF(X4785=S4785,"PROM[MEN-MED]","PROMEDIO"))</f>
        <v/>
      </c>
      <c r="X4785" s="163">
        <f>IF(V4785&lt;=300%,O4785,IF(AND(V4785&gt;100%,V4785&lt;=150%),S4785,R4785))</f>
        <v/>
      </c>
      <c r="Y4785" s="162">
        <f>ROUND(X4785,0)</f>
        <v/>
      </c>
    </row>
    <row r="4786" ht="15.75" customHeight="1">
      <c r="B4786" s="32" t="inlineStr">
        <is>
          <t>5.26</t>
        </is>
      </c>
      <c r="C4786" s="32" t="n">
        <v>8714199</v>
      </c>
      <c r="D4786" s="59" t="inlineStr">
        <is>
          <t>CAMBIO DE SENSOR DE OXIGENO (O2)</t>
        </is>
      </c>
      <c r="E4786" s="56" t="inlineStr">
        <is>
          <t>cambio de sensor de oxigeno (o2)</t>
        </is>
      </c>
      <c r="F4786" s="32" t="inlineStr">
        <is>
          <t>Unidad</t>
        </is>
      </c>
      <c r="G4786" s="35" t="inlineStr">
        <is>
          <t>suministro</t>
        </is>
      </c>
      <c r="H4786" s="159" t="n">
        <v>337409</v>
      </c>
      <c r="I4786" s="37" t="n">
        <v>158.91</v>
      </c>
      <c r="J4786" s="37" t="n">
        <v>151.76</v>
      </c>
      <c r="K4786" s="160">
        <f>H4786*(I4786/J4786)</f>
        <v/>
      </c>
      <c r="L4786" s="159" t="n">
        <v>659918.9387000001</v>
      </c>
      <c r="M4786" s="159" t="n">
        <v>640698</v>
      </c>
      <c r="N4786" s="159" t="n">
        <v>691953.84</v>
      </c>
      <c r="O4786" s="162">
        <f>MIN(K4786,L4786,M4786,N4786)</f>
        <v/>
      </c>
      <c r="P4786" s="162">
        <f>MAX(K4786,L4786,M4786,N4786)</f>
        <v/>
      </c>
      <c r="Q4786" s="162">
        <f>MEDIAN(K4786,L4786,M4786,N4786)</f>
        <v/>
      </c>
      <c r="R4786" s="162">
        <f>AVERAGE(K4786,L4786,M4786,N4786)</f>
        <v/>
      </c>
      <c r="S4786" s="162">
        <f>AVERAGE(O4786,Q4786)</f>
        <v/>
      </c>
      <c r="T4786" s="162">
        <f>AVERAGE(P4786,Q4786)</f>
        <v/>
      </c>
      <c r="U4786" s="41">
        <f>STDEVA(K4786,L4786,M4786,N4786)</f>
        <v/>
      </c>
      <c r="V4786" s="42">
        <f>U4786/Q4786</f>
        <v/>
      </c>
      <c r="W4786" s="43">
        <f>IF(X4786=O4786,"MENOR",IF(X4786=S4786,"PROM[MEN-MED]","PROMEDIO"))</f>
        <v/>
      </c>
      <c r="X4786" s="163">
        <f>IF(V4786&lt;=300%,O4786,IF(AND(V4786&gt;100%,V4786&lt;=150%),S4786,R4786))</f>
        <v/>
      </c>
      <c r="Y4786" s="162">
        <f>ROUND(X4786,0)</f>
        <v/>
      </c>
    </row>
    <row r="4787" ht="15.75" customHeight="1">
      <c r="B4787" s="32" t="inlineStr">
        <is>
          <t>5.27</t>
        </is>
      </c>
      <c r="C4787" s="32" t="n">
        <v>8714199</v>
      </c>
      <c r="D4787" s="59" t="inlineStr">
        <is>
          <t>CAMBIO DE SENSOR DE PRESIÓN DE COMBUSTIBLE</t>
        </is>
      </c>
      <c r="E4787" s="56" t="inlineStr">
        <is>
          <t>cambio de sensor de presión de combustible</t>
        </is>
      </c>
      <c r="F4787" s="32" t="inlineStr">
        <is>
          <t>Unidad</t>
        </is>
      </c>
      <c r="G4787" s="35" t="inlineStr">
        <is>
          <t>suministro</t>
        </is>
      </c>
      <c r="H4787" s="159" t="n">
        <v>314966</v>
      </c>
      <c r="I4787" s="37" t="n">
        <v>158.91</v>
      </c>
      <c r="J4787" s="37" t="n">
        <v>151.76</v>
      </c>
      <c r="K4787" s="160">
        <f>H4787*(I4787/J4787)</f>
        <v/>
      </c>
      <c r="L4787" s="159" t="n">
        <v>666325.5416999999</v>
      </c>
      <c r="M4787" s="159" t="n">
        <v>646918</v>
      </c>
      <c r="N4787" s="159" t="n">
        <v>698671.4399999999</v>
      </c>
      <c r="O4787" s="162">
        <f>MIN(K4787,L4787,M4787,N4787)</f>
        <v/>
      </c>
      <c r="P4787" s="162">
        <f>MAX(K4787,L4787,M4787,N4787)</f>
        <v/>
      </c>
      <c r="Q4787" s="162">
        <f>MEDIAN(K4787,L4787,M4787,N4787)</f>
        <v/>
      </c>
      <c r="R4787" s="162">
        <f>AVERAGE(K4787,L4787,M4787,N4787)</f>
        <v/>
      </c>
      <c r="S4787" s="162">
        <f>AVERAGE(O4787,Q4787)</f>
        <v/>
      </c>
      <c r="T4787" s="162">
        <f>AVERAGE(P4787,Q4787)</f>
        <v/>
      </c>
      <c r="U4787" s="41">
        <f>STDEVA(K4787,L4787,M4787,N4787)</f>
        <v/>
      </c>
      <c r="V4787" s="42">
        <f>U4787/Q4787</f>
        <v/>
      </c>
      <c r="W4787" s="43">
        <f>IF(X4787=O4787,"MENOR",IF(X4787=S4787,"PROM[MEN-MED]","PROMEDIO"))</f>
        <v/>
      </c>
      <c r="X4787" s="163">
        <f>IF(V4787&lt;=300%,O4787,IF(AND(V4787&gt;100%,V4787&lt;=150%),S4787,R4787))</f>
        <v/>
      </c>
      <c r="Y4787" s="162">
        <f>ROUND(X4787,0)</f>
        <v/>
      </c>
    </row>
    <row r="4788" ht="15.75" customHeight="1">
      <c r="B4788" s="32" t="inlineStr">
        <is>
          <t>5.28</t>
        </is>
      </c>
      <c r="C4788" s="32" t="n">
        <v>8714199</v>
      </c>
      <c r="D4788" s="59" t="inlineStr">
        <is>
          <t>CAMBIO DE SENSOR DE REVERSO (LUZ TRASERA)</t>
        </is>
      </c>
      <c r="E4788" s="56" t="inlineStr">
        <is>
          <t>cambio de sensor de reverso (luz trasera)</t>
        </is>
      </c>
      <c r="F4788" s="32" t="inlineStr">
        <is>
          <t>Unidad</t>
        </is>
      </c>
      <c r="G4788" s="35" t="inlineStr">
        <is>
          <t>suministro</t>
        </is>
      </c>
      <c r="H4788" s="159" t="n">
        <v>273581</v>
      </c>
      <c r="I4788" s="37" t="n">
        <v>158.91</v>
      </c>
      <c r="J4788" s="37" t="n">
        <v>151.76</v>
      </c>
      <c r="K4788" s="160">
        <f>H4788*(I4788/J4788)</f>
        <v/>
      </c>
      <c r="L4788" s="159" t="n">
        <v>333162.7649</v>
      </c>
      <c r="M4788" s="159" t="n">
        <v>323459</v>
      </c>
      <c r="N4788" s="159" t="n">
        <v>349335.72</v>
      </c>
      <c r="O4788" s="162">
        <f>MIN(K4788,L4788,M4788,N4788)</f>
        <v/>
      </c>
      <c r="P4788" s="162">
        <f>MAX(K4788,L4788,M4788,N4788)</f>
        <v/>
      </c>
      <c r="Q4788" s="162">
        <f>MEDIAN(K4788,L4788,M4788,N4788)</f>
        <v/>
      </c>
      <c r="R4788" s="162">
        <f>AVERAGE(K4788,L4788,M4788,N4788)</f>
        <v/>
      </c>
      <c r="S4788" s="162">
        <f>AVERAGE(O4788,Q4788)</f>
        <v/>
      </c>
      <c r="T4788" s="162">
        <f>AVERAGE(P4788,Q4788)</f>
        <v/>
      </c>
      <c r="U4788" s="41">
        <f>STDEVA(K4788,L4788,M4788,N4788)</f>
        <v/>
      </c>
      <c r="V4788" s="42">
        <f>U4788/Q4788</f>
        <v/>
      </c>
      <c r="W4788" s="43">
        <f>IF(X4788=O4788,"MENOR",IF(X4788=S4788,"PROM[MEN-MED]","PROMEDIO"))</f>
        <v/>
      </c>
      <c r="X4788" s="163">
        <f>IF(V4788&lt;=300%,O4788,IF(AND(V4788&gt;100%,V4788&lt;=150%),S4788,R4788))</f>
        <v/>
      </c>
      <c r="Y4788" s="162">
        <f>ROUND(X4788,0)</f>
        <v/>
      </c>
    </row>
    <row r="4789" ht="15.75" customHeight="1">
      <c r="B4789" s="32" t="inlineStr">
        <is>
          <t>5.29</t>
        </is>
      </c>
      <c r="C4789" s="32" t="n">
        <v>8714199</v>
      </c>
      <c r="D4789" s="59" t="inlineStr">
        <is>
          <t>CAMBIO DE SENSOR DE TEMPERATURA DEL REFRIGERANTE (CTS - ECT)</t>
        </is>
      </c>
      <c r="E4789" s="56" t="inlineStr">
        <is>
          <t>cambio de sensor de temperatura del refrigerante (cts - ect)</t>
        </is>
      </c>
      <c r="F4789" s="32" t="inlineStr">
        <is>
          <t>Unidad</t>
        </is>
      </c>
      <c r="G4789" s="35" t="inlineStr">
        <is>
          <t>suministro</t>
        </is>
      </c>
      <c r="H4789" s="159" t="n">
        <v>305848</v>
      </c>
      <c r="I4789" s="37" t="n">
        <v>158.91</v>
      </c>
      <c r="J4789" s="37" t="n">
        <v>151.76</v>
      </c>
      <c r="K4789" s="160">
        <f>H4789*(I4789/J4789)</f>
        <v/>
      </c>
      <c r="L4789" s="159" t="n">
        <v>685546.3741</v>
      </c>
      <c r="M4789" s="159" t="n">
        <v>665579</v>
      </c>
      <c r="N4789" s="159" t="n">
        <v>718825.3199999999</v>
      </c>
      <c r="O4789" s="162">
        <f>MIN(K4789,L4789,M4789,N4789)</f>
        <v/>
      </c>
      <c r="P4789" s="162">
        <f>MAX(K4789,L4789,M4789,N4789)</f>
        <v/>
      </c>
      <c r="Q4789" s="162">
        <f>MEDIAN(K4789,L4789,M4789,N4789)</f>
        <v/>
      </c>
      <c r="R4789" s="162">
        <f>AVERAGE(K4789,L4789,M4789,N4789)</f>
        <v/>
      </c>
      <c r="S4789" s="162">
        <f>AVERAGE(O4789,Q4789)</f>
        <v/>
      </c>
      <c r="T4789" s="162">
        <f>AVERAGE(P4789,Q4789)</f>
        <v/>
      </c>
      <c r="U4789" s="41">
        <f>STDEVA(K4789,L4789,M4789,N4789)</f>
        <v/>
      </c>
      <c r="V4789" s="42">
        <f>U4789/Q4789</f>
        <v/>
      </c>
      <c r="W4789" s="43">
        <f>IF(X4789=O4789,"MENOR",IF(X4789=S4789,"PROM[MEN-MED]","PROMEDIO"))</f>
        <v/>
      </c>
      <c r="X4789" s="163">
        <f>IF(V4789&lt;=300%,O4789,IF(AND(V4789&gt;100%,V4789&lt;=150%),S4789,R4789))</f>
        <v/>
      </c>
      <c r="Y4789" s="162">
        <f>ROUND(X4789,0)</f>
        <v/>
      </c>
    </row>
    <row r="4790" ht="15.75" customHeight="1">
      <c r="B4790" s="32" t="inlineStr">
        <is>
          <t>5.30</t>
        </is>
      </c>
      <c r="C4790" s="32" t="n">
        <v>8714199</v>
      </c>
      <c r="D4790" s="59" t="inlineStr">
        <is>
          <t>CAMBIO DE SENSOR DE VELOCIDAD (VSS)</t>
        </is>
      </c>
      <c r="E4790" s="56" t="inlineStr">
        <is>
          <t>cambio de sensor de velocidad (vss)</t>
        </is>
      </c>
      <c r="F4790" s="32" t="inlineStr">
        <is>
          <t>Unidad</t>
        </is>
      </c>
      <c r="G4790" s="35" t="inlineStr">
        <is>
          <t>suministro</t>
        </is>
      </c>
      <c r="H4790" s="159" t="n">
        <v>387933</v>
      </c>
      <c r="I4790" s="37" t="n">
        <v>158.91</v>
      </c>
      <c r="J4790" s="37" t="n">
        <v>151.76</v>
      </c>
      <c r="K4790" s="160">
        <f>H4790*(I4790/J4790)</f>
        <v/>
      </c>
      <c r="L4790" s="159" t="n">
        <v>509354.5695</v>
      </c>
      <c r="M4790" s="159" t="n">
        <v>494519</v>
      </c>
      <c r="N4790" s="159" t="n">
        <v>534080.52</v>
      </c>
      <c r="O4790" s="162">
        <f>MIN(K4790,L4790,M4790,N4790)</f>
        <v/>
      </c>
      <c r="P4790" s="162">
        <f>MAX(K4790,L4790,M4790,N4790)</f>
        <v/>
      </c>
      <c r="Q4790" s="162">
        <f>MEDIAN(K4790,L4790,M4790,N4790)</f>
        <v/>
      </c>
      <c r="R4790" s="162">
        <f>AVERAGE(K4790,L4790,M4790,N4790)</f>
        <v/>
      </c>
      <c r="S4790" s="162">
        <f>AVERAGE(O4790,Q4790)</f>
        <v/>
      </c>
      <c r="T4790" s="162">
        <f>AVERAGE(P4790,Q4790)</f>
        <v/>
      </c>
      <c r="U4790" s="41">
        <f>STDEVA(K4790,L4790,M4790,N4790)</f>
        <v/>
      </c>
      <c r="V4790" s="42">
        <f>U4790/Q4790</f>
        <v/>
      </c>
      <c r="W4790" s="43">
        <f>IF(X4790=O4790,"MENOR",IF(X4790=S4790,"PROM[MEN-MED]","PROMEDIO"))</f>
        <v/>
      </c>
      <c r="X4790" s="163">
        <f>IF(V4790&lt;=300%,O4790,IF(AND(V4790&gt;100%,V4790&lt;=150%),S4790,R4790))</f>
        <v/>
      </c>
      <c r="Y4790" s="162">
        <f>ROUND(X4790,0)</f>
        <v/>
      </c>
    </row>
    <row r="4791" ht="15.75" customHeight="1">
      <c r="B4791" s="32" t="inlineStr">
        <is>
          <t>5.31</t>
        </is>
      </c>
      <c r="C4791" s="32" t="n">
        <v>8714199</v>
      </c>
      <c r="D4791" s="59" t="inlineStr">
        <is>
          <t>CAMBIO DE SENSOR FLUJO DE AIRE (MAF)</t>
        </is>
      </c>
      <c r="E4791" s="56" t="inlineStr">
        <is>
          <t>cambio de sensor flujo de aire (maf)</t>
        </is>
      </c>
      <c r="F4791" s="32" t="inlineStr">
        <is>
          <t>Unidad</t>
        </is>
      </c>
      <c r="G4791" s="35" t="inlineStr">
        <is>
          <t>suministro</t>
        </is>
      </c>
      <c r="H4791" s="159" t="n">
        <v>273581</v>
      </c>
      <c r="I4791" s="37" t="n">
        <v>158.91</v>
      </c>
      <c r="J4791" s="37" t="n">
        <v>151.76</v>
      </c>
      <c r="K4791" s="160">
        <f>H4791*(I4791/J4791)</f>
        <v/>
      </c>
      <c r="L4791" s="159" t="n">
        <v>329959.4753</v>
      </c>
      <c r="M4791" s="159" t="n">
        <v>320349</v>
      </c>
      <c r="N4791" s="159" t="n">
        <v>345976.92</v>
      </c>
      <c r="O4791" s="162">
        <f>MIN(K4791,L4791,M4791,N4791)</f>
        <v/>
      </c>
      <c r="P4791" s="162">
        <f>MAX(K4791,L4791,M4791,N4791)</f>
        <v/>
      </c>
      <c r="Q4791" s="162">
        <f>MEDIAN(K4791,L4791,M4791,N4791)</f>
        <v/>
      </c>
      <c r="R4791" s="162">
        <f>AVERAGE(K4791,L4791,M4791,N4791)</f>
        <v/>
      </c>
      <c r="S4791" s="162">
        <f>AVERAGE(O4791,Q4791)</f>
        <v/>
      </c>
      <c r="T4791" s="162">
        <f>AVERAGE(P4791,Q4791)</f>
        <v/>
      </c>
      <c r="U4791" s="41">
        <f>STDEVA(K4791,L4791,M4791,N4791)</f>
        <v/>
      </c>
      <c r="V4791" s="42">
        <f>U4791/Q4791</f>
        <v/>
      </c>
      <c r="W4791" s="43">
        <f>IF(X4791=O4791,"MENOR",IF(X4791=S4791,"PROM[MEN-MED]","PROMEDIO"))</f>
        <v/>
      </c>
      <c r="X4791" s="163">
        <f>IF(V4791&lt;=300%,O4791,IF(AND(V4791&gt;100%,V4791&lt;=150%),S4791,R4791))</f>
        <v/>
      </c>
      <c r="Y4791" s="162">
        <f>ROUND(X4791,0)</f>
        <v/>
      </c>
    </row>
    <row r="4792" ht="15.75" customHeight="1">
      <c r="B4792" s="32" t="inlineStr">
        <is>
          <t>5.32</t>
        </is>
      </c>
      <c r="C4792" s="32" t="n">
        <v>8714199</v>
      </c>
      <c r="D4792" s="59" t="inlineStr">
        <is>
          <t>CAMBIO DE SENSOR NIVEL DE COMBUSTIBLE (FLOTADOR)</t>
        </is>
      </c>
      <c r="E4792" s="56" t="inlineStr">
        <is>
          <t>cambio de sensor nivel de combustible (flotador)</t>
        </is>
      </c>
      <c r="F4792" s="32" t="inlineStr">
        <is>
          <t>Unidad</t>
        </is>
      </c>
      <c r="G4792" s="35" t="inlineStr">
        <is>
          <t>suministro</t>
        </is>
      </c>
      <c r="H4792" s="159" t="n">
        <v>405223</v>
      </c>
      <c r="I4792" s="37" t="n">
        <v>158.91</v>
      </c>
      <c r="J4792" s="37" t="n">
        <v>151.76</v>
      </c>
      <c r="K4792" s="160">
        <f>H4792*(I4792/J4792)</f>
        <v/>
      </c>
      <c r="L4792" s="159" t="n">
        <v>989878.414</v>
      </c>
      <c r="M4792" s="159" t="n">
        <v>961047</v>
      </c>
      <c r="N4792" s="159" t="n">
        <v>1037930.76</v>
      </c>
      <c r="O4792" s="162">
        <f>MIN(K4792,L4792,M4792,N4792)</f>
        <v/>
      </c>
      <c r="P4792" s="162">
        <f>MAX(K4792,L4792,M4792,N4792)</f>
        <v/>
      </c>
      <c r="Q4792" s="162">
        <f>MEDIAN(K4792,L4792,M4792,N4792)</f>
        <v/>
      </c>
      <c r="R4792" s="162">
        <f>AVERAGE(K4792,L4792,M4792,N4792)</f>
        <v/>
      </c>
      <c r="S4792" s="162">
        <f>AVERAGE(O4792,Q4792)</f>
        <v/>
      </c>
      <c r="T4792" s="162">
        <f>AVERAGE(P4792,Q4792)</f>
        <v/>
      </c>
      <c r="U4792" s="41">
        <f>STDEVA(K4792,L4792,M4792,N4792)</f>
        <v/>
      </c>
      <c r="V4792" s="42">
        <f>U4792/Q4792</f>
        <v/>
      </c>
      <c r="W4792" s="43">
        <f>IF(X4792=O4792,"MENOR",IF(X4792=S4792,"PROM[MEN-MED]","PROMEDIO"))</f>
        <v/>
      </c>
      <c r="X4792" s="163">
        <f>IF(V4792&lt;=300%,O4792,IF(AND(V4792&gt;100%,V4792&lt;=150%),S4792,R4792))</f>
        <v/>
      </c>
      <c r="Y4792" s="162">
        <f>ROUND(X4792,0)</f>
        <v/>
      </c>
    </row>
    <row r="4793" ht="15.75" customHeight="1">
      <c r="B4793" s="32" t="inlineStr">
        <is>
          <t>5.33</t>
        </is>
      </c>
      <c r="C4793" s="32" t="n">
        <v>8714199</v>
      </c>
      <c r="D4793" s="59" t="inlineStr">
        <is>
          <t>CAMBIO DE SENSOR POSICIÓN DE ÁRBOL DE LEVAS (CMP)</t>
        </is>
      </c>
      <c r="E4793" s="56" t="inlineStr">
        <is>
          <t>cambio de sensor posición de árbol de levas (cmp)</t>
        </is>
      </c>
      <c r="F4793" s="32" t="inlineStr">
        <is>
          <t>Unidad</t>
        </is>
      </c>
      <c r="G4793" s="35" t="inlineStr">
        <is>
          <t>suministro</t>
        </is>
      </c>
      <c r="H4793" s="159" t="n">
        <v>392335</v>
      </c>
      <c r="I4793" s="37" t="n">
        <v>158.91</v>
      </c>
      <c r="J4793" s="37" t="n">
        <v>151.76</v>
      </c>
      <c r="K4793" s="160">
        <f>H4793*(I4793/J4793)</f>
        <v/>
      </c>
      <c r="L4793" s="159" t="n">
        <v>494938.6953</v>
      </c>
      <c r="M4793" s="159" t="n">
        <v>480523</v>
      </c>
      <c r="N4793" s="159" t="n">
        <v>518964.84</v>
      </c>
      <c r="O4793" s="162">
        <f>MIN(K4793,L4793,M4793,N4793)</f>
        <v/>
      </c>
      <c r="P4793" s="162">
        <f>MAX(K4793,L4793,M4793,N4793)</f>
        <v/>
      </c>
      <c r="Q4793" s="162">
        <f>MEDIAN(K4793,L4793,M4793,N4793)</f>
        <v/>
      </c>
      <c r="R4793" s="162">
        <f>AVERAGE(K4793,L4793,M4793,N4793)</f>
        <v/>
      </c>
      <c r="S4793" s="162">
        <f>AVERAGE(O4793,Q4793)</f>
        <v/>
      </c>
      <c r="T4793" s="162">
        <f>AVERAGE(P4793,Q4793)</f>
        <v/>
      </c>
      <c r="U4793" s="41">
        <f>STDEVA(K4793,L4793,M4793,N4793)</f>
        <v/>
      </c>
      <c r="V4793" s="42">
        <f>U4793/Q4793</f>
        <v/>
      </c>
      <c r="W4793" s="43">
        <f>IF(X4793=O4793,"MENOR",IF(X4793=S4793,"PROM[MEN-MED]","PROMEDIO"))</f>
        <v/>
      </c>
      <c r="X4793" s="163">
        <f>IF(V4793&lt;=300%,O4793,IF(AND(V4793&gt;100%,V4793&lt;=150%),S4793,R4793))</f>
        <v/>
      </c>
      <c r="Y4793" s="162">
        <f>ROUND(X4793,0)</f>
        <v/>
      </c>
    </row>
    <row r="4794" ht="15.75" customHeight="1">
      <c r="B4794" s="32" t="inlineStr">
        <is>
          <t>5.34</t>
        </is>
      </c>
      <c r="C4794" s="32" t="n">
        <v>8714199</v>
      </c>
      <c r="D4794" s="59" t="inlineStr">
        <is>
          <t>CAMBIO DE SENSOR POSICIÓN DE CIGÜEÑAL (CKP)</t>
        </is>
      </c>
      <c r="E4794" s="56" t="inlineStr">
        <is>
          <t>cambio de sensor posición de cigüeñal (ckp)</t>
        </is>
      </c>
      <c r="F4794" s="32" t="inlineStr">
        <is>
          <t>Unidad</t>
        </is>
      </c>
      <c r="G4794" s="35" t="inlineStr">
        <is>
          <t>suministro</t>
        </is>
      </c>
      <c r="H4794" s="159" t="n">
        <v>392522</v>
      </c>
      <c r="I4794" s="37" t="n">
        <v>158.91</v>
      </c>
      <c r="J4794" s="37" t="n">
        <v>151.76</v>
      </c>
      <c r="K4794" s="160">
        <f>H4794*(I4794/J4794)</f>
        <v/>
      </c>
      <c r="L4794" s="159" t="n">
        <v>685546.3741</v>
      </c>
      <c r="M4794" s="159" t="n">
        <v>665579</v>
      </c>
      <c r="N4794" s="159" t="n">
        <v>718825.3199999999</v>
      </c>
      <c r="O4794" s="162">
        <f>MIN(K4794,L4794,M4794,N4794)</f>
        <v/>
      </c>
      <c r="P4794" s="162">
        <f>MAX(K4794,L4794,M4794,N4794)</f>
        <v/>
      </c>
      <c r="Q4794" s="162">
        <f>MEDIAN(K4794,L4794,M4794,N4794)</f>
        <v/>
      </c>
      <c r="R4794" s="162">
        <f>AVERAGE(K4794,L4794,M4794,N4794)</f>
        <v/>
      </c>
      <c r="S4794" s="162">
        <f>AVERAGE(O4794,Q4794)</f>
        <v/>
      </c>
      <c r="T4794" s="162">
        <f>AVERAGE(P4794,Q4794)</f>
        <v/>
      </c>
      <c r="U4794" s="41">
        <f>STDEVA(K4794,L4794,M4794,N4794)</f>
        <v/>
      </c>
      <c r="V4794" s="42">
        <f>U4794/Q4794</f>
        <v/>
      </c>
      <c r="W4794" s="43">
        <f>IF(X4794=O4794,"MENOR",IF(X4794=S4794,"PROM[MEN-MED]","PROMEDIO"))</f>
        <v/>
      </c>
      <c r="X4794" s="163">
        <f>IF(V4794&lt;=300%,O4794,IF(AND(V4794&gt;100%,V4794&lt;=150%),S4794,R4794))</f>
        <v/>
      </c>
      <c r="Y4794" s="162">
        <f>ROUND(X4794,0)</f>
        <v/>
      </c>
    </row>
    <row r="4795" ht="15.75" customHeight="1">
      <c r="B4795" s="32" t="inlineStr">
        <is>
          <t>5.35</t>
        </is>
      </c>
      <c r="C4795" s="32" t="n">
        <v>8714199</v>
      </c>
      <c r="D4795" s="59" t="inlineStr">
        <is>
          <t>CAMBIO DE SENSOR POSICIÓN DEL PEDAL DEL ACELERADOR (APP)</t>
        </is>
      </c>
      <c r="E4795" s="56" t="inlineStr">
        <is>
          <t>cambio de sensor posición del pedal del acelerador (app)</t>
        </is>
      </c>
      <c r="F4795" s="32" t="inlineStr">
        <is>
          <t>Unidad</t>
        </is>
      </c>
      <c r="G4795" s="35" t="inlineStr">
        <is>
          <t>suministro</t>
        </is>
      </c>
      <c r="H4795" s="159" t="n">
        <v>269036</v>
      </c>
      <c r="I4795" s="37" t="n">
        <v>158.91</v>
      </c>
      <c r="J4795" s="37" t="n">
        <v>151.76</v>
      </c>
      <c r="K4795" s="160">
        <f>H4795*(I4795/J4795)</f>
        <v/>
      </c>
      <c r="L4795" s="159" t="n">
        <v>679139.7711</v>
      </c>
      <c r="M4795" s="159" t="n">
        <v>659359</v>
      </c>
      <c r="N4795" s="159" t="n">
        <v>712107.72</v>
      </c>
      <c r="O4795" s="162">
        <f>MIN(K4795,L4795,M4795,N4795)</f>
        <v/>
      </c>
      <c r="P4795" s="162">
        <f>MAX(K4795,L4795,M4795,N4795)</f>
        <v/>
      </c>
      <c r="Q4795" s="162">
        <f>MEDIAN(K4795,L4795,M4795,N4795)</f>
        <v/>
      </c>
      <c r="R4795" s="162">
        <f>AVERAGE(K4795,L4795,M4795,N4795)</f>
        <v/>
      </c>
      <c r="S4795" s="162">
        <f>AVERAGE(O4795,Q4795)</f>
        <v/>
      </c>
      <c r="T4795" s="162">
        <f>AVERAGE(P4795,Q4795)</f>
        <v/>
      </c>
      <c r="U4795" s="41">
        <f>STDEVA(K4795,L4795,M4795,N4795)</f>
        <v/>
      </c>
      <c r="V4795" s="42">
        <f>U4795/Q4795</f>
        <v/>
      </c>
      <c r="W4795" s="43">
        <f>IF(X4795=O4795,"MENOR",IF(X4795=S4795,"PROM[MEN-MED]","PROMEDIO"))</f>
        <v/>
      </c>
      <c r="X4795" s="163">
        <f>IF(V4795&lt;=300%,O4795,IF(AND(V4795&gt;100%,V4795&lt;=150%),S4795,R4795))</f>
        <v/>
      </c>
      <c r="Y4795" s="162">
        <f>ROUND(X4795,0)</f>
        <v/>
      </c>
    </row>
    <row r="4796" ht="15.75" customHeight="1">
      <c r="B4796" s="32" t="inlineStr">
        <is>
          <t>5.36</t>
        </is>
      </c>
      <c r="C4796" s="32" t="n">
        <v>8714199</v>
      </c>
      <c r="D4796" s="59" t="inlineStr">
        <is>
          <t>CAMBIO DE SENSOR PRESIÓN DE ACEITE MOTOR</t>
        </is>
      </c>
      <c r="E4796" s="56" t="inlineStr">
        <is>
          <t>cambio de sensor presión de aceite motor</t>
        </is>
      </c>
      <c r="F4796" s="32" t="inlineStr">
        <is>
          <t>Unidad</t>
        </is>
      </c>
      <c r="G4796" s="35" t="inlineStr">
        <is>
          <t>suministro</t>
        </is>
      </c>
      <c r="H4796" s="159" t="n">
        <v>290066</v>
      </c>
      <c r="I4796" s="37" t="n">
        <v>158.91</v>
      </c>
      <c r="J4796" s="37" t="n">
        <v>151.76</v>
      </c>
      <c r="K4796" s="160">
        <f>H4796*(I4796/J4796)</f>
        <v/>
      </c>
      <c r="L4796" s="159" t="n">
        <v>679139.7711</v>
      </c>
      <c r="M4796" s="159" t="n">
        <v>659359</v>
      </c>
      <c r="N4796" s="159" t="n">
        <v>712107.72</v>
      </c>
      <c r="O4796" s="162">
        <f>MIN(K4796,L4796,M4796,N4796)</f>
        <v/>
      </c>
      <c r="P4796" s="162">
        <f>MAX(K4796,L4796,M4796,N4796)</f>
        <v/>
      </c>
      <c r="Q4796" s="162">
        <f>MEDIAN(K4796,L4796,M4796,N4796)</f>
        <v/>
      </c>
      <c r="R4796" s="162">
        <f>AVERAGE(K4796,L4796,M4796,N4796)</f>
        <v/>
      </c>
      <c r="S4796" s="162">
        <f>AVERAGE(O4796,Q4796)</f>
        <v/>
      </c>
      <c r="T4796" s="162">
        <f>AVERAGE(P4796,Q4796)</f>
        <v/>
      </c>
      <c r="U4796" s="41">
        <f>STDEVA(K4796,L4796,M4796,N4796)</f>
        <v/>
      </c>
      <c r="V4796" s="42">
        <f>U4796/Q4796</f>
        <v/>
      </c>
      <c r="W4796" s="43">
        <f>IF(X4796=O4796,"MENOR",IF(X4796=S4796,"PROM[MEN-MED]","PROMEDIO"))</f>
        <v/>
      </c>
      <c r="X4796" s="163">
        <f>IF(V4796&lt;=300%,O4796,IF(AND(V4796&gt;100%,V4796&lt;=150%),S4796,R4796))</f>
        <v/>
      </c>
      <c r="Y4796" s="162">
        <f>ROUND(X4796,0)</f>
        <v/>
      </c>
    </row>
    <row r="4797" ht="15.75" customHeight="1">
      <c r="B4797" s="32" t="inlineStr">
        <is>
          <t>5.37</t>
        </is>
      </c>
      <c r="C4797" s="32" t="n">
        <v>8714199</v>
      </c>
      <c r="D4797" s="59" t="inlineStr">
        <is>
          <t>CAMBIO DE SENSOR SERVODIRECCIÓN</t>
        </is>
      </c>
      <c r="E4797" s="56" t="inlineStr">
        <is>
          <t>cambio de sensor servodirección</t>
        </is>
      </c>
      <c r="F4797" s="32" t="inlineStr">
        <is>
          <t>Unidad</t>
        </is>
      </c>
      <c r="G4797" s="35" t="inlineStr">
        <is>
          <t>suministro</t>
        </is>
      </c>
      <c r="H4797" s="159" t="n">
        <v>367625</v>
      </c>
      <c r="I4797" s="37" t="n">
        <v>158.91</v>
      </c>
      <c r="J4797" s="37" t="n">
        <v>151.76</v>
      </c>
      <c r="K4797" s="160">
        <f>H4797*(I4797/J4797)</f>
        <v/>
      </c>
      <c r="L4797" s="159" t="n">
        <v>672733.1681</v>
      </c>
      <c r="M4797" s="159" t="n">
        <v>653139</v>
      </c>
      <c r="N4797" s="159" t="n">
        <v>705390.12</v>
      </c>
      <c r="O4797" s="162">
        <f>MIN(K4797,L4797,M4797,N4797)</f>
        <v/>
      </c>
      <c r="P4797" s="162">
        <f>MAX(K4797,L4797,M4797,N4797)</f>
        <v/>
      </c>
      <c r="Q4797" s="162">
        <f>MEDIAN(K4797,L4797,M4797,N4797)</f>
        <v/>
      </c>
      <c r="R4797" s="162">
        <f>AVERAGE(K4797,L4797,M4797,N4797)</f>
        <v/>
      </c>
      <c r="S4797" s="162">
        <f>AVERAGE(O4797,Q4797)</f>
        <v/>
      </c>
      <c r="T4797" s="162">
        <f>AVERAGE(P4797,Q4797)</f>
        <v/>
      </c>
      <c r="U4797" s="41">
        <f>STDEVA(K4797,L4797,M4797,N4797)</f>
        <v/>
      </c>
      <c r="V4797" s="42">
        <f>U4797/Q4797</f>
        <v/>
      </c>
      <c r="W4797" s="43">
        <f>IF(X4797=O4797,"MENOR",IF(X4797=S4797,"PROM[MEN-MED]","PROMEDIO"))</f>
        <v/>
      </c>
      <c r="X4797" s="163">
        <f>IF(V4797&lt;=300%,O4797,IF(AND(V4797&gt;100%,V4797&lt;=150%),S4797,R4797))</f>
        <v/>
      </c>
      <c r="Y4797" s="162">
        <f>ROUND(X4797,0)</f>
        <v/>
      </c>
    </row>
    <row r="4798" ht="15.75" customHeight="1">
      <c r="B4798" s="32" t="inlineStr">
        <is>
          <t>5.38</t>
        </is>
      </c>
      <c r="C4798" s="32" t="n">
        <v>8714199</v>
      </c>
      <c r="D4798" s="59" t="inlineStr">
        <is>
          <t>CAMBIO DE SWITCH DE ENCENDIDO</t>
        </is>
      </c>
      <c r="E4798" s="56" t="inlineStr">
        <is>
          <t>cambio de switch de encendido</t>
        </is>
      </c>
      <c r="F4798" s="32" t="inlineStr">
        <is>
          <t>Unidad</t>
        </is>
      </c>
      <c r="G4798" s="35" t="inlineStr">
        <is>
          <t>suministro</t>
        </is>
      </c>
      <c r="H4798" s="159" t="n">
        <v>344380</v>
      </c>
      <c r="I4798" s="37" t="n">
        <v>158.91</v>
      </c>
      <c r="J4798" s="37" t="n">
        <v>151.76</v>
      </c>
      <c r="K4798" s="160">
        <f>H4798*(I4798/J4798)</f>
        <v/>
      </c>
      <c r="L4798" s="159" t="n">
        <v>824898.1587</v>
      </c>
      <c r="M4798" s="159" t="n">
        <v>800872</v>
      </c>
      <c r="N4798" s="159" t="n">
        <v>864941.76</v>
      </c>
      <c r="O4798" s="162">
        <f>MIN(K4798,L4798,M4798,N4798)</f>
        <v/>
      </c>
      <c r="P4798" s="162">
        <f>MAX(K4798,L4798,M4798,N4798)</f>
        <v/>
      </c>
      <c r="Q4798" s="162">
        <f>MEDIAN(K4798,L4798,M4798,N4798)</f>
        <v/>
      </c>
      <c r="R4798" s="162">
        <f>AVERAGE(K4798,L4798,M4798,N4798)</f>
        <v/>
      </c>
      <c r="S4798" s="162">
        <f>AVERAGE(O4798,Q4798)</f>
        <v/>
      </c>
      <c r="T4798" s="162">
        <f>AVERAGE(P4798,Q4798)</f>
        <v/>
      </c>
      <c r="U4798" s="41">
        <f>STDEVA(K4798,L4798,M4798,N4798)</f>
        <v/>
      </c>
      <c r="V4798" s="42">
        <f>U4798/Q4798</f>
        <v/>
      </c>
      <c r="W4798" s="43">
        <f>IF(X4798=O4798,"MENOR",IF(X4798=S4798,"PROM[MEN-MED]","PROMEDIO"))</f>
        <v/>
      </c>
      <c r="X4798" s="163">
        <f>IF(V4798&lt;=300%,O4798,IF(AND(V4798&gt;100%,V4798&lt;=150%),S4798,R4798))</f>
        <v/>
      </c>
      <c r="Y4798" s="162">
        <f>ROUND(X4798,0)</f>
        <v/>
      </c>
    </row>
    <row r="4799" ht="15.75" customHeight="1">
      <c r="B4799" s="32" t="inlineStr">
        <is>
          <t>5.39</t>
        </is>
      </c>
      <c r="C4799" s="32" t="n">
        <v>8714199</v>
      </c>
      <c r="D4799" s="59" t="inlineStr">
        <is>
          <t>CAMBIO DE VÁLVULA RECIRCULACION DE GASES (EGR)</t>
        </is>
      </c>
      <c r="E4799" s="56" t="inlineStr">
        <is>
          <t>cambio de válvula recirculacion de gases (egr)</t>
        </is>
      </c>
      <c r="F4799" s="32" t="inlineStr">
        <is>
          <t>Unidad</t>
        </is>
      </c>
      <c r="G4799" s="35" t="inlineStr">
        <is>
          <t>suministro</t>
        </is>
      </c>
      <c r="H4799" s="159" t="n">
        <v>384985</v>
      </c>
      <c r="I4799" s="37" t="n">
        <v>158.91</v>
      </c>
      <c r="J4799" s="37" t="n">
        <v>151.76</v>
      </c>
      <c r="K4799" s="160">
        <f>H4799*(I4799/J4799)</f>
        <v/>
      </c>
      <c r="L4799" s="159" t="n">
        <v>1345465.3128</v>
      </c>
      <c r="M4799" s="159" t="n">
        <v>1306277</v>
      </c>
      <c r="N4799" s="159" t="n">
        <v>1410779.16</v>
      </c>
      <c r="O4799" s="162">
        <f>MIN(K4799,L4799,M4799,N4799)</f>
        <v/>
      </c>
      <c r="P4799" s="162">
        <f>MAX(K4799,L4799,M4799,N4799)</f>
        <v/>
      </c>
      <c r="Q4799" s="162">
        <f>MEDIAN(K4799,L4799,M4799,N4799)</f>
        <v/>
      </c>
      <c r="R4799" s="162">
        <f>AVERAGE(K4799,L4799,M4799,N4799)</f>
        <v/>
      </c>
      <c r="S4799" s="162">
        <f>AVERAGE(O4799,Q4799)</f>
        <v/>
      </c>
      <c r="T4799" s="162">
        <f>AVERAGE(P4799,Q4799)</f>
        <v/>
      </c>
      <c r="U4799" s="41">
        <f>STDEVA(K4799,L4799,M4799,N4799)</f>
        <v/>
      </c>
      <c r="V4799" s="42">
        <f>U4799/Q4799</f>
        <v/>
      </c>
      <c r="W4799" s="43">
        <f>IF(X4799=O4799,"MENOR",IF(X4799=S4799,"PROM[MEN-MED]","PROMEDIO"))</f>
        <v/>
      </c>
      <c r="X4799" s="163">
        <f>IF(V4799&lt;=300%,O4799,IF(AND(V4799&gt;100%,V4799&lt;=150%),S4799,R4799))</f>
        <v/>
      </c>
      <c r="Y4799" s="162">
        <f>ROUND(X4799,0)</f>
        <v/>
      </c>
    </row>
    <row r="4800" ht="15.75" customHeight="1">
      <c r="B4800" s="32" t="inlineStr">
        <is>
          <t>5.40</t>
        </is>
      </c>
      <c r="C4800" s="32" t="n">
        <v>8714199</v>
      </c>
      <c r="D4800" s="59" t="inlineStr">
        <is>
          <t xml:space="preserve">CAMBIO DE ECU DE LA RED MULTIPLEX DE LA CARROCERIA </t>
        </is>
      </c>
      <c r="E4800" s="56" t="inlineStr">
        <is>
          <t xml:space="preserve">cambio de ecu de la red multiplex de la carroceria </t>
        </is>
      </c>
      <c r="F4800" s="32" t="inlineStr">
        <is>
          <t>Unidad</t>
        </is>
      </c>
      <c r="G4800" s="35" t="inlineStr">
        <is>
          <t>suministro</t>
        </is>
      </c>
      <c r="H4800" s="159" t="n">
        <v>820743</v>
      </c>
      <c r="I4800" s="37" t="n">
        <v>158.91</v>
      </c>
      <c r="J4800" s="37" t="n">
        <v>151.76</v>
      </c>
      <c r="K4800" s="160">
        <f>H4800*(I4800/J4800)</f>
        <v/>
      </c>
      <c r="L4800" s="159" t="n">
        <v>1028320.0669</v>
      </c>
      <c r="M4800" s="159" t="n">
        <v>998369</v>
      </c>
      <c r="N4800" s="159" t="n">
        <v>1078238.52</v>
      </c>
      <c r="O4800" s="162">
        <f>MIN(K4800,L4800,M4800,N4800)</f>
        <v/>
      </c>
      <c r="P4800" s="162">
        <f>MAX(K4800,L4800,M4800,N4800)</f>
        <v/>
      </c>
      <c r="Q4800" s="162">
        <f>MEDIAN(K4800,L4800,M4800,N4800)</f>
        <v/>
      </c>
      <c r="R4800" s="162">
        <f>AVERAGE(K4800,L4800,M4800,N4800)</f>
        <v/>
      </c>
      <c r="S4800" s="162">
        <f>AVERAGE(O4800,Q4800)</f>
        <v/>
      </c>
      <c r="T4800" s="162">
        <f>AVERAGE(P4800,Q4800)</f>
        <v/>
      </c>
      <c r="U4800" s="41">
        <f>STDEVA(K4800,L4800,M4800,N4800)</f>
        <v/>
      </c>
      <c r="V4800" s="42">
        <f>U4800/Q4800</f>
        <v/>
      </c>
      <c r="W4800" s="43">
        <f>IF(X4800=O4800,"MENOR",IF(X4800=S4800,"PROM[MEN-MED]","PROMEDIO"))</f>
        <v/>
      </c>
      <c r="X4800" s="163">
        <f>IF(V4800&lt;=300%,O4800,IF(AND(V4800&gt;100%,V4800&lt;=150%),S4800,R4800))</f>
        <v/>
      </c>
      <c r="Y4800" s="162">
        <f>ROUND(X4800,0)</f>
        <v/>
      </c>
    </row>
    <row r="4801" ht="15.75" customHeight="1">
      <c r="B4801" s="32" t="inlineStr">
        <is>
          <t>5.41</t>
        </is>
      </c>
      <c r="C4801" s="32" t="n">
        <v>8714199</v>
      </c>
      <c r="D4801" s="59" t="inlineStr">
        <is>
          <t>CAMBIO DE ECU CONTROL DE DERRAPE (SELENOIDE DEL CILINDRO MAESTRO)</t>
        </is>
      </c>
      <c r="E4801" s="56" t="inlineStr">
        <is>
          <t>cambio de ecu control de derrape (selenoide del cilindro maestro)</t>
        </is>
      </c>
      <c r="F4801" s="32" t="inlineStr">
        <is>
          <t>Unidad</t>
        </is>
      </c>
      <c r="G4801" s="35" t="inlineStr">
        <is>
          <t>suministro</t>
        </is>
      </c>
      <c r="H4801" s="159" t="n">
        <v>820743</v>
      </c>
      <c r="I4801" s="37" t="n">
        <v>158.91</v>
      </c>
      <c r="J4801" s="37" t="n">
        <v>151.76</v>
      </c>
      <c r="K4801" s="160">
        <f>H4801*(I4801/J4801)</f>
        <v/>
      </c>
      <c r="L4801" s="159" t="n">
        <v>1028320.0669</v>
      </c>
      <c r="M4801" s="159" t="n">
        <v>998369</v>
      </c>
      <c r="N4801" s="159" t="n">
        <v>1078238.52</v>
      </c>
      <c r="O4801" s="162">
        <f>MIN(K4801,L4801,M4801,N4801)</f>
        <v/>
      </c>
      <c r="P4801" s="162">
        <f>MAX(K4801,L4801,M4801,N4801)</f>
        <v/>
      </c>
      <c r="Q4801" s="162">
        <f>MEDIAN(K4801,L4801,M4801,N4801)</f>
        <v/>
      </c>
      <c r="R4801" s="162">
        <f>AVERAGE(K4801,L4801,M4801,N4801)</f>
        <v/>
      </c>
      <c r="S4801" s="162">
        <f>AVERAGE(O4801,Q4801)</f>
        <v/>
      </c>
      <c r="T4801" s="162">
        <f>AVERAGE(P4801,Q4801)</f>
        <v/>
      </c>
      <c r="U4801" s="41">
        <f>STDEVA(K4801,L4801,M4801,N4801)</f>
        <v/>
      </c>
      <c r="V4801" s="42">
        <f>U4801/Q4801</f>
        <v/>
      </c>
      <c r="W4801" s="43">
        <f>IF(X4801=O4801,"MENOR",IF(X4801=S4801,"PROM[MEN-MED]","PROMEDIO"))</f>
        <v/>
      </c>
      <c r="X4801" s="163">
        <f>IF(V4801&lt;=300%,O4801,IF(AND(V4801&gt;100%,V4801&lt;=150%),S4801,R4801))</f>
        <v/>
      </c>
      <c r="Y4801" s="162">
        <f>ROUND(X4801,0)</f>
        <v/>
      </c>
    </row>
    <row r="4802" ht="15.75" customHeight="1">
      <c r="B4802" s="32" t="inlineStr">
        <is>
          <t>5.42</t>
        </is>
      </c>
      <c r="C4802" s="32" t="n">
        <v>8714199</v>
      </c>
      <c r="D4802" s="59" t="inlineStr">
        <is>
          <t xml:space="preserve">CAMBIO DE CONJUNTO DEL JUEGO DE INSTRUMENTOS </t>
        </is>
      </c>
      <c r="E4802" s="56" t="inlineStr">
        <is>
          <t xml:space="preserve">cambio de conjunto del juego de instrumentos </t>
        </is>
      </c>
      <c r="F4802" s="32" t="inlineStr">
        <is>
          <t>Unidad</t>
        </is>
      </c>
      <c r="G4802" s="35" t="inlineStr">
        <is>
          <t>suministro</t>
        </is>
      </c>
      <c r="H4802" s="159" t="n">
        <v>820743</v>
      </c>
      <c r="I4802" s="37" t="n">
        <v>158.91</v>
      </c>
      <c r="J4802" s="37" t="n">
        <v>151.76</v>
      </c>
      <c r="K4802" s="160">
        <f>H4802*(I4802/J4802)</f>
        <v/>
      </c>
      <c r="L4802" s="159" t="n">
        <v>1018710.1743</v>
      </c>
      <c r="M4802" s="159" t="n">
        <v>989039</v>
      </c>
      <c r="N4802" s="159" t="n">
        <v>1068162.12</v>
      </c>
      <c r="O4802" s="162">
        <f>MIN(K4802,L4802,M4802,N4802)</f>
        <v/>
      </c>
      <c r="P4802" s="162">
        <f>MAX(K4802,L4802,M4802,N4802)</f>
        <v/>
      </c>
      <c r="Q4802" s="162">
        <f>MEDIAN(K4802,L4802,M4802,N4802)</f>
        <v/>
      </c>
      <c r="R4802" s="162">
        <f>AVERAGE(K4802,L4802,M4802,N4802)</f>
        <v/>
      </c>
      <c r="S4802" s="162">
        <f>AVERAGE(O4802,Q4802)</f>
        <v/>
      </c>
      <c r="T4802" s="162">
        <f>AVERAGE(P4802,Q4802)</f>
        <v/>
      </c>
      <c r="U4802" s="41">
        <f>STDEVA(K4802,L4802,M4802,N4802)</f>
        <v/>
      </c>
      <c r="V4802" s="42">
        <f>U4802/Q4802</f>
        <v/>
      </c>
      <c r="W4802" s="43">
        <f>IF(X4802=O4802,"MENOR",IF(X4802=S4802,"PROM[MEN-MED]","PROMEDIO"))</f>
        <v/>
      </c>
      <c r="X4802" s="163">
        <f>IF(V4802&lt;=300%,O4802,IF(AND(V4802&gt;100%,V4802&lt;=150%),S4802,R4802))</f>
        <v/>
      </c>
      <c r="Y4802" s="162">
        <f>ROUND(X4802,0)</f>
        <v/>
      </c>
    </row>
    <row r="4803" ht="15.75" customHeight="1">
      <c r="B4803" s="32" t="inlineStr">
        <is>
          <t>5.43</t>
        </is>
      </c>
      <c r="C4803" s="32" t="n">
        <v>8714199</v>
      </c>
      <c r="D4803" s="59" t="inlineStr">
        <is>
          <t>CAMBIO DE SENSOR DEL ANGULO DE DIRECCION (SUBCONJUNTO DELCABLE ESPIRAL)</t>
        </is>
      </c>
      <c r="E4803" s="56" t="inlineStr">
        <is>
          <t>cambio de sensor del angulo de direccion (subconjunto delcable espiral)</t>
        </is>
      </c>
      <c r="F4803" s="32" t="inlineStr">
        <is>
          <t>Unidad</t>
        </is>
      </c>
      <c r="G4803" s="35" t="inlineStr">
        <is>
          <t>suministro</t>
        </is>
      </c>
      <c r="H4803" s="159" t="n">
        <v>820743</v>
      </c>
      <c r="I4803" s="37" t="n">
        <v>158.91</v>
      </c>
      <c r="J4803" s="37" t="n">
        <v>151.76</v>
      </c>
      <c r="K4803" s="160">
        <f>H4803*(I4803/J4803)</f>
        <v/>
      </c>
      <c r="L4803" s="159" t="n">
        <v>1028320.0669</v>
      </c>
      <c r="M4803" s="159" t="n">
        <v>998369</v>
      </c>
      <c r="N4803" s="159" t="n">
        <v>1078238.52</v>
      </c>
      <c r="O4803" s="162">
        <f>MIN(K4803,L4803,M4803,N4803)</f>
        <v/>
      </c>
      <c r="P4803" s="162">
        <f>MAX(K4803,L4803,M4803,N4803)</f>
        <v/>
      </c>
      <c r="Q4803" s="162">
        <f>MEDIAN(K4803,L4803,M4803,N4803)</f>
        <v/>
      </c>
      <c r="R4803" s="162">
        <f>AVERAGE(K4803,L4803,M4803,N4803)</f>
        <v/>
      </c>
      <c r="S4803" s="162">
        <f>AVERAGE(O4803,Q4803)</f>
        <v/>
      </c>
      <c r="T4803" s="162">
        <f>AVERAGE(P4803,Q4803)</f>
        <v/>
      </c>
      <c r="U4803" s="41">
        <f>STDEVA(K4803,L4803,M4803,N4803)</f>
        <v/>
      </c>
      <c r="V4803" s="42">
        <f>U4803/Q4803</f>
        <v/>
      </c>
      <c r="W4803" s="43">
        <f>IF(X4803=O4803,"MENOR",IF(X4803=S4803,"PROM[MEN-MED]","PROMEDIO"))</f>
        <v/>
      </c>
      <c r="X4803" s="163">
        <f>IF(V4803&lt;=300%,O4803,IF(AND(V4803&gt;100%,V4803&lt;=150%),S4803,R4803))</f>
        <v/>
      </c>
      <c r="Y4803" s="162">
        <f>ROUND(X4803,0)</f>
        <v/>
      </c>
    </row>
    <row r="4804" ht="15.75" customHeight="1">
      <c r="B4804" s="32" t="inlineStr">
        <is>
          <t>5.44</t>
        </is>
      </c>
      <c r="C4804" s="32" t="n">
        <v>8714199</v>
      </c>
      <c r="D4804" s="59" t="inlineStr">
        <is>
          <t>CAMBIO DE CONJUNTO DEL RECEPTOR DE RADIO Y PANTALLA</t>
        </is>
      </c>
      <c r="E4804" s="56" t="inlineStr">
        <is>
          <t>cambio de conjunto del receptor de radio y pantalla</t>
        </is>
      </c>
      <c r="F4804" s="32" t="inlineStr">
        <is>
          <t>Unidad</t>
        </is>
      </c>
      <c r="G4804" s="35" t="inlineStr">
        <is>
          <t>suministro</t>
        </is>
      </c>
      <c r="H4804" s="159" t="n">
        <v>820743</v>
      </c>
      <c r="I4804" s="37" t="n">
        <v>158.91</v>
      </c>
      <c r="J4804" s="37" t="n">
        <v>151.76</v>
      </c>
      <c r="K4804" s="160">
        <f>H4804*(I4804/J4804)</f>
        <v/>
      </c>
      <c r="L4804" s="159" t="n">
        <v>1018710.1743</v>
      </c>
      <c r="M4804" s="159" t="n">
        <v>989039</v>
      </c>
      <c r="N4804" s="159" t="n">
        <v>1068162.12</v>
      </c>
      <c r="O4804" s="162">
        <f>MIN(K4804,L4804,M4804,N4804)</f>
        <v/>
      </c>
      <c r="P4804" s="162">
        <f>MAX(K4804,L4804,M4804,N4804)</f>
        <v/>
      </c>
      <c r="Q4804" s="162">
        <f>MEDIAN(K4804,L4804,M4804,N4804)</f>
        <v/>
      </c>
      <c r="R4804" s="162">
        <f>AVERAGE(K4804,L4804,M4804,N4804)</f>
        <v/>
      </c>
      <c r="S4804" s="162">
        <f>AVERAGE(O4804,Q4804)</f>
        <v/>
      </c>
      <c r="T4804" s="162">
        <f>AVERAGE(P4804,Q4804)</f>
        <v/>
      </c>
      <c r="U4804" s="41">
        <f>STDEVA(K4804,L4804,M4804,N4804)</f>
        <v/>
      </c>
      <c r="V4804" s="42">
        <f>U4804/Q4804</f>
        <v/>
      </c>
      <c r="W4804" s="43">
        <f>IF(X4804=O4804,"MENOR",IF(X4804=S4804,"PROM[MEN-MED]","PROMEDIO"))</f>
        <v/>
      </c>
      <c r="X4804" s="163">
        <f>IF(V4804&lt;=300%,O4804,IF(AND(V4804&gt;100%,V4804&lt;=150%),S4804,R4804))</f>
        <v/>
      </c>
      <c r="Y4804" s="162">
        <f>ROUND(X4804,0)</f>
        <v/>
      </c>
    </row>
    <row r="4805" ht="15.75" customHeight="1">
      <c r="B4805" s="32" t="inlineStr">
        <is>
          <t>5.45</t>
        </is>
      </c>
      <c r="C4805" s="32" t="n">
        <v>8714199</v>
      </c>
      <c r="D4805" s="59" t="inlineStr">
        <is>
          <t>CAMBIO DE ECU DE CONTROL DE LA TRACCION DE LAS CUATRO RUEDAS *2</t>
        </is>
      </c>
      <c r="E4805" s="56" t="inlineStr">
        <is>
          <t>cambio de ecu de control de la traccion de las cuatro ruedas *2</t>
        </is>
      </c>
      <c r="F4805" s="32" t="inlineStr">
        <is>
          <t>Unidad</t>
        </is>
      </c>
      <c r="G4805" s="35" t="inlineStr">
        <is>
          <t>suministro</t>
        </is>
      </c>
      <c r="H4805" s="159" t="n">
        <v>820743</v>
      </c>
      <c r="I4805" s="37" t="n">
        <v>158.91</v>
      </c>
      <c r="J4805" s="37" t="n">
        <v>151.76</v>
      </c>
      <c r="K4805" s="160">
        <f>H4805*(I4805/J4805)</f>
        <v/>
      </c>
      <c r="L4805" s="159" t="n">
        <v>999488.3066</v>
      </c>
      <c r="M4805" s="159" t="n">
        <v>970377</v>
      </c>
      <c r="N4805" s="159" t="n">
        <v>1048007.16</v>
      </c>
      <c r="O4805" s="162">
        <f>MIN(K4805,L4805,M4805,N4805)</f>
        <v/>
      </c>
      <c r="P4805" s="162">
        <f>MAX(K4805,L4805,M4805,N4805)</f>
        <v/>
      </c>
      <c r="Q4805" s="162">
        <f>MEDIAN(K4805,L4805,M4805,N4805)</f>
        <v/>
      </c>
      <c r="R4805" s="162">
        <f>AVERAGE(K4805,L4805,M4805,N4805)</f>
        <v/>
      </c>
      <c r="S4805" s="162">
        <f>AVERAGE(O4805,Q4805)</f>
        <v/>
      </c>
      <c r="T4805" s="162">
        <f>AVERAGE(P4805,Q4805)</f>
        <v/>
      </c>
      <c r="U4805" s="41">
        <f>STDEVA(K4805,L4805,M4805,N4805)</f>
        <v/>
      </c>
      <c r="V4805" s="42">
        <f>U4805/Q4805</f>
        <v/>
      </c>
      <c r="W4805" s="43">
        <f>IF(X4805=O4805,"MENOR",IF(X4805=S4805,"PROM[MEN-MED]","PROMEDIO"))</f>
        <v/>
      </c>
      <c r="X4805" s="163">
        <f>IF(V4805&lt;=300%,O4805,IF(AND(V4805&gt;100%,V4805&lt;=150%),S4805,R4805))</f>
        <v/>
      </c>
      <c r="Y4805" s="162">
        <f>ROUND(X4805,0)</f>
        <v/>
      </c>
    </row>
    <row r="4806" ht="15.75" customHeight="1">
      <c r="B4806" s="32" t="inlineStr">
        <is>
          <t>5.46</t>
        </is>
      </c>
      <c r="C4806" s="32" t="n">
        <v>8714199</v>
      </c>
      <c r="D4806" s="59" t="inlineStr">
        <is>
          <t>CAMBIO DE ECM</t>
        </is>
      </c>
      <c r="E4806" s="56" t="inlineStr">
        <is>
          <t>cambio de ecm</t>
        </is>
      </c>
      <c r="F4806" s="32" t="inlineStr">
        <is>
          <t>Unidad</t>
        </is>
      </c>
      <c r="G4806" s="35" t="inlineStr">
        <is>
          <t>suministro</t>
        </is>
      </c>
      <c r="H4806" s="159" t="n">
        <v>820743</v>
      </c>
      <c r="I4806" s="37" t="n">
        <v>158.91</v>
      </c>
      <c r="J4806" s="37" t="n">
        <v>151.76</v>
      </c>
      <c r="K4806" s="160">
        <f>H4806*(I4806/J4806)</f>
        <v/>
      </c>
      <c r="L4806" s="159" t="n">
        <v>1009099.2345</v>
      </c>
      <c r="M4806" s="159" t="n">
        <v>979708</v>
      </c>
      <c r="N4806" s="159" t="n">
        <v>1058084.64</v>
      </c>
      <c r="O4806" s="162">
        <f>MIN(K4806,L4806,M4806,N4806)</f>
        <v/>
      </c>
      <c r="P4806" s="162">
        <f>MAX(K4806,L4806,M4806,N4806)</f>
        <v/>
      </c>
      <c r="Q4806" s="162">
        <f>MEDIAN(K4806,L4806,M4806,N4806)</f>
        <v/>
      </c>
      <c r="R4806" s="162">
        <f>AVERAGE(K4806,L4806,M4806,N4806)</f>
        <v/>
      </c>
      <c r="S4806" s="162">
        <f>AVERAGE(O4806,Q4806)</f>
        <v/>
      </c>
      <c r="T4806" s="162">
        <f>AVERAGE(P4806,Q4806)</f>
        <v/>
      </c>
      <c r="U4806" s="41">
        <f>STDEVA(K4806,L4806,M4806,N4806)</f>
        <v/>
      </c>
      <c r="V4806" s="42">
        <f>U4806/Q4806</f>
        <v/>
      </c>
      <c r="W4806" s="43">
        <f>IF(X4806=O4806,"MENOR",IF(X4806=S4806,"PROM[MEN-MED]","PROMEDIO"))</f>
        <v/>
      </c>
      <c r="X4806" s="163">
        <f>IF(V4806&lt;=300%,O4806,IF(AND(V4806&gt;100%,V4806&lt;=150%),S4806,R4806))</f>
        <v/>
      </c>
      <c r="Y4806" s="162">
        <f>ROUND(X4806,0)</f>
        <v/>
      </c>
    </row>
    <row r="4807" ht="15.75" customHeight="1">
      <c r="B4807" s="32" t="inlineStr">
        <is>
          <t>5.47</t>
        </is>
      </c>
      <c r="C4807" s="32" t="n">
        <v>8714199</v>
      </c>
      <c r="D4807" s="59" t="inlineStr">
        <is>
          <t xml:space="preserve">CAMBIO DE CONJUNTO DE LA ECU DE LA SERVODIRECCION </t>
        </is>
      </c>
      <c r="E4807" s="56" t="inlineStr">
        <is>
          <t xml:space="preserve">cambio de conjunto de la ecu de la servodireccion </t>
        </is>
      </c>
      <c r="F4807" s="32" t="inlineStr">
        <is>
          <t>Unidad</t>
        </is>
      </c>
      <c r="G4807" s="35" t="inlineStr">
        <is>
          <t>suministro</t>
        </is>
      </c>
      <c r="H4807" s="159" t="n">
        <v>820743</v>
      </c>
      <c r="I4807" s="37" t="n">
        <v>158.91</v>
      </c>
      <c r="J4807" s="37" t="n">
        <v>151.76</v>
      </c>
      <c r="K4807" s="160">
        <f>H4807*(I4807/J4807)</f>
        <v/>
      </c>
      <c r="L4807" s="159" t="n">
        <v>1009099.2345</v>
      </c>
      <c r="M4807" s="159" t="n">
        <v>979708</v>
      </c>
      <c r="N4807" s="159" t="n">
        <v>1058084.64</v>
      </c>
      <c r="O4807" s="162">
        <f>MIN(K4807,L4807,M4807,N4807)</f>
        <v/>
      </c>
      <c r="P4807" s="162">
        <f>MAX(K4807,L4807,M4807,N4807)</f>
        <v/>
      </c>
      <c r="Q4807" s="162">
        <f>MEDIAN(K4807,L4807,M4807,N4807)</f>
        <v/>
      </c>
      <c r="R4807" s="162">
        <f>AVERAGE(K4807,L4807,M4807,N4807)</f>
        <v/>
      </c>
      <c r="S4807" s="162">
        <f>AVERAGE(O4807,Q4807)</f>
        <v/>
      </c>
      <c r="T4807" s="162">
        <f>AVERAGE(P4807,Q4807)</f>
        <v/>
      </c>
      <c r="U4807" s="41">
        <f>STDEVA(K4807,L4807,M4807,N4807)</f>
        <v/>
      </c>
      <c r="V4807" s="42">
        <f>U4807/Q4807</f>
        <v/>
      </c>
      <c r="W4807" s="43">
        <f>IF(X4807=O4807,"MENOR",IF(X4807=S4807,"PROM[MEN-MED]","PROMEDIO"))</f>
        <v/>
      </c>
      <c r="X4807" s="163">
        <f>IF(V4807&lt;=300%,O4807,IF(AND(V4807&gt;100%,V4807&lt;=150%),S4807,R4807))</f>
        <v/>
      </c>
      <c r="Y4807" s="162">
        <f>ROUND(X4807,0)</f>
        <v/>
      </c>
    </row>
    <row r="4808" ht="15.75" customHeight="1">
      <c r="B4808" s="32" t="inlineStr">
        <is>
          <t>5.48</t>
        </is>
      </c>
      <c r="C4808" s="32" t="n">
        <v>8714199</v>
      </c>
      <c r="D4808" s="59" t="inlineStr">
        <is>
          <t>CAMBIO DE CONJUNTO DEL AMPLIFICADOR DEL AIRE ACONDICIONADO</t>
        </is>
      </c>
      <c r="E4808" s="56" t="inlineStr">
        <is>
          <t>cambio de conjunto del amplificador del aire acondicionado</t>
        </is>
      </c>
      <c r="F4808" s="32" t="inlineStr">
        <is>
          <t>Unidad</t>
        </is>
      </c>
      <c r="G4808" s="35" t="inlineStr">
        <is>
          <t>suministro</t>
        </is>
      </c>
      <c r="H4808" s="159" t="n">
        <v>683953</v>
      </c>
      <c r="I4808" s="37" t="n">
        <v>158.91</v>
      </c>
      <c r="J4808" s="37" t="n">
        <v>151.76</v>
      </c>
      <c r="K4808" s="160">
        <f>H4808*(I4808/J4808)</f>
        <v/>
      </c>
      <c r="L4808" s="159" t="n">
        <v>848924.9727</v>
      </c>
      <c r="M4808" s="159" t="n">
        <v>824199</v>
      </c>
      <c r="N4808" s="159" t="n">
        <v>890134.92</v>
      </c>
      <c r="O4808" s="162">
        <f>MIN(K4808,L4808,M4808,N4808)</f>
        <v/>
      </c>
      <c r="P4808" s="162">
        <f>MAX(K4808,L4808,M4808,N4808)</f>
        <v/>
      </c>
      <c r="Q4808" s="162">
        <f>MEDIAN(K4808,L4808,M4808,N4808)</f>
        <v/>
      </c>
      <c r="R4808" s="162">
        <f>AVERAGE(K4808,L4808,M4808,N4808)</f>
        <v/>
      </c>
      <c r="S4808" s="162">
        <f>AVERAGE(O4808,Q4808)</f>
        <v/>
      </c>
      <c r="T4808" s="162">
        <f>AVERAGE(P4808,Q4808)</f>
        <v/>
      </c>
      <c r="U4808" s="41">
        <f>STDEVA(K4808,L4808,M4808,N4808)</f>
        <v/>
      </c>
      <c r="V4808" s="42">
        <f>U4808/Q4808</f>
        <v/>
      </c>
      <c r="W4808" s="43">
        <f>IF(X4808=O4808,"MENOR",IF(X4808=S4808,"PROM[MEN-MED]","PROMEDIO"))</f>
        <v/>
      </c>
      <c r="X4808" s="163">
        <f>IF(V4808&lt;=300%,O4808,IF(AND(V4808&gt;100%,V4808&lt;=150%),S4808,R4808))</f>
        <v/>
      </c>
      <c r="Y4808" s="162">
        <f>ROUND(X4808,0)</f>
        <v/>
      </c>
    </row>
    <row r="4809" ht="15.75" customHeight="1">
      <c r="B4809" s="32" t="inlineStr">
        <is>
          <t>5.49</t>
        </is>
      </c>
      <c r="C4809" s="32" t="n">
        <v>8714199</v>
      </c>
      <c r="D4809" s="59" t="inlineStr">
        <is>
          <t xml:space="preserve">CAMBIO DE CONJUNTO DEL SENSOR DE VELOCIDAD DE DERRAPE </t>
        </is>
      </c>
      <c r="E4809" s="56" t="inlineStr">
        <is>
          <t xml:space="preserve">cambio de conjunto del sensor de velocidad de derrape </t>
        </is>
      </c>
      <c r="F4809" s="32" t="inlineStr">
        <is>
          <t>Unidad</t>
        </is>
      </c>
      <c r="G4809" s="35" t="inlineStr">
        <is>
          <t>suministro</t>
        </is>
      </c>
      <c r="H4809" s="159" t="n">
        <v>410372</v>
      </c>
      <c r="I4809" s="37" t="n">
        <v>158.91</v>
      </c>
      <c r="J4809" s="37" t="n">
        <v>151.76</v>
      </c>
      <c r="K4809" s="160">
        <f>H4809*(I4809/J4809)</f>
        <v/>
      </c>
      <c r="L4809" s="159" t="n">
        <v>494938.6953</v>
      </c>
      <c r="M4809" s="159" t="n">
        <v>480523</v>
      </c>
      <c r="N4809" s="159" t="n">
        <v>518964.84</v>
      </c>
      <c r="O4809" s="162">
        <f>MIN(K4809,L4809,M4809,N4809)</f>
        <v/>
      </c>
      <c r="P4809" s="162">
        <f>MAX(K4809,L4809,M4809,N4809)</f>
        <v/>
      </c>
      <c r="Q4809" s="162">
        <f>MEDIAN(K4809,L4809,M4809,N4809)</f>
        <v/>
      </c>
      <c r="R4809" s="162">
        <f>AVERAGE(K4809,L4809,M4809,N4809)</f>
        <v/>
      </c>
      <c r="S4809" s="162">
        <f>AVERAGE(O4809,Q4809)</f>
        <v/>
      </c>
      <c r="T4809" s="162">
        <f>AVERAGE(P4809,Q4809)</f>
        <v/>
      </c>
      <c r="U4809" s="41">
        <f>STDEVA(K4809,L4809,M4809,N4809)</f>
        <v/>
      </c>
      <c r="V4809" s="42">
        <f>U4809/Q4809</f>
        <v/>
      </c>
      <c r="W4809" s="43">
        <f>IF(X4809=O4809,"MENOR",IF(X4809=S4809,"PROM[MEN-MED]","PROMEDIO"))</f>
        <v/>
      </c>
      <c r="X4809" s="163">
        <f>IF(V4809&lt;=300%,O4809,IF(AND(V4809&gt;100%,V4809&lt;=150%),S4809,R4809))</f>
        <v/>
      </c>
      <c r="Y4809" s="162">
        <f>ROUND(X4809,0)</f>
        <v/>
      </c>
    </row>
    <row r="4810" ht="15.75" customHeight="1">
      <c r="B4810" s="32" t="inlineStr">
        <is>
          <t>5.50</t>
        </is>
      </c>
      <c r="C4810" s="32" t="n">
        <v>8714199</v>
      </c>
      <c r="D4810" s="59" t="inlineStr">
        <is>
          <t xml:space="preserve">CAMBIO DE CONJUNTO DEL SENSOR DE AIR BAG </t>
        </is>
      </c>
      <c r="E4810" s="56" t="inlineStr">
        <is>
          <t xml:space="preserve">cambio de conjunto del sensor de air bag </t>
        </is>
      </c>
      <c r="F4810" s="32" t="inlineStr">
        <is>
          <t>Unidad</t>
        </is>
      </c>
      <c r="G4810" s="35" t="inlineStr">
        <is>
          <t>suministro</t>
        </is>
      </c>
      <c r="H4810" s="159" t="n">
        <v>410372</v>
      </c>
      <c r="I4810" s="37" t="n">
        <v>158.91</v>
      </c>
      <c r="J4810" s="37" t="n">
        <v>151.76</v>
      </c>
      <c r="K4810" s="160">
        <f>H4810*(I4810/J4810)</f>
        <v/>
      </c>
      <c r="L4810" s="159" t="n">
        <v>514160.5511</v>
      </c>
      <c r="M4810" s="159" t="n">
        <v>499185</v>
      </c>
      <c r="N4810" s="159" t="n">
        <v>539119.8</v>
      </c>
      <c r="O4810" s="162">
        <f>MIN(K4810,L4810,M4810,N4810)</f>
        <v/>
      </c>
      <c r="P4810" s="162">
        <f>MAX(K4810,L4810,M4810,N4810)</f>
        <v/>
      </c>
      <c r="Q4810" s="162">
        <f>MEDIAN(K4810,L4810,M4810,N4810)</f>
        <v/>
      </c>
      <c r="R4810" s="162">
        <f>AVERAGE(K4810,L4810,M4810,N4810)</f>
        <v/>
      </c>
      <c r="S4810" s="162">
        <f>AVERAGE(O4810,Q4810)</f>
        <v/>
      </c>
      <c r="T4810" s="162">
        <f>AVERAGE(P4810,Q4810)</f>
        <v/>
      </c>
      <c r="U4810" s="41">
        <f>STDEVA(K4810,L4810,M4810,N4810)</f>
        <v/>
      </c>
      <c r="V4810" s="42">
        <f>U4810/Q4810</f>
        <v/>
      </c>
      <c r="W4810" s="43">
        <f>IF(X4810=O4810,"MENOR",IF(X4810=S4810,"PROM[MEN-MED]","PROMEDIO"))</f>
        <v/>
      </c>
      <c r="X4810" s="163">
        <f>IF(V4810&lt;=300%,O4810,IF(AND(V4810&gt;100%,V4810&lt;=150%),S4810,R4810))</f>
        <v/>
      </c>
      <c r="Y4810" s="162">
        <f>ROUND(X4810,0)</f>
        <v/>
      </c>
    </row>
    <row r="4811" ht="15.75" customHeight="1">
      <c r="B4811" s="32" t="inlineStr">
        <is>
          <t>5.51</t>
        </is>
      </c>
      <c r="C4811" s="32" t="n">
        <v>8714199</v>
      </c>
      <c r="D4811" s="59" t="inlineStr">
        <is>
          <t xml:space="preserve">CAMBIO DE CONJUNTO DEL BLOQUE DE EMPALMES DEL LADO DEL CONDUCTOR </t>
        </is>
      </c>
      <c r="E4811" s="56" t="inlineStr">
        <is>
          <t xml:space="preserve">cambio de conjunto del bloque de empalmes del lado del conductor </t>
        </is>
      </c>
      <c r="F4811" s="32" t="inlineStr">
        <is>
          <t>Unidad</t>
        </is>
      </c>
      <c r="G4811" s="35" t="inlineStr">
        <is>
          <t>suministro</t>
        </is>
      </c>
      <c r="H4811" s="159" t="n">
        <v>410372</v>
      </c>
      <c r="I4811" s="37" t="n">
        <v>158.91</v>
      </c>
      <c r="J4811" s="37" t="n">
        <v>151.76</v>
      </c>
      <c r="K4811" s="160">
        <f>H4811*(I4811/J4811)</f>
        <v/>
      </c>
      <c r="L4811" s="159" t="n">
        <v>504549.6232</v>
      </c>
      <c r="M4811" s="159" t="n">
        <v>489854</v>
      </c>
      <c r="N4811" s="159" t="n">
        <v>529042.3199999999</v>
      </c>
      <c r="O4811" s="162">
        <f>MIN(K4811,L4811,M4811,N4811)</f>
        <v/>
      </c>
      <c r="P4811" s="162">
        <f>MAX(K4811,L4811,M4811,N4811)</f>
        <v/>
      </c>
      <c r="Q4811" s="162">
        <f>MEDIAN(K4811,L4811,M4811,N4811)</f>
        <v/>
      </c>
      <c r="R4811" s="162">
        <f>AVERAGE(K4811,L4811,M4811,N4811)</f>
        <v/>
      </c>
      <c r="S4811" s="162">
        <f>AVERAGE(O4811,Q4811)</f>
        <v/>
      </c>
      <c r="T4811" s="162">
        <f>AVERAGE(P4811,Q4811)</f>
        <v/>
      </c>
      <c r="U4811" s="41">
        <f>STDEVA(K4811,L4811,M4811,N4811)</f>
        <v/>
      </c>
      <c r="V4811" s="42">
        <f>U4811/Q4811</f>
        <v/>
      </c>
      <c r="W4811" s="43">
        <f>IF(X4811=O4811,"MENOR",IF(X4811=S4811,"PROM[MEN-MED]","PROMEDIO"))</f>
        <v/>
      </c>
      <c r="X4811" s="163">
        <f>IF(V4811&lt;=300%,O4811,IF(AND(V4811&gt;100%,V4811&lt;=150%),S4811,R4811))</f>
        <v/>
      </c>
      <c r="Y4811" s="162">
        <f>ROUND(X4811,0)</f>
        <v/>
      </c>
    </row>
    <row r="4812" ht="15.75" customHeight="1">
      <c r="B4812" s="32" t="inlineStr">
        <is>
          <t>5.52</t>
        </is>
      </c>
      <c r="C4812" s="32" t="n">
        <v>8714199</v>
      </c>
      <c r="D4812" s="59" t="inlineStr">
        <is>
          <t>CAMBIO DE CONJUNTO INTERRUPTOR MAESTRO DE LA RED MULTIPLEX</t>
        </is>
      </c>
      <c r="E4812" s="56" t="inlineStr">
        <is>
          <t>cambio de conjunto interruptor maestro de la red multiplex</t>
        </is>
      </c>
      <c r="F4812" s="32" t="inlineStr">
        <is>
          <t>Unidad</t>
        </is>
      </c>
      <c r="G4812" s="35" t="inlineStr">
        <is>
          <t>suministro</t>
        </is>
      </c>
      <c r="H4812" s="159" t="n">
        <v>547162</v>
      </c>
      <c r="I4812" s="37" t="n">
        <v>158.91</v>
      </c>
      <c r="J4812" s="37" t="n">
        <v>151.76</v>
      </c>
      <c r="K4812" s="160">
        <f>H4812*(I4812/J4812)</f>
        <v/>
      </c>
      <c r="L4812" s="159" t="n">
        <v>666325.5416999999</v>
      </c>
      <c r="M4812" s="159" t="n">
        <v>646918</v>
      </c>
      <c r="N4812" s="159" t="n">
        <v>698671.4399999999</v>
      </c>
      <c r="O4812" s="162">
        <f>MIN(K4812,L4812,M4812,N4812)</f>
        <v/>
      </c>
      <c r="P4812" s="162">
        <f>MAX(K4812,L4812,M4812,N4812)</f>
        <v/>
      </c>
      <c r="Q4812" s="162">
        <f>MEDIAN(K4812,L4812,M4812,N4812)</f>
        <v/>
      </c>
      <c r="R4812" s="162">
        <f>AVERAGE(K4812,L4812,M4812,N4812)</f>
        <v/>
      </c>
      <c r="S4812" s="162">
        <f>AVERAGE(O4812,Q4812)</f>
        <v/>
      </c>
      <c r="T4812" s="162">
        <f>AVERAGE(P4812,Q4812)</f>
        <v/>
      </c>
      <c r="U4812" s="41">
        <f>STDEVA(K4812,L4812,M4812,N4812)</f>
        <v/>
      </c>
      <c r="V4812" s="42">
        <f>U4812/Q4812</f>
        <v/>
      </c>
      <c r="W4812" s="43">
        <f>IF(X4812=O4812,"MENOR",IF(X4812=S4812,"PROM[MEN-MED]","PROMEDIO"))</f>
        <v/>
      </c>
      <c r="X4812" s="163">
        <f>IF(V4812&lt;=300%,O4812,IF(AND(V4812&gt;100%,V4812&lt;=150%),S4812,R4812))</f>
        <v/>
      </c>
      <c r="Y4812" s="162">
        <f>ROUND(X4812,0)</f>
        <v/>
      </c>
    </row>
    <row r="4813" ht="15.75" customHeight="1">
      <c r="B4813" s="32" t="inlineStr">
        <is>
          <t>5.53</t>
        </is>
      </c>
      <c r="C4813" s="32" t="n">
        <v>8714199</v>
      </c>
      <c r="D4813" s="59" t="inlineStr">
        <is>
          <t xml:space="preserve">CAMBIO DE ECU DEL TECHO DESLIZANTE </t>
        </is>
      </c>
      <c r="E4813" s="56" t="inlineStr">
        <is>
          <t xml:space="preserve">cambio de ecu del techo deslizante </t>
        </is>
      </c>
      <c r="F4813" s="32" t="inlineStr">
        <is>
          <t>Unidad</t>
        </is>
      </c>
      <c r="G4813" s="35" t="inlineStr">
        <is>
          <t>suministro</t>
        </is>
      </c>
      <c r="H4813" s="159" t="n">
        <v>820743</v>
      </c>
      <c r="I4813" s="37" t="n">
        <v>158.91</v>
      </c>
      <c r="J4813" s="37" t="n">
        <v>151.76</v>
      </c>
      <c r="K4813" s="160">
        <f>H4813*(I4813/J4813)</f>
        <v/>
      </c>
      <c r="L4813" s="159" t="n">
        <v>1028320.0669</v>
      </c>
      <c r="M4813" s="159" t="n">
        <v>998369</v>
      </c>
      <c r="N4813" s="159" t="n">
        <v>1078238.52</v>
      </c>
      <c r="O4813" s="162">
        <f>MIN(K4813,L4813,M4813,N4813)</f>
        <v/>
      </c>
      <c r="P4813" s="162">
        <f>MAX(K4813,L4813,M4813,N4813)</f>
        <v/>
      </c>
      <c r="Q4813" s="162">
        <f>MEDIAN(K4813,L4813,M4813,N4813)</f>
        <v/>
      </c>
      <c r="R4813" s="162">
        <f>AVERAGE(K4813,L4813,M4813,N4813)</f>
        <v/>
      </c>
      <c r="S4813" s="162">
        <f>AVERAGE(O4813,Q4813)</f>
        <v/>
      </c>
      <c r="T4813" s="162">
        <f>AVERAGE(P4813,Q4813)</f>
        <v/>
      </c>
      <c r="U4813" s="41">
        <f>STDEVA(K4813,L4813,M4813,N4813)</f>
        <v/>
      </c>
      <c r="V4813" s="42">
        <f>U4813/Q4813</f>
        <v/>
      </c>
      <c r="W4813" s="43">
        <f>IF(X4813=O4813,"MENOR",IF(X4813=S4813,"PROM[MEN-MED]","PROMEDIO"))</f>
        <v/>
      </c>
      <c r="X4813" s="163">
        <f>IF(V4813&lt;=300%,O4813,IF(AND(V4813&gt;100%,V4813&lt;=150%),S4813,R4813))</f>
        <v/>
      </c>
      <c r="Y4813" s="162">
        <f>ROUND(X4813,0)</f>
        <v/>
      </c>
    </row>
    <row r="4814" ht="15.75" customHeight="1">
      <c r="B4814" s="32" t="inlineStr">
        <is>
          <t>5.54</t>
        </is>
      </c>
      <c r="C4814" s="32" t="n">
        <v>8714199</v>
      </c>
      <c r="D4814" s="59" t="inlineStr">
        <is>
          <t xml:space="preserve">CAMBIO DE CONJUNTO CONTROL DE LA CALEFACCION </t>
        </is>
      </c>
      <c r="E4814" s="56" t="inlineStr">
        <is>
          <t xml:space="preserve">cambio de conjunto control de la calefaccion </t>
        </is>
      </c>
      <c r="F4814" s="32" t="inlineStr">
        <is>
          <t>Unidad</t>
        </is>
      </c>
      <c r="G4814" s="35" t="inlineStr">
        <is>
          <t>suministro</t>
        </is>
      </c>
      <c r="H4814" s="159" t="n">
        <v>536988</v>
      </c>
      <c r="I4814" s="37" t="n">
        <v>158.91</v>
      </c>
      <c r="J4814" s="37" t="n">
        <v>151.76</v>
      </c>
      <c r="K4814" s="160">
        <f>H4814*(I4814/J4814)</f>
        <v/>
      </c>
      <c r="L4814" s="159" t="n">
        <v>685546.3741</v>
      </c>
      <c r="M4814" s="159" t="n">
        <v>665579</v>
      </c>
      <c r="N4814" s="159" t="n">
        <v>718825.3199999999</v>
      </c>
      <c r="O4814" s="162">
        <f>MIN(K4814,L4814,M4814,N4814)</f>
        <v/>
      </c>
      <c r="P4814" s="162">
        <f>MAX(K4814,L4814,M4814,N4814)</f>
        <v/>
      </c>
      <c r="Q4814" s="162">
        <f>MEDIAN(K4814,L4814,M4814,N4814)</f>
        <v/>
      </c>
      <c r="R4814" s="162">
        <f>AVERAGE(K4814,L4814,M4814,N4814)</f>
        <v/>
      </c>
      <c r="S4814" s="162">
        <f>AVERAGE(O4814,Q4814)</f>
        <v/>
      </c>
      <c r="T4814" s="162">
        <f>AVERAGE(P4814,Q4814)</f>
        <v/>
      </c>
      <c r="U4814" s="41">
        <f>STDEVA(K4814,L4814,M4814,N4814)</f>
        <v/>
      </c>
      <c r="V4814" s="42">
        <f>U4814/Q4814</f>
        <v/>
      </c>
      <c r="W4814" s="43">
        <f>IF(X4814=O4814,"MENOR",IF(X4814=S4814,"PROM[MEN-MED]","PROMEDIO"))</f>
        <v/>
      </c>
      <c r="X4814" s="163">
        <f>IF(V4814&lt;=300%,O4814,IF(AND(V4814&gt;100%,V4814&lt;=150%),S4814,R4814))</f>
        <v/>
      </c>
      <c r="Y4814" s="162">
        <f>ROUND(X4814,0)</f>
        <v/>
      </c>
    </row>
    <row r="4815" ht="15.75" customHeight="1">
      <c r="B4815" s="32" t="inlineStr">
        <is>
          <t>5.55</t>
        </is>
      </c>
      <c r="C4815" s="32" t="n">
        <v>8714199</v>
      </c>
      <c r="D4815" s="59" t="inlineStr">
        <is>
          <t>CAMBIO DE ECU DE LA RED MULTIPLEX DE LA PUERTA DEL MALETERO</t>
        </is>
      </c>
      <c r="E4815" s="56" t="inlineStr">
        <is>
          <t>cambio de ecu de la red multiplex de la puerta del maletero</t>
        </is>
      </c>
      <c r="F4815" s="32" t="inlineStr">
        <is>
          <t>Unidad</t>
        </is>
      </c>
      <c r="G4815" s="35" t="inlineStr">
        <is>
          <t>suministro</t>
        </is>
      </c>
      <c r="H4815" s="159" t="n">
        <v>683953</v>
      </c>
      <c r="I4815" s="37" t="n">
        <v>158.91</v>
      </c>
      <c r="J4815" s="37" t="n">
        <v>151.76</v>
      </c>
      <c r="K4815" s="160">
        <f>H4815*(I4815/J4815)</f>
        <v/>
      </c>
      <c r="L4815" s="159" t="n">
        <v>840915.6896</v>
      </c>
      <c r="M4815" s="159" t="n">
        <v>816423</v>
      </c>
      <c r="N4815" s="159" t="n">
        <v>881736.84</v>
      </c>
      <c r="O4815" s="162">
        <f>MIN(K4815,L4815,M4815,N4815)</f>
        <v/>
      </c>
      <c r="P4815" s="162">
        <f>MAX(K4815,L4815,M4815,N4815)</f>
        <v/>
      </c>
      <c r="Q4815" s="162">
        <f>MEDIAN(K4815,L4815,M4815,N4815)</f>
        <v/>
      </c>
      <c r="R4815" s="162">
        <f>AVERAGE(K4815,L4815,M4815,N4815)</f>
        <v/>
      </c>
      <c r="S4815" s="162">
        <f>AVERAGE(O4815,Q4815)</f>
        <v/>
      </c>
      <c r="T4815" s="162">
        <f>AVERAGE(P4815,Q4815)</f>
        <v/>
      </c>
      <c r="U4815" s="41">
        <f>STDEVA(K4815,L4815,M4815,N4815)</f>
        <v/>
      </c>
      <c r="V4815" s="42">
        <f>U4815/Q4815</f>
        <v/>
      </c>
      <c r="W4815" s="43">
        <f>IF(X4815=O4815,"MENOR",IF(X4815=S4815,"PROM[MEN-MED]","PROMEDIO"))</f>
        <v/>
      </c>
      <c r="X4815" s="163">
        <f>IF(V4815&lt;=300%,O4815,IF(AND(V4815&gt;100%,V4815&lt;=150%),S4815,R4815))</f>
        <v/>
      </c>
      <c r="Y4815" s="162">
        <f>ROUND(X4815,0)</f>
        <v/>
      </c>
    </row>
    <row r="4816" ht="15.75" customHeight="1">
      <c r="B4816" s="32" t="inlineStr">
        <is>
          <t>5.56</t>
        </is>
      </c>
      <c r="C4816" s="32" t="n">
        <v>8714199</v>
      </c>
      <c r="D4816" s="59" t="inlineStr">
        <is>
          <t>CAMBIO DE CONJUNTO DEL INTERRUPTOR DEL CIERRE CENTRALIZADO DE PUERTAS</t>
        </is>
      </c>
      <c r="E4816" s="56" t="inlineStr">
        <is>
          <t>cambio de conjunto del interruptor del cierre centralizado de puertas</t>
        </is>
      </c>
      <c r="F4816" s="32" t="inlineStr">
        <is>
          <t>Unidad</t>
        </is>
      </c>
      <c r="G4816" s="35" t="inlineStr">
        <is>
          <t>suministro</t>
        </is>
      </c>
      <c r="H4816" s="159" t="n">
        <v>410372</v>
      </c>
      <c r="I4816" s="37" t="n">
        <v>158.91</v>
      </c>
      <c r="J4816" s="37" t="n">
        <v>151.76</v>
      </c>
      <c r="K4816" s="160">
        <f>H4816*(I4816/J4816)</f>
        <v/>
      </c>
      <c r="L4816" s="159" t="n">
        <v>499744.665</v>
      </c>
      <c r="M4816" s="159" t="n">
        <v>485189</v>
      </c>
      <c r="N4816" s="159" t="n">
        <v>524004.12</v>
      </c>
      <c r="O4816" s="162">
        <f>MIN(K4816,L4816,M4816,N4816)</f>
        <v/>
      </c>
      <c r="P4816" s="162">
        <f>MAX(K4816,L4816,M4816,N4816)</f>
        <v/>
      </c>
      <c r="Q4816" s="162">
        <f>MEDIAN(K4816,L4816,M4816,N4816)</f>
        <v/>
      </c>
      <c r="R4816" s="162">
        <f>AVERAGE(K4816,L4816,M4816,N4816)</f>
        <v/>
      </c>
      <c r="S4816" s="162">
        <f>AVERAGE(O4816,Q4816)</f>
        <v/>
      </c>
      <c r="T4816" s="162">
        <f>AVERAGE(P4816,Q4816)</f>
        <v/>
      </c>
      <c r="U4816" s="41">
        <f>STDEVA(K4816,L4816,M4816,N4816)</f>
        <v/>
      </c>
      <c r="V4816" s="42">
        <f>U4816/Q4816</f>
        <v/>
      </c>
      <c r="W4816" s="43">
        <f>IF(X4816=O4816,"MENOR",IF(X4816=S4816,"PROM[MEN-MED]","PROMEDIO"))</f>
        <v/>
      </c>
      <c r="X4816" s="163">
        <f>IF(V4816&lt;=300%,O4816,IF(AND(V4816&gt;100%,V4816&lt;=150%),S4816,R4816))</f>
        <v/>
      </c>
      <c r="Y4816" s="162">
        <f>ROUND(X4816,0)</f>
        <v/>
      </c>
    </row>
    <row r="4817" ht="15.75" customHeight="1">
      <c r="B4817" s="32" t="inlineStr">
        <is>
          <t>5.57</t>
        </is>
      </c>
      <c r="C4817" s="32" t="n">
        <v>8714199</v>
      </c>
      <c r="D4817" s="59" t="inlineStr">
        <is>
          <t>CAMBIO DE CONJUNTO DEL INTERRUPTOR DE APERTURA DE LA PUERTA DEL MALETERO</t>
        </is>
      </c>
      <c r="E4817" s="56" t="inlineStr">
        <is>
          <t>cambio de conjunto del interruptor de apertura de la puerta del maletero</t>
        </is>
      </c>
      <c r="F4817" s="32" t="inlineStr">
        <is>
          <t>Unidad</t>
        </is>
      </c>
      <c r="G4817" s="35" t="inlineStr">
        <is>
          <t>suministro</t>
        </is>
      </c>
      <c r="H4817" s="159" t="n">
        <v>136791</v>
      </c>
      <c r="I4817" s="37" t="n">
        <v>158.91</v>
      </c>
      <c r="J4817" s="37" t="n">
        <v>151.76</v>
      </c>
      <c r="K4817" s="160">
        <f>H4817*(I4817/J4817)</f>
        <v/>
      </c>
      <c r="L4817" s="159" t="n">
        <v>166581.9001</v>
      </c>
      <c r="M4817" s="159" t="n">
        <v>161730</v>
      </c>
      <c r="N4817" s="159" t="n">
        <v>174668.4</v>
      </c>
      <c r="O4817" s="162">
        <f>MIN(K4817,L4817,M4817,N4817)</f>
        <v/>
      </c>
      <c r="P4817" s="162">
        <f>MAX(K4817,L4817,M4817,N4817)</f>
        <v/>
      </c>
      <c r="Q4817" s="162">
        <f>MEDIAN(K4817,L4817,M4817,N4817)</f>
        <v/>
      </c>
      <c r="R4817" s="162">
        <f>AVERAGE(K4817,L4817,M4817,N4817)</f>
        <v/>
      </c>
      <c r="S4817" s="162">
        <f>AVERAGE(O4817,Q4817)</f>
        <v/>
      </c>
      <c r="T4817" s="162">
        <f>AVERAGE(P4817,Q4817)</f>
        <v/>
      </c>
      <c r="U4817" s="41">
        <f>STDEVA(K4817,L4817,M4817,N4817)</f>
        <v/>
      </c>
      <c r="V4817" s="42">
        <f>U4817/Q4817</f>
        <v/>
      </c>
      <c r="W4817" s="43">
        <f>IF(X4817=O4817,"MENOR",IF(X4817=S4817,"PROM[MEN-MED]","PROMEDIO"))</f>
        <v/>
      </c>
      <c r="X4817" s="163">
        <f>IF(V4817&lt;=300%,O4817,IF(AND(V4817&gt;100%,V4817&lt;=150%),S4817,R4817))</f>
        <v/>
      </c>
      <c r="Y4817" s="162">
        <f>ROUND(X4817,0)</f>
        <v/>
      </c>
    </row>
    <row r="4818" ht="15.75" customHeight="1">
      <c r="B4818" s="32" t="inlineStr">
        <is>
          <t>5.58</t>
        </is>
      </c>
      <c r="C4818" s="32" t="n">
        <v>8714199</v>
      </c>
      <c r="D4818" s="59" t="inlineStr">
        <is>
          <t>CAMBIO DE CONJUNTO DE LA LUZ DE LECTURA DE MAPAS</t>
        </is>
      </c>
      <c r="E4818" s="56" t="inlineStr">
        <is>
          <t>cambio de conjunto de la luz de lectura de mapas</t>
        </is>
      </c>
      <c r="F4818" s="32" t="inlineStr">
        <is>
          <t>Unidad</t>
        </is>
      </c>
      <c r="G4818" s="35" t="inlineStr">
        <is>
          <t>suministro</t>
        </is>
      </c>
      <c r="H4818" s="159" t="n">
        <v>270190</v>
      </c>
      <c r="I4818" s="37" t="n">
        <v>158.91</v>
      </c>
      <c r="J4818" s="37" t="n">
        <v>151.76</v>
      </c>
      <c r="K4818" s="160">
        <f>H4818*(I4818/J4818)</f>
        <v/>
      </c>
      <c r="L4818" s="159" t="n">
        <v>339570.4032</v>
      </c>
      <c r="M4818" s="159" t="n">
        <v>329680</v>
      </c>
      <c r="N4818" s="159" t="n">
        <v>356054.4</v>
      </c>
      <c r="O4818" s="162">
        <f>MIN(K4818,L4818,M4818,N4818)</f>
        <v/>
      </c>
      <c r="P4818" s="162">
        <f>MAX(K4818,L4818,M4818,N4818)</f>
        <v/>
      </c>
      <c r="Q4818" s="162">
        <f>MEDIAN(K4818,L4818,M4818,N4818)</f>
        <v/>
      </c>
      <c r="R4818" s="162">
        <f>AVERAGE(K4818,L4818,M4818,N4818)</f>
        <v/>
      </c>
      <c r="S4818" s="162">
        <f>AVERAGE(O4818,Q4818)</f>
        <v/>
      </c>
      <c r="T4818" s="162">
        <f>AVERAGE(P4818,Q4818)</f>
        <v/>
      </c>
      <c r="U4818" s="41">
        <f>STDEVA(K4818,L4818,M4818,N4818)</f>
        <v/>
      </c>
      <c r="V4818" s="42">
        <f>U4818/Q4818</f>
        <v/>
      </c>
      <c r="W4818" s="43">
        <f>IF(X4818=O4818,"MENOR",IF(X4818=S4818,"PROM[MEN-MED]","PROMEDIO"))</f>
        <v/>
      </c>
      <c r="X4818" s="163">
        <f>IF(V4818&lt;=300%,O4818,IF(AND(V4818&gt;100%,V4818&lt;=150%),S4818,R4818))</f>
        <v/>
      </c>
      <c r="Y4818" s="162">
        <f>ROUND(X4818,0)</f>
        <v/>
      </c>
    </row>
    <row r="4819" ht="15.75" customHeight="1">
      <c r="B4819" s="32" t="inlineStr">
        <is>
          <t>5.59</t>
        </is>
      </c>
      <c r="C4819" s="32" t="n">
        <v>8714199</v>
      </c>
      <c r="D4819" s="59" t="inlineStr">
        <is>
          <t xml:space="preserve">CAMBIO DE CONJUNTO DEL INTERRUPTOR DE LA LUZ DE CORTESIA DE LA PUERTA </t>
        </is>
      </c>
      <c r="E4819" s="56" t="inlineStr">
        <is>
          <t xml:space="preserve">cambio de conjunto del interruptor de la luz de cortesia de la puerta </t>
        </is>
      </c>
      <c r="F4819" s="32" t="inlineStr">
        <is>
          <t>Unidad</t>
        </is>
      </c>
      <c r="G4819" s="35" t="inlineStr">
        <is>
          <t>suministro</t>
        </is>
      </c>
      <c r="H4819" s="159" t="n">
        <v>270190</v>
      </c>
      <c r="I4819" s="37" t="n">
        <v>158.91</v>
      </c>
      <c r="J4819" s="37" t="n">
        <v>151.76</v>
      </c>
      <c r="K4819" s="160">
        <f>H4819*(I4819/J4819)</f>
        <v/>
      </c>
      <c r="L4819" s="159" t="n">
        <v>336366.0664</v>
      </c>
      <c r="M4819" s="159" t="n">
        <v>326569</v>
      </c>
      <c r="N4819" s="159" t="n">
        <v>352694.52</v>
      </c>
      <c r="O4819" s="162">
        <f>MIN(K4819,L4819,M4819,N4819)</f>
        <v/>
      </c>
      <c r="P4819" s="162">
        <f>MAX(K4819,L4819,M4819,N4819)</f>
        <v/>
      </c>
      <c r="Q4819" s="162">
        <f>MEDIAN(K4819,L4819,M4819,N4819)</f>
        <v/>
      </c>
      <c r="R4819" s="162">
        <f>AVERAGE(K4819,L4819,M4819,N4819)</f>
        <v/>
      </c>
      <c r="S4819" s="162">
        <f>AVERAGE(O4819,Q4819)</f>
        <v/>
      </c>
      <c r="T4819" s="162">
        <f>AVERAGE(P4819,Q4819)</f>
        <v/>
      </c>
      <c r="U4819" s="41">
        <f>STDEVA(K4819,L4819,M4819,N4819)</f>
        <v/>
      </c>
      <c r="V4819" s="42">
        <f>U4819/Q4819</f>
        <v/>
      </c>
      <c r="W4819" s="43">
        <f>IF(X4819=O4819,"MENOR",IF(X4819=S4819,"PROM[MEN-MED]","PROMEDIO"))</f>
        <v/>
      </c>
      <c r="X4819" s="163">
        <f>IF(V4819&lt;=300%,O4819,IF(AND(V4819&gt;100%,V4819&lt;=150%),S4819,R4819))</f>
        <v/>
      </c>
      <c r="Y4819" s="162">
        <f>ROUND(X4819,0)</f>
        <v/>
      </c>
    </row>
    <row r="4820" ht="15.75" customHeight="1">
      <c r="B4820" s="32" t="inlineStr">
        <is>
          <t>5.60</t>
        </is>
      </c>
      <c r="C4820" s="32" t="n">
        <v>8714199</v>
      </c>
      <c r="D4820" s="59" t="inlineStr">
        <is>
          <t>CAMBIO DE CONJUNTO DEL INTERRUPTOR DEL LIMPIAPARABRISAS</t>
        </is>
      </c>
      <c r="E4820" s="56" t="inlineStr">
        <is>
          <t>cambio de conjunto del interruptor del limpiaparabrisas</t>
        </is>
      </c>
      <c r="F4820" s="32" t="inlineStr">
        <is>
          <t>Unidad</t>
        </is>
      </c>
      <c r="G4820" s="35" t="inlineStr">
        <is>
          <t>suministro</t>
        </is>
      </c>
      <c r="H4820" s="159" t="n">
        <v>683953</v>
      </c>
      <c r="I4820" s="37" t="n">
        <v>158.91</v>
      </c>
      <c r="J4820" s="37" t="n">
        <v>151.76</v>
      </c>
      <c r="K4820" s="160">
        <f>H4820*(I4820/J4820)</f>
        <v/>
      </c>
      <c r="L4820" s="159" t="n">
        <v>848924.9727</v>
      </c>
      <c r="M4820" s="159" t="n">
        <v>824199</v>
      </c>
      <c r="N4820" s="159" t="n">
        <v>890134.92</v>
      </c>
      <c r="O4820" s="162">
        <f>MIN(K4820,L4820,M4820,N4820)</f>
        <v/>
      </c>
      <c r="P4820" s="162">
        <f>MAX(K4820,L4820,M4820,N4820)</f>
        <v/>
      </c>
      <c r="Q4820" s="162">
        <f>MEDIAN(K4820,L4820,M4820,N4820)</f>
        <v/>
      </c>
      <c r="R4820" s="162">
        <f>AVERAGE(K4820,L4820,M4820,N4820)</f>
        <v/>
      </c>
      <c r="S4820" s="162">
        <f>AVERAGE(O4820,Q4820)</f>
        <v/>
      </c>
      <c r="T4820" s="162">
        <f>AVERAGE(P4820,Q4820)</f>
        <v/>
      </c>
      <c r="U4820" s="41">
        <f>STDEVA(K4820,L4820,M4820,N4820)</f>
        <v/>
      </c>
      <c r="V4820" s="42">
        <f>U4820/Q4820</f>
        <v/>
      </c>
      <c r="W4820" s="43">
        <f>IF(X4820=O4820,"MENOR",IF(X4820=S4820,"PROM[MEN-MED]","PROMEDIO"))</f>
        <v/>
      </c>
      <c r="X4820" s="163">
        <f>IF(V4820&lt;=300%,O4820,IF(AND(V4820&gt;100%,V4820&lt;=150%),S4820,R4820))</f>
        <v/>
      </c>
      <c r="Y4820" s="162">
        <f>ROUND(X4820,0)</f>
        <v/>
      </c>
    </row>
    <row r="4821" ht="15.75" customHeight="1">
      <c r="B4821" s="32" t="inlineStr">
        <is>
          <t>5.61</t>
        </is>
      </c>
      <c r="C4821" s="32" t="n">
        <v>8714199</v>
      </c>
      <c r="D4821" s="59" t="inlineStr">
        <is>
          <t>CAMBIO DE RECEPTOR CONTROL DE LAS PUERTAS</t>
        </is>
      </c>
      <c r="E4821" s="56" t="inlineStr">
        <is>
          <t>cambio de receptor control de las puertas</t>
        </is>
      </c>
      <c r="F4821" s="32" t="inlineStr">
        <is>
          <t>Unidad</t>
        </is>
      </c>
      <c r="G4821" s="35" t="inlineStr">
        <is>
          <t>suministro</t>
        </is>
      </c>
      <c r="H4821" s="159" t="n">
        <v>547162</v>
      </c>
      <c r="I4821" s="37" t="n">
        <v>158.91</v>
      </c>
      <c r="J4821" s="37" t="n">
        <v>151.76</v>
      </c>
      <c r="K4821" s="160">
        <f>H4821*(I4821/J4821)</f>
        <v/>
      </c>
      <c r="L4821" s="159" t="n">
        <v>672733.1681</v>
      </c>
      <c r="M4821" s="159" t="n">
        <v>653139</v>
      </c>
      <c r="N4821" s="159" t="n">
        <v>705390.12</v>
      </c>
      <c r="O4821" s="162">
        <f>MIN(K4821,L4821,M4821,N4821)</f>
        <v/>
      </c>
      <c r="P4821" s="162">
        <f>MAX(K4821,L4821,M4821,N4821)</f>
        <v/>
      </c>
      <c r="Q4821" s="162">
        <f>MEDIAN(K4821,L4821,M4821,N4821)</f>
        <v/>
      </c>
      <c r="R4821" s="162">
        <f>AVERAGE(K4821,L4821,M4821,N4821)</f>
        <v/>
      </c>
      <c r="S4821" s="162">
        <f>AVERAGE(O4821,Q4821)</f>
        <v/>
      </c>
      <c r="T4821" s="162">
        <f>AVERAGE(P4821,Q4821)</f>
        <v/>
      </c>
      <c r="U4821" s="41">
        <f>STDEVA(K4821,L4821,M4821,N4821)</f>
        <v/>
      </c>
      <c r="V4821" s="42">
        <f>U4821/Q4821</f>
        <v/>
      </c>
      <c r="W4821" s="43">
        <f>IF(X4821=O4821,"MENOR",IF(X4821=S4821,"PROM[MEN-MED]","PROMEDIO"))</f>
        <v/>
      </c>
      <c r="X4821" s="163">
        <f>IF(V4821&lt;=300%,O4821,IF(AND(V4821&gt;100%,V4821&lt;=150%),S4821,R4821))</f>
        <v/>
      </c>
      <c r="Y4821" s="162">
        <f>ROUND(X4821,0)</f>
        <v/>
      </c>
    </row>
    <row r="4822" ht="15.75" customHeight="1">
      <c r="B4822" s="32" t="inlineStr">
        <is>
          <t>5.62</t>
        </is>
      </c>
      <c r="C4822" s="32" t="n">
        <v>8714199</v>
      </c>
      <c r="D4822" s="59" t="inlineStr">
        <is>
          <t>CAMBIO DE CONJUNTO DE LOS INSTRUMENTOS AUXILIARES</t>
        </is>
      </c>
      <c r="E4822" s="56" t="inlineStr">
        <is>
          <t>cambio de conjunto de los instrumentos auxiliares</t>
        </is>
      </c>
      <c r="F4822" s="32" t="inlineStr">
        <is>
          <t>Unidad</t>
        </is>
      </c>
      <c r="G4822" s="35" t="inlineStr">
        <is>
          <t>suministro</t>
        </is>
      </c>
      <c r="H4822" s="159" t="n">
        <v>410372</v>
      </c>
      <c r="I4822" s="37" t="n">
        <v>158.91</v>
      </c>
      <c r="J4822" s="37" t="n">
        <v>151.76</v>
      </c>
      <c r="K4822" s="160">
        <f>H4822*(I4822/J4822)</f>
        <v/>
      </c>
      <c r="L4822" s="159" t="n">
        <v>504549.6232</v>
      </c>
      <c r="M4822" s="159" t="n">
        <v>489854</v>
      </c>
      <c r="N4822" s="159" t="n">
        <v>529042.3199999999</v>
      </c>
      <c r="O4822" s="162">
        <f>MIN(K4822,L4822,M4822,N4822)</f>
        <v/>
      </c>
      <c r="P4822" s="162">
        <f>MAX(K4822,L4822,M4822,N4822)</f>
        <v/>
      </c>
      <c r="Q4822" s="162">
        <f>MEDIAN(K4822,L4822,M4822,N4822)</f>
        <v/>
      </c>
      <c r="R4822" s="162">
        <f>AVERAGE(K4822,L4822,M4822,N4822)</f>
        <v/>
      </c>
      <c r="S4822" s="162">
        <f>AVERAGE(O4822,Q4822)</f>
        <v/>
      </c>
      <c r="T4822" s="162">
        <f>AVERAGE(P4822,Q4822)</f>
        <v/>
      </c>
      <c r="U4822" s="41">
        <f>STDEVA(K4822,L4822,M4822,N4822)</f>
        <v/>
      </c>
      <c r="V4822" s="42">
        <f>U4822/Q4822</f>
        <v/>
      </c>
      <c r="W4822" s="43">
        <f>IF(X4822=O4822,"MENOR",IF(X4822=S4822,"PROM[MEN-MED]","PROMEDIO"))</f>
        <v/>
      </c>
      <c r="X4822" s="163">
        <f>IF(V4822&lt;=300%,O4822,IF(AND(V4822&gt;100%,V4822&lt;=150%),S4822,R4822))</f>
        <v/>
      </c>
      <c r="Y4822" s="162">
        <f>ROUND(X4822,0)</f>
        <v/>
      </c>
    </row>
    <row r="4823" ht="15.75" customHeight="1">
      <c r="B4823" s="32" t="inlineStr">
        <is>
          <t>5.63</t>
        </is>
      </c>
      <c r="C4823" s="32" t="n">
        <v>8714199</v>
      </c>
      <c r="D4823" s="59" t="inlineStr">
        <is>
          <t>CAMBIO DE REOSTATO CONTROL DE LUCES</t>
        </is>
      </c>
      <c r="E4823" s="56" t="inlineStr">
        <is>
          <t>cambio de reostato control de luces</t>
        </is>
      </c>
      <c r="F4823" s="32" t="inlineStr">
        <is>
          <t>Unidad</t>
        </is>
      </c>
      <c r="G4823" s="35" t="inlineStr">
        <is>
          <t>suministro</t>
        </is>
      </c>
      <c r="H4823" s="159" t="n">
        <v>683953</v>
      </c>
      <c r="I4823" s="37" t="n">
        <v>158.91</v>
      </c>
      <c r="J4823" s="37" t="n">
        <v>151.76</v>
      </c>
      <c r="K4823" s="160">
        <f>H4823*(I4823/J4823)</f>
        <v/>
      </c>
      <c r="L4823" s="159" t="n">
        <v>840915.6896</v>
      </c>
      <c r="M4823" s="159" t="n">
        <v>816423</v>
      </c>
      <c r="N4823" s="159" t="n">
        <v>881736.84</v>
      </c>
      <c r="O4823" s="162">
        <f>MIN(K4823,L4823,M4823,N4823)</f>
        <v/>
      </c>
      <c r="P4823" s="162">
        <f>MAX(K4823,L4823,M4823,N4823)</f>
        <v/>
      </c>
      <c r="Q4823" s="162">
        <f>MEDIAN(K4823,L4823,M4823,N4823)</f>
        <v/>
      </c>
      <c r="R4823" s="162">
        <f>AVERAGE(K4823,L4823,M4823,N4823)</f>
        <v/>
      </c>
      <c r="S4823" s="162">
        <f>AVERAGE(O4823,Q4823)</f>
        <v/>
      </c>
      <c r="T4823" s="162">
        <f>AVERAGE(P4823,Q4823)</f>
        <v/>
      </c>
      <c r="U4823" s="41">
        <f>STDEVA(K4823,L4823,M4823,N4823)</f>
        <v/>
      </c>
      <c r="V4823" s="42">
        <f>U4823/Q4823</f>
        <v/>
      </c>
      <c r="W4823" s="43">
        <f>IF(X4823=O4823,"MENOR",IF(X4823=S4823,"PROM[MEN-MED]","PROMEDIO"))</f>
        <v/>
      </c>
      <c r="X4823" s="163">
        <f>IF(V4823&lt;=300%,O4823,IF(AND(V4823&gt;100%,V4823&lt;=150%),S4823,R4823))</f>
        <v/>
      </c>
      <c r="Y4823" s="162">
        <f>ROUND(X4823,0)</f>
        <v/>
      </c>
    </row>
    <row r="4824" ht="15.75" customHeight="1">
      <c r="B4824" s="26" t="inlineStr">
        <is>
          <t>6.</t>
        </is>
      </c>
      <c r="C4824" s="142" t="inlineStr">
        <is>
          <t>SISTEMA DE REFRIGERACIÓN</t>
        </is>
      </c>
      <c r="H4824" s="157" t="n"/>
      <c r="I4824" s="29" t="n"/>
      <c r="J4824" s="29" t="n"/>
      <c r="K4824" s="157" t="n"/>
      <c r="L4824" s="157" t="n"/>
      <c r="M4824" s="157" t="n"/>
      <c r="N4824" s="157" t="n"/>
      <c r="O4824" s="29" t="n"/>
      <c r="P4824" s="29" t="n"/>
      <c r="Q4824" s="29" t="n"/>
      <c r="R4824" s="29" t="n"/>
      <c r="S4824" s="29" t="n"/>
      <c r="T4824" s="29" t="n"/>
      <c r="U4824" s="29" t="n"/>
      <c r="V4824" s="75" t="n"/>
      <c r="W4824" s="29" t="n"/>
      <c r="X4824" s="29" t="n"/>
      <c r="Y4824" s="29" t="n"/>
    </row>
    <row r="4825" ht="15.75" customHeight="1">
      <c r="B4825" s="32" t="inlineStr">
        <is>
          <t>6.1</t>
        </is>
      </c>
      <c r="C4825" s="32" t="n">
        <v>8714199</v>
      </c>
      <c r="D4825" s="59" t="inlineStr">
        <is>
          <t>CAMBIO DE CONJUNTO DE ADMISION DE AIRE FRIO</t>
        </is>
      </c>
      <c r="E4825" s="56" t="inlineStr">
        <is>
          <t>cambio de conjunto de admision de aire frio</t>
        </is>
      </c>
      <c r="F4825" s="32" t="inlineStr">
        <is>
          <t>Unidad</t>
        </is>
      </c>
      <c r="G4825" s="35" t="inlineStr">
        <is>
          <t>suministro</t>
        </is>
      </c>
      <c r="H4825" s="159" t="n">
        <v>683953</v>
      </c>
      <c r="I4825" s="37" t="n">
        <v>158.91</v>
      </c>
      <c r="J4825" s="37" t="n">
        <v>151.76</v>
      </c>
      <c r="K4825" s="160">
        <f>H4825*(I4825/J4825)</f>
        <v/>
      </c>
      <c r="L4825" s="159" t="n">
        <v>848924.9727</v>
      </c>
      <c r="M4825" s="159" t="n">
        <v>824199</v>
      </c>
      <c r="N4825" s="159" t="n">
        <v>890134.92</v>
      </c>
      <c r="O4825" s="162">
        <f>MIN(K4825,L4825,M4825,N4825)</f>
        <v/>
      </c>
      <c r="P4825" s="162">
        <f>MAX(K4825,L4825,M4825,N4825)</f>
        <v/>
      </c>
      <c r="Q4825" s="162">
        <f>MEDIAN(K4825,L4825,M4825,N4825)</f>
        <v/>
      </c>
      <c r="R4825" s="162">
        <f>AVERAGE(K4825,L4825,M4825,N4825)</f>
        <v/>
      </c>
      <c r="S4825" s="162">
        <f>AVERAGE(O4825,Q4825)</f>
        <v/>
      </c>
      <c r="T4825" s="162">
        <f>AVERAGE(P4825,Q4825)</f>
        <v/>
      </c>
      <c r="U4825" s="41">
        <f>STDEVA(K4825,L4825,M4825,N4825)</f>
        <v/>
      </c>
      <c r="V4825" s="42">
        <f>U4825/Q4825</f>
        <v/>
      </c>
      <c r="W4825" s="43">
        <f>IF(X4825=O4825,"MENOR",IF(X4825=S4825,"PROM[MEN-MED]","PROMEDIO"))</f>
        <v/>
      </c>
      <c r="X4825" s="163">
        <f>IF(V4825&lt;=300%,O4825,IF(AND(V4825&gt;100%,V4825&lt;=150%),S4825,R4825))</f>
        <v/>
      </c>
      <c r="Y4825" s="162">
        <f>ROUND(X4825,0)</f>
        <v/>
      </c>
    </row>
    <row r="4826" ht="15.75" customHeight="1">
      <c r="B4826" s="32" t="inlineStr">
        <is>
          <t>6.2</t>
        </is>
      </c>
      <c r="C4826" s="32" t="n">
        <v>8714199</v>
      </c>
      <c r="D4826" s="59" t="inlineStr">
        <is>
          <t>CAMBIO DE MAGUERA DEL RADIADOR NO.1</t>
        </is>
      </c>
      <c r="E4826" s="56" t="inlineStr">
        <is>
          <t>cambio de maguera del radiador no.1</t>
        </is>
      </c>
      <c r="F4826" s="32" t="inlineStr">
        <is>
          <t>Unidad</t>
        </is>
      </c>
      <c r="G4826" s="35" t="inlineStr">
        <is>
          <t>suministro</t>
        </is>
      </c>
      <c r="H4826" s="159" t="n">
        <v>136791</v>
      </c>
      <c r="I4826" s="37" t="n">
        <v>158.91</v>
      </c>
      <c r="J4826" s="37" t="n">
        <v>151.76</v>
      </c>
      <c r="K4826" s="160">
        <f>H4826*(I4826/J4826)</f>
        <v/>
      </c>
      <c r="L4826" s="159" t="n">
        <v>169785.2016</v>
      </c>
      <c r="M4826" s="159" t="n">
        <v>164840</v>
      </c>
      <c r="N4826" s="159" t="n">
        <v>178027.2</v>
      </c>
      <c r="O4826" s="162">
        <f>MIN(K4826,L4826,M4826,N4826)</f>
        <v/>
      </c>
      <c r="P4826" s="162">
        <f>MAX(K4826,L4826,M4826,N4826)</f>
        <v/>
      </c>
      <c r="Q4826" s="162">
        <f>MEDIAN(K4826,L4826,M4826,N4826)</f>
        <v/>
      </c>
      <c r="R4826" s="162">
        <f>AVERAGE(K4826,L4826,M4826,N4826)</f>
        <v/>
      </c>
      <c r="S4826" s="162">
        <f>AVERAGE(O4826,Q4826)</f>
        <v/>
      </c>
      <c r="T4826" s="162">
        <f>AVERAGE(P4826,Q4826)</f>
        <v/>
      </c>
      <c r="U4826" s="41">
        <f>STDEVA(K4826,L4826,M4826,N4826)</f>
        <v/>
      </c>
      <c r="V4826" s="42">
        <f>U4826/Q4826</f>
        <v/>
      </c>
      <c r="W4826" s="43">
        <f>IF(X4826=O4826,"MENOR",IF(X4826=S4826,"PROM[MEN-MED]","PROMEDIO"))</f>
        <v/>
      </c>
      <c r="X4826" s="163">
        <f>IF(V4826&lt;=300%,O4826,IF(AND(V4826&gt;100%,V4826&lt;=150%),S4826,R4826))</f>
        <v/>
      </c>
      <c r="Y4826" s="162">
        <f>ROUND(X4826,0)</f>
        <v/>
      </c>
    </row>
    <row r="4827" ht="15.75" customHeight="1">
      <c r="B4827" s="32" t="inlineStr">
        <is>
          <t>6.3</t>
        </is>
      </c>
      <c r="C4827" s="32" t="n">
        <v>8714199</v>
      </c>
      <c r="D4827" s="59" t="inlineStr">
        <is>
          <t>CAMBIO DE MANGUERA DEL RADIADOR NO.2</t>
        </is>
      </c>
      <c r="E4827" s="56" t="inlineStr">
        <is>
          <t>cambio de manguera del radiador no.2</t>
        </is>
      </c>
      <c r="F4827" s="32" t="inlineStr">
        <is>
          <t>Unidad</t>
        </is>
      </c>
      <c r="G4827" s="35" t="inlineStr">
        <is>
          <t>suministro</t>
        </is>
      </c>
      <c r="H4827" s="159" t="n">
        <v>136791</v>
      </c>
      <c r="I4827" s="37" t="n">
        <v>158.91</v>
      </c>
      <c r="J4827" s="37" t="n">
        <v>151.76</v>
      </c>
      <c r="K4827" s="160">
        <f>H4827*(I4827/J4827)</f>
        <v/>
      </c>
      <c r="L4827" s="159" t="n">
        <v>169785.2016</v>
      </c>
      <c r="M4827" s="159" t="n">
        <v>164840</v>
      </c>
      <c r="N4827" s="159" t="n">
        <v>178027.2</v>
      </c>
      <c r="O4827" s="162">
        <f>MIN(K4827,L4827,M4827,N4827)</f>
        <v/>
      </c>
      <c r="P4827" s="162">
        <f>MAX(K4827,L4827,M4827,N4827)</f>
        <v/>
      </c>
      <c r="Q4827" s="162">
        <f>MEDIAN(K4827,L4827,M4827,N4827)</f>
        <v/>
      </c>
      <c r="R4827" s="162">
        <f>AVERAGE(K4827,L4827,M4827,N4827)</f>
        <v/>
      </c>
      <c r="S4827" s="162">
        <f>AVERAGE(O4827,Q4827)</f>
        <v/>
      </c>
      <c r="T4827" s="162">
        <f>AVERAGE(P4827,Q4827)</f>
        <v/>
      </c>
      <c r="U4827" s="41">
        <f>STDEVA(K4827,L4827,M4827,N4827)</f>
        <v/>
      </c>
      <c r="V4827" s="42">
        <f>U4827/Q4827</f>
        <v/>
      </c>
      <c r="W4827" s="43">
        <f>IF(X4827=O4827,"MENOR",IF(X4827=S4827,"PROM[MEN-MED]","PROMEDIO"))</f>
        <v/>
      </c>
      <c r="X4827" s="163">
        <f>IF(V4827&lt;=300%,O4827,IF(AND(V4827&gt;100%,V4827&lt;=150%),S4827,R4827))</f>
        <v/>
      </c>
      <c r="Y4827" s="162">
        <f>ROUND(X4827,0)</f>
        <v/>
      </c>
    </row>
    <row r="4828" ht="15.75" customHeight="1">
      <c r="B4828" s="32" t="inlineStr">
        <is>
          <t>6.4</t>
        </is>
      </c>
      <c r="C4828" s="32" t="n">
        <v>8714199</v>
      </c>
      <c r="D4828" s="59" t="inlineStr">
        <is>
          <t xml:space="preserve">CAMBIO DE DEPOSITO DEL RADIADOR </t>
        </is>
      </c>
      <c r="E4828" s="34" t="inlineStr">
        <is>
          <t xml:space="preserve">cambio de deposito del radiador </t>
        </is>
      </c>
      <c r="F4828" s="32" t="inlineStr">
        <is>
          <t>Unidad</t>
        </is>
      </c>
      <c r="G4828" s="35" t="inlineStr">
        <is>
          <t>suministro</t>
        </is>
      </c>
      <c r="H4828" s="159" t="n">
        <v>410372</v>
      </c>
      <c r="I4828" s="37" t="n">
        <v>158.91</v>
      </c>
      <c r="J4828" s="37" t="n">
        <v>151.76</v>
      </c>
      <c r="K4828" s="160">
        <f>H4828*(I4828/J4828)</f>
        <v/>
      </c>
      <c r="L4828" s="159" t="n">
        <v>494938.6953</v>
      </c>
      <c r="M4828" s="159" t="n">
        <v>480523</v>
      </c>
      <c r="N4828" s="159" t="n">
        <v>518964.84</v>
      </c>
      <c r="O4828" s="162">
        <f>MIN(K4828,L4828,M4828,N4828)</f>
        <v/>
      </c>
      <c r="P4828" s="162">
        <f>MAX(K4828,L4828,M4828,N4828)</f>
        <v/>
      </c>
      <c r="Q4828" s="162">
        <f>MEDIAN(K4828,L4828,M4828,N4828)</f>
        <v/>
      </c>
      <c r="R4828" s="162">
        <f>AVERAGE(K4828,L4828,M4828,N4828)</f>
        <v/>
      </c>
      <c r="S4828" s="162">
        <f>AVERAGE(O4828,Q4828)</f>
        <v/>
      </c>
      <c r="T4828" s="162">
        <f>AVERAGE(P4828,Q4828)</f>
        <v/>
      </c>
      <c r="U4828" s="41">
        <f>STDEVA(K4828,L4828,M4828,N4828)</f>
        <v/>
      </c>
      <c r="V4828" s="42">
        <f>U4828/Q4828</f>
        <v/>
      </c>
      <c r="W4828" s="43">
        <f>IF(X4828=O4828,"MENOR",IF(X4828=S4828,"PROM[MEN-MED]","PROMEDIO"))</f>
        <v/>
      </c>
      <c r="X4828" s="163">
        <f>IF(V4828&lt;=300%,O4828,IF(AND(V4828&gt;100%,V4828&lt;=150%),S4828,R4828))</f>
        <v/>
      </c>
      <c r="Y4828" s="162">
        <f>ROUND(X4828,0)</f>
        <v/>
      </c>
    </row>
    <row r="4829" ht="15.75" customHeight="1">
      <c r="B4829" s="32" t="inlineStr">
        <is>
          <t>6.5</t>
        </is>
      </c>
      <c r="C4829" s="32" t="n">
        <v>8714199</v>
      </c>
      <c r="D4829" s="59" t="inlineStr">
        <is>
          <t>CAMBIO DE VENTILADOR CON ACOPLE HIDRAULICO</t>
        </is>
      </c>
      <c r="E4829" s="56" t="inlineStr">
        <is>
          <t>cambio de ventilador con acople hidraulico</t>
        </is>
      </c>
      <c r="F4829" s="32" t="inlineStr">
        <is>
          <t>Unidad</t>
        </is>
      </c>
      <c r="G4829" s="35" t="inlineStr">
        <is>
          <t>suministro</t>
        </is>
      </c>
      <c r="H4829" s="159" t="n">
        <v>957534</v>
      </c>
      <c r="I4829" s="37" t="n">
        <v>158.91</v>
      </c>
      <c r="J4829" s="37" t="n">
        <v>151.76</v>
      </c>
      <c r="K4829" s="160">
        <f>H4829*(I4829/J4829)</f>
        <v/>
      </c>
      <c r="L4829" s="159" t="n">
        <v>1166070.2067</v>
      </c>
      <c r="M4829" s="159" t="n">
        <v>1132107</v>
      </c>
      <c r="N4829" s="159" t="n">
        <v>1222675.56</v>
      </c>
      <c r="O4829" s="162">
        <f>MIN(K4829,L4829,M4829,N4829)</f>
        <v/>
      </c>
      <c r="P4829" s="162">
        <f>MAX(K4829,L4829,M4829,N4829)</f>
        <v/>
      </c>
      <c r="Q4829" s="162">
        <f>MEDIAN(K4829,L4829,M4829,N4829)</f>
        <v/>
      </c>
      <c r="R4829" s="162">
        <f>AVERAGE(K4829,L4829,M4829,N4829)</f>
        <v/>
      </c>
      <c r="S4829" s="162">
        <f>AVERAGE(O4829,Q4829)</f>
        <v/>
      </c>
      <c r="T4829" s="162">
        <f>AVERAGE(P4829,Q4829)</f>
        <v/>
      </c>
      <c r="U4829" s="41">
        <f>STDEVA(K4829,L4829,M4829,N4829)</f>
        <v/>
      </c>
      <c r="V4829" s="42">
        <f>U4829/Q4829</f>
        <v/>
      </c>
      <c r="W4829" s="43">
        <f>IF(X4829=O4829,"MENOR",IF(X4829=S4829,"PROM[MEN-MED]","PROMEDIO"))</f>
        <v/>
      </c>
      <c r="X4829" s="163">
        <f>IF(V4829&lt;=300%,O4829,IF(AND(V4829&gt;100%,V4829&lt;=150%),S4829,R4829))</f>
        <v/>
      </c>
      <c r="Y4829" s="162">
        <f>ROUND(X4829,0)</f>
        <v/>
      </c>
    </row>
    <row r="4830" ht="15.75" customHeight="1">
      <c r="B4830" s="32" t="inlineStr">
        <is>
          <t>6.6</t>
        </is>
      </c>
      <c r="C4830" s="32" t="n">
        <v>8714199</v>
      </c>
      <c r="D4830" s="59" t="inlineStr">
        <is>
          <t>CAMBIO DE POLEA DEL VENTILADOR</t>
        </is>
      </c>
      <c r="E4830" s="56" t="inlineStr">
        <is>
          <t>cambio de polea del ventilador</t>
        </is>
      </c>
      <c r="F4830" s="32" t="inlineStr">
        <is>
          <t>Unidad</t>
        </is>
      </c>
      <c r="G4830" s="35" t="inlineStr">
        <is>
          <t>suministro</t>
        </is>
      </c>
      <c r="H4830" s="159" t="n">
        <v>410372</v>
      </c>
      <c r="I4830" s="37" t="n">
        <v>158.91</v>
      </c>
      <c r="J4830" s="37" t="n">
        <v>151.76</v>
      </c>
      <c r="K4830" s="160">
        <f>H4830*(I4830/J4830)</f>
        <v/>
      </c>
      <c r="L4830" s="159" t="n">
        <v>499744.665</v>
      </c>
      <c r="M4830" s="159" t="n">
        <v>485189</v>
      </c>
      <c r="N4830" s="159" t="n">
        <v>524004.12</v>
      </c>
      <c r="O4830" s="162">
        <f>MIN(K4830,L4830,M4830,N4830)</f>
        <v/>
      </c>
      <c r="P4830" s="162">
        <f>MAX(K4830,L4830,M4830,N4830)</f>
        <v/>
      </c>
      <c r="Q4830" s="162">
        <f>MEDIAN(K4830,L4830,M4830,N4830)</f>
        <v/>
      </c>
      <c r="R4830" s="162">
        <f>AVERAGE(K4830,L4830,M4830,N4830)</f>
        <v/>
      </c>
      <c r="S4830" s="162">
        <f>AVERAGE(O4830,Q4830)</f>
        <v/>
      </c>
      <c r="T4830" s="162">
        <f>AVERAGE(P4830,Q4830)</f>
        <v/>
      </c>
      <c r="U4830" s="41">
        <f>STDEVA(K4830,L4830,M4830,N4830)</f>
        <v/>
      </c>
      <c r="V4830" s="42">
        <f>U4830/Q4830</f>
        <v/>
      </c>
      <c r="W4830" s="43">
        <f>IF(X4830=O4830,"MENOR",IF(X4830=S4830,"PROM[MEN-MED]","PROMEDIO"))</f>
        <v/>
      </c>
      <c r="X4830" s="163">
        <f>IF(V4830&lt;=300%,O4830,IF(AND(V4830&gt;100%,V4830&lt;=150%),S4830,R4830))</f>
        <v/>
      </c>
      <c r="Y4830" s="162">
        <f>ROUND(X4830,0)</f>
        <v/>
      </c>
    </row>
    <row r="4831" ht="15.75" customHeight="1">
      <c r="B4831" s="32" t="inlineStr">
        <is>
          <t>6.7</t>
        </is>
      </c>
      <c r="C4831" s="32" t="n">
        <v>8714199</v>
      </c>
      <c r="D4831" s="59" t="inlineStr">
        <is>
          <t xml:space="preserve">CAMBIO DE CORREA TRAPESOIDAL  DEL VENTILADOR Y DEL GENERADOR </t>
        </is>
      </c>
      <c r="E4831" s="34" t="inlineStr">
        <is>
          <t xml:space="preserve">cambio de correa trapesoidal  del ventilador y del generador </t>
        </is>
      </c>
      <c r="F4831" s="32" t="inlineStr">
        <is>
          <t>Unidad</t>
        </is>
      </c>
      <c r="G4831" s="35" t="inlineStr">
        <is>
          <t>suministro</t>
        </is>
      </c>
      <c r="H4831" s="159" t="n">
        <v>547162</v>
      </c>
      <c r="I4831" s="37" t="n">
        <v>158.91</v>
      </c>
      <c r="J4831" s="37" t="n">
        <v>151.76</v>
      </c>
      <c r="K4831" s="160">
        <f>H4831*(I4831/J4831)</f>
        <v/>
      </c>
      <c r="L4831" s="159" t="n">
        <v>679139.7711</v>
      </c>
      <c r="M4831" s="159" t="n">
        <v>659359</v>
      </c>
      <c r="N4831" s="159" t="n">
        <v>712107.72</v>
      </c>
      <c r="O4831" s="162">
        <f>MIN(K4831,L4831,M4831,N4831)</f>
        <v/>
      </c>
      <c r="P4831" s="162">
        <f>MAX(K4831,L4831,M4831,N4831)</f>
        <v/>
      </c>
      <c r="Q4831" s="162">
        <f>MEDIAN(K4831,L4831,M4831,N4831)</f>
        <v/>
      </c>
      <c r="R4831" s="162">
        <f>AVERAGE(K4831,L4831,M4831,N4831)</f>
        <v/>
      </c>
      <c r="S4831" s="162">
        <f>AVERAGE(O4831,Q4831)</f>
        <v/>
      </c>
      <c r="T4831" s="162">
        <f>AVERAGE(P4831,Q4831)</f>
        <v/>
      </c>
      <c r="U4831" s="41">
        <f>STDEVA(K4831,L4831,M4831,N4831)</f>
        <v/>
      </c>
      <c r="V4831" s="42">
        <f>U4831/Q4831</f>
        <v/>
      </c>
      <c r="W4831" s="43">
        <f>IF(X4831=O4831,"MENOR",IF(X4831=S4831,"PROM[MEN-MED]","PROMEDIO"))</f>
        <v/>
      </c>
      <c r="X4831" s="163">
        <f>IF(V4831&lt;=300%,O4831,IF(AND(V4831&gt;100%,V4831&lt;=150%),S4831,R4831))</f>
        <v/>
      </c>
      <c r="Y4831" s="162">
        <f>ROUND(X4831,0)</f>
        <v/>
      </c>
    </row>
    <row r="4832" ht="15.75" customHeight="1">
      <c r="B4832" s="32" t="inlineStr">
        <is>
          <t>6.8</t>
        </is>
      </c>
      <c r="C4832" s="32" t="n">
        <v>8714199</v>
      </c>
      <c r="D4832" s="59" t="inlineStr">
        <is>
          <t>CAMBIO DE TUBO DEL ENFRIADOR DE ACEITE</t>
        </is>
      </c>
      <c r="E4832" s="34" t="inlineStr">
        <is>
          <t>cambio de tubo del enfriador de aceite</t>
        </is>
      </c>
      <c r="F4832" s="32" t="inlineStr">
        <is>
          <t>Unidad</t>
        </is>
      </c>
      <c r="G4832" s="35" t="inlineStr">
        <is>
          <t>suministro</t>
        </is>
      </c>
      <c r="H4832" s="159" t="n">
        <v>410372</v>
      </c>
      <c r="I4832" s="37" t="n">
        <v>158.91</v>
      </c>
      <c r="J4832" s="37" t="n">
        <v>151.76</v>
      </c>
      <c r="K4832" s="160">
        <f>H4832*(I4832/J4832)</f>
        <v/>
      </c>
      <c r="L4832" s="159" t="n">
        <v>504549.6232</v>
      </c>
      <c r="M4832" s="159" t="n">
        <v>489854</v>
      </c>
      <c r="N4832" s="159" t="n">
        <v>529042.3199999999</v>
      </c>
      <c r="O4832" s="162">
        <f>MIN(K4832,L4832,M4832,N4832)</f>
        <v/>
      </c>
      <c r="P4832" s="162">
        <f>MAX(K4832,L4832,M4832,N4832)</f>
        <v/>
      </c>
      <c r="Q4832" s="162">
        <f>MEDIAN(K4832,L4832,M4832,N4832)</f>
        <v/>
      </c>
      <c r="R4832" s="162">
        <f>AVERAGE(K4832,L4832,M4832,N4832)</f>
        <v/>
      </c>
      <c r="S4832" s="162">
        <f>AVERAGE(O4832,Q4832)</f>
        <v/>
      </c>
      <c r="T4832" s="162">
        <f>AVERAGE(P4832,Q4832)</f>
        <v/>
      </c>
      <c r="U4832" s="41">
        <f>STDEVA(K4832,L4832,M4832,N4832)</f>
        <v/>
      </c>
      <c r="V4832" s="42">
        <f>U4832/Q4832</f>
        <v/>
      </c>
      <c r="W4832" s="43">
        <f>IF(X4832=O4832,"MENOR",IF(X4832=S4832,"PROM[MEN-MED]","PROMEDIO"))</f>
        <v/>
      </c>
      <c r="X4832" s="163">
        <f>IF(V4832&lt;=300%,O4832,IF(AND(V4832&gt;100%,V4832&lt;=150%),S4832,R4832))</f>
        <v/>
      </c>
      <c r="Y4832" s="162">
        <f>ROUND(X4832,0)</f>
        <v/>
      </c>
    </row>
    <row r="4833" ht="15.75" customHeight="1">
      <c r="B4833" s="32" t="inlineStr">
        <is>
          <t>6.9</t>
        </is>
      </c>
      <c r="C4833" s="32" t="n">
        <v>8714199</v>
      </c>
      <c r="D4833" s="59" t="inlineStr">
        <is>
          <t>CAMBIO DE MANGUERA DE DERIVACION DE AGUA NO.1</t>
        </is>
      </c>
      <c r="E4833" s="34" t="inlineStr">
        <is>
          <t>cambio de manguera de derivacion de agua no.1</t>
        </is>
      </c>
      <c r="F4833" s="32" t="inlineStr">
        <is>
          <t>Unidad</t>
        </is>
      </c>
      <c r="G4833" s="35" t="inlineStr">
        <is>
          <t>suministro</t>
        </is>
      </c>
      <c r="H4833" s="159" t="n">
        <v>136791</v>
      </c>
      <c r="I4833" s="37" t="n">
        <v>158.91</v>
      </c>
      <c r="J4833" s="37" t="n">
        <v>151.76</v>
      </c>
      <c r="K4833" s="160">
        <f>H4833*(I4833/J4833)</f>
        <v/>
      </c>
      <c r="L4833" s="159" t="n">
        <v>169785.2016</v>
      </c>
      <c r="M4833" s="159" t="n">
        <v>164840</v>
      </c>
      <c r="N4833" s="159" t="n">
        <v>178027.2</v>
      </c>
      <c r="O4833" s="162">
        <f>MIN(K4833,L4833,M4833,N4833)</f>
        <v/>
      </c>
      <c r="P4833" s="162">
        <f>MAX(K4833,L4833,M4833,N4833)</f>
        <v/>
      </c>
      <c r="Q4833" s="162">
        <f>MEDIAN(K4833,L4833,M4833,N4833)</f>
        <v/>
      </c>
      <c r="R4833" s="162">
        <f>AVERAGE(K4833,L4833,M4833,N4833)</f>
        <v/>
      </c>
      <c r="S4833" s="162">
        <f>AVERAGE(O4833,Q4833)</f>
        <v/>
      </c>
      <c r="T4833" s="162">
        <f>AVERAGE(P4833,Q4833)</f>
        <v/>
      </c>
      <c r="U4833" s="41">
        <f>STDEVA(K4833,L4833,M4833,N4833)</f>
        <v/>
      </c>
      <c r="V4833" s="42">
        <f>U4833/Q4833</f>
        <v/>
      </c>
      <c r="W4833" s="43">
        <f>IF(X4833=O4833,"MENOR",IF(X4833=S4833,"PROM[MEN-MED]","PROMEDIO"))</f>
        <v/>
      </c>
      <c r="X4833" s="163">
        <f>IF(V4833&lt;=300%,O4833,IF(AND(V4833&gt;100%,V4833&lt;=150%),S4833,R4833))</f>
        <v/>
      </c>
      <c r="Y4833" s="162">
        <f>ROUND(X4833,0)</f>
        <v/>
      </c>
    </row>
    <row r="4834" ht="15.75" customHeight="1">
      <c r="B4834" s="32" t="inlineStr">
        <is>
          <t>6.10</t>
        </is>
      </c>
      <c r="C4834" s="32" t="n">
        <v>8714199</v>
      </c>
      <c r="D4834" s="59" t="inlineStr">
        <is>
          <t>CAMBIO DE MANGUERA DE DERIVACION DE AGUA NO.2</t>
        </is>
      </c>
      <c r="E4834" s="34" t="inlineStr">
        <is>
          <t>cambio de manguera de derivacion de agua no.2</t>
        </is>
      </c>
      <c r="F4834" s="32" t="inlineStr">
        <is>
          <t>Unidad</t>
        </is>
      </c>
      <c r="G4834" s="35" t="inlineStr">
        <is>
          <t>suministro</t>
        </is>
      </c>
      <c r="H4834" s="159" t="n">
        <v>136791</v>
      </c>
      <c r="I4834" s="37" t="n">
        <v>158.91</v>
      </c>
      <c r="J4834" s="37" t="n">
        <v>151.76</v>
      </c>
      <c r="K4834" s="160">
        <f>H4834*(I4834/J4834)</f>
        <v/>
      </c>
      <c r="L4834" s="159" t="n">
        <v>169785.2016</v>
      </c>
      <c r="M4834" s="159" t="n">
        <v>164840</v>
      </c>
      <c r="N4834" s="159" t="n">
        <v>178027.2</v>
      </c>
      <c r="O4834" s="162">
        <f>MIN(K4834,L4834,M4834,N4834)</f>
        <v/>
      </c>
      <c r="P4834" s="162">
        <f>MAX(K4834,L4834,M4834,N4834)</f>
        <v/>
      </c>
      <c r="Q4834" s="162">
        <f>MEDIAN(K4834,L4834,M4834,N4834)</f>
        <v/>
      </c>
      <c r="R4834" s="162">
        <f>AVERAGE(K4834,L4834,M4834,N4834)</f>
        <v/>
      </c>
      <c r="S4834" s="162">
        <f>AVERAGE(O4834,Q4834)</f>
        <v/>
      </c>
      <c r="T4834" s="162">
        <f>AVERAGE(P4834,Q4834)</f>
        <v/>
      </c>
      <c r="U4834" s="41">
        <f>STDEVA(K4834,L4834,M4834,N4834)</f>
        <v/>
      </c>
      <c r="V4834" s="42">
        <f>U4834/Q4834</f>
        <v/>
      </c>
      <c r="W4834" s="43">
        <f>IF(X4834=O4834,"MENOR",IF(X4834=S4834,"PROM[MEN-MED]","PROMEDIO"))</f>
        <v/>
      </c>
      <c r="X4834" s="163">
        <f>IF(V4834&lt;=300%,O4834,IF(AND(V4834&gt;100%,V4834&lt;=150%),S4834,R4834))</f>
        <v/>
      </c>
      <c r="Y4834" s="162">
        <f>ROUND(X4834,0)</f>
        <v/>
      </c>
    </row>
    <row r="4835" ht="15.75" customHeight="1">
      <c r="B4835" s="32" t="inlineStr">
        <is>
          <t>6.11</t>
        </is>
      </c>
      <c r="C4835" s="32" t="n">
        <v>8714199</v>
      </c>
      <c r="D4835" s="59" t="inlineStr">
        <is>
          <t>CAMBIO DE MANGUERA DE DERIVACION DE AGUA NO.3</t>
        </is>
      </c>
      <c r="E4835" s="34" t="inlineStr">
        <is>
          <t>cambio de manguera de derivacion de agua no.3</t>
        </is>
      </c>
      <c r="F4835" s="32" t="inlineStr">
        <is>
          <t>Unidad</t>
        </is>
      </c>
      <c r="G4835" s="35" t="inlineStr">
        <is>
          <t>suministro</t>
        </is>
      </c>
      <c r="H4835" s="159" t="n">
        <v>136791</v>
      </c>
      <c r="I4835" s="37" t="n">
        <v>158.91</v>
      </c>
      <c r="J4835" s="37" t="n">
        <v>151.76</v>
      </c>
      <c r="K4835" s="160">
        <f>H4835*(I4835/J4835)</f>
        <v/>
      </c>
      <c r="L4835" s="159" t="n">
        <v>168183.5449</v>
      </c>
      <c r="M4835" s="159" t="n">
        <v>163285</v>
      </c>
      <c r="N4835" s="159" t="n">
        <v>176347.8</v>
      </c>
      <c r="O4835" s="162">
        <f>MIN(K4835,L4835,M4835,N4835)</f>
        <v/>
      </c>
      <c r="P4835" s="162">
        <f>MAX(K4835,L4835,M4835,N4835)</f>
        <v/>
      </c>
      <c r="Q4835" s="162">
        <f>MEDIAN(K4835,L4835,M4835,N4835)</f>
        <v/>
      </c>
      <c r="R4835" s="162">
        <f>AVERAGE(K4835,L4835,M4835,N4835)</f>
        <v/>
      </c>
      <c r="S4835" s="162">
        <f>AVERAGE(O4835,Q4835)</f>
        <v/>
      </c>
      <c r="T4835" s="162">
        <f>AVERAGE(P4835,Q4835)</f>
        <v/>
      </c>
      <c r="U4835" s="41">
        <f>STDEVA(K4835,L4835,M4835,N4835)</f>
        <v/>
      </c>
      <c r="V4835" s="42">
        <f>U4835/Q4835</f>
        <v/>
      </c>
      <c r="W4835" s="43">
        <f>IF(X4835=O4835,"MENOR",IF(X4835=S4835,"PROM[MEN-MED]","PROMEDIO"))</f>
        <v/>
      </c>
      <c r="X4835" s="163">
        <f>IF(V4835&lt;=300%,O4835,IF(AND(V4835&gt;100%,V4835&lt;=150%),S4835,R4835))</f>
        <v/>
      </c>
      <c r="Y4835" s="162">
        <f>ROUND(X4835,0)</f>
        <v/>
      </c>
    </row>
    <row r="4836" ht="15.75" customHeight="1">
      <c r="B4836" s="32" t="inlineStr">
        <is>
          <t>6.12</t>
        </is>
      </c>
      <c r="C4836" s="32" t="n">
        <v>8714199</v>
      </c>
      <c r="D4836" s="59" t="inlineStr">
        <is>
          <t>CAMBIO DE MANGUERA DE DERIVACION DE AGUA NO.4</t>
        </is>
      </c>
      <c r="E4836" s="34" t="inlineStr">
        <is>
          <t>cambio de manguera de derivacion de agua no.4</t>
        </is>
      </c>
      <c r="F4836" s="32" t="inlineStr">
        <is>
          <t>Unidad</t>
        </is>
      </c>
      <c r="G4836" s="35" t="inlineStr">
        <is>
          <t>suministro</t>
        </is>
      </c>
      <c r="H4836" s="159" t="n">
        <v>410372</v>
      </c>
      <c r="I4836" s="37" t="n">
        <v>158.91</v>
      </c>
      <c r="J4836" s="37" t="n">
        <v>151.76</v>
      </c>
      <c r="K4836" s="160">
        <f>H4836*(I4836/J4836)</f>
        <v/>
      </c>
      <c r="L4836" s="159" t="n">
        <v>504549.6232</v>
      </c>
      <c r="M4836" s="159" t="n">
        <v>489854</v>
      </c>
      <c r="N4836" s="159" t="n">
        <v>529042.3199999999</v>
      </c>
      <c r="O4836" s="162">
        <f>MIN(K4836,L4836,M4836,N4836)</f>
        <v/>
      </c>
      <c r="P4836" s="162">
        <f>MAX(K4836,L4836,M4836,N4836)</f>
        <v/>
      </c>
      <c r="Q4836" s="162">
        <f>MEDIAN(K4836,L4836,M4836,N4836)</f>
        <v/>
      </c>
      <c r="R4836" s="162">
        <f>AVERAGE(K4836,L4836,M4836,N4836)</f>
        <v/>
      </c>
      <c r="S4836" s="162">
        <f>AVERAGE(O4836,Q4836)</f>
        <v/>
      </c>
      <c r="T4836" s="162">
        <f>AVERAGE(P4836,Q4836)</f>
        <v/>
      </c>
      <c r="U4836" s="41">
        <f>STDEVA(K4836,L4836,M4836,N4836)</f>
        <v/>
      </c>
      <c r="V4836" s="42">
        <f>U4836/Q4836</f>
        <v/>
      </c>
      <c r="W4836" s="43">
        <f>IF(X4836=O4836,"MENOR",IF(X4836=S4836,"PROM[MEN-MED]","PROMEDIO"))</f>
        <v/>
      </c>
      <c r="X4836" s="163">
        <f>IF(V4836&lt;=300%,O4836,IF(AND(V4836&gt;100%,V4836&lt;=150%),S4836,R4836))</f>
        <v/>
      </c>
      <c r="Y4836" s="162">
        <f>ROUND(X4836,0)</f>
        <v/>
      </c>
    </row>
    <row r="4837" ht="15.75" customHeight="1">
      <c r="B4837" s="32" t="inlineStr">
        <is>
          <t>6.13</t>
        </is>
      </c>
      <c r="C4837" s="32" t="n">
        <v>8714199</v>
      </c>
      <c r="D4837" s="59" t="inlineStr">
        <is>
          <t>CAMBIO DE MANGUERA DE DERIVACION DE AGUA NO.5</t>
        </is>
      </c>
      <c r="E4837" s="34" t="inlineStr">
        <is>
          <t>cambio de manguera de derivacion de agua no.5</t>
        </is>
      </c>
      <c r="F4837" s="32" t="inlineStr">
        <is>
          <t>Unidad</t>
        </is>
      </c>
      <c r="G4837" s="35" t="inlineStr">
        <is>
          <t>suministro</t>
        </is>
      </c>
      <c r="H4837" s="159" t="n">
        <v>410372</v>
      </c>
      <c r="I4837" s="37" t="n">
        <v>158.91</v>
      </c>
      <c r="J4837" s="37" t="n">
        <v>151.76</v>
      </c>
      <c r="K4837" s="160">
        <f>H4837*(I4837/J4837)</f>
        <v/>
      </c>
      <c r="L4837" s="159" t="n">
        <v>514160.5511</v>
      </c>
      <c r="M4837" s="159" t="n">
        <v>499185</v>
      </c>
      <c r="N4837" s="159" t="n">
        <v>539119.8</v>
      </c>
      <c r="O4837" s="162">
        <f>MIN(K4837,L4837,M4837,N4837)</f>
        <v/>
      </c>
      <c r="P4837" s="162">
        <f>MAX(K4837,L4837,M4837,N4837)</f>
        <v/>
      </c>
      <c r="Q4837" s="162">
        <f>MEDIAN(K4837,L4837,M4837,N4837)</f>
        <v/>
      </c>
      <c r="R4837" s="162">
        <f>AVERAGE(K4837,L4837,M4837,N4837)</f>
        <v/>
      </c>
      <c r="S4837" s="162">
        <f>AVERAGE(O4837,Q4837)</f>
        <v/>
      </c>
      <c r="T4837" s="162">
        <f>AVERAGE(P4837,Q4837)</f>
        <v/>
      </c>
      <c r="U4837" s="41">
        <f>STDEVA(K4837,L4837,M4837,N4837)</f>
        <v/>
      </c>
      <c r="V4837" s="42">
        <f>U4837/Q4837</f>
        <v/>
      </c>
      <c r="W4837" s="43">
        <f>IF(X4837=O4837,"MENOR",IF(X4837=S4837,"PROM[MEN-MED]","PROMEDIO"))</f>
        <v/>
      </c>
      <c r="X4837" s="163">
        <f>IF(V4837&lt;=300%,O4837,IF(AND(V4837&gt;100%,V4837&lt;=150%),S4837,R4837))</f>
        <v/>
      </c>
      <c r="Y4837" s="162">
        <f>ROUND(X4837,0)</f>
        <v/>
      </c>
    </row>
    <row r="4838" ht="15.75" customHeight="1">
      <c r="B4838" s="32" t="inlineStr">
        <is>
          <t>6.14</t>
        </is>
      </c>
      <c r="C4838" s="32" t="n">
        <v>8714199</v>
      </c>
      <c r="D4838" s="59" t="inlineStr">
        <is>
          <t>CAMBIO DE MANGUERA DEL ENFRIADOR DE ACEITE</t>
        </is>
      </c>
      <c r="E4838" s="34" t="inlineStr">
        <is>
          <t>cambio de manguera del enfriador de aceite</t>
        </is>
      </c>
      <c r="F4838" s="32" t="inlineStr">
        <is>
          <t>Unidad</t>
        </is>
      </c>
      <c r="G4838" s="35" t="inlineStr">
        <is>
          <t>suministro</t>
        </is>
      </c>
      <c r="H4838" s="159" t="n">
        <v>273581</v>
      </c>
      <c r="I4838" s="37" t="n">
        <v>158.91</v>
      </c>
      <c r="J4838" s="37" t="n">
        <v>151.76</v>
      </c>
      <c r="K4838" s="160">
        <f>H4838*(I4838/J4838)</f>
        <v/>
      </c>
      <c r="L4838" s="159" t="n">
        <v>329959.4753</v>
      </c>
      <c r="M4838" s="159" t="n">
        <v>320349</v>
      </c>
      <c r="N4838" s="159" t="n">
        <v>345976.92</v>
      </c>
      <c r="O4838" s="162">
        <f>MIN(K4838,L4838,M4838,N4838)</f>
        <v/>
      </c>
      <c r="P4838" s="162">
        <f>MAX(K4838,L4838,M4838,N4838)</f>
        <v/>
      </c>
      <c r="Q4838" s="162">
        <f>MEDIAN(K4838,L4838,M4838,N4838)</f>
        <v/>
      </c>
      <c r="R4838" s="162">
        <f>AVERAGE(K4838,L4838,M4838,N4838)</f>
        <v/>
      </c>
      <c r="S4838" s="162">
        <f>AVERAGE(O4838,Q4838)</f>
        <v/>
      </c>
      <c r="T4838" s="162">
        <f>AVERAGE(P4838,Q4838)</f>
        <v/>
      </c>
      <c r="U4838" s="41">
        <f>STDEVA(K4838,L4838,M4838,N4838)</f>
        <v/>
      </c>
      <c r="V4838" s="42">
        <f>U4838/Q4838</f>
        <v/>
      </c>
      <c r="W4838" s="43">
        <f>IF(X4838=O4838,"MENOR",IF(X4838=S4838,"PROM[MEN-MED]","PROMEDIO"))</f>
        <v/>
      </c>
      <c r="X4838" s="163">
        <f>IF(V4838&lt;=300%,O4838,IF(AND(V4838&gt;100%,V4838&lt;=150%),S4838,R4838))</f>
        <v/>
      </c>
      <c r="Y4838" s="162">
        <f>ROUND(X4838,0)</f>
        <v/>
      </c>
    </row>
    <row r="4839" ht="15.75" customHeight="1">
      <c r="B4839" s="32" t="inlineStr">
        <is>
          <t>6.15</t>
        </is>
      </c>
      <c r="C4839" s="32" t="n">
        <v>8714199</v>
      </c>
      <c r="D4839" s="59" t="inlineStr">
        <is>
          <t>CAMBIO DE MANGUERA DEL ENFRIADOR DE ACEITE NO.2</t>
        </is>
      </c>
      <c r="E4839" s="34" t="inlineStr">
        <is>
          <t>cambio de manguera del enfriador de aceite no.2</t>
        </is>
      </c>
      <c r="F4839" s="32" t="inlineStr">
        <is>
          <t>Unidad</t>
        </is>
      </c>
      <c r="G4839" s="35" t="inlineStr">
        <is>
          <t>suministro</t>
        </is>
      </c>
      <c r="H4839" s="159" t="n">
        <v>273581</v>
      </c>
      <c r="I4839" s="37" t="n">
        <v>158.91</v>
      </c>
      <c r="J4839" s="37" t="n">
        <v>151.76</v>
      </c>
      <c r="K4839" s="160">
        <f>H4839*(I4839/J4839)</f>
        <v/>
      </c>
      <c r="L4839" s="159" t="n">
        <v>333162.7649</v>
      </c>
      <c r="M4839" s="159" t="n">
        <v>323459</v>
      </c>
      <c r="N4839" s="159" t="n">
        <v>349335.72</v>
      </c>
      <c r="O4839" s="162">
        <f>MIN(K4839,L4839,M4839,N4839)</f>
        <v/>
      </c>
      <c r="P4839" s="162">
        <f>MAX(K4839,L4839,M4839,N4839)</f>
        <v/>
      </c>
      <c r="Q4839" s="162">
        <f>MEDIAN(K4839,L4839,M4839,N4839)</f>
        <v/>
      </c>
      <c r="R4839" s="162">
        <f>AVERAGE(K4839,L4839,M4839,N4839)</f>
        <v/>
      </c>
      <c r="S4839" s="162">
        <f>AVERAGE(O4839,Q4839)</f>
        <v/>
      </c>
      <c r="T4839" s="162">
        <f>AVERAGE(P4839,Q4839)</f>
        <v/>
      </c>
      <c r="U4839" s="41">
        <f>STDEVA(K4839,L4839,M4839,N4839)</f>
        <v/>
      </c>
      <c r="V4839" s="42">
        <f>U4839/Q4839</f>
        <v/>
      </c>
      <c r="W4839" s="43">
        <f>IF(X4839=O4839,"MENOR",IF(X4839=S4839,"PROM[MEN-MED]","PROMEDIO"))</f>
        <v/>
      </c>
      <c r="X4839" s="163">
        <f>IF(V4839&lt;=300%,O4839,IF(AND(V4839&gt;100%,V4839&lt;=150%),S4839,R4839))</f>
        <v/>
      </c>
      <c r="Y4839" s="162">
        <f>ROUND(X4839,0)</f>
        <v/>
      </c>
    </row>
    <row r="4840" ht="15.75" customHeight="1">
      <c r="B4840" s="32" t="inlineStr">
        <is>
          <t>6.16</t>
        </is>
      </c>
      <c r="C4840" s="32" t="n">
        <v>8714199</v>
      </c>
      <c r="D4840" s="59" t="inlineStr">
        <is>
          <t xml:space="preserve">CAMBIO DE CONJUNTO DE LA BOMBA DE AGUA </t>
        </is>
      </c>
      <c r="E4840" s="34" t="inlineStr">
        <is>
          <t xml:space="preserve">cambio de conjunto de la bomba de agua </t>
        </is>
      </c>
      <c r="F4840" s="32" t="inlineStr">
        <is>
          <t>Unidad</t>
        </is>
      </c>
      <c r="G4840" s="35" t="inlineStr">
        <is>
          <t>suministro</t>
        </is>
      </c>
      <c r="H4840" s="159" t="n">
        <v>1094324</v>
      </c>
      <c r="I4840" s="37" t="n">
        <v>158.91</v>
      </c>
      <c r="J4840" s="37" t="n">
        <v>151.76</v>
      </c>
      <c r="K4840" s="160">
        <f>H4840*(I4840/J4840)</f>
        <v/>
      </c>
      <c r="L4840" s="159" t="n">
        <v>1332652.1068</v>
      </c>
      <c r="M4840" s="159" t="n">
        <v>1293837</v>
      </c>
      <c r="N4840" s="159" t="n">
        <v>1397343.96</v>
      </c>
      <c r="O4840" s="162">
        <f>MIN(K4840,L4840,M4840,N4840)</f>
        <v/>
      </c>
      <c r="P4840" s="162">
        <f>MAX(K4840,L4840,M4840,N4840)</f>
        <v/>
      </c>
      <c r="Q4840" s="162">
        <f>MEDIAN(K4840,L4840,M4840,N4840)</f>
        <v/>
      </c>
      <c r="R4840" s="162">
        <f>AVERAGE(K4840,L4840,M4840,N4840)</f>
        <v/>
      </c>
      <c r="S4840" s="162">
        <f>AVERAGE(O4840,Q4840)</f>
        <v/>
      </c>
      <c r="T4840" s="162">
        <f>AVERAGE(P4840,Q4840)</f>
        <v/>
      </c>
      <c r="U4840" s="41">
        <f>STDEVA(K4840,L4840,M4840,N4840)</f>
        <v/>
      </c>
      <c r="V4840" s="42">
        <f>U4840/Q4840</f>
        <v/>
      </c>
      <c r="W4840" s="43">
        <f>IF(X4840=O4840,"MENOR",IF(X4840=S4840,"PROM[MEN-MED]","PROMEDIO"))</f>
        <v/>
      </c>
      <c r="X4840" s="163">
        <f>IF(V4840&lt;=300%,O4840,IF(AND(V4840&gt;100%,V4840&lt;=150%),S4840,R4840))</f>
        <v/>
      </c>
      <c r="Y4840" s="162">
        <f>ROUND(X4840,0)</f>
        <v/>
      </c>
    </row>
    <row r="4841" ht="15.75" customHeight="1">
      <c r="B4841" s="32" t="inlineStr">
        <is>
          <t>6.17</t>
        </is>
      </c>
      <c r="C4841" s="32" t="n">
        <v>8714199</v>
      </c>
      <c r="D4841" s="59" t="inlineStr">
        <is>
          <t xml:space="preserve">CAMBIO DE JUNTA DE LA BOMBA DE AGUA </t>
        </is>
      </c>
      <c r="E4841" s="34" t="inlineStr">
        <is>
          <t xml:space="preserve">cambio de junta de la bomba de agua </t>
        </is>
      </c>
      <c r="F4841" s="32" t="inlineStr">
        <is>
          <t>Unidad</t>
        </is>
      </c>
      <c r="G4841" s="35" t="inlineStr">
        <is>
          <t>suministro</t>
        </is>
      </c>
      <c r="H4841" s="159" t="n">
        <v>1094324</v>
      </c>
      <c r="I4841" s="37" t="n">
        <v>158.91</v>
      </c>
      <c r="J4841" s="37" t="n">
        <v>151.76</v>
      </c>
      <c r="K4841" s="160">
        <f>H4841*(I4841/J4841)</f>
        <v/>
      </c>
      <c r="L4841" s="159" t="n">
        <v>1358279.5422</v>
      </c>
      <c r="M4841" s="159" t="n">
        <v>1318718</v>
      </c>
      <c r="N4841" s="159" t="n">
        <v>1424215.44</v>
      </c>
      <c r="O4841" s="162">
        <f>MIN(K4841,L4841,M4841,N4841)</f>
        <v/>
      </c>
      <c r="P4841" s="162">
        <f>MAX(K4841,L4841,M4841,N4841)</f>
        <v/>
      </c>
      <c r="Q4841" s="162">
        <f>MEDIAN(K4841,L4841,M4841,N4841)</f>
        <v/>
      </c>
      <c r="R4841" s="162">
        <f>AVERAGE(K4841,L4841,M4841,N4841)</f>
        <v/>
      </c>
      <c r="S4841" s="162">
        <f>AVERAGE(O4841,Q4841)</f>
        <v/>
      </c>
      <c r="T4841" s="162">
        <f>AVERAGE(P4841,Q4841)</f>
        <v/>
      </c>
      <c r="U4841" s="41">
        <f>STDEVA(K4841,L4841,M4841,N4841)</f>
        <v/>
      </c>
      <c r="V4841" s="42">
        <f>U4841/Q4841</f>
        <v/>
      </c>
      <c r="W4841" s="43">
        <f>IF(X4841=O4841,"MENOR",IF(X4841=S4841,"PROM[MEN-MED]","PROMEDIO"))</f>
        <v/>
      </c>
      <c r="X4841" s="163">
        <f>IF(V4841&lt;=300%,O4841,IF(AND(V4841&gt;100%,V4841&lt;=150%),S4841,R4841))</f>
        <v/>
      </c>
      <c r="Y4841" s="162">
        <f>ROUND(X4841,0)</f>
        <v/>
      </c>
    </row>
    <row r="4842" ht="15.75" customHeight="1">
      <c r="B4842" s="32" t="inlineStr">
        <is>
          <t>6.18</t>
        </is>
      </c>
      <c r="C4842" s="32" t="n">
        <v>8714199</v>
      </c>
      <c r="D4842" s="59" t="inlineStr">
        <is>
          <t>CAMBIO DE CONJUNTO DEL TENSOR DE LA CORREA TRAPEZOIDAL RANURADA</t>
        </is>
      </c>
      <c r="E4842" s="34" t="inlineStr">
        <is>
          <t>cambio de conjunto del tensor de la correa trapezoidal ranurada</t>
        </is>
      </c>
      <c r="F4842" s="32" t="inlineStr">
        <is>
          <t>Unidad</t>
        </is>
      </c>
      <c r="G4842" s="35" t="inlineStr">
        <is>
          <t>suministro</t>
        </is>
      </c>
      <c r="H4842" s="159" t="n">
        <v>683953</v>
      </c>
      <c r="I4842" s="37" t="n">
        <v>158.91</v>
      </c>
      <c r="J4842" s="37" t="n">
        <v>151.76</v>
      </c>
      <c r="K4842" s="160">
        <f>H4842*(I4842/J4842)</f>
        <v/>
      </c>
      <c r="L4842" s="159" t="n">
        <v>848924.9727</v>
      </c>
      <c r="M4842" s="159" t="n">
        <v>824199</v>
      </c>
      <c r="N4842" s="159" t="n">
        <v>890134.92</v>
      </c>
      <c r="O4842" s="162">
        <f>MIN(K4842,L4842,M4842,N4842)</f>
        <v/>
      </c>
      <c r="P4842" s="162">
        <f>MAX(K4842,L4842,M4842,N4842)</f>
        <v/>
      </c>
      <c r="Q4842" s="162">
        <f>MEDIAN(K4842,L4842,M4842,N4842)</f>
        <v/>
      </c>
      <c r="R4842" s="162">
        <f>AVERAGE(K4842,L4842,M4842,N4842)</f>
        <v/>
      </c>
      <c r="S4842" s="162">
        <f>AVERAGE(O4842,Q4842)</f>
        <v/>
      </c>
      <c r="T4842" s="162">
        <f>AVERAGE(P4842,Q4842)</f>
        <v/>
      </c>
      <c r="U4842" s="41">
        <f>STDEVA(K4842,L4842,M4842,N4842)</f>
        <v/>
      </c>
      <c r="V4842" s="42">
        <f>U4842/Q4842</f>
        <v/>
      </c>
      <c r="W4842" s="43">
        <f>IF(X4842=O4842,"MENOR",IF(X4842=S4842,"PROM[MEN-MED]","PROMEDIO"))</f>
        <v/>
      </c>
      <c r="X4842" s="163">
        <f>IF(V4842&lt;=300%,O4842,IF(AND(V4842&gt;100%,V4842&lt;=150%),S4842,R4842))</f>
        <v/>
      </c>
      <c r="Y4842" s="162">
        <f>ROUND(X4842,0)</f>
        <v/>
      </c>
    </row>
    <row r="4843" ht="15.75" customHeight="1">
      <c r="B4843" s="32" t="inlineStr">
        <is>
          <t>6.19</t>
        </is>
      </c>
      <c r="C4843" s="32" t="n">
        <v>8714199</v>
      </c>
      <c r="D4843" s="59" t="inlineStr">
        <is>
          <t>CAMBIO DE ENTRADA DE AGUA CON TERMOSTATO</t>
        </is>
      </c>
      <c r="E4843" s="34" t="inlineStr">
        <is>
          <t>cambio de entrada de agua con termostato</t>
        </is>
      </c>
      <c r="F4843" s="32" t="inlineStr">
        <is>
          <t>Unidad</t>
        </is>
      </c>
      <c r="G4843" s="35" t="inlineStr">
        <is>
          <t>suministro</t>
        </is>
      </c>
      <c r="H4843" s="159" t="n">
        <v>410372</v>
      </c>
      <c r="I4843" s="37" t="n">
        <v>158.91</v>
      </c>
      <c r="J4843" s="37" t="n">
        <v>151.76</v>
      </c>
      <c r="K4843" s="160">
        <f>H4843*(I4843/J4843)</f>
        <v/>
      </c>
      <c r="L4843" s="159" t="n">
        <v>514160.5511</v>
      </c>
      <c r="M4843" s="159" t="n">
        <v>499185</v>
      </c>
      <c r="N4843" s="159" t="n">
        <v>539119.8</v>
      </c>
      <c r="O4843" s="162">
        <f>MIN(K4843,L4843,M4843,N4843)</f>
        <v/>
      </c>
      <c r="P4843" s="162">
        <f>MAX(K4843,L4843,M4843,N4843)</f>
        <v/>
      </c>
      <c r="Q4843" s="162">
        <f>MEDIAN(K4843,L4843,M4843,N4843)</f>
        <v/>
      </c>
      <c r="R4843" s="162">
        <f>AVERAGE(K4843,L4843,M4843,N4843)</f>
        <v/>
      </c>
      <c r="S4843" s="162">
        <f>AVERAGE(O4843,Q4843)</f>
        <v/>
      </c>
      <c r="T4843" s="162">
        <f>AVERAGE(P4843,Q4843)</f>
        <v/>
      </c>
      <c r="U4843" s="41">
        <f>STDEVA(K4843,L4843,M4843,N4843)</f>
        <v/>
      </c>
      <c r="V4843" s="42">
        <f>U4843/Q4843</f>
        <v/>
      </c>
      <c r="W4843" s="43">
        <f>IF(X4843=O4843,"MENOR",IF(X4843=S4843,"PROM[MEN-MED]","PROMEDIO"))</f>
        <v/>
      </c>
      <c r="X4843" s="163">
        <f>IF(V4843&lt;=300%,O4843,IF(AND(V4843&gt;100%,V4843&lt;=150%),S4843,R4843))</f>
        <v/>
      </c>
      <c r="Y4843" s="162">
        <f>ROUND(X4843,0)</f>
        <v/>
      </c>
    </row>
    <row r="4844" ht="15.75" customHeight="1">
      <c r="B4844" s="32" t="inlineStr">
        <is>
          <t>6.20</t>
        </is>
      </c>
      <c r="C4844" s="32" t="n">
        <v>8714199</v>
      </c>
      <c r="D4844" s="59" t="inlineStr">
        <is>
          <t xml:space="preserve">CAMBIO DE CONJUNTO DEL RADIADOR </t>
        </is>
      </c>
      <c r="E4844" s="34" t="inlineStr">
        <is>
          <t xml:space="preserve">cambio de conjunto del radiador </t>
        </is>
      </c>
      <c r="F4844" s="32" t="inlineStr">
        <is>
          <t>Unidad</t>
        </is>
      </c>
      <c r="G4844" s="35" t="inlineStr">
        <is>
          <t>suministro</t>
        </is>
      </c>
      <c r="H4844" s="159" t="n">
        <v>547162</v>
      </c>
      <c r="I4844" s="37" t="n">
        <v>158.91</v>
      </c>
      <c r="J4844" s="37" t="n">
        <v>151.76</v>
      </c>
      <c r="K4844" s="160">
        <f>H4844*(I4844/J4844)</f>
        <v/>
      </c>
      <c r="L4844" s="159" t="n">
        <v>672733.1681</v>
      </c>
      <c r="M4844" s="159" t="n">
        <v>653139</v>
      </c>
      <c r="N4844" s="159" t="n">
        <v>705390.12</v>
      </c>
      <c r="O4844" s="162">
        <f>MIN(K4844,L4844,M4844,N4844)</f>
        <v/>
      </c>
      <c r="P4844" s="162">
        <f>MAX(K4844,L4844,M4844,N4844)</f>
        <v/>
      </c>
      <c r="Q4844" s="162">
        <f>MEDIAN(K4844,L4844,M4844,N4844)</f>
        <v/>
      </c>
      <c r="R4844" s="162">
        <f>AVERAGE(K4844,L4844,M4844,N4844)</f>
        <v/>
      </c>
      <c r="S4844" s="162">
        <f>AVERAGE(O4844,Q4844)</f>
        <v/>
      </c>
      <c r="T4844" s="162">
        <f>AVERAGE(P4844,Q4844)</f>
        <v/>
      </c>
      <c r="U4844" s="41">
        <f>STDEVA(K4844,L4844,M4844,N4844)</f>
        <v/>
      </c>
      <c r="V4844" s="42">
        <f>U4844/Q4844</f>
        <v/>
      </c>
      <c r="W4844" s="43">
        <f>IF(X4844=O4844,"MENOR",IF(X4844=S4844,"PROM[MEN-MED]","PROMEDIO"))</f>
        <v/>
      </c>
      <c r="X4844" s="163">
        <f>IF(V4844&lt;=300%,O4844,IF(AND(V4844&gt;100%,V4844&lt;=150%),S4844,R4844))</f>
        <v/>
      </c>
      <c r="Y4844" s="162">
        <f>ROUND(X4844,0)</f>
        <v/>
      </c>
    </row>
    <row r="4845" ht="15.75" customHeight="1">
      <c r="B4845" s="32" t="inlineStr">
        <is>
          <t>6.21</t>
        </is>
      </c>
      <c r="C4845" s="32" t="n">
        <v>8714199</v>
      </c>
      <c r="D4845" s="59" t="inlineStr">
        <is>
          <t>CAMBIO DE TAPON DE LA LLAVE DE PURGA DEL RADIADOR</t>
        </is>
      </c>
      <c r="E4845" s="34" t="inlineStr">
        <is>
          <t>cambio de tapon de la llave de purga del radiador</t>
        </is>
      </c>
      <c r="F4845" s="32" t="inlineStr">
        <is>
          <t>Unidad</t>
        </is>
      </c>
      <c r="G4845" s="35" t="inlineStr">
        <is>
          <t>suministro</t>
        </is>
      </c>
      <c r="H4845" s="159" t="n">
        <v>406980</v>
      </c>
      <c r="I4845" s="37" t="n">
        <v>158.91</v>
      </c>
      <c r="J4845" s="37" t="n">
        <v>151.76</v>
      </c>
      <c r="K4845" s="160">
        <f>H4845*(I4845/J4845)</f>
        <v/>
      </c>
      <c r="L4845" s="159" t="n">
        <v>494938.6953</v>
      </c>
      <c r="M4845" s="159" t="n">
        <v>480523</v>
      </c>
      <c r="N4845" s="159" t="n">
        <v>518964.84</v>
      </c>
      <c r="O4845" s="162">
        <f>MIN(K4845,L4845,M4845,N4845)</f>
        <v/>
      </c>
      <c r="P4845" s="162">
        <f>MAX(K4845,L4845,M4845,N4845)</f>
        <v/>
      </c>
      <c r="Q4845" s="162">
        <f>MEDIAN(K4845,L4845,M4845,N4845)</f>
        <v/>
      </c>
      <c r="R4845" s="162">
        <f>AVERAGE(K4845,L4845,M4845,N4845)</f>
        <v/>
      </c>
      <c r="S4845" s="162">
        <f>AVERAGE(O4845,Q4845)</f>
        <v/>
      </c>
      <c r="T4845" s="162">
        <f>AVERAGE(P4845,Q4845)</f>
        <v/>
      </c>
      <c r="U4845" s="41">
        <f>STDEVA(K4845,L4845,M4845,N4845)</f>
        <v/>
      </c>
      <c r="V4845" s="42">
        <f>U4845/Q4845</f>
        <v/>
      </c>
      <c r="W4845" s="43">
        <f>IF(X4845=O4845,"MENOR",IF(X4845=S4845,"PROM[MEN-MED]","PROMEDIO"))</f>
        <v/>
      </c>
      <c r="X4845" s="163">
        <f>IF(V4845&lt;=300%,O4845,IF(AND(V4845&gt;100%,V4845&lt;=150%),S4845,R4845))</f>
        <v/>
      </c>
      <c r="Y4845" s="162">
        <f>ROUND(X4845,0)</f>
        <v/>
      </c>
    </row>
    <row r="4846" ht="15.75" customHeight="1">
      <c r="B4846" s="32" t="inlineStr">
        <is>
          <t>6.22</t>
        </is>
      </c>
      <c r="C4846" s="32" t="n">
        <v>8714199</v>
      </c>
      <c r="D4846" s="59" t="inlineStr">
        <is>
          <t>CAMBIO DE CUBIERTA DEL VENTILADOR</t>
        </is>
      </c>
      <c r="E4846" s="34" t="inlineStr">
        <is>
          <t>cambio de cubierta del ventilador</t>
        </is>
      </c>
      <c r="F4846" s="32" t="inlineStr">
        <is>
          <t>Unidad</t>
        </is>
      </c>
      <c r="G4846" s="35" t="inlineStr">
        <is>
          <t>suministro</t>
        </is>
      </c>
      <c r="H4846" s="159" t="n">
        <v>542640</v>
      </c>
      <c r="I4846" s="37" t="n">
        <v>158.91</v>
      </c>
      <c r="J4846" s="37" t="n">
        <v>151.76</v>
      </c>
      <c r="K4846" s="160">
        <f>H4846*(I4846/J4846)</f>
        <v/>
      </c>
      <c r="L4846" s="159" t="n">
        <v>666325.5416999999</v>
      </c>
      <c r="M4846" s="159" t="n">
        <v>646918</v>
      </c>
      <c r="N4846" s="159" t="n">
        <v>698671.4399999999</v>
      </c>
      <c r="O4846" s="162">
        <f>MIN(K4846,L4846,M4846,N4846)</f>
        <v/>
      </c>
      <c r="P4846" s="162">
        <f>MAX(K4846,L4846,M4846,N4846)</f>
        <v/>
      </c>
      <c r="Q4846" s="162">
        <f>MEDIAN(K4846,L4846,M4846,N4846)</f>
        <v/>
      </c>
      <c r="R4846" s="162">
        <f>AVERAGE(K4846,L4846,M4846,N4846)</f>
        <v/>
      </c>
      <c r="S4846" s="162">
        <f>AVERAGE(O4846,Q4846)</f>
        <v/>
      </c>
      <c r="T4846" s="162">
        <f>AVERAGE(P4846,Q4846)</f>
        <v/>
      </c>
      <c r="U4846" s="41">
        <f>STDEVA(K4846,L4846,M4846,N4846)</f>
        <v/>
      </c>
      <c r="V4846" s="42">
        <f>U4846/Q4846</f>
        <v/>
      </c>
      <c r="W4846" s="43">
        <f>IF(X4846=O4846,"MENOR",IF(X4846=S4846,"PROM[MEN-MED]","PROMEDIO"))</f>
        <v/>
      </c>
      <c r="X4846" s="163">
        <f>IF(V4846&lt;=300%,O4846,IF(AND(V4846&gt;100%,V4846&lt;=150%),S4846,R4846))</f>
        <v/>
      </c>
      <c r="Y4846" s="162">
        <f>ROUND(X4846,0)</f>
        <v/>
      </c>
    </row>
    <row r="4847" ht="15.75" customHeight="1">
      <c r="B4847" s="32" t="inlineStr">
        <is>
          <t>6.23</t>
        </is>
      </c>
      <c r="C4847" s="32" t="n">
        <v>8714199</v>
      </c>
      <c r="D4847" s="59" t="inlineStr">
        <is>
          <t>CAMBIO DE TAPON DEL RADIADOR</t>
        </is>
      </c>
      <c r="E4847" s="34" t="inlineStr">
        <is>
          <t>cambio de tapon del radiador</t>
        </is>
      </c>
      <c r="F4847" s="32" t="inlineStr">
        <is>
          <t>Unidad</t>
        </is>
      </c>
      <c r="G4847" s="35" t="inlineStr">
        <is>
          <t>suministro</t>
        </is>
      </c>
      <c r="H4847" s="159" t="n">
        <v>134530</v>
      </c>
      <c r="I4847" s="37" t="n">
        <v>158.91</v>
      </c>
      <c r="J4847" s="37" t="n">
        <v>151.76</v>
      </c>
      <c r="K4847" s="160">
        <f>H4847*(I4847/J4847)</f>
        <v/>
      </c>
      <c r="L4847" s="159" t="n">
        <v>171386.8464</v>
      </c>
      <c r="M4847" s="159" t="n">
        <v>166395</v>
      </c>
      <c r="N4847" s="159" t="n">
        <v>179706.6</v>
      </c>
      <c r="O4847" s="162">
        <f>MIN(K4847,L4847,M4847,N4847)</f>
        <v/>
      </c>
      <c r="P4847" s="162">
        <f>MAX(K4847,L4847,M4847,N4847)</f>
        <v/>
      </c>
      <c r="Q4847" s="162">
        <f>MEDIAN(K4847,L4847,M4847,N4847)</f>
        <v/>
      </c>
      <c r="R4847" s="162">
        <f>AVERAGE(K4847,L4847,M4847,N4847)</f>
        <v/>
      </c>
      <c r="S4847" s="162">
        <f>AVERAGE(O4847,Q4847)</f>
        <v/>
      </c>
      <c r="T4847" s="162">
        <f>AVERAGE(P4847,Q4847)</f>
        <v/>
      </c>
      <c r="U4847" s="41">
        <f>STDEVA(K4847,L4847,M4847,N4847)</f>
        <v/>
      </c>
      <c r="V4847" s="42">
        <f>U4847/Q4847</f>
        <v/>
      </c>
      <c r="W4847" s="43">
        <f>IF(X4847=O4847,"MENOR",IF(X4847=S4847,"PROM[MEN-MED]","PROMEDIO"))</f>
        <v/>
      </c>
      <c r="X4847" s="163">
        <f>IF(V4847&lt;=300%,O4847,IF(AND(V4847&gt;100%,V4847&lt;=150%),S4847,R4847))</f>
        <v/>
      </c>
      <c r="Y4847" s="162">
        <f>ROUND(X4847,0)</f>
        <v/>
      </c>
    </row>
    <row r="4848" ht="15.75" customHeight="1">
      <c r="B4848" s="32" t="inlineStr">
        <is>
          <t>6.24</t>
        </is>
      </c>
      <c r="C4848" s="32" t="n">
        <v>8714199</v>
      </c>
      <c r="D4848" s="59" t="inlineStr">
        <is>
          <t>CAMBIO DE SELLO DEL SOPORTE DEL RADIADOR NO.1</t>
        </is>
      </c>
      <c r="E4848" s="34" t="inlineStr">
        <is>
          <t>cambio de sello del soporte del radiador no.1</t>
        </is>
      </c>
      <c r="F4848" s="32" t="inlineStr">
        <is>
          <t>Unidad</t>
        </is>
      </c>
      <c r="G4848" s="35" t="inlineStr">
        <is>
          <t>suministro</t>
        </is>
      </c>
      <c r="H4848" s="159" t="n">
        <v>265668</v>
      </c>
      <c r="I4848" s="37" t="n">
        <v>158.91</v>
      </c>
      <c r="J4848" s="37" t="n">
        <v>151.76</v>
      </c>
      <c r="K4848" s="160">
        <f>H4848*(I4848/J4848)</f>
        <v/>
      </c>
      <c r="L4848" s="159" t="n">
        <v>336366.0664</v>
      </c>
      <c r="M4848" s="159" t="n">
        <v>326569</v>
      </c>
      <c r="N4848" s="159" t="n">
        <v>352694.52</v>
      </c>
      <c r="O4848" s="162">
        <f>MIN(K4848,L4848,M4848,N4848)</f>
        <v/>
      </c>
      <c r="P4848" s="162">
        <f>MAX(K4848,L4848,M4848,N4848)</f>
        <v/>
      </c>
      <c r="Q4848" s="162">
        <f>MEDIAN(K4848,L4848,M4848,N4848)</f>
        <v/>
      </c>
      <c r="R4848" s="162">
        <f>AVERAGE(K4848,L4848,M4848,N4848)</f>
        <v/>
      </c>
      <c r="S4848" s="162">
        <f>AVERAGE(O4848,Q4848)</f>
        <v/>
      </c>
      <c r="T4848" s="162">
        <f>AVERAGE(P4848,Q4848)</f>
        <v/>
      </c>
      <c r="U4848" s="41">
        <f>STDEVA(K4848,L4848,M4848,N4848)</f>
        <v/>
      </c>
      <c r="V4848" s="42">
        <f>U4848/Q4848</f>
        <v/>
      </c>
      <c r="W4848" s="43">
        <f>IF(X4848=O4848,"MENOR",IF(X4848=S4848,"PROM[MEN-MED]","PROMEDIO"))</f>
        <v/>
      </c>
      <c r="X4848" s="163">
        <f>IF(V4848&lt;=300%,O4848,IF(AND(V4848&gt;100%,V4848&lt;=150%),S4848,R4848))</f>
        <v/>
      </c>
      <c r="Y4848" s="162">
        <f>ROUND(X4848,0)</f>
        <v/>
      </c>
    </row>
    <row r="4849" ht="15.75" customHeight="1">
      <c r="B4849" s="32" t="inlineStr">
        <is>
          <t>6.25</t>
        </is>
      </c>
      <c r="C4849" s="32" t="n">
        <v>8714199</v>
      </c>
      <c r="D4849" s="59" t="inlineStr">
        <is>
          <t>CAMBIO DE SELLO DEL SOPORTE DEL RADIADOR NO.2</t>
        </is>
      </c>
      <c r="E4849" s="34" t="inlineStr">
        <is>
          <t>cambio de sello del soporte del radiador no.2</t>
        </is>
      </c>
      <c r="F4849" s="32" t="inlineStr">
        <is>
          <t>Unidad</t>
        </is>
      </c>
      <c r="G4849" s="35" t="inlineStr">
        <is>
          <t>suministro</t>
        </is>
      </c>
      <c r="H4849" s="159" t="n">
        <v>265668</v>
      </c>
      <c r="I4849" s="37" t="n">
        <v>158.91</v>
      </c>
      <c r="J4849" s="37" t="n">
        <v>151.76</v>
      </c>
      <c r="K4849" s="160">
        <f>H4849*(I4849/J4849)</f>
        <v/>
      </c>
      <c r="L4849" s="159" t="n">
        <v>333162.7649</v>
      </c>
      <c r="M4849" s="159" t="n">
        <v>323459</v>
      </c>
      <c r="N4849" s="159" t="n">
        <v>349335.72</v>
      </c>
      <c r="O4849" s="162">
        <f>MIN(K4849,L4849,M4849,N4849)</f>
        <v/>
      </c>
      <c r="P4849" s="162">
        <f>MAX(K4849,L4849,M4849,N4849)</f>
        <v/>
      </c>
      <c r="Q4849" s="162">
        <f>MEDIAN(K4849,L4849,M4849,N4849)</f>
        <v/>
      </c>
      <c r="R4849" s="162">
        <f>AVERAGE(K4849,L4849,M4849,N4849)</f>
        <v/>
      </c>
      <c r="S4849" s="162">
        <f>AVERAGE(O4849,Q4849)</f>
        <v/>
      </c>
      <c r="T4849" s="162">
        <f>AVERAGE(P4849,Q4849)</f>
        <v/>
      </c>
      <c r="U4849" s="41">
        <f>STDEVA(K4849,L4849,M4849,N4849)</f>
        <v/>
      </c>
      <c r="V4849" s="42">
        <f>U4849/Q4849</f>
        <v/>
      </c>
      <c r="W4849" s="43">
        <f>IF(X4849=O4849,"MENOR",IF(X4849=S4849,"PROM[MEN-MED]","PROMEDIO"))</f>
        <v/>
      </c>
      <c r="X4849" s="163">
        <f>IF(V4849&lt;=300%,O4849,IF(AND(V4849&gt;100%,V4849&lt;=150%),S4849,R4849))</f>
        <v/>
      </c>
      <c r="Y4849" s="162">
        <f>ROUND(X4849,0)</f>
        <v/>
      </c>
    </row>
    <row r="4850" ht="15.75" customHeight="1">
      <c r="B4850" s="32" t="inlineStr">
        <is>
          <t>6.26</t>
        </is>
      </c>
      <c r="C4850" s="32" t="n">
        <v>8714199</v>
      </c>
      <c r="D4850" s="59" t="inlineStr">
        <is>
          <t xml:space="preserve">CAMBIO DE DEFLECTOR LATERAL DERECHO DEL RADIADOR </t>
        </is>
      </c>
      <c r="E4850" s="34" t="inlineStr">
        <is>
          <t xml:space="preserve">cambio de deflector lateral derecho del radiador </t>
        </is>
      </c>
      <c r="F4850" s="32" t="inlineStr">
        <is>
          <t>Unidad</t>
        </is>
      </c>
      <c r="G4850" s="35" t="inlineStr">
        <is>
          <t>suministro</t>
        </is>
      </c>
      <c r="H4850" s="159" t="n">
        <v>547162</v>
      </c>
      <c r="I4850" s="37" t="n">
        <v>158.91</v>
      </c>
      <c r="J4850" s="37" t="n">
        <v>151.76</v>
      </c>
      <c r="K4850" s="160">
        <f>H4850*(I4850/J4850)</f>
        <v/>
      </c>
      <c r="L4850" s="159" t="n">
        <v>659918.9387000001</v>
      </c>
      <c r="M4850" s="159" t="n">
        <v>640698</v>
      </c>
      <c r="N4850" s="159" t="n">
        <v>691953.84</v>
      </c>
      <c r="O4850" s="162">
        <f>MIN(K4850,L4850,M4850,N4850)</f>
        <v/>
      </c>
      <c r="P4850" s="162">
        <f>MAX(K4850,L4850,M4850,N4850)</f>
        <v/>
      </c>
      <c r="Q4850" s="162">
        <f>MEDIAN(K4850,L4850,M4850,N4850)</f>
        <v/>
      </c>
      <c r="R4850" s="162">
        <f>AVERAGE(K4850,L4850,M4850,N4850)</f>
        <v/>
      </c>
      <c r="S4850" s="162">
        <f>AVERAGE(O4850,Q4850)</f>
        <v/>
      </c>
      <c r="T4850" s="162">
        <f>AVERAGE(P4850,Q4850)</f>
        <v/>
      </c>
      <c r="U4850" s="41">
        <f>STDEVA(K4850,L4850,M4850,N4850)</f>
        <v/>
      </c>
      <c r="V4850" s="42">
        <f>U4850/Q4850</f>
        <v/>
      </c>
      <c r="W4850" s="43">
        <f>IF(X4850=O4850,"MENOR",IF(X4850=S4850,"PROM[MEN-MED]","PROMEDIO"))</f>
        <v/>
      </c>
      <c r="X4850" s="163">
        <f>IF(V4850&lt;=300%,O4850,IF(AND(V4850&gt;100%,V4850&lt;=150%),S4850,R4850))</f>
        <v/>
      </c>
      <c r="Y4850" s="162">
        <f>ROUND(X4850,0)</f>
        <v/>
      </c>
    </row>
    <row r="4851" ht="15.75" customHeight="1">
      <c r="B4851" s="32" t="inlineStr">
        <is>
          <t>6.27</t>
        </is>
      </c>
      <c r="C4851" s="32" t="n">
        <v>8714199</v>
      </c>
      <c r="D4851" s="59" t="inlineStr">
        <is>
          <t xml:space="preserve">CAMBIO DE DEFLECTOR LATERAL IZQUIERDO DEL RADIADOR </t>
        </is>
      </c>
      <c r="E4851" s="34" t="inlineStr">
        <is>
          <t xml:space="preserve">cambio de deflector lateral izquierdo del radiador </t>
        </is>
      </c>
      <c r="F4851" s="32" t="inlineStr">
        <is>
          <t>Unidad</t>
        </is>
      </c>
      <c r="G4851" s="35" t="inlineStr">
        <is>
          <t>suministro</t>
        </is>
      </c>
      <c r="H4851" s="159" t="n">
        <v>547162</v>
      </c>
      <c r="I4851" s="37" t="n">
        <v>158.91</v>
      </c>
      <c r="J4851" s="37" t="n">
        <v>151.76</v>
      </c>
      <c r="K4851" s="160">
        <f>H4851*(I4851/J4851)</f>
        <v/>
      </c>
      <c r="L4851" s="159" t="n">
        <v>666325.5416999999</v>
      </c>
      <c r="M4851" s="159" t="n">
        <v>646918</v>
      </c>
      <c r="N4851" s="159" t="n">
        <v>698671.4399999999</v>
      </c>
      <c r="O4851" s="162">
        <f>MIN(K4851,L4851,M4851,N4851)</f>
        <v/>
      </c>
      <c r="P4851" s="162">
        <f>MAX(K4851,L4851,M4851,N4851)</f>
        <v/>
      </c>
      <c r="Q4851" s="162">
        <f>MEDIAN(K4851,L4851,M4851,N4851)</f>
        <v/>
      </c>
      <c r="R4851" s="162">
        <f>AVERAGE(K4851,L4851,M4851,N4851)</f>
        <v/>
      </c>
      <c r="S4851" s="162">
        <f>AVERAGE(O4851,Q4851)</f>
        <v/>
      </c>
      <c r="T4851" s="162">
        <f>AVERAGE(P4851,Q4851)</f>
        <v/>
      </c>
      <c r="U4851" s="41">
        <f>STDEVA(K4851,L4851,M4851,N4851)</f>
        <v/>
      </c>
      <c r="V4851" s="42">
        <f>U4851/Q4851</f>
        <v/>
      </c>
      <c r="W4851" s="43">
        <f>IF(X4851=O4851,"MENOR",IF(X4851=S4851,"PROM[MEN-MED]","PROMEDIO"))</f>
        <v/>
      </c>
      <c r="X4851" s="163">
        <f>IF(V4851&lt;=300%,O4851,IF(AND(V4851&gt;100%,V4851&lt;=150%),S4851,R4851))</f>
        <v/>
      </c>
      <c r="Y4851" s="162">
        <f>ROUND(X4851,0)</f>
        <v/>
      </c>
    </row>
    <row r="4852" ht="15.75" customHeight="1">
      <c r="B4852" s="32" t="inlineStr">
        <is>
          <t>6.28</t>
        </is>
      </c>
      <c r="C4852" s="32" t="n">
        <v>8714199</v>
      </c>
      <c r="D4852" s="59" t="inlineStr">
        <is>
          <t>CAMBIO DE CONJUNTO ENFRIADOR DE ACEITE</t>
        </is>
      </c>
      <c r="E4852" s="34" t="inlineStr">
        <is>
          <t>cambio de conjunto enfriador de aceite</t>
        </is>
      </c>
      <c r="F4852" s="32" t="inlineStr">
        <is>
          <t>Unidad</t>
        </is>
      </c>
      <c r="G4852" s="35" t="inlineStr">
        <is>
          <t>suministro</t>
        </is>
      </c>
      <c r="H4852" s="159" t="n">
        <v>683953</v>
      </c>
      <c r="I4852" s="37" t="n">
        <v>158.91</v>
      </c>
      <c r="J4852" s="37" t="n">
        <v>151.76</v>
      </c>
      <c r="K4852" s="160">
        <f>H4852*(I4852/J4852)</f>
        <v/>
      </c>
      <c r="L4852" s="159" t="n">
        <v>856933.2205000001</v>
      </c>
      <c r="M4852" s="159" t="n">
        <v>831974</v>
      </c>
      <c r="N4852" s="159" t="n">
        <v>898531.92</v>
      </c>
      <c r="O4852" s="162">
        <f>MIN(K4852,L4852,M4852,N4852)</f>
        <v/>
      </c>
      <c r="P4852" s="162">
        <f>MAX(K4852,L4852,M4852,N4852)</f>
        <v/>
      </c>
      <c r="Q4852" s="162">
        <f>MEDIAN(K4852,L4852,M4852,N4852)</f>
        <v/>
      </c>
      <c r="R4852" s="162">
        <f>AVERAGE(K4852,L4852,M4852,N4852)</f>
        <v/>
      </c>
      <c r="S4852" s="162">
        <f>AVERAGE(O4852,Q4852)</f>
        <v/>
      </c>
      <c r="T4852" s="162">
        <f>AVERAGE(P4852,Q4852)</f>
        <v/>
      </c>
      <c r="U4852" s="41">
        <f>STDEVA(K4852,L4852,M4852,N4852)</f>
        <v/>
      </c>
      <c r="V4852" s="42">
        <f>U4852/Q4852</f>
        <v/>
      </c>
      <c r="W4852" s="43">
        <f>IF(X4852=O4852,"MENOR",IF(X4852=S4852,"PROM[MEN-MED]","PROMEDIO"))</f>
        <v/>
      </c>
      <c r="X4852" s="163">
        <f>IF(V4852&lt;=300%,O4852,IF(AND(V4852&gt;100%,V4852&lt;=150%),S4852,R4852))</f>
        <v/>
      </c>
      <c r="Y4852" s="162">
        <f>ROUND(X4852,0)</f>
        <v/>
      </c>
    </row>
    <row r="4853" ht="15.75" customHeight="1">
      <c r="B4853" s="32" t="inlineStr">
        <is>
          <t>6.29</t>
        </is>
      </c>
      <c r="C4853" s="32" t="n">
        <v>8714199</v>
      </c>
      <c r="D4853" s="59" t="inlineStr">
        <is>
          <t>CAMBIO DE TAPA Y MANGUERA DEL DEPURADOR DE AIRE</t>
        </is>
      </c>
      <c r="E4853" s="34" t="inlineStr">
        <is>
          <t>cambio de tapa y manguera del depurador de aire</t>
        </is>
      </c>
      <c r="F4853" s="32" t="inlineStr">
        <is>
          <t>Unidad</t>
        </is>
      </c>
      <c r="G4853" s="35" t="inlineStr">
        <is>
          <t>suministro</t>
        </is>
      </c>
      <c r="H4853" s="159" t="n">
        <v>136791</v>
      </c>
      <c r="I4853" s="37" t="n">
        <v>158.91</v>
      </c>
      <c r="J4853" s="37" t="n">
        <v>151.76</v>
      </c>
      <c r="K4853" s="160">
        <f>H4853*(I4853/J4853)</f>
        <v/>
      </c>
      <c r="L4853" s="159" t="n">
        <v>168183.5449</v>
      </c>
      <c r="M4853" s="159" t="n">
        <v>163285</v>
      </c>
      <c r="N4853" s="159" t="n">
        <v>176347.8</v>
      </c>
      <c r="O4853" s="162">
        <f>MIN(K4853,L4853,M4853,N4853)</f>
        <v/>
      </c>
      <c r="P4853" s="162">
        <f>MAX(K4853,L4853,M4853,N4853)</f>
        <v/>
      </c>
      <c r="Q4853" s="162">
        <f>MEDIAN(K4853,L4853,M4853,N4853)</f>
        <v/>
      </c>
      <c r="R4853" s="162">
        <f>AVERAGE(K4853,L4853,M4853,N4853)</f>
        <v/>
      </c>
      <c r="S4853" s="162">
        <f>AVERAGE(O4853,Q4853)</f>
        <v/>
      </c>
      <c r="T4853" s="162">
        <f>AVERAGE(P4853,Q4853)</f>
        <v/>
      </c>
      <c r="U4853" s="41">
        <f>STDEVA(K4853,L4853,M4853,N4853)</f>
        <v/>
      </c>
      <c r="V4853" s="42">
        <f>U4853/Q4853</f>
        <v/>
      </c>
      <c r="W4853" s="43">
        <f>IF(X4853=O4853,"MENOR",IF(X4853=S4853,"PROM[MEN-MED]","PROMEDIO"))</f>
        <v/>
      </c>
      <c r="X4853" s="163">
        <f>IF(V4853&lt;=300%,O4853,IF(AND(V4853&gt;100%,V4853&lt;=150%),S4853,R4853))</f>
        <v/>
      </c>
      <c r="Y4853" s="162">
        <f>ROUND(X4853,0)</f>
        <v/>
      </c>
    </row>
    <row r="4854" ht="15.75" customHeight="1">
      <c r="B4854" s="32" t="inlineStr">
        <is>
          <t>6.30</t>
        </is>
      </c>
      <c r="C4854" s="32" t="n">
        <v>8714199</v>
      </c>
      <c r="D4854" s="59" t="inlineStr">
        <is>
          <t>CAMBIO DE SUBCONJUNTO DE LA CAJA DEL DEPURADOR DE AIRE</t>
        </is>
      </c>
      <c r="E4854" s="34" t="inlineStr">
        <is>
          <t>cambio de subconjunto de la caja del depurador de aire</t>
        </is>
      </c>
      <c r="F4854" s="32" t="inlineStr">
        <is>
          <t>Unidad</t>
        </is>
      </c>
      <c r="G4854" s="35" t="inlineStr">
        <is>
          <t>suministro</t>
        </is>
      </c>
      <c r="H4854" s="159" t="n">
        <v>683953</v>
      </c>
      <c r="I4854" s="37" t="n">
        <v>158.91</v>
      </c>
      <c r="J4854" s="37" t="n">
        <v>151.76</v>
      </c>
      <c r="K4854" s="160">
        <f>H4854*(I4854/J4854)</f>
        <v/>
      </c>
      <c r="L4854" s="159" t="n">
        <v>832907.4418</v>
      </c>
      <c r="M4854" s="159" t="n">
        <v>808648</v>
      </c>
      <c r="N4854" s="159" t="n">
        <v>873339.84</v>
      </c>
      <c r="O4854" s="162">
        <f>MIN(K4854,L4854,M4854,N4854)</f>
        <v/>
      </c>
      <c r="P4854" s="162">
        <f>MAX(K4854,L4854,M4854,N4854)</f>
        <v/>
      </c>
      <c r="Q4854" s="162">
        <f>MEDIAN(K4854,L4854,M4854,N4854)</f>
        <v/>
      </c>
      <c r="R4854" s="162">
        <f>AVERAGE(K4854,L4854,M4854,N4854)</f>
        <v/>
      </c>
      <c r="S4854" s="162">
        <f>AVERAGE(O4854,Q4854)</f>
        <v/>
      </c>
      <c r="T4854" s="162">
        <f>AVERAGE(P4854,Q4854)</f>
        <v/>
      </c>
      <c r="U4854" s="41">
        <f>STDEVA(K4854,L4854,M4854,N4854)</f>
        <v/>
      </c>
      <c r="V4854" s="42">
        <f>U4854/Q4854</f>
        <v/>
      </c>
      <c r="W4854" s="43">
        <f>IF(X4854=O4854,"MENOR",IF(X4854=S4854,"PROM[MEN-MED]","PROMEDIO"))</f>
        <v/>
      </c>
      <c r="X4854" s="163">
        <f>IF(V4854&lt;=300%,O4854,IF(AND(V4854&gt;100%,V4854&lt;=150%),S4854,R4854))</f>
        <v/>
      </c>
      <c r="Y4854" s="162">
        <f>ROUND(X4854,0)</f>
        <v/>
      </c>
    </row>
    <row r="4855" ht="15.75" customHeight="1">
      <c r="B4855" s="32" t="inlineStr">
        <is>
          <t>6.31</t>
        </is>
      </c>
      <c r="C4855" s="32" t="n">
        <v>8714199</v>
      </c>
      <c r="D4855" s="59" t="inlineStr">
        <is>
          <t>CAMBIO DE FILTRO DEL DEPURADOR DE AIRE</t>
        </is>
      </c>
      <c r="E4855" s="34" t="inlineStr">
        <is>
          <t>cambio de filtro del depurador de aire</t>
        </is>
      </c>
      <c r="F4855" s="32" t="inlineStr">
        <is>
          <t>Unidad</t>
        </is>
      </c>
      <c r="G4855" s="35" t="inlineStr">
        <is>
          <t>suministro</t>
        </is>
      </c>
      <c r="H4855" s="159" t="n">
        <v>410372</v>
      </c>
      <c r="I4855" s="37" t="n">
        <v>158.91</v>
      </c>
      <c r="J4855" s="37" t="n">
        <v>151.76</v>
      </c>
      <c r="K4855" s="160">
        <f>H4855*(I4855/J4855)</f>
        <v/>
      </c>
      <c r="L4855" s="159" t="n">
        <v>514160.5511</v>
      </c>
      <c r="M4855" s="159" t="n">
        <v>499185</v>
      </c>
      <c r="N4855" s="159" t="n">
        <v>539119.8</v>
      </c>
      <c r="O4855" s="162">
        <f>MIN(K4855,L4855,M4855,N4855)</f>
        <v/>
      </c>
      <c r="P4855" s="162">
        <f>MAX(K4855,L4855,M4855,N4855)</f>
        <v/>
      </c>
      <c r="Q4855" s="162">
        <f>MEDIAN(K4855,L4855,M4855,N4855)</f>
        <v/>
      </c>
      <c r="R4855" s="162">
        <f>AVERAGE(K4855,L4855,M4855,N4855)</f>
        <v/>
      </c>
      <c r="S4855" s="162">
        <f>AVERAGE(O4855,Q4855)</f>
        <v/>
      </c>
      <c r="T4855" s="162">
        <f>AVERAGE(P4855,Q4855)</f>
        <v/>
      </c>
      <c r="U4855" s="41">
        <f>STDEVA(K4855,L4855,M4855,N4855)</f>
        <v/>
      </c>
      <c r="V4855" s="42">
        <f>U4855/Q4855</f>
        <v/>
      </c>
      <c r="W4855" s="43">
        <f>IF(X4855=O4855,"MENOR",IF(X4855=S4855,"PROM[MEN-MED]","PROMEDIO"))</f>
        <v/>
      </c>
      <c r="X4855" s="163">
        <f>IF(V4855&lt;=300%,O4855,IF(AND(V4855&gt;100%,V4855&lt;=150%),S4855,R4855))</f>
        <v/>
      </c>
      <c r="Y4855" s="162">
        <f>ROUND(X4855,0)</f>
        <v/>
      </c>
    </row>
    <row r="4856" ht="15.75" customHeight="1">
      <c r="B4856" s="26" t="inlineStr">
        <is>
          <t>7.</t>
        </is>
      </c>
      <c r="C4856" s="142" t="inlineStr">
        <is>
          <t>MOTOR  Y SISTEMA DE ALIMENTACIÓN</t>
        </is>
      </c>
      <c r="H4856" s="157" t="n"/>
      <c r="I4856" s="29" t="n"/>
      <c r="J4856" s="29" t="n"/>
      <c r="K4856" s="157" t="n"/>
      <c r="L4856" s="157" t="n"/>
      <c r="M4856" s="157" t="n"/>
      <c r="N4856" s="157" t="n"/>
      <c r="O4856" s="29" t="n"/>
      <c r="P4856" s="29" t="n"/>
      <c r="Q4856" s="29" t="n"/>
      <c r="R4856" s="29" t="n"/>
      <c r="S4856" s="29" t="n"/>
      <c r="T4856" s="29" t="n"/>
      <c r="U4856" s="29" t="n"/>
      <c r="V4856" s="75" t="n"/>
      <c r="W4856" s="29" t="n"/>
      <c r="X4856" s="29" t="n"/>
      <c r="Y4856" s="29" t="n"/>
    </row>
    <row r="4857" ht="15.75" customHeight="1">
      <c r="B4857" s="57" t="inlineStr">
        <is>
          <t>7.1</t>
        </is>
      </c>
      <c r="C4857" s="32" t="n">
        <v>8714199</v>
      </c>
      <c r="D4857" s="59" t="inlineStr">
        <is>
          <t xml:space="preserve">CAMBIO DE  FILTRO DE ACEITE </t>
        </is>
      </c>
      <c r="E4857" s="34" t="inlineStr">
        <is>
          <t xml:space="preserve">cambio de  filtro de aceite </t>
        </is>
      </c>
      <c r="F4857" s="32" t="inlineStr">
        <is>
          <t>Unidad</t>
        </is>
      </c>
      <c r="G4857" s="35" t="inlineStr">
        <is>
          <t>suministro</t>
        </is>
      </c>
      <c r="H4857" s="159" t="n">
        <v>54716</v>
      </c>
      <c r="I4857" s="37" t="n">
        <v>158.91</v>
      </c>
      <c r="J4857" s="37" t="n">
        <v>151.76</v>
      </c>
      <c r="K4857" s="160">
        <f>H4857*(I4857/J4857)</f>
        <v/>
      </c>
      <c r="L4857" s="159" t="n">
        <v>67273.42509999999</v>
      </c>
      <c r="M4857" s="159" t="n">
        <v>65314</v>
      </c>
      <c r="N4857" s="159" t="n">
        <v>70539.12</v>
      </c>
      <c r="O4857" s="162">
        <f>MIN(K4857,L4857,M4857,N4857)</f>
        <v/>
      </c>
      <c r="P4857" s="162">
        <f>MAX(K4857,L4857,M4857,N4857)</f>
        <v/>
      </c>
      <c r="Q4857" s="162">
        <f>MEDIAN(K4857,L4857,M4857,N4857)</f>
        <v/>
      </c>
      <c r="R4857" s="162">
        <f>AVERAGE(K4857,L4857,M4857,N4857)</f>
        <v/>
      </c>
      <c r="S4857" s="162">
        <f>AVERAGE(O4857,Q4857)</f>
        <v/>
      </c>
      <c r="T4857" s="162">
        <f>AVERAGE(P4857,Q4857)</f>
        <v/>
      </c>
      <c r="U4857" s="41">
        <f>STDEVA(K4857,L4857,M4857,N4857)</f>
        <v/>
      </c>
      <c r="V4857" s="42">
        <f>U4857/Q4857</f>
        <v/>
      </c>
      <c r="W4857" s="43">
        <f>IF(X4857=O4857,"MENOR",IF(X4857=S4857,"PROM[MEN-MED]","PROMEDIO"))</f>
        <v/>
      </c>
      <c r="X4857" s="163">
        <f>IF(V4857&lt;=300%,O4857,IF(AND(V4857&gt;100%,V4857&lt;=150%),S4857,R4857))</f>
        <v/>
      </c>
      <c r="Y4857" s="162">
        <f>ROUND(X4857,0)</f>
        <v/>
      </c>
    </row>
    <row r="4858" ht="15.75" customHeight="1">
      <c r="B4858" s="57" t="inlineStr">
        <is>
          <t>7.2</t>
        </is>
      </c>
      <c r="C4858" s="32" t="n">
        <v>8714199</v>
      </c>
      <c r="D4858" s="59" t="inlineStr">
        <is>
          <t xml:space="preserve">CAMBIO DE CONJUNTO DEL CUERPO DE LA MARIPOSA  CON MOTOR </t>
        </is>
      </c>
      <c r="E4858" s="56" t="inlineStr">
        <is>
          <t xml:space="preserve">cambio de conjunto del cuerpo de la mariposa  con motor </t>
        </is>
      </c>
      <c r="F4858" s="32" t="inlineStr">
        <is>
          <t>Unidad</t>
        </is>
      </c>
      <c r="G4858" s="35" t="inlineStr">
        <is>
          <t>suministro</t>
        </is>
      </c>
      <c r="H4858" s="159" t="n">
        <v>945098</v>
      </c>
      <c r="I4858" s="37" t="n">
        <v>158.91</v>
      </c>
      <c r="J4858" s="37" t="n">
        <v>151.76</v>
      </c>
      <c r="K4858" s="160">
        <f>H4858*(I4858/J4858)</f>
        <v/>
      </c>
      <c r="L4858" s="159" t="n">
        <v>1154857.634</v>
      </c>
      <c r="M4858" s="159" t="n">
        <v>1121221</v>
      </c>
      <c r="N4858" s="159" t="n">
        <v>1210918.68</v>
      </c>
      <c r="O4858" s="162">
        <f>MIN(K4858,L4858,M4858,N4858)</f>
        <v/>
      </c>
      <c r="P4858" s="162">
        <f>MAX(K4858,L4858,M4858,N4858)</f>
        <v/>
      </c>
      <c r="Q4858" s="162">
        <f>MEDIAN(K4858,L4858,M4858,N4858)</f>
        <v/>
      </c>
      <c r="R4858" s="162">
        <f>AVERAGE(K4858,L4858,M4858,N4858)</f>
        <v/>
      </c>
      <c r="S4858" s="162">
        <f>AVERAGE(O4858,Q4858)</f>
        <v/>
      </c>
      <c r="T4858" s="162">
        <f>AVERAGE(P4858,Q4858)</f>
        <v/>
      </c>
      <c r="U4858" s="41">
        <f>STDEVA(K4858,L4858,M4858,N4858)</f>
        <v/>
      </c>
      <c r="V4858" s="42">
        <f>U4858/Q4858</f>
        <v/>
      </c>
      <c r="W4858" s="43">
        <f>IF(X4858=O4858,"MENOR",IF(X4858=S4858,"PROM[MEN-MED]","PROMEDIO"))</f>
        <v/>
      </c>
      <c r="X4858" s="163">
        <f>IF(V4858&lt;=300%,O4858,IF(AND(V4858&gt;100%,V4858&lt;=150%),S4858,R4858))</f>
        <v/>
      </c>
      <c r="Y4858" s="162">
        <f>ROUND(X4858,0)</f>
        <v/>
      </c>
    </row>
    <row r="4859" ht="15.75" customHeight="1">
      <c r="B4859" s="57" t="inlineStr">
        <is>
          <t>7.3</t>
        </is>
      </c>
      <c r="C4859" s="32" t="n">
        <v>8714199</v>
      </c>
      <c r="D4859" s="59" t="inlineStr">
        <is>
          <t>CAMBIO DE MEDIDOR DEL CAUDAL  DE MASA DE AIRE</t>
        </is>
      </c>
      <c r="E4859" s="56" t="inlineStr">
        <is>
          <t>cambio de medidor del caudal  de masa de aire</t>
        </is>
      </c>
      <c r="F4859" s="32" t="inlineStr">
        <is>
          <t>Unidad</t>
        </is>
      </c>
      <c r="G4859" s="35" t="inlineStr">
        <is>
          <t>suministro</t>
        </is>
      </c>
      <c r="H4859" s="159" t="n">
        <v>406980</v>
      </c>
      <c r="I4859" s="37" t="n">
        <v>158.91</v>
      </c>
      <c r="J4859" s="37" t="n">
        <v>151.76</v>
      </c>
      <c r="K4859" s="160">
        <f>H4859*(I4859/J4859)</f>
        <v/>
      </c>
      <c r="L4859" s="159" t="n">
        <v>504549.6232</v>
      </c>
      <c r="M4859" s="159" t="n">
        <v>489854</v>
      </c>
      <c r="N4859" s="159" t="n">
        <v>529042.3199999999</v>
      </c>
      <c r="O4859" s="162">
        <f>MIN(K4859,L4859,M4859,N4859)</f>
        <v/>
      </c>
      <c r="P4859" s="162">
        <f>MAX(K4859,L4859,M4859,N4859)</f>
        <v/>
      </c>
      <c r="Q4859" s="162">
        <f>MEDIAN(K4859,L4859,M4859,N4859)</f>
        <v/>
      </c>
      <c r="R4859" s="162">
        <f>AVERAGE(K4859,L4859,M4859,N4859)</f>
        <v/>
      </c>
      <c r="S4859" s="162">
        <f>AVERAGE(O4859,Q4859)</f>
        <v/>
      </c>
      <c r="T4859" s="162">
        <f>AVERAGE(P4859,Q4859)</f>
        <v/>
      </c>
      <c r="U4859" s="41">
        <f>STDEVA(K4859,L4859,M4859,N4859)</f>
        <v/>
      </c>
      <c r="V4859" s="42">
        <f>U4859/Q4859</f>
        <v/>
      </c>
      <c r="W4859" s="43">
        <f>IF(X4859=O4859,"MENOR",IF(X4859=S4859,"PROM[MEN-MED]","PROMEDIO"))</f>
        <v/>
      </c>
      <c r="X4859" s="163">
        <f>IF(V4859&lt;=300%,O4859,IF(AND(V4859&gt;100%,V4859&lt;=150%),S4859,R4859))</f>
        <v/>
      </c>
      <c r="Y4859" s="162">
        <f>ROUND(X4859,0)</f>
        <v/>
      </c>
    </row>
    <row r="4860" ht="15.75" customHeight="1">
      <c r="B4860" s="57" t="inlineStr">
        <is>
          <t>7.4</t>
        </is>
      </c>
      <c r="C4860" s="32" t="n">
        <v>8714199</v>
      </c>
      <c r="D4860" s="59" t="inlineStr">
        <is>
          <t>CAMBIO DE JUEGO DE VALVULAS PARA CONTROL DE EMISIONES NO.1</t>
        </is>
      </c>
      <c r="E4860" s="56" t="inlineStr">
        <is>
          <t>cambio de juego de valvulas para control de emisiones no.1</t>
        </is>
      </c>
      <c r="F4860" s="32" t="inlineStr">
        <is>
          <t>Unidad</t>
        </is>
      </c>
      <c r="G4860" s="35" t="inlineStr">
        <is>
          <t>suministro</t>
        </is>
      </c>
      <c r="H4860" s="159" t="n">
        <v>820743</v>
      </c>
      <c r="I4860" s="37" t="n">
        <v>158.91</v>
      </c>
      <c r="J4860" s="37" t="n">
        <v>151.76</v>
      </c>
      <c r="K4860" s="160">
        <f>H4860*(I4860/J4860)</f>
        <v/>
      </c>
      <c r="L4860" s="159" t="n">
        <v>1018710.1743</v>
      </c>
      <c r="M4860" s="159" t="n">
        <v>989039</v>
      </c>
      <c r="N4860" s="159" t="n">
        <v>1068162.12</v>
      </c>
      <c r="O4860" s="162">
        <f>MIN(K4860,L4860,M4860,N4860)</f>
        <v/>
      </c>
      <c r="P4860" s="162">
        <f>MAX(K4860,L4860,M4860,N4860)</f>
        <v/>
      </c>
      <c r="Q4860" s="162">
        <f>MEDIAN(K4860,L4860,M4860,N4860)</f>
        <v/>
      </c>
      <c r="R4860" s="162">
        <f>AVERAGE(K4860,L4860,M4860,N4860)</f>
        <v/>
      </c>
      <c r="S4860" s="162">
        <f>AVERAGE(O4860,Q4860)</f>
        <v/>
      </c>
      <c r="T4860" s="162">
        <f>AVERAGE(P4860,Q4860)</f>
        <v/>
      </c>
      <c r="U4860" s="41">
        <f>STDEVA(K4860,L4860,M4860,N4860)</f>
        <v/>
      </c>
      <c r="V4860" s="42">
        <f>U4860/Q4860</f>
        <v/>
      </c>
      <c r="W4860" s="43">
        <f>IF(X4860=O4860,"MENOR",IF(X4860=S4860,"PROM[MEN-MED]","PROMEDIO"))</f>
        <v/>
      </c>
      <c r="X4860" s="163">
        <f>IF(V4860&lt;=300%,O4860,IF(AND(V4860&gt;100%,V4860&lt;=150%),S4860,R4860))</f>
        <v/>
      </c>
      <c r="Y4860" s="162">
        <f>ROUND(X4860,0)</f>
        <v/>
      </c>
    </row>
    <row r="4861" ht="15.75" customHeight="1">
      <c r="B4861" s="57" t="inlineStr">
        <is>
          <t>7.5</t>
        </is>
      </c>
      <c r="C4861" s="32" t="n">
        <v>8714199</v>
      </c>
      <c r="D4861" s="59" t="inlineStr">
        <is>
          <t>CAMBIO DE JUEGO DE VALVULAS PARA CONTROL DE EMISIONES NO.2</t>
        </is>
      </c>
      <c r="E4861" s="56" t="inlineStr">
        <is>
          <t>cambio de juego de valvulas para control de emisiones no.2</t>
        </is>
      </c>
      <c r="F4861" s="32" t="inlineStr">
        <is>
          <t>Unidad</t>
        </is>
      </c>
      <c r="G4861" s="35" t="inlineStr">
        <is>
          <t>suministro</t>
        </is>
      </c>
      <c r="H4861" s="159" t="n">
        <v>683953</v>
      </c>
      <c r="I4861" s="37" t="n">
        <v>158.91</v>
      </c>
      <c r="J4861" s="37" t="n">
        <v>151.76</v>
      </c>
      <c r="K4861" s="160">
        <f>H4861*(I4861/J4861)</f>
        <v/>
      </c>
      <c r="L4861" s="159" t="n">
        <v>832907.4418</v>
      </c>
      <c r="M4861" s="159" t="n">
        <v>808648</v>
      </c>
      <c r="N4861" s="159" t="n">
        <v>873339.84</v>
      </c>
      <c r="O4861" s="162">
        <f>MIN(K4861,L4861,M4861,N4861)</f>
        <v/>
      </c>
      <c r="P4861" s="162">
        <f>MAX(K4861,L4861,M4861,N4861)</f>
        <v/>
      </c>
      <c r="Q4861" s="162">
        <f>MEDIAN(K4861,L4861,M4861,N4861)</f>
        <v/>
      </c>
      <c r="R4861" s="162">
        <f>AVERAGE(K4861,L4861,M4861,N4861)</f>
        <v/>
      </c>
      <c r="S4861" s="162">
        <f>AVERAGE(O4861,Q4861)</f>
        <v/>
      </c>
      <c r="T4861" s="162">
        <f>AVERAGE(P4861,Q4861)</f>
        <v/>
      </c>
      <c r="U4861" s="41">
        <f>STDEVA(K4861,L4861,M4861,N4861)</f>
        <v/>
      </c>
      <c r="V4861" s="42">
        <f>U4861/Q4861</f>
        <v/>
      </c>
      <c r="W4861" s="43">
        <f>IF(X4861=O4861,"MENOR",IF(X4861=S4861,"PROM[MEN-MED]","PROMEDIO"))</f>
        <v/>
      </c>
      <c r="X4861" s="163">
        <f>IF(V4861&lt;=300%,O4861,IF(AND(V4861&gt;100%,V4861&lt;=150%),S4861,R4861))</f>
        <v/>
      </c>
      <c r="Y4861" s="162">
        <f>ROUND(X4861,0)</f>
        <v/>
      </c>
    </row>
    <row r="4862" ht="15.75" customHeight="1">
      <c r="B4862" s="57" t="inlineStr">
        <is>
          <t>7.6</t>
        </is>
      </c>
      <c r="C4862" s="32" t="n">
        <v>8714199</v>
      </c>
      <c r="D4862" s="59" t="inlineStr">
        <is>
          <t xml:space="preserve">CAMBIO DE CAMARA DE COMPENSACION DEL AIRE DE ADMISION </t>
        </is>
      </c>
      <c r="E4862" s="56" t="inlineStr">
        <is>
          <t xml:space="preserve">cambio de camara de compensacion del aire de admision </t>
        </is>
      </c>
      <c r="F4862" s="32" t="inlineStr">
        <is>
          <t>Unidad</t>
        </is>
      </c>
      <c r="G4862" s="35" t="inlineStr">
        <is>
          <t>suministro</t>
        </is>
      </c>
      <c r="H4862" s="159" t="n">
        <v>820743</v>
      </c>
      <c r="I4862" s="37" t="n">
        <v>158.91</v>
      </c>
      <c r="J4862" s="37" t="n">
        <v>151.76</v>
      </c>
      <c r="K4862" s="160">
        <f>H4862*(I4862/J4862)</f>
        <v/>
      </c>
      <c r="L4862" s="159" t="n">
        <v>999488.3066</v>
      </c>
      <c r="M4862" s="159" t="n">
        <v>970377</v>
      </c>
      <c r="N4862" s="159" t="n">
        <v>1048007.16</v>
      </c>
      <c r="O4862" s="162">
        <f>MIN(K4862,L4862,M4862,N4862)</f>
        <v/>
      </c>
      <c r="P4862" s="162">
        <f>MAX(K4862,L4862,M4862,N4862)</f>
        <v/>
      </c>
      <c r="Q4862" s="162">
        <f>MEDIAN(K4862,L4862,M4862,N4862)</f>
        <v/>
      </c>
      <c r="R4862" s="162">
        <f>AVERAGE(K4862,L4862,M4862,N4862)</f>
        <v/>
      </c>
      <c r="S4862" s="162">
        <f>AVERAGE(O4862,Q4862)</f>
        <v/>
      </c>
      <c r="T4862" s="162">
        <f>AVERAGE(P4862,Q4862)</f>
        <v/>
      </c>
      <c r="U4862" s="41">
        <f>STDEVA(K4862,L4862,M4862,N4862)</f>
        <v/>
      </c>
      <c r="V4862" s="42">
        <f>U4862/Q4862</f>
        <v/>
      </c>
      <c r="W4862" s="43">
        <f>IF(X4862=O4862,"MENOR",IF(X4862=S4862,"PROM[MEN-MED]","PROMEDIO"))</f>
        <v/>
      </c>
      <c r="X4862" s="163">
        <f>IF(V4862&lt;=300%,O4862,IF(AND(V4862&gt;100%,V4862&lt;=150%),S4862,R4862))</f>
        <v/>
      </c>
      <c r="Y4862" s="162">
        <f>ROUND(X4862,0)</f>
        <v/>
      </c>
    </row>
    <row r="4863" ht="15.75" customHeight="1">
      <c r="B4863" s="57" t="inlineStr">
        <is>
          <t>7.7</t>
        </is>
      </c>
      <c r="C4863" s="32" t="n">
        <v>8714199</v>
      </c>
      <c r="D4863" s="59" t="inlineStr">
        <is>
          <t>CAMBIO DE JUNTA DE LA TAPA DE CULATAS</t>
        </is>
      </c>
      <c r="E4863" s="56" t="inlineStr">
        <is>
          <t>cambio de junta de la tapa de culatas</t>
        </is>
      </c>
      <c r="F4863" s="32" t="inlineStr">
        <is>
          <t>Unidad</t>
        </is>
      </c>
      <c r="G4863" s="35" t="inlineStr">
        <is>
          <t>suministro</t>
        </is>
      </c>
      <c r="H4863" s="159" t="n">
        <v>1085280</v>
      </c>
      <c r="I4863" s="37" t="n">
        <v>158.91</v>
      </c>
      <c r="J4863" s="37" t="n">
        <v>151.76</v>
      </c>
      <c r="K4863" s="160">
        <f>H4863*(I4863/J4863)</f>
        <v/>
      </c>
      <c r="L4863" s="159" t="n">
        <v>1332652.1068</v>
      </c>
      <c r="M4863" s="159" t="n">
        <v>1293837</v>
      </c>
      <c r="N4863" s="159" t="n">
        <v>1397343.96</v>
      </c>
      <c r="O4863" s="162">
        <f>MIN(K4863,L4863,M4863,N4863)</f>
        <v/>
      </c>
      <c r="P4863" s="162">
        <f>MAX(K4863,L4863,M4863,N4863)</f>
        <v/>
      </c>
      <c r="Q4863" s="162">
        <f>MEDIAN(K4863,L4863,M4863,N4863)</f>
        <v/>
      </c>
      <c r="R4863" s="162">
        <f>AVERAGE(K4863,L4863,M4863,N4863)</f>
        <v/>
      </c>
      <c r="S4863" s="162">
        <f>AVERAGE(O4863,Q4863)</f>
        <v/>
      </c>
      <c r="T4863" s="162">
        <f>AVERAGE(P4863,Q4863)</f>
        <v/>
      </c>
      <c r="U4863" s="41">
        <f>STDEVA(K4863,L4863,M4863,N4863)</f>
        <v/>
      </c>
      <c r="V4863" s="42">
        <f>U4863/Q4863</f>
        <v/>
      </c>
      <c r="W4863" s="43">
        <f>IF(X4863=O4863,"MENOR",IF(X4863=S4863,"PROM[MEN-MED]","PROMEDIO"))</f>
        <v/>
      </c>
      <c r="X4863" s="163">
        <f>IF(V4863&lt;=300%,O4863,IF(AND(V4863&gt;100%,V4863&lt;=150%),S4863,R4863))</f>
        <v/>
      </c>
      <c r="Y4863" s="162">
        <f>ROUND(X4863,0)</f>
        <v/>
      </c>
    </row>
    <row r="4864" ht="15.75" customHeight="1">
      <c r="B4864" s="57" t="inlineStr">
        <is>
          <t>7.8</t>
        </is>
      </c>
      <c r="C4864" s="32" t="n">
        <v>8714199</v>
      </c>
      <c r="D4864" s="59" t="inlineStr">
        <is>
          <t xml:space="preserve">CAMBIO DE SUBCONJUNTO DE LA CADENA </t>
        </is>
      </c>
      <c r="E4864" s="56" t="inlineStr">
        <is>
          <t xml:space="preserve">cambio de subconjunto de la cadena </t>
        </is>
      </c>
      <c r="F4864" s="32" t="inlineStr">
        <is>
          <t>Unidad</t>
        </is>
      </c>
      <c r="G4864" s="35" t="inlineStr">
        <is>
          <t>suministro</t>
        </is>
      </c>
      <c r="H4864" s="159" t="n">
        <v>2193170</v>
      </c>
      <c r="I4864" s="37" t="n">
        <v>158.91</v>
      </c>
      <c r="J4864" s="37" t="n">
        <v>151.76</v>
      </c>
      <c r="K4864" s="160">
        <f>H4864*(I4864/J4864)</f>
        <v/>
      </c>
      <c r="L4864" s="159" t="n">
        <v>2747852.5382</v>
      </c>
      <c r="M4864" s="159" t="n">
        <v>2667818</v>
      </c>
      <c r="N4864" s="159" t="n">
        <v>2881243.44</v>
      </c>
      <c r="O4864" s="162">
        <f>MIN(K4864,L4864,M4864,N4864)</f>
        <v/>
      </c>
      <c r="P4864" s="162">
        <f>MAX(K4864,L4864,M4864,N4864)</f>
        <v/>
      </c>
      <c r="Q4864" s="162">
        <f>MEDIAN(K4864,L4864,M4864,N4864)</f>
        <v/>
      </c>
      <c r="R4864" s="162">
        <f>AVERAGE(K4864,L4864,M4864,N4864)</f>
        <v/>
      </c>
      <c r="S4864" s="162">
        <f>AVERAGE(O4864,Q4864)</f>
        <v/>
      </c>
      <c r="T4864" s="162">
        <f>AVERAGE(P4864,Q4864)</f>
        <v/>
      </c>
      <c r="U4864" s="41">
        <f>STDEVA(K4864,L4864,M4864,N4864)</f>
        <v/>
      </c>
      <c r="V4864" s="42">
        <f>U4864/Q4864</f>
        <v/>
      </c>
      <c r="W4864" s="43">
        <f>IF(X4864=O4864,"MENOR",IF(X4864=S4864,"PROM[MEN-MED]","PROMEDIO"))</f>
        <v/>
      </c>
      <c r="X4864" s="163">
        <f>IF(V4864&lt;=300%,O4864,IF(AND(V4864&gt;100%,V4864&lt;=150%),S4864,R4864))</f>
        <v/>
      </c>
      <c r="Y4864" s="162">
        <f>ROUND(X4864,0)</f>
        <v/>
      </c>
    </row>
    <row r="4865" ht="15.75" customHeight="1">
      <c r="B4865" s="57" t="inlineStr">
        <is>
          <t>7.9</t>
        </is>
      </c>
      <c r="C4865" s="32" t="n">
        <v>8714199</v>
      </c>
      <c r="D4865" s="59" t="inlineStr">
        <is>
          <t xml:space="preserve">CAMBIO DE CONJUNTO DEL TENSOR DE LA CADENA </t>
        </is>
      </c>
      <c r="E4865" s="56" t="inlineStr">
        <is>
          <t xml:space="preserve">cambio de conjunto del tensor de la cadena </t>
        </is>
      </c>
      <c r="F4865" s="32" t="inlineStr">
        <is>
          <t>Unidad</t>
        </is>
      </c>
      <c r="G4865" s="35" t="inlineStr">
        <is>
          <t>suministro</t>
        </is>
      </c>
      <c r="H4865" s="159" t="n">
        <v>2012290</v>
      </c>
      <c r="I4865" s="37" t="n">
        <v>158.91</v>
      </c>
      <c r="J4865" s="37" t="n">
        <v>151.76</v>
      </c>
      <c r="K4865" s="160">
        <f>H4865*(I4865/J4865)</f>
        <v/>
      </c>
      <c r="L4865" s="159" t="n">
        <v>2546906.7463</v>
      </c>
      <c r="M4865" s="159" t="n">
        <v>2472725</v>
      </c>
      <c r="N4865" s="159" t="n">
        <v>2670543</v>
      </c>
      <c r="O4865" s="162">
        <f>MIN(K4865,L4865,M4865,N4865)</f>
        <v/>
      </c>
      <c r="P4865" s="162">
        <f>MAX(K4865,L4865,M4865,N4865)</f>
        <v/>
      </c>
      <c r="Q4865" s="162">
        <f>MEDIAN(K4865,L4865,M4865,N4865)</f>
        <v/>
      </c>
      <c r="R4865" s="162">
        <f>AVERAGE(K4865,L4865,M4865,N4865)</f>
        <v/>
      </c>
      <c r="S4865" s="162">
        <f>AVERAGE(O4865,Q4865)</f>
        <v/>
      </c>
      <c r="T4865" s="162">
        <f>AVERAGE(P4865,Q4865)</f>
        <v/>
      </c>
      <c r="U4865" s="41">
        <f>STDEVA(K4865,L4865,M4865,N4865)</f>
        <v/>
      </c>
      <c r="V4865" s="42">
        <f>U4865/Q4865</f>
        <v/>
      </c>
      <c r="W4865" s="43">
        <f>IF(X4865=O4865,"MENOR",IF(X4865=S4865,"PROM[MEN-MED]","PROMEDIO"))</f>
        <v/>
      </c>
      <c r="X4865" s="163">
        <f>IF(V4865&lt;=300%,O4865,IF(AND(V4865&gt;100%,V4865&lt;=150%),S4865,R4865))</f>
        <v/>
      </c>
      <c r="Y4865" s="162">
        <f>ROUND(X4865,0)</f>
        <v/>
      </c>
    </row>
    <row r="4866" ht="15.75" customHeight="1">
      <c r="B4866" s="57" t="inlineStr">
        <is>
          <t>7.10</t>
        </is>
      </c>
      <c r="C4866" s="32" t="n">
        <v>8714199</v>
      </c>
      <c r="D4866" s="59" t="inlineStr">
        <is>
          <t>CAMBIO DE PATIN DEL TENSOR DE LA CADENA</t>
        </is>
      </c>
      <c r="E4866" s="56" t="inlineStr">
        <is>
          <t>cambio de patin del tensor de la cadena</t>
        </is>
      </c>
      <c r="F4866" s="32" t="inlineStr">
        <is>
          <t>Unidad</t>
        </is>
      </c>
      <c r="G4866" s="35" t="inlineStr">
        <is>
          <t>suministro</t>
        </is>
      </c>
      <c r="H4866" s="159" t="n">
        <v>1978375</v>
      </c>
      <c r="I4866" s="37" t="n">
        <v>158.91</v>
      </c>
      <c r="J4866" s="37" t="n">
        <v>151.76</v>
      </c>
      <c r="K4866" s="160">
        <f>H4866*(I4866/J4866)</f>
        <v/>
      </c>
      <c r="L4866" s="159" t="n">
        <v>2764267.6481</v>
      </c>
      <c r="M4866" s="159" t="n">
        <v>2683755</v>
      </c>
      <c r="N4866" s="159" t="n">
        <v>2898455.4</v>
      </c>
      <c r="O4866" s="162">
        <f>MIN(K4866,L4866,M4866,N4866)</f>
        <v/>
      </c>
      <c r="P4866" s="162">
        <f>MAX(K4866,L4866,M4866,N4866)</f>
        <v/>
      </c>
      <c r="Q4866" s="162">
        <f>MEDIAN(K4866,L4866,M4866,N4866)</f>
        <v/>
      </c>
      <c r="R4866" s="162">
        <f>AVERAGE(K4866,L4866,M4866,N4866)</f>
        <v/>
      </c>
      <c r="S4866" s="162">
        <f>AVERAGE(O4866,Q4866)</f>
        <v/>
      </c>
      <c r="T4866" s="162">
        <f>AVERAGE(P4866,Q4866)</f>
        <v/>
      </c>
      <c r="U4866" s="41">
        <f>STDEVA(K4866,L4866,M4866,N4866)</f>
        <v/>
      </c>
      <c r="V4866" s="42">
        <f>U4866/Q4866</f>
        <v/>
      </c>
      <c r="W4866" s="43">
        <f>IF(X4866=O4866,"MENOR",IF(X4866=S4866,"PROM[MEN-MED]","PROMEDIO"))</f>
        <v/>
      </c>
      <c r="X4866" s="163">
        <f>IF(V4866&lt;=300%,O4866,IF(AND(V4866&gt;100%,V4866&lt;=150%),S4866,R4866))</f>
        <v/>
      </c>
      <c r="Y4866" s="162">
        <f>ROUND(X4866,0)</f>
        <v/>
      </c>
    </row>
    <row r="4867" ht="15.75" customHeight="1">
      <c r="B4867" s="57" t="inlineStr">
        <is>
          <t>7.11</t>
        </is>
      </c>
      <c r="C4867" s="32" t="n">
        <v>8714199</v>
      </c>
      <c r="D4867" s="59" t="inlineStr">
        <is>
          <t>CAMBIO DE AMORTIGUADOR DE VIBRACIONES DE LA CADENA</t>
        </is>
      </c>
      <c r="E4867" s="56" t="inlineStr">
        <is>
          <t>cambio de amortiguador de vibraciones de la cadena</t>
        </is>
      </c>
      <c r="F4867" s="32" t="inlineStr">
        <is>
          <t>Unidad</t>
        </is>
      </c>
      <c r="G4867" s="35" t="inlineStr">
        <is>
          <t>suministro</t>
        </is>
      </c>
      <c r="H4867" s="159" t="n">
        <v>1921850</v>
      </c>
      <c r="I4867" s="37" t="n">
        <v>158.91</v>
      </c>
      <c r="J4867" s="37" t="n">
        <v>151.76</v>
      </c>
      <c r="K4867" s="160">
        <f>H4867*(I4867/J4867)</f>
        <v/>
      </c>
      <c r="L4867" s="159" t="n">
        <v>2525726.8645</v>
      </c>
      <c r="M4867" s="159" t="n">
        <v>2452162</v>
      </c>
      <c r="N4867" s="159" t="n">
        <v>2648334.96</v>
      </c>
      <c r="O4867" s="162">
        <f>MIN(K4867,L4867,M4867,N4867)</f>
        <v/>
      </c>
      <c r="P4867" s="162">
        <f>MAX(K4867,L4867,M4867,N4867)</f>
        <v/>
      </c>
      <c r="Q4867" s="162">
        <f>MEDIAN(K4867,L4867,M4867,N4867)</f>
        <v/>
      </c>
      <c r="R4867" s="162">
        <f>AVERAGE(K4867,L4867,M4867,N4867)</f>
        <v/>
      </c>
      <c r="S4867" s="162">
        <f>AVERAGE(O4867,Q4867)</f>
        <v/>
      </c>
      <c r="T4867" s="162">
        <f>AVERAGE(P4867,Q4867)</f>
        <v/>
      </c>
      <c r="U4867" s="41">
        <f>STDEVA(K4867,L4867,M4867,N4867)</f>
        <v/>
      </c>
      <c r="V4867" s="42">
        <f>U4867/Q4867</f>
        <v/>
      </c>
      <c r="W4867" s="43">
        <f>IF(X4867=O4867,"MENOR",IF(X4867=S4867,"PROM[MEN-MED]","PROMEDIO"))</f>
        <v/>
      </c>
      <c r="X4867" s="163">
        <f>IF(V4867&lt;=300%,O4867,IF(AND(V4867&gt;100%,V4867&lt;=150%),S4867,R4867))</f>
        <v/>
      </c>
      <c r="Y4867" s="162">
        <f>ROUND(X4867,0)</f>
        <v/>
      </c>
    </row>
    <row r="4868" ht="15.75" customHeight="1">
      <c r="B4868" s="57" t="inlineStr">
        <is>
          <t>7.12</t>
        </is>
      </c>
      <c r="C4868" s="32" t="n">
        <v>8714199</v>
      </c>
      <c r="D4868" s="59" t="inlineStr">
        <is>
          <t>CAMBIO DE CULATA DERECHA</t>
        </is>
      </c>
      <c r="E4868" s="56" t="inlineStr">
        <is>
          <t>cambio de culata derecha</t>
        </is>
      </c>
      <c r="F4868" s="32" t="inlineStr">
        <is>
          <t>Unidad</t>
        </is>
      </c>
      <c r="G4868" s="35" t="inlineStr">
        <is>
          <t>suministro</t>
        </is>
      </c>
      <c r="H4868" s="159" t="n">
        <v>2181865</v>
      </c>
      <c r="I4868" s="37" t="n">
        <v>158.91</v>
      </c>
      <c r="J4868" s="37" t="n">
        <v>151.76</v>
      </c>
      <c r="K4868" s="160">
        <f>H4868*(I4868/J4868)</f>
        <v/>
      </c>
      <c r="L4868" s="159" t="n">
        <v>2631494.4691</v>
      </c>
      <c r="M4868" s="159" t="n">
        <v>2554849</v>
      </c>
      <c r="N4868" s="159" t="n">
        <v>2759236.92</v>
      </c>
      <c r="O4868" s="162">
        <f>MIN(K4868,L4868,M4868,N4868)</f>
        <v/>
      </c>
      <c r="P4868" s="162">
        <f>MAX(K4868,L4868,M4868,N4868)</f>
        <v/>
      </c>
      <c r="Q4868" s="162">
        <f>MEDIAN(K4868,L4868,M4868,N4868)</f>
        <v/>
      </c>
      <c r="R4868" s="162">
        <f>AVERAGE(K4868,L4868,M4868,N4868)</f>
        <v/>
      </c>
      <c r="S4868" s="162">
        <f>AVERAGE(O4868,Q4868)</f>
        <v/>
      </c>
      <c r="T4868" s="162">
        <f>AVERAGE(P4868,Q4868)</f>
        <v/>
      </c>
      <c r="U4868" s="41">
        <f>STDEVA(K4868,L4868,M4868,N4868)</f>
        <v/>
      </c>
      <c r="V4868" s="42">
        <f>U4868/Q4868</f>
        <v/>
      </c>
      <c r="W4868" s="43">
        <f>IF(X4868=O4868,"MENOR",IF(X4868=S4868,"PROM[MEN-MED]","PROMEDIO"))</f>
        <v/>
      </c>
      <c r="X4868" s="163">
        <f>IF(V4868&lt;=300%,O4868,IF(AND(V4868&gt;100%,V4868&lt;=150%),S4868,R4868))</f>
        <v/>
      </c>
      <c r="Y4868" s="162">
        <f>ROUND(X4868,0)</f>
        <v/>
      </c>
    </row>
    <row r="4869" ht="15.75" customHeight="1">
      <c r="B4869" s="57" t="inlineStr">
        <is>
          <t>7.13</t>
        </is>
      </c>
      <c r="C4869" s="32" t="n">
        <v>8714199</v>
      </c>
      <c r="D4869" s="59" t="inlineStr">
        <is>
          <t xml:space="preserve">CAMBIO DE CULATA IZQUIERDA </t>
        </is>
      </c>
      <c r="E4869" s="56" t="inlineStr">
        <is>
          <t xml:space="preserve">cambio de culata izquierda </t>
        </is>
      </c>
      <c r="F4869" s="32" t="inlineStr">
        <is>
          <t>Unidad</t>
        </is>
      </c>
      <c r="G4869" s="35" t="inlineStr">
        <is>
          <t>suministro</t>
        </is>
      </c>
      <c r="H4869" s="159" t="n">
        <v>2181865</v>
      </c>
      <c r="I4869" s="37" t="n">
        <v>158.91</v>
      </c>
      <c r="J4869" s="37" t="n">
        <v>151.76</v>
      </c>
      <c r="K4869" s="160">
        <f>H4869*(I4869/J4869)</f>
        <v/>
      </c>
      <c r="L4869" s="159" t="n">
        <v>2733689.0154</v>
      </c>
      <c r="M4869" s="159" t="n">
        <v>2654067</v>
      </c>
      <c r="N4869" s="159" t="n">
        <v>2866392.36</v>
      </c>
      <c r="O4869" s="162">
        <f>MIN(K4869,L4869,M4869,N4869)</f>
        <v/>
      </c>
      <c r="P4869" s="162">
        <f>MAX(K4869,L4869,M4869,N4869)</f>
        <v/>
      </c>
      <c r="Q4869" s="162">
        <f>MEDIAN(K4869,L4869,M4869,N4869)</f>
        <v/>
      </c>
      <c r="R4869" s="162">
        <f>AVERAGE(K4869,L4869,M4869,N4869)</f>
        <v/>
      </c>
      <c r="S4869" s="162">
        <f>AVERAGE(O4869,Q4869)</f>
        <v/>
      </c>
      <c r="T4869" s="162">
        <f>AVERAGE(P4869,Q4869)</f>
        <v/>
      </c>
      <c r="U4869" s="41">
        <f>STDEVA(K4869,L4869,M4869,N4869)</f>
        <v/>
      </c>
      <c r="V4869" s="42">
        <f>U4869/Q4869</f>
        <v/>
      </c>
      <c r="W4869" s="43">
        <f>IF(X4869=O4869,"MENOR",IF(X4869=S4869,"PROM[MEN-MED]","PROMEDIO"))</f>
        <v/>
      </c>
      <c r="X4869" s="163">
        <f>IF(V4869&lt;=300%,O4869,IF(AND(V4869&gt;100%,V4869&lt;=150%),S4869,R4869))</f>
        <v/>
      </c>
      <c r="Y4869" s="162">
        <f>ROUND(X4869,0)</f>
        <v/>
      </c>
    </row>
    <row r="4870" ht="15.75" customHeight="1">
      <c r="B4870" s="57" t="inlineStr">
        <is>
          <t>7.14</t>
        </is>
      </c>
      <c r="C4870" s="32" t="n">
        <v>8714199</v>
      </c>
      <c r="D4870" s="59" t="inlineStr">
        <is>
          <t xml:space="preserve">CAMBIO DE JUNTA CULATA DERECHA </t>
        </is>
      </c>
      <c r="E4870" s="56" t="inlineStr">
        <is>
          <t xml:space="preserve">cambio de junta culata derecha </t>
        </is>
      </c>
      <c r="F4870" s="32" t="inlineStr">
        <is>
          <t>Unidad</t>
        </is>
      </c>
      <c r="G4870" s="35" t="inlineStr">
        <is>
          <t>suministro</t>
        </is>
      </c>
      <c r="H4870" s="159" t="n">
        <v>1413125</v>
      </c>
      <c r="I4870" s="37" t="n">
        <v>158.91</v>
      </c>
      <c r="J4870" s="37" t="n">
        <v>151.76</v>
      </c>
      <c r="K4870" s="160">
        <f>H4870*(I4870/J4870)</f>
        <v/>
      </c>
      <c r="L4870" s="159" t="n">
        <v>1806926.94</v>
      </c>
      <c r="M4870" s="159" t="n">
        <v>1754298</v>
      </c>
      <c r="N4870" s="159" t="n">
        <v>1894641.84</v>
      </c>
      <c r="O4870" s="162">
        <f>MIN(K4870,L4870,M4870,N4870)</f>
        <v/>
      </c>
      <c r="P4870" s="162">
        <f>MAX(K4870,L4870,M4870,N4870)</f>
        <v/>
      </c>
      <c r="Q4870" s="162">
        <f>MEDIAN(K4870,L4870,M4870,N4870)</f>
        <v/>
      </c>
      <c r="R4870" s="162">
        <f>AVERAGE(K4870,L4870,M4870,N4870)</f>
        <v/>
      </c>
      <c r="S4870" s="162">
        <f>AVERAGE(O4870,Q4870)</f>
        <v/>
      </c>
      <c r="T4870" s="162">
        <f>AVERAGE(P4870,Q4870)</f>
        <v/>
      </c>
      <c r="U4870" s="41">
        <f>STDEVA(K4870,L4870,M4870,N4870)</f>
        <v/>
      </c>
      <c r="V4870" s="42">
        <f>U4870/Q4870</f>
        <v/>
      </c>
      <c r="W4870" s="43">
        <f>IF(X4870=O4870,"MENOR",IF(X4870=S4870,"PROM[MEN-MED]","PROMEDIO"))</f>
        <v/>
      </c>
      <c r="X4870" s="163">
        <f>IF(V4870&lt;=300%,O4870,IF(AND(V4870&gt;100%,V4870&lt;=150%),S4870,R4870))</f>
        <v/>
      </c>
      <c r="Y4870" s="162">
        <f>ROUND(X4870,0)</f>
        <v/>
      </c>
    </row>
    <row r="4871" ht="15.75" customHeight="1">
      <c r="B4871" s="57" t="inlineStr">
        <is>
          <t>7.15</t>
        </is>
      </c>
      <c r="C4871" s="32" t="n">
        <v>8714199</v>
      </c>
      <c r="D4871" s="59" t="inlineStr">
        <is>
          <t>CAMBIO DE JUNTA CULATA IZQUIERDA</t>
        </is>
      </c>
      <c r="E4871" s="56" t="inlineStr">
        <is>
          <t>cambio de junta culata izquierda</t>
        </is>
      </c>
      <c r="F4871" s="32" t="inlineStr">
        <is>
          <t>Unidad</t>
        </is>
      </c>
      <c r="G4871" s="35" t="inlineStr">
        <is>
          <t>suministro</t>
        </is>
      </c>
      <c r="H4871" s="159" t="n">
        <v>1413125</v>
      </c>
      <c r="I4871" s="37" t="n">
        <v>158.91</v>
      </c>
      <c r="J4871" s="37" t="n">
        <v>151.76</v>
      </c>
      <c r="K4871" s="160">
        <f>H4871*(I4871/J4871)</f>
        <v/>
      </c>
      <c r="L4871" s="159" t="n">
        <v>1841344.3937</v>
      </c>
      <c r="M4871" s="159" t="n">
        <v>1787713</v>
      </c>
      <c r="N4871" s="159" t="n">
        <v>1930730.04</v>
      </c>
      <c r="O4871" s="162">
        <f>MIN(K4871,L4871,M4871,N4871)</f>
        <v/>
      </c>
      <c r="P4871" s="162">
        <f>MAX(K4871,L4871,M4871,N4871)</f>
        <v/>
      </c>
      <c r="Q4871" s="162">
        <f>MEDIAN(K4871,L4871,M4871,N4871)</f>
        <v/>
      </c>
      <c r="R4871" s="162">
        <f>AVERAGE(K4871,L4871,M4871,N4871)</f>
        <v/>
      </c>
      <c r="S4871" s="162">
        <f>AVERAGE(O4871,Q4871)</f>
        <v/>
      </c>
      <c r="T4871" s="162">
        <f>AVERAGE(P4871,Q4871)</f>
        <v/>
      </c>
      <c r="U4871" s="41">
        <f>STDEVA(K4871,L4871,M4871,N4871)</f>
        <v/>
      </c>
      <c r="V4871" s="42">
        <f>U4871/Q4871</f>
        <v/>
      </c>
      <c r="W4871" s="43">
        <f>IF(X4871=O4871,"MENOR",IF(X4871=S4871,"PROM[MEN-MED]","PROMEDIO"))</f>
        <v/>
      </c>
      <c r="X4871" s="163">
        <f>IF(V4871&lt;=300%,O4871,IF(AND(V4871&gt;100%,V4871&lt;=150%),S4871,R4871))</f>
        <v/>
      </c>
      <c r="Y4871" s="162">
        <f>ROUND(X4871,0)</f>
        <v/>
      </c>
    </row>
    <row r="4872" ht="15.75" customHeight="1">
      <c r="B4872" s="57" t="inlineStr">
        <is>
          <t>7.16</t>
        </is>
      </c>
      <c r="C4872" s="32" t="n">
        <v>8714199</v>
      </c>
      <c r="D4872" s="59" t="inlineStr">
        <is>
          <t xml:space="preserve">CAMBIO DE AISLANTE DE MONTAJE DELANTERO DERECHO DEL MOTOR </t>
        </is>
      </c>
      <c r="E4872" s="56" t="inlineStr">
        <is>
          <t xml:space="preserve">cambio de aislante de montaje delantero derecho del motor </t>
        </is>
      </c>
      <c r="F4872" s="32" t="inlineStr">
        <is>
          <t>Unidad</t>
        </is>
      </c>
      <c r="G4872" s="35" t="inlineStr">
        <is>
          <t>suministro</t>
        </is>
      </c>
      <c r="H4872" s="159" t="n">
        <v>915705</v>
      </c>
      <c r="I4872" s="37" t="n">
        <v>158.91</v>
      </c>
      <c r="J4872" s="37" t="n">
        <v>151.76</v>
      </c>
      <c r="K4872" s="160">
        <f>H4872*(I4872/J4872)</f>
        <v/>
      </c>
      <c r="L4872" s="159" t="n">
        <v>1115131.5546</v>
      </c>
      <c r="M4872" s="159" t="n">
        <v>1082652</v>
      </c>
      <c r="N4872" s="159" t="n">
        <v>1169264.16</v>
      </c>
      <c r="O4872" s="162">
        <f>MIN(K4872,L4872,M4872,N4872)</f>
        <v/>
      </c>
      <c r="P4872" s="162">
        <f>MAX(K4872,L4872,M4872,N4872)</f>
        <v/>
      </c>
      <c r="Q4872" s="162">
        <f>MEDIAN(K4872,L4872,M4872,N4872)</f>
        <v/>
      </c>
      <c r="R4872" s="162">
        <f>AVERAGE(K4872,L4872,M4872,N4872)</f>
        <v/>
      </c>
      <c r="S4872" s="162">
        <f>AVERAGE(O4872,Q4872)</f>
        <v/>
      </c>
      <c r="T4872" s="162">
        <f>AVERAGE(P4872,Q4872)</f>
        <v/>
      </c>
      <c r="U4872" s="41">
        <f>STDEVA(K4872,L4872,M4872,N4872)</f>
        <v/>
      </c>
      <c r="V4872" s="42">
        <f>U4872/Q4872</f>
        <v/>
      </c>
      <c r="W4872" s="43">
        <f>IF(X4872=O4872,"MENOR",IF(X4872=S4872,"PROM[MEN-MED]","PROMEDIO"))</f>
        <v/>
      </c>
      <c r="X4872" s="163">
        <f>IF(V4872&lt;=300%,O4872,IF(AND(V4872&gt;100%,V4872&lt;=150%),S4872,R4872))</f>
        <v/>
      </c>
      <c r="Y4872" s="162">
        <f>ROUND(X4872,0)</f>
        <v/>
      </c>
    </row>
    <row r="4873" ht="15.75" customHeight="1">
      <c r="B4873" s="57" t="inlineStr">
        <is>
          <t>7.17</t>
        </is>
      </c>
      <c r="C4873" s="32" t="n">
        <v>8714199</v>
      </c>
      <c r="D4873" s="59" t="inlineStr">
        <is>
          <t xml:space="preserve">CAMBIO DE AISLANTE DE MONTAJE DELANTERO IZQUIERDO DEL MOTOR </t>
        </is>
      </c>
      <c r="E4873" s="56" t="inlineStr">
        <is>
          <t xml:space="preserve">cambio de aislante de montaje delantero izquierdo del motor </t>
        </is>
      </c>
      <c r="F4873" s="32" t="inlineStr">
        <is>
          <t>Unidad</t>
        </is>
      </c>
      <c r="G4873" s="35" t="inlineStr">
        <is>
          <t>suministro</t>
        </is>
      </c>
      <c r="H4873" s="159" t="n">
        <v>915705</v>
      </c>
      <c r="I4873" s="37" t="n">
        <v>158.91</v>
      </c>
      <c r="J4873" s="37" t="n">
        <v>151.76</v>
      </c>
      <c r="K4873" s="160">
        <f>H4873*(I4873/J4873)</f>
        <v/>
      </c>
      <c r="L4873" s="159" t="n">
        <v>1158948.7945</v>
      </c>
      <c r="M4873" s="159" t="n">
        <v>1125193</v>
      </c>
      <c r="N4873" s="159" t="n">
        <v>1215208.44</v>
      </c>
      <c r="O4873" s="162">
        <f>MIN(K4873,L4873,M4873,N4873)</f>
        <v/>
      </c>
      <c r="P4873" s="162">
        <f>MAX(K4873,L4873,M4873,N4873)</f>
        <v/>
      </c>
      <c r="Q4873" s="162">
        <f>MEDIAN(K4873,L4873,M4873,N4873)</f>
        <v/>
      </c>
      <c r="R4873" s="162">
        <f>AVERAGE(K4873,L4873,M4873,N4873)</f>
        <v/>
      </c>
      <c r="S4873" s="162">
        <f>AVERAGE(O4873,Q4873)</f>
        <v/>
      </c>
      <c r="T4873" s="162">
        <f>AVERAGE(P4873,Q4873)</f>
        <v/>
      </c>
      <c r="U4873" s="41">
        <f>STDEVA(K4873,L4873,M4873,N4873)</f>
        <v/>
      </c>
      <c r="V4873" s="42">
        <f>U4873/Q4873</f>
        <v/>
      </c>
      <c r="W4873" s="43">
        <f>IF(X4873=O4873,"MENOR",IF(X4873=S4873,"PROM[MEN-MED]","PROMEDIO"))</f>
        <v/>
      </c>
      <c r="X4873" s="163">
        <f>IF(V4873&lt;=300%,O4873,IF(AND(V4873&gt;100%,V4873&lt;=150%),S4873,R4873))</f>
        <v/>
      </c>
      <c r="Y4873" s="162">
        <f>ROUND(X4873,0)</f>
        <v/>
      </c>
    </row>
    <row r="4874" ht="15.75" customHeight="1">
      <c r="B4874" s="57" t="inlineStr">
        <is>
          <t>7.18</t>
        </is>
      </c>
      <c r="C4874" s="32" t="n">
        <v>8714199</v>
      </c>
      <c r="D4874" s="59" t="inlineStr">
        <is>
          <t>CAMBIO DE COLECTOR DE ADMISION</t>
        </is>
      </c>
      <c r="E4874" s="56" t="inlineStr">
        <is>
          <t>cambio de colector de admision</t>
        </is>
      </c>
      <c r="F4874" s="32" t="inlineStr">
        <is>
          <t>Unidad</t>
        </is>
      </c>
      <c r="G4874" s="35" t="inlineStr">
        <is>
          <t>suministro</t>
        </is>
      </c>
      <c r="H4874" s="159" t="n">
        <v>1215288</v>
      </c>
      <c r="I4874" s="37" t="n">
        <v>158.91</v>
      </c>
      <c r="J4874" s="37" t="n">
        <v>151.76</v>
      </c>
      <c r="K4874" s="160">
        <f>H4874*(I4874/J4874)</f>
        <v/>
      </c>
      <c r="L4874" s="159" t="n">
        <v>1528064.7438</v>
      </c>
      <c r="M4874" s="159" t="n">
        <v>1483558</v>
      </c>
      <c r="N4874" s="159" t="n">
        <v>1602242.64</v>
      </c>
      <c r="O4874" s="162">
        <f>MIN(K4874,L4874,M4874,N4874)</f>
        <v/>
      </c>
      <c r="P4874" s="162">
        <f>MAX(K4874,L4874,M4874,N4874)</f>
        <v/>
      </c>
      <c r="Q4874" s="162">
        <f>MEDIAN(K4874,L4874,M4874,N4874)</f>
        <v/>
      </c>
      <c r="R4874" s="162">
        <f>AVERAGE(K4874,L4874,M4874,N4874)</f>
        <v/>
      </c>
      <c r="S4874" s="162">
        <f>AVERAGE(O4874,Q4874)</f>
        <v/>
      </c>
      <c r="T4874" s="162">
        <f>AVERAGE(P4874,Q4874)</f>
        <v/>
      </c>
      <c r="U4874" s="41">
        <f>STDEVA(K4874,L4874,M4874,N4874)</f>
        <v/>
      </c>
      <c r="V4874" s="42">
        <f>U4874/Q4874</f>
        <v/>
      </c>
      <c r="W4874" s="43">
        <f>IF(X4874=O4874,"MENOR",IF(X4874=S4874,"PROM[MEN-MED]","PROMEDIO"))</f>
        <v/>
      </c>
      <c r="X4874" s="163">
        <f>IF(V4874&lt;=300%,O4874,IF(AND(V4874&gt;100%,V4874&lt;=150%),S4874,R4874))</f>
        <v/>
      </c>
      <c r="Y4874" s="162">
        <f>ROUND(X4874,0)</f>
        <v/>
      </c>
    </row>
    <row r="4875" ht="15.75" customHeight="1">
      <c r="B4875" s="57" t="inlineStr">
        <is>
          <t>7.19</t>
        </is>
      </c>
      <c r="C4875" s="32" t="n">
        <v>8714199</v>
      </c>
      <c r="D4875" s="59" t="inlineStr">
        <is>
          <t>CAMBIO DE JUNTA COLECTOR DE ADMISION</t>
        </is>
      </c>
      <c r="E4875" s="56" t="inlineStr">
        <is>
          <t>cambio de junta colector de admision</t>
        </is>
      </c>
      <c r="F4875" s="32" t="inlineStr">
        <is>
          <t>Unidad</t>
        </is>
      </c>
      <c r="G4875" s="35" t="inlineStr">
        <is>
          <t>suministro</t>
        </is>
      </c>
      <c r="H4875" s="159" t="n">
        <v>1215288</v>
      </c>
      <c r="I4875" s="37" t="n">
        <v>158.91</v>
      </c>
      <c r="J4875" s="37" t="n">
        <v>151.76</v>
      </c>
      <c r="K4875" s="160">
        <f>H4875*(I4875/J4875)</f>
        <v/>
      </c>
      <c r="L4875" s="159" t="n">
        <v>1513648.8577</v>
      </c>
      <c r="M4875" s="159" t="n">
        <v>1469562</v>
      </c>
      <c r="N4875" s="159" t="n">
        <v>1587126.96</v>
      </c>
      <c r="O4875" s="162">
        <f>MIN(K4875,L4875,M4875,N4875)</f>
        <v/>
      </c>
      <c r="P4875" s="162">
        <f>MAX(K4875,L4875,M4875,N4875)</f>
        <v/>
      </c>
      <c r="Q4875" s="162">
        <f>MEDIAN(K4875,L4875,M4875,N4875)</f>
        <v/>
      </c>
      <c r="R4875" s="162">
        <f>AVERAGE(K4875,L4875,M4875,N4875)</f>
        <v/>
      </c>
      <c r="S4875" s="162">
        <f>AVERAGE(O4875,Q4875)</f>
        <v/>
      </c>
      <c r="T4875" s="162">
        <f>AVERAGE(P4875,Q4875)</f>
        <v/>
      </c>
      <c r="U4875" s="41">
        <f>STDEVA(K4875,L4875,M4875,N4875)</f>
        <v/>
      </c>
      <c r="V4875" s="42">
        <f>U4875/Q4875</f>
        <v/>
      </c>
      <c r="W4875" s="43">
        <f>IF(X4875=O4875,"MENOR",IF(X4875=S4875,"PROM[MEN-MED]","PROMEDIO"))</f>
        <v/>
      </c>
      <c r="X4875" s="163">
        <f>IF(V4875&lt;=300%,O4875,IF(AND(V4875&gt;100%,V4875&lt;=150%),S4875,R4875))</f>
        <v/>
      </c>
      <c r="Y4875" s="162">
        <f>ROUND(X4875,0)</f>
        <v/>
      </c>
    </row>
    <row r="4876" ht="15.75" customHeight="1">
      <c r="B4876" s="57" t="inlineStr">
        <is>
          <t>7.20</t>
        </is>
      </c>
      <c r="C4876" s="32" t="n">
        <v>8714199</v>
      </c>
      <c r="D4876" s="59" t="inlineStr">
        <is>
          <t xml:space="preserve">CAMBIO DE SUBCONJUNTO DEL COLADOR DE ACEITE </t>
        </is>
      </c>
      <c r="E4876" s="56" t="inlineStr">
        <is>
          <t xml:space="preserve">cambio de subconjunto del colador de aceite </t>
        </is>
      </c>
      <c r="F4876" s="32" t="inlineStr">
        <is>
          <t>Unidad</t>
        </is>
      </c>
      <c r="G4876" s="35" t="inlineStr">
        <is>
          <t>suministro</t>
        </is>
      </c>
      <c r="H4876" s="159" t="n">
        <v>949620</v>
      </c>
      <c r="I4876" s="37" t="n">
        <v>158.91</v>
      </c>
      <c r="J4876" s="37" t="n">
        <v>151.76</v>
      </c>
      <c r="K4876" s="160">
        <f>H4876*(I4876/J4876)</f>
        <v/>
      </c>
      <c r="L4876" s="159" t="n">
        <v>1177282.7913</v>
      </c>
      <c r="M4876" s="159" t="n">
        <v>1142993</v>
      </c>
      <c r="N4876" s="159" t="n">
        <v>1234432.44</v>
      </c>
      <c r="O4876" s="162">
        <f>MIN(K4876,L4876,M4876,N4876)</f>
        <v/>
      </c>
      <c r="P4876" s="162">
        <f>MAX(K4876,L4876,M4876,N4876)</f>
        <v/>
      </c>
      <c r="Q4876" s="162">
        <f>MEDIAN(K4876,L4876,M4876,N4876)</f>
        <v/>
      </c>
      <c r="R4876" s="162">
        <f>AVERAGE(K4876,L4876,M4876,N4876)</f>
        <v/>
      </c>
      <c r="S4876" s="162">
        <f>AVERAGE(O4876,Q4876)</f>
        <v/>
      </c>
      <c r="T4876" s="162">
        <f>AVERAGE(P4876,Q4876)</f>
        <v/>
      </c>
      <c r="U4876" s="41">
        <f>STDEVA(K4876,L4876,M4876,N4876)</f>
        <v/>
      </c>
      <c r="V4876" s="42">
        <f>U4876/Q4876</f>
        <v/>
      </c>
      <c r="W4876" s="43">
        <f>IF(X4876=O4876,"MENOR",IF(X4876=S4876,"PROM[MEN-MED]","PROMEDIO"))</f>
        <v/>
      </c>
      <c r="X4876" s="163">
        <f>IF(V4876&lt;=300%,O4876,IF(AND(V4876&gt;100%,V4876&lt;=150%),S4876,R4876))</f>
        <v/>
      </c>
      <c r="Y4876" s="162">
        <f>ROUND(X4876,0)</f>
        <v/>
      </c>
    </row>
    <row r="4877" ht="15.75" customHeight="1">
      <c r="B4877" s="57" t="inlineStr">
        <is>
          <t>7.21</t>
        </is>
      </c>
      <c r="C4877" s="32" t="n">
        <v>8714199</v>
      </c>
      <c r="D4877" s="59" t="inlineStr">
        <is>
          <t xml:space="preserve">CAMBIO DE SEPARAVDOR DE LA CAMISA DE AGUA DEL BLOQUE DE CILINDROS </t>
        </is>
      </c>
      <c r="E4877" s="56" t="inlineStr">
        <is>
          <t xml:space="preserve">cambio de separavdor de la camisa de agua del bloque de cilindros </t>
        </is>
      </c>
      <c r="F4877" s="32" t="inlineStr">
        <is>
          <t>Unidad</t>
        </is>
      </c>
      <c r="G4877" s="35" t="inlineStr">
        <is>
          <t>suministro</t>
        </is>
      </c>
      <c r="H4877" s="159" t="n">
        <v>1300075</v>
      </c>
      <c r="I4877" s="37" t="n">
        <v>158.91</v>
      </c>
      <c r="J4877" s="37" t="n">
        <v>151.76</v>
      </c>
      <c r="K4877" s="160">
        <f>H4877*(I4877/J4877)</f>
        <v/>
      </c>
      <c r="L4877" s="159" t="n">
        <v>1683817.2155</v>
      </c>
      <c r="M4877" s="159" t="n">
        <v>1634774</v>
      </c>
      <c r="N4877" s="159" t="n">
        <v>1765555.92</v>
      </c>
      <c r="O4877" s="162">
        <f>MIN(K4877,L4877,M4877,N4877)</f>
        <v/>
      </c>
      <c r="P4877" s="162">
        <f>MAX(K4877,L4877,M4877,N4877)</f>
        <v/>
      </c>
      <c r="Q4877" s="162">
        <f>MEDIAN(K4877,L4877,M4877,N4877)</f>
        <v/>
      </c>
      <c r="R4877" s="162">
        <f>AVERAGE(K4877,L4877,M4877,N4877)</f>
        <v/>
      </c>
      <c r="S4877" s="162">
        <f>AVERAGE(O4877,Q4877)</f>
        <v/>
      </c>
      <c r="T4877" s="162">
        <f>AVERAGE(P4877,Q4877)</f>
        <v/>
      </c>
      <c r="U4877" s="41">
        <f>STDEVA(K4877,L4877,M4877,N4877)</f>
        <v/>
      </c>
      <c r="V4877" s="42">
        <f>U4877/Q4877</f>
        <v/>
      </c>
      <c r="W4877" s="43">
        <f>IF(X4877=O4877,"MENOR",IF(X4877=S4877,"PROM[MEN-MED]","PROMEDIO"))</f>
        <v/>
      </c>
      <c r="X4877" s="163">
        <f>IF(V4877&lt;=300%,O4877,IF(AND(V4877&gt;100%,V4877&lt;=150%),S4877,R4877))</f>
        <v/>
      </c>
      <c r="Y4877" s="162">
        <f>ROUND(X4877,0)</f>
        <v/>
      </c>
    </row>
    <row r="4878" ht="15.75" customHeight="1">
      <c r="B4878" s="57" t="inlineStr">
        <is>
          <t>7.22</t>
        </is>
      </c>
      <c r="C4878" s="32" t="n">
        <v>8714199</v>
      </c>
      <c r="D4878" s="59" t="inlineStr">
        <is>
          <t xml:space="preserve">CAMBIO DE VALVULA DE ESCAPE </t>
        </is>
      </c>
      <c r="E4878" s="56" t="inlineStr">
        <is>
          <t xml:space="preserve">cambio de valvula de escape </t>
        </is>
      </c>
      <c r="F4878" s="32" t="inlineStr">
        <is>
          <t>Unidad</t>
        </is>
      </c>
      <c r="G4878" s="35" t="inlineStr">
        <is>
          <t>suministro</t>
        </is>
      </c>
      <c r="H4878" s="159" t="n">
        <v>1345295</v>
      </c>
      <c r="I4878" s="37" t="n">
        <v>158.91</v>
      </c>
      <c r="J4878" s="37" t="n">
        <v>151.76</v>
      </c>
      <c r="K4878" s="160">
        <f>H4878*(I4878/J4878)</f>
        <v/>
      </c>
      <c r="L4878" s="159" t="n">
        <v>1649797.3527</v>
      </c>
      <c r="M4878" s="159" t="n">
        <v>1601745</v>
      </c>
      <c r="N4878" s="159" t="n">
        <v>1729884.6</v>
      </c>
      <c r="O4878" s="162">
        <f>MIN(K4878,L4878,M4878,N4878)</f>
        <v/>
      </c>
      <c r="P4878" s="162">
        <f>MAX(K4878,L4878,M4878,N4878)</f>
        <v/>
      </c>
      <c r="Q4878" s="162">
        <f>MEDIAN(K4878,L4878,M4878,N4878)</f>
        <v/>
      </c>
      <c r="R4878" s="162">
        <f>AVERAGE(K4878,L4878,M4878,N4878)</f>
        <v/>
      </c>
      <c r="S4878" s="162">
        <f>AVERAGE(O4878,Q4878)</f>
        <v/>
      </c>
      <c r="T4878" s="162">
        <f>AVERAGE(P4878,Q4878)</f>
        <v/>
      </c>
      <c r="U4878" s="41">
        <f>STDEVA(K4878,L4878,M4878,N4878)</f>
        <v/>
      </c>
      <c r="V4878" s="42">
        <f>U4878/Q4878</f>
        <v/>
      </c>
      <c r="W4878" s="43">
        <f>IF(X4878=O4878,"MENOR",IF(X4878=S4878,"PROM[MEN-MED]","PROMEDIO"))</f>
        <v/>
      </c>
      <c r="X4878" s="163">
        <f>IF(V4878&lt;=300%,O4878,IF(AND(V4878&gt;100%,V4878&lt;=150%),S4878,R4878))</f>
        <v/>
      </c>
      <c r="Y4878" s="162">
        <f>ROUND(X4878,0)</f>
        <v/>
      </c>
    </row>
    <row r="4879" ht="15.75" customHeight="1">
      <c r="B4879" s="57" t="inlineStr">
        <is>
          <t>7.23</t>
        </is>
      </c>
      <c r="C4879" s="32" t="n">
        <v>8714199</v>
      </c>
      <c r="D4879" s="59" t="inlineStr">
        <is>
          <t>CAMBIO DE VALVULA DE ADMISION</t>
        </is>
      </c>
      <c r="E4879" s="56" t="inlineStr">
        <is>
          <t>cambio de valvula de admision</t>
        </is>
      </c>
      <c r="F4879" s="32" t="inlineStr">
        <is>
          <t>Unidad</t>
        </is>
      </c>
      <c r="G4879" s="35" t="inlineStr">
        <is>
          <t>suministro</t>
        </is>
      </c>
      <c r="H4879" s="159" t="n">
        <v>1345295</v>
      </c>
      <c r="I4879" s="37" t="n">
        <v>158.91</v>
      </c>
      <c r="J4879" s="37" t="n">
        <v>151.76</v>
      </c>
      <c r="K4879" s="160">
        <f>H4879*(I4879/J4879)</f>
        <v/>
      </c>
      <c r="L4879" s="159" t="n">
        <v>1697849.9454</v>
      </c>
      <c r="M4879" s="159" t="n">
        <v>1648398</v>
      </c>
      <c r="N4879" s="159" t="n">
        <v>1780269.84</v>
      </c>
      <c r="O4879" s="162">
        <f>MIN(K4879,L4879,M4879,N4879)</f>
        <v/>
      </c>
      <c r="P4879" s="162">
        <f>MAX(K4879,L4879,M4879,N4879)</f>
        <v/>
      </c>
      <c r="Q4879" s="162">
        <f>MEDIAN(K4879,L4879,M4879,N4879)</f>
        <v/>
      </c>
      <c r="R4879" s="162">
        <f>AVERAGE(K4879,L4879,M4879,N4879)</f>
        <v/>
      </c>
      <c r="S4879" s="162">
        <f>AVERAGE(O4879,Q4879)</f>
        <v/>
      </c>
      <c r="T4879" s="162">
        <f>AVERAGE(P4879,Q4879)</f>
        <v/>
      </c>
      <c r="U4879" s="41">
        <f>STDEVA(K4879,L4879,M4879,N4879)</f>
        <v/>
      </c>
      <c r="V4879" s="42">
        <f>U4879/Q4879</f>
        <v/>
      </c>
      <c r="W4879" s="43">
        <f>IF(X4879=O4879,"MENOR",IF(X4879=S4879,"PROM[MEN-MED]","PROMEDIO"))</f>
        <v/>
      </c>
      <c r="X4879" s="163">
        <f>IF(V4879&lt;=300%,O4879,IF(AND(V4879&gt;100%,V4879&lt;=150%),S4879,R4879))</f>
        <v/>
      </c>
      <c r="Y4879" s="162">
        <f>ROUND(X4879,0)</f>
        <v/>
      </c>
    </row>
    <row r="4880" ht="15.75" customHeight="1">
      <c r="B4880" s="57" t="inlineStr">
        <is>
          <t>7.24</t>
        </is>
      </c>
      <c r="C4880" s="32" t="n">
        <v>8714199</v>
      </c>
      <c r="D4880" s="59" t="inlineStr">
        <is>
          <t>CAMBIO DE CASQUILLO DE LA GUIA DE LA VALVULA DE ESCAPE</t>
        </is>
      </c>
      <c r="E4880" s="56" t="inlineStr">
        <is>
          <t>cambio de casquillo de la guia de la valvula de escape</t>
        </is>
      </c>
      <c r="F4880" s="32" t="inlineStr">
        <is>
          <t>Unidad</t>
        </is>
      </c>
      <c r="G4880" s="35" t="inlineStr">
        <is>
          <t>suministro</t>
        </is>
      </c>
      <c r="H4880" s="159" t="n">
        <v>1345295</v>
      </c>
      <c r="I4880" s="37" t="n">
        <v>158.91</v>
      </c>
      <c r="J4880" s="37" t="n">
        <v>151.76</v>
      </c>
      <c r="K4880" s="160">
        <f>H4880*(I4880/J4880)</f>
        <v/>
      </c>
      <c r="L4880" s="159" t="n">
        <v>1713866.441</v>
      </c>
      <c r="M4880" s="159" t="n">
        <v>1663948</v>
      </c>
      <c r="N4880" s="159" t="n">
        <v>1797063.84</v>
      </c>
      <c r="O4880" s="162">
        <f>MIN(K4880,L4880,M4880,N4880)</f>
        <v/>
      </c>
      <c r="P4880" s="162">
        <f>MAX(K4880,L4880,M4880,N4880)</f>
        <v/>
      </c>
      <c r="Q4880" s="162">
        <f>MEDIAN(K4880,L4880,M4880,N4880)</f>
        <v/>
      </c>
      <c r="R4880" s="162">
        <f>AVERAGE(K4880,L4880,M4880,N4880)</f>
        <v/>
      </c>
      <c r="S4880" s="162">
        <f>AVERAGE(O4880,Q4880)</f>
        <v/>
      </c>
      <c r="T4880" s="162">
        <f>AVERAGE(P4880,Q4880)</f>
        <v/>
      </c>
      <c r="U4880" s="41">
        <f>STDEVA(K4880,L4880,M4880,N4880)</f>
        <v/>
      </c>
      <c r="V4880" s="42">
        <f>U4880/Q4880</f>
        <v/>
      </c>
      <c r="W4880" s="43">
        <f>IF(X4880=O4880,"MENOR",IF(X4880=S4880,"PROM[MEN-MED]","PROMEDIO"))</f>
        <v/>
      </c>
      <c r="X4880" s="163">
        <f>IF(V4880&lt;=300%,O4880,IF(AND(V4880&gt;100%,V4880&lt;=150%),S4880,R4880))</f>
        <v/>
      </c>
      <c r="Y4880" s="162">
        <f>ROUND(X4880,0)</f>
        <v/>
      </c>
    </row>
    <row r="4881" ht="15.75" customHeight="1">
      <c r="B4881" s="57" t="inlineStr">
        <is>
          <t>7.25</t>
        </is>
      </c>
      <c r="C4881" s="32" t="n">
        <v>8714199</v>
      </c>
      <c r="D4881" s="59" t="inlineStr">
        <is>
          <t xml:space="preserve">CAMBIO DE ASIENTO DEL MUELLE DE LA VALVULA </t>
        </is>
      </c>
      <c r="E4881" s="56" t="inlineStr">
        <is>
          <t xml:space="preserve">cambio de asiento del muelle de la valvula </t>
        </is>
      </c>
      <c r="F4881" s="32" t="inlineStr">
        <is>
          <t>Unidad</t>
        </is>
      </c>
      <c r="G4881" s="35" t="inlineStr">
        <is>
          <t>suministro</t>
        </is>
      </c>
      <c r="H4881" s="159" t="n">
        <v>1345295</v>
      </c>
      <c r="I4881" s="37" t="n">
        <v>158.91</v>
      </c>
      <c r="J4881" s="37" t="n">
        <v>151.76</v>
      </c>
      <c r="K4881" s="160">
        <f>H4881*(I4881/J4881)</f>
        <v/>
      </c>
      <c r="L4881" s="159" t="n">
        <v>1649797.3527</v>
      </c>
      <c r="M4881" s="159" t="n">
        <v>1601745</v>
      </c>
      <c r="N4881" s="159" t="n">
        <v>1729884.6</v>
      </c>
      <c r="O4881" s="162">
        <f>MIN(K4881,L4881,M4881,N4881)</f>
        <v/>
      </c>
      <c r="P4881" s="162">
        <f>MAX(K4881,L4881,M4881,N4881)</f>
        <v/>
      </c>
      <c r="Q4881" s="162">
        <f>MEDIAN(K4881,L4881,M4881,N4881)</f>
        <v/>
      </c>
      <c r="R4881" s="162">
        <f>AVERAGE(K4881,L4881,M4881,N4881)</f>
        <v/>
      </c>
      <c r="S4881" s="162">
        <f>AVERAGE(O4881,Q4881)</f>
        <v/>
      </c>
      <c r="T4881" s="162">
        <f>AVERAGE(P4881,Q4881)</f>
        <v/>
      </c>
      <c r="U4881" s="41">
        <f>STDEVA(K4881,L4881,M4881,N4881)</f>
        <v/>
      </c>
      <c r="V4881" s="42">
        <f>U4881/Q4881</f>
        <v/>
      </c>
      <c r="W4881" s="43">
        <f>IF(X4881=O4881,"MENOR",IF(X4881=S4881,"PROM[MEN-MED]","PROMEDIO"))</f>
        <v/>
      </c>
      <c r="X4881" s="163">
        <f>IF(V4881&lt;=300%,O4881,IF(AND(V4881&gt;100%,V4881&lt;=150%),S4881,R4881))</f>
        <v/>
      </c>
      <c r="Y4881" s="162">
        <f>ROUND(X4881,0)</f>
        <v/>
      </c>
    </row>
    <row r="4882" ht="15.75" customHeight="1">
      <c r="B4882" s="57" t="inlineStr">
        <is>
          <t>7.26</t>
        </is>
      </c>
      <c r="C4882" s="32" t="n">
        <v>8714199</v>
      </c>
      <c r="D4882" s="59" t="inlineStr">
        <is>
          <t>CAMBIO DE SELLO DE ACEITE DEL VAASTAGO DE LA VALVULA</t>
        </is>
      </c>
      <c r="E4882" s="56" t="inlineStr">
        <is>
          <t>cambio de sello de aceite del vaastago de la valvula</t>
        </is>
      </c>
      <c r="F4882" s="32" t="inlineStr">
        <is>
          <t>Unidad</t>
        </is>
      </c>
      <c r="G4882" s="35" t="inlineStr">
        <is>
          <t>suministro</t>
        </is>
      </c>
      <c r="H4882" s="159" t="n">
        <v>1345295</v>
      </c>
      <c r="I4882" s="37" t="n">
        <v>158.91</v>
      </c>
      <c r="J4882" s="37" t="n">
        <v>151.76</v>
      </c>
      <c r="K4882" s="160">
        <f>H4882*(I4882/J4882)</f>
        <v/>
      </c>
      <c r="L4882" s="159" t="n">
        <v>1649797.3527</v>
      </c>
      <c r="M4882" s="159" t="n">
        <v>1601745</v>
      </c>
      <c r="N4882" s="159" t="n">
        <v>1729884.6</v>
      </c>
      <c r="O4882" s="162">
        <f>MIN(K4882,L4882,M4882,N4882)</f>
        <v/>
      </c>
      <c r="P4882" s="162">
        <f>MAX(K4882,L4882,M4882,N4882)</f>
        <v/>
      </c>
      <c r="Q4882" s="162">
        <f>MEDIAN(K4882,L4882,M4882,N4882)</f>
        <v/>
      </c>
      <c r="R4882" s="162">
        <f>AVERAGE(K4882,L4882,M4882,N4882)</f>
        <v/>
      </c>
      <c r="S4882" s="162">
        <f>AVERAGE(O4882,Q4882)</f>
        <v/>
      </c>
      <c r="T4882" s="162">
        <f>AVERAGE(P4882,Q4882)</f>
        <v/>
      </c>
      <c r="U4882" s="41">
        <f>STDEVA(K4882,L4882,M4882,N4882)</f>
        <v/>
      </c>
      <c r="V4882" s="42">
        <f>U4882/Q4882</f>
        <v/>
      </c>
      <c r="W4882" s="43">
        <f>IF(X4882=O4882,"MENOR",IF(X4882=S4882,"PROM[MEN-MED]","PROMEDIO"))</f>
        <v/>
      </c>
      <c r="X4882" s="163">
        <f>IF(V4882&lt;=300%,O4882,IF(AND(V4882&gt;100%,V4882&lt;=150%),S4882,R4882))</f>
        <v/>
      </c>
      <c r="Y4882" s="162">
        <f>ROUND(X4882,0)</f>
        <v/>
      </c>
    </row>
    <row r="4883" ht="15.75" customHeight="1">
      <c r="B4883" s="57" t="inlineStr">
        <is>
          <t>7.27</t>
        </is>
      </c>
      <c r="C4883" s="32" t="n">
        <v>8714199</v>
      </c>
      <c r="D4883" s="59" t="inlineStr">
        <is>
          <t>CAMBIO DE MUELLE DE COMPRESION INTERNO</t>
        </is>
      </c>
      <c r="E4883" s="56" t="inlineStr">
        <is>
          <t>cambio de muelle de compresion interno</t>
        </is>
      </c>
      <c r="F4883" s="32" t="inlineStr">
        <is>
          <t>Unidad</t>
        </is>
      </c>
      <c r="G4883" s="35" t="inlineStr">
        <is>
          <t>suministro</t>
        </is>
      </c>
      <c r="H4883" s="159" t="n">
        <v>1345295</v>
      </c>
      <c r="I4883" s="37" t="n">
        <v>158.91</v>
      </c>
      <c r="J4883" s="37" t="n">
        <v>151.76</v>
      </c>
      <c r="K4883" s="160">
        <f>H4883*(I4883/J4883)</f>
        <v/>
      </c>
      <c r="L4883" s="159" t="n">
        <v>1697849.9454</v>
      </c>
      <c r="M4883" s="159" t="n">
        <v>1648398</v>
      </c>
      <c r="N4883" s="159" t="n">
        <v>1780269.84</v>
      </c>
      <c r="O4883" s="162">
        <f>MIN(K4883,L4883,M4883,N4883)</f>
        <v/>
      </c>
      <c r="P4883" s="162">
        <f>MAX(K4883,L4883,M4883,N4883)</f>
        <v/>
      </c>
      <c r="Q4883" s="162">
        <f>MEDIAN(K4883,L4883,M4883,N4883)</f>
        <v/>
      </c>
      <c r="R4883" s="162">
        <f>AVERAGE(K4883,L4883,M4883,N4883)</f>
        <v/>
      </c>
      <c r="S4883" s="162">
        <f>AVERAGE(O4883,Q4883)</f>
        <v/>
      </c>
      <c r="T4883" s="162">
        <f>AVERAGE(P4883,Q4883)</f>
        <v/>
      </c>
      <c r="U4883" s="41">
        <f>STDEVA(K4883,L4883,M4883,N4883)</f>
        <v/>
      </c>
      <c r="V4883" s="42">
        <f>U4883/Q4883</f>
        <v/>
      </c>
      <c r="W4883" s="43">
        <f>IF(X4883=O4883,"MENOR",IF(X4883=S4883,"PROM[MEN-MED]","PROMEDIO"))</f>
        <v/>
      </c>
      <c r="X4883" s="163">
        <f>IF(V4883&lt;=300%,O4883,IF(AND(V4883&gt;100%,V4883&lt;=150%),S4883,R4883))</f>
        <v/>
      </c>
      <c r="Y4883" s="162">
        <f>ROUND(X4883,0)</f>
        <v/>
      </c>
    </row>
    <row r="4884" ht="15.75" customHeight="1">
      <c r="B4884" s="57" t="inlineStr">
        <is>
          <t>7.28</t>
        </is>
      </c>
      <c r="C4884" s="32" t="n">
        <v>8714199</v>
      </c>
      <c r="D4884" s="59" t="inlineStr">
        <is>
          <t xml:space="preserve">CAMBIO DE RETEN DEL MUELLE DE LA VALVULA </t>
        </is>
      </c>
      <c r="E4884" s="56" t="inlineStr">
        <is>
          <t xml:space="preserve">cambio de reten del muelle de la valvula </t>
        </is>
      </c>
      <c r="F4884" s="32" t="inlineStr">
        <is>
          <t>Unidad</t>
        </is>
      </c>
      <c r="G4884" s="35" t="inlineStr">
        <is>
          <t>suministro</t>
        </is>
      </c>
      <c r="H4884" s="159" t="n">
        <v>1345295</v>
      </c>
      <c r="I4884" s="37" t="n">
        <v>158.91</v>
      </c>
      <c r="J4884" s="37" t="n">
        <v>151.76</v>
      </c>
      <c r="K4884" s="160">
        <f>H4884*(I4884/J4884)</f>
        <v/>
      </c>
      <c r="L4884" s="159" t="n">
        <v>1681832.4145</v>
      </c>
      <c r="M4884" s="159" t="n">
        <v>1632847</v>
      </c>
      <c r="N4884" s="159" t="n">
        <v>1763474.76</v>
      </c>
      <c r="O4884" s="162">
        <f>MIN(K4884,L4884,M4884,N4884)</f>
        <v/>
      </c>
      <c r="P4884" s="162">
        <f>MAX(K4884,L4884,M4884,N4884)</f>
        <v/>
      </c>
      <c r="Q4884" s="162">
        <f>MEDIAN(K4884,L4884,M4884,N4884)</f>
        <v/>
      </c>
      <c r="R4884" s="162">
        <f>AVERAGE(K4884,L4884,M4884,N4884)</f>
        <v/>
      </c>
      <c r="S4884" s="162">
        <f>AVERAGE(O4884,Q4884)</f>
        <v/>
      </c>
      <c r="T4884" s="162">
        <f>AVERAGE(P4884,Q4884)</f>
        <v/>
      </c>
      <c r="U4884" s="41">
        <f>STDEVA(K4884,L4884,M4884,N4884)</f>
        <v/>
      </c>
      <c r="V4884" s="42">
        <f>U4884/Q4884</f>
        <v/>
      </c>
      <c r="W4884" s="43">
        <f>IF(X4884=O4884,"MENOR",IF(X4884=S4884,"PROM[MEN-MED]","PROMEDIO"))</f>
        <v/>
      </c>
      <c r="X4884" s="163">
        <f>IF(V4884&lt;=300%,O4884,IF(AND(V4884&gt;100%,V4884&lt;=150%),S4884,R4884))</f>
        <v/>
      </c>
      <c r="Y4884" s="162">
        <f>ROUND(X4884,0)</f>
        <v/>
      </c>
    </row>
    <row r="4885" ht="15.75" customHeight="1">
      <c r="B4885" s="57" t="inlineStr">
        <is>
          <t>7.29</t>
        </is>
      </c>
      <c r="C4885" s="32" t="n">
        <v>8714199</v>
      </c>
      <c r="D4885" s="59" t="inlineStr">
        <is>
          <t xml:space="preserve">CAMBIO DE BLOQUEO DEL RETEN DEL MUELLE DE LA VALVULA </t>
        </is>
      </c>
      <c r="E4885" s="56" t="inlineStr">
        <is>
          <t xml:space="preserve">cambio de bloqueo del reten del muelle de la valvula </t>
        </is>
      </c>
      <c r="F4885" s="32" t="inlineStr">
        <is>
          <t>Unidad</t>
        </is>
      </c>
      <c r="G4885" s="35" t="inlineStr">
        <is>
          <t>suministro</t>
        </is>
      </c>
      <c r="H4885" s="159" t="n">
        <v>1231115</v>
      </c>
      <c r="I4885" s="37" t="n">
        <v>158.91</v>
      </c>
      <c r="J4885" s="37" t="n">
        <v>151.76</v>
      </c>
      <c r="K4885" s="160">
        <f>H4885*(I4885/J4885)</f>
        <v/>
      </c>
      <c r="L4885" s="159" t="n">
        <v>1499232.9835</v>
      </c>
      <c r="M4885" s="159" t="n">
        <v>1455566</v>
      </c>
      <c r="N4885" s="159" t="n">
        <v>1572011.28</v>
      </c>
      <c r="O4885" s="162">
        <f>MIN(K4885,L4885,M4885,N4885)</f>
        <v/>
      </c>
      <c r="P4885" s="162">
        <f>MAX(K4885,L4885,M4885,N4885)</f>
        <v/>
      </c>
      <c r="Q4885" s="162">
        <f>MEDIAN(K4885,L4885,M4885,N4885)</f>
        <v/>
      </c>
      <c r="R4885" s="162">
        <f>AVERAGE(K4885,L4885,M4885,N4885)</f>
        <v/>
      </c>
      <c r="S4885" s="162">
        <f>AVERAGE(O4885,Q4885)</f>
        <v/>
      </c>
      <c r="T4885" s="162">
        <f>AVERAGE(P4885,Q4885)</f>
        <v/>
      </c>
      <c r="U4885" s="41">
        <f>STDEVA(K4885,L4885,M4885,N4885)</f>
        <v/>
      </c>
      <c r="V4885" s="42">
        <f>U4885/Q4885</f>
        <v/>
      </c>
      <c r="W4885" s="43">
        <f>IF(X4885=O4885,"MENOR",IF(X4885=S4885,"PROM[MEN-MED]","PROMEDIO"))</f>
        <v/>
      </c>
      <c r="X4885" s="163">
        <f>IF(V4885&lt;=300%,O4885,IF(AND(V4885&gt;100%,V4885&lt;=150%),S4885,R4885))</f>
        <v/>
      </c>
      <c r="Y4885" s="162">
        <f>ROUND(X4885,0)</f>
        <v/>
      </c>
    </row>
    <row r="4886" ht="15.75" customHeight="1">
      <c r="B4886" s="57" t="inlineStr">
        <is>
          <t>7.30</t>
        </is>
      </c>
      <c r="C4886" s="32" t="n">
        <v>8714199</v>
      </c>
      <c r="D4886" s="59" t="inlineStr">
        <is>
          <t>CAMBIO DE ANILLO DE COMPRESION NO.1</t>
        </is>
      </c>
      <c r="E4886" s="56" t="inlineStr">
        <is>
          <t>cambio de anillo de compresion no.1</t>
        </is>
      </c>
      <c r="F4886" s="32" t="inlineStr">
        <is>
          <t>Unidad</t>
        </is>
      </c>
      <c r="G4886" s="35" t="inlineStr">
        <is>
          <t>suministro</t>
        </is>
      </c>
      <c r="H4886" s="159" t="n">
        <v>1187025</v>
      </c>
      <c r="I4886" s="37" t="n">
        <v>158.91</v>
      </c>
      <c r="J4886" s="37" t="n">
        <v>151.76</v>
      </c>
      <c r="K4886" s="160">
        <f>H4886*(I4886/J4886)</f>
        <v/>
      </c>
      <c r="L4886" s="159" t="n">
        <v>1645164.409</v>
      </c>
      <c r="M4886" s="159" t="n">
        <v>1597247</v>
      </c>
      <c r="N4886" s="159" t="n">
        <v>1725026.76</v>
      </c>
      <c r="O4886" s="162">
        <f>MIN(K4886,L4886,M4886,N4886)</f>
        <v/>
      </c>
      <c r="P4886" s="162">
        <f>MAX(K4886,L4886,M4886,N4886)</f>
        <v/>
      </c>
      <c r="Q4886" s="162">
        <f>MEDIAN(K4886,L4886,M4886,N4886)</f>
        <v/>
      </c>
      <c r="R4886" s="162">
        <f>AVERAGE(K4886,L4886,M4886,N4886)</f>
        <v/>
      </c>
      <c r="S4886" s="162">
        <f>AVERAGE(O4886,Q4886)</f>
        <v/>
      </c>
      <c r="T4886" s="162">
        <f>AVERAGE(P4886,Q4886)</f>
        <v/>
      </c>
      <c r="U4886" s="41">
        <f>STDEVA(K4886,L4886,M4886,N4886)</f>
        <v/>
      </c>
      <c r="V4886" s="42">
        <f>U4886/Q4886</f>
        <v/>
      </c>
      <c r="W4886" s="43">
        <f>IF(X4886=O4886,"MENOR",IF(X4886=S4886,"PROM[MEN-MED]","PROMEDIO"))</f>
        <v/>
      </c>
      <c r="X4886" s="163">
        <f>IF(V4886&lt;=300%,O4886,IF(AND(V4886&gt;100%,V4886&lt;=150%),S4886,R4886))</f>
        <v/>
      </c>
      <c r="Y4886" s="162">
        <f>ROUND(X4886,0)</f>
        <v/>
      </c>
    </row>
    <row r="4887" ht="15.75" customHeight="1">
      <c r="B4887" s="57" t="inlineStr">
        <is>
          <t>7.31</t>
        </is>
      </c>
      <c r="C4887" s="32" t="n">
        <v>8714199</v>
      </c>
      <c r="D4887" s="59" t="inlineStr">
        <is>
          <t>CAMBIO DE ANILLO DE COMPRESION NO.2</t>
        </is>
      </c>
      <c r="E4887" s="56" t="inlineStr">
        <is>
          <t>cambio de anillo de compresion no.2</t>
        </is>
      </c>
      <c r="F4887" s="32" t="inlineStr">
        <is>
          <t>Unidad</t>
        </is>
      </c>
      <c r="G4887" s="35" t="inlineStr">
        <is>
          <t>suministro</t>
        </is>
      </c>
      <c r="H4887" s="159" t="n">
        <v>1350948</v>
      </c>
      <c r="I4887" s="37" t="n">
        <v>158.91</v>
      </c>
      <c r="J4887" s="37" t="n">
        <v>151.76</v>
      </c>
      <c r="K4887" s="160">
        <f>H4887*(I4887/J4887)</f>
        <v/>
      </c>
      <c r="L4887" s="159" t="n">
        <v>1645164.409</v>
      </c>
      <c r="M4887" s="159" t="n">
        <v>1597247</v>
      </c>
      <c r="N4887" s="159" t="n">
        <v>1725026.76</v>
      </c>
      <c r="O4887" s="162">
        <f>MIN(K4887,L4887,M4887,N4887)</f>
        <v/>
      </c>
      <c r="P4887" s="162">
        <f>MAX(K4887,L4887,M4887,N4887)</f>
        <v/>
      </c>
      <c r="Q4887" s="162">
        <f>MEDIAN(K4887,L4887,M4887,N4887)</f>
        <v/>
      </c>
      <c r="R4887" s="162">
        <f>AVERAGE(K4887,L4887,M4887,N4887)</f>
        <v/>
      </c>
      <c r="S4887" s="162">
        <f>AVERAGE(O4887,Q4887)</f>
        <v/>
      </c>
      <c r="T4887" s="162">
        <f>AVERAGE(P4887,Q4887)</f>
        <v/>
      </c>
      <c r="U4887" s="41">
        <f>STDEVA(K4887,L4887,M4887,N4887)</f>
        <v/>
      </c>
      <c r="V4887" s="42">
        <f>U4887/Q4887</f>
        <v/>
      </c>
      <c r="W4887" s="43">
        <f>IF(X4887=O4887,"MENOR",IF(X4887=S4887,"PROM[MEN-MED]","PROMEDIO"))</f>
        <v/>
      </c>
      <c r="X4887" s="163">
        <f>IF(V4887&lt;=300%,O4887,IF(AND(V4887&gt;100%,V4887&lt;=150%),S4887,R4887))</f>
        <v/>
      </c>
      <c r="Y4887" s="162">
        <f>ROUND(X4887,0)</f>
        <v/>
      </c>
    </row>
    <row r="4888" ht="15.75" customHeight="1">
      <c r="B4888" s="57" t="inlineStr">
        <is>
          <t>7.32</t>
        </is>
      </c>
      <c r="C4888" s="32" t="n">
        <v>8714199</v>
      </c>
      <c r="D4888" s="59" t="inlineStr">
        <is>
          <t>CAMBIO DE ANILLO DE LUBRICACION RIEL LATERAL</t>
        </is>
      </c>
      <c r="E4888" s="56" t="inlineStr">
        <is>
          <t>cambio de anillo de lubricacion riel lateral</t>
        </is>
      </c>
      <c r="F4888" s="32" t="inlineStr">
        <is>
          <t>Unidad</t>
        </is>
      </c>
      <c r="G4888" s="35" t="inlineStr">
        <is>
          <t>suministro</t>
        </is>
      </c>
      <c r="H4888" s="159" t="n">
        <v>1073975</v>
      </c>
      <c r="I4888" s="37" t="n">
        <v>158.91</v>
      </c>
      <c r="J4888" s="37" t="n">
        <v>151.76</v>
      </c>
      <c r="K4888" s="160">
        <f>H4888*(I4888/J4888)</f>
        <v/>
      </c>
      <c r="L4888" s="159" t="n">
        <v>1307871.3445</v>
      </c>
      <c r="M4888" s="159" t="n">
        <v>1269778</v>
      </c>
      <c r="N4888" s="159" t="n">
        <v>1371360.24</v>
      </c>
      <c r="O4888" s="162">
        <f>MIN(K4888,L4888,M4888,N4888)</f>
        <v/>
      </c>
      <c r="P4888" s="162">
        <f>MAX(K4888,L4888,M4888,N4888)</f>
        <v/>
      </c>
      <c r="Q4888" s="162">
        <f>MEDIAN(K4888,L4888,M4888,N4888)</f>
        <v/>
      </c>
      <c r="R4888" s="162">
        <f>AVERAGE(K4888,L4888,M4888,N4888)</f>
        <v/>
      </c>
      <c r="S4888" s="162">
        <f>AVERAGE(O4888,Q4888)</f>
        <v/>
      </c>
      <c r="T4888" s="162">
        <f>AVERAGE(P4888,Q4888)</f>
        <v/>
      </c>
      <c r="U4888" s="41">
        <f>STDEVA(K4888,L4888,M4888,N4888)</f>
        <v/>
      </c>
      <c r="V4888" s="42">
        <f>U4888/Q4888</f>
        <v/>
      </c>
      <c r="W4888" s="43">
        <f>IF(X4888=O4888,"MENOR",IF(X4888=S4888,"PROM[MEN-MED]","PROMEDIO"))</f>
        <v/>
      </c>
      <c r="X4888" s="163">
        <f>IF(V4888&lt;=300%,O4888,IF(AND(V4888&gt;100%,V4888&lt;=150%),S4888,R4888))</f>
        <v/>
      </c>
      <c r="Y4888" s="162">
        <f>ROUND(X4888,0)</f>
        <v/>
      </c>
    </row>
    <row r="4889" ht="15.75" customHeight="1">
      <c r="B4889" s="57" t="inlineStr">
        <is>
          <t>7.33</t>
        </is>
      </c>
      <c r="C4889" s="32" t="n">
        <v>8714199</v>
      </c>
      <c r="D4889" s="59" t="inlineStr">
        <is>
          <t xml:space="preserve">CAMBIO DE ANILLO DE LUBRICACION EXPANSOR </t>
        </is>
      </c>
      <c r="E4889" s="56" t="inlineStr">
        <is>
          <t xml:space="preserve">cambio de anillo de lubricacion expansor </t>
        </is>
      </c>
      <c r="F4889" s="32" t="inlineStr">
        <is>
          <t>Unidad</t>
        </is>
      </c>
      <c r="G4889" s="35" t="inlineStr">
        <is>
          <t>suministro</t>
        </is>
      </c>
      <c r="H4889" s="159" t="n">
        <v>1107890</v>
      </c>
      <c r="I4889" s="37" t="n">
        <v>158.91</v>
      </c>
      <c r="J4889" s="37" t="n">
        <v>151.76</v>
      </c>
      <c r="K4889" s="160">
        <f>H4889*(I4889/J4889)</f>
        <v/>
      </c>
      <c r="L4889" s="159" t="n">
        <v>1375117.9827</v>
      </c>
      <c r="M4889" s="159" t="n">
        <v>1335066</v>
      </c>
      <c r="N4889" s="159" t="n">
        <v>1441871.28</v>
      </c>
      <c r="O4889" s="162">
        <f>MIN(K4889,L4889,M4889,N4889)</f>
        <v/>
      </c>
      <c r="P4889" s="162">
        <f>MAX(K4889,L4889,M4889,N4889)</f>
        <v/>
      </c>
      <c r="Q4889" s="162">
        <f>MEDIAN(K4889,L4889,M4889,N4889)</f>
        <v/>
      </c>
      <c r="R4889" s="162">
        <f>AVERAGE(K4889,L4889,M4889,N4889)</f>
        <v/>
      </c>
      <c r="S4889" s="162">
        <f>AVERAGE(O4889,Q4889)</f>
        <v/>
      </c>
      <c r="T4889" s="162">
        <f>AVERAGE(P4889,Q4889)</f>
        <v/>
      </c>
      <c r="U4889" s="41">
        <f>STDEVA(K4889,L4889,M4889,N4889)</f>
        <v/>
      </c>
      <c r="V4889" s="42">
        <f>U4889/Q4889</f>
        <v/>
      </c>
      <c r="W4889" s="43">
        <f>IF(X4889=O4889,"MENOR",IF(X4889=S4889,"PROM[MEN-MED]","PROMEDIO"))</f>
        <v/>
      </c>
      <c r="X4889" s="163">
        <f>IF(V4889&lt;=300%,O4889,IF(AND(V4889&gt;100%,V4889&lt;=150%),S4889,R4889))</f>
        <v/>
      </c>
      <c r="Y4889" s="162">
        <f>ROUND(X4889,0)</f>
        <v/>
      </c>
    </row>
    <row r="4890" ht="15.75" customHeight="1">
      <c r="B4890" s="57" t="inlineStr">
        <is>
          <t>7.34</t>
        </is>
      </c>
      <c r="C4890" s="32" t="n">
        <v>8714199</v>
      </c>
      <c r="D4890" s="59" t="inlineStr">
        <is>
          <t xml:space="preserve">CAMBIO DE ANILLO DE RETENCION DEL ORIFICIO DEL PASADOR DEL PISTO </t>
        </is>
      </c>
      <c r="E4890" s="56" t="inlineStr">
        <is>
          <t xml:space="preserve">cambio de anillo de retencion del orificio del pasador del pisto </t>
        </is>
      </c>
      <c r="F4890" s="32" t="inlineStr">
        <is>
          <t>Unidad</t>
        </is>
      </c>
      <c r="G4890" s="35" t="inlineStr">
        <is>
          <t>suministro</t>
        </is>
      </c>
      <c r="H4890" s="159" t="n">
        <v>960925</v>
      </c>
      <c r="I4890" s="37" t="n">
        <v>158.91</v>
      </c>
      <c r="J4890" s="37" t="n">
        <v>151.76</v>
      </c>
      <c r="K4890" s="160">
        <f>H4890*(I4890/J4890)</f>
        <v/>
      </c>
      <c r="L4890" s="159" t="n">
        <v>1192703.9537</v>
      </c>
      <c r="M4890" s="159" t="n">
        <v>1157965</v>
      </c>
      <c r="N4890" s="159" t="n">
        <v>1250602.2</v>
      </c>
      <c r="O4890" s="162">
        <f>MIN(K4890,L4890,M4890,N4890)</f>
        <v/>
      </c>
      <c r="P4890" s="162">
        <f>MAX(K4890,L4890,M4890,N4890)</f>
        <v/>
      </c>
      <c r="Q4890" s="162">
        <f>MEDIAN(K4890,L4890,M4890,N4890)</f>
        <v/>
      </c>
      <c r="R4890" s="162">
        <f>AVERAGE(K4890,L4890,M4890,N4890)</f>
        <v/>
      </c>
      <c r="S4890" s="162">
        <f>AVERAGE(O4890,Q4890)</f>
        <v/>
      </c>
      <c r="T4890" s="162">
        <f>AVERAGE(P4890,Q4890)</f>
        <v/>
      </c>
      <c r="U4890" s="41">
        <f>STDEVA(K4890,L4890,M4890,N4890)</f>
        <v/>
      </c>
      <c r="V4890" s="42">
        <f>U4890/Q4890</f>
        <v/>
      </c>
      <c r="W4890" s="43">
        <f>IF(X4890=O4890,"MENOR",IF(X4890=S4890,"PROM[MEN-MED]","PROMEDIO"))</f>
        <v/>
      </c>
      <c r="X4890" s="163">
        <f>IF(V4890&lt;=300%,O4890,IF(AND(V4890&gt;100%,V4890&lt;=150%),S4890,R4890))</f>
        <v/>
      </c>
      <c r="Y4890" s="162">
        <f>ROUND(X4890,0)</f>
        <v/>
      </c>
    </row>
    <row r="4891" ht="15.75" customHeight="1">
      <c r="B4891" s="57" t="inlineStr">
        <is>
          <t>7.35</t>
        </is>
      </c>
      <c r="C4891" s="32" t="n">
        <v>8714199</v>
      </c>
      <c r="D4891" s="59" t="inlineStr">
        <is>
          <t>CAMBIO DE PISTON</t>
        </is>
      </c>
      <c r="E4891" s="56" t="inlineStr">
        <is>
          <t>cambio de piston</t>
        </is>
      </c>
      <c r="F4891" s="32" t="inlineStr">
        <is>
          <t>Unidad</t>
        </is>
      </c>
      <c r="G4891" s="35" t="inlineStr">
        <is>
          <t>suministro</t>
        </is>
      </c>
      <c r="H4891" s="159" t="n">
        <v>2374050</v>
      </c>
      <c r="I4891" s="37" t="n">
        <v>158.91</v>
      </c>
      <c r="J4891" s="37" t="n">
        <v>151.76</v>
      </c>
      <c r="K4891" s="160">
        <f>H4891*(I4891/J4891)</f>
        <v/>
      </c>
      <c r="L4891" s="159" t="n">
        <v>3002808.4436</v>
      </c>
      <c r="M4891" s="159" t="n">
        <v>2915348</v>
      </c>
      <c r="N4891" s="159" t="n">
        <v>3148575.84</v>
      </c>
      <c r="O4891" s="162">
        <f>MIN(K4891,L4891,M4891,N4891)</f>
        <v/>
      </c>
      <c r="P4891" s="162">
        <f>MAX(K4891,L4891,M4891,N4891)</f>
        <v/>
      </c>
      <c r="Q4891" s="162">
        <f>MEDIAN(K4891,L4891,M4891,N4891)</f>
        <v/>
      </c>
      <c r="R4891" s="162">
        <f>AVERAGE(K4891,L4891,M4891,N4891)</f>
        <v/>
      </c>
      <c r="S4891" s="162">
        <f>AVERAGE(O4891,Q4891)</f>
        <v/>
      </c>
      <c r="T4891" s="162">
        <f>AVERAGE(P4891,Q4891)</f>
        <v/>
      </c>
      <c r="U4891" s="41">
        <f>STDEVA(K4891,L4891,M4891,N4891)</f>
        <v/>
      </c>
      <c r="V4891" s="42">
        <f>U4891/Q4891</f>
        <v/>
      </c>
      <c r="W4891" s="43">
        <f>IF(X4891=O4891,"MENOR",IF(X4891=S4891,"PROM[MEN-MED]","PROMEDIO"))</f>
        <v/>
      </c>
      <c r="X4891" s="163">
        <f>IF(V4891&lt;=300%,O4891,IF(AND(V4891&gt;100%,V4891&lt;=150%),S4891,R4891))</f>
        <v/>
      </c>
      <c r="Y4891" s="162">
        <f>ROUND(X4891,0)</f>
        <v/>
      </c>
    </row>
    <row r="4892" ht="15.75" customHeight="1">
      <c r="B4892" s="57" t="inlineStr">
        <is>
          <t>7.36</t>
        </is>
      </c>
      <c r="C4892" s="32" t="n">
        <v>8714199</v>
      </c>
      <c r="D4892" s="59" t="inlineStr">
        <is>
          <t>CAMBIO DE PASADOR DEL PISTON</t>
        </is>
      </c>
      <c r="E4892" s="56" t="inlineStr">
        <is>
          <t>cambio de pasador del piston</t>
        </is>
      </c>
      <c r="F4892" s="32" t="inlineStr">
        <is>
          <t>Unidad</t>
        </is>
      </c>
      <c r="G4892" s="35" t="inlineStr">
        <is>
          <t>suministro</t>
        </is>
      </c>
      <c r="H4892" s="159" t="n">
        <v>2091425</v>
      </c>
      <c r="I4892" s="37" t="n">
        <v>158.91</v>
      </c>
      <c r="J4892" s="37" t="n">
        <v>151.76</v>
      </c>
      <c r="K4892" s="160">
        <f>H4892*(I4892/J4892)</f>
        <v/>
      </c>
      <c r="L4892" s="159" t="n">
        <v>2546906.7463</v>
      </c>
      <c r="M4892" s="159" t="n">
        <v>2472725</v>
      </c>
      <c r="N4892" s="159" t="n">
        <v>2670543</v>
      </c>
      <c r="O4892" s="162">
        <f>MIN(K4892,L4892,M4892,N4892)</f>
        <v/>
      </c>
      <c r="P4892" s="162">
        <f>MAX(K4892,L4892,M4892,N4892)</f>
        <v/>
      </c>
      <c r="Q4892" s="162">
        <f>MEDIAN(K4892,L4892,M4892,N4892)</f>
        <v/>
      </c>
      <c r="R4892" s="162">
        <f>AVERAGE(K4892,L4892,M4892,N4892)</f>
        <v/>
      </c>
      <c r="S4892" s="162">
        <f>AVERAGE(O4892,Q4892)</f>
        <v/>
      </c>
      <c r="T4892" s="162">
        <f>AVERAGE(P4892,Q4892)</f>
        <v/>
      </c>
      <c r="U4892" s="41">
        <f>STDEVA(K4892,L4892,M4892,N4892)</f>
        <v/>
      </c>
      <c r="V4892" s="42">
        <f>U4892/Q4892</f>
        <v/>
      </c>
      <c r="W4892" s="43">
        <f>IF(X4892=O4892,"MENOR",IF(X4892=S4892,"PROM[MEN-MED]","PROMEDIO"))</f>
        <v/>
      </c>
      <c r="X4892" s="163">
        <f>IF(V4892&lt;=300%,O4892,IF(AND(V4892&gt;100%,V4892&lt;=150%),S4892,R4892))</f>
        <v/>
      </c>
      <c r="Y4892" s="162">
        <f>ROUND(X4892,0)</f>
        <v/>
      </c>
    </row>
    <row r="4893" ht="15.75" customHeight="1">
      <c r="B4893" s="57" t="inlineStr">
        <is>
          <t>7.37</t>
        </is>
      </c>
      <c r="C4893" s="32" t="n">
        <v>8714199</v>
      </c>
      <c r="D4893" s="59" t="inlineStr">
        <is>
          <t>CAMBIO DE SUBCONJUNTO DE BIELA</t>
        </is>
      </c>
      <c r="E4893" s="56" t="inlineStr">
        <is>
          <t>cambio de subconjunto de biela</t>
        </is>
      </c>
      <c r="F4893" s="32" t="inlineStr">
        <is>
          <t>Unidad</t>
        </is>
      </c>
      <c r="G4893" s="35" t="inlineStr">
        <is>
          <t>suministro</t>
        </is>
      </c>
      <c r="H4893" s="159" t="n">
        <v>3617600</v>
      </c>
      <c r="I4893" s="37" t="n">
        <v>158.91</v>
      </c>
      <c r="J4893" s="37" t="n">
        <v>151.76</v>
      </c>
      <c r="K4893" s="160">
        <f>H4893*(I4893/J4893)</f>
        <v/>
      </c>
      <c r="L4893" s="159" t="n">
        <v>4517317.35</v>
      </c>
      <c r="M4893" s="159" t="n">
        <v>4385745</v>
      </c>
      <c r="N4893" s="159" t="n">
        <v>4736604.6</v>
      </c>
      <c r="O4893" s="162">
        <f>MIN(K4893,L4893,M4893,N4893)</f>
        <v/>
      </c>
      <c r="P4893" s="162">
        <f>MAX(K4893,L4893,M4893,N4893)</f>
        <v/>
      </c>
      <c r="Q4893" s="162">
        <f>MEDIAN(K4893,L4893,M4893,N4893)</f>
        <v/>
      </c>
      <c r="R4893" s="162">
        <f>AVERAGE(K4893,L4893,M4893,N4893)</f>
        <v/>
      </c>
      <c r="S4893" s="162">
        <f>AVERAGE(O4893,Q4893)</f>
        <v/>
      </c>
      <c r="T4893" s="162">
        <f>AVERAGE(P4893,Q4893)</f>
        <v/>
      </c>
      <c r="U4893" s="41">
        <f>STDEVA(K4893,L4893,M4893,N4893)</f>
        <v/>
      </c>
      <c r="V4893" s="42">
        <f>U4893/Q4893</f>
        <v/>
      </c>
      <c r="W4893" s="43">
        <f>IF(X4893=O4893,"MENOR",IF(X4893=S4893,"PROM[MEN-MED]","PROMEDIO"))</f>
        <v/>
      </c>
      <c r="X4893" s="163">
        <f>IF(V4893&lt;=300%,O4893,IF(AND(V4893&gt;100%,V4893&lt;=150%),S4893,R4893))</f>
        <v/>
      </c>
      <c r="Y4893" s="162">
        <f>ROUND(X4893,0)</f>
        <v/>
      </c>
    </row>
    <row r="4894" ht="15.75" customHeight="1">
      <c r="B4894" s="57" t="inlineStr">
        <is>
          <t>7.38</t>
        </is>
      </c>
      <c r="C4894" s="32" t="n">
        <v>8714199</v>
      </c>
      <c r="D4894" s="59" t="inlineStr">
        <is>
          <t xml:space="preserve">CAMBIO DE COJINTE DE BIELA </t>
        </is>
      </c>
      <c r="E4894" s="56" t="inlineStr">
        <is>
          <t xml:space="preserve">cambio de cojinte de biela </t>
        </is>
      </c>
      <c r="F4894" s="32" t="inlineStr">
        <is>
          <t>Unidad</t>
        </is>
      </c>
      <c r="G4894" s="35" t="inlineStr">
        <is>
          <t>suministro</t>
        </is>
      </c>
      <c r="H4894" s="159" t="n">
        <v>3504550</v>
      </c>
      <c r="I4894" s="37" t="n">
        <v>158.91</v>
      </c>
      <c r="J4894" s="37" t="n">
        <v>151.76</v>
      </c>
      <c r="K4894" s="160">
        <f>H4894*(I4894/J4894)</f>
        <v/>
      </c>
      <c r="L4894" s="159" t="n">
        <v>4308825.78</v>
      </c>
      <c r="M4894" s="159" t="n">
        <v>4183326</v>
      </c>
      <c r="N4894" s="159" t="n">
        <v>4517992.08</v>
      </c>
      <c r="O4894" s="162">
        <f>MIN(K4894,L4894,M4894,N4894)</f>
        <v/>
      </c>
      <c r="P4894" s="162">
        <f>MAX(K4894,L4894,M4894,N4894)</f>
        <v/>
      </c>
      <c r="Q4894" s="162">
        <f>MEDIAN(K4894,L4894,M4894,N4894)</f>
        <v/>
      </c>
      <c r="R4894" s="162">
        <f>AVERAGE(K4894,L4894,M4894,N4894)</f>
        <v/>
      </c>
      <c r="S4894" s="162">
        <f>AVERAGE(O4894,Q4894)</f>
        <v/>
      </c>
      <c r="T4894" s="162">
        <f>AVERAGE(P4894,Q4894)</f>
        <v/>
      </c>
      <c r="U4894" s="41">
        <f>STDEVA(K4894,L4894,M4894,N4894)</f>
        <v/>
      </c>
      <c r="V4894" s="42">
        <f>U4894/Q4894</f>
        <v/>
      </c>
      <c r="W4894" s="43">
        <f>IF(X4894=O4894,"MENOR",IF(X4894=S4894,"PROM[MEN-MED]","PROMEDIO"))</f>
        <v/>
      </c>
      <c r="X4894" s="163">
        <f>IF(V4894&lt;=300%,O4894,IF(AND(V4894&gt;100%,V4894&lt;=150%),S4894,R4894))</f>
        <v/>
      </c>
      <c r="Y4894" s="162">
        <f>ROUND(X4894,0)</f>
        <v/>
      </c>
    </row>
    <row r="4895" ht="15.75" customHeight="1">
      <c r="B4895" s="57" t="inlineStr">
        <is>
          <t>7.39</t>
        </is>
      </c>
      <c r="C4895" s="32" t="n">
        <v>8714199</v>
      </c>
      <c r="D4895" s="59" t="inlineStr">
        <is>
          <t>CAMBIO DE SOMBRERETE DE LA BIELA</t>
        </is>
      </c>
      <c r="E4895" s="56" t="inlineStr">
        <is>
          <t>cambio de sombrerete de la biela</t>
        </is>
      </c>
      <c r="F4895" s="32" t="inlineStr">
        <is>
          <t>Unidad</t>
        </is>
      </c>
      <c r="G4895" s="35" t="inlineStr">
        <is>
          <t>suministro</t>
        </is>
      </c>
      <c r="H4895" s="159" t="n">
        <v>3278450</v>
      </c>
      <c r="I4895" s="37" t="n">
        <v>158.91</v>
      </c>
      <c r="J4895" s="37" t="n">
        <v>151.76</v>
      </c>
      <c r="K4895" s="160">
        <f>H4895*(I4895/J4895)</f>
        <v/>
      </c>
      <c r="L4895" s="159" t="n">
        <v>4181480.7027</v>
      </c>
      <c r="M4895" s="159" t="n">
        <v>4059690</v>
      </c>
      <c r="N4895" s="159" t="n">
        <v>4384465.2</v>
      </c>
      <c r="O4895" s="162">
        <f>MIN(K4895,L4895,M4895,N4895)</f>
        <v/>
      </c>
      <c r="P4895" s="162">
        <f>MAX(K4895,L4895,M4895,N4895)</f>
        <v/>
      </c>
      <c r="Q4895" s="162">
        <f>MEDIAN(K4895,L4895,M4895,N4895)</f>
        <v/>
      </c>
      <c r="R4895" s="162">
        <f>AVERAGE(K4895,L4895,M4895,N4895)</f>
        <v/>
      </c>
      <c r="S4895" s="162">
        <f>AVERAGE(O4895,Q4895)</f>
        <v/>
      </c>
      <c r="T4895" s="162">
        <f>AVERAGE(P4895,Q4895)</f>
        <v/>
      </c>
      <c r="U4895" s="41">
        <f>STDEVA(K4895,L4895,M4895,N4895)</f>
        <v/>
      </c>
      <c r="V4895" s="42">
        <f>U4895/Q4895</f>
        <v/>
      </c>
      <c r="W4895" s="43">
        <f>IF(X4895=O4895,"MENOR",IF(X4895=S4895,"PROM[MEN-MED]","PROMEDIO"))</f>
        <v/>
      </c>
      <c r="X4895" s="163">
        <f>IF(V4895&lt;=300%,O4895,IF(AND(V4895&gt;100%,V4895&lt;=150%),S4895,R4895))</f>
        <v/>
      </c>
      <c r="Y4895" s="162">
        <f>ROUND(X4895,0)</f>
        <v/>
      </c>
    </row>
    <row r="4896" ht="15.75" customHeight="1">
      <c r="B4896" s="57" t="inlineStr">
        <is>
          <t>7.40</t>
        </is>
      </c>
      <c r="C4896" s="32" t="n">
        <v>8714199</v>
      </c>
      <c r="D4896" s="59" t="inlineStr">
        <is>
          <t>CAMBIO DE COJINETE SUPERIOR DEL CIGUEÑAL</t>
        </is>
      </c>
      <c r="E4896" s="56" t="inlineStr">
        <is>
          <t>cambio de cojinete superior del cigueñal</t>
        </is>
      </c>
      <c r="F4896" s="32" t="inlineStr">
        <is>
          <t>Unidad</t>
        </is>
      </c>
      <c r="G4896" s="35" t="inlineStr">
        <is>
          <t>suministro</t>
        </is>
      </c>
      <c r="H4896" s="159" t="n">
        <v>3391500</v>
      </c>
      <c r="I4896" s="37" t="n">
        <v>158.91</v>
      </c>
      <c r="J4896" s="37" t="n">
        <v>151.76</v>
      </c>
      <c r="K4896" s="160">
        <f>H4896*(I4896/J4896)</f>
        <v/>
      </c>
      <c r="L4896" s="159" t="n">
        <v>4198953.6155</v>
      </c>
      <c r="M4896" s="159" t="n">
        <v>4076654</v>
      </c>
      <c r="N4896" s="159" t="n">
        <v>4402786.32</v>
      </c>
      <c r="O4896" s="162">
        <f>MIN(K4896,L4896,M4896,N4896)</f>
        <v/>
      </c>
      <c r="P4896" s="162">
        <f>MAX(K4896,L4896,M4896,N4896)</f>
        <v/>
      </c>
      <c r="Q4896" s="162">
        <f>MEDIAN(K4896,L4896,M4896,N4896)</f>
        <v/>
      </c>
      <c r="R4896" s="162">
        <f>AVERAGE(K4896,L4896,M4896,N4896)</f>
        <v/>
      </c>
      <c r="S4896" s="162">
        <f>AVERAGE(O4896,Q4896)</f>
        <v/>
      </c>
      <c r="T4896" s="162">
        <f>AVERAGE(P4896,Q4896)</f>
        <v/>
      </c>
      <c r="U4896" s="41">
        <f>STDEVA(K4896,L4896,M4896,N4896)</f>
        <v/>
      </c>
      <c r="V4896" s="42">
        <f>U4896/Q4896</f>
        <v/>
      </c>
      <c r="W4896" s="43">
        <f>IF(X4896=O4896,"MENOR",IF(X4896=S4896,"PROM[MEN-MED]","PROMEDIO"))</f>
        <v/>
      </c>
      <c r="X4896" s="163">
        <f>IF(V4896&lt;=300%,O4896,IF(AND(V4896&gt;100%,V4896&lt;=150%),S4896,R4896))</f>
        <v/>
      </c>
      <c r="Y4896" s="162">
        <f>ROUND(X4896,0)</f>
        <v/>
      </c>
    </row>
    <row r="4897" ht="15.75" customHeight="1">
      <c r="B4897" s="57" t="inlineStr">
        <is>
          <t>7.41</t>
        </is>
      </c>
      <c r="C4897" s="32" t="n">
        <v>8714199</v>
      </c>
      <c r="D4897" s="59" t="inlineStr">
        <is>
          <t>CAMBIO DE COJINETE INFERIOR DEL CIGÜEÑAL</t>
        </is>
      </c>
      <c r="E4897" s="56" t="inlineStr">
        <is>
          <t>cambio de cojinete inferior del cigüeñal</t>
        </is>
      </c>
      <c r="F4897" s="32" t="inlineStr">
        <is>
          <t>Unidad</t>
        </is>
      </c>
      <c r="G4897" s="35" t="inlineStr">
        <is>
          <t>suministro</t>
        </is>
      </c>
      <c r="H4897" s="159" t="n">
        <v>3561075</v>
      </c>
      <c r="I4897" s="37" t="n">
        <v>158.91</v>
      </c>
      <c r="J4897" s="37" t="n">
        <v>151.76</v>
      </c>
      <c r="K4897" s="160">
        <f>H4897*(I4897/J4897)</f>
        <v/>
      </c>
      <c r="L4897" s="159" t="n">
        <v>4447820.16</v>
      </c>
      <c r="M4897" s="159" t="n">
        <v>4318272</v>
      </c>
      <c r="N4897" s="159" t="n">
        <v>4663733.76</v>
      </c>
      <c r="O4897" s="162">
        <f>MIN(K4897,L4897,M4897,N4897)</f>
        <v/>
      </c>
      <c r="P4897" s="162">
        <f>MAX(K4897,L4897,M4897,N4897)</f>
        <v/>
      </c>
      <c r="Q4897" s="162">
        <f>MEDIAN(K4897,L4897,M4897,N4897)</f>
        <v/>
      </c>
      <c r="R4897" s="162">
        <f>AVERAGE(K4897,L4897,M4897,N4897)</f>
        <v/>
      </c>
      <c r="S4897" s="162">
        <f>AVERAGE(O4897,Q4897)</f>
        <v/>
      </c>
      <c r="T4897" s="162">
        <f>AVERAGE(P4897,Q4897)</f>
        <v/>
      </c>
      <c r="U4897" s="41">
        <f>STDEVA(K4897,L4897,M4897,N4897)</f>
        <v/>
      </c>
      <c r="V4897" s="42">
        <f>U4897/Q4897</f>
        <v/>
      </c>
      <c r="W4897" s="43">
        <f>IF(X4897=O4897,"MENOR",IF(X4897=S4897,"PROM[MEN-MED]","PROMEDIO"))</f>
        <v/>
      </c>
      <c r="X4897" s="163">
        <f>IF(V4897&lt;=300%,O4897,IF(AND(V4897&gt;100%,V4897&lt;=150%),S4897,R4897))</f>
        <v/>
      </c>
      <c r="Y4897" s="162">
        <f>ROUND(X4897,0)</f>
        <v/>
      </c>
    </row>
    <row r="4898" ht="15.75" customHeight="1">
      <c r="B4898" s="57" t="inlineStr">
        <is>
          <t>7.42</t>
        </is>
      </c>
      <c r="C4898" s="32" t="n">
        <v>8714199</v>
      </c>
      <c r="D4898" s="59" t="inlineStr">
        <is>
          <t>CAMBIO DE ARANDELA DE EMPUJE DEL CIGÜEÑAL SUPERIOR</t>
        </is>
      </c>
      <c r="E4898" s="56" t="inlineStr">
        <is>
          <t>cambio de arandela de empuje del cigüeñal superior</t>
        </is>
      </c>
      <c r="F4898" s="32" t="inlineStr">
        <is>
          <t>Unidad</t>
        </is>
      </c>
      <c r="G4898" s="35" t="inlineStr">
        <is>
          <t>suministro</t>
        </is>
      </c>
      <c r="H4898" s="159" t="n">
        <v>1978375</v>
      </c>
      <c r="I4898" s="37" t="n">
        <v>158.91</v>
      </c>
      <c r="J4898" s="37" t="n">
        <v>151.76</v>
      </c>
      <c r="K4898" s="160">
        <f>H4898*(I4898/J4898)</f>
        <v/>
      </c>
      <c r="L4898" s="159" t="n">
        <v>2455567.38</v>
      </c>
      <c r="M4898" s="159" t="n">
        <v>2384046</v>
      </c>
      <c r="N4898" s="159" t="n">
        <v>2574769.68</v>
      </c>
      <c r="O4898" s="162">
        <f>MIN(K4898,L4898,M4898,N4898)</f>
        <v/>
      </c>
      <c r="P4898" s="162">
        <f>MAX(K4898,L4898,M4898,N4898)</f>
        <v/>
      </c>
      <c r="Q4898" s="162">
        <f>MEDIAN(K4898,L4898,M4898,N4898)</f>
        <v/>
      </c>
      <c r="R4898" s="162">
        <f>AVERAGE(K4898,L4898,M4898,N4898)</f>
        <v/>
      </c>
      <c r="S4898" s="162">
        <f>AVERAGE(O4898,Q4898)</f>
        <v/>
      </c>
      <c r="T4898" s="162">
        <f>AVERAGE(P4898,Q4898)</f>
        <v/>
      </c>
      <c r="U4898" s="41">
        <f>STDEVA(K4898,L4898,M4898,N4898)</f>
        <v/>
      </c>
      <c r="V4898" s="42">
        <f>U4898/Q4898</f>
        <v/>
      </c>
      <c r="W4898" s="43">
        <f>IF(X4898=O4898,"MENOR",IF(X4898=S4898,"PROM[MEN-MED]","PROMEDIO"))</f>
        <v/>
      </c>
      <c r="X4898" s="163">
        <f>IF(V4898&lt;=300%,O4898,IF(AND(V4898&gt;100%,V4898&lt;=150%),S4898,R4898))</f>
        <v/>
      </c>
      <c r="Y4898" s="162">
        <f>ROUND(X4898,0)</f>
        <v/>
      </c>
    </row>
    <row r="4899" ht="15.75" customHeight="1">
      <c r="B4899" s="57" t="inlineStr">
        <is>
          <t>7.43</t>
        </is>
      </c>
      <c r="C4899" s="32" t="n">
        <v>8714199</v>
      </c>
      <c r="D4899" s="59" t="inlineStr">
        <is>
          <t>CAMBIO DE ARANDELA DE EMPUJE DEL CIGÜEÑAL INFERIOR</t>
        </is>
      </c>
      <c r="E4899" s="56" t="inlineStr">
        <is>
          <t>cambio de arandela de empuje del cigüeñal inferior</t>
        </is>
      </c>
      <c r="F4899" s="32" t="inlineStr">
        <is>
          <t>Unidad</t>
        </is>
      </c>
      <c r="G4899" s="35" t="inlineStr">
        <is>
          <t>suministro</t>
        </is>
      </c>
      <c r="H4899" s="159" t="n">
        <v>2249695</v>
      </c>
      <c r="I4899" s="37" t="n">
        <v>158.91</v>
      </c>
      <c r="J4899" s="37" t="n">
        <v>151.76</v>
      </c>
      <c r="K4899" s="160">
        <f>H4899*(I4899/J4899)</f>
        <v/>
      </c>
      <c r="L4899" s="159" t="n">
        <v>2739645.5009</v>
      </c>
      <c r="M4899" s="159" t="n">
        <v>2659850</v>
      </c>
      <c r="N4899" s="159" t="n">
        <v>2872638</v>
      </c>
      <c r="O4899" s="162">
        <f>MIN(K4899,L4899,M4899,N4899)</f>
        <v/>
      </c>
      <c r="P4899" s="162">
        <f>MAX(K4899,L4899,M4899,N4899)</f>
        <v/>
      </c>
      <c r="Q4899" s="162">
        <f>MEDIAN(K4899,L4899,M4899,N4899)</f>
        <v/>
      </c>
      <c r="R4899" s="162">
        <f>AVERAGE(K4899,L4899,M4899,N4899)</f>
        <v/>
      </c>
      <c r="S4899" s="162">
        <f>AVERAGE(O4899,Q4899)</f>
        <v/>
      </c>
      <c r="T4899" s="162">
        <f>AVERAGE(P4899,Q4899)</f>
        <v/>
      </c>
      <c r="U4899" s="41">
        <f>STDEVA(K4899,L4899,M4899,N4899)</f>
        <v/>
      </c>
      <c r="V4899" s="42">
        <f>U4899/Q4899</f>
        <v/>
      </c>
      <c r="W4899" s="43">
        <f>IF(X4899=O4899,"MENOR",IF(X4899=S4899,"PROM[MEN-MED]","PROMEDIO"))</f>
        <v/>
      </c>
      <c r="X4899" s="163">
        <f>IF(V4899&lt;=300%,O4899,IF(AND(V4899&gt;100%,V4899&lt;=150%),S4899,R4899))</f>
        <v/>
      </c>
      <c r="Y4899" s="162">
        <f>ROUND(X4899,0)</f>
        <v/>
      </c>
    </row>
    <row r="4900" ht="15.75" customHeight="1">
      <c r="B4900" s="26" t="inlineStr">
        <is>
          <t>8.</t>
        </is>
      </c>
      <c r="C4900" s="142" t="inlineStr">
        <is>
          <t>CARROCERIA - CHASIS  Y ACCESORIOS</t>
        </is>
      </c>
      <c r="H4900" s="157" t="n"/>
      <c r="I4900" s="29" t="n"/>
      <c r="J4900" s="29" t="n"/>
      <c r="K4900" s="157" t="n"/>
      <c r="L4900" s="157" t="n"/>
      <c r="M4900" s="157" t="n"/>
      <c r="N4900" s="157" t="n"/>
      <c r="O4900" s="29" t="n"/>
      <c r="P4900" s="29" t="n"/>
      <c r="Q4900" s="29" t="n"/>
      <c r="R4900" s="29" t="n"/>
      <c r="S4900" s="29" t="n"/>
      <c r="T4900" s="29" t="n"/>
      <c r="U4900" s="29" t="n"/>
      <c r="V4900" s="75" t="n"/>
      <c r="W4900" s="29" t="n"/>
      <c r="X4900" s="29" t="n"/>
      <c r="Y4900" s="29" t="n"/>
    </row>
    <row r="4901" ht="15.75" customHeight="1">
      <c r="B4901" s="57" t="inlineStr">
        <is>
          <t>8.1</t>
        </is>
      </c>
      <c r="C4901" s="32" t="n">
        <v>8714199</v>
      </c>
      <c r="D4901" s="58" t="inlineStr">
        <is>
          <t>CAMBIO DE ALARMA</t>
        </is>
      </c>
      <c r="E4901" s="34" t="inlineStr">
        <is>
          <t>cambio de alarma</t>
        </is>
      </c>
      <c r="F4901" s="32" t="inlineStr">
        <is>
          <t>Unidad</t>
        </is>
      </c>
      <c r="G4901" s="35" t="inlineStr">
        <is>
          <t>suministro</t>
        </is>
      </c>
      <c r="H4901" s="159" t="n">
        <v>269294</v>
      </c>
      <c r="I4901" s="37" t="n">
        <v>158.91</v>
      </c>
      <c r="J4901" s="37" t="n">
        <v>151.76</v>
      </c>
      <c r="K4901" s="160">
        <f>H4901*(I4901/J4901)</f>
        <v/>
      </c>
      <c r="L4901" s="159" t="n">
        <v>999488.3066</v>
      </c>
      <c r="M4901" s="159" t="n">
        <v>970377</v>
      </c>
      <c r="N4901" s="159" t="n">
        <v>1048007.16</v>
      </c>
      <c r="O4901" s="162">
        <f>MIN(K4901,L4901,M4901,N4901)</f>
        <v/>
      </c>
      <c r="P4901" s="162">
        <f>MAX(K4901,L4901,M4901,N4901)</f>
        <v/>
      </c>
      <c r="Q4901" s="162">
        <f>MEDIAN(K4901,L4901,M4901,N4901)</f>
        <v/>
      </c>
      <c r="R4901" s="162">
        <f>AVERAGE(K4901,L4901,M4901,N4901)</f>
        <v/>
      </c>
      <c r="S4901" s="162">
        <f>AVERAGE(O4901,Q4901)</f>
        <v/>
      </c>
      <c r="T4901" s="162">
        <f>AVERAGE(P4901,Q4901)</f>
        <v/>
      </c>
      <c r="U4901" s="41">
        <f>STDEVA(K4901,L4901,M4901,N4901)</f>
        <v/>
      </c>
      <c r="V4901" s="42">
        <f>U4901/Q4901</f>
        <v/>
      </c>
      <c r="W4901" s="43">
        <f>IF(X4901=O4901,"MENOR",IF(X4901=S4901,"PROM[MEN-MED]","PROMEDIO"))</f>
        <v/>
      </c>
      <c r="X4901" s="163">
        <f>IF(V4901&lt;=300%,O4901,IF(AND(V4901&gt;100%,V4901&lt;=150%),S4901,R4901))</f>
        <v/>
      </c>
      <c r="Y4901" s="162">
        <f>ROUND(X4901,0)</f>
        <v/>
      </c>
    </row>
    <row r="4902" ht="15.75" customHeight="1">
      <c r="B4902" s="57" t="inlineStr">
        <is>
          <t>8.2</t>
        </is>
      </c>
      <c r="C4902" s="32" t="n">
        <v>8714199</v>
      </c>
      <c r="D4902" s="58" t="inlineStr">
        <is>
          <t>CAMBIO DE CHAPA DE LA PUERTA (CERRADURA)</t>
        </is>
      </c>
      <c r="E4902" s="56" t="inlineStr">
        <is>
          <t>cambio de chapa de la puerta (cerradura)</t>
        </is>
      </c>
      <c r="F4902" s="32" t="inlineStr">
        <is>
          <t>Unidad</t>
        </is>
      </c>
      <c r="G4902" s="35" t="inlineStr">
        <is>
          <t>suministro</t>
        </is>
      </c>
      <c r="H4902" s="159" t="n">
        <v>215298</v>
      </c>
      <c r="I4902" s="37" t="n">
        <v>158.91</v>
      </c>
      <c r="J4902" s="37" t="n">
        <v>151.76</v>
      </c>
      <c r="K4902" s="160">
        <f>H4902*(I4902/J4902)</f>
        <v/>
      </c>
      <c r="L4902" s="159" t="n">
        <v>504549.6232</v>
      </c>
      <c r="M4902" s="159" t="n">
        <v>489854</v>
      </c>
      <c r="N4902" s="159" t="n">
        <v>529042.3199999999</v>
      </c>
      <c r="O4902" s="162">
        <f>MIN(K4902,L4902,M4902,N4902)</f>
        <v/>
      </c>
      <c r="P4902" s="162">
        <f>MAX(K4902,L4902,M4902,N4902)</f>
        <v/>
      </c>
      <c r="Q4902" s="162">
        <f>MEDIAN(K4902,L4902,M4902,N4902)</f>
        <v/>
      </c>
      <c r="R4902" s="162">
        <f>AVERAGE(K4902,L4902,M4902,N4902)</f>
        <v/>
      </c>
      <c r="S4902" s="162">
        <f>AVERAGE(O4902,Q4902)</f>
        <v/>
      </c>
      <c r="T4902" s="162">
        <f>AVERAGE(P4902,Q4902)</f>
        <v/>
      </c>
      <c r="U4902" s="41">
        <f>STDEVA(K4902,L4902,M4902,N4902)</f>
        <v/>
      </c>
      <c r="V4902" s="42">
        <f>U4902/Q4902</f>
        <v/>
      </c>
      <c r="W4902" s="43">
        <f>IF(X4902=O4902,"MENOR",IF(X4902=S4902,"PROM[MEN-MED]","PROMEDIO"))</f>
        <v/>
      </c>
      <c r="X4902" s="163">
        <f>IF(V4902&lt;=300%,O4902,IF(AND(V4902&gt;100%,V4902&lt;=150%),S4902,R4902))</f>
        <v/>
      </c>
      <c r="Y4902" s="162">
        <f>ROUND(X4902,0)</f>
        <v/>
      </c>
    </row>
    <row r="4903" ht="15.75" customHeight="1">
      <c r="B4903" s="57" t="inlineStr">
        <is>
          <t>8.3</t>
        </is>
      </c>
      <c r="C4903" s="32" t="n">
        <v>8714199</v>
      </c>
      <c r="D4903" s="58" t="inlineStr">
        <is>
          <t>CAMBIO DE EMPAQUES PUERTAS</t>
        </is>
      </c>
      <c r="E4903" s="56" t="inlineStr">
        <is>
          <t>cambio de empaques puertas</t>
        </is>
      </c>
      <c r="F4903" s="32" t="inlineStr">
        <is>
          <t>Unidad</t>
        </is>
      </c>
      <c r="G4903" s="35" t="inlineStr">
        <is>
          <t>suministro</t>
        </is>
      </c>
      <c r="H4903" s="159" t="n">
        <v>269294</v>
      </c>
      <c r="I4903" s="37" t="n">
        <v>158.91</v>
      </c>
      <c r="J4903" s="37" t="n">
        <v>151.76</v>
      </c>
      <c r="K4903" s="160">
        <f>H4903*(I4903/J4903)</f>
        <v/>
      </c>
      <c r="L4903" s="159" t="n">
        <v>659918.9387000001</v>
      </c>
      <c r="M4903" s="159" t="n">
        <v>640698</v>
      </c>
      <c r="N4903" s="159" t="n">
        <v>691953.84</v>
      </c>
      <c r="O4903" s="162">
        <f>MIN(K4903,L4903,M4903,N4903)</f>
        <v/>
      </c>
      <c r="P4903" s="162">
        <f>MAX(K4903,L4903,M4903,N4903)</f>
        <v/>
      </c>
      <c r="Q4903" s="162">
        <f>MEDIAN(K4903,L4903,M4903,N4903)</f>
        <v/>
      </c>
      <c r="R4903" s="162">
        <f>AVERAGE(K4903,L4903,M4903,N4903)</f>
        <v/>
      </c>
      <c r="S4903" s="162">
        <f>AVERAGE(O4903,Q4903)</f>
        <v/>
      </c>
      <c r="T4903" s="162">
        <f>AVERAGE(P4903,Q4903)</f>
        <v/>
      </c>
      <c r="U4903" s="41">
        <f>STDEVA(K4903,L4903,M4903,N4903)</f>
        <v/>
      </c>
      <c r="V4903" s="42">
        <f>U4903/Q4903</f>
        <v/>
      </c>
      <c r="W4903" s="43">
        <f>IF(X4903=O4903,"MENOR",IF(X4903=S4903,"PROM[MEN-MED]","PROMEDIO"))</f>
        <v/>
      </c>
      <c r="X4903" s="163">
        <f>IF(V4903&lt;=300%,O4903,IF(AND(V4903&gt;100%,V4903&lt;=150%),S4903,R4903))</f>
        <v/>
      </c>
      <c r="Y4903" s="162">
        <f>ROUND(X4903,0)</f>
        <v/>
      </c>
    </row>
    <row r="4904" ht="15.75" customHeight="1">
      <c r="B4904" s="57" t="inlineStr">
        <is>
          <t>8.4</t>
        </is>
      </c>
      <c r="C4904" s="32" t="n">
        <v>8714199</v>
      </c>
      <c r="D4904" s="58" t="inlineStr">
        <is>
          <t>CAMBIO DE ESPARRAGO</t>
        </is>
      </c>
      <c r="E4904" s="56" t="inlineStr">
        <is>
          <t>cambio de esparrago</t>
        </is>
      </c>
      <c r="F4904" s="32" t="inlineStr">
        <is>
          <t>Unidad</t>
        </is>
      </c>
      <c r="G4904" s="35" t="inlineStr">
        <is>
          <t>suministro</t>
        </is>
      </c>
      <c r="H4904" s="159" t="n">
        <v>107435</v>
      </c>
      <c r="I4904" s="37" t="n">
        <v>158.91</v>
      </c>
      <c r="J4904" s="37" t="n">
        <v>151.76</v>
      </c>
      <c r="K4904" s="160">
        <f>H4904*(I4904/J4904)</f>
        <v/>
      </c>
      <c r="L4904" s="159" t="n">
        <v>166581.9001</v>
      </c>
      <c r="M4904" s="159" t="n">
        <v>161730</v>
      </c>
      <c r="N4904" s="159" t="n">
        <v>174668.4</v>
      </c>
      <c r="O4904" s="162">
        <f>MIN(K4904,L4904,M4904,N4904)</f>
        <v/>
      </c>
      <c r="P4904" s="162">
        <f>MAX(K4904,L4904,M4904,N4904)</f>
        <v/>
      </c>
      <c r="Q4904" s="162">
        <f>MEDIAN(K4904,L4904,M4904,N4904)</f>
        <v/>
      </c>
      <c r="R4904" s="162">
        <f>AVERAGE(K4904,L4904,M4904,N4904)</f>
        <v/>
      </c>
      <c r="S4904" s="162">
        <f>AVERAGE(O4904,Q4904)</f>
        <v/>
      </c>
      <c r="T4904" s="162">
        <f>AVERAGE(P4904,Q4904)</f>
        <v/>
      </c>
      <c r="U4904" s="41">
        <f>STDEVA(K4904,L4904,M4904,N4904)</f>
        <v/>
      </c>
      <c r="V4904" s="42">
        <f>U4904/Q4904</f>
        <v/>
      </c>
      <c r="W4904" s="43">
        <f>IF(X4904=O4904,"MENOR",IF(X4904=S4904,"PROM[MEN-MED]","PROMEDIO"))</f>
        <v/>
      </c>
      <c r="X4904" s="163">
        <f>IF(V4904&lt;=300%,O4904,IF(AND(V4904&gt;100%,V4904&lt;=150%),S4904,R4904))</f>
        <v/>
      </c>
      <c r="Y4904" s="162">
        <f>ROUND(X4904,0)</f>
        <v/>
      </c>
    </row>
    <row r="4905" ht="15.75" customHeight="1">
      <c r="B4905" s="57" t="inlineStr">
        <is>
          <t>8.5</t>
        </is>
      </c>
      <c r="C4905" s="32" t="n">
        <v>8714199</v>
      </c>
      <c r="D4905" s="58" t="inlineStr">
        <is>
          <t>CAMBIO DE ESPEJO RETROVISOR INTERIOR</t>
        </is>
      </c>
      <c r="E4905" s="56" t="inlineStr">
        <is>
          <t>cambio de espejo retrovisor interior</t>
        </is>
      </c>
      <c r="F4905" s="32" t="inlineStr">
        <is>
          <t>Unidad</t>
        </is>
      </c>
      <c r="G4905" s="35" t="inlineStr">
        <is>
          <t>suministro</t>
        </is>
      </c>
      <c r="H4905" s="159" t="n">
        <v>186473</v>
      </c>
      <c r="I4905" s="37" t="n">
        <v>158.91</v>
      </c>
      <c r="J4905" s="37" t="n">
        <v>151.76</v>
      </c>
      <c r="K4905" s="160">
        <f>H4905*(I4905/J4905)</f>
        <v/>
      </c>
      <c r="L4905" s="159" t="n">
        <v>509354.5695</v>
      </c>
      <c r="M4905" s="159" t="n">
        <v>494519</v>
      </c>
      <c r="N4905" s="159" t="n">
        <v>534080.52</v>
      </c>
      <c r="O4905" s="162">
        <f>MIN(K4905,L4905,M4905,N4905)</f>
        <v/>
      </c>
      <c r="P4905" s="162">
        <f>MAX(K4905,L4905,M4905,N4905)</f>
        <v/>
      </c>
      <c r="Q4905" s="162">
        <f>MEDIAN(K4905,L4905,M4905,N4905)</f>
        <v/>
      </c>
      <c r="R4905" s="162">
        <f>AVERAGE(K4905,L4905,M4905,N4905)</f>
        <v/>
      </c>
      <c r="S4905" s="162">
        <f>AVERAGE(O4905,Q4905)</f>
        <v/>
      </c>
      <c r="T4905" s="162">
        <f>AVERAGE(P4905,Q4905)</f>
        <v/>
      </c>
      <c r="U4905" s="41">
        <f>STDEVA(K4905,L4905,M4905,N4905)</f>
        <v/>
      </c>
      <c r="V4905" s="42">
        <f>U4905/Q4905</f>
        <v/>
      </c>
      <c r="W4905" s="43">
        <f>IF(X4905=O4905,"MENOR",IF(X4905=S4905,"PROM[MEN-MED]","PROMEDIO"))</f>
        <v/>
      </c>
      <c r="X4905" s="163">
        <f>IF(V4905&lt;=300%,O4905,IF(AND(V4905&gt;100%,V4905&lt;=150%),S4905,R4905))</f>
        <v/>
      </c>
      <c r="Y4905" s="162">
        <f>ROUND(X4905,0)</f>
        <v/>
      </c>
    </row>
    <row r="4906" ht="15.75" customHeight="1">
      <c r="B4906" s="57" t="inlineStr">
        <is>
          <t>8.6</t>
        </is>
      </c>
      <c r="C4906" s="32" t="n">
        <v>8714199</v>
      </c>
      <c r="D4906" s="58" t="inlineStr">
        <is>
          <t>CAMBIO DE UNIDAD SELLADA (FAROLA)</t>
        </is>
      </c>
      <c r="E4906" s="56" t="inlineStr">
        <is>
          <t>cambio de unidad sellada (farola)</t>
        </is>
      </c>
      <c r="F4906" s="32" t="inlineStr">
        <is>
          <t>Unidad</t>
        </is>
      </c>
      <c r="G4906" s="35" t="inlineStr">
        <is>
          <t>suministro</t>
        </is>
      </c>
      <c r="H4906" s="159" t="n">
        <v>200028</v>
      </c>
      <c r="I4906" s="37" t="n">
        <v>158.91</v>
      </c>
      <c r="J4906" s="37" t="n">
        <v>151.76</v>
      </c>
      <c r="K4906" s="160">
        <f>H4906*(I4906/J4906)</f>
        <v/>
      </c>
      <c r="L4906" s="159" t="n">
        <v>659918.9387000001</v>
      </c>
      <c r="M4906" s="159" t="n">
        <v>640698</v>
      </c>
      <c r="N4906" s="159" t="n">
        <v>691953.84</v>
      </c>
      <c r="O4906" s="162">
        <f>MIN(K4906,L4906,M4906,N4906)</f>
        <v/>
      </c>
      <c r="P4906" s="162">
        <f>MAX(K4906,L4906,M4906,N4906)</f>
        <v/>
      </c>
      <c r="Q4906" s="162">
        <f>MEDIAN(K4906,L4906,M4906,N4906)</f>
        <v/>
      </c>
      <c r="R4906" s="162">
        <f>AVERAGE(K4906,L4906,M4906,N4906)</f>
        <v/>
      </c>
      <c r="S4906" s="162">
        <f>AVERAGE(O4906,Q4906)</f>
        <v/>
      </c>
      <c r="T4906" s="162">
        <f>AVERAGE(P4906,Q4906)</f>
        <v/>
      </c>
      <c r="U4906" s="41">
        <f>STDEVA(K4906,L4906,M4906,N4906)</f>
        <v/>
      </c>
      <c r="V4906" s="42">
        <f>U4906/Q4906</f>
        <v/>
      </c>
      <c r="W4906" s="43">
        <f>IF(X4906=O4906,"MENOR",IF(X4906=S4906,"PROM[MEN-MED]","PROMEDIO"))</f>
        <v/>
      </c>
      <c r="X4906" s="163">
        <f>IF(V4906&lt;=300%,O4906,IF(AND(V4906&gt;100%,V4906&lt;=150%),S4906,R4906))</f>
        <v/>
      </c>
      <c r="Y4906" s="162">
        <f>ROUND(X4906,0)</f>
        <v/>
      </c>
    </row>
    <row r="4907" ht="15.75" customHeight="1">
      <c r="B4907" s="57" t="inlineStr">
        <is>
          <t>8.7</t>
        </is>
      </c>
      <c r="C4907" s="32" t="n">
        <v>8714199</v>
      </c>
      <c r="D4907" s="58" t="inlineStr">
        <is>
          <t>CAMBIO DE CINTURON DE SEGURIDAD TRASERO</t>
        </is>
      </c>
      <c r="E4907" s="56" t="inlineStr">
        <is>
          <t>cambio de cinturon de seguridad trasero</t>
        </is>
      </c>
      <c r="F4907" s="32" t="inlineStr">
        <is>
          <t>Unidad</t>
        </is>
      </c>
      <c r="G4907" s="35" t="inlineStr">
        <is>
          <t>suministro</t>
        </is>
      </c>
      <c r="H4907" s="159" t="n">
        <v>173286</v>
      </c>
      <c r="I4907" s="37" t="n">
        <v>158.91</v>
      </c>
      <c r="J4907" s="37" t="n">
        <v>151.76</v>
      </c>
      <c r="K4907" s="160">
        <f>H4907*(I4907/J4907)</f>
        <v/>
      </c>
      <c r="L4907" s="159" t="n">
        <v>659918.9387000001</v>
      </c>
      <c r="M4907" s="159" t="n">
        <v>640698</v>
      </c>
      <c r="N4907" s="159" t="n">
        <v>691953.84</v>
      </c>
      <c r="O4907" s="162">
        <f>MIN(K4907,L4907,M4907,N4907)</f>
        <v/>
      </c>
      <c r="P4907" s="162">
        <f>MAX(K4907,L4907,M4907,N4907)</f>
        <v/>
      </c>
      <c r="Q4907" s="162">
        <f>MEDIAN(K4907,L4907,M4907,N4907)</f>
        <v/>
      </c>
      <c r="R4907" s="162">
        <f>AVERAGE(K4907,L4907,M4907,N4907)</f>
        <v/>
      </c>
      <c r="S4907" s="162">
        <f>AVERAGE(O4907,Q4907)</f>
        <v/>
      </c>
      <c r="T4907" s="162">
        <f>AVERAGE(P4907,Q4907)</f>
        <v/>
      </c>
      <c r="U4907" s="41">
        <f>STDEVA(K4907,L4907,M4907,N4907)</f>
        <v/>
      </c>
      <c r="V4907" s="42">
        <f>U4907/Q4907</f>
        <v/>
      </c>
      <c r="W4907" s="43">
        <f>IF(X4907=O4907,"MENOR",IF(X4907=S4907,"PROM[MEN-MED]","PROMEDIO"))</f>
        <v/>
      </c>
      <c r="X4907" s="163">
        <f>IF(V4907&lt;=300%,O4907,IF(AND(V4907&gt;100%,V4907&lt;=150%),S4907,R4907))</f>
        <v/>
      </c>
      <c r="Y4907" s="162">
        <f>ROUND(X4907,0)</f>
        <v/>
      </c>
    </row>
    <row r="4908" ht="15.75" customHeight="1">
      <c r="B4908" s="57" t="inlineStr">
        <is>
          <t>8.8</t>
        </is>
      </c>
      <c r="C4908" s="32" t="n">
        <v>8714199</v>
      </c>
      <c r="D4908" s="58" t="inlineStr">
        <is>
          <t>CAMBIO DE CINTURON DE SEGURIDAD DELANTERO</t>
        </is>
      </c>
      <c r="E4908" s="56" t="inlineStr">
        <is>
          <t>cambio de cinturon de seguridad delantero</t>
        </is>
      </c>
      <c r="F4908" s="32" t="inlineStr">
        <is>
          <t>Unidad</t>
        </is>
      </c>
      <c r="G4908" s="35" t="inlineStr">
        <is>
          <t>suministro</t>
        </is>
      </c>
      <c r="H4908" s="159" t="n">
        <v>171892</v>
      </c>
      <c r="I4908" s="37" t="n">
        <v>158.91</v>
      </c>
      <c r="J4908" s="37" t="n">
        <v>151.76</v>
      </c>
      <c r="K4908" s="160">
        <f>H4908*(I4908/J4908)</f>
        <v/>
      </c>
      <c r="L4908" s="159" t="n">
        <v>659918.9387000001</v>
      </c>
      <c r="M4908" s="159" t="n">
        <v>640698</v>
      </c>
      <c r="N4908" s="159" t="n">
        <v>691953.84</v>
      </c>
      <c r="O4908" s="162">
        <f>MIN(K4908,L4908,M4908,N4908)</f>
        <v/>
      </c>
      <c r="P4908" s="162">
        <f>MAX(K4908,L4908,M4908,N4908)</f>
        <v/>
      </c>
      <c r="Q4908" s="162">
        <f>MEDIAN(K4908,L4908,M4908,N4908)</f>
        <v/>
      </c>
      <c r="R4908" s="162">
        <f>AVERAGE(K4908,L4908,M4908,N4908)</f>
        <v/>
      </c>
      <c r="S4908" s="162">
        <f>AVERAGE(O4908,Q4908)</f>
        <v/>
      </c>
      <c r="T4908" s="162">
        <f>AVERAGE(P4908,Q4908)</f>
        <v/>
      </c>
      <c r="U4908" s="41">
        <f>STDEVA(K4908,L4908,M4908,N4908)</f>
        <v/>
      </c>
      <c r="V4908" s="42">
        <f>U4908/Q4908</f>
        <v/>
      </c>
      <c r="W4908" s="43">
        <f>IF(X4908=O4908,"MENOR",IF(X4908=S4908,"PROM[MEN-MED]","PROMEDIO"))</f>
        <v/>
      </c>
      <c r="X4908" s="163">
        <f>IF(V4908&lt;=300%,O4908,IF(AND(V4908&gt;100%,V4908&lt;=150%),S4908,R4908))</f>
        <v/>
      </c>
      <c r="Y4908" s="162">
        <f>ROUND(X4908,0)</f>
        <v/>
      </c>
    </row>
    <row r="4909" ht="15.75" customHeight="1">
      <c r="B4909" s="57" t="inlineStr">
        <is>
          <t>8.9</t>
        </is>
      </c>
      <c r="C4909" s="32" t="n">
        <v>8714199</v>
      </c>
      <c r="D4909" s="58" t="inlineStr">
        <is>
          <t>CAMBIO DE MANIJAS EXTERNAS DE LA PUERTA</t>
        </is>
      </c>
      <c r="E4909" s="56" t="inlineStr">
        <is>
          <t>cambio de manijas externas de la puerta</t>
        </is>
      </c>
      <c r="F4909" s="32" t="inlineStr">
        <is>
          <t>Unidad</t>
        </is>
      </c>
      <c r="G4909" s="35" t="inlineStr">
        <is>
          <t>suministro</t>
        </is>
      </c>
      <c r="H4909" s="159" t="n">
        <v>171887</v>
      </c>
      <c r="I4909" s="37" t="n">
        <v>158.91</v>
      </c>
      <c r="J4909" s="37" t="n">
        <v>151.76</v>
      </c>
      <c r="K4909" s="160">
        <f>H4909*(I4909/J4909)</f>
        <v/>
      </c>
      <c r="L4909" s="159" t="n">
        <v>514160.5511</v>
      </c>
      <c r="M4909" s="159" t="n">
        <v>499185</v>
      </c>
      <c r="N4909" s="159" t="n">
        <v>539119.8</v>
      </c>
      <c r="O4909" s="162">
        <f>MIN(K4909,L4909,M4909,N4909)</f>
        <v/>
      </c>
      <c r="P4909" s="162">
        <f>MAX(K4909,L4909,M4909,N4909)</f>
        <v/>
      </c>
      <c r="Q4909" s="162">
        <f>MEDIAN(K4909,L4909,M4909,N4909)</f>
        <v/>
      </c>
      <c r="R4909" s="162">
        <f>AVERAGE(K4909,L4909,M4909,N4909)</f>
        <v/>
      </c>
      <c r="S4909" s="162">
        <f>AVERAGE(O4909,Q4909)</f>
        <v/>
      </c>
      <c r="T4909" s="162">
        <f>AVERAGE(P4909,Q4909)</f>
        <v/>
      </c>
      <c r="U4909" s="41">
        <f>STDEVA(K4909,L4909,M4909,N4909)</f>
        <v/>
      </c>
      <c r="V4909" s="42">
        <f>U4909/Q4909</f>
        <v/>
      </c>
      <c r="W4909" s="43">
        <f>IF(X4909=O4909,"MENOR",IF(X4909=S4909,"PROM[MEN-MED]","PROMEDIO"))</f>
        <v/>
      </c>
      <c r="X4909" s="163">
        <f>IF(V4909&lt;=300%,O4909,IF(AND(V4909&gt;100%,V4909&lt;=150%),S4909,R4909))</f>
        <v/>
      </c>
      <c r="Y4909" s="162">
        <f>ROUND(X4909,0)</f>
        <v/>
      </c>
    </row>
    <row r="4910" ht="15.75" customHeight="1">
      <c r="B4910" s="57" t="inlineStr">
        <is>
          <t>8.10</t>
        </is>
      </c>
      <c r="C4910" s="32" t="n">
        <v>8714199</v>
      </c>
      <c r="D4910" s="58" t="inlineStr">
        <is>
          <t>CAMBIO DE MANIJAS INTERNAS DE LA PUERTA</t>
        </is>
      </c>
      <c r="E4910" s="56" t="inlineStr">
        <is>
          <t>cambio de manijas internas de la puerta</t>
        </is>
      </c>
      <c r="F4910" s="32" t="inlineStr">
        <is>
          <t>Unidad</t>
        </is>
      </c>
      <c r="G4910" s="35" t="inlineStr">
        <is>
          <t>suministro</t>
        </is>
      </c>
      <c r="H4910" s="159" t="n">
        <v>253445</v>
      </c>
      <c r="I4910" s="37" t="n">
        <v>158.91</v>
      </c>
      <c r="J4910" s="37" t="n">
        <v>151.76</v>
      </c>
      <c r="K4910" s="160">
        <f>H4910*(I4910/J4910)</f>
        <v/>
      </c>
      <c r="L4910" s="159" t="n">
        <v>514160.5511</v>
      </c>
      <c r="M4910" s="159" t="n">
        <v>499185</v>
      </c>
      <c r="N4910" s="159" t="n">
        <v>539119.8</v>
      </c>
      <c r="O4910" s="162">
        <f>MIN(K4910,L4910,M4910,N4910)</f>
        <v/>
      </c>
      <c r="P4910" s="162">
        <f>MAX(K4910,L4910,M4910,N4910)</f>
        <v/>
      </c>
      <c r="Q4910" s="162">
        <f>MEDIAN(K4910,L4910,M4910,N4910)</f>
        <v/>
      </c>
      <c r="R4910" s="162">
        <f>AVERAGE(K4910,L4910,M4910,N4910)</f>
        <v/>
      </c>
      <c r="S4910" s="162">
        <f>AVERAGE(O4910,Q4910)</f>
        <v/>
      </c>
      <c r="T4910" s="162">
        <f>AVERAGE(P4910,Q4910)</f>
        <v/>
      </c>
      <c r="U4910" s="41">
        <f>STDEVA(K4910,L4910,M4910,N4910)</f>
        <v/>
      </c>
      <c r="V4910" s="42">
        <f>U4910/Q4910</f>
        <v/>
      </c>
      <c r="W4910" s="43">
        <f>IF(X4910=O4910,"MENOR",IF(X4910=S4910,"PROM[MEN-MED]","PROMEDIO"))</f>
        <v/>
      </c>
      <c r="X4910" s="163">
        <f>IF(V4910&lt;=300%,O4910,IF(AND(V4910&gt;100%,V4910&lt;=150%),S4910,R4910))</f>
        <v/>
      </c>
      <c r="Y4910" s="162">
        <f>ROUND(X4910,0)</f>
        <v/>
      </c>
    </row>
    <row r="4911" ht="15.75" customHeight="1">
      <c r="B4911" s="57" t="inlineStr">
        <is>
          <t>8.11</t>
        </is>
      </c>
      <c r="C4911" s="32" t="n">
        <v>8714199</v>
      </c>
      <c r="D4911" s="58" t="inlineStr">
        <is>
          <t>CAMBIO DE PERNOS RUEDAS</t>
        </is>
      </c>
      <c r="E4911" s="56" t="inlineStr">
        <is>
          <t>cambio de pernos ruedas</t>
        </is>
      </c>
      <c r="F4911" s="32" t="inlineStr">
        <is>
          <t>Unidad</t>
        </is>
      </c>
      <c r="G4911" s="35" t="inlineStr">
        <is>
          <t>suministro</t>
        </is>
      </c>
      <c r="H4911" s="159" t="n">
        <v>247313</v>
      </c>
      <c r="I4911" s="37" t="n">
        <v>158.91</v>
      </c>
      <c r="J4911" s="37" t="n">
        <v>151.76</v>
      </c>
      <c r="K4911" s="160">
        <f>H4911*(I4911/J4911)</f>
        <v/>
      </c>
      <c r="L4911" s="159" t="n">
        <v>339570.4032</v>
      </c>
      <c r="M4911" s="159" t="n">
        <v>329680</v>
      </c>
      <c r="N4911" s="159" t="n">
        <v>356054.4</v>
      </c>
      <c r="O4911" s="162">
        <f>MIN(K4911,L4911,M4911,N4911)</f>
        <v/>
      </c>
      <c r="P4911" s="162">
        <f>MAX(K4911,L4911,M4911,N4911)</f>
        <v/>
      </c>
      <c r="Q4911" s="162">
        <f>MEDIAN(K4911,L4911,M4911,N4911)</f>
        <v/>
      </c>
      <c r="R4911" s="162">
        <f>AVERAGE(K4911,L4911,M4911,N4911)</f>
        <v/>
      </c>
      <c r="S4911" s="162">
        <f>AVERAGE(O4911,Q4911)</f>
        <v/>
      </c>
      <c r="T4911" s="162">
        <f>AVERAGE(P4911,Q4911)</f>
        <v/>
      </c>
      <c r="U4911" s="41">
        <f>STDEVA(K4911,L4911,M4911,N4911)</f>
        <v/>
      </c>
      <c r="V4911" s="42">
        <f>U4911/Q4911</f>
        <v/>
      </c>
      <c r="W4911" s="43">
        <f>IF(X4911=O4911,"MENOR",IF(X4911=S4911,"PROM[MEN-MED]","PROMEDIO"))</f>
        <v/>
      </c>
      <c r="X4911" s="163">
        <f>IF(V4911&lt;=300%,O4911,IF(AND(V4911&gt;100%,V4911&lt;=150%),S4911,R4911))</f>
        <v/>
      </c>
      <c r="Y4911" s="162">
        <f>ROUND(X4911,0)</f>
        <v/>
      </c>
    </row>
    <row r="4912" ht="15.75" customHeight="1">
      <c r="B4912" s="57" t="inlineStr">
        <is>
          <t>8.12</t>
        </is>
      </c>
      <c r="C4912" s="32" t="n">
        <v>8714199</v>
      </c>
      <c r="D4912" s="59" t="inlineStr">
        <is>
          <t>CAMBIO DE TUERCAS PERNOS RUEDAS</t>
        </is>
      </c>
      <c r="E4912" s="56" t="inlineStr">
        <is>
          <t>cambio de tuercas pernos ruedas</t>
        </is>
      </c>
      <c r="F4912" s="32" t="inlineStr">
        <is>
          <t>Unidad</t>
        </is>
      </c>
      <c r="G4912" s="35" t="inlineStr">
        <is>
          <t>suministro</t>
        </is>
      </c>
      <c r="H4912" s="159" t="n">
        <v>194365</v>
      </c>
      <c r="I4912" s="37" t="n">
        <v>158.91</v>
      </c>
      <c r="J4912" s="37" t="n">
        <v>151.76</v>
      </c>
      <c r="K4912" s="160">
        <f>H4912*(I4912/J4912)</f>
        <v/>
      </c>
      <c r="L4912" s="159" t="n">
        <v>333162.7649</v>
      </c>
      <c r="M4912" s="159" t="n">
        <v>323459</v>
      </c>
      <c r="N4912" s="159" t="n">
        <v>349335.72</v>
      </c>
      <c r="O4912" s="162">
        <f>MIN(K4912,L4912,M4912,N4912)</f>
        <v/>
      </c>
      <c r="P4912" s="162">
        <f>MAX(K4912,L4912,M4912,N4912)</f>
        <v/>
      </c>
      <c r="Q4912" s="162">
        <f>MEDIAN(K4912,L4912,M4912,N4912)</f>
        <v/>
      </c>
      <c r="R4912" s="162">
        <f>AVERAGE(K4912,L4912,M4912,N4912)</f>
        <v/>
      </c>
      <c r="S4912" s="162">
        <f>AVERAGE(O4912,Q4912)</f>
        <v/>
      </c>
      <c r="T4912" s="162">
        <f>AVERAGE(P4912,Q4912)</f>
        <v/>
      </c>
      <c r="U4912" s="41">
        <f>STDEVA(K4912,L4912,M4912,N4912)</f>
        <v/>
      </c>
      <c r="V4912" s="42">
        <f>U4912/Q4912</f>
        <v/>
      </c>
      <c r="W4912" s="43">
        <f>IF(X4912=O4912,"MENOR",IF(X4912=S4912,"PROM[MEN-MED]","PROMEDIO"))</f>
        <v/>
      </c>
      <c r="X4912" s="163">
        <f>IF(V4912&lt;=300%,O4912,IF(AND(V4912&gt;100%,V4912&lt;=150%),S4912,R4912))</f>
        <v/>
      </c>
      <c r="Y4912" s="162">
        <f>ROUND(X4912,0)</f>
        <v/>
      </c>
    </row>
    <row r="4913" ht="15.75" customHeight="1">
      <c r="B4913" s="57" t="inlineStr">
        <is>
          <t>8.13</t>
        </is>
      </c>
      <c r="C4913" s="32" t="n">
        <v>8714199</v>
      </c>
      <c r="D4913" s="58" t="inlineStr">
        <is>
          <t>CAMBIO DE PLUMILLAS</t>
        </is>
      </c>
      <c r="E4913" s="56" t="inlineStr">
        <is>
          <t>cambio de plumillas</t>
        </is>
      </c>
      <c r="F4913" s="32" t="inlineStr">
        <is>
          <t>Unidad</t>
        </is>
      </c>
      <c r="G4913" s="35" t="inlineStr">
        <is>
          <t>suministro</t>
        </is>
      </c>
      <c r="H4913" s="159" t="n">
        <v>54716</v>
      </c>
      <c r="I4913" s="37" t="n">
        <v>158.91</v>
      </c>
      <c r="J4913" s="37" t="n">
        <v>151.76</v>
      </c>
      <c r="K4913" s="160">
        <f>H4913*(I4913/J4913)</f>
        <v/>
      </c>
      <c r="L4913" s="159" t="n">
        <v>66632.7648</v>
      </c>
      <c r="M4913" s="159" t="n">
        <v>64692</v>
      </c>
      <c r="N4913" s="159" t="n">
        <v>69867.36</v>
      </c>
      <c r="O4913" s="162">
        <f>MIN(K4913,L4913,M4913,N4913)</f>
        <v/>
      </c>
      <c r="P4913" s="162">
        <f>MAX(K4913,L4913,M4913,N4913)</f>
        <v/>
      </c>
      <c r="Q4913" s="162">
        <f>MEDIAN(K4913,L4913,M4913,N4913)</f>
        <v/>
      </c>
      <c r="R4913" s="162">
        <f>AVERAGE(K4913,L4913,M4913,N4913)</f>
        <v/>
      </c>
      <c r="S4913" s="162">
        <f>AVERAGE(O4913,Q4913)</f>
        <v/>
      </c>
      <c r="T4913" s="162">
        <f>AVERAGE(P4913,Q4913)</f>
        <v/>
      </c>
      <c r="U4913" s="41">
        <f>STDEVA(K4913,L4913,M4913,N4913)</f>
        <v/>
      </c>
      <c r="V4913" s="42">
        <f>U4913/Q4913</f>
        <v/>
      </c>
      <c r="W4913" s="43">
        <f>IF(X4913=O4913,"MENOR",IF(X4913=S4913,"PROM[MEN-MED]","PROMEDIO"))</f>
        <v/>
      </c>
      <c r="X4913" s="163">
        <f>IF(V4913&lt;=300%,O4913,IF(AND(V4913&gt;100%,V4913&lt;=150%),S4913,R4913))</f>
        <v/>
      </c>
      <c r="Y4913" s="162">
        <f>ROUND(X4913,0)</f>
        <v/>
      </c>
    </row>
    <row r="4914" ht="15.75" customHeight="1">
      <c r="B4914" s="57" t="inlineStr">
        <is>
          <t>8.14</t>
        </is>
      </c>
      <c r="C4914" s="32" t="n">
        <v>8714199</v>
      </c>
      <c r="D4914" s="58" t="inlineStr">
        <is>
          <t>CAMBIO DE STOP TRASERO</t>
        </is>
      </c>
      <c r="E4914" s="56" t="inlineStr">
        <is>
          <t>cambio de stop trasero</t>
        </is>
      </c>
      <c r="F4914" s="32" t="inlineStr">
        <is>
          <t>Unidad</t>
        </is>
      </c>
      <c r="G4914" s="35" t="inlineStr">
        <is>
          <t>suministro</t>
        </is>
      </c>
      <c r="H4914" s="159" t="n">
        <v>109337</v>
      </c>
      <c r="I4914" s="37" t="n">
        <v>158.91</v>
      </c>
      <c r="J4914" s="37" t="n">
        <v>151.76</v>
      </c>
      <c r="K4914" s="160">
        <f>H4914*(I4914/J4914)</f>
        <v/>
      </c>
      <c r="L4914" s="159" t="n">
        <v>168183.5449</v>
      </c>
      <c r="M4914" s="159" t="n">
        <v>163285</v>
      </c>
      <c r="N4914" s="159" t="n">
        <v>176347.8</v>
      </c>
      <c r="O4914" s="162">
        <f>MIN(K4914,L4914,M4914,N4914)</f>
        <v/>
      </c>
      <c r="P4914" s="162">
        <f>MAX(K4914,L4914,M4914,N4914)</f>
        <v/>
      </c>
      <c r="Q4914" s="162">
        <f>MEDIAN(K4914,L4914,M4914,N4914)</f>
        <v/>
      </c>
      <c r="R4914" s="162">
        <f>AVERAGE(K4914,L4914,M4914,N4914)</f>
        <v/>
      </c>
      <c r="S4914" s="162">
        <f>AVERAGE(O4914,Q4914)</f>
        <v/>
      </c>
      <c r="T4914" s="162">
        <f>AVERAGE(P4914,Q4914)</f>
        <v/>
      </c>
      <c r="U4914" s="41">
        <f>STDEVA(K4914,L4914,M4914,N4914)</f>
        <v/>
      </c>
      <c r="V4914" s="42">
        <f>U4914/Q4914</f>
        <v/>
      </c>
      <c r="W4914" s="43">
        <f>IF(X4914=O4914,"MENOR",IF(X4914=S4914,"PROM[MEN-MED]","PROMEDIO"))</f>
        <v/>
      </c>
      <c r="X4914" s="163">
        <f>IF(V4914&lt;=300%,O4914,IF(AND(V4914&gt;100%,V4914&lt;=150%),S4914,R4914))</f>
        <v/>
      </c>
      <c r="Y4914" s="162">
        <f>ROUND(X4914,0)</f>
        <v/>
      </c>
    </row>
    <row r="4915" ht="15.75" customHeight="1">
      <c r="B4915" s="57" t="inlineStr">
        <is>
          <t>8.15</t>
        </is>
      </c>
      <c r="C4915" s="32" t="n">
        <v>8714199</v>
      </c>
      <c r="D4915" s="58" t="inlineStr">
        <is>
          <t xml:space="preserve">CAMBIO DE TAPA TANQUE DE COMBUSTIBLE </t>
        </is>
      </c>
      <c r="E4915" s="56" t="inlineStr">
        <is>
          <t xml:space="preserve">cambio de tapa tanque de combustible </t>
        </is>
      </c>
      <c r="F4915" s="32" t="inlineStr">
        <is>
          <t>Unidad</t>
        </is>
      </c>
      <c r="G4915" s="35" t="inlineStr">
        <is>
          <t>suministro</t>
        </is>
      </c>
      <c r="H4915" s="159" t="n">
        <v>128792</v>
      </c>
      <c r="I4915" s="37" t="n">
        <v>158.91</v>
      </c>
      <c r="J4915" s="37" t="n">
        <v>151.76</v>
      </c>
      <c r="K4915" s="160">
        <f>H4915*(I4915/J4915)</f>
        <v/>
      </c>
      <c r="L4915" s="159" t="n">
        <v>1009099.2345</v>
      </c>
      <c r="M4915" s="159" t="n">
        <v>979708</v>
      </c>
      <c r="N4915" s="159" t="n">
        <v>1058084.64</v>
      </c>
      <c r="O4915" s="162">
        <f>MIN(K4915,L4915,M4915,N4915)</f>
        <v/>
      </c>
      <c r="P4915" s="162">
        <f>MAX(K4915,L4915,M4915,N4915)</f>
        <v/>
      </c>
      <c r="Q4915" s="162">
        <f>MEDIAN(K4915,L4915,M4915,N4915)</f>
        <v/>
      </c>
      <c r="R4915" s="162">
        <f>AVERAGE(K4915,L4915,M4915,N4915)</f>
        <v/>
      </c>
      <c r="S4915" s="162">
        <f>AVERAGE(O4915,Q4915)</f>
        <v/>
      </c>
      <c r="T4915" s="162">
        <f>AVERAGE(P4915,Q4915)</f>
        <v/>
      </c>
      <c r="U4915" s="41">
        <f>STDEVA(K4915,L4915,M4915,N4915)</f>
        <v/>
      </c>
      <c r="V4915" s="42">
        <f>U4915/Q4915</f>
        <v/>
      </c>
      <c r="W4915" s="43">
        <f>IF(X4915=O4915,"MENOR",IF(X4915=S4915,"PROM[MEN-MED]","PROMEDIO"))</f>
        <v/>
      </c>
      <c r="X4915" s="163">
        <f>IF(V4915&lt;=300%,O4915,IF(AND(V4915&gt;100%,V4915&lt;=150%),S4915,R4915))</f>
        <v/>
      </c>
      <c r="Y4915" s="162">
        <f>ROUND(X4915,0)</f>
        <v/>
      </c>
    </row>
    <row r="4916" ht="15.75" customHeight="1">
      <c r="B4916" s="57" t="inlineStr">
        <is>
          <t>8.16</t>
        </is>
      </c>
      <c r="C4916" s="32" t="n">
        <v>8714199</v>
      </c>
      <c r="D4916" s="58" t="inlineStr">
        <is>
          <t>CAMBIO DE VIDRIO PANORÁMICO DELANTERO (BLINDADO)</t>
        </is>
      </c>
      <c r="E4916" s="56" t="inlineStr">
        <is>
          <t>cambio de vidrio panorámico delantero (blindado)</t>
        </is>
      </c>
      <c r="F4916" s="32" t="inlineStr">
        <is>
          <t>Unidad</t>
        </is>
      </c>
      <c r="G4916" s="35" t="inlineStr">
        <is>
          <t>suministro</t>
        </is>
      </c>
      <c r="H4916" s="159" t="n">
        <v>269294</v>
      </c>
      <c r="I4916" s="37" t="n">
        <v>158.91</v>
      </c>
      <c r="J4916" s="37" t="n">
        <v>151.76</v>
      </c>
      <c r="K4916" s="160">
        <f>H4916*(I4916/J4916)</f>
        <v/>
      </c>
      <c r="L4916" s="159" t="n">
        <v>2742187.5432</v>
      </c>
      <c r="M4916" s="159" t="n">
        <v>2662318</v>
      </c>
      <c r="N4916" s="159" t="n">
        <v>2875303.44</v>
      </c>
      <c r="O4916" s="162">
        <f>MIN(K4916,L4916,M4916,N4916)</f>
        <v/>
      </c>
      <c r="P4916" s="162">
        <f>MAX(K4916,L4916,M4916,N4916)</f>
        <v/>
      </c>
      <c r="Q4916" s="162">
        <f>MEDIAN(K4916,L4916,M4916,N4916)</f>
        <v/>
      </c>
      <c r="R4916" s="162">
        <f>AVERAGE(K4916,L4916,M4916,N4916)</f>
        <v/>
      </c>
      <c r="S4916" s="162">
        <f>AVERAGE(O4916,Q4916)</f>
        <v/>
      </c>
      <c r="T4916" s="162">
        <f>AVERAGE(P4916,Q4916)</f>
        <v/>
      </c>
      <c r="U4916" s="41">
        <f>STDEVA(K4916,L4916,M4916,N4916)</f>
        <v/>
      </c>
      <c r="V4916" s="42">
        <f>U4916/Q4916</f>
        <v/>
      </c>
      <c r="W4916" s="43">
        <f>IF(X4916=O4916,"MENOR",IF(X4916=S4916,"PROM[MEN-MED]","PROMEDIO"))</f>
        <v/>
      </c>
      <c r="X4916" s="163">
        <f>IF(V4916&lt;=300%,O4916,IF(AND(V4916&gt;100%,V4916&lt;=150%),S4916,R4916))</f>
        <v/>
      </c>
      <c r="Y4916" s="162">
        <f>ROUND(X4916,0)</f>
        <v/>
      </c>
    </row>
    <row r="4917" ht="15.75" customHeight="1">
      <c r="B4917" s="57" t="inlineStr">
        <is>
          <t>8.17</t>
        </is>
      </c>
      <c r="C4917" s="32" t="n">
        <v>8714199</v>
      </c>
      <c r="D4917" s="58" t="inlineStr">
        <is>
          <t>CAMBIO DE VIDRIO PANORÁMICO DELANTERO</t>
        </is>
      </c>
      <c r="E4917" s="56" t="inlineStr">
        <is>
          <t>cambio de vidrio panorámico delantero</t>
        </is>
      </c>
      <c r="F4917" s="32" t="inlineStr">
        <is>
          <t>Unidad</t>
        </is>
      </c>
      <c r="G4917" s="35" t="inlineStr">
        <is>
          <t>suministro</t>
        </is>
      </c>
      <c r="H4917" s="159" t="n">
        <v>807882</v>
      </c>
      <c r="I4917" s="37" t="n">
        <v>158.91</v>
      </c>
      <c r="J4917" s="37" t="n">
        <v>151.76</v>
      </c>
      <c r="K4917" s="160">
        <f>H4917*(I4917/J4917)</f>
        <v/>
      </c>
      <c r="L4917" s="159" t="n">
        <v>2037419.3133</v>
      </c>
      <c r="M4917" s="159" t="n">
        <v>1978077</v>
      </c>
      <c r="N4917" s="159" t="n">
        <v>2136323.16</v>
      </c>
      <c r="O4917" s="162">
        <f>MIN(K4917,L4917,M4917,N4917)</f>
        <v/>
      </c>
      <c r="P4917" s="162">
        <f>MAX(K4917,L4917,M4917,N4917)</f>
        <v/>
      </c>
      <c r="Q4917" s="162">
        <f>MEDIAN(K4917,L4917,M4917,N4917)</f>
        <v/>
      </c>
      <c r="R4917" s="162">
        <f>AVERAGE(K4917,L4917,M4917,N4917)</f>
        <v/>
      </c>
      <c r="S4917" s="162">
        <f>AVERAGE(O4917,Q4917)</f>
        <v/>
      </c>
      <c r="T4917" s="162">
        <f>AVERAGE(P4917,Q4917)</f>
        <v/>
      </c>
      <c r="U4917" s="41">
        <f>STDEVA(K4917,L4917,M4917,N4917)</f>
        <v/>
      </c>
      <c r="V4917" s="42">
        <f>U4917/Q4917</f>
        <v/>
      </c>
      <c r="W4917" s="43">
        <f>IF(X4917=O4917,"MENOR",IF(X4917=S4917,"PROM[MEN-MED]","PROMEDIO"))</f>
        <v/>
      </c>
      <c r="X4917" s="163">
        <f>IF(V4917&lt;=300%,O4917,IF(AND(V4917&gt;100%,V4917&lt;=150%),S4917,R4917))</f>
        <v/>
      </c>
      <c r="Y4917" s="162">
        <f>ROUND(X4917,0)</f>
        <v/>
      </c>
    </row>
    <row r="4918" ht="15.75" customHeight="1">
      <c r="B4918" s="57" t="inlineStr">
        <is>
          <t>8.18</t>
        </is>
      </c>
      <c r="C4918" s="32" t="n">
        <v>8714199</v>
      </c>
      <c r="D4918" s="58" t="inlineStr">
        <is>
          <t>CAMBIO DE VIDRIO PANORÁMICO TRASERO</t>
        </is>
      </c>
      <c r="E4918" s="56" t="inlineStr">
        <is>
          <t>cambio de vidrio panorámico trasero</t>
        </is>
      </c>
      <c r="F4918" s="32" t="inlineStr">
        <is>
          <t>Unidad</t>
        </is>
      </c>
      <c r="G4918" s="35" t="inlineStr">
        <is>
          <t>suministro</t>
        </is>
      </c>
      <c r="H4918" s="159" t="n">
        <v>794508</v>
      </c>
      <c r="I4918" s="37" t="n">
        <v>158.91</v>
      </c>
      <c r="J4918" s="37" t="n">
        <v>151.76</v>
      </c>
      <c r="K4918" s="160">
        <f>H4918*(I4918/J4918)</f>
        <v/>
      </c>
      <c r="L4918" s="159" t="n">
        <v>1979756.8161</v>
      </c>
      <c r="M4918" s="159" t="n">
        <v>1922094</v>
      </c>
      <c r="N4918" s="159" t="n">
        <v>2075861.52</v>
      </c>
      <c r="O4918" s="162">
        <f>MIN(K4918,L4918,M4918,N4918)</f>
        <v/>
      </c>
      <c r="P4918" s="162">
        <f>MAX(K4918,L4918,M4918,N4918)</f>
        <v/>
      </c>
      <c r="Q4918" s="162">
        <f>MEDIAN(K4918,L4918,M4918,N4918)</f>
        <v/>
      </c>
      <c r="R4918" s="162">
        <f>AVERAGE(K4918,L4918,M4918,N4918)</f>
        <v/>
      </c>
      <c r="S4918" s="162">
        <f>AVERAGE(O4918,Q4918)</f>
        <v/>
      </c>
      <c r="T4918" s="162">
        <f>AVERAGE(P4918,Q4918)</f>
        <v/>
      </c>
      <c r="U4918" s="41">
        <f>STDEVA(K4918,L4918,M4918,N4918)</f>
        <v/>
      </c>
      <c r="V4918" s="42">
        <f>U4918/Q4918</f>
        <v/>
      </c>
      <c r="W4918" s="43">
        <f>IF(X4918=O4918,"MENOR",IF(X4918=S4918,"PROM[MEN-MED]","PROMEDIO"))</f>
        <v/>
      </c>
      <c r="X4918" s="163">
        <f>IF(V4918&lt;=300%,O4918,IF(AND(V4918&gt;100%,V4918&lt;=150%),S4918,R4918))</f>
        <v/>
      </c>
      <c r="Y4918" s="162">
        <f>ROUND(X4918,0)</f>
        <v/>
      </c>
    </row>
    <row r="4919" ht="15.75" customHeight="1">
      <c r="B4919" s="57" t="inlineStr">
        <is>
          <t>8.19</t>
        </is>
      </c>
      <c r="C4919" s="32" t="n">
        <v>8714199</v>
      </c>
      <c r="D4919" s="58" t="inlineStr">
        <is>
          <t xml:space="preserve">CAMBIO DE VIDRIOS PUERTAS LATERALES </t>
        </is>
      </c>
      <c r="E4919" s="56" t="inlineStr">
        <is>
          <t xml:space="preserve">cambio de vidrios puertas laterales </t>
        </is>
      </c>
      <c r="F4919" s="32" t="inlineStr">
        <is>
          <t>Unidad</t>
        </is>
      </c>
      <c r="G4919" s="35" t="inlineStr">
        <is>
          <t>suministro</t>
        </is>
      </c>
      <c r="H4919" s="159" t="n">
        <v>807882</v>
      </c>
      <c r="I4919" s="37" t="n">
        <v>158.91</v>
      </c>
      <c r="J4919" s="37" t="n">
        <v>151.76</v>
      </c>
      <c r="K4919" s="160">
        <f>H4919*(I4919/J4919)</f>
        <v/>
      </c>
      <c r="L4919" s="159" t="n">
        <v>2639675.7548</v>
      </c>
      <c r="M4919" s="159" t="n">
        <v>2562792</v>
      </c>
      <c r="N4919" s="159" t="n">
        <v>2767815.36</v>
      </c>
      <c r="O4919" s="162">
        <f>MIN(K4919,L4919,M4919,N4919)</f>
        <v/>
      </c>
      <c r="P4919" s="162">
        <f>MAX(K4919,L4919,M4919,N4919)</f>
        <v/>
      </c>
      <c r="Q4919" s="162">
        <f>MEDIAN(K4919,L4919,M4919,N4919)</f>
        <v/>
      </c>
      <c r="R4919" s="162">
        <f>AVERAGE(K4919,L4919,M4919,N4919)</f>
        <v/>
      </c>
      <c r="S4919" s="162">
        <f>AVERAGE(O4919,Q4919)</f>
        <v/>
      </c>
      <c r="T4919" s="162">
        <f>AVERAGE(P4919,Q4919)</f>
        <v/>
      </c>
      <c r="U4919" s="41">
        <f>STDEVA(K4919,L4919,M4919,N4919)</f>
        <v/>
      </c>
      <c r="V4919" s="42">
        <f>U4919/Q4919</f>
        <v/>
      </c>
      <c r="W4919" s="43">
        <f>IF(X4919=O4919,"MENOR",IF(X4919=S4919,"PROM[MEN-MED]","PROMEDIO"))</f>
        <v/>
      </c>
      <c r="X4919" s="163">
        <f>IF(V4919&lt;=300%,O4919,IF(AND(V4919&gt;100%,V4919&lt;=150%),S4919,R4919))</f>
        <v/>
      </c>
      <c r="Y4919" s="162">
        <f>ROUND(X4919,0)</f>
        <v/>
      </c>
    </row>
    <row r="4920" ht="15.75" customHeight="1">
      <c r="B4920" s="57" t="inlineStr">
        <is>
          <t>8.20</t>
        </is>
      </c>
      <c r="C4920" s="32" t="n">
        <v>8714199</v>
      </c>
      <c r="D4920" s="58" t="inlineStr">
        <is>
          <t>CAMBIO DE VIDRIOS PUERTAS LATERALES (BLINDADO)</t>
        </is>
      </c>
      <c r="E4920" s="56" t="inlineStr">
        <is>
          <t>cambio de vidrios puertas laterales (blindado)</t>
        </is>
      </c>
      <c r="F4920" s="32" t="inlineStr">
        <is>
          <t>Unidad</t>
        </is>
      </c>
      <c r="G4920" s="35" t="inlineStr">
        <is>
          <t>suministro</t>
        </is>
      </c>
      <c r="H4920" s="159" t="n">
        <v>2147950</v>
      </c>
      <c r="I4920" s="37" t="n">
        <v>158.91</v>
      </c>
      <c r="J4920" s="37" t="n">
        <v>151.76</v>
      </c>
      <c r="K4920" s="160">
        <f>H4920*(I4920/J4920)</f>
        <v/>
      </c>
      <c r="L4920" s="159" t="n">
        <v>2742187.5432</v>
      </c>
      <c r="M4920" s="159" t="n">
        <v>2662318</v>
      </c>
      <c r="N4920" s="159" t="n">
        <v>2875303.44</v>
      </c>
      <c r="O4920" s="162">
        <f>MIN(K4920,L4920,M4920,N4920)</f>
        <v/>
      </c>
      <c r="P4920" s="162">
        <f>MAX(K4920,L4920,M4920,N4920)</f>
        <v/>
      </c>
      <c r="Q4920" s="162">
        <f>MEDIAN(K4920,L4920,M4920,N4920)</f>
        <v/>
      </c>
      <c r="R4920" s="162">
        <f>AVERAGE(K4920,L4920,M4920,N4920)</f>
        <v/>
      </c>
      <c r="S4920" s="162">
        <f>AVERAGE(O4920,Q4920)</f>
        <v/>
      </c>
      <c r="T4920" s="162">
        <f>AVERAGE(P4920,Q4920)</f>
        <v/>
      </c>
      <c r="U4920" s="41">
        <f>STDEVA(K4920,L4920,M4920,N4920)</f>
        <v/>
      </c>
      <c r="V4920" s="42">
        <f>U4920/Q4920</f>
        <v/>
      </c>
      <c r="W4920" s="43">
        <f>IF(X4920=O4920,"MENOR",IF(X4920=S4920,"PROM[MEN-MED]","PROMEDIO"))</f>
        <v/>
      </c>
      <c r="X4920" s="163">
        <f>IF(V4920&lt;=300%,O4920,IF(AND(V4920&gt;100%,V4920&lt;=150%),S4920,R4920))</f>
        <v/>
      </c>
      <c r="Y4920" s="162">
        <f>ROUND(X4920,0)</f>
        <v/>
      </c>
    </row>
    <row r="4921" ht="15.75" customHeight="1">
      <c r="B4921" s="57" t="inlineStr">
        <is>
          <t>8.21</t>
        </is>
      </c>
      <c r="C4921" s="32" t="n">
        <v>8714199</v>
      </c>
      <c r="D4921" s="58" t="inlineStr">
        <is>
          <t>CAMBIO DE JUEGO DE TAPETES</t>
        </is>
      </c>
      <c r="E4921" s="56" t="inlineStr">
        <is>
          <t>cambio de juego de tapetes</t>
        </is>
      </c>
      <c r="F4921" s="32" t="inlineStr">
        <is>
          <t>Unidad</t>
        </is>
      </c>
      <c r="G4921" s="35" t="inlineStr">
        <is>
          <t>suministro</t>
        </is>
      </c>
      <c r="H4921" s="159" t="n">
        <v>54716</v>
      </c>
      <c r="I4921" s="37" t="n">
        <v>158.91</v>
      </c>
      <c r="J4921" s="37" t="n">
        <v>151.76</v>
      </c>
      <c r="K4921" s="160">
        <f>H4921*(I4921/J4921)</f>
        <v/>
      </c>
      <c r="L4921" s="159" t="n">
        <v>67273.42509999999</v>
      </c>
      <c r="M4921" s="159" t="n">
        <v>65314</v>
      </c>
      <c r="N4921" s="159" t="n">
        <v>70539.12</v>
      </c>
      <c r="O4921" s="162">
        <f>MIN(K4921,L4921,M4921,N4921)</f>
        <v/>
      </c>
      <c r="P4921" s="162">
        <f>MAX(K4921,L4921,M4921,N4921)</f>
        <v/>
      </c>
      <c r="Q4921" s="162">
        <f>MEDIAN(K4921,L4921,M4921,N4921)</f>
        <v/>
      </c>
      <c r="R4921" s="162">
        <f>AVERAGE(K4921,L4921,M4921,N4921)</f>
        <v/>
      </c>
      <c r="S4921" s="162">
        <f>AVERAGE(O4921,Q4921)</f>
        <v/>
      </c>
      <c r="T4921" s="162">
        <f>AVERAGE(P4921,Q4921)</f>
        <v/>
      </c>
      <c r="U4921" s="41">
        <f>STDEVA(K4921,L4921,M4921,N4921)</f>
        <v/>
      </c>
      <c r="V4921" s="42">
        <f>U4921/Q4921</f>
        <v/>
      </c>
      <c r="W4921" s="43">
        <f>IF(X4921=O4921,"MENOR",IF(X4921=S4921,"PROM[MEN-MED]","PROMEDIO"))</f>
        <v/>
      </c>
      <c r="X4921" s="163">
        <f>IF(V4921&lt;=300%,O4921,IF(AND(V4921&gt;100%,V4921&lt;=150%),S4921,R4921))</f>
        <v/>
      </c>
      <c r="Y4921" s="162">
        <f>ROUND(X4921,0)</f>
        <v/>
      </c>
    </row>
    <row r="4922" ht="15.75" customHeight="1">
      <c r="B4922" s="57" t="inlineStr">
        <is>
          <t>8.22</t>
        </is>
      </c>
      <c r="C4922" s="32" t="n">
        <v>8714199</v>
      </c>
      <c r="D4922" s="58" t="inlineStr">
        <is>
          <t>CAMBIO DE CONJUNTO MANGUERA DEL LAVAPARABRISAS</t>
        </is>
      </c>
      <c r="E4922" s="56" t="inlineStr">
        <is>
          <t>cambio de conjunto manguera del lavaparabrisas</t>
        </is>
      </c>
      <c r="F4922" s="32" t="inlineStr">
        <is>
          <t>Unidad</t>
        </is>
      </c>
      <c r="G4922" s="35" t="inlineStr">
        <is>
          <t>suministro</t>
        </is>
      </c>
      <c r="H4922" s="159" t="n">
        <v>136791</v>
      </c>
      <c r="I4922" s="37" t="n">
        <v>158.91</v>
      </c>
      <c r="J4922" s="37" t="n">
        <v>151.76</v>
      </c>
      <c r="K4922" s="160">
        <f>H4922*(I4922/J4922)</f>
        <v/>
      </c>
      <c r="L4922" s="159" t="n">
        <v>166581.9001</v>
      </c>
      <c r="M4922" s="159" t="n">
        <v>161730</v>
      </c>
      <c r="N4922" s="159" t="n">
        <v>174668.4</v>
      </c>
      <c r="O4922" s="162">
        <f>MIN(K4922,L4922,M4922,N4922)</f>
        <v/>
      </c>
      <c r="P4922" s="162">
        <f>MAX(K4922,L4922,M4922,N4922)</f>
        <v/>
      </c>
      <c r="Q4922" s="162">
        <f>MEDIAN(K4922,L4922,M4922,N4922)</f>
        <v/>
      </c>
      <c r="R4922" s="162">
        <f>AVERAGE(K4922,L4922,M4922,N4922)</f>
        <v/>
      </c>
      <c r="S4922" s="162">
        <f>AVERAGE(O4922,Q4922)</f>
        <v/>
      </c>
      <c r="T4922" s="162">
        <f>AVERAGE(P4922,Q4922)</f>
        <v/>
      </c>
      <c r="U4922" s="41">
        <f>STDEVA(K4922,L4922,M4922,N4922)</f>
        <v/>
      </c>
      <c r="V4922" s="42">
        <f>U4922/Q4922</f>
        <v/>
      </c>
      <c r="W4922" s="43">
        <f>IF(X4922=O4922,"MENOR",IF(X4922=S4922,"PROM[MEN-MED]","PROMEDIO"))</f>
        <v/>
      </c>
      <c r="X4922" s="163">
        <f>IF(V4922&lt;=300%,O4922,IF(AND(V4922&gt;100%,V4922&lt;=150%),S4922,R4922))</f>
        <v/>
      </c>
      <c r="Y4922" s="162">
        <f>ROUND(X4922,0)</f>
        <v/>
      </c>
    </row>
    <row r="4923" ht="15.75" customHeight="1">
      <c r="B4923" s="57" t="inlineStr">
        <is>
          <t>8.23</t>
        </is>
      </c>
      <c r="C4923" s="32" t="n">
        <v>8714199</v>
      </c>
      <c r="D4923" s="58" t="inlineStr">
        <is>
          <t xml:space="preserve">CAMBIO DE BOQUILLAS LAVAPARABRISAS </t>
        </is>
      </c>
      <c r="E4923" s="56" t="inlineStr">
        <is>
          <t xml:space="preserve">cambio de boquillas lavaparabrisas </t>
        </is>
      </c>
      <c r="F4923" s="32" t="inlineStr">
        <is>
          <t>Unidad</t>
        </is>
      </c>
      <c r="G4923" s="35" t="inlineStr">
        <is>
          <t>suministro</t>
        </is>
      </c>
      <c r="H4923" s="159" t="n">
        <v>265668</v>
      </c>
      <c r="I4923" s="37" t="n">
        <v>158.91</v>
      </c>
      <c r="J4923" s="37" t="n">
        <v>151.76</v>
      </c>
      <c r="K4923" s="160">
        <f>H4923*(I4923/J4923)</f>
        <v/>
      </c>
      <c r="L4923" s="159" t="n">
        <v>339570.4032</v>
      </c>
      <c r="M4923" s="159" t="n">
        <v>329680</v>
      </c>
      <c r="N4923" s="159" t="n">
        <v>356054.4</v>
      </c>
      <c r="O4923" s="162">
        <f>MIN(K4923,L4923,M4923,N4923)</f>
        <v/>
      </c>
      <c r="P4923" s="162">
        <f>MAX(K4923,L4923,M4923,N4923)</f>
        <v/>
      </c>
      <c r="Q4923" s="162">
        <f>MEDIAN(K4923,L4923,M4923,N4923)</f>
        <v/>
      </c>
      <c r="R4923" s="162">
        <f>AVERAGE(K4923,L4923,M4923,N4923)</f>
        <v/>
      </c>
      <c r="S4923" s="162">
        <f>AVERAGE(O4923,Q4923)</f>
        <v/>
      </c>
      <c r="T4923" s="162">
        <f>AVERAGE(P4923,Q4923)</f>
        <v/>
      </c>
      <c r="U4923" s="41">
        <f>STDEVA(K4923,L4923,M4923,N4923)</f>
        <v/>
      </c>
      <c r="V4923" s="42">
        <f>U4923/Q4923</f>
        <v/>
      </c>
      <c r="W4923" s="43">
        <f>IF(X4923=O4923,"MENOR",IF(X4923=S4923,"PROM[MEN-MED]","PROMEDIO"))</f>
        <v/>
      </c>
      <c r="X4923" s="163">
        <f>IF(V4923&lt;=300%,O4923,IF(AND(V4923&gt;100%,V4923&lt;=150%),S4923,R4923))</f>
        <v/>
      </c>
      <c r="Y4923" s="162">
        <f>ROUND(X4923,0)</f>
        <v/>
      </c>
    </row>
    <row r="4924" ht="15.75" customHeight="1">
      <c r="B4924" s="57" t="inlineStr">
        <is>
          <t>8.24</t>
        </is>
      </c>
      <c r="C4924" s="32" t="n">
        <v>8714199</v>
      </c>
      <c r="D4924" s="58" t="inlineStr">
        <is>
          <t xml:space="preserve">CAMBIO DE SOPORTE DEL CAPO DERECHO </t>
        </is>
      </c>
      <c r="E4924" s="56" t="inlineStr">
        <is>
          <t xml:space="preserve">cambio de soporte del capo derecho </t>
        </is>
      </c>
      <c r="F4924" s="32" t="inlineStr">
        <is>
          <t>Unidad</t>
        </is>
      </c>
      <c r="G4924" s="35" t="inlineStr">
        <is>
          <t>suministro</t>
        </is>
      </c>
      <c r="H4924" s="159" t="n">
        <v>136791</v>
      </c>
      <c r="I4924" s="37" t="n">
        <v>158.91</v>
      </c>
      <c r="J4924" s="37" t="n">
        <v>151.76</v>
      </c>
      <c r="K4924" s="160">
        <f>H4924*(I4924/J4924)</f>
        <v/>
      </c>
      <c r="L4924" s="159" t="n">
        <v>171386.8464</v>
      </c>
      <c r="M4924" s="159" t="n">
        <v>166395</v>
      </c>
      <c r="N4924" s="159" t="n">
        <v>179706.6</v>
      </c>
      <c r="O4924" s="162">
        <f>MIN(K4924,L4924,M4924,N4924)</f>
        <v/>
      </c>
      <c r="P4924" s="162">
        <f>MAX(K4924,L4924,M4924,N4924)</f>
        <v/>
      </c>
      <c r="Q4924" s="162">
        <f>MEDIAN(K4924,L4924,M4924,N4924)</f>
        <v/>
      </c>
      <c r="R4924" s="162">
        <f>AVERAGE(K4924,L4924,M4924,N4924)</f>
        <v/>
      </c>
      <c r="S4924" s="162">
        <f>AVERAGE(O4924,Q4924)</f>
        <v/>
      </c>
      <c r="T4924" s="162">
        <f>AVERAGE(P4924,Q4924)</f>
        <v/>
      </c>
      <c r="U4924" s="41">
        <f>STDEVA(K4924,L4924,M4924,N4924)</f>
        <v/>
      </c>
      <c r="V4924" s="42">
        <f>U4924/Q4924</f>
        <v/>
      </c>
      <c r="W4924" s="43">
        <f>IF(X4924=O4924,"MENOR",IF(X4924=S4924,"PROM[MEN-MED]","PROMEDIO"))</f>
        <v/>
      </c>
      <c r="X4924" s="163">
        <f>IF(V4924&lt;=300%,O4924,IF(AND(V4924&gt;100%,V4924&lt;=150%),S4924,R4924))</f>
        <v/>
      </c>
      <c r="Y4924" s="162">
        <f>ROUND(X4924,0)</f>
        <v/>
      </c>
    </row>
    <row r="4925" ht="15.75" customHeight="1">
      <c r="B4925" s="57" t="inlineStr">
        <is>
          <t>8.25</t>
        </is>
      </c>
      <c r="C4925" s="32" t="n">
        <v>8714199</v>
      </c>
      <c r="D4925" s="58" t="inlineStr">
        <is>
          <t>CAMBIO DE SOPORTE DEL CAPO IZQUIERDO</t>
        </is>
      </c>
      <c r="E4925" s="56" t="inlineStr">
        <is>
          <t>cambio de soporte del capo izquierdo</t>
        </is>
      </c>
      <c r="F4925" s="32" t="inlineStr">
        <is>
          <t>Unidad</t>
        </is>
      </c>
      <c r="G4925" s="35" t="inlineStr">
        <is>
          <t>suministro</t>
        </is>
      </c>
      <c r="H4925" s="159" t="n">
        <v>141313</v>
      </c>
      <c r="I4925" s="37" t="n">
        <v>158.91</v>
      </c>
      <c r="J4925" s="37" t="n">
        <v>151.76</v>
      </c>
      <c r="K4925" s="160">
        <f>H4925*(I4925/J4925)</f>
        <v/>
      </c>
      <c r="L4925" s="159" t="n">
        <v>180386.9949</v>
      </c>
      <c r="M4925" s="159" t="n">
        <v>175133</v>
      </c>
      <c r="N4925" s="159" t="n">
        <v>189143.64</v>
      </c>
      <c r="O4925" s="162">
        <f>MIN(K4925,L4925,M4925,N4925)</f>
        <v/>
      </c>
      <c r="P4925" s="162">
        <f>MAX(K4925,L4925,M4925,N4925)</f>
        <v/>
      </c>
      <c r="Q4925" s="162">
        <f>MEDIAN(K4925,L4925,M4925,N4925)</f>
        <v/>
      </c>
      <c r="R4925" s="162">
        <f>AVERAGE(K4925,L4925,M4925,N4925)</f>
        <v/>
      </c>
      <c r="S4925" s="162">
        <f>AVERAGE(O4925,Q4925)</f>
        <v/>
      </c>
      <c r="T4925" s="162">
        <f>AVERAGE(P4925,Q4925)</f>
        <v/>
      </c>
      <c r="U4925" s="41">
        <f>STDEVA(K4925,L4925,M4925,N4925)</f>
        <v/>
      </c>
      <c r="V4925" s="42">
        <f>U4925/Q4925</f>
        <v/>
      </c>
      <c r="W4925" s="43">
        <f>IF(X4925=O4925,"MENOR",IF(X4925=S4925,"PROM[MEN-MED]","PROMEDIO"))</f>
        <v/>
      </c>
      <c r="X4925" s="163">
        <f>IF(V4925&lt;=300%,O4925,IF(AND(V4925&gt;100%,V4925&lt;=150%),S4925,R4925))</f>
        <v/>
      </c>
      <c r="Y4925" s="162">
        <f>ROUND(X4925,0)</f>
        <v/>
      </c>
    </row>
    <row r="4926" ht="15.75" customHeight="1">
      <c r="B4926" s="57" t="inlineStr">
        <is>
          <t>8.26</t>
        </is>
      </c>
      <c r="C4926" s="32" t="n">
        <v>8714199</v>
      </c>
      <c r="D4926" s="58" t="inlineStr">
        <is>
          <t>CAMBIO DE CABLE DE CONTROL DE BLOQUEO DE CAPO</t>
        </is>
      </c>
      <c r="E4926" s="56" t="inlineStr">
        <is>
          <t>cambio de cable de control de bloqueo de capo</t>
        </is>
      </c>
      <c r="F4926" s="32" t="inlineStr">
        <is>
          <t>Unidad</t>
        </is>
      </c>
      <c r="G4926" s="35" t="inlineStr">
        <is>
          <t>suministro</t>
        </is>
      </c>
      <c r="H4926" s="159" t="n">
        <v>525683</v>
      </c>
      <c r="I4926" s="37" t="n">
        <v>158.91</v>
      </c>
      <c r="J4926" s="37" t="n">
        <v>151.76</v>
      </c>
      <c r="K4926" s="160">
        <f>H4926*(I4926/J4926)</f>
        <v/>
      </c>
      <c r="L4926" s="159" t="n">
        <v>672733.1681</v>
      </c>
      <c r="M4926" s="159" t="n">
        <v>653139</v>
      </c>
      <c r="N4926" s="159" t="n">
        <v>705390.12</v>
      </c>
      <c r="O4926" s="162">
        <f>MIN(K4926,L4926,M4926,N4926)</f>
        <v/>
      </c>
      <c r="P4926" s="162">
        <f>MAX(K4926,L4926,M4926,N4926)</f>
        <v/>
      </c>
      <c r="Q4926" s="162">
        <f>MEDIAN(K4926,L4926,M4926,N4926)</f>
        <v/>
      </c>
      <c r="R4926" s="162">
        <f>AVERAGE(K4926,L4926,M4926,N4926)</f>
        <v/>
      </c>
      <c r="S4926" s="162">
        <f>AVERAGE(O4926,Q4926)</f>
        <v/>
      </c>
      <c r="T4926" s="162">
        <f>AVERAGE(P4926,Q4926)</f>
        <v/>
      </c>
      <c r="U4926" s="41">
        <f>STDEVA(K4926,L4926,M4926,N4926)</f>
        <v/>
      </c>
      <c r="V4926" s="42">
        <f>U4926/Q4926</f>
        <v/>
      </c>
      <c r="W4926" s="43">
        <f>IF(X4926=O4926,"MENOR",IF(X4926=S4926,"PROM[MEN-MED]","PROMEDIO"))</f>
        <v/>
      </c>
      <c r="X4926" s="163">
        <f>IF(V4926&lt;=300%,O4926,IF(AND(V4926&gt;100%,V4926&lt;=150%),S4926,R4926))</f>
        <v/>
      </c>
      <c r="Y4926" s="162">
        <f>ROUND(X4926,0)</f>
        <v/>
      </c>
    </row>
    <row r="4927" ht="15.75" customHeight="1">
      <c r="B4927" s="57" t="inlineStr">
        <is>
          <t>8.27</t>
        </is>
      </c>
      <c r="C4927" s="32" t="n">
        <v>8714199</v>
      </c>
      <c r="D4927" s="58" t="inlineStr">
        <is>
          <t xml:space="preserve">CAMBIO DE CLAXON DE TONOS BAJOS </t>
        </is>
      </c>
      <c r="E4927" s="56" t="inlineStr">
        <is>
          <t xml:space="preserve">cambio de claxon de tonos bajos </t>
        </is>
      </c>
      <c r="F4927" s="32" t="inlineStr">
        <is>
          <t>Unidad</t>
        </is>
      </c>
      <c r="G4927" s="35" t="inlineStr">
        <is>
          <t>suministro</t>
        </is>
      </c>
      <c r="H4927" s="159" t="n">
        <v>136791</v>
      </c>
      <c r="I4927" s="37" t="n">
        <v>158.91</v>
      </c>
      <c r="J4927" s="37" t="n">
        <v>151.76</v>
      </c>
      <c r="K4927" s="160">
        <f>H4927*(I4927/J4927)</f>
        <v/>
      </c>
      <c r="L4927" s="159" t="n">
        <v>169785.2016</v>
      </c>
      <c r="M4927" s="159" t="n">
        <v>164840</v>
      </c>
      <c r="N4927" s="159" t="n">
        <v>178027.2</v>
      </c>
      <c r="O4927" s="162">
        <f>MIN(K4927,L4927,M4927,N4927)</f>
        <v/>
      </c>
      <c r="P4927" s="162">
        <f>MAX(K4927,L4927,M4927,N4927)</f>
        <v/>
      </c>
      <c r="Q4927" s="162">
        <f>MEDIAN(K4927,L4927,M4927,N4927)</f>
        <v/>
      </c>
      <c r="R4927" s="162">
        <f>AVERAGE(K4927,L4927,M4927,N4927)</f>
        <v/>
      </c>
      <c r="S4927" s="162">
        <f>AVERAGE(O4927,Q4927)</f>
        <v/>
      </c>
      <c r="T4927" s="162">
        <f>AVERAGE(P4927,Q4927)</f>
        <v/>
      </c>
      <c r="U4927" s="41">
        <f>STDEVA(K4927,L4927,M4927,N4927)</f>
        <v/>
      </c>
      <c r="V4927" s="42">
        <f>U4927/Q4927</f>
        <v/>
      </c>
      <c r="W4927" s="43">
        <f>IF(X4927=O4927,"MENOR",IF(X4927=S4927,"PROM[MEN-MED]","PROMEDIO"))</f>
        <v/>
      </c>
      <c r="X4927" s="163">
        <f>IF(V4927&lt;=300%,O4927,IF(AND(V4927&gt;100%,V4927&lt;=150%),S4927,R4927))</f>
        <v/>
      </c>
      <c r="Y4927" s="162">
        <f>ROUND(X4927,0)</f>
        <v/>
      </c>
    </row>
    <row r="4928" ht="15.75" customHeight="1">
      <c r="B4928" s="57" t="inlineStr">
        <is>
          <t>8.28</t>
        </is>
      </c>
      <c r="C4928" s="32" t="n">
        <v>8714199</v>
      </c>
      <c r="D4928" s="58" t="inlineStr">
        <is>
          <t>CAMBIO DE CLAXON DE TONOS AGUDOS</t>
        </is>
      </c>
      <c r="E4928" s="56" t="inlineStr">
        <is>
          <t>cambio de claxon de tonos agudos</t>
        </is>
      </c>
      <c r="F4928" s="32" t="inlineStr">
        <is>
          <t>Unidad</t>
        </is>
      </c>
      <c r="G4928" s="35" t="inlineStr">
        <is>
          <t>suministro</t>
        </is>
      </c>
      <c r="H4928" s="159" t="n">
        <v>136791</v>
      </c>
      <c r="I4928" s="37" t="n">
        <v>158.91</v>
      </c>
      <c r="J4928" s="37" t="n">
        <v>151.76</v>
      </c>
      <c r="K4928" s="160">
        <f>H4928*(I4928/J4928)</f>
        <v/>
      </c>
      <c r="L4928" s="159" t="n">
        <v>169785.2016</v>
      </c>
      <c r="M4928" s="159" t="n">
        <v>164840</v>
      </c>
      <c r="N4928" s="159" t="n">
        <v>178027.2</v>
      </c>
      <c r="O4928" s="162">
        <f>MIN(K4928,L4928,M4928,N4928)</f>
        <v/>
      </c>
      <c r="P4928" s="162">
        <f>MAX(K4928,L4928,M4928,N4928)</f>
        <v/>
      </c>
      <c r="Q4928" s="162">
        <f>MEDIAN(K4928,L4928,M4928,N4928)</f>
        <v/>
      </c>
      <c r="R4928" s="162">
        <f>AVERAGE(K4928,L4928,M4928,N4928)</f>
        <v/>
      </c>
      <c r="S4928" s="162">
        <f>AVERAGE(O4928,Q4928)</f>
        <v/>
      </c>
      <c r="T4928" s="162">
        <f>AVERAGE(P4928,Q4928)</f>
        <v/>
      </c>
      <c r="U4928" s="41">
        <f>STDEVA(K4928,L4928,M4928,N4928)</f>
        <v/>
      </c>
      <c r="V4928" s="42">
        <f>U4928/Q4928</f>
        <v/>
      </c>
      <c r="W4928" s="43">
        <f>IF(X4928=O4928,"MENOR",IF(X4928=S4928,"PROM[MEN-MED]","PROMEDIO"))</f>
        <v/>
      </c>
      <c r="X4928" s="163">
        <f>IF(V4928&lt;=300%,O4928,IF(AND(V4928&gt;100%,V4928&lt;=150%),S4928,R4928))</f>
        <v/>
      </c>
      <c r="Y4928" s="162">
        <f>ROUND(X4928,0)</f>
        <v/>
      </c>
    </row>
    <row r="4929" ht="15.75" customHeight="1">
      <c r="B4929" s="57" t="inlineStr">
        <is>
          <t>8.29</t>
        </is>
      </c>
      <c r="C4929" s="32" t="n">
        <v>8714199</v>
      </c>
      <c r="D4929" s="58" t="inlineStr">
        <is>
          <t>CAMBIO DE CONJUNTO DE BLOQUEO DE CAPO</t>
        </is>
      </c>
      <c r="E4929" s="56" t="inlineStr">
        <is>
          <t>cambio de conjunto de bloqueo de capo</t>
        </is>
      </c>
      <c r="F4929" s="32" t="inlineStr">
        <is>
          <t>Unidad</t>
        </is>
      </c>
      <c r="G4929" s="35" t="inlineStr">
        <is>
          <t>suministro</t>
        </is>
      </c>
      <c r="H4929" s="159" t="n">
        <v>273581</v>
      </c>
      <c r="I4929" s="37" t="n">
        <v>158.91</v>
      </c>
      <c r="J4929" s="37" t="n">
        <v>151.76</v>
      </c>
      <c r="K4929" s="160">
        <f>H4929*(I4929/J4929)</f>
        <v/>
      </c>
      <c r="L4929" s="159" t="n">
        <v>339570.4032</v>
      </c>
      <c r="M4929" s="159" t="n">
        <v>329680</v>
      </c>
      <c r="N4929" s="159" t="n">
        <v>356054.4</v>
      </c>
      <c r="O4929" s="162">
        <f>MIN(K4929,L4929,M4929,N4929)</f>
        <v/>
      </c>
      <c r="P4929" s="162">
        <f>MAX(K4929,L4929,M4929,N4929)</f>
        <v/>
      </c>
      <c r="Q4929" s="162">
        <f>MEDIAN(K4929,L4929,M4929,N4929)</f>
        <v/>
      </c>
      <c r="R4929" s="162">
        <f>AVERAGE(K4929,L4929,M4929,N4929)</f>
        <v/>
      </c>
      <c r="S4929" s="162">
        <f>AVERAGE(O4929,Q4929)</f>
        <v/>
      </c>
      <c r="T4929" s="162">
        <f>AVERAGE(P4929,Q4929)</f>
        <v/>
      </c>
      <c r="U4929" s="41">
        <f>STDEVA(K4929,L4929,M4929,N4929)</f>
        <v/>
      </c>
      <c r="V4929" s="42">
        <f>U4929/Q4929</f>
        <v/>
      </c>
      <c r="W4929" s="43">
        <f>IF(X4929=O4929,"MENOR",IF(X4929=S4929,"PROM[MEN-MED]","PROMEDIO"))</f>
        <v/>
      </c>
      <c r="X4929" s="163">
        <f>IF(V4929&lt;=300%,O4929,IF(AND(V4929&gt;100%,V4929&lt;=150%),S4929,R4929))</f>
        <v/>
      </c>
      <c r="Y4929" s="162">
        <f>ROUND(X4929,0)</f>
        <v/>
      </c>
    </row>
    <row r="4930" ht="15.75" customHeight="1">
      <c r="B4930" s="57" t="inlineStr">
        <is>
          <t>8.30</t>
        </is>
      </c>
      <c r="C4930" s="32" t="n">
        <v>8714199</v>
      </c>
      <c r="D4930" s="58" t="inlineStr">
        <is>
          <t>CAMBIO DE PALANCA DE CONTROL DE BLOQUEO DE CAPO</t>
        </is>
      </c>
      <c r="E4930" s="56" t="inlineStr">
        <is>
          <t>cambio de palanca de control de bloqueo de capo</t>
        </is>
      </c>
      <c r="F4930" s="32" t="inlineStr">
        <is>
          <t>Unidad</t>
        </is>
      </c>
      <c r="G4930" s="35" t="inlineStr">
        <is>
          <t>suministro</t>
        </is>
      </c>
      <c r="H4930" s="159" t="n">
        <v>533596</v>
      </c>
      <c r="I4930" s="37" t="n">
        <v>158.91</v>
      </c>
      <c r="J4930" s="37" t="n">
        <v>151.76</v>
      </c>
      <c r="K4930" s="160">
        <f>H4930*(I4930/J4930)</f>
        <v/>
      </c>
      <c r="L4930" s="159" t="n">
        <v>659918.9387000001</v>
      </c>
      <c r="M4930" s="159" t="n">
        <v>640698</v>
      </c>
      <c r="N4930" s="159" t="n">
        <v>691953.84</v>
      </c>
      <c r="O4930" s="162">
        <f>MIN(K4930,L4930,M4930,N4930)</f>
        <v/>
      </c>
      <c r="P4930" s="162">
        <f>MAX(K4930,L4930,M4930,N4930)</f>
        <v/>
      </c>
      <c r="Q4930" s="162">
        <f>MEDIAN(K4930,L4930,M4930,N4930)</f>
        <v/>
      </c>
      <c r="R4930" s="162">
        <f>AVERAGE(K4930,L4930,M4930,N4930)</f>
        <v/>
      </c>
      <c r="S4930" s="162">
        <f>AVERAGE(O4930,Q4930)</f>
        <v/>
      </c>
      <c r="T4930" s="162">
        <f>AVERAGE(P4930,Q4930)</f>
        <v/>
      </c>
      <c r="U4930" s="41">
        <f>STDEVA(K4930,L4930,M4930,N4930)</f>
        <v/>
      </c>
      <c r="V4930" s="42">
        <f>U4930/Q4930</f>
        <v/>
      </c>
      <c r="W4930" s="43">
        <f>IF(X4930=O4930,"MENOR",IF(X4930=S4930,"PROM[MEN-MED]","PROMEDIO"))</f>
        <v/>
      </c>
      <c r="X4930" s="163">
        <f>IF(V4930&lt;=300%,O4930,IF(AND(V4930&gt;100%,V4930&lt;=150%),S4930,R4930))</f>
        <v/>
      </c>
      <c r="Y4930" s="162">
        <f>ROUND(X4930,0)</f>
        <v/>
      </c>
    </row>
    <row r="4931" ht="15.75" customHeight="1">
      <c r="B4931" s="57" t="inlineStr">
        <is>
          <t>8.31</t>
        </is>
      </c>
      <c r="C4931" s="32" t="n">
        <v>8714199</v>
      </c>
      <c r="D4931" s="58" t="inlineStr">
        <is>
          <t>CAMBIO DE MOTOR Y SOPORTE LIMPIAVIDRIOS TRASERO</t>
        </is>
      </c>
      <c r="E4931" s="56" t="inlineStr">
        <is>
          <t>cambio de motor y soporte limpiavidrios trasero</t>
        </is>
      </c>
      <c r="F4931" s="32" t="inlineStr">
        <is>
          <t>Unidad</t>
        </is>
      </c>
      <c r="G4931" s="35" t="inlineStr">
        <is>
          <t>suministro</t>
        </is>
      </c>
      <c r="H4931" s="159" t="n">
        <v>533596</v>
      </c>
      <c r="I4931" s="37" t="n">
        <v>158.91</v>
      </c>
      <c r="J4931" s="37" t="n">
        <v>151.76</v>
      </c>
      <c r="K4931" s="160">
        <f>H4931*(I4931/J4931)</f>
        <v/>
      </c>
      <c r="L4931" s="159" t="n">
        <v>679139.7711</v>
      </c>
      <c r="M4931" s="159" t="n">
        <v>659359</v>
      </c>
      <c r="N4931" s="159" t="n">
        <v>712107.72</v>
      </c>
      <c r="O4931" s="162">
        <f>MIN(K4931,L4931,M4931,N4931)</f>
        <v/>
      </c>
      <c r="P4931" s="162">
        <f>MAX(K4931,L4931,M4931,N4931)</f>
        <v/>
      </c>
      <c r="Q4931" s="162">
        <f>MEDIAN(K4931,L4931,M4931,N4931)</f>
        <v/>
      </c>
      <c r="R4931" s="162">
        <f>AVERAGE(K4931,L4931,M4931,N4931)</f>
        <v/>
      </c>
      <c r="S4931" s="162">
        <f>AVERAGE(O4931,Q4931)</f>
        <v/>
      </c>
      <c r="T4931" s="162">
        <f>AVERAGE(P4931,Q4931)</f>
        <v/>
      </c>
      <c r="U4931" s="41">
        <f>STDEVA(K4931,L4931,M4931,N4931)</f>
        <v/>
      </c>
      <c r="V4931" s="42">
        <f>U4931/Q4931</f>
        <v/>
      </c>
      <c r="W4931" s="43">
        <f>IF(X4931=O4931,"MENOR",IF(X4931=S4931,"PROM[MEN-MED]","PROMEDIO"))</f>
        <v/>
      </c>
      <c r="X4931" s="163">
        <f>IF(V4931&lt;=300%,O4931,IF(AND(V4931&gt;100%,V4931&lt;=150%),S4931,R4931))</f>
        <v/>
      </c>
      <c r="Y4931" s="162">
        <f>ROUND(X4931,0)</f>
        <v/>
      </c>
    </row>
    <row r="4932" ht="15.75" customHeight="1">
      <c r="B4932" s="57" t="inlineStr">
        <is>
          <t>8.32</t>
        </is>
      </c>
      <c r="C4932" s="32" t="n">
        <v>8714199</v>
      </c>
      <c r="D4932" s="58" t="inlineStr">
        <is>
          <t>CAMBIO DE BRAZO DEL LIMPIABRISAS TRASERO</t>
        </is>
      </c>
      <c r="E4932" s="56" t="inlineStr">
        <is>
          <t>cambio de brazo del limpiabrisas trasero</t>
        </is>
      </c>
      <c r="F4932" s="32" t="inlineStr">
        <is>
          <t>Unidad</t>
        </is>
      </c>
      <c r="G4932" s="35" t="inlineStr">
        <is>
          <t>suministro</t>
        </is>
      </c>
      <c r="H4932" s="159" t="n">
        <v>533596</v>
      </c>
      <c r="I4932" s="37" t="n">
        <v>158.91</v>
      </c>
      <c r="J4932" s="37" t="n">
        <v>151.76</v>
      </c>
      <c r="K4932" s="160">
        <f>H4932*(I4932/J4932)</f>
        <v/>
      </c>
      <c r="L4932" s="159" t="n">
        <v>659918.9387000001</v>
      </c>
      <c r="M4932" s="159" t="n">
        <v>640698</v>
      </c>
      <c r="N4932" s="159" t="n">
        <v>691953.84</v>
      </c>
      <c r="O4932" s="162">
        <f>MIN(K4932,L4932,M4932,N4932)</f>
        <v/>
      </c>
      <c r="P4932" s="162">
        <f>MAX(K4932,L4932,M4932,N4932)</f>
        <v/>
      </c>
      <c r="Q4932" s="162">
        <f>MEDIAN(K4932,L4932,M4932,N4932)</f>
        <v/>
      </c>
      <c r="R4932" s="162">
        <f>AVERAGE(K4932,L4932,M4932,N4932)</f>
        <v/>
      </c>
      <c r="S4932" s="162">
        <f>AVERAGE(O4932,Q4932)</f>
        <v/>
      </c>
      <c r="T4932" s="162">
        <f>AVERAGE(P4932,Q4932)</f>
        <v/>
      </c>
      <c r="U4932" s="41">
        <f>STDEVA(K4932,L4932,M4932,N4932)</f>
        <v/>
      </c>
      <c r="V4932" s="42">
        <f>U4932/Q4932</f>
        <v/>
      </c>
      <c r="W4932" s="43">
        <f>IF(X4932=O4932,"MENOR",IF(X4932=S4932,"PROM[MEN-MED]","PROMEDIO"))</f>
        <v/>
      </c>
      <c r="X4932" s="163">
        <f>IF(V4932&lt;=300%,O4932,IF(AND(V4932&gt;100%,V4932&lt;=150%),S4932,R4932))</f>
        <v/>
      </c>
      <c r="Y4932" s="162">
        <f>ROUND(X4932,0)</f>
        <v/>
      </c>
    </row>
    <row r="4933" ht="15.75" customHeight="1">
      <c r="B4933" s="57" t="inlineStr">
        <is>
          <t>8.33</t>
        </is>
      </c>
      <c r="C4933" s="32" t="n">
        <v>8714199</v>
      </c>
      <c r="D4933" s="58" t="inlineStr">
        <is>
          <t>CAMBIO DE CERRADURA DE LA PUERTA DEL MALETERO</t>
        </is>
      </c>
      <c r="E4933" s="56" t="inlineStr">
        <is>
          <t>cambio de cerradura de la puerta del maletero</t>
        </is>
      </c>
      <c r="F4933" s="32" t="inlineStr">
        <is>
          <t>Unidad</t>
        </is>
      </c>
      <c r="G4933" s="35" t="inlineStr">
        <is>
          <t>suministro</t>
        </is>
      </c>
      <c r="H4933" s="159" t="n">
        <v>533596</v>
      </c>
      <c r="I4933" s="37" t="n">
        <v>158.91</v>
      </c>
      <c r="J4933" s="37" t="n">
        <v>151.76</v>
      </c>
      <c r="K4933" s="160">
        <f>H4933*(I4933/J4933)</f>
        <v/>
      </c>
      <c r="L4933" s="159" t="n">
        <v>659918.9387000001</v>
      </c>
      <c r="M4933" s="159" t="n">
        <v>640698</v>
      </c>
      <c r="N4933" s="159" t="n">
        <v>691953.84</v>
      </c>
      <c r="O4933" s="162">
        <f>MIN(K4933,L4933,M4933,N4933)</f>
        <v/>
      </c>
      <c r="P4933" s="162">
        <f>MAX(K4933,L4933,M4933,N4933)</f>
        <v/>
      </c>
      <c r="Q4933" s="162">
        <f>MEDIAN(K4933,L4933,M4933,N4933)</f>
        <v/>
      </c>
      <c r="R4933" s="162">
        <f>AVERAGE(K4933,L4933,M4933,N4933)</f>
        <v/>
      </c>
      <c r="S4933" s="162">
        <f>AVERAGE(O4933,Q4933)</f>
        <v/>
      </c>
      <c r="T4933" s="162">
        <f>AVERAGE(P4933,Q4933)</f>
        <v/>
      </c>
      <c r="U4933" s="41">
        <f>STDEVA(K4933,L4933,M4933,N4933)</f>
        <v/>
      </c>
      <c r="V4933" s="42">
        <f>U4933/Q4933</f>
        <v/>
      </c>
      <c r="W4933" s="43">
        <f>IF(X4933=O4933,"MENOR",IF(X4933=S4933,"PROM[MEN-MED]","PROMEDIO"))</f>
        <v/>
      </c>
      <c r="X4933" s="163">
        <f>IF(V4933&lt;=300%,O4933,IF(AND(V4933&gt;100%,V4933&lt;=150%),S4933,R4933))</f>
        <v/>
      </c>
      <c r="Y4933" s="162">
        <f>ROUND(X4933,0)</f>
        <v/>
      </c>
    </row>
    <row r="4934" ht="15.75" customHeight="1">
      <c r="B4934" s="57" t="inlineStr">
        <is>
          <t>8.34</t>
        </is>
      </c>
      <c r="C4934" s="32" t="n">
        <v>8714199</v>
      </c>
      <c r="D4934" s="58" t="inlineStr">
        <is>
          <t>CAMBIO DE BANDA PROTECTORA DE LA PUERTA DEL MALETERO</t>
        </is>
      </c>
      <c r="E4934" s="56" t="inlineStr">
        <is>
          <t>cambio de banda protectora de la puerta del maletero</t>
        </is>
      </c>
      <c r="F4934" s="32" t="inlineStr">
        <is>
          <t>Unidad</t>
        </is>
      </c>
      <c r="G4934" s="35" t="inlineStr">
        <is>
          <t>suministro</t>
        </is>
      </c>
      <c r="H4934" s="159" t="n">
        <v>410372</v>
      </c>
      <c r="I4934" s="37" t="n">
        <v>158.91</v>
      </c>
      <c r="J4934" s="37" t="n">
        <v>151.76</v>
      </c>
      <c r="K4934" s="160">
        <f>H4934*(I4934/J4934)</f>
        <v/>
      </c>
      <c r="L4934" s="159" t="n">
        <v>499744.665</v>
      </c>
      <c r="M4934" s="159" t="n">
        <v>485189</v>
      </c>
      <c r="N4934" s="159" t="n">
        <v>524004.12</v>
      </c>
      <c r="O4934" s="162">
        <f>MIN(K4934,L4934,M4934,N4934)</f>
        <v/>
      </c>
      <c r="P4934" s="162">
        <f>MAX(K4934,L4934,M4934,N4934)</f>
        <v/>
      </c>
      <c r="Q4934" s="162">
        <f>MEDIAN(K4934,L4934,M4934,N4934)</f>
        <v/>
      </c>
      <c r="R4934" s="162">
        <f>AVERAGE(K4934,L4934,M4934,N4934)</f>
        <v/>
      </c>
      <c r="S4934" s="162">
        <f>AVERAGE(O4934,Q4934)</f>
        <v/>
      </c>
      <c r="T4934" s="162">
        <f>AVERAGE(P4934,Q4934)</f>
        <v/>
      </c>
      <c r="U4934" s="41">
        <f>STDEVA(K4934,L4934,M4934,N4934)</f>
        <v/>
      </c>
      <c r="V4934" s="42">
        <f>U4934/Q4934</f>
        <v/>
      </c>
      <c r="W4934" s="43">
        <f>IF(X4934=O4934,"MENOR",IF(X4934=S4934,"PROM[MEN-MED]","PROMEDIO"))</f>
        <v/>
      </c>
      <c r="X4934" s="163">
        <f>IF(V4934&lt;=300%,O4934,IF(AND(V4934&gt;100%,V4934&lt;=150%),S4934,R4934))</f>
        <v/>
      </c>
      <c r="Y4934" s="162">
        <f>ROUND(X4934,0)</f>
        <v/>
      </c>
    </row>
    <row r="4935" ht="15.75" customHeight="1">
      <c r="B4935" s="57" t="inlineStr">
        <is>
          <t>8.35</t>
        </is>
      </c>
      <c r="C4935" s="32" t="n">
        <v>8714199</v>
      </c>
      <c r="D4935" s="58" t="inlineStr">
        <is>
          <t xml:space="preserve">CAMBIO DE ESPEJO EXTERIOR IZQUIERDO </t>
        </is>
      </c>
      <c r="E4935" s="56" t="inlineStr">
        <is>
          <t xml:space="preserve">cambio de espejo exterior izquierdo </t>
        </is>
      </c>
      <c r="F4935" s="32" t="inlineStr">
        <is>
          <t>Unidad</t>
        </is>
      </c>
      <c r="G4935" s="35" t="inlineStr">
        <is>
          <t>suministro</t>
        </is>
      </c>
      <c r="H4935" s="159" t="n">
        <v>410372</v>
      </c>
      <c r="I4935" s="37" t="n">
        <v>158.91</v>
      </c>
      <c r="J4935" s="37" t="n">
        <v>151.76</v>
      </c>
      <c r="K4935" s="160">
        <f>H4935*(I4935/J4935)</f>
        <v/>
      </c>
      <c r="L4935" s="159" t="n">
        <v>504549.6232</v>
      </c>
      <c r="M4935" s="159" t="n">
        <v>489854</v>
      </c>
      <c r="N4935" s="159" t="n">
        <v>529042.3199999999</v>
      </c>
      <c r="O4935" s="162">
        <f>MIN(K4935,L4935,M4935,N4935)</f>
        <v/>
      </c>
      <c r="P4935" s="162">
        <f>MAX(K4935,L4935,M4935,N4935)</f>
        <v/>
      </c>
      <c r="Q4935" s="162">
        <f>MEDIAN(K4935,L4935,M4935,N4935)</f>
        <v/>
      </c>
      <c r="R4935" s="162">
        <f>AVERAGE(K4935,L4935,M4935,N4935)</f>
        <v/>
      </c>
      <c r="S4935" s="162">
        <f>AVERAGE(O4935,Q4935)</f>
        <v/>
      </c>
      <c r="T4935" s="162">
        <f>AVERAGE(P4935,Q4935)</f>
        <v/>
      </c>
      <c r="U4935" s="41">
        <f>STDEVA(K4935,L4935,M4935,N4935)</f>
        <v/>
      </c>
      <c r="V4935" s="42">
        <f>U4935/Q4935</f>
        <v/>
      </c>
      <c r="W4935" s="43">
        <f>IF(X4935=O4935,"MENOR",IF(X4935=S4935,"PROM[MEN-MED]","PROMEDIO"))</f>
        <v/>
      </c>
      <c r="X4935" s="163">
        <f>IF(V4935&lt;=300%,O4935,IF(AND(V4935&gt;100%,V4935&lt;=150%),S4935,R4935))</f>
        <v/>
      </c>
      <c r="Y4935" s="162">
        <f>ROUND(X4935,0)</f>
        <v/>
      </c>
    </row>
    <row r="4936" ht="15.75" customHeight="1">
      <c r="B4936" s="57" t="inlineStr">
        <is>
          <t>8.36</t>
        </is>
      </c>
      <c r="C4936" s="32" t="n">
        <v>8714199</v>
      </c>
      <c r="D4936" s="58" t="inlineStr">
        <is>
          <t>CAMBIO DE ESPEJO EXTERIOR DERECHO</t>
        </is>
      </c>
      <c r="E4936" s="56" t="inlineStr">
        <is>
          <t>cambio de espejo exterior derecho</t>
        </is>
      </c>
      <c r="F4936" s="32" t="inlineStr">
        <is>
          <t>Unidad</t>
        </is>
      </c>
      <c r="G4936" s="35" t="inlineStr">
        <is>
          <t>suministro</t>
        </is>
      </c>
      <c r="H4936" s="159" t="n">
        <v>410372</v>
      </c>
      <c r="I4936" s="37" t="n">
        <v>158.91</v>
      </c>
      <c r="J4936" s="37" t="n">
        <v>151.76</v>
      </c>
      <c r="K4936" s="160">
        <f>H4936*(I4936/J4936)</f>
        <v/>
      </c>
      <c r="L4936" s="159" t="n">
        <v>509354.5695</v>
      </c>
      <c r="M4936" s="159" t="n">
        <v>494519</v>
      </c>
      <c r="N4936" s="159" t="n">
        <v>534080.52</v>
      </c>
      <c r="O4936" s="162">
        <f>MIN(K4936,L4936,M4936,N4936)</f>
        <v/>
      </c>
      <c r="P4936" s="162">
        <f>MAX(K4936,L4936,M4936,N4936)</f>
        <v/>
      </c>
      <c r="Q4936" s="162">
        <f>MEDIAN(K4936,L4936,M4936,N4936)</f>
        <v/>
      </c>
      <c r="R4936" s="162">
        <f>AVERAGE(K4936,L4936,M4936,N4936)</f>
        <v/>
      </c>
      <c r="S4936" s="162">
        <f>AVERAGE(O4936,Q4936)</f>
        <v/>
      </c>
      <c r="T4936" s="162">
        <f>AVERAGE(P4936,Q4936)</f>
        <v/>
      </c>
      <c r="U4936" s="41">
        <f>STDEVA(K4936,L4936,M4936,N4936)</f>
        <v/>
      </c>
      <c r="V4936" s="42">
        <f>U4936/Q4936</f>
        <v/>
      </c>
      <c r="W4936" s="43">
        <f>IF(X4936=O4936,"MENOR",IF(X4936=S4936,"PROM[MEN-MED]","PROMEDIO"))</f>
        <v/>
      </c>
      <c r="X4936" s="163">
        <f>IF(V4936&lt;=300%,O4936,IF(AND(V4936&gt;100%,V4936&lt;=150%),S4936,R4936))</f>
        <v/>
      </c>
      <c r="Y4936" s="162">
        <f>ROUND(X4936,0)</f>
        <v/>
      </c>
    </row>
    <row r="4937" ht="15.75" customHeight="1">
      <c r="B4937" s="57" t="inlineStr">
        <is>
          <t>8.37</t>
        </is>
      </c>
      <c r="C4937" s="32" t="n">
        <v>8714199</v>
      </c>
      <c r="D4937" s="58" t="inlineStr">
        <is>
          <t xml:space="preserve">CAMBIO DE MOTOR DEL LIMPIABRISAS </t>
        </is>
      </c>
      <c r="E4937" s="56" t="inlineStr">
        <is>
          <t xml:space="preserve">cambio de motor del limpiabrisas </t>
        </is>
      </c>
      <c r="F4937" s="32" t="inlineStr">
        <is>
          <t>Unidad</t>
        </is>
      </c>
      <c r="G4937" s="35" t="inlineStr">
        <is>
          <t>suministro</t>
        </is>
      </c>
      <c r="H4937" s="159" t="n">
        <v>536988</v>
      </c>
      <c r="I4937" s="37" t="n">
        <v>158.91</v>
      </c>
      <c r="J4937" s="37" t="n">
        <v>151.76</v>
      </c>
      <c r="K4937" s="160">
        <f>H4937*(I4937/J4937)</f>
        <v/>
      </c>
      <c r="L4937" s="159" t="n">
        <v>659918.9387000001</v>
      </c>
      <c r="M4937" s="159" t="n">
        <v>640698</v>
      </c>
      <c r="N4937" s="159" t="n">
        <v>691953.84</v>
      </c>
      <c r="O4937" s="162">
        <f>MIN(K4937,L4937,M4937,N4937)</f>
        <v/>
      </c>
      <c r="P4937" s="162">
        <f>MAX(K4937,L4937,M4937,N4937)</f>
        <v/>
      </c>
      <c r="Q4937" s="162">
        <f>MEDIAN(K4937,L4937,M4937,N4937)</f>
        <v/>
      </c>
      <c r="R4937" s="162">
        <f>AVERAGE(K4937,L4937,M4937,N4937)</f>
        <v/>
      </c>
      <c r="S4937" s="162">
        <f>AVERAGE(O4937,Q4937)</f>
        <v/>
      </c>
      <c r="T4937" s="162">
        <f>AVERAGE(P4937,Q4937)</f>
        <v/>
      </c>
      <c r="U4937" s="41">
        <f>STDEVA(K4937,L4937,M4937,N4937)</f>
        <v/>
      </c>
      <c r="V4937" s="42">
        <f>U4937/Q4937</f>
        <v/>
      </c>
      <c r="W4937" s="43">
        <f>IF(X4937=O4937,"MENOR",IF(X4937=S4937,"PROM[MEN-MED]","PROMEDIO"))</f>
        <v/>
      </c>
      <c r="X4937" s="163">
        <f>IF(V4937&lt;=300%,O4937,IF(AND(V4937&gt;100%,V4937&lt;=150%),S4937,R4937))</f>
        <v/>
      </c>
      <c r="Y4937" s="162">
        <f>ROUND(X4937,0)</f>
        <v/>
      </c>
    </row>
    <row r="4938" ht="15.75" customHeight="1">
      <c r="B4938" s="57" t="inlineStr">
        <is>
          <t>8.38</t>
        </is>
      </c>
      <c r="C4938" s="32" t="n">
        <v>8714199</v>
      </c>
      <c r="D4938" s="58" t="inlineStr">
        <is>
          <t xml:space="preserve">CAMBIO DE CONJUNTO ARTICULACION LIMPIABRISAS </t>
        </is>
      </c>
      <c r="E4938" s="56" t="inlineStr">
        <is>
          <t xml:space="preserve">cambio de conjunto articulacion limpiabrisas </t>
        </is>
      </c>
      <c r="F4938" s="32" t="inlineStr">
        <is>
          <t>Unidad</t>
        </is>
      </c>
      <c r="G4938" s="35" t="inlineStr">
        <is>
          <t>suministro</t>
        </is>
      </c>
      <c r="H4938" s="159" t="n">
        <v>683953</v>
      </c>
      <c r="I4938" s="37" t="n">
        <v>158.91</v>
      </c>
      <c r="J4938" s="37" t="n">
        <v>151.76</v>
      </c>
      <c r="K4938" s="160">
        <f>H4938*(I4938/J4938)</f>
        <v/>
      </c>
      <c r="L4938" s="159" t="n">
        <v>840915.6896</v>
      </c>
      <c r="M4938" s="159" t="n">
        <v>816423</v>
      </c>
      <c r="N4938" s="159" t="n">
        <v>881736.84</v>
      </c>
      <c r="O4938" s="162">
        <f>MIN(K4938,L4938,M4938,N4938)</f>
        <v/>
      </c>
      <c r="P4938" s="162">
        <f>MAX(K4938,L4938,M4938,N4938)</f>
        <v/>
      </c>
      <c r="Q4938" s="162">
        <f>MEDIAN(K4938,L4938,M4938,N4938)</f>
        <v/>
      </c>
      <c r="R4938" s="162">
        <f>AVERAGE(K4938,L4938,M4938,N4938)</f>
        <v/>
      </c>
      <c r="S4938" s="162">
        <f>AVERAGE(O4938,Q4938)</f>
        <v/>
      </c>
      <c r="T4938" s="162">
        <f>AVERAGE(P4938,Q4938)</f>
        <v/>
      </c>
      <c r="U4938" s="41">
        <f>STDEVA(K4938,L4938,M4938,N4938)</f>
        <v/>
      </c>
      <c r="V4938" s="42">
        <f>U4938/Q4938</f>
        <v/>
      </c>
      <c r="W4938" s="43">
        <f>IF(X4938=O4938,"MENOR",IF(X4938=S4938,"PROM[MEN-MED]","PROMEDIO"))</f>
        <v/>
      </c>
      <c r="X4938" s="163">
        <f>IF(V4938&lt;=300%,O4938,IF(AND(V4938&gt;100%,V4938&lt;=150%),S4938,R4938))</f>
        <v/>
      </c>
      <c r="Y4938" s="162">
        <f>ROUND(X4938,0)</f>
        <v/>
      </c>
    </row>
    <row r="4939" ht="15.75" customHeight="1">
      <c r="B4939" s="57" t="inlineStr">
        <is>
          <t>8.39</t>
        </is>
      </c>
      <c r="C4939" s="32" t="n">
        <v>8714199</v>
      </c>
      <c r="D4939" s="58" t="inlineStr">
        <is>
          <t>CAMBIO DE BRAZOS LIMPABRISAS</t>
        </is>
      </c>
      <c r="E4939" s="56" t="inlineStr">
        <is>
          <t>cambio de brazos limpabrisas</t>
        </is>
      </c>
      <c r="F4939" s="32" t="inlineStr">
        <is>
          <t>Unidad</t>
        </is>
      </c>
      <c r="G4939" s="35" t="inlineStr">
        <is>
          <t>suministro</t>
        </is>
      </c>
      <c r="H4939" s="159" t="n">
        <v>683953</v>
      </c>
      <c r="I4939" s="37" t="n">
        <v>158.91</v>
      </c>
      <c r="J4939" s="37" t="n">
        <v>151.76</v>
      </c>
      <c r="K4939" s="160">
        <f>H4939*(I4939/J4939)</f>
        <v/>
      </c>
      <c r="L4939" s="159" t="n">
        <v>856933.2205000001</v>
      </c>
      <c r="M4939" s="159" t="n">
        <v>831974</v>
      </c>
      <c r="N4939" s="159" t="n">
        <v>898531.92</v>
      </c>
      <c r="O4939" s="162">
        <f>MIN(K4939,L4939,M4939,N4939)</f>
        <v/>
      </c>
      <c r="P4939" s="162">
        <f>MAX(K4939,L4939,M4939,N4939)</f>
        <v/>
      </c>
      <c r="Q4939" s="162">
        <f>MEDIAN(K4939,L4939,M4939,N4939)</f>
        <v/>
      </c>
      <c r="R4939" s="162">
        <f>AVERAGE(K4939,L4939,M4939,N4939)</f>
        <v/>
      </c>
      <c r="S4939" s="162">
        <f>AVERAGE(O4939,Q4939)</f>
        <v/>
      </c>
      <c r="T4939" s="162">
        <f>AVERAGE(P4939,Q4939)</f>
        <v/>
      </c>
      <c r="U4939" s="41">
        <f>STDEVA(K4939,L4939,M4939,N4939)</f>
        <v/>
      </c>
      <c r="V4939" s="42">
        <f>U4939/Q4939</f>
        <v/>
      </c>
      <c r="W4939" s="43">
        <f>IF(X4939=O4939,"MENOR",IF(X4939=S4939,"PROM[MEN-MED]","PROMEDIO"))</f>
        <v/>
      </c>
      <c r="X4939" s="163">
        <f>IF(V4939&lt;=300%,O4939,IF(AND(V4939&gt;100%,V4939&lt;=150%),S4939,R4939))</f>
        <v/>
      </c>
      <c r="Y4939" s="162">
        <f>ROUND(X4939,0)</f>
        <v/>
      </c>
    </row>
    <row r="4940" ht="15.75" customHeight="1">
      <c r="B4940" s="57" t="inlineStr">
        <is>
          <t>8.40</t>
        </is>
      </c>
      <c r="C4940" s="32" t="n">
        <v>8714199</v>
      </c>
      <c r="D4940" s="58" t="inlineStr">
        <is>
          <t>CAMBIO DE CONJUNTO DELANTERO TUBO DE ESCAPE</t>
        </is>
      </c>
      <c r="E4940" s="56" t="inlineStr">
        <is>
          <t>cambio de conjunto delantero tubo de escape</t>
        </is>
      </c>
      <c r="F4940" s="32" t="inlineStr">
        <is>
          <t>Unidad</t>
        </is>
      </c>
      <c r="G4940" s="35" t="inlineStr">
        <is>
          <t>suministro</t>
        </is>
      </c>
      <c r="H4940" s="159" t="n">
        <v>542640</v>
      </c>
      <c r="I4940" s="37" t="n">
        <v>158.91</v>
      </c>
      <c r="J4940" s="37" t="n">
        <v>151.76</v>
      </c>
      <c r="K4940" s="160">
        <f>H4940*(I4940/J4940)</f>
        <v/>
      </c>
      <c r="L4940" s="159" t="n">
        <v>685546.3741</v>
      </c>
      <c r="M4940" s="159" t="n">
        <v>665579</v>
      </c>
      <c r="N4940" s="159" t="n">
        <v>718825.3199999999</v>
      </c>
      <c r="O4940" s="162">
        <f>MIN(K4940,L4940,M4940,N4940)</f>
        <v/>
      </c>
      <c r="P4940" s="162">
        <f>MAX(K4940,L4940,M4940,N4940)</f>
        <v/>
      </c>
      <c r="Q4940" s="162">
        <f>MEDIAN(K4940,L4940,M4940,N4940)</f>
        <v/>
      </c>
      <c r="R4940" s="162">
        <f>AVERAGE(K4940,L4940,M4940,N4940)</f>
        <v/>
      </c>
      <c r="S4940" s="162">
        <f>AVERAGE(O4940,Q4940)</f>
        <v/>
      </c>
      <c r="T4940" s="162">
        <f>AVERAGE(P4940,Q4940)</f>
        <v/>
      </c>
      <c r="U4940" s="41">
        <f>STDEVA(K4940,L4940,M4940,N4940)</f>
        <v/>
      </c>
      <c r="V4940" s="42">
        <f>U4940/Q4940</f>
        <v/>
      </c>
      <c r="W4940" s="43">
        <f>IF(X4940=O4940,"MENOR",IF(X4940=S4940,"PROM[MEN-MED]","PROMEDIO"))</f>
        <v/>
      </c>
      <c r="X4940" s="163">
        <f>IF(V4940&lt;=300%,O4940,IF(AND(V4940&gt;100%,V4940&lt;=150%),S4940,R4940))</f>
        <v/>
      </c>
      <c r="Y4940" s="162">
        <f>ROUND(X4940,0)</f>
        <v/>
      </c>
    </row>
    <row r="4941" ht="15.75" customHeight="1">
      <c r="B4941" s="57" t="inlineStr">
        <is>
          <t>8.41</t>
        </is>
      </c>
      <c r="C4941" s="32" t="n">
        <v>8714199</v>
      </c>
      <c r="D4941" s="58" t="inlineStr">
        <is>
          <t>CAMBIO DE CONJUNTO DELANTERO TUBO DE ESCAPE NO.2</t>
        </is>
      </c>
      <c r="E4941" s="56" t="inlineStr">
        <is>
          <t>cambio de conjunto delantero tubo de escape no.2</t>
        </is>
      </c>
      <c r="F4941" s="32" t="inlineStr">
        <is>
          <t>Unidad</t>
        </is>
      </c>
      <c r="G4941" s="35" t="inlineStr">
        <is>
          <t>suministro</t>
        </is>
      </c>
      <c r="H4941" s="159" t="n">
        <v>542640</v>
      </c>
      <c r="I4941" s="37" t="n">
        <v>158.91</v>
      </c>
      <c r="J4941" s="37" t="n">
        <v>151.76</v>
      </c>
      <c r="K4941" s="160">
        <f>H4941*(I4941/J4941)</f>
        <v/>
      </c>
      <c r="L4941" s="159" t="n">
        <v>659918.9387000001</v>
      </c>
      <c r="M4941" s="159" t="n">
        <v>640698</v>
      </c>
      <c r="N4941" s="159" t="n">
        <v>691953.84</v>
      </c>
      <c r="O4941" s="162">
        <f>MIN(K4941,L4941,M4941,N4941)</f>
        <v/>
      </c>
      <c r="P4941" s="162">
        <f>MAX(K4941,L4941,M4941,N4941)</f>
        <v/>
      </c>
      <c r="Q4941" s="162">
        <f>MEDIAN(K4941,L4941,M4941,N4941)</f>
        <v/>
      </c>
      <c r="R4941" s="162">
        <f>AVERAGE(K4941,L4941,M4941,N4941)</f>
        <v/>
      </c>
      <c r="S4941" s="162">
        <f>AVERAGE(O4941,Q4941)</f>
        <v/>
      </c>
      <c r="T4941" s="162">
        <f>AVERAGE(P4941,Q4941)</f>
        <v/>
      </c>
      <c r="U4941" s="41">
        <f>STDEVA(K4941,L4941,M4941,N4941)</f>
        <v/>
      </c>
      <c r="V4941" s="42">
        <f>U4941/Q4941</f>
        <v/>
      </c>
      <c r="W4941" s="43">
        <f>IF(X4941=O4941,"MENOR",IF(X4941=S4941,"PROM[MEN-MED]","PROMEDIO"))</f>
        <v/>
      </c>
      <c r="X4941" s="163">
        <f>IF(V4941&lt;=300%,O4941,IF(AND(V4941&gt;100%,V4941&lt;=150%),S4941,R4941))</f>
        <v/>
      </c>
      <c r="Y4941" s="162">
        <f>ROUND(X4941,0)</f>
        <v/>
      </c>
    </row>
    <row r="4942" ht="15.75" customHeight="1">
      <c r="B4942" s="57" t="inlineStr">
        <is>
          <t>8.42</t>
        </is>
      </c>
      <c r="C4942" s="32" t="n">
        <v>8714199</v>
      </c>
      <c r="D4942" s="58" t="inlineStr">
        <is>
          <t>CAMBIO DE SUBCONJUNTO DEL COLECTOR DE ESCAPE DERECHO</t>
        </is>
      </c>
      <c r="E4942" s="56" t="inlineStr">
        <is>
          <t>cambio de subconjunto del colector de escape derecho</t>
        </is>
      </c>
      <c r="F4942" s="32" t="inlineStr">
        <is>
          <t>Unidad</t>
        </is>
      </c>
      <c r="G4942" s="35" t="inlineStr">
        <is>
          <t>suministro</t>
        </is>
      </c>
      <c r="H4942" s="159" t="n">
        <v>542640</v>
      </c>
      <c r="I4942" s="37" t="n">
        <v>158.91</v>
      </c>
      <c r="J4942" s="37" t="n">
        <v>151.76</v>
      </c>
      <c r="K4942" s="160">
        <f>H4942*(I4942/J4942)</f>
        <v/>
      </c>
      <c r="L4942" s="159" t="n">
        <v>679139.7711</v>
      </c>
      <c r="M4942" s="159" t="n">
        <v>659359</v>
      </c>
      <c r="N4942" s="159" t="n">
        <v>712107.72</v>
      </c>
      <c r="O4942" s="162">
        <f>MIN(K4942,L4942,M4942,N4942)</f>
        <v/>
      </c>
      <c r="P4942" s="162">
        <f>MAX(K4942,L4942,M4942,N4942)</f>
        <v/>
      </c>
      <c r="Q4942" s="162">
        <f>MEDIAN(K4942,L4942,M4942,N4942)</f>
        <v/>
      </c>
      <c r="R4942" s="162">
        <f>AVERAGE(K4942,L4942,M4942,N4942)</f>
        <v/>
      </c>
      <c r="S4942" s="162">
        <f>AVERAGE(O4942,Q4942)</f>
        <v/>
      </c>
      <c r="T4942" s="162">
        <f>AVERAGE(P4942,Q4942)</f>
        <v/>
      </c>
      <c r="U4942" s="41">
        <f>STDEVA(K4942,L4942,M4942,N4942)</f>
        <v/>
      </c>
      <c r="V4942" s="42">
        <f>U4942/Q4942</f>
        <v/>
      </c>
      <c r="W4942" s="43">
        <f>IF(X4942=O4942,"MENOR",IF(X4942=S4942,"PROM[MEN-MED]","PROMEDIO"))</f>
        <v/>
      </c>
      <c r="X4942" s="163">
        <f>IF(V4942&lt;=300%,O4942,IF(AND(V4942&gt;100%,V4942&lt;=150%),S4942,R4942))</f>
        <v/>
      </c>
      <c r="Y4942" s="162">
        <f>ROUND(X4942,0)</f>
        <v/>
      </c>
    </row>
    <row r="4943" ht="15.75" customHeight="1">
      <c r="B4943" s="57" t="inlineStr">
        <is>
          <t>8.43</t>
        </is>
      </c>
      <c r="C4943" s="32" t="n">
        <v>8714199</v>
      </c>
      <c r="D4943" s="58" t="inlineStr">
        <is>
          <t>CAMBIO DE SUBCONJUNTO DEL COLECTOR DE ESCAPE IZQUIERDO</t>
        </is>
      </c>
      <c r="E4943" s="56" t="inlineStr">
        <is>
          <t>cambio de subconjunto del colector de escape izquierdo</t>
        </is>
      </c>
      <c r="F4943" s="32" t="inlineStr">
        <is>
          <t>Unidad</t>
        </is>
      </c>
      <c r="G4943" s="35" t="inlineStr">
        <is>
          <t>suministro</t>
        </is>
      </c>
      <c r="H4943" s="159" t="n">
        <v>542640</v>
      </c>
      <c r="I4943" s="37" t="n">
        <v>158.91</v>
      </c>
      <c r="J4943" s="37" t="n">
        <v>151.76</v>
      </c>
      <c r="K4943" s="160">
        <f>H4943*(I4943/J4943)</f>
        <v/>
      </c>
      <c r="L4943" s="159" t="n">
        <v>659918.9387000001</v>
      </c>
      <c r="M4943" s="159" t="n">
        <v>640698</v>
      </c>
      <c r="N4943" s="159" t="n">
        <v>691953.84</v>
      </c>
      <c r="O4943" s="162">
        <f>MIN(K4943,L4943,M4943,N4943)</f>
        <v/>
      </c>
      <c r="P4943" s="162">
        <f>MAX(K4943,L4943,M4943,N4943)</f>
        <v/>
      </c>
      <c r="Q4943" s="162">
        <f>MEDIAN(K4943,L4943,M4943,N4943)</f>
        <v/>
      </c>
      <c r="R4943" s="162">
        <f>AVERAGE(K4943,L4943,M4943,N4943)</f>
        <v/>
      </c>
      <c r="S4943" s="162">
        <f>AVERAGE(O4943,Q4943)</f>
        <v/>
      </c>
      <c r="T4943" s="162">
        <f>AVERAGE(P4943,Q4943)</f>
        <v/>
      </c>
      <c r="U4943" s="41">
        <f>STDEVA(K4943,L4943,M4943,N4943)</f>
        <v/>
      </c>
      <c r="V4943" s="42">
        <f>U4943/Q4943</f>
        <v/>
      </c>
      <c r="W4943" s="43">
        <f>IF(X4943=O4943,"MENOR",IF(X4943=S4943,"PROM[MEN-MED]","PROMEDIO"))</f>
        <v/>
      </c>
      <c r="X4943" s="163">
        <f>IF(V4943&lt;=300%,O4943,IF(AND(V4943&gt;100%,V4943&lt;=150%),S4943,R4943))</f>
        <v/>
      </c>
      <c r="Y4943" s="162">
        <f>ROUND(X4943,0)</f>
        <v/>
      </c>
    </row>
    <row r="4944" ht="15.75" customHeight="1">
      <c r="B4944" s="57" t="inlineStr">
        <is>
          <t>8.44</t>
        </is>
      </c>
      <c r="C4944" s="32" t="n">
        <v>8714199</v>
      </c>
      <c r="D4944" s="58" t="inlineStr">
        <is>
          <t xml:space="preserve">CAMBIO DE JUNTA COLECTOR DE ESCAPE </t>
        </is>
      </c>
      <c r="E4944" s="56" t="inlineStr">
        <is>
          <t xml:space="preserve">cambio de junta colector de escape </t>
        </is>
      </c>
      <c r="F4944" s="32" t="inlineStr">
        <is>
          <t>Unidad</t>
        </is>
      </c>
      <c r="G4944" s="35" t="inlineStr">
        <is>
          <t>suministro</t>
        </is>
      </c>
      <c r="H4944" s="159" t="n">
        <v>542640</v>
      </c>
      <c r="I4944" s="37" t="n">
        <v>158.91</v>
      </c>
      <c r="J4944" s="37" t="n">
        <v>151.76</v>
      </c>
      <c r="K4944" s="160">
        <f>H4944*(I4944/J4944)</f>
        <v/>
      </c>
      <c r="L4944" s="159" t="n">
        <v>679139.7711</v>
      </c>
      <c r="M4944" s="159" t="n">
        <v>659359</v>
      </c>
      <c r="N4944" s="159" t="n">
        <v>712107.72</v>
      </c>
      <c r="O4944" s="162">
        <f>MIN(K4944,L4944,M4944,N4944)</f>
        <v/>
      </c>
      <c r="P4944" s="162">
        <f>MAX(K4944,L4944,M4944,N4944)</f>
        <v/>
      </c>
      <c r="Q4944" s="162">
        <f>MEDIAN(K4944,L4944,M4944,N4944)</f>
        <v/>
      </c>
      <c r="R4944" s="162">
        <f>AVERAGE(K4944,L4944,M4944,N4944)</f>
        <v/>
      </c>
      <c r="S4944" s="162">
        <f>AVERAGE(O4944,Q4944)</f>
        <v/>
      </c>
      <c r="T4944" s="162">
        <f>AVERAGE(P4944,Q4944)</f>
        <v/>
      </c>
      <c r="U4944" s="41">
        <f>STDEVA(K4944,L4944,M4944,N4944)</f>
        <v/>
      </c>
      <c r="V4944" s="42">
        <f>U4944/Q4944</f>
        <v/>
      </c>
      <c r="W4944" s="43">
        <f>IF(X4944=O4944,"MENOR",IF(X4944=S4944,"PROM[MEN-MED]","PROMEDIO"))</f>
        <v/>
      </c>
      <c r="X4944" s="163">
        <f>IF(V4944&lt;=300%,O4944,IF(AND(V4944&gt;100%,V4944&lt;=150%),S4944,R4944))</f>
        <v/>
      </c>
      <c r="Y4944" s="162">
        <f>ROUND(X4944,0)</f>
        <v/>
      </c>
    </row>
    <row r="4945" ht="15.75" customHeight="1">
      <c r="B4945" s="57" t="inlineStr">
        <is>
          <t>8.45</t>
        </is>
      </c>
      <c r="C4945" s="32" t="n">
        <v>8714199</v>
      </c>
      <c r="D4945" s="58" t="inlineStr">
        <is>
          <t>CAMBIO DE CONJUNTO TUBO DE ESCAPE</t>
        </is>
      </c>
      <c r="E4945" s="56" t="inlineStr">
        <is>
          <t>cambio de conjunto tubo de escape</t>
        </is>
      </c>
      <c r="F4945" s="32" t="inlineStr">
        <is>
          <t>Unidad</t>
        </is>
      </c>
      <c r="G4945" s="35" t="inlineStr">
        <is>
          <t>suministro</t>
        </is>
      </c>
      <c r="H4945" s="159" t="n">
        <v>542640</v>
      </c>
      <c r="I4945" s="37" t="n">
        <v>158.91</v>
      </c>
      <c r="J4945" s="37" t="n">
        <v>151.76</v>
      </c>
      <c r="K4945" s="160">
        <f>H4945*(I4945/J4945)</f>
        <v/>
      </c>
      <c r="L4945" s="159" t="n">
        <v>685546.3741</v>
      </c>
      <c r="M4945" s="159" t="n">
        <v>665579</v>
      </c>
      <c r="N4945" s="159" t="n">
        <v>718825.3199999999</v>
      </c>
      <c r="O4945" s="162">
        <f>MIN(K4945,L4945,M4945,N4945)</f>
        <v/>
      </c>
      <c r="P4945" s="162">
        <f>MAX(K4945,L4945,M4945,N4945)</f>
        <v/>
      </c>
      <c r="Q4945" s="162">
        <f>MEDIAN(K4945,L4945,M4945,N4945)</f>
        <v/>
      </c>
      <c r="R4945" s="162">
        <f>AVERAGE(K4945,L4945,M4945,N4945)</f>
        <v/>
      </c>
      <c r="S4945" s="162">
        <f>AVERAGE(O4945,Q4945)</f>
        <v/>
      </c>
      <c r="T4945" s="162">
        <f>AVERAGE(P4945,Q4945)</f>
        <v/>
      </c>
      <c r="U4945" s="41">
        <f>STDEVA(K4945,L4945,M4945,N4945)</f>
        <v/>
      </c>
      <c r="V4945" s="42">
        <f>U4945/Q4945</f>
        <v/>
      </c>
      <c r="W4945" s="43">
        <f>IF(X4945=O4945,"MENOR",IF(X4945=S4945,"PROM[MEN-MED]","PROMEDIO"))</f>
        <v/>
      </c>
      <c r="X4945" s="163">
        <f>IF(V4945&lt;=300%,O4945,IF(AND(V4945&gt;100%,V4945&lt;=150%),S4945,R4945))</f>
        <v/>
      </c>
      <c r="Y4945" s="162">
        <f>ROUND(X4945,0)</f>
        <v/>
      </c>
    </row>
    <row r="4946" ht="15.75" customHeight="1">
      <c r="B4946" s="57" t="inlineStr">
        <is>
          <t>8.46</t>
        </is>
      </c>
      <c r="C4946" s="32" t="n">
        <v>8714199</v>
      </c>
      <c r="D4946" s="58" t="inlineStr">
        <is>
          <t>CAMBIO DE SOPORTE DE ESCAPE</t>
        </is>
      </c>
      <c r="E4946" s="56" t="inlineStr">
        <is>
          <t>cambio de soporte de escape</t>
        </is>
      </c>
      <c r="F4946" s="32" t="inlineStr">
        <is>
          <t>Unidad</t>
        </is>
      </c>
      <c r="G4946" s="35" t="inlineStr">
        <is>
          <t>suministro</t>
        </is>
      </c>
      <c r="H4946" s="159" t="n">
        <v>683953</v>
      </c>
      <c r="I4946" s="37" t="n">
        <v>158.91</v>
      </c>
      <c r="J4946" s="37" t="n">
        <v>151.76</v>
      </c>
      <c r="K4946" s="160">
        <f>H4946*(I4946/J4946)</f>
        <v/>
      </c>
      <c r="L4946" s="159" t="n">
        <v>856933.2205000001</v>
      </c>
      <c r="M4946" s="159" t="n">
        <v>831974</v>
      </c>
      <c r="N4946" s="159" t="n">
        <v>898531.92</v>
      </c>
      <c r="O4946" s="162">
        <f>MIN(K4946,L4946,M4946,N4946)</f>
        <v/>
      </c>
      <c r="P4946" s="162">
        <f>MAX(K4946,L4946,M4946,N4946)</f>
        <v/>
      </c>
      <c r="Q4946" s="162">
        <f>MEDIAN(K4946,L4946,M4946,N4946)</f>
        <v/>
      </c>
      <c r="R4946" s="162">
        <f>AVERAGE(K4946,L4946,M4946,N4946)</f>
        <v/>
      </c>
      <c r="S4946" s="162">
        <f>AVERAGE(O4946,Q4946)</f>
        <v/>
      </c>
      <c r="T4946" s="162">
        <f>AVERAGE(P4946,Q4946)</f>
        <v/>
      </c>
      <c r="U4946" s="41">
        <f>STDEVA(K4946,L4946,M4946,N4946)</f>
        <v/>
      </c>
      <c r="V4946" s="42">
        <f>U4946/Q4946</f>
        <v/>
      </c>
      <c r="W4946" s="43">
        <f>IF(X4946=O4946,"MENOR",IF(X4946=S4946,"PROM[MEN-MED]","PROMEDIO"))</f>
        <v/>
      </c>
      <c r="X4946" s="163">
        <f>IF(V4946&lt;=300%,O4946,IF(AND(V4946&gt;100%,V4946&lt;=150%),S4946,R4946))</f>
        <v/>
      </c>
      <c r="Y4946" s="162">
        <f>ROUND(X4946,0)</f>
        <v/>
      </c>
    </row>
    <row r="4947" ht="15.75" customHeight="1">
      <c r="B4947" s="57" t="inlineStr">
        <is>
          <t>8.47</t>
        </is>
      </c>
      <c r="C4947" s="32" t="n">
        <v>8714199</v>
      </c>
      <c r="D4947" s="58" t="inlineStr">
        <is>
          <t>CAMBIO DE JUNTA TUBO DE ESCAPE</t>
        </is>
      </c>
      <c r="E4947" s="56" t="inlineStr">
        <is>
          <t>cambio de junta tubo de escape</t>
        </is>
      </c>
      <c r="F4947" s="32" t="inlineStr">
        <is>
          <t>Unidad</t>
        </is>
      </c>
      <c r="G4947" s="35" t="inlineStr">
        <is>
          <t>suministro</t>
        </is>
      </c>
      <c r="H4947" s="159" t="n">
        <v>683953</v>
      </c>
      <c r="I4947" s="37" t="n">
        <v>158.91</v>
      </c>
      <c r="J4947" s="37" t="n">
        <v>151.76</v>
      </c>
      <c r="K4947" s="160">
        <f>H4947*(I4947/J4947)</f>
        <v/>
      </c>
      <c r="L4947" s="159" t="n">
        <v>832907.4418</v>
      </c>
      <c r="M4947" s="159" t="n">
        <v>808648</v>
      </c>
      <c r="N4947" s="159" t="n">
        <v>873339.84</v>
      </c>
      <c r="O4947" s="162">
        <f>MIN(K4947,L4947,M4947,N4947)</f>
        <v/>
      </c>
      <c r="P4947" s="162">
        <f>MAX(K4947,L4947,M4947,N4947)</f>
        <v/>
      </c>
      <c r="Q4947" s="162">
        <f>MEDIAN(K4947,L4947,M4947,N4947)</f>
        <v/>
      </c>
      <c r="R4947" s="162">
        <f>AVERAGE(K4947,L4947,M4947,N4947)</f>
        <v/>
      </c>
      <c r="S4947" s="162">
        <f>AVERAGE(O4947,Q4947)</f>
        <v/>
      </c>
      <c r="T4947" s="162">
        <f>AVERAGE(P4947,Q4947)</f>
        <v/>
      </c>
      <c r="U4947" s="41">
        <f>STDEVA(K4947,L4947,M4947,N4947)</f>
        <v/>
      </c>
      <c r="V4947" s="42">
        <f>U4947/Q4947</f>
        <v/>
      </c>
      <c r="W4947" s="43">
        <f>IF(X4947=O4947,"MENOR",IF(X4947=S4947,"PROM[MEN-MED]","PROMEDIO"))</f>
        <v/>
      </c>
      <c r="X4947" s="163">
        <f>IF(V4947&lt;=300%,O4947,IF(AND(V4947&gt;100%,V4947&lt;=150%),S4947,R4947))</f>
        <v/>
      </c>
      <c r="Y4947" s="162">
        <f>ROUND(X4947,0)</f>
        <v/>
      </c>
    </row>
    <row r="4948">
      <c r="B4948" s="60" t="n"/>
      <c r="C4948" s="61" t="n"/>
      <c r="D4948" s="62" t="n"/>
      <c r="E4948" s="63" t="n"/>
      <c r="F4948" s="61" t="n"/>
      <c r="G4948" s="64" t="n"/>
      <c r="H4948" s="173" t="n"/>
      <c r="I4948" s="100" t="n"/>
    </row>
    <row r="4949">
      <c r="B4949" s="60" t="n"/>
      <c r="C4949" s="61" t="n"/>
      <c r="D4949" s="62" t="n"/>
      <c r="E4949" s="63" t="n"/>
      <c r="F4949" s="61" t="n"/>
      <c r="G4949" s="64" t="n"/>
      <c r="H4949" s="173" t="n"/>
      <c r="I4949" s="100" t="n"/>
    </row>
    <row r="4950" ht="15.75" customHeight="1">
      <c r="B4950" s="139" t="inlineStr">
        <is>
          <t xml:space="preserve">TOYOTA PRADO DIESEL </t>
        </is>
      </c>
      <c r="C4950" s="149" t="n"/>
      <c r="D4950" s="149" t="n"/>
      <c r="E4950" s="149" t="n"/>
      <c r="F4950" s="149" t="n"/>
      <c r="G4950" s="150" t="n"/>
      <c r="H4950" s="154" t="inlineStr">
        <is>
          <t>INDEXACIÓN PRECIOS DEL CONTRATO 105-SAMC-APOYOLOGÍSTICO-2025 4 del 15 de octubre de 2025</t>
        </is>
      </c>
      <c r="I4950" s="149" t="n"/>
      <c r="J4950" s="149" t="n"/>
      <c r="K4950" s="150" t="n"/>
      <c r="L4950" s="155" t="inlineStr">
        <is>
          <t>COTIZACIONES 2026</t>
        </is>
      </c>
      <c r="M4950" s="149" t="n"/>
      <c r="N4950" s="150" t="n"/>
      <c r="O4950" s="19" t="n"/>
      <c r="P4950" s="19" t="n"/>
      <c r="Q4950" s="19" t="n"/>
      <c r="R4950" s="19" t="n"/>
      <c r="S4950" s="19" t="n"/>
      <c r="T4950" s="19" t="n"/>
      <c r="U4950" s="19" t="n"/>
      <c r="V4950" s="20" t="n"/>
      <c r="W4950" s="19" t="n"/>
      <c r="X4950" s="19" t="n"/>
      <c r="Y4950" s="19" t="n"/>
    </row>
    <row r="4951" ht="27" customHeight="1">
      <c r="B4951" s="68" t="inlineStr">
        <is>
          <t>ITEM</t>
        </is>
      </c>
      <c r="C4951" s="68" t="inlineStr">
        <is>
          <t>CÓDIGO CPC</t>
        </is>
      </c>
      <c r="D4951" s="69" t="inlineStr">
        <is>
          <t>NOMBRE DEL BIEN Y/O SERVICIO</t>
        </is>
      </c>
      <c r="E4951" s="68" t="inlineStr">
        <is>
          <t>DESCRIPCIÓN DEL BIEN Y/O SERVICIO</t>
        </is>
      </c>
      <c r="F4951" s="68" t="inlineStr">
        <is>
          <t>UNIDAD MEDIDA SEGÚN SECOP II</t>
        </is>
      </c>
      <c r="G4951" s="68" t="inlineStr">
        <is>
          <t>NECESIDAD TOTAL</t>
        </is>
      </c>
      <c r="H4951" s="154" t="inlineStr">
        <is>
          <t xml:space="preserve">PRECIO UNITARIO INCLUIDO IVA </t>
        </is>
      </c>
      <c r="I4951" s="154" t="inlineStr">
        <is>
          <t>IPC ACTUAL (MAYO 2026)</t>
        </is>
      </c>
      <c r="J4951" s="154" t="inlineStr">
        <is>
          <t>IPC INICIAL (OCTUBRE 2025)</t>
        </is>
      </c>
      <c r="K4951" s="154" t="inlineStr">
        <is>
          <t>PRECIO UNITARIO INCLUIDO IVA Y DEMÁS GRAVÁMENES (SI APLICA) - (INDEXADO )</t>
        </is>
      </c>
      <c r="L4951" s="156" t="inlineStr">
        <is>
          <t>DEINTEKOPCT</t>
        </is>
      </c>
      <c r="M4951" s="156" t="inlineStr">
        <is>
          <t>TECNIPROYECTO</t>
        </is>
      </c>
      <c r="N4951" s="156" t="inlineStr">
        <is>
          <t>SS7 Comunicaciones SAS</t>
        </is>
      </c>
      <c r="O4951" s="24" t="inlineStr">
        <is>
          <t>Menor</t>
        </is>
      </c>
      <c r="P4951" s="24" t="inlineStr">
        <is>
          <t>Mayor</t>
        </is>
      </c>
      <c r="Q4951" s="24" t="inlineStr">
        <is>
          <t>Mediana</t>
        </is>
      </c>
      <c r="R4951" s="24" t="inlineStr">
        <is>
          <t>Promedio</t>
        </is>
      </c>
      <c r="S4951" s="24" t="inlineStr">
        <is>
          <t>Promedio Menor-Mediana</t>
        </is>
      </c>
      <c r="T4951" s="24" t="inlineStr">
        <is>
          <t>Promedio Mayor-Mediana</t>
        </is>
      </c>
      <c r="U4951" s="24" t="inlineStr">
        <is>
          <t>Desviación Estándar</t>
        </is>
      </c>
      <c r="V4951" s="25" t="inlineStr">
        <is>
          <t>%disper</t>
        </is>
      </c>
      <c r="W4951" s="24" t="inlineStr">
        <is>
          <t>CRITERIO DE SELECCIÓN</t>
        </is>
      </c>
      <c r="X4951" s="24" t="inlineStr">
        <is>
          <t>PRECIO UNITARIO DE REFERENCIA (INCLUIDO IVA)</t>
        </is>
      </c>
      <c r="Y4951" s="24" t="inlineStr">
        <is>
          <t>PRECIO UNITARIO DE REFERENCIA (INCLUIDO IVA) REDONDEADO A 0 DECIMALES</t>
        </is>
      </c>
    </row>
    <row r="4952" ht="15.75" customHeight="1">
      <c r="B4952" s="26" t="inlineStr">
        <is>
          <t>1.</t>
        </is>
      </c>
      <c r="C4952" s="142" t="inlineStr">
        <is>
          <t>SISTEMA DE FRENOS</t>
        </is>
      </c>
      <c r="H4952" s="157" t="n"/>
      <c r="I4952" s="29" t="n"/>
      <c r="J4952" s="29" t="n"/>
      <c r="K4952" s="157" t="n"/>
      <c r="L4952" s="157" t="n"/>
      <c r="M4952" s="157" t="n"/>
      <c r="N4952" s="157" t="n"/>
      <c r="O4952" s="29" t="n"/>
      <c r="P4952" s="29" t="n"/>
      <c r="Q4952" s="29" t="n"/>
      <c r="R4952" s="29" t="n"/>
      <c r="S4952" s="29" t="n"/>
      <c r="T4952" s="29" t="n"/>
      <c r="U4952" s="29" t="n"/>
      <c r="V4952" s="75" t="n"/>
      <c r="W4952" s="29" t="n"/>
      <c r="X4952" s="29" t="n"/>
      <c r="Y4952" s="29" t="n"/>
    </row>
    <row r="4953" ht="15.75" customHeight="1">
      <c r="B4953" s="32" t="inlineStr">
        <is>
          <t>1.1</t>
        </is>
      </c>
      <c r="C4953" s="32" t="n">
        <v>8714199</v>
      </c>
      <c r="D4953" s="58" t="inlineStr">
        <is>
          <t>CAMBIO DE BOMBA DEL FRENO</t>
        </is>
      </c>
      <c r="E4953" s="34" t="inlineStr">
        <is>
          <t>cambio de bomba del freno</t>
        </is>
      </c>
      <c r="F4953" s="32" t="inlineStr">
        <is>
          <t>Unidad</t>
        </is>
      </c>
      <c r="G4953" s="35" t="inlineStr">
        <is>
          <t>suministro</t>
        </is>
      </c>
      <c r="H4953" s="159" t="n">
        <v>685660</v>
      </c>
      <c r="I4953" s="37" t="n">
        <v>158.91</v>
      </c>
      <c r="J4953" s="37" t="n">
        <v>151.76</v>
      </c>
      <c r="K4953" s="160">
        <f>H4953*(I4953/J4953)</f>
        <v/>
      </c>
      <c r="L4953" s="159" t="n">
        <v>1345465.3128</v>
      </c>
      <c r="M4953" s="159" t="n">
        <v>1306277</v>
      </c>
      <c r="N4953" s="159" t="n">
        <v>1410779.16</v>
      </c>
      <c r="O4953" s="162">
        <f>MIN(K4953,L4953,M4953,N4953)</f>
        <v/>
      </c>
      <c r="P4953" s="162">
        <f>MAX(K4953,L4953,M4953,N4953)</f>
        <v/>
      </c>
      <c r="Q4953" s="162">
        <f>MEDIAN(K4953,L4953,M4953,N4953)</f>
        <v/>
      </c>
      <c r="R4953" s="162">
        <f>AVERAGE(K4953,L4953,M4953,N4953)</f>
        <v/>
      </c>
      <c r="S4953" s="162">
        <f>AVERAGE(O4953,Q4953)</f>
        <v/>
      </c>
      <c r="T4953" s="162">
        <f>AVERAGE(P4953,Q4953)</f>
        <v/>
      </c>
      <c r="U4953" s="41">
        <f>STDEVA(K4953,L4953,M4953,N4953)</f>
        <v/>
      </c>
      <c r="V4953" s="42">
        <f>U4953/Q4953</f>
        <v/>
      </c>
      <c r="W4953" s="43">
        <f>IF(X4953=O4953,"MENOR",IF(X4953=S4953,"PROM[MEN-MED]","PROMEDIO"))</f>
        <v/>
      </c>
      <c r="X4953" s="163">
        <f>IF(V4953&lt;=300%,O4953,IF(AND(V4953&gt;100%,V4953&lt;=150%),S4953,R4953))</f>
        <v/>
      </c>
      <c r="Y4953" s="162">
        <f>ROUND(X4953,0)</f>
        <v/>
      </c>
    </row>
    <row r="4954" ht="15.75" customHeight="1">
      <c r="B4954" s="32" t="inlineStr">
        <is>
          <t>1.2</t>
        </is>
      </c>
      <c r="C4954" s="32" t="n">
        <v>8714199</v>
      </c>
      <c r="D4954" s="58" t="inlineStr">
        <is>
          <t>CAMBIO DE DISCOS DEL FRENO DELANTERO</t>
        </is>
      </c>
      <c r="E4954" s="34" t="inlineStr">
        <is>
          <t>cambio de discos del freno delantero</t>
        </is>
      </c>
      <c r="F4954" s="32" t="inlineStr">
        <is>
          <t>Unidad</t>
        </is>
      </c>
      <c r="G4954" s="35" t="inlineStr">
        <is>
          <t>suministro</t>
        </is>
      </c>
      <c r="H4954" s="159" t="n">
        <v>355438</v>
      </c>
      <c r="I4954" s="37" t="n">
        <v>158.91</v>
      </c>
      <c r="J4954" s="37" t="n">
        <v>151.76</v>
      </c>
      <c r="K4954" s="160">
        <f>H4954*(I4954/J4954)</f>
        <v/>
      </c>
      <c r="L4954" s="159" t="n">
        <v>659918.9387000001</v>
      </c>
      <c r="M4954" s="159" t="n">
        <v>640698</v>
      </c>
      <c r="N4954" s="159" t="n">
        <v>691953.84</v>
      </c>
      <c r="O4954" s="162">
        <f>MIN(K4954,L4954,M4954,N4954)</f>
        <v/>
      </c>
      <c r="P4954" s="162">
        <f>MAX(K4954,L4954,M4954,N4954)</f>
        <v/>
      </c>
      <c r="Q4954" s="162">
        <f>MEDIAN(K4954,L4954,M4954,N4954)</f>
        <v/>
      </c>
      <c r="R4954" s="162">
        <f>AVERAGE(K4954,L4954,M4954,N4954)</f>
        <v/>
      </c>
      <c r="S4954" s="162">
        <f>AVERAGE(O4954,Q4954)</f>
        <v/>
      </c>
      <c r="T4954" s="162">
        <f>AVERAGE(P4954,Q4954)</f>
        <v/>
      </c>
      <c r="U4954" s="41">
        <f>STDEVA(K4954,L4954,M4954,N4954)</f>
        <v/>
      </c>
      <c r="V4954" s="42">
        <f>U4954/Q4954</f>
        <v/>
      </c>
      <c r="W4954" s="43">
        <f>IF(X4954=O4954,"MENOR",IF(X4954=S4954,"PROM[MEN-MED]","PROMEDIO"))</f>
        <v/>
      </c>
      <c r="X4954" s="163">
        <f>IF(V4954&lt;=300%,O4954,IF(AND(V4954&gt;100%,V4954&lt;=150%),S4954,R4954))</f>
        <v/>
      </c>
      <c r="Y4954" s="162">
        <f>ROUND(X4954,0)</f>
        <v/>
      </c>
    </row>
    <row r="4955" ht="15.75" customHeight="1">
      <c r="B4955" s="32" t="inlineStr">
        <is>
          <t>1.3</t>
        </is>
      </c>
      <c r="C4955" s="32" t="n">
        <v>8714199</v>
      </c>
      <c r="D4955" s="58" t="inlineStr">
        <is>
          <t>CAMBIO DE DISCOS DEL FRENO TRASERO</t>
        </is>
      </c>
      <c r="E4955" s="34" t="inlineStr">
        <is>
          <t>cambio de discos del freno trasero</t>
        </is>
      </c>
      <c r="F4955" s="32" t="inlineStr">
        <is>
          <t>Unidad</t>
        </is>
      </c>
      <c r="G4955" s="35" t="inlineStr">
        <is>
          <t>suministro</t>
        </is>
      </c>
      <c r="H4955" s="159" t="n">
        <v>355453</v>
      </c>
      <c r="I4955" s="37" t="n">
        <v>158.91</v>
      </c>
      <c r="J4955" s="37" t="n">
        <v>151.76</v>
      </c>
      <c r="K4955" s="160">
        <f>H4955*(I4955/J4955)</f>
        <v/>
      </c>
      <c r="L4955" s="159" t="n">
        <v>679139.7711</v>
      </c>
      <c r="M4955" s="159" t="n">
        <v>659359</v>
      </c>
      <c r="N4955" s="159" t="n">
        <v>712107.72</v>
      </c>
      <c r="O4955" s="162">
        <f>MIN(K4955,L4955,M4955,N4955)</f>
        <v/>
      </c>
      <c r="P4955" s="162">
        <f>MAX(K4955,L4955,M4955,N4955)</f>
        <v/>
      </c>
      <c r="Q4955" s="162">
        <f>MEDIAN(K4955,L4955,M4955,N4955)</f>
        <v/>
      </c>
      <c r="R4955" s="162">
        <f>AVERAGE(K4955,L4955,M4955,N4955)</f>
        <v/>
      </c>
      <c r="S4955" s="162">
        <f>AVERAGE(O4955,Q4955)</f>
        <v/>
      </c>
      <c r="T4955" s="162">
        <f>AVERAGE(P4955,Q4955)</f>
        <v/>
      </c>
      <c r="U4955" s="41">
        <f>STDEVA(K4955,L4955,M4955,N4955)</f>
        <v/>
      </c>
      <c r="V4955" s="42">
        <f>U4955/Q4955</f>
        <v/>
      </c>
      <c r="W4955" s="43">
        <f>IF(X4955=O4955,"MENOR",IF(X4955=S4955,"PROM[MEN-MED]","PROMEDIO"))</f>
        <v/>
      </c>
      <c r="X4955" s="163">
        <f>IF(V4955&lt;=300%,O4955,IF(AND(V4955&gt;100%,V4955&lt;=150%),S4955,R4955))</f>
        <v/>
      </c>
      <c r="Y4955" s="162">
        <f>ROUND(X4955,0)</f>
        <v/>
      </c>
    </row>
    <row r="4956" ht="15.75" customHeight="1">
      <c r="B4956" s="32" t="inlineStr">
        <is>
          <t>1.4</t>
        </is>
      </c>
      <c r="C4956" s="32" t="n">
        <v>8714199</v>
      </c>
      <c r="D4956" s="58" t="inlineStr">
        <is>
          <t>CAMBIO DE PURGADOR DE FRENOS</t>
        </is>
      </c>
      <c r="E4956" s="34" t="inlineStr">
        <is>
          <t>cambio de purgador de frenos</t>
        </is>
      </c>
      <c r="F4956" s="32" t="inlineStr">
        <is>
          <t>Unidad</t>
        </is>
      </c>
      <c r="G4956" s="35" t="inlineStr">
        <is>
          <t>suministro</t>
        </is>
      </c>
      <c r="H4956" s="159" t="n">
        <v>177678</v>
      </c>
      <c r="I4956" s="37" t="n">
        <v>158.91</v>
      </c>
      <c r="J4956" s="37" t="n">
        <v>151.76</v>
      </c>
      <c r="K4956" s="160">
        <f>H4956*(I4956/J4956)</f>
        <v/>
      </c>
      <c r="L4956" s="159" t="n">
        <v>339570.4032</v>
      </c>
      <c r="M4956" s="159" t="n">
        <v>329680</v>
      </c>
      <c r="N4956" s="159" t="n">
        <v>356054.4</v>
      </c>
      <c r="O4956" s="162">
        <f>MIN(K4956,L4956,M4956,N4956)</f>
        <v/>
      </c>
      <c r="P4956" s="162">
        <f>MAX(K4956,L4956,M4956,N4956)</f>
        <v/>
      </c>
      <c r="Q4956" s="162">
        <f>MEDIAN(K4956,L4956,M4956,N4956)</f>
        <v/>
      </c>
      <c r="R4956" s="162">
        <f>AVERAGE(K4956,L4956,M4956,N4956)</f>
        <v/>
      </c>
      <c r="S4956" s="162">
        <f>AVERAGE(O4956,Q4956)</f>
        <v/>
      </c>
      <c r="T4956" s="162">
        <f>AVERAGE(P4956,Q4956)</f>
        <v/>
      </c>
      <c r="U4956" s="41">
        <f>STDEVA(K4956,L4956,M4956,N4956)</f>
        <v/>
      </c>
      <c r="V4956" s="42">
        <f>U4956/Q4956</f>
        <v/>
      </c>
      <c r="W4956" s="43">
        <f>IF(X4956=O4956,"MENOR",IF(X4956=S4956,"PROM[MEN-MED]","PROMEDIO"))</f>
        <v/>
      </c>
      <c r="X4956" s="163">
        <f>IF(V4956&lt;=300%,O4956,IF(AND(V4956&gt;100%,V4956&lt;=150%),S4956,R4956))</f>
        <v/>
      </c>
      <c r="Y4956" s="162">
        <f>ROUND(X4956,0)</f>
        <v/>
      </c>
    </row>
    <row r="4957" ht="15.75" customHeight="1">
      <c r="B4957" s="32" t="inlineStr">
        <is>
          <t>1.5</t>
        </is>
      </c>
      <c r="C4957" s="32" t="n">
        <v>8714199</v>
      </c>
      <c r="D4957" s="58" t="inlineStr">
        <is>
          <t>CAMBIO DE JUEGO PASTILLAS DELANTERAS</t>
        </is>
      </c>
      <c r="E4957" s="56" t="inlineStr">
        <is>
          <t>cambio de juego pastillas delanteras</t>
        </is>
      </c>
      <c r="F4957" s="32" t="inlineStr">
        <is>
          <t>Juego</t>
        </is>
      </c>
      <c r="G4957" s="35" t="inlineStr">
        <is>
          <t>suministro</t>
        </is>
      </c>
      <c r="H4957" s="159" t="n">
        <v>257586</v>
      </c>
      <c r="I4957" s="37" t="n">
        <v>158.91</v>
      </c>
      <c r="J4957" s="37" t="n">
        <v>151.76</v>
      </c>
      <c r="K4957" s="160">
        <f>H4957*(I4957/J4957)</f>
        <v/>
      </c>
      <c r="L4957" s="159" t="n">
        <v>339570.4032</v>
      </c>
      <c r="M4957" s="159" t="n">
        <v>329680</v>
      </c>
      <c r="N4957" s="159" t="n">
        <v>356054.4</v>
      </c>
      <c r="O4957" s="162">
        <f>MIN(K4957,L4957,M4957,N4957)</f>
        <v/>
      </c>
      <c r="P4957" s="162">
        <f>MAX(K4957,L4957,M4957,N4957)</f>
        <v/>
      </c>
      <c r="Q4957" s="162">
        <f>MEDIAN(K4957,L4957,M4957,N4957)</f>
        <v/>
      </c>
      <c r="R4957" s="162">
        <f>AVERAGE(K4957,L4957,M4957,N4957)</f>
        <v/>
      </c>
      <c r="S4957" s="162">
        <f>AVERAGE(O4957,Q4957)</f>
        <v/>
      </c>
      <c r="T4957" s="162">
        <f>AVERAGE(P4957,Q4957)</f>
        <v/>
      </c>
      <c r="U4957" s="41">
        <f>STDEVA(K4957,L4957,M4957,N4957)</f>
        <v/>
      </c>
      <c r="V4957" s="42">
        <f>U4957/Q4957</f>
        <v/>
      </c>
      <c r="W4957" s="43">
        <f>IF(X4957=O4957,"MENOR",IF(X4957=S4957,"PROM[MEN-MED]","PROMEDIO"))</f>
        <v/>
      </c>
      <c r="X4957" s="163">
        <f>IF(V4957&lt;=300%,O4957,IF(AND(V4957&gt;100%,V4957&lt;=150%),S4957,R4957))</f>
        <v/>
      </c>
      <c r="Y4957" s="162">
        <f>ROUND(X4957,0)</f>
        <v/>
      </c>
    </row>
    <row r="4958" ht="15.75" customHeight="1">
      <c r="B4958" s="32" t="inlineStr">
        <is>
          <t>1.6</t>
        </is>
      </c>
      <c r="C4958" s="32" t="n">
        <v>8714199</v>
      </c>
      <c r="D4958" s="58" t="inlineStr">
        <is>
          <t>CAMBIO DE GUAYA FRENO DE PARQUEO</t>
        </is>
      </c>
      <c r="E4958" s="34" t="inlineStr">
        <is>
          <t>cambio de guaya freno de parqueo</t>
        </is>
      </c>
      <c r="F4958" s="32" t="inlineStr">
        <is>
          <t>Unidad</t>
        </is>
      </c>
      <c r="G4958" s="35" t="inlineStr">
        <is>
          <t>suministro</t>
        </is>
      </c>
      <c r="H4958" s="159" t="n">
        <v>268690</v>
      </c>
      <c r="I4958" s="37" t="n">
        <v>158.91</v>
      </c>
      <c r="J4958" s="37" t="n">
        <v>151.76</v>
      </c>
      <c r="K4958" s="160">
        <f>H4958*(I4958/J4958)</f>
        <v/>
      </c>
      <c r="L4958" s="159" t="n">
        <v>840915.6896</v>
      </c>
      <c r="M4958" s="159" t="n">
        <v>816423</v>
      </c>
      <c r="N4958" s="159" t="n">
        <v>881736.84</v>
      </c>
      <c r="O4958" s="162">
        <f>MIN(K4958,L4958,M4958,N4958)</f>
        <v/>
      </c>
      <c r="P4958" s="162">
        <f>MAX(K4958,L4958,M4958,N4958)</f>
        <v/>
      </c>
      <c r="Q4958" s="162">
        <f>MEDIAN(K4958,L4958,M4958,N4958)</f>
        <v/>
      </c>
      <c r="R4958" s="162">
        <f>AVERAGE(K4958,L4958,M4958,N4958)</f>
        <v/>
      </c>
      <c r="S4958" s="162">
        <f>AVERAGE(O4958,Q4958)</f>
        <v/>
      </c>
      <c r="T4958" s="162">
        <f>AVERAGE(P4958,Q4958)</f>
        <v/>
      </c>
      <c r="U4958" s="41">
        <f>STDEVA(K4958,L4958,M4958,N4958)</f>
        <v/>
      </c>
      <c r="V4958" s="42">
        <f>U4958/Q4958</f>
        <v/>
      </c>
      <c r="W4958" s="43">
        <f>IF(X4958=O4958,"MENOR",IF(X4958=S4958,"PROM[MEN-MED]","PROMEDIO"))</f>
        <v/>
      </c>
      <c r="X4958" s="163">
        <f>IF(V4958&lt;=300%,O4958,IF(AND(V4958&gt;100%,V4958&lt;=150%),S4958,R4958))</f>
        <v/>
      </c>
      <c r="Y4958" s="162">
        <f>ROUND(X4958,0)</f>
        <v/>
      </c>
    </row>
    <row r="4959" ht="15.75" customHeight="1">
      <c r="B4959" s="32" t="inlineStr">
        <is>
          <t>1.7</t>
        </is>
      </c>
      <c r="C4959" s="32" t="n">
        <v>8714199</v>
      </c>
      <c r="D4959" s="58" t="inlineStr">
        <is>
          <t>CAMBIO DE JUEGO BANDAS FRENO DE PARQUEO</t>
        </is>
      </c>
      <c r="E4959" s="56" t="inlineStr">
        <is>
          <t>cambio de juego bandas freno de parqueo</t>
        </is>
      </c>
      <c r="F4959" s="32" t="inlineStr">
        <is>
          <t>Juego</t>
        </is>
      </c>
      <c r="G4959" s="35" t="inlineStr">
        <is>
          <t>suministro</t>
        </is>
      </c>
      <c r="H4959" s="159" t="n">
        <v>307167</v>
      </c>
      <c r="I4959" s="37" t="n">
        <v>158.91</v>
      </c>
      <c r="J4959" s="37" t="n">
        <v>151.76</v>
      </c>
      <c r="K4959" s="160">
        <f>H4959*(I4959/J4959)</f>
        <v/>
      </c>
      <c r="L4959" s="159" t="n">
        <v>499744.665</v>
      </c>
      <c r="M4959" s="159" t="n">
        <v>485189</v>
      </c>
      <c r="N4959" s="159" t="n">
        <v>524004.12</v>
      </c>
      <c r="O4959" s="162">
        <f>MIN(K4959,L4959,M4959,N4959)</f>
        <v/>
      </c>
      <c r="P4959" s="162">
        <f>MAX(K4959,L4959,M4959,N4959)</f>
        <v/>
      </c>
      <c r="Q4959" s="162">
        <f>MEDIAN(K4959,L4959,M4959,N4959)</f>
        <v/>
      </c>
      <c r="R4959" s="162">
        <f>AVERAGE(K4959,L4959,M4959,N4959)</f>
        <v/>
      </c>
      <c r="S4959" s="162">
        <f>AVERAGE(O4959,Q4959)</f>
        <v/>
      </c>
      <c r="T4959" s="162">
        <f>AVERAGE(P4959,Q4959)</f>
        <v/>
      </c>
      <c r="U4959" s="41">
        <f>STDEVA(K4959,L4959,M4959,N4959)</f>
        <v/>
      </c>
      <c r="V4959" s="42">
        <f>U4959/Q4959</f>
        <v/>
      </c>
      <c r="W4959" s="43">
        <f>IF(X4959=O4959,"MENOR",IF(X4959=S4959,"PROM[MEN-MED]","PROMEDIO"))</f>
        <v/>
      </c>
      <c r="X4959" s="163">
        <f>IF(V4959&lt;=300%,O4959,IF(AND(V4959&gt;100%,V4959&lt;=150%),S4959,R4959))</f>
        <v/>
      </c>
      <c r="Y4959" s="162">
        <f>ROUND(X4959,0)</f>
        <v/>
      </c>
    </row>
    <row r="4960" ht="15.75" customHeight="1">
      <c r="B4960" s="32" t="inlineStr">
        <is>
          <t>1.8</t>
        </is>
      </c>
      <c r="C4960" s="32" t="n">
        <v>8714199</v>
      </c>
      <c r="D4960" s="58" t="inlineStr">
        <is>
          <t>CAMBIO DE JUEGO PASTILLAS TRASERAS</t>
        </is>
      </c>
      <c r="E4960" s="56" t="inlineStr">
        <is>
          <t>cambio de juego pastillas traseras</t>
        </is>
      </c>
      <c r="F4960" s="32" t="inlineStr">
        <is>
          <t>Juego</t>
        </is>
      </c>
      <c r="G4960" s="35" t="inlineStr">
        <is>
          <t>suministro</t>
        </is>
      </c>
      <c r="H4960" s="159" t="n">
        <v>204024</v>
      </c>
      <c r="I4960" s="37" t="n">
        <v>158.91</v>
      </c>
      <c r="J4960" s="37" t="n">
        <v>151.76</v>
      </c>
      <c r="K4960" s="160">
        <f>H4960*(I4960/J4960)</f>
        <v/>
      </c>
      <c r="L4960" s="159" t="n">
        <v>333162.7649</v>
      </c>
      <c r="M4960" s="159" t="n">
        <v>323459</v>
      </c>
      <c r="N4960" s="159" t="n">
        <v>349335.72</v>
      </c>
      <c r="O4960" s="162">
        <f>MIN(K4960,L4960,M4960,N4960)</f>
        <v/>
      </c>
      <c r="P4960" s="162">
        <f>MAX(K4960,L4960,M4960,N4960)</f>
        <v/>
      </c>
      <c r="Q4960" s="162">
        <f>MEDIAN(K4960,L4960,M4960,N4960)</f>
        <v/>
      </c>
      <c r="R4960" s="162">
        <f>AVERAGE(K4960,L4960,M4960,N4960)</f>
        <v/>
      </c>
      <c r="S4960" s="162">
        <f>AVERAGE(O4960,Q4960)</f>
        <v/>
      </c>
      <c r="T4960" s="162">
        <f>AVERAGE(P4960,Q4960)</f>
        <v/>
      </c>
      <c r="U4960" s="41">
        <f>STDEVA(K4960,L4960,M4960,N4960)</f>
        <v/>
      </c>
      <c r="V4960" s="42">
        <f>U4960/Q4960</f>
        <v/>
      </c>
      <c r="W4960" s="43">
        <f>IF(X4960=O4960,"MENOR",IF(X4960=S4960,"PROM[MEN-MED]","PROMEDIO"))</f>
        <v/>
      </c>
      <c r="X4960" s="163">
        <f>IF(V4960&lt;=300%,O4960,IF(AND(V4960&gt;100%,V4960&lt;=150%),S4960,R4960))</f>
        <v/>
      </c>
      <c r="Y4960" s="162">
        <f>ROUND(X4960,0)</f>
        <v/>
      </c>
    </row>
    <row r="4961" ht="15.75" customHeight="1">
      <c r="B4961" s="32" t="inlineStr">
        <is>
          <t>1.9</t>
        </is>
      </c>
      <c r="C4961" s="32" t="n">
        <v>8714199</v>
      </c>
      <c r="D4961" s="58" t="inlineStr">
        <is>
          <t>CAMBIO DE MORDAZA FRENO DELANTERO</t>
        </is>
      </c>
      <c r="E4961" s="34" t="inlineStr">
        <is>
          <t>cambio de mordaza freno delantero</t>
        </is>
      </c>
      <c r="F4961" s="32" t="inlineStr">
        <is>
          <t>Unidad</t>
        </is>
      </c>
      <c r="G4961" s="35" t="inlineStr">
        <is>
          <t>suministro</t>
        </is>
      </c>
      <c r="H4961" s="159" t="n">
        <v>348143</v>
      </c>
      <c r="I4961" s="37" t="n">
        <v>158.91</v>
      </c>
      <c r="J4961" s="37" t="n">
        <v>151.76</v>
      </c>
      <c r="K4961" s="160">
        <f>H4961*(I4961/J4961)</f>
        <v/>
      </c>
      <c r="L4961" s="159" t="n">
        <v>685546.3741</v>
      </c>
      <c r="M4961" s="159" t="n">
        <v>665579</v>
      </c>
      <c r="N4961" s="159" t="n">
        <v>718825.3199999999</v>
      </c>
      <c r="O4961" s="162">
        <f>MIN(K4961,L4961,M4961,N4961)</f>
        <v/>
      </c>
      <c r="P4961" s="162">
        <f>MAX(K4961,L4961,M4961,N4961)</f>
        <v/>
      </c>
      <c r="Q4961" s="162">
        <f>MEDIAN(K4961,L4961,M4961,N4961)</f>
        <v/>
      </c>
      <c r="R4961" s="162">
        <f>AVERAGE(K4961,L4961,M4961,N4961)</f>
        <v/>
      </c>
      <c r="S4961" s="162">
        <f>AVERAGE(O4961,Q4961)</f>
        <v/>
      </c>
      <c r="T4961" s="162">
        <f>AVERAGE(P4961,Q4961)</f>
        <v/>
      </c>
      <c r="U4961" s="41">
        <f>STDEVA(K4961,L4961,M4961,N4961)</f>
        <v/>
      </c>
      <c r="V4961" s="42">
        <f>U4961/Q4961</f>
        <v/>
      </c>
      <c r="W4961" s="43">
        <f>IF(X4961=O4961,"MENOR",IF(X4961=S4961,"PROM[MEN-MED]","PROMEDIO"))</f>
        <v/>
      </c>
      <c r="X4961" s="163">
        <f>IF(V4961&lt;=300%,O4961,IF(AND(V4961&gt;100%,V4961&lt;=150%),S4961,R4961))</f>
        <v/>
      </c>
      <c r="Y4961" s="162">
        <f>ROUND(X4961,0)</f>
        <v/>
      </c>
    </row>
    <row r="4962" ht="15.75" customHeight="1">
      <c r="B4962" s="32" t="inlineStr">
        <is>
          <t>1.10</t>
        </is>
      </c>
      <c r="C4962" s="32" t="n">
        <v>8714199</v>
      </c>
      <c r="D4962" s="58" t="inlineStr">
        <is>
          <t>CAMBIO DE MORDAZA FRENO TRASERO</t>
        </is>
      </c>
      <c r="E4962" s="34" t="inlineStr">
        <is>
          <t>cambio de mordaza freno trasero</t>
        </is>
      </c>
      <c r="F4962" s="32" t="inlineStr">
        <is>
          <t>Unidad</t>
        </is>
      </c>
      <c r="G4962" s="35" t="inlineStr">
        <is>
          <t>suministro</t>
        </is>
      </c>
      <c r="H4962" s="159" t="n">
        <v>361150</v>
      </c>
      <c r="I4962" s="37" t="n">
        <v>158.91</v>
      </c>
      <c r="J4962" s="37" t="n">
        <v>151.76</v>
      </c>
      <c r="K4962" s="160">
        <f>H4962*(I4962/J4962)</f>
        <v/>
      </c>
      <c r="L4962" s="159" t="n">
        <v>666325.5416999999</v>
      </c>
      <c r="M4962" s="159" t="n">
        <v>646918</v>
      </c>
      <c r="N4962" s="159" t="n">
        <v>698671.4399999999</v>
      </c>
      <c r="O4962" s="162">
        <f>MIN(K4962,L4962,M4962,N4962)</f>
        <v/>
      </c>
      <c r="P4962" s="162">
        <f>MAX(K4962,L4962,M4962,N4962)</f>
        <v/>
      </c>
      <c r="Q4962" s="162">
        <f>MEDIAN(K4962,L4962,M4962,N4962)</f>
        <v/>
      </c>
      <c r="R4962" s="162">
        <f>AVERAGE(K4962,L4962,M4962,N4962)</f>
        <v/>
      </c>
      <c r="S4962" s="162">
        <f>AVERAGE(O4962,Q4962)</f>
        <v/>
      </c>
      <c r="T4962" s="162">
        <f>AVERAGE(P4962,Q4962)</f>
        <v/>
      </c>
      <c r="U4962" s="41">
        <f>STDEVA(K4962,L4962,M4962,N4962)</f>
        <v/>
      </c>
      <c r="V4962" s="42">
        <f>U4962/Q4962</f>
        <v/>
      </c>
      <c r="W4962" s="43">
        <f>IF(X4962=O4962,"MENOR",IF(X4962=S4962,"PROM[MEN-MED]","PROMEDIO"))</f>
        <v/>
      </c>
      <c r="X4962" s="163">
        <f>IF(V4962&lt;=300%,O4962,IF(AND(V4962&gt;100%,V4962&lt;=150%),S4962,R4962))</f>
        <v/>
      </c>
      <c r="Y4962" s="162">
        <f>ROUND(X4962,0)</f>
        <v/>
      </c>
    </row>
    <row r="4963" ht="15.75" customHeight="1">
      <c r="B4963" s="32" t="inlineStr">
        <is>
          <t>1.11</t>
        </is>
      </c>
      <c r="C4963" s="32" t="n">
        <v>8714199</v>
      </c>
      <c r="D4963" s="58" t="inlineStr">
        <is>
          <t>CAMBIO DE DEPÓSITO DE LÍQUIDO DE FRENOS</t>
        </is>
      </c>
      <c r="E4963" s="34" t="inlineStr">
        <is>
          <t>cambio de depósito de líquido de frenos</t>
        </is>
      </c>
      <c r="F4963" s="32" t="inlineStr">
        <is>
          <t>Unidad</t>
        </is>
      </c>
      <c r="G4963" s="35" t="inlineStr">
        <is>
          <t>suministro</t>
        </is>
      </c>
      <c r="H4963" s="159" t="n">
        <v>410372</v>
      </c>
      <c r="I4963" s="37" t="n">
        <v>158.91</v>
      </c>
      <c r="J4963" s="37" t="n">
        <v>151.76</v>
      </c>
      <c r="K4963" s="160">
        <f>H4963*(I4963/J4963)</f>
        <v/>
      </c>
      <c r="L4963" s="159" t="n">
        <v>494938.6953</v>
      </c>
      <c r="M4963" s="159" t="n">
        <v>480523</v>
      </c>
      <c r="N4963" s="159" t="n">
        <v>518964.84</v>
      </c>
      <c r="O4963" s="162">
        <f>MIN(K4963,L4963,M4963,N4963)</f>
        <v/>
      </c>
      <c r="P4963" s="162">
        <f>MAX(K4963,L4963,M4963,N4963)</f>
        <v/>
      </c>
      <c r="Q4963" s="162">
        <f>MEDIAN(K4963,L4963,M4963,N4963)</f>
        <v/>
      </c>
      <c r="R4963" s="162">
        <f>AVERAGE(K4963,L4963,M4963,N4963)</f>
        <v/>
      </c>
      <c r="S4963" s="162">
        <f>AVERAGE(O4963,Q4963)</f>
        <v/>
      </c>
      <c r="T4963" s="162">
        <f>AVERAGE(P4963,Q4963)</f>
        <v/>
      </c>
      <c r="U4963" s="41">
        <f>STDEVA(K4963,L4963,M4963,N4963)</f>
        <v/>
      </c>
      <c r="V4963" s="42">
        <f>U4963/Q4963</f>
        <v/>
      </c>
      <c r="W4963" s="43">
        <f>IF(X4963=O4963,"MENOR",IF(X4963=S4963,"PROM[MEN-MED]","PROMEDIO"))</f>
        <v/>
      </c>
      <c r="X4963" s="163">
        <f>IF(V4963&lt;=300%,O4963,IF(AND(V4963&gt;100%,V4963&lt;=150%),S4963,R4963))</f>
        <v/>
      </c>
      <c r="Y4963" s="162">
        <f>ROUND(X4963,0)</f>
        <v/>
      </c>
    </row>
    <row r="4964" ht="15.75" customHeight="1">
      <c r="B4964" s="32" t="inlineStr">
        <is>
          <t>1.12</t>
        </is>
      </c>
      <c r="C4964" s="32" t="n">
        <v>8714199</v>
      </c>
      <c r="D4964" s="58" t="inlineStr">
        <is>
          <t xml:space="preserve">CAMBIO DE MANGUERAS DE FRENO DELANTERAS </t>
        </is>
      </c>
      <c r="E4964" s="34" t="inlineStr">
        <is>
          <t xml:space="preserve">cambio de mangueras de freno delanteras </t>
        </is>
      </c>
      <c r="F4964" s="32" t="inlineStr">
        <is>
          <t>Unidad</t>
        </is>
      </c>
      <c r="G4964" s="35" t="inlineStr">
        <is>
          <t>suministro</t>
        </is>
      </c>
      <c r="H4964" s="159" t="n">
        <v>273581</v>
      </c>
      <c r="I4964" s="37" t="n">
        <v>158.91</v>
      </c>
      <c r="J4964" s="37" t="n">
        <v>151.76</v>
      </c>
      <c r="K4964" s="160">
        <f>H4964*(I4964/J4964)</f>
        <v/>
      </c>
      <c r="L4964" s="159" t="n">
        <v>333162.7649</v>
      </c>
      <c r="M4964" s="159" t="n">
        <v>323459</v>
      </c>
      <c r="N4964" s="159" t="n">
        <v>349335.72</v>
      </c>
      <c r="O4964" s="162">
        <f>MIN(K4964,L4964,M4964,N4964)</f>
        <v/>
      </c>
      <c r="P4964" s="162">
        <f>MAX(K4964,L4964,M4964,N4964)</f>
        <v/>
      </c>
      <c r="Q4964" s="162">
        <f>MEDIAN(K4964,L4964,M4964,N4964)</f>
        <v/>
      </c>
      <c r="R4964" s="162">
        <f>AVERAGE(K4964,L4964,M4964,N4964)</f>
        <v/>
      </c>
      <c r="S4964" s="162">
        <f>AVERAGE(O4964,Q4964)</f>
        <v/>
      </c>
      <c r="T4964" s="162">
        <f>AVERAGE(P4964,Q4964)</f>
        <v/>
      </c>
      <c r="U4964" s="41">
        <f>STDEVA(K4964,L4964,M4964,N4964)</f>
        <v/>
      </c>
      <c r="V4964" s="42">
        <f>U4964/Q4964</f>
        <v/>
      </c>
      <c r="W4964" s="43">
        <f>IF(X4964=O4964,"MENOR",IF(X4964=S4964,"PROM[MEN-MED]","PROMEDIO"))</f>
        <v/>
      </c>
      <c r="X4964" s="163">
        <f>IF(V4964&lt;=300%,O4964,IF(AND(V4964&gt;100%,V4964&lt;=150%),S4964,R4964))</f>
        <v/>
      </c>
      <c r="Y4964" s="162">
        <f>ROUND(X4964,0)</f>
        <v/>
      </c>
    </row>
    <row r="4965" ht="15.75" customHeight="1">
      <c r="B4965" s="32" t="inlineStr">
        <is>
          <t>1.13</t>
        </is>
      </c>
      <c r="C4965" s="32" t="n">
        <v>8714199</v>
      </c>
      <c r="D4965" s="58" t="inlineStr">
        <is>
          <t xml:space="preserve">CAMBIO DE MANGUERAS DE FRENO TRASERAS </t>
        </is>
      </c>
      <c r="E4965" s="34" t="inlineStr">
        <is>
          <t xml:space="preserve">cambio de mangueras de freno traseras </t>
        </is>
      </c>
      <c r="F4965" s="32" t="inlineStr">
        <is>
          <t>Unidad</t>
        </is>
      </c>
      <c r="G4965" s="35" t="inlineStr">
        <is>
          <t>suministro</t>
        </is>
      </c>
      <c r="H4965" s="159" t="n">
        <v>273581</v>
      </c>
      <c r="I4965" s="37" t="n">
        <v>158.91</v>
      </c>
      <c r="J4965" s="37" t="n">
        <v>151.76</v>
      </c>
      <c r="K4965" s="160">
        <f>H4965*(I4965/J4965)</f>
        <v/>
      </c>
      <c r="L4965" s="159" t="n">
        <v>342773.7047</v>
      </c>
      <c r="M4965" s="159" t="n">
        <v>332790</v>
      </c>
      <c r="N4965" s="159" t="n">
        <v>359413.2</v>
      </c>
      <c r="O4965" s="162">
        <f>MIN(K4965,L4965,M4965,N4965)</f>
        <v/>
      </c>
      <c r="P4965" s="162">
        <f>MAX(K4965,L4965,M4965,N4965)</f>
        <v/>
      </c>
      <c r="Q4965" s="162">
        <f>MEDIAN(K4965,L4965,M4965,N4965)</f>
        <v/>
      </c>
      <c r="R4965" s="162">
        <f>AVERAGE(K4965,L4965,M4965,N4965)</f>
        <v/>
      </c>
      <c r="S4965" s="162">
        <f>AVERAGE(O4965,Q4965)</f>
        <v/>
      </c>
      <c r="T4965" s="162">
        <f>AVERAGE(P4965,Q4965)</f>
        <v/>
      </c>
      <c r="U4965" s="41">
        <f>STDEVA(K4965,L4965,M4965,N4965)</f>
        <v/>
      </c>
      <c r="V4965" s="42">
        <f>U4965/Q4965</f>
        <v/>
      </c>
      <c r="W4965" s="43">
        <f>IF(X4965=O4965,"MENOR",IF(X4965=S4965,"PROM[MEN-MED]","PROMEDIO"))</f>
        <v/>
      </c>
      <c r="X4965" s="163">
        <f>IF(V4965&lt;=300%,O4965,IF(AND(V4965&gt;100%,V4965&lt;=150%),S4965,R4965))</f>
        <v/>
      </c>
      <c r="Y4965" s="162">
        <f>ROUND(X4965,0)</f>
        <v/>
      </c>
    </row>
    <row r="4966" ht="15.75" customHeight="1">
      <c r="B4966" s="32" t="inlineStr">
        <is>
          <t>1.14</t>
        </is>
      </c>
      <c r="C4966" s="32" t="n">
        <v>8714199</v>
      </c>
      <c r="D4966" s="58" t="inlineStr">
        <is>
          <t>CAMBIO DE BOOSTER DE FRENO (SERVO FRENO)</t>
        </is>
      </c>
      <c r="E4966" s="34" t="inlineStr">
        <is>
          <t>cambio de booster de freno (servo freno)</t>
        </is>
      </c>
      <c r="F4966" s="32" t="inlineStr">
        <is>
          <t>Unidad</t>
        </is>
      </c>
      <c r="G4966" s="35" t="inlineStr">
        <is>
          <t>suministro</t>
        </is>
      </c>
      <c r="H4966" s="159" t="n">
        <v>1085280</v>
      </c>
      <c r="I4966" s="37" t="n">
        <v>158.91</v>
      </c>
      <c r="J4966" s="37" t="n">
        <v>151.76</v>
      </c>
      <c r="K4966" s="160">
        <f>H4966*(I4966/J4966)</f>
        <v/>
      </c>
      <c r="L4966" s="159" t="n">
        <v>1371093.7716</v>
      </c>
      <c r="M4966" s="159" t="n">
        <v>1331159</v>
      </c>
      <c r="N4966" s="159" t="n">
        <v>1437651.72</v>
      </c>
      <c r="O4966" s="162">
        <f>MIN(K4966,L4966,M4966,N4966)</f>
        <v/>
      </c>
      <c r="P4966" s="162">
        <f>MAX(K4966,L4966,M4966,N4966)</f>
        <v/>
      </c>
      <c r="Q4966" s="162">
        <f>MEDIAN(K4966,L4966,M4966,N4966)</f>
        <v/>
      </c>
      <c r="R4966" s="162">
        <f>AVERAGE(K4966,L4966,M4966,N4966)</f>
        <v/>
      </c>
      <c r="S4966" s="162">
        <f>AVERAGE(O4966,Q4966)</f>
        <v/>
      </c>
      <c r="T4966" s="162">
        <f>AVERAGE(P4966,Q4966)</f>
        <v/>
      </c>
      <c r="U4966" s="41">
        <f>STDEVA(K4966,L4966,M4966,N4966)</f>
        <v/>
      </c>
      <c r="V4966" s="42">
        <f>U4966/Q4966</f>
        <v/>
      </c>
      <c r="W4966" s="43">
        <f>IF(X4966=O4966,"MENOR",IF(X4966=S4966,"PROM[MEN-MED]","PROMEDIO"))</f>
        <v/>
      </c>
      <c r="X4966" s="163">
        <f>IF(V4966&lt;=300%,O4966,IF(AND(V4966&gt;100%,V4966&lt;=150%),S4966,R4966))</f>
        <v/>
      </c>
      <c r="Y4966" s="162">
        <f>ROUND(X4966,0)</f>
        <v/>
      </c>
    </row>
    <row r="4967" ht="15.75" customHeight="1">
      <c r="B4967" s="32" t="inlineStr">
        <is>
          <t>1.15</t>
        </is>
      </c>
      <c r="C4967" s="32" t="n">
        <v>8714199</v>
      </c>
      <c r="D4967" s="58" t="inlineStr">
        <is>
          <t>CAMBIO DE ABS (SISTEMA ANTIBLOQUEO DE FRENOS)</t>
        </is>
      </c>
      <c r="E4967" s="34" t="inlineStr">
        <is>
          <t>cambio de abs (sistema antibloqueo de frenos)</t>
        </is>
      </c>
      <c r="F4967" s="32" t="inlineStr">
        <is>
          <t>Unidad</t>
        </is>
      </c>
      <c r="G4967" s="35" t="inlineStr">
        <is>
          <t>suministro</t>
        </is>
      </c>
      <c r="H4967" s="159" t="n">
        <v>542640</v>
      </c>
      <c r="I4967" s="37" t="n">
        <v>158.91</v>
      </c>
      <c r="J4967" s="37" t="n">
        <v>151.76</v>
      </c>
      <c r="K4967" s="160">
        <f>H4967*(I4967/J4967)</f>
        <v/>
      </c>
      <c r="L4967" s="159" t="n">
        <v>679139.7711</v>
      </c>
      <c r="M4967" s="159" t="n">
        <v>659359</v>
      </c>
      <c r="N4967" s="159" t="n">
        <v>712107.72</v>
      </c>
      <c r="O4967" s="162">
        <f>MIN(K4967,L4967,M4967,N4967)</f>
        <v/>
      </c>
      <c r="P4967" s="162">
        <f>MAX(K4967,L4967,M4967,N4967)</f>
        <v/>
      </c>
      <c r="Q4967" s="162">
        <f>MEDIAN(K4967,L4967,M4967,N4967)</f>
        <v/>
      </c>
      <c r="R4967" s="162">
        <f>AVERAGE(K4967,L4967,M4967,N4967)</f>
        <v/>
      </c>
      <c r="S4967" s="162">
        <f>AVERAGE(O4967,Q4967)</f>
        <v/>
      </c>
      <c r="T4967" s="162">
        <f>AVERAGE(P4967,Q4967)</f>
        <v/>
      </c>
      <c r="U4967" s="41">
        <f>STDEVA(K4967,L4967,M4967,N4967)</f>
        <v/>
      </c>
      <c r="V4967" s="42">
        <f>U4967/Q4967</f>
        <v/>
      </c>
      <c r="W4967" s="43">
        <f>IF(X4967=O4967,"MENOR",IF(X4967=S4967,"PROM[MEN-MED]","PROMEDIO"))</f>
        <v/>
      </c>
      <c r="X4967" s="163">
        <f>IF(V4967&lt;=300%,O4967,IF(AND(V4967&gt;100%,V4967&lt;=150%),S4967,R4967))</f>
        <v/>
      </c>
      <c r="Y4967" s="162">
        <f>ROUND(X4967,0)</f>
        <v/>
      </c>
    </row>
    <row r="4968" ht="15.75" customHeight="1">
      <c r="B4968" s="32" t="inlineStr">
        <is>
          <t>1.16</t>
        </is>
      </c>
      <c r="C4968" s="32" t="n">
        <v>8714199</v>
      </c>
      <c r="D4968" s="58" t="inlineStr">
        <is>
          <t>CAMBIO DE EBD (DISTRIBUCIÓN ELECTRÓNICA DE FRENADO)</t>
        </is>
      </c>
      <c r="E4968" s="34" t="inlineStr">
        <is>
          <t>cambio de ebd (distribución electrónica de frenado)</t>
        </is>
      </c>
      <c r="F4968" s="32" t="inlineStr">
        <is>
          <t>Unidad</t>
        </is>
      </c>
      <c r="G4968" s="35" t="inlineStr">
        <is>
          <t>suministro</t>
        </is>
      </c>
      <c r="H4968" s="159" t="n">
        <v>542640</v>
      </c>
      <c r="I4968" s="37" t="n">
        <v>158.91</v>
      </c>
      <c r="J4968" s="37" t="n">
        <v>151.76</v>
      </c>
      <c r="K4968" s="160">
        <f>H4968*(I4968/J4968)</f>
        <v/>
      </c>
      <c r="L4968" s="159" t="n">
        <v>672733.1681</v>
      </c>
      <c r="M4968" s="159" t="n">
        <v>653139</v>
      </c>
      <c r="N4968" s="159" t="n">
        <v>705390.12</v>
      </c>
      <c r="O4968" s="162">
        <f>MIN(K4968,L4968,M4968,N4968)</f>
        <v/>
      </c>
      <c r="P4968" s="162">
        <f>MAX(K4968,L4968,M4968,N4968)</f>
        <v/>
      </c>
      <c r="Q4968" s="162">
        <f>MEDIAN(K4968,L4968,M4968,N4968)</f>
        <v/>
      </c>
      <c r="R4968" s="162">
        <f>AVERAGE(K4968,L4968,M4968,N4968)</f>
        <v/>
      </c>
      <c r="S4968" s="162">
        <f>AVERAGE(O4968,Q4968)</f>
        <v/>
      </c>
      <c r="T4968" s="162">
        <f>AVERAGE(P4968,Q4968)</f>
        <v/>
      </c>
      <c r="U4968" s="41">
        <f>STDEVA(K4968,L4968,M4968,N4968)</f>
        <v/>
      </c>
      <c r="V4968" s="42">
        <f>U4968/Q4968</f>
        <v/>
      </c>
      <c r="W4968" s="43">
        <f>IF(X4968=O4968,"MENOR",IF(X4968=S4968,"PROM[MEN-MED]","PROMEDIO"))</f>
        <v/>
      </c>
      <c r="X4968" s="163">
        <f>IF(V4968&lt;=300%,O4968,IF(AND(V4968&gt;100%,V4968&lt;=150%),S4968,R4968))</f>
        <v/>
      </c>
      <c r="Y4968" s="162">
        <f>ROUND(X4968,0)</f>
        <v/>
      </c>
    </row>
    <row r="4969" ht="15.75" customHeight="1">
      <c r="B4969" s="32" t="inlineStr">
        <is>
          <t>1.17</t>
        </is>
      </c>
      <c r="C4969" s="32" t="n">
        <v>8714199</v>
      </c>
      <c r="D4969" s="58" t="inlineStr">
        <is>
          <t xml:space="preserve">CAMBIO DE MUELLE DE RETORNO DEL PEDAL DE FRENO </t>
        </is>
      </c>
      <c r="E4969" s="34" t="inlineStr">
        <is>
          <t xml:space="preserve">cambio de muelle de retorno del pedal de freno </t>
        </is>
      </c>
      <c r="F4969" s="32" t="inlineStr">
        <is>
          <t>Unidad</t>
        </is>
      </c>
      <c r="G4969" s="35" t="inlineStr">
        <is>
          <t>suministro</t>
        </is>
      </c>
      <c r="H4969" s="159" t="n">
        <v>410372</v>
      </c>
      <c r="I4969" s="37" t="n">
        <v>158.91</v>
      </c>
      <c r="J4969" s="37" t="n">
        <v>151.76</v>
      </c>
      <c r="K4969" s="160">
        <f>H4969*(I4969/J4969)</f>
        <v/>
      </c>
      <c r="L4969" s="159" t="n">
        <v>509354.5695</v>
      </c>
      <c r="M4969" s="159" t="n">
        <v>494519</v>
      </c>
      <c r="N4969" s="159" t="n">
        <v>534080.52</v>
      </c>
      <c r="O4969" s="162">
        <f>MIN(K4969,L4969,M4969,N4969)</f>
        <v/>
      </c>
      <c r="P4969" s="162">
        <f>MAX(K4969,L4969,M4969,N4969)</f>
        <v/>
      </c>
      <c r="Q4969" s="162">
        <f>MEDIAN(K4969,L4969,M4969,N4969)</f>
        <v/>
      </c>
      <c r="R4969" s="162">
        <f>AVERAGE(K4969,L4969,M4969,N4969)</f>
        <v/>
      </c>
      <c r="S4969" s="162">
        <f>AVERAGE(O4969,Q4969)</f>
        <v/>
      </c>
      <c r="T4969" s="162">
        <f>AVERAGE(P4969,Q4969)</f>
        <v/>
      </c>
      <c r="U4969" s="41">
        <f>STDEVA(K4969,L4969,M4969,N4969)</f>
        <v/>
      </c>
      <c r="V4969" s="42">
        <f>U4969/Q4969</f>
        <v/>
      </c>
      <c r="W4969" s="43">
        <f>IF(X4969=O4969,"MENOR",IF(X4969=S4969,"PROM[MEN-MED]","PROMEDIO"))</f>
        <v/>
      </c>
      <c r="X4969" s="163">
        <f>IF(V4969&lt;=300%,O4969,IF(AND(V4969&gt;100%,V4969&lt;=150%),S4969,R4969))</f>
        <v/>
      </c>
      <c r="Y4969" s="162">
        <f>ROUND(X4969,0)</f>
        <v/>
      </c>
    </row>
    <row r="4970" ht="15.75" customHeight="1">
      <c r="B4970" s="32" t="inlineStr">
        <is>
          <t>1.18</t>
        </is>
      </c>
      <c r="C4970" s="32" t="n">
        <v>8714199</v>
      </c>
      <c r="D4970" s="58" t="inlineStr">
        <is>
          <t>CAMBIO DE CONJUNTO DEL INTERRUPTOR DE LAS LUCES DE FRENO</t>
        </is>
      </c>
      <c r="E4970" s="34" t="inlineStr">
        <is>
          <t>cambio de conjunto del interruptor de las luces de freno</t>
        </is>
      </c>
      <c r="F4970" s="32" t="inlineStr">
        <is>
          <t>Unidad</t>
        </is>
      </c>
      <c r="G4970" s="35" t="inlineStr">
        <is>
          <t>suministro</t>
        </is>
      </c>
      <c r="H4970" s="159" t="n">
        <v>410372</v>
      </c>
      <c r="I4970" s="37" t="n">
        <v>158.91</v>
      </c>
      <c r="J4970" s="37" t="n">
        <v>151.76</v>
      </c>
      <c r="K4970" s="160">
        <f>H4970*(I4970/J4970)</f>
        <v/>
      </c>
      <c r="L4970" s="159" t="n">
        <v>494938.6953</v>
      </c>
      <c r="M4970" s="159" t="n">
        <v>480523</v>
      </c>
      <c r="N4970" s="159" t="n">
        <v>518964.84</v>
      </c>
      <c r="O4970" s="162">
        <f>MIN(K4970,L4970,M4970,N4970)</f>
        <v/>
      </c>
      <c r="P4970" s="162">
        <f>MAX(K4970,L4970,M4970,N4970)</f>
        <v/>
      </c>
      <c r="Q4970" s="162">
        <f>MEDIAN(K4970,L4970,M4970,N4970)</f>
        <v/>
      </c>
      <c r="R4970" s="162">
        <f>AVERAGE(K4970,L4970,M4970,N4970)</f>
        <v/>
      </c>
      <c r="S4970" s="162">
        <f>AVERAGE(O4970,Q4970)</f>
        <v/>
      </c>
      <c r="T4970" s="162">
        <f>AVERAGE(P4970,Q4970)</f>
        <v/>
      </c>
      <c r="U4970" s="41">
        <f>STDEVA(K4970,L4970,M4970,N4970)</f>
        <v/>
      </c>
      <c r="V4970" s="42">
        <f>U4970/Q4970</f>
        <v/>
      </c>
      <c r="W4970" s="43">
        <f>IF(X4970=O4970,"MENOR",IF(X4970=S4970,"PROM[MEN-MED]","PROMEDIO"))</f>
        <v/>
      </c>
      <c r="X4970" s="163">
        <f>IF(V4970&lt;=300%,O4970,IF(AND(V4970&gt;100%,V4970&lt;=150%),S4970,R4970))</f>
        <v/>
      </c>
      <c r="Y4970" s="162">
        <f>ROUND(X4970,0)</f>
        <v/>
      </c>
    </row>
    <row r="4971" ht="15.75" customHeight="1">
      <c r="B4971" s="32" t="inlineStr">
        <is>
          <t>1.19</t>
        </is>
      </c>
      <c r="C4971" s="32" t="n">
        <v>8714199</v>
      </c>
      <c r="D4971" s="58" t="inlineStr">
        <is>
          <t>CAMBIO DE CONJUNTO SOPORTE DEL PEDAL DE FRENO</t>
        </is>
      </c>
      <c r="E4971" s="34" t="inlineStr">
        <is>
          <t>cambio de conjunto soporte del pedal de freno</t>
        </is>
      </c>
      <c r="F4971" s="32" t="inlineStr">
        <is>
          <t>Unidad</t>
        </is>
      </c>
      <c r="G4971" s="35" t="inlineStr">
        <is>
          <t>suministro</t>
        </is>
      </c>
      <c r="H4971" s="159" t="n">
        <v>547162</v>
      </c>
      <c r="I4971" s="37" t="n">
        <v>158.91</v>
      </c>
      <c r="J4971" s="37" t="n">
        <v>151.76</v>
      </c>
      <c r="K4971" s="160">
        <f>H4971*(I4971/J4971)</f>
        <v/>
      </c>
      <c r="L4971" s="159" t="n">
        <v>659918.9387000001</v>
      </c>
      <c r="M4971" s="159" t="n">
        <v>640698</v>
      </c>
      <c r="N4971" s="159" t="n">
        <v>691953.84</v>
      </c>
      <c r="O4971" s="162">
        <f>MIN(K4971,L4971,M4971,N4971)</f>
        <v/>
      </c>
      <c r="P4971" s="162">
        <f>MAX(K4971,L4971,M4971,N4971)</f>
        <v/>
      </c>
      <c r="Q4971" s="162">
        <f>MEDIAN(K4971,L4971,M4971,N4971)</f>
        <v/>
      </c>
      <c r="R4971" s="162">
        <f>AVERAGE(K4971,L4971,M4971,N4971)</f>
        <v/>
      </c>
      <c r="S4971" s="162">
        <f>AVERAGE(O4971,Q4971)</f>
        <v/>
      </c>
      <c r="T4971" s="162">
        <f>AVERAGE(P4971,Q4971)</f>
        <v/>
      </c>
      <c r="U4971" s="41">
        <f>STDEVA(K4971,L4971,M4971,N4971)</f>
        <v/>
      </c>
      <c r="V4971" s="42">
        <f>U4971/Q4971</f>
        <v/>
      </c>
      <c r="W4971" s="43">
        <f>IF(X4971=O4971,"MENOR",IF(X4971=S4971,"PROM[MEN-MED]","PROMEDIO"))</f>
        <v/>
      </c>
      <c r="X4971" s="163">
        <f>IF(V4971&lt;=300%,O4971,IF(AND(V4971&gt;100%,V4971&lt;=150%),S4971,R4971))</f>
        <v/>
      </c>
      <c r="Y4971" s="162">
        <f>ROUND(X4971,0)</f>
        <v/>
      </c>
    </row>
    <row r="4972" ht="15.75" customHeight="1">
      <c r="B4972" s="32" t="inlineStr">
        <is>
          <t>1.20</t>
        </is>
      </c>
      <c r="C4972" s="32" t="n">
        <v>8714199</v>
      </c>
      <c r="D4972" s="58" t="inlineStr">
        <is>
          <t>CAMBIO DE JUNTA DEL SERVOFRENO</t>
        </is>
      </c>
      <c r="E4972" s="34" t="inlineStr">
        <is>
          <t>cambio de junta del servofreno</t>
        </is>
      </c>
      <c r="F4972" s="32" t="inlineStr">
        <is>
          <t>Unidad</t>
        </is>
      </c>
      <c r="G4972" s="35" t="inlineStr">
        <is>
          <t>suministro</t>
        </is>
      </c>
      <c r="H4972" s="159" t="n">
        <v>1085280</v>
      </c>
      <c r="I4972" s="37" t="n">
        <v>158.91</v>
      </c>
      <c r="J4972" s="37" t="n">
        <v>151.76</v>
      </c>
      <c r="K4972" s="160">
        <f>H4972*(I4972/J4972)</f>
        <v/>
      </c>
      <c r="L4972" s="159" t="n">
        <v>1332652.1068</v>
      </c>
      <c r="M4972" s="159" t="n">
        <v>1293837</v>
      </c>
      <c r="N4972" s="159" t="n">
        <v>1397343.96</v>
      </c>
      <c r="O4972" s="162">
        <f>MIN(K4972,L4972,M4972,N4972)</f>
        <v/>
      </c>
      <c r="P4972" s="162">
        <f>MAX(K4972,L4972,M4972,N4972)</f>
        <v/>
      </c>
      <c r="Q4972" s="162">
        <f>MEDIAN(K4972,L4972,M4972,N4972)</f>
        <v/>
      </c>
      <c r="R4972" s="162">
        <f>AVERAGE(K4972,L4972,M4972,N4972)</f>
        <v/>
      </c>
      <c r="S4972" s="162">
        <f>AVERAGE(O4972,Q4972)</f>
        <v/>
      </c>
      <c r="T4972" s="162">
        <f>AVERAGE(P4972,Q4972)</f>
        <v/>
      </c>
      <c r="U4972" s="41">
        <f>STDEVA(K4972,L4972,M4972,N4972)</f>
        <v/>
      </c>
      <c r="V4972" s="42">
        <f>U4972/Q4972</f>
        <v/>
      </c>
      <c r="W4972" s="43">
        <f>IF(X4972=O4972,"MENOR",IF(X4972=S4972,"PROM[MEN-MED]","PROMEDIO"))</f>
        <v/>
      </c>
      <c r="X4972" s="163">
        <f>IF(V4972&lt;=300%,O4972,IF(AND(V4972&gt;100%,V4972&lt;=150%),S4972,R4972))</f>
        <v/>
      </c>
      <c r="Y4972" s="162">
        <f>ROUND(X4972,0)</f>
        <v/>
      </c>
    </row>
    <row r="4973" ht="15.75" customHeight="1">
      <c r="B4973" s="32" t="inlineStr">
        <is>
          <t>1.21</t>
        </is>
      </c>
      <c r="C4973" s="32" t="n">
        <v>8714199</v>
      </c>
      <c r="D4973" s="58" t="inlineStr">
        <is>
          <t>CAMBIO DE CONJUNTO DEL SERVOFRENO HIDRAULICO</t>
        </is>
      </c>
      <c r="E4973" s="34" t="inlineStr">
        <is>
          <t>cambio de conjunto del servofreno hidraulico</t>
        </is>
      </c>
      <c r="F4973" s="32" t="inlineStr">
        <is>
          <t>Unidad</t>
        </is>
      </c>
      <c r="G4973" s="35" t="inlineStr">
        <is>
          <t>suministro</t>
        </is>
      </c>
      <c r="H4973" s="159" t="n">
        <v>1085280</v>
      </c>
      <c r="I4973" s="37" t="n">
        <v>158.91</v>
      </c>
      <c r="J4973" s="37" t="n">
        <v>151.76</v>
      </c>
      <c r="K4973" s="160">
        <f>H4973*(I4973/J4973)</f>
        <v/>
      </c>
      <c r="L4973" s="159" t="n">
        <v>1358279.5422</v>
      </c>
      <c r="M4973" s="159" t="n">
        <v>1318718</v>
      </c>
      <c r="N4973" s="159" t="n">
        <v>1424215.44</v>
      </c>
      <c r="O4973" s="162">
        <f>MIN(K4973,L4973,M4973,N4973)</f>
        <v/>
      </c>
      <c r="P4973" s="162">
        <f>MAX(K4973,L4973,M4973,N4973)</f>
        <v/>
      </c>
      <c r="Q4973" s="162">
        <f>MEDIAN(K4973,L4973,M4973,N4973)</f>
        <v/>
      </c>
      <c r="R4973" s="162">
        <f>AVERAGE(K4973,L4973,M4973,N4973)</f>
        <v/>
      </c>
      <c r="S4973" s="162">
        <f>AVERAGE(O4973,Q4973)</f>
        <v/>
      </c>
      <c r="T4973" s="162">
        <f>AVERAGE(P4973,Q4973)</f>
        <v/>
      </c>
      <c r="U4973" s="41">
        <f>STDEVA(K4973,L4973,M4973,N4973)</f>
        <v/>
      </c>
      <c r="V4973" s="42">
        <f>U4973/Q4973</f>
        <v/>
      </c>
      <c r="W4973" s="43">
        <f>IF(X4973=O4973,"MENOR",IF(X4973=S4973,"PROM[MEN-MED]","PROMEDIO"))</f>
        <v/>
      </c>
      <c r="X4973" s="163">
        <f>IF(V4973&lt;=300%,O4973,IF(AND(V4973&gt;100%,V4973&lt;=150%),S4973,R4973))</f>
        <v/>
      </c>
      <c r="Y4973" s="162">
        <f>ROUND(X4973,0)</f>
        <v/>
      </c>
    </row>
    <row r="4974" ht="15.75" customHeight="1">
      <c r="B4974" s="32" t="inlineStr">
        <is>
          <t>1.22</t>
        </is>
      </c>
      <c r="C4974" s="32" t="n">
        <v>8714199</v>
      </c>
      <c r="D4974" s="58" t="inlineStr">
        <is>
          <t>CAMBIO DE SOPORTE DEL ACTUADOR DEL FRENO NO.3</t>
        </is>
      </c>
      <c r="E4974" s="34" t="inlineStr">
        <is>
          <t>cambio de soporte del actuador del freno no.3</t>
        </is>
      </c>
      <c r="F4974" s="32" t="inlineStr">
        <is>
          <t>Unidad</t>
        </is>
      </c>
      <c r="G4974" s="35" t="inlineStr">
        <is>
          <t>suministro</t>
        </is>
      </c>
      <c r="H4974" s="159" t="n">
        <v>547162</v>
      </c>
      <c r="I4974" s="37" t="n">
        <v>158.91</v>
      </c>
      <c r="J4974" s="37" t="n">
        <v>151.76</v>
      </c>
      <c r="K4974" s="160">
        <f>H4974*(I4974/J4974)</f>
        <v/>
      </c>
      <c r="L4974" s="159" t="n">
        <v>659918.9387000001</v>
      </c>
      <c r="M4974" s="159" t="n">
        <v>640698</v>
      </c>
      <c r="N4974" s="159" t="n">
        <v>691953.84</v>
      </c>
      <c r="O4974" s="162">
        <f>MIN(K4974,L4974,M4974,N4974)</f>
        <v/>
      </c>
      <c r="P4974" s="162">
        <f>MAX(K4974,L4974,M4974,N4974)</f>
        <v/>
      </c>
      <c r="Q4974" s="162">
        <f>MEDIAN(K4974,L4974,M4974,N4974)</f>
        <v/>
      </c>
      <c r="R4974" s="162">
        <f>AVERAGE(K4974,L4974,M4974,N4974)</f>
        <v/>
      </c>
      <c r="S4974" s="162">
        <f>AVERAGE(O4974,Q4974)</f>
        <v/>
      </c>
      <c r="T4974" s="162">
        <f>AVERAGE(P4974,Q4974)</f>
        <v/>
      </c>
      <c r="U4974" s="41">
        <f>STDEVA(K4974,L4974,M4974,N4974)</f>
        <v/>
      </c>
      <c r="V4974" s="42">
        <f>U4974/Q4974</f>
        <v/>
      </c>
      <c r="W4974" s="43">
        <f>IF(X4974=O4974,"MENOR",IF(X4974=S4974,"PROM[MEN-MED]","PROMEDIO"))</f>
        <v/>
      </c>
      <c r="X4974" s="163">
        <f>IF(V4974&lt;=300%,O4974,IF(AND(V4974&gt;100%,V4974&lt;=150%),S4974,R4974))</f>
        <v/>
      </c>
      <c r="Y4974" s="162">
        <f>ROUND(X4974,0)</f>
        <v/>
      </c>
    </row>
    <row r="4975" ht="15.75" customHeight="1">
      <c r="B4975" s="32" t="inlineStr">
        <is>
          <t>1.23</t>
        </is>
      </c>
      <c r="C4975" s="32" t="n">
        <v>8714199</v>
      </c>
      <c r="D4975" s="58" t="inlineStr">
        <is>
          <t>CAMBIO DE SOPORTE DEL ACTUADOR DEL FRENO NO.1</t>
        </is>
      </c>
      <c r="E4975" s="34" t="inlineStr">
        <is>
          <t>cambio de soporte del actuador del freno no.1</t>
        </is>
      </c>
      <c r="F4975" s="32" t="inlineStr">
        <is>
          <t>Unidad</t>
        </is>
      </c>
      <c r="G4975" s="35" t="inlineStr">
        <is>
          <t>suministro</t>
        </is>
      </c>
      <c r="H4975" s="159" t="n">
        <v>547162</v>
      </c>
      <c r="I4975" s="37" t="n">
        <v>158.91</v>
      </c>
      <c r="J4975" s="37" t="n">
        <v>151.76</v>
      </c>
      <c r="K4975" s="160">
        <f>H4975*(I4975/J4975)</f>
        <v/>
      </c>
      <c r="L4975" s="159" t="n">
        <v>672733.1681</v>
      </c>
      <c r="M4975" s="159" t="n">
        <v>653139</v>
      </c>
      <c r="N4975" s="159" t="n">
        <v>705390.12</v>
      </c>
      <c r="O4975" s="162">
        <f>MIN(K4975,L4975,M4975,N4975)</f>
        <v/>
      </c>
      <c r="P4975" s="162">
        <f>MAX(K4975,L4975,M4975,N4975)</f>
        <v/>
      </c>
      <c r="Q4975" s="162">
        <f>MEDIAN(K4975,L4975,M4975,N4975)</f>
        <v/>
      </c>
      <c r="R4975" s="162">
        <f>AVERAGE(K4975,L4975,M4975,N4975)</f>
        <v/>
      </c>
      <c r="S4975" s="162">
        <f>AVERAGE(O4975,Q4975)</f>
        <v/>
      </c>
      <c r="T4975" s="162">
        <f>AVERAGE(P4975,Q4975)</f>
        <v/>
      </c>
      <c r="U4975" s="41">
        <f>STDEVA(K4975,L4975,M4975,N4975)</f>
        <v/>
      </c>
      <c r="V4975" s="42">
        <f>U4975/Q4975</f>
        <v/>
      </c>
      <c r="W4975" s="43">
        <f>IF(X4975=O4975,"MENOR",IF(X4975=S4975,"PROM[MEN-MED]","PROMEDIO"))</f>
        <v/>
      </c>
      <c r="X4975" s="163">
        <f>IF(V4975&lt;=300%,O4975,IF(AND(V4975&gt;100%,V4975&lt;=150%),S4975,R4975))</f>
        <v/>
      </c>
      <c r="Y4975" s="162">
        <f>ROUND(X4975,0)</f>
        <v/>
      </c>
    </row>
    <row r="4976" ht="15.75" customHeight="1">
      <c r="B4976" s="32" t="inlineStr">
        <is>
          <t>1.24</t>
        </is>
      </c>
      <c r="C4976" s="32" t="n">
        <v>8714199</v>
      </c>
      <c r="D4976" s="58" t="inlineStr">
        <is>
          <t>CAMBIO DE SELENOIDE CILINDRO MAESTRO</t>
        </is>
      </c>
      <c r="E4976" s="34" t="inlineStr">
        <is>
          <t>cambio de selenoide cilindro maestro</t>
        </is>
      </c>
      <c r="F4976" s="32" t="inlineStr">
        <is>
          <t>Unidad</t>
        </is>
      </c>
      <c r="G4976" s="35" t="inlineStr">
        <is>
          <t>suministro</t>
        </is>
      </c>
      <c r="H4976" s="159" t="n">
        <v>1094324</v>
      </c>
      <c r="I4976" s="37" t="n">
        <v>158.91</v>
      </c>
      <c r="J4976" s="37" t="n">
        <v>151.76</v>
      </c>
      <c r="K4976" s="160">
        <f>H4976*(I4976/J4976)</f>
        <v/>
      </c>
      <c r="L4976" s="159" t="n">
        <v>1358279.5422</v>
      </c>
      <c r="M4976" s="159" t="n">
        <v>1318718</v>
      </c>
      <c r="N4976" s="159" t="n">
        <v>1424215.44</v>
      </c>
      <c r="O4976" s="162">
        <f>MIN(K4976,L4976,M4976,N4976)</f>
        <v/>
      </c>
      <c r="P4976" s="162">
        <f>MAX(K4976,L4976,M4976,N4976)</f>
        <v/>
      </c>
      <c r="Q4976" s="162">
        <f>MEDIAN(K4976,L4976,M4976,N4976)</f>
        <v/>
      </c>
      <c r="R4976" s="162">
        <f>AVERAGE(K4976,L4976,M4976,N4976)</f>
        <v/>
      </c>
      <c r="S4976" s="162">
        <f>AVERAGE(O4976,Q4976)</f>
        <v/>
      </c>
      <c r="T4976" s="162">
        <f>AVERAGE(P4976,Q4976)</f>
        <v/>
      </c>
      <c r="U4976" s="41">
        <f>STDEVA(K4976,L4976,M4976,N4976)</f>
        <v/>
      </c>
      <c r="V4976" s="42">
        <f>U4976/Q4976</f>
        <v/>
      </c>
      <c r="W4976" s="43">
        <f>IF(X4976=O4976,"MENOR",IF(X4976=S4976,"PROM[MEN-MED]","PROMEDIO"))</f>
        <v/>
      </c>
      <c r="X4976" s="163">
        <f>IF(V4976&lt;=300%,O4976,IF(AND(V4976&gt;100%,V4976&lt;=150%),S4976,R4976))</f>
        <v/>
      </c>
      <c r="Y4976" s="162">
        <f>ROUND(X4976,0)</f>
        <v/>
      </c>
    </row>
    <row r="4977" ht="15.75" customHeight="1">
      <c r="B4977" s="32" t="inlineStr">
        <is>
          <t>1.25</t>
        </is>
      </c>
      <c r="C4977" s="32" t="n">
        <v>8714199</v>
      </c>
      <c r="D4977" s="58" t="inlineStr">
        <is>
          <t xml:space="preserve">CAMBIO DE JUNTA DE SELENOIDE </t>
        </is>
      </c>
      <c r="E4977" s="34" t="inlineStr">
        <is>
          <t xml:space="preserve">cambio de junta de selenoide </t>
        </is>
      </c>
      <c r="F4977" s="32" t="inlineStr">
        <is>
          <t>Unidad</t>
        </is>
      </c>
      <c r="G4977" s="35" t="inlineStr">
        <is>
          <t>suministro</t>
        </is>
      </c>
      <c r="H4977" s="159" t="n">
        <v>1094324</v>
      </c>
      <c r="I4977" s="37" t="n">
        <v>158.91</v>
      </c>
      <c r="J4977" s="37" t="n">
        <v>151.76</v>
      </c>
      <c r="K4977" s="160">
        <f>H4977*(I4977/J4977)</f>
        <v/>
      </c>
      <c r="L4977" s="159" t="n">
        <v>1358279.5422</v>
      </c>
      <c r="M4977" s="159" t="n">
        <v>1318718</v>
      </c>
      <c r="N4977" s="159" t="n">
        <v>1424215.44</v>
      </c>
      <c r="O4977" s="162">
        <f>MIN(K4977,L4977,M4977,N4977)</f>
        <v/>
      </c>
      <c r="P4977" s="162">
        <f>MAX(K4977,L4977,M4977,N4977)</f>
        <v/>
      </c>
      <c r="Q4977" s="162">
        <f>MEDIAN(K4977,L4977,M4977,N4977)</f>
        <v/>
      </c>
      <c r="R4977" s="162">
        <f>AVERAGE(K4977,L4977,M4977,N4977)</f>
        <v/>
      </c>
      <c r="S4977" s="162">
        <f>AVERAGE(O4977,Q4977)</f>
        <v/>
      </c>
      <c r="T4977" s="162">
        <f>AVERAGE(P4977,Q4977)</f>
        <v/>
      </c>
      <c r="U4977" s="41">
        <f>STDEVA(K4977,L4977,M4977,N4977)</f>
        <v/>
      </c>
      <c r="V4977" s="42">
        <f>U4977/Q4977</f>
        <v/>
      </c>
      <c r="W4977" s="43">
        <f>IF(X4977=O4977,"MENOR",IF(X4977=S4977,"PROM[MEN-MED]","PROMEDIO"))</f>
        <v/>
      </c>
      <c r="X4977" s="163">
        <f>IF(V4977&lt;=300%,O4977,IF(AND(V4977&gt;100%,V4977&lt;=150%),S4977,R4977))</f>
        <v/>
      </c>
      <c r="Y4977" s="162">
        <f>ROUND(X4977,0)</f>
        <v/>
      </c>
    </row>
    <row r="4978" ht="15.75" customHeight="1">
      <c r="B4978" s="32" t="inlineStr">
        <is>
          <t>1.26</t>
        </is>
      </c>
      <c r="C4978" s="32" t="n">
        <v>8714199</v>
      </c>
      <c r="D4978" s="58" t="inlineStr">
        <is>
          <t>CAMBIO DE CILINDRO MAESTRO</t>
        </is>
      </c>
      <c r="E4978" s="34" t="inlineStr">
        <is>
          <t>cambio de cilindro maestro</t>
        </is>
      </c>
      <c r="F4978" s="32" t="inlineStr">
        <is>
          <t>Unidad</t>
        </is>
      </c>
      <c r="G4978" s="35" t="inlineStr">
        <is>
          <t>suministro</t>
        </is>
      </c>
      <c r="H4978" s="159" t="n">
        <v>1094324</v>
      </c>
      <c r="I4978" s="37" t="n">
        <v>158.91</v>
      </c>
      <c r="J4978" s="37" t="n">
        <v>151.76</v>
      </c>
      <c r="K4978" s="160">
        <f>H4978*(I4978/J4978)</f>
        <v/>
      </c>
      <c r="L4978" s="159" t="n">
        <v>1332652.1068</v>
      </c>
      <c r="M4978" s="159" t="n">
        <v>1293837</v>
      </c>
      <c r="N4978" s="159" t="n">
        <v>1397343.96</v>
      </c>
      <c r="O4978" s="162">
        <f>MIN(K4978,L4978,M4978,N4978)</f>
        <v/>
      </c>
      <c r="P4978" s="162">
        <f>MAX(K4978,L4978,M4978,N4978)</f>
        <v/>
      </c>
      <c r="Q4978" s="162">
        <f>MEDIAN(K4978,L4978,M4978,N4978)</f>
        <v/>
      </c>
      <c r="R4978" s="162">
        <f>AVERAGE(K4978,L4978,M4978,N4978)</f>
        <v/>
      </c>
      <c r="S4978" s="162">
        <f>AVERAGE(O4978,Q4978)</f>
        <v/>
      </c>
      <c r="T4978" s="162">
        <f>AVERAGE(P4978,Q4978)</f>
        <v/>
      </c>
      <c r="U4978" s="41">
        <f>STDEVA(K4978,L4978,M4978,N4978)</f>
        <v/>
      </c>
      <c r="V4978" s="42">
        <f>U4978/Q4978</f>
        <v/>
      </c>
      <c r="W4978" s="43">
        <f>IF(X4978=O4978,"MENOR",IF(X4978=S4978,"PROM[MEN-MED]","PROMEDIO"))</f>
        <v/>
      </c>
      <c r="X4978" s="163">
        <f>IF(V4978&lt;=300%,O4978,IF(AND(V4978&gt;100%,V4978&lt;=150%),S4978,R4978))</f>
        <v/>
      </c>
      <c r="Y4978" s="162">
        <f>ROUND(X4978,0)</f>
        <v/>
      </c>
    </row>
    <row r="4979" ht="15.75" customHeight="1">
      <c r="B4979" s="32" t="inlineStr">
        <is>
          <t>1.27</t>
        </is>
      </c>
      <c r="C4979" s="32" t="n">
        <v>8714199</v>
      </c>
      <c r="D4979" s="58" t="inlineStr">
        <is>
          <t>CAMBIO DE SUBCONJUNTO DEL DEPOSITO DEL CILINDRO MAESTRO DEL FRENO</t>
        </is>
      </c>
      <c r="E4979" s="34" t="inlineStr">
        <is>
          <t>cambio de subconjunto del deposito del cilindro maestro del freno</t>
        </is>
      </c>
      <c r="F4979" s="32" t="inlineStr">
        <is>
          <t>Unidad</t>
        </is>
      </c>
      <c r="G4979" s="35" t="inlineStr">
        <is>
          <t>suministro</t>
        </is>
      </c>
      <c r="H4979" s="159" t="n">
        <v>1094324</v>
      </c>
      <c r="I4979" s="37" t="n">
        <v>158.91</v>
      </c>
      <c r="J4979" s="37" t="n">
        <v>151.76</v>
      </c>
      <c r="K4979" s="160">
        <f>H4979*(I4979/J4979)</f>
        <v/>
      </c>
      <c r="L4979" s="159" t="n">
        <v>1345465.3128</v>
      </c>
      <c r="M4979" s="159" t="n">
        <v>1306277</v>
      </c>
      <c r="N4979" s="159" t="n">
        <v>1410779.16</v>
      </c>
      <c r="O4979" s="162">
        <f>MIN(K4979,L4979,M4979,N4979)</f>
        <v/>
      </c>
      <c r="P4979" s="162">
        <f>MAX(K4979,L4979,M4979,N4979)</f>
        <v/>
      </c>
      <c r="Q4979" s="162">
        <f>MEDIAN(K4979,L4979,M4979,N4979)</f>
        <v/>
      </c>
      <c r="R4979" s="162">
        <f>AVERAGE(K4979,L4979,M4979,N4979)</f>
        <v/>
      </c>
      <c r="S4979" s="162">
        <f>AVERAGE(O4979,Q4979)</f>
        <v/>
      </c>
      <c r="T4979" s="162">
        <f>AVERAGE(P4979,Q4979)</f>
        <v/>
      </c>
      <c r="U4979" s="41">
        <f>STDEVA(K4979,L4979,M4979,N4979)</f>
        <v/>
      </c>
      <c r="V4979" s="42">
        <f>U4979/Q4979</f>
        <v/>
      </c>
      <c r="W4979" s="43">
        <f>IF(X4979=O4979,"MENOR",IF(X4979=S4979,"PROM[MEN-MED]","PROMEDIO"))</f>
        <v/>
      </c>
      <c r="X4979" s="163">
        <f>IF(V4979&lt;=300%,O4979,IF(AND(V4979&gt;100%,V4979&lt;=150%),S4979,R4979))</f>
        <v/>
      </c>
      <c r="Y4979" s="162">
        <f>ROUND(X4979,0)</f>
        <v/>
      </c>
    </row>
    <row r="4980" ht="15.75" customHeight="1">
      <c r="B4980" s="32" t="inlineStr">
        <is>
          <t>1.28</t>
        </is>
      </c>
      <c r="C4980" s="32" t="n">
        <v>8714199</v>
      </c>
      <c r="D4980" s="58" t="inlineStr">
        <is>
          <t xml:space="preserve">CAMBIO DE CONJUNTO DE LA BOMBA DEL SERVOFRENO CON ACUMULADOR </t>
        </is>
      </c>
      <c r="E4980" s="34" t="inlineStr">
        <is>
          <t xml:space="preserve">cambio de conjunto de la bomba del servofreno con acumulador </t>
        </is>
      </c>
      <c r="F4980" s="32" t="inlineStr">
        <is>
          <t>Unidad</t>
        </is>
      </c>
      <c r="G4980" s="35" t="inlineStr">
        <is>
          <t>suministro</t>
        </is>
      </c>
      <c r="H4980" s="159" t="n">
        <v>1094324</v>
      </c>
      <c r="I4980" s="37" t="n">
        <v>158.91</v>
      </c>
      <c r="J4980" s="37" t="n">
        <v>151.76</v>
      </c>
      <c r="K4980" s="160">
        <f>H4980*(I4980/J4980)</f>
        <v/>
      </c>
      <c r="L4980" s="159" t="n">
        <v>1345465.3128</v>
      </c>
      <c r="M4980" s="159" t="n">
        <v>1306277</v>
      </c>
      <c r="N4980" s="159" t="n">
        <v>1410779.16</v>
      </c>
      <c r="O4980" s="162">
        <f>MIN(K4980,L4980,M4980,N4980)</f>
        <v/>
      </c>
      <c r="P4980" s="162">
        <f>MAX(K4980,L4980,M4980,N4980)</f>
        <v/>
      </c>
      <c r="Q4980" s="162">
        <f>MEDIAN(K4980,L4980,M4980,N4980)</f>
        <v/>
      </c>
      <c r="R4980" s="162">
        <f>AVERAGE(K4980,L4980,M4980,N4980)</f>
        <v/>
      </c>
      <c r="S4980" s="162">
        <f>AVERAGE(O4980,Q4980)</f>
        <v/>
      </c>
      <c r="T4980" s="162">
        <f>AVERAGE(P4980,Q4980)</f>
        <v/>
      </c>
      <c r="U4980" s="41">
        <f>STDEVA(K4980,L4980,M4980,N4980)</f>
        <v/>
      </c>
      <c r="V4980" s="42">
        <f>U4980/Q4980</f>
        <v/>
      </c>
      <c r="W4980" s="43">
        <f>IF(X4980=O4980,"MENOR",IF(X4980=S4980,"PROM[MEN-MED]","PROMEDIO"))</f>
        <v/>
      </c>
      <c r="X4980" s="163">
        <f>IF(V4980&lt;=300%,O4980,IF(AND(V4980&gt;100%,V4980&lt;=150%),S4980,R4980))</f>
        <v/>
      </c>
      <c r="Y4980" s="162">
        <f>ROUND(X4980,0)</f>
        <v/>
      </c>
    </row>
    <row r="4981" ht="15.75" customHeight="1">
      <c r="B4981" s="32" t="inlineStr">
        <is>
          <t>1.29</t>
        </is>
      </c>
      <c r="C4981" s="32" t="n">
        <v>8714199</v>
      </c>
      <c r="D4981" s="58" t="inlineStr">
        <is>
          <t>CAMBIO DE TUBO DEL ACUMULADOR DEL FRENO NO.1</t>
        </is>
      </c>
      <c r="E4981" s="34" t="inlineStr">
        <is>
          <t>cambio de tubo del acumulador del freno no.1</t>
        </is>
      </c>
      <c r="F4981" s="32" t="inlineStr">
        <is>
          <t>Unidad</t>
        </is>
      </c>
      <c r="G4981" s="35" t="inlineStr">
        <is>
          <t>suministro</t>
        </is>
      </c>
      <c r="H4981" s="159" t="n">
        <v>1094324</v>
      </c>
      <c r="I4981" s="37" t="n">
        <v>158.91</v>
      </c>
      <c r="J4981" s="37" t="n">
        <v>151.76</v>
      </c>
      <c r="K4981" s="160">
        <f>H4981*(I4981/J4981)</f>
        <v/>
      </c>
      <c r="L4981" s="159" t="n">
        <v>1371093.7716</v>
      </c>
      <c r="M4981" s="159" t="n">
        <v>1331159</v>
      </c>
      <c r="N4981" s="159" t="n">
        <v>1437651.72</v>
      </c>
      <c r="O4981" s="162">
        <f>MIN(K4981,L4981,M4981,N4981)</f>
        <v/>
      </c>
      <c r="P4981" s="162">
        <f>MAX(K4981,L4981,M4981,N4981)</f>
        <v/>
      </c>
      <c r="Q4981" s="162">
        <f>MEDIAN(K4981,L4981,M4981,N4981)</f>
        <v/>
      </c>
      <c r="R4981" s="162">
        <f>AVERAGE(K4981,L4981,M4981,N4981)</f>
        <v/>
      </c>
      <c r="S4981" s="162">
        <f>AVERAGE(O4981,Q4981)</f>
        <v/>
      </c>
      <c r="T4981" s="162">
        <f>AVERAGE(P4981,Q4981)</f>
        <v/>
      </c>
      <c r="U4981" s="41">
        <f>STDEVA(K4981,L4981,M4981,N4981)</f>
        <v/>
      </c>
      <c r="V4981" s="42">
        <f>U4981/Q4981</f>
        <v/>
      </c>
      <c r="W4981" s="43">
        <f>IF(X4981=O4981,"MENOR",IF(X4981=S4981,"PROM[MEN-MED]","PROMEDIO"))</f>
        <v/>
      </c>
      <c r="X4981" s="163">
        <f>IF(V4981&lt;=300%,O4981,IF(AND(V4981&gt;100%,V4981&lt;=150%),S4981,R4981))</f>
        <v/>
      </c>
      <c r="Y4981" s="162">
        <f>ROUND(X4981,0)</f>
        <v/>
      </c>
    </row>
    <row r="4982" ht="15.75" customHeight="1">
      <c r="B4982" s="32" t="inlineStr">
        <is>
          <t>1.30</t>
        </is>
      </c>
      <c r="C4982" s="32" t="n">
        <v>8714199</v>
      </c>
      <c r="D4982" s="58" t="inlineStr">
        <is>
          <t>CAMBIO DE CONJUNTO DEL PEDAL DE CONTROL DEL FRENO DE ESTACIONAMIENTO</t>
        </is>
      </c>
      <c r="E4982" s="34" t="inlineStr">
        <is>
          <t>cambio de conjunto del pedal de control del freno de estacionamiento</t>
        </is>
      </c>
      <c r="F4982" s="32" t="inlineStr">
        <is>
          <t>Unidad</t>
        </is>
      </c>
      <c r="G4982" s="35" t="inlineStr">
        <is>
          <t>suministro</t>
        </is>
      </c>
      <c r="H4982" s="159" t="n">
        <v>683953</v>
      </c>
      <c r="I4982" s="37" t="n">
        <v>158.91</v>
      </c>
      <c r="J4982" s="37" t="n">
        <v>151.76</v>
      </c>
      <c r="K4982" s="160">
        <f>H4982*(I4982/J4982)</f>
        <v/>
      </c>
      <c r="L4982" s="159" t="n">
        <v>832907.4418</v>
      </c>
      <c r="M4982" s="159" t="n">
        <v>808648</v>
      </c>
      <c r="N4982" s="159" t="n">
        <v>873339.84</v>
      </c>
      <c r="O4982" s="162">
        <f>MIN(K4982,L4982,M4982,N4982)</f>
        <v/>
      </c>
      <c r="P4982" s="162">
        <f>MAX(K4982,L4982,M4982,N4982)</f>
        <v/>
      </c>
      <c r="Q4982" s="162">
        <f>MEDIAN(K4982,L4982,M4982,N4982)</f>
        <v/>
      </c>
      <c r="R4982" s="162">
        <f>AVERAGE(K4982,L4982,M4982,N4982)</f>
        <v/>
      </c>
      <c r="S4982" s="162">
        <f>AVERAGE(O4982,Q4982)</f>
        <v/>
      </c>
      <c r="T4982" s="162">
        <f>AVERAGE(P4982,Q4982)</f>
        <v/>
      </c>
      <c r="U4982" s="41">
        <f>STDEVA(K4982,L4982,M4982,N4982)</f>
        <v/>
      </c>
      <c r="V4982" s="42">
        <f>U4982/Q4982</f>
        <v/>
      </c>
      <c r="W4982" s="43">
        <f>IF(X4982=O4982,"MENOR",IF(X4982=S4982,"PROM[MEN-MED]","PROMEDIO"))</f>
        <v/>
      </c>
      <c r="X4982" s="163">
        <f>IF(V4982&lt;=300%,O4982,IF(AND(V4982&gt;100%,V4982&lt;=150%),S4982,R4982))</f>
        <v/>
      </c>
      <c r="Y4982" s="162">
        <f>ROUND(X4982,0)</f>
        <v/>
      </c>
    </row>
    <row r="4983" ht="15.75" customHeight="1">
      <c r="B4983" s="32" t="inlineStr">
        <is>
          <t>1.31</t>
        </is>
      </c>
      <c r="C4983" s="32" t="n">
        <v>8714199</v>
      </c>
      <c r="D4983" s="58" t="inlineStr">
        <is>
          <t>CAMBIO DE CONJUNTO DEL CABLE N° 1 DEL FRENO DE ESTACIONAMIENTO</t>
        </is>
      </c>
      <c r="E4983" s="34" t="inlineStr">
        <is>
          <t>cambio de conjunto del cable n° 1 del freno de estacionamiento</t>
        </is>
      </c>
      <c r="F4983" s="32" t="inlineStr">
        <is>
          <t>Unidad</t>
        </is>
      </c>
      <c r="G4983" s="35" t="inlineStr">
        <is>
          <t>suministro</t>
        </is>
      </c>
      <c r="H4983" s="159" t="n">
        <v>683953</v>
      </c>
      <c r="I4983" s="37" t="n">
        <v>158.91</v>
      </c>
      <c r="J4983" s="37" t="n">
        <v>151.76</v>
      </c>
      <c r="K4983" s="160">
        <f>H4983*(I4983/J4983)</f>
        <v/>
      </c>
      <c r="L4983" s="159" t="n">
        <v>856933.2205000001</v>
      </c>
      <c r="M4983" s="159" t="n">
        <v>831974</v>
      </c>
      <c r="N4983" s="159" t="n">
        <v>898531.92</v>
      </c>
      <c r="O4983" s="162">
        <f>MIN(K4983,L4983,M4983,N4983)</f>
        <v/>
      </c>
      <c r="P4983" s="162">
        <f>MAX(K4983,L4983,M4983,N4983)</f>
        <v/>
      </c>
      <c r="Q4983" s="162">
        <f>MEDIAN(K4983,L4983,M4983,N4983)</f>
        <v/>
      </c>
      <c r="R4983" s="162">
        <f>AVERAGE(K4983,L4983,M4983,N4983)</f>
        <v/>
      </c>
      <c r="S4983" s="162">
        <f>AVERAGE(O4983,Q4983)</f>
        <v/>
      </c>
      <c r="T4983" s="162">
        <f>AVERAGE(P4983,Q4983)</f>
        <v/>
      </c>
      <c r="U4983" s="41">
        <f>STDEVA(K4983,L4983,M4983,N4983)</f>
        <v/>
      </c>
      <c r="V4983" s="42">
        <f>U4983/Q4983</f>
        <v/>
      </c>
      <c r="W4983" s="43">
        <f>IF(X4983=O4983,"MENOR",IF(X4983=S4983,"PROM[MEN-MED]","PROMEDIO"))</f>
        <v/>
      </c>
      <c r="X4983" s="163">
        <f>IF(V4983&lt;=300%,O4983,IF(AND(V4983&gt;100%,V4983&lt;=150%),S4983,R4983))</f>
        <v/>
      </c>
      <c r="Y4983" s="162">
        <f>ROUND(X4983,0)</f>
        <v/>
      </c>
    </row>
    <row r="4984" ht="15.75" customHeight="1">
      <c r="B4984" s="32" t="inlineStr">
        <is>
          <t>1.32</t>
        </is>
      </c>
      <c r="C4984" s="32" t="n">
        <v>8714199</v>
      </c>
      <c r="D4984" s="58" t="inlineStr">
        <is>
          <t>CAMBIO DE COMPENSADOR DEL FRENO DE ESTACIONAMIENTO</t>
        </is>
      </c>
      <c r="E4984" s="34" t="inlineStr">
        <is>
          <t>cambio de compensador del freno de estacionamiento</t>
        </is>
      </c>
      <c r="F4984" s="32" t="inlineStr">
        <is>
          <t>Unidad</t>
        </is>
      </c>
      <c r="G4984" s="35" t="inlineStr">
        <is>
          <t>suministro</t>
        </is>
      </c>
      <c r="H4984" s="159" t="n">
        <v>683953</v>
      </c>
      <c r="I4984" s="37" t="n">
        <v>158.91</v>
      </c>
      <c r="J4984" s="37" t="n">
        <v>151.76</v>
      </c>
      <c r="K4984" s="160">
        <f>H4984*(I4984/J4984)</f>
        <v/>
      </c>
      <c r="L4984" s="159" t="n">
        <v>824898.1587</v>
      </c>
      <c r="M4984" s="159" t="n">
        <v>800872</v>
      </c>
      <c r="N4984" s="159" t="n">
        <v>864941.76</v>
      </c>
      <c r="O4984" s="162">
        <f>MIN(K4984,L4984,M4984,N4984)</f>
        <v/>
      </c>
      <c r="P4984" s="162">
        <f>MAX(K4984,L4984,M4984,N4984)</f>
        <v/>
      </c>
      <c r="Q4984" s="162">
        <f>MEDIAN(K4984,L4984,M4984,N4984)</f>
        <v/>
      </c>
      <c r="R4984" s="162">
        <f>AVERAGE(K4984,L4984,M4984,N4984)</f>
        <v/>
      </c>
      <c r="S4984" s="162">
        <f>AVERAGE(O4984,Q4984)</f>
        <v/>
      </c>
      <c r="T4984" s="162">
        <f>AVERAGE(P4984,Q4984)</f>
        <v/>
      </c>
      <c r="U4984" s="41">
        <f>STDEVA(K4984,L4984,M4984,N4984)</f>
        <v/>
      </c>
      <c r="V4984" s="42">
        <f>U4984/Q4984</f>
        <v/>
      </c>
      <c r="W4984" s="43">
        <f>IF(X4984=O4984,"MENOR",IF(X4984=S4984,"PROM[MEN-MED]","PROMEDIO"))</f>
        <v/>
      </c>
      <c r="X4984" s="163">
        <f>IF(V4984&lt;=300%,O4984,IF(AND(V4984&gt;100%,V4984&lt;=150%),S4984,R4984))</f>
        <v/>
      </c>
      <c r="Y4984" s="162">
        <f>ROUND(X4984,0)</f>
        <v/>
      </c>
    </row>
    <row r="4985" ht="15.75" customHeight="1">
      <c r="B4985" s="32" t="inlineStr">
        <is>
          <t>1.33</t>
        </is>
      </c>
      <c r="C4985" s="32" t="n">
        <v>8714199</v>
      </c>
      <c r="D4985" s="58" t="inlineStr">
        <is>
          <t>CAMBIO DE ABRAZADERA N° 3 DEL CABLE DEL FRENO DE ESTACIONAMIENTO N° 1</t>
        </is>
      </c>
      <c r="E4985" s="34" t="inlineStr">
        <is>
          <t>cambio de abrazadera n° 3 del cable del freno de estacionamiento n° 1</t>
        </is>
      </c>
      <c r="F4985" s="32" t="inlineStr">
        <is>
          <t>Unidad</t>
        </is>
      </c>
      <c r="G4985" s="35" t="inlineStr">
        <is>
          <t>suministro</t>
        </is>
      </c>
      <c r="H4985" s="159" t="n">
        <v>683953</v>
      </c>
      <c r="I4985" s="37" t="n">
        <v>158.91</v>
      </c>
      <c r="J4985" s="37" t="n">
        <v>151.76</v>
      </c>
      <c r="K4985" s="160">
        <f>H4985*(I4985/J4985)</f>
        <v/>
      </c>
      <c r="L4985" s="159" t="n">
        <v>848924.9727</v>
      </c>
      <c r="M4985" s="159" t="n">
        <v>824199</v>
      </c>
      <c r="N4985" s="159" t="n">
        <v>890134.92</v>
      </c>
      <c r="O4985" s="162">
        <f>MIN(K4985,L4985,M4985,N4985)</f>
        <v/>
      </c>
      <c r="P4985" s="162">
        <f>MAX(K4985,L4985,M4985,N4985)</f>
        <v/>
      </c>
      <c r="Q4985" s="162">
        <f>MEDIAN(K4985,L4985,M4985,N4985)</f>
        <v/>
      </c>
      <c r="R4985" s="162">
        <f>AVERAGE(K4985,L4985,M4985,N4985)</f>
        <v/>
      </c>
      <c r="S4985" s="162">
        <f>AVERAGE(O4985,Q4985)</f>
        <v/>
      </c>
      <c r="T4985" s="162">
        <f>AVERAGE(P4985,Q4985)</f>
        <v/>
      </c>
      <c r="U4985" s="41">
        <f>STDEVA(K4985,L4985,M4985,N4985)</f>
        <v/>
      </c>
      <c r="V4985" s="42">
        <f>U4985/Q4985</f>
        <v/>
      </c>
      <c r="W4985" s="43">
        <f>IF(X4985=O4985,"MENOR",IF(X4985=S4985,"PROM[MEN-MED]","PROMEDIO"))</f>
        <v/>
      </c>
      <c r="X4985" s="163">
        <f>IF(V4985&lt;=300%,O4985,IF(AND(V4985&gt;100%,V4985&lt;=150%),S4985,R4985))</f>
        <v/>
      </c>
      <c r="Y4985" s="162">
        <f>ROUND(X4985,0)</f>
        <v/>
      </c>
    </row>
    <row r="4986" ht="15.75" customHeight="1">
      <c r="B4986" s="32" t="inlineStr">
        <is>
          <t>1.34</t>
        </is>
      </c>
      <c r="C4986" s="32" t="n">
        <v>8714199</v>
      </c>
      <c r="D4986" s="58" t="inlineStr">
        <is>
          <t xml:space="preserve">CAMBIO DE PASADOR DEMUELLE DERETENCION DE LA ZAPATA DEL FRENO DE ESTACIONAMIENTO </t>
        </is>
      </c>
      <c r="E4986" s="34" t="inlineStr">
        <is>
          <t xml:space="preserve">cambio de pasador demuelle deretencion de la zapata del freno de estacionamiento </t>
        </is>
      </c>
      <c r="F4986" s="32" t="inlineStr">
        <is>
          <t>Unidad</t>
        </is>
      </c>
      <c r="G4986" s="35" t="inlineStr">
        <is>
          <t>suministro</t>
        </is>
      </c>
      <c r="H4986" s="159" t="n">
        <v>410372</v>
      </c>
      <c r="I4986" s="37" t="n">
        <v>158.91</v>
      </c>
      <c r="J4986" s="37" t="n">
        <v>151.76</v>
      </c>
      <c r="K4986" s="160">
        <f>H4986*(I4986/J4986)</f>
        <v/>
      </c>
      <c r="L4986" s="159" t="n">
        <v>509354.5695</v>
      </c>
      <c r="M4986" s="159" t="n">
        <v>494519</v>
      </c>
      <c r="N4986" s="159" t="n">
        <v>534080.52</v>
      </c>
      <c r="O4986" s="162">
        <f>MIN(K4986,L4986,M4986,N4986)</f>
        <v/>
      </c>
      <c r="P4986" s="162">
        <f>MAX(K4986,L4986,M4986,N4986)</f>
        <v/>
      </c>
      <c r="Q4986" s="162">
        <f>MEDIAN(K4986,L4986,M4986,N4986)</f>
        <v/>
      </c>
      <c r="R4986" s="162">
        <f>AVERAGE(K4986,L4986,M4986,N4986)</f>
        <v/>
      </c>
      <c r="S4986" s="162">
        <f>AVERAGE(O4986,Q4986)</f>
        <v/>
      </c>
      <c r="T4986" s="162">
        <f>AVERAGE(P4986,Q4986)</f>
        <v/>
      </c>
      <c r="U4986" s="41">
        <f>STDEVA(K4986,L4986,M4986,N4986)</f>
        <v/>
      </c>
      <c r="V4986" s="42">
        <f>U4986/Q4986</f>
        <v/>
      </c>
      <c r="W4986" s="43">
        <f>IF(X4986=O4986,"MENOR",IF(X4986=S4986,"PROM[MEN-MED]","PROMEDIO"))</f>
        <v/>
      </c>
      <c r="X4986" s="163">
        <f>IF(V4986&lt;=300%,O4986,IF(AND(V4986&gt;100%,V4986&lt;=150%),S4986,R4986))</f>
        <v/>
      </c>
      <c r="Y4986" s="162">
        <f>ROUND(X4986,0)</f>
        <v/>
      </c>
    </row>
    <row r="4987" ht="15.75" customHeight="1">
      <c r="B4987" s="32" t="inlineStr">
        <is>
          <t>1.35</t>
        </is>
      </c>
      <c r="C4987" s="32" t="n">
        <v>8714199</v>
      </c>
      <c r="D4987" s="58" t="inlineStr">
        <is>
          <t xml:space="preserve">CAMBIO DE MUELLE DE TENSION DE RETORNO DE LA ZAPATA DEL FRENO DE ESTACIONAMIENTO </t>
        </is>
      </c>
      <c r="E4987" s="34" t="inlineStr">
        <is>
          <t xml:space="preserve">cambio de muelle de tension de retorno de la zapata del freno de estacionamiento </t>
        </is>
      </c>
      <c r="F4987" s="32" t="inlineStr">
        <is>
          <t>Unidad</t>
        </is>
      </c>
      <c r="G4987" s="35" t="inlineStr">
        <is>
          <t>suministro</t>
        </is>
      </c>
      <c r="H4987" s="159" t="n">
        <v>410372</v>
      </c>
      <c r="I4987" s="37" t="n">
        <v>158.91</v>
      </c>
      <c r="J4987" s="37" t="n">
        <v>151.76</v>
      </c>
      <c r="K4987" s="160">
        <f>H4987*(I4987/J4987)</f>
        <v/>
      </c>
      <c r="L4987" s="159" t="n">
        <v>499744.665</v>
      </c>
      <c r="M4987" s="159" t="n">
        <v>485189</v>
      </c>
      <c r="N4987" s="159" t="n">
        <v>524004.12</v>
      </c>
      <c r="O4987" s="162">
        <f>MIN(K4987,L4987,M4987,N4987)</f>
        <v/>
      </c>
      <c r="P4987" s="162">
        <f>MAX(K4987,L4987,M4987,N4987)</f>
        <v/>
      </c>
      <c r="Q4987" s="162">
        <f>MEDIAN(K4987,L4987,M4987,N4987)</f>
        <v/>
      </c>
      <c r="R4987" s="162">
        <f>AVERAGE(K4987,L4987,M4987,N4987)</f>
        <v/>
      </c>
      <c r="S4987" s="162">
        <f>AVERAGE(O4987,Q4987)</f>
        <v/>
      </c>
      <c r="T4987" s="162">
        <f>AVERAGE(P4987,Q4987)</f>
        <v/>
      </c>
      <c r="U4987" s="41">
        <f>STDEVA(K4987,L4987,M4987,N4987)</f>
        <v/>
      </c>
      <c r="V4987" s="42">
        <f>U4987/Q4987</f>
        <v/>
      </c>
      <c r="W4987" s="43">
        <f>IF(X4987=O4987,"MENOR",IF(X4987=S4987,"PROM[MEN-MED]","PROMEDIO"))</f>
        <v/>
      </c>
      <c r="X4987" s="163">
        <f>IF(V4987&lt;=300%,O4987,IF(AND(V4987&gt;100%,V4987&lt;=150%),S4987,R4987))</f>
        <v/>
      </c>
      <c r="Y4987" s="162">
        <f>ROUND(X4987,0)</f>
        <v/>
      </c>
    </row>
    <row r="4988" ht="15.75" customHeight="1">
      <c r="B4988" s="32" t="inlineStr">
        <is>
          <t>1.36</t>
        </is>
      </c>
      <c r="C4988" s="32" t="n">
        <v>8714199</v>
      </c>
      <c r="D4988" s="58" t="inlineStr">
        <is>
          <t>CAMBIO DE MUELLE DE TENSION DE RETORNO DE LA ZAPATA DEL FRENO DE ESTACIONAMIENTO</t>
        </is>
      </c>
      <c r="E4988" s="34" t="inlineStr">
        <is>
          <t xml:space="preserve">cambio de juego de tornillo de ajuste de la zapata del freno de estacionamiento </t>
        </is>
      </c>
      <c r="F4988" s="32" t="inlineStr">
        <is>
          <t>Unidad</t>
        </is>
      </c>
      <c r="G4988" s="35" t="inlineStr">
        <is>
          <t>suministro</t>
        </is>
      </c>
      <c r="H4988" s="159" t="n">
        <v>410372</v>
      </c>
      <c r="I4988" s="37" t="n">
        <v>158.91</v>
      </c>
      <c r="J4988" s="37" t="n">
        <v>151.76</v>
      </c>
      <c r="K4988" s="160">
        <f>H4988*(I4988/J4988)</f>
        <v/>
      </c>
      <c r="L4988" s="159" t="n">
        <v>514160.5511</v>
      </c>
      <c r="M4988" s="159" t="n">
        <v>499185</v>
      </c>
      <c r="N4988" s="159" t="n">
        <v>539119.8</v>
      </c>
      <c r="O4988" s="162">
        <f>MIN(K4988,L4988,M4988,N4988)</f>
        <v/>
      </c>
      <c r="P4988" s="162">
        <f>MAX(K4988,L4988,M4988,N4988)</f>
        <v/>
      </c>
      <c r="Q4988" s="162">
        <f>MEDIAN(K4988,L4988,M4988,N4988)</f>
        <v/>
      </c>
      <c r="R4988" s="162">
        <f>AVERAGE(K4988,L4988,M4988,N4988)</f>
        <v/>
      </c>
      <c r="S4988" s="162">
        <f>AVERAGE(O4988,Q4988)</f>
        <v/>
      </c>
      <c r="T4988" s="162">
        <f>AVERAGE(P4988,Q4988)</f>
        <v/>
      </c>
      <c r="U4988" s="41">
        <f>STDEVA(K4988,L4988,M4988,N4988)</f>
        <v/>
      </c>
      <c r="V4988" s="42">
        <f>U4988/Q4988</f>
        <v/>
      </c>
      <c r="W4988" s="43">
        <f>IF(X4988=O4988,"MENOR",IF(X4988=S4988,"PROM[MEN-MED]","PROMEDIO"))</f>
        <v/>
      </c>
      <c r="X4988" s="163">
        <f>IF(V4988&lt;=300%,O4988,IF(AND(V4988&gt;100%,V4988&lt;=150%),S4988,R4988))</f>
        <v/>
      </c>
      <c r="Y4988" s="162">
        <f>ROUND(X4988,0)</f>
        <v/>
      </c>
    </row>
    <row r="4989" ht="15.75" customHeight="1">
      <c r="B4989" s="32" t="inlineStr">
        <is>
          <t>1.37</t>
        </is>
      </c>
      <c r="C4989" s="32" t="n">
        <v>8714199</v>
      </c>
      <c r="D4989" s="58" t="inlineStr">
        <is>
          <t xml:space="preserve">CAMBIO DE TIRANTE IZQUIERDO DE LA ZAPATA DEL FRENO DE EESTACIONAMIENTO </t>
        </is>
      </c>
      <c r="E4989" s="34" t="inlineStr">
        <is>
          <t xml:space="preserve">cambio de tirante izquierdo de la zapata del freno de eestacionamiento </t>
        </is>
      </c>
      <c r="F4989" s="32" t="inlineStr">
        <is>
          <t>Unidad</t>
        </is>
      </c>
      <c r="G4989" s="35" t="inlineStr">
        <is>
          <t>suministro</t>
        </is>
      </c>
      <c r="H4989" s="159" t="n">
        <v>410372</v>
      </c>
      <c r="I4989" s="37" t="n">
        <v>158.91</v>
      </c>
      <c r="J4989" s="37" t="n">
        <v>151.76</v>
      </c>
      <c r="K4989" s="160">
        <f>H4989*(I4989/J4989)</f>
        <v/>
      </c>
      <c r="L4989" s="159" t="n">
        <v>494938.6953</v>
      </c>
      <c r="M4989" s="159" t="n">
        <v>480523</v>
      </c>
      <c r="N4989" s="159" t="n">
        <v>518964.84</v>
      </c>
      <c r="O4989" s="162">
        <f>MIN(K4989,L4989,M4989,N4989)</f>
        <v/>
      </c>
      <c r="P4989" s="162">
        <f>MAX(K4989,L4989,M4989,N4989)</f>
        <v/>
      </c>
      <c r="Q4989" s="162">
        <f>MEDIAN(K4989,L4989,M4989,N4989)</f>
        <v/>
      </c>
      <c r="R4989" s="162">
        <f>AVERAGE(K4989,L4989,M4989,N4989)</f>
        <v/>
      </c>
      <c r="S4989" s="162">
        <f>AVERAGE(O4989,Q4989)</f>
        <v/>
      </c>
      <c r="T4989" s="162">
        <f>AVERAGE(P4989,Q4989)</f>
        <v/>
      </c>
      <c r="U4989" s="41">
        <f>STDEVA(K4989,L4989,M4989,N4989)</f>
        <v/>
      </c>
      <c r="V4989" s="42">
        <f>U4989/Q4989</f>
        <v/>
      </c>
      <c r="W4989" s="43">
        <f>IF(X4989=O4989,"MENOR",IF(X4989=S4989,"PROM[MEN-MED]","PROMEDIO"))</f>
        <v/>
      </c>
      <c r="X4989" s="163">
        <f>IF(V4989&lt;=300%,O4989,IF(AND(V4989&gt;100%,V4989&lt;=150%),S4989,R4989))</f>
        <v/>
      </c>
      <c r="Y4989" s="162">
        <f>ROUND(X4989,0)</f>
        <v/>
      </c>
    </row>
    <row r="4990" ht="15.75" customHeight="1">
      <c r="B4990" s="32" t="inlineStr">
        <is>
          <t>1.38</t>
        </is>
      </c>
      <c r="C4990" s="32" t="n">
        <v>8714199</v>
      </c>
      <c r="D4990" s="58" t="inlineStr">
        <is>
          <t xml:space="preserve">CAMBIO DE TIRANTE DERECHO DE LA ZAPATA DEL FRENO DE EESTACIONAMIENTO </t>
        </is>
      </c>
      <c r="E4990" s="34" t="inlineStr">
        <is>
          <t xml:space="preserve">cambio de tirante derecho de la zapata del freno de eestacionamiento </t>
        </is>
      </c>
      <c r="F4990" s="32" t="inlineStr">
        <is>
          <t>Unidad</t>
        </is>
      </c>
      <c r="G4990" s="35" t="inlineStr">
        <is>
          <t>suministro</t>
        </is>
      </c>
      <c r="H4990" s="159" t="n">
        <v>410372</v>
      </c>
      <c r="I4990" s="37" t="n">
        <v>158.91</v>
      </c>
      <c r="J4990" s="37" t="n">
        <v>151.76</v>
      </c>
      <c r="K4990" s="160">
        <f>H4990*(I4990/J4990)</f>
        <v/>
      </c>
      <c r="L4990" s="159" t="n">
        <v>494938.6953</v>
      </c>
      <c r="M4990" s="159" t="n">
        <v>480523</v>
      </c>
      <c r="N4990" s="159" t="n">
        <v>518964.84</v>
      </c>
      <c r="O4990" s="162">
        <f>MIN(K4990,L4990,M4990,N4990)</f>
        <v/>
      </c>
      <c r="P4990" s="162">
        <f>MAX(K4990,L4990,M4990,N4990)</f>
        <v/>
      </c>
      <c r="Q4990" s="162">
        <f>MEDIAN(K4990,L4990,M4990,N4990)</f>
        <v/>
      </c>
      <c r="R4990" s="162">
        <f>AVERAGE(K4990,L4990,M4990,N4990)</f>
        <v/>
      </c>
      <c r="S4990" s="162">
        <f>AVERAGE(O4990,Q4990)</f>
        <v/>
      </c>
      <c r="T4990" s="162">
        <f>AVERAGE(P4990,Q4990)</f>
        <v/>
      </c>
      <c r="U4990" s="41">
        <f>STDEVA(K4990,L4990,M4990,N4990)</f>
        <v/>
      </c>
      <c r="V4990" s="42">
        <f>U4990/Q4990</f>
        <v/>
      </c>
      <c r="W4990" s="43">
        <f>IF(X4990=O4990,"MENOR",IF(X4990=S4990,"PROM[MEN-MED]","PROMEDIO"))</f>
        <v/>
      </c>
      <c r="X4990" s="163">
        <f>IF(V4990&lt;=300%,O4990,IF(AND(V4990&gt;100%,V4990&lt;=150%),S4990,R4990))</f>
        <v/>
      </c>
      <c r="Y4990" s="162">
        <f>ROUND(X4990,0)</f>
        <v/>
      </c>
    </row>
    <row r="4991" ht="15.75" customHeight="1">
      <c r="B4991" s="26" t="inlineStr">
        <is>
          <t>2.</t>
        </is>
      </c>
      <c r="C4991" s="142" t="inlineStr">
        <is>
          <t>SISTEMA DE SUSPENSIÓN</t>
        </is>
      </c>
      <c r="H4991" s="157" t="n"/>
      <c r="I4991" s="29" t="n"/>
      <c r="J4991" s="29" t="n"/>
      <c r="K4991" s="157" t="n"/>
      <c r="L4991" s="157" t="n"/>
      <c r="M4991" s="157" t="n"/>
      <c r="N4991" s="157" t="n"/>
      <c r="O4991" s="29" t="n"/>
      <c r="P4991" s="29" t="n"/>
      <c r="Q4991" s="29" t="n"/>
      <c r="R4991" s="29" t="n"/>
      <c r="S4991" s="29" t="n"/>
      <c r="T4991" s="29" t="n"/>
      <c r="U4991" s="29" t="n"/>
      <c r="V4991" s="75" t="n"/>
      <c r="W4991" s="29" t="n"/>
      <c r="X4991" s="29" t="n"/>
      <c r="Y4991" s="29" t="n"/>
    </row>
    <row r="4992" ht="15.75" customHeight="1">
      <c r="B4992" s="32" t="inlineStr">
        <is>
          <t>2.1</t>
        </is>
      </c>
      <c r="C4992" s="32" t="n">
        <v>8714199</v>
      </c>
      <c r="D4992" s="59" t="inlineStr">
        <is>
          <t xml:space="preserve">CAMBIO DE JUEGO DE AMORTIGUADORES DELANTEROS </t>
        </is>
      </c>
      <c r="E4992" s="34" t="inlineStr">
        <is>
          <t xml:space="preserve">cambio de juego de amortiguadores delanteros </t>
        </is>
      </c>
      <c r="F4992" s="32" t="inlineStr">
        <is>
          <t>Unidad</t>
        </is>
      </c>
      <c r="G4992" s="35" t="inlineStr">
        <is>
          <t>suministro</t>
        </is>
      </c>
      <c r="H4992" s="159" t="n">
        <v>483552</v>
      </c>
      <c r="I4992" s="37" t="n">
        <v>158.91</v>
      </c>
      <c r="J4992" s="37" t="n">
        <v>151.76</v>
      </c>
      <c r="K4992" s="160">
        <f>H4992*(I4992/J4992)</f>
        <v/>
      </c>
      <c r="L4992" s="159" t="n">
        <v>1009099.2345</v>
      </c>
      <c r="M4992" s="159" t="n">
        <v>979708</v>
      </c>
      <c r="N4992" s="159" t="n">
        <v>1058084.64</v>
      </c>
      <c r="O4992" s="162">
        <f>MIN(K4992,L4992,M4992,N4992)</f>
        <v/>
      </c>
      <c r="P4992" s="162">
        <f>MAX(K4992,L4992,M4992,N4992)</f>
        <v/>
      </c>
      <c r="Q4992" s="162">
        <f>MEDIAN(K4992,L4992,M4992,N4992)</f>
        <v/>
      </c>
      <c r="R4992" s="162">
        <f>AVERAGE(K4992,L4992,M4992,N4992)</f>
        <v/>
      </c>
      <c r="S4992" s="162">
        <f>AVERAGE(O4992,Q4992)</f>
        <v/>
      </c>
      <c r="T4992" s="162">
        <f>AVERAGE(P4992,Q4992)</f>
        <v/>
      </c>
      <c r="U4992" s="41">
        <f>STDEVA(K4992,L4992,M4992,N4992)</f>
        <v/>
      </c>
      <c r="V4992" s="42">
        <f>U4992/Q4992</f>
        <v/>
      </c>
      <c r="W4992" s="43">
        <f>IF(X4992=O4992,"MENOR",IF(X4992=S4992,"PROM[MEN-MED]","PROMEDIO"))</f>
        <v/>
      </c>
      <c r="X4992" s="163">
        <f>IF(V4992&lt;=300%,O4992,IF(AND(V4992&gt;100%,V4992&lt;=150%),S4992,R4992))</f>
        <v/>
      </c>
      <c r="Y4992" s="162">
        <f>ROUND(X4992,0)</f>
        <v/>
      </c>
    </row>
    <row r="4993" ht="15.75" customHeight="1">
      <c r="B4993" s="32" t="inlineStr">
        <is>
          <t>2.2</t>
        </is>
      </c>
      <c r="C4993" s="32" t="n">
        <v>8714199</v>
      </c>
      <c r="D4993" s="59" t="inlineStr">
        <is>
          <t xml:space="preserve">CAMBIO DE MUELLE ESPIRARAL DELANTERO IZQUIEREDO </t>
        </is>
      </c>
      <c r="E4993" s="34" t="inlineStr">
        <is>
          <t xml:space="preserve">cambio de muelle espiraral delantero izquieredo </t>
        </is>
      </c>
      <c r="F4993" s="32" t="inlineStr">
        <is>
          <t>Unidad</t>
        </is>
      </c>
      <c r="G4993" s="35" t="inlineStr">
        <is>
          <t>suministro</t>
        </is>
      </c>
      <c r="H4993" s="159" t="n">
        <v>542640</v>
      </c>
      <c r="I4993" s="37" t="n">
        <v>158.91</v>
      </c>
      <c r="J4993" s="37" t="n">
        <v>151.76</v>
      </c>
      <c r="K4993" s="160">
        <f>H4993*(I4993/J4993)</f>
        <v/>
      </c>
      <c r="L4993" s="159" t="n">
        <v>672733.1681</v>
      </c>
      <c r="M4993" s="159" t="n">
        <v>653139</v>
      </c>
      <c r="N4993" s="159" t="n">
        <v>705390.12</v>
      </c>
      <c r="O4993" s="162">
        <f>MIN(K4993,L4993,M4993,N4993)</f>
        <v/>
      </c>
      <c r="P4993" s="162">
        <f>MAX(K4993,L4993,M4993,N4993)</f>
        <v/>
      </c>
      <c r="Q4993" s="162">
        <f>MEDIAN(K4993,L4993,M4993,N4993)</f>
        <v/>
      </c>
      <c r="R4993" s="162">
        <f>AVERAGE(K4993,L4993,M4993,N4993)</f>
        <v/>
      </c>
      <c r="S4993" s="162">
        <f>AVERAGE(O4993,Q4993)</f>
        <v/>
      </c>
      <c r="T4993" s="162">
        <f>AVERAGE(P4993,Q4993)</f>
        <v/>
      </c>
      <c r="U4993" s="41">
        <f>STDEVA(K4993,L4993,M4993,N4993)</f>
        <v/>
      </c>
      <c r="V4993" s="42">
        <f>U4993/Q4993</f>
        <v/>
      </c>
      <c r="W4993" s="43">
        <f>IF(X4993=O4993,"MENOR",IF(X4993=S4993,"PROM[MEN-MED]","PROMEDIO"))</f>
        <v/>
      </c>
      <c r="X4993" s="163">
        <f>IF(V4993&lt;=300%,O4993,IF(AND(V4993&gt;100%,V4993&lt;=150%),S4993,R4993))</f>
        <v/>
      </c>
      <c r="Y4993" s="162">
        <f>ROUND(X4993,0)</f>
        <v/>
      </c>
    </row>
    <row r="4994" ht="15.75" customHeight="1">
      <c r="B4994" s="32" t="inlineStr">
        <is>
          <t>2.3</t>
        </is>
      </c>
      <c r="C4994" s="32" t="n">
        <v>8714199</v>
      </c>
      <c r="D4994" s="59" t="inlineStr">
        <is>
          <t>CAMBIO DE MUELLE ESPIRARAL DELANTERO DERECHO</t>
        </is>
      </c>
      <c r="E4994" s="34" t="inlineStr">
        <is>
          <t>cambio de muelle espiraral delantero derecho</t>
        </is>
      </c>
      <c r="F4994" s="32" t="inlineStr">
        <is>
          <t>Juego</t>
        </is>
      </c>
      <c r="G4994" s="35" t="inlineStr">
        <is>
          <t>suministro</t>
        </is>
      </c>
      <c r="H4994" s="159" t="n">
        <v>542640</v>
      </c>
      <c r="I4994" s="37" t="n">
        <v>158.91</v>
      </c>
      <c r="J4994" s="37" t="n">
        <v>151.76</v>
      </c>
      <c r="K4994" s="160">
        <f>H4994*(I4994/J4994)</f>
        <v/>
      </c>
      <c r="L4994" s="159" t="n">
        <v>679139.7711</v>
      </c>
      <c r="M4994" s="159" t="n">
        <v>659359</v>
      </c>
      <c r="N4994" s="159" t="n">
        <v>712107.72</v>
      </c>
      <c r="O4994" s="162">
        <f>MIN(K4994,L4994,M4994,N4994)</f>
        <v/>
      </c>
      <c r="P4994" s="162">
        <f>MAX(K4994,L4994,M4994,N4994)</f>
        <v/>
      </c>
      <c r="Q4994" s="162">
        <f>MEDIAN(K4994,L4994,M4994,N4994)</f>
        <v/>
      </c>
      <c r="R4994" s="162">
        <f>AVERAGE(K4994,L4994,M4994,N4994)</f>
        <v/>
      </c>
      <c r="S4994" s="162">
        <f>AVERAGE(O4994,Q4994)</f>
        <v/>
      </c>
      <c r="T4994" s="162">
        <f>AVERAGE(P4994,Q4994)</f>
        <v/>
      </c>
      <c r="U4994" s="41">
        <f>STDEVA(K4994,L4994,M4994,N4994)</f>
        <v/>
      </c>
      <c r="V4994" s="42">
        <f>U4994/Q4994</f>
        <v/>
      </c>
      <c r="W4994" s="43">
        <f>IF(X4994=O4994,"MENOR",IF(X4994=S4994,"PROM[MEN-MED]","PROMEDIO"))</f>
        <v/>
      </c>
      <c r="X4994" s="163">
        <f>IF(V4994&lt;=300%,O4994,IF(AND(V4994&gt;100%,V4994&lt;=150%),S4994,R4994))</f>
        <v/>
      </c>
      <c r="Y4994" s="162">
        <f>ROUND(X4994,0)</f>
        <v/>
      </c>
    </row>
    <row r="4995" ht="15.75" customHeight="1">
      <c r="B4995" s="32" t="inlineStr">
        <is>
          <t>2.4</t>
        </is>
      </c>
      <c r="C4995" s="32" t="n">
        <v>8714199</v>
      </c>
      <c r="D4995" s="59" t="inlineStr">
        <is>
          <t xml:space="preserve">CAMBIO DE RETEN DEL ELEMENTO DE AMORTIGUACION DEL AMORTIGIADOR DELANTERO </t>
        </is>
      </c>
      <c r="E4995" s="34" t="inlineStr">
        <is>
          <t xml:space="preserve">cambio de reten del elemento de amortiguacion del amortigiador delantero </t>
        </is>
      </c>
      <c r="F4995" s="32" t="inlineStr">
        <is>
          <t>Juego</t>
        </is>
      </c>
      <c r="G4995" s="35" t="inlineStr">
        <is>
          <t>suministro</t>
        </is>
      </c>
      <c r="H4995" s="159" t="n">
        <v>820743</v>
      </c>
      <c r="I4995" s="37" t="n">
        <v>158.91</v>
      </c>
      <c r="J4995" s="37" t="n">
        <v>151.76</v>
      </c>
      <c r="K4995" s="160">
        <f>H4995*(I4995/J4995)</f>
        <v/>
      </c>
      <c r="L4995" s="159" t="n">
        <v>999488.3066</v>
      </c>
      <c r="M4995" s="159" t="n">
        <v>970377</v>
      </c>
      <c r="N4995" s="159" t="n">
        <v>1048007.16</v>
      </c>
      <c r="O4995" s="162">
        <f>MIN(K4995,L4995,M4995,N4995)</f>
        <v/>
      </c>
      <c r="P4995" s="162">
        <f>MAX(K4995,L4995,M4995,N4995)</f>
        <v/>
      </c>
      <c r="Q4995" s="162">
        <f>MEDIAN(K4995,L4995,M4995,N4995)</f>
        <v/>
      </c>
      <c r="R4995" s="162">
        <f>AVERAGE(K4995,L4995,M4995,N4995)</f>
        <v/>
      </c>
      <c r="S4995" s="162">
        <f>AVERAGE(O4995,Q4995)</f>
        <v/>
      </c>
      <c r="T4995" s="162">
        <f>AVERAGE(P4995,Q4995)</f>
        <v/>
      </c>
      <c r="U4995" s="41">
        <f>STDEVA(K4995,L4995,M4995,N4995)</f>
        <v/>
      </c>
      <c r="V4995" s="42">
        <f>U4995/Q4995</f>
        <v/>
      </c>
      <c r="W4995" s="43">
        <f>IF(X4995=O4995,"MENOR",IF(X4995=S4995,"PROM[MEN-MED]","PROMEDIO"))</f>
        <v/>
      </c>
      <c r="X4995" s="163">
        <f>IF(V4995&lt;=300%,O4995,IF(AND(V4995&gt;100%,V4995&lt;=150%),S4995,R4995))</f>
        <v/>
      </c>
      <c r="Y4995" s="162">
        <f>ROUND(X4995,0)</f>
        <v/>
      </c>
    </row>
    <row r="4996" ht="15.75" customHeight="1">
      <c r="B4996" s="32" t="inlineStr">
        <is>
          <t>2.5</t>
        </is>
      </c>
      <c r="C4996" s="32" t="n">
        <v>8714199</v>
      </c>
      <c r="D4996" s="59" t="inlineStr">
        <is>
          <t xml:space="preserve">CAMBIO DE SUBCONJUNTO DEL SOPORTE DE LA SUSPENSION DELANTERA IZQUIERDA </t>
        </is>
      </c>
      <c r="E4996" s="34" t="inlineStr">
        <is>
          <t xml:space="preserve">cambio de subconjunto del soporte de la suspension delantera izquierda </t>
        </is>
      </c>
      <c r="F4996" s="32" t="inlineStr">
        <is>
          <t>Juego</t>
        </is>
      </c>
      <c r="G4996" s="35" t="inlineStr">
        <is>
          <t>suministro</t>
        </is>
      </c>
      <c r="H4996" s="159" t="n">
        <v>820743</v>
      </c>
      <c r="I4996" s="37" t="n">
        <v>158.91</v>
      </c>
      <c r="J4996" s="37" t="n">
        <v>151.76</v>
      </c>
      <c r="K4996" s="160">
        <f>H4996*(I4996/J4996)</f>
        <v/>
      </c>
      <c r="L4996" s="159" t="n">
        <v>989878.414</v>
      </c>
      <c r="M4996" s="159" t="n">
        <v>961047</v>
      </c>
      <c r="N4996" s="159" t="n">
        <v>1037930.76</v>
      </c>
      <c r="O4996" s="162">
        <f>MIN(K4996,L4996,M4996,N4996)</f>
        <v/>
      </c>
      <c r="P4996" s="162">
        <f>MAX(K4996,L4996,M4996,N4996)</f>
        <v/>
      </c>
      <c r="Q4996" s="162">
        <f>MEDIAN(K4996,L4996,M4996,N4996)</f>
        <v/>
      </c>
      <c r="R4996" s="162">
        <f>AVERAGE(K4996,L4996,M4996,N4996)</f>
        <v/>
      </c>
      <c r="S4996" s="162">
        <f>AVERAGE(O4996,Q4996)</f>
        <v/>
      </c>
      <c r="T4996" s="162">
        <f>AVERAGE(P4996,Q4996)</f>
        <v/>
      </c>
      <c r="U4996" s="41">
        <f>STDEVA(K4996,L4996,M4996,N4996)</f>
        <v/>
      </c>
      <c r="V4996" s="42">
        <f>U4996/Q4996</f>
        <v/>
      </c>
      <c r="W4996" s="43">
        <f>IF(X4996=O4996,"MENOR",IF(X4996=S4996,"PROM[MEN-MED]","PROMEDIO"))</f>
        <v/>
      </c>
      <c r="X4996" s="163">
        <f>IF(V4996&lt;=300%,O4996,IF(AND(V4996&gt;100%,V4996&lt;=150%),S4996,R4996))</f>
        <v/>
      </c>
      <c r="Y4996" s="162">
        <f>ROUND(X4996,0)</f>
        <v/>
      </c>
    </row>
    <row r="4997" ht="15.75" customHeight="1">
      <c r="B4997" s="32" t="inlineStr">
        <is>
          <t>2.6</t>
        </is>
      </c>
      <c r="C4997" s="32" t="n">
        <v>8714199</v>
      </c>
      <c r="D4997" s="59" t="inlineStr">
        <is>
          <t>CAMBIO DE SUBCONJUNTO DEL SOPORTE DE LA SUSPENSION DELANTERA DERECHA</t>
        </is>
      </c>
      <c r="E4997" s="34" t="inlineStr">
        <is>
          <t>cambio de subconjunto del soporte de la suspension delantera derecha</t>
        </is>
      </c>
      <c r="F4997" s="32" t="inlineStr">
        <is>
          <t>Juego</t>
        </is>
      </c>
      <c r="G4997" s="35" t="inlineStr">
        <is>
          <t>suministro</t>
        </is>
      </c>
      <c r="H4997" s="159" t="n">
        <v>547162</v>
      </c>
      <c r="I4997" s="37" t="n">
        <v>158.91</v>
      </c>
      <c r="J4997" s="37" t="n">
        <v>151.76</v>
      </c>
      <c r="K4997" s="160">
        <f>H4997*(I4997/J4997)</f>
        <v/>
      </c>
      <c r="L4997" s="159" t="n">
        <v>685546.3741</v>
      </c>
      <c r="M4997" s="159" t="n">
        <v>665579</v>
      </c>
      <c r="N4997" s="159" t="n">
        <v>718825.3199999999</v>
      </c>
      <c r="O4997" s="162">
        <f>MIN(K4997,L4997,M4997,N4997)</f>
        <v/>
      </c>
      <c r="P4997" s="162">
        <f>MAX(K4997,L4997,M4997,N4997)</f>
        <v/>
      </c>
      <c r="Q4997" s="162">
        <f>MEDIAN(K4997,L4997,M4997,N4997)</f>
        <v/>
      </c>
      <c r="R4997" s="162">
        <f>AVERAGE(K4997,L4997,M4997,N4997)</f>
        <v/>
      </c>
      <c r="S4997" s="162">
        <f>AVERAGE(O4997,Q4997)</f>
        <v/>
      </c>
      <c r="T4997" s="162">
        <f>AVERAGE(P4997,Q4997)</f>
        <v/>
      </c>
      <c r="U4997" s="41">
        <f>STDEVA(K4997,L4997,M4997,N4997)</f>
        <v/>
      </c>
      <c r="V4997" s="42">
        <f>U4997/Q4997</f>
        <v/>
      </c>
      <c r="W4997" s="43">
        <f>IF(X4997=O4997,"MENOR",IF(X4997=S4997,"PROM[MEN-MED]","PROMEDIO"))</f>
        <v/>
      </c>
      <c r="X4997" s="163">
        <f>IF(V4997&lt;=300%,O4997,IF(AND(V4997&gt;100%,V4997&lt;=150%),S4997,R4997))</f>
        <v/>
      </c>
      <c r="Y4997" s="162">
        <f>ROUND(X4997,0)</f>
        <v/>
      </c>
    </row>
    <row r="4998" ht="15.75" customHeight="1">
      <c r="B4998" s="32" t="inlineStr">
        <is>
          <t>2.7</t>
        </is>
      </c>
      <c r="C4998" s="32" t="n">
        <v>8714199</v>
      </c>
      <c r="D4998" s="59" t="inlineStr">
        <is>
          <t>CAMBIO DE ELEMENTO DE AMORTIGUACION DEL AMORTIGUADOR DELANTERO NO.1</t>
        </is>
      </c>
      <c r="E4998" s="34" t="inlineStr">
        <is>
          <t>cambio de elemento de amortiguacion del amortiguador delantero no.1</t>
        </is>
      </c>
      <c r="F4998" s="32" t="inlineStr">
        <is>
          <t>Juego</t>
        </is>
      </c>
      <c r="G4998" s="35" t="inlineStr">
        <is>
          <t>suministro</t>
        </is>
      </c>
      <c r="H4998" s="159" t="n">
        <v>547162</v>
      </c>
      <c r="I4998" s="37" t="n">
        <v>158.91</v>
      </c>
      <c r="J4998" s="37" t="n">
        <v>151.76</v>
      </c>
      <c r="K4998" s="160">
        <f>H4998*(I4998/J4998)</f>
        <v/>
      </c>
      <c r="L4998" s="159" t="n">
        <v>666325.5416999999</v>
      </c>
      <c r="M4998" s="159" t="n">
        <v>646918</v>
      </c>
      <c r="N4998" s="159" t="n">
        <v>698671.4399999999</v>
      </c>
      <c r="O4998" s="162">
        <f>MIN(K4998,L4998,M4998,N4998)</f>
        <v/>
      </c>
      <c r="P4998" s="162">
        <f>MAX(K4998,L4998,M4998,N4998)</f>
        <v/>
      </c>
      <c r="Q4998" s="162">
        <f>MEDIAN(K4998,L4998,M4998,N4998)</f>
        <v/>
      </c>
      <c r="R4998" s="162">
        <f>AVERAGE(K4998,L4998,M4998,N4998)</f>
        <v/>
      </c>
      <c r="S4998" s="162">
        <f>AVERAGE(O4998,Q4998)</f>
        <v/>
      </c>
      <c r="T4998" s="162">
        <f>AVERAGE(P4998,Q4998)</f>
        <v/>
      </c>
      <c r="U4998" s="41">
        <f>STDEVA(K4998,L4998,M4998,N4998)</f>
        <v/>
      </c>
      <c r="V4998" s="42">
        <f>U4998/Q4998</f>
        <v/>
      </c>
      <c r="W4998" s="43">
        <f>IF(X4998=O4998,"MENOR",IF(X4998=S4998,"PROM[MEN-MED]","PROMEDIO"))</f>
        <v/>
      </c>
      <c r="X4998" s="163">
        <f>IF(V4998&lt;=300%,O4998,IF(AND(V4998&gt;100%,V4998&lt;=150%),S4998,R4998))</f>
        <v/>
      </c>
      <c r="Y4998" s="162">
        <f>ROUND(X4998,0)</f>
        <v/>
      </c>
    </row>
    <row r="4999" ht="15.75" customHeight="1">
      <c r="B4999" s="32" t="inlineStr">
        <is>
          <t>2.8</t>
        </is>
      </c>
      <c r="C4999" s="32" t="n">
        <v>8714199</v>
      </c>
      <c r="D4999" s="59" t="inlineStr">
        <is>
          <t xml:space="preserve">CAMBIO DE RETEN DEL ELEMENTO DE AMORTIGUACION DEL AMORTIGIADOR DELANTERO </t>
        </is>
      </c>
      <c r="E4999" s="34" t="inlineStr">
        <is>
          <t xml:space="preserve">cambio de reten del elemento de amortiguacion del amortigiador delantero </t>
        </is>
      </c>
      <c r="F4999" s="32" t="inlineStr">
        <is>
          <t>Juego</t>
        </is>
      </c>
      <c r="G4999" s="35" t="inlineStr">
        <is>
          <t>suministro</t>
        </is>
      </c>
      <c r="H4999" s="159" t="n">
        <v>547162</v>
      </c>
      <c r="I4999" s="37" t="n">
        <v>158.91</v>
      </c>
      <c r="J4999" s="37" t="n">
        <v>151.76</v>
      </c>
      <c r="K4999" s="160">
        <f>H4999*(I4999/J4999)</f>
        <v/>
      </c>
      <c r="L4999" s="159" t="n">
        <v>672733.1681</v>
      </c>
      <c r="M4999" s="159" t="n">
        <v>653139</v>
      </c>
      <c r="N4999" s="159" t="n">
        <v>705390.12</v>
      </c>
      <c r="O4999" s="162">
        <f>MIN(K4999,L4999,M4999,N4999)</f>
        <v/>
      </c>
      <c r="P4999" s="162">
        <f>MAX(K4999,L4999,M4999,N4999)</f>
        <v/>
      </c>
      <c r="Q4999" s="162">
        <f>MEDIAN(K4999,L4999,M4999,N4999)</f>
        <v/>
      </c>
      <c r="R4999" s="162">
        <f>AVERAGE(K4999,L4999,M4999,N4999)</f>
        <v/>
      </c>
      <c r="S4999" s="162">
        <f>AVERAGE(O4999,Q4999)</f>
        <v/>
      </c>
      <c r="T4999" s="162">
        <f>AVERAGE(P4999,Q4999)</f>
        <v/>
      </c>
      <c r="U4999" s="41">
        <f>STDEVA(K4999,L4999,M4999,N4999)</f>
        <v/>
      </c>
      <c r="V4999" s="42">
        <f>U4999/Q4999</f>
        <v/>
      </c>
      <c r="W4999" s="43">
        <f>IF(X4999=O4999,"MENOR",IF(X4999=S4999,"PROM[MEN-MED]","PROMEDIO"))</f>
        <v/>
      </c>
      <c r="X4999" s="163">
        <f>IF(V4999&lt;=300%,O4999,IF(AND(V4999&gt;100%,V4999&lt;=150%),S4999,R4999))</f>
        <v/>
      </c>
      <c r="Y4999" s="162">
        <f>ROUND(X4999,0)</f>
        <v/>
      </c>
    </row>
    <row r="5000" ht="15.75" customHeight="1">
      <c r="B5000" s="32" t="inlineStr">
        <is>
          <t>2.9</t>
        </is>
      </c>
      <c r="C5000" s="32" t="n">
        <v>8714199</v>
      </c>
      <c r="D5000" s="59" t="inlineStr">
        <is>
          <t xml:space="preserve">CAMBIO DE CASQUILLOS DEL AMORTIGUADOR DELANTERO </t>
        </is>
      </c>
      <c r="E5000" s="34" t="inlineStr">
        <is>
          <t xml:space="preserve">cambio de casquillos del amortiguador delantero </t>
        </is>
      </c>
      <c r="F5000" s="32" t="inlineStr">
        <is>
          <t>Juego</t>
        </is>
      </c>
      <c r="G5000" s="35" t="inlineStr">
        <is>
          <t>suministro</t>
        </is>
      </c>
      <c r="H5000" s="159" t="n">
        <v>547162</v>
      </c>
      <c r="I5000" s="37" t="n">
        <v>158.91</v>
      </c>
      <c r="J5000" s="37" t="n">
        <v>151.76</v>
      </c>
      <c r="K5000" s="160">
        <f>H5000*(I5000/J5000)</f>
        <v/>
      </c>
      <c r="L5000" s="159" t="n">
        <v>685546.3741</v>
      </c>
      <c r="M5000" s="159" t="n">
        <v>665579</v>
      </c>
      <c r="N5000" s="159" t="n">
        <v>718825.3199999999</v>
      </c>
      <c r="O5000" s="162">
        <f>MIN(K5000,L5000,M5000,N5000)</f>
        <v/>
      </c>
      <c r="P5000" s="162">
        <f>MAX(K5000,L5000,M5000,N5000)</f>
        <v/>
      </c>
      <c r="Q5000" s="162">
        <f>MEDIAN(K5000,L5000,M5000,N5000)</f>
        <v/>
      </c>
      <c r="R5000" s="162">
        <f>AVERAGE(K5000,L5000,M5000,N5000)</f>
        <v/>
      </c>
      <c r="S5000" s="162">
        <f>AVERAGE(O5000,Q5000)</f>
        <v/>
      </c>
      <c r="T5000" s="162">
        <f>AVERAGE(P5000,Q5000)</f>
        <v/>
      </c>
      <c r="U5000" s="41">
        <f>STDEVA(K5000,L5000,M5000,N5000)</f>
        <v/>
      </c>
      <c r="V5000" s="42">
        <f>U5000/Q5000</f>
        <v/>
      </c>
      <c r="W5000" s="43">
        <f>IF(X5000=O5000,"MENOR",IF(X5000=S5000,"PROM[MEN-MED]","PROMEDIO"))</f>
        <v/>
      </c>
      <c r="X5000" s="163">
        <f>IF(V5000&lt;=300%,O5000,IF(AND(V5000&gt;100%,V5000&lt;=150%),S5000,R5000))</f>
        <v/>
      </c>
      <c r="Y5000" s="162">
        <f>ROUND(X5000,0)</f>
        <v/>
      </c>
    </row>
    <row r="5001" ht="15.75" customHeight="1">
      <c r="B5001" s="32" t="inlineStr">
        <is>
          <t>2.10</t>
        </is>
      </c>
      <c r="C5001" s="32" t="n">
        <v>8714199</v>
      </c>
      <c r="D5001" s="59" t="inlineStr">
        <is>
          <t xml:space="preserve">CAMBIO DE CASQUILLO DEL BRAZO SUPERIOR DE LA SUSPENSION DELANTERA IZQUIERDA </t>
        </is>
      </c>
      <c r="E5001" s="34" t="inlineStr">
        <is>
          <t xml:space="preserve">cambio de casquillo del brazo superior de la suspension delantera izquierda </t>
        </is>
      </c>
      <c r="F5001" s="32" t="inlineStr">
        <is>
          <t>Juego</t>
        </is>
      </c>
      <c r="G5001" s="35" t="inlineStr">
        <is>
          <t>suministro</t>
        </is>
      </c>
      <c r="H5001" s="159" t="n">
        <v>547162</v>
      </c>
      <c r="I5001" s="37" t="n">
        <v>158.91</v>
      </c>
      <c r="J5001" s="37" t="n">
        <v>151.76</v>
      </c>
      <c r="K5001" s="160">
        <f>H5001*(I5001/J5001)</f>
        <v/>
      </c>
      <c r="L5001" s="159" t="n">
        <v>672733.1681</v>
      </c>
      <c r="M5001" s="159" t="n">
        <v>653139</v>
      </c>
      <c r="N5001" s="159" t="n">
        <v>705390.12</v>
      </c>
      <c r="O5001" s="162">
        <f>MIN(K5001,L5001,M5001,N5001)</f>
        <v/>
      </c>
      <c r="P5001" s="162">
        <f>MAX(K5001,L5001,M5001,N5001)</f>
        <v/>
      </c>
      <c r="Q5001" s="162">
        <f>MEDIAN(K5001,L5001,M5001,N5001)</f>
        <v/>
      </c>
      <c r="R5001" s="162">
        <f>AVERAGE(K5001,L5001,M5001,N5001)</f>
        <v/>
      </c>
      <c r="S5001" s="162">
        <f>AVERAGE(O5001,Q5001)</f>
        <v/>
      </c>
      <c r="T5001" s="162">
        <f>AVERAGE(P5001,Q5001)</f>
        <v/>
      </c>
      <c r="U5001" s="41">
        <f>STDEVA(K5001,L5001,M5001,N5001)</f>
        <v/>
      </c>
      <c r="V5001" s="42">
        <f>U5001/Q5001</f>
        <v/>
      </c>
      <c r="W5001" s="43">
        <f>IF(X5001=O5001,"MENOR",IF(X5001=S5001,"PROM[MEN-MED]","PROMEDIO"))</f>
        <v/>
      </c>
      <c r="X5001" s="163">
        <f>IF(V5001&lt;=300%,O5001,IF(AND(V5001&gt;100%,V5001&lt;=150%),S5001,R5001))</f>
        <v/>
      </c>
      <c r="Y5001" s="162">
        <f>ROUND(X5001,0)</f>
        <v/>
      </c>
    </row>
    <row r="5002" ht="15.75" customHeight="1">
      <c r="B5002" s="32" t="inlineStr">
        <is>
          <t>2.11</t>
        </is>
      </c>
      <c r="C5002" s="32" t="n">
        <v>8714199</v>
      </c>
      <c r="D5002" s="59" t="inlineStr">
        <is>
          <t xml:space="preserve">CAMBIO DE CASQUILLO DEL BRAZO SUPERIOR DE LA SUSPENSION DELANTERA DERECHA </t>
        </is>
      </c>
      <c r="E5002" s="34" t="inlineStr">
        <is>
          <t xml:space="preserve">cambio de casquillo del brazo superior de la suspension delantera derecha </t>
        </is>
      </c>
      <c r="F5002" s="32" t="inlineStr">
        <is>
          <t>Unidad</t>
        </is>
      </c>
      <c r="G5002" s="35" t="inlineStr">
        <is>
          <t>suministro</t>
        </is>
      </c>
      <c r="H5002" s="159" t="n">
        <v>547162</v>
      </c>
      <c r="I5002" s="37" t="n">
        <v>158.91</v>
      </c>
      <c r="J5002" s="37" t="n">
        <v>151.76</v>
      </c>
      <c r="K5002" s="160">
        <f>H5002*(I5002/J5002)</f>
        <v/>
      </c>
      <c r="L5002" s="159" t="n">
        <v>685546.3741</v>
      </c>
      <c r="M5002" s="159" t="n">
        <v>665579</v>
      </c>
      <c r="N5002" s="159" t="n">
        <v>718825.3199999999</v>
      </c>
      <c r="O5002" s="162">
        <f>MIN(K5002,L5002,M5002,N5002)</f>
        <v/>
      </c>
      <c r="P5002" s="162">
        <f>MAX(K5002,L5002,M5002,N5002)</f>
        <v/>
      </c>
      <c r="Q5002" s="162">
        <f>MEDIAN(K5002,L5002,M5002,N5002)</f>
        <v/>
      </c>
      <c r="R5002" s="162">
        <f>AVERAGE(K5002,L5002,M5002,N5002)</f>
        <v/>
      </c>
      <c r="S5002" s="162">
        <f>AVERAGE(O5002,Q5002)</f>
        <v/>
      </c>
      <c r="T5002" s="162">
        <f>AVERAGE(P5002,Q5002)</f>
        <v/>
      </c>
      <c r="U5002" s="41">
        <f>STDEVA(K5002,L5002,M5002,N5002)</f>
        <v/>
      </c>
      <c r="V5002" s="42">
        <f>U5002/Q5002</f>
        <v/>
      </c>
      <c r="W5002" s="43">
        <f>IF(X5002=O5002,"MENOR",IF(X5002=S5002,"PROM[MEN-MED]","PROMEDIO"))</f>
        <v/>
      </c>
      <c r="X5002" s="163">
        <f>IF(V5002&lt;=300%,O5002,IF(AND(V5002&gt;100%,V5002&lt;=150%),S5002,R5002))</f>
        <v/>
      </c>
      <c r="Y5002" s="162">
        <f>ROUND(X5002,0)</f>
        <v/>
      </c>
    </row>
    <row r="5003" ht="15.75" customHeight="1">
      <c r="B5003" s="32" t="inlineStr">
        <is>
          <t>2.12</t>
        </is>
      </c>
      <c r="C5003" s="32" t="n">
        <v>8714199</v>
      </c>
      <c r="D5003" s="59" t="inlineStr">
        <is>
          <t xml:space="preserve">CAMBIO DE CONJUNTO DEL BRAZO SUPERIOR DE LA SUSPENSION DELANTERA IZQUIERDA </t>
        </is>
      </c>
      <c r="E5003" s="34" t="inlineStr">
        <is>
          <t xml:space="preserve">cambio de conjunto del brazo superior de la suspension delantera izquierda </t>
        </is>
      </c>
      <c r="F5003" s="32" t="inlineStr">
        <is>
          <t>Unidad</t>
        </is>
      </c>
      <c r="G5003" s="35" t="inlineStr">
        <is>
          <t>suministro</t>
        </is>
      </c>
      <c r="H5003" s="159" t="n">
        <v>547162</v>
      </c>
      <c r="I5003" s="37" t="n">
        <v>158.91</v>
      </c>
      <c r="J5003" s="37" t="n">
        <v>151.76</v>
      </c>
      <c r="K5003" s="160">
        <f>H5003*(I5003/J5003)</f>
        <v/>
      </c>
      <c r="L5003" s="159" t="n">
        <v>666325.5416999999</v>
      </c>
      <c r="M5003" s="159" t="n">
        <v>646918</v>
      </c>
      <c r="N5003" s="159" t="n">
        <v>698671.4399999999</v>
      </c>
      <c r="O5003" s="162">
        <f>MIN(K5003,L5003,M5003,N5003)</f>
        <v/>
      </c>
      <c r="P5003" s="162">
        <f>MAX(K5003,L5003,M5003,N5003)</f>
        <v/>
      </c>
      <c r="Q5003" s="162">
        <f>MEDIAN(K5003,L5003,M5003,N5003)</f>
        <v/>
      </c>
      <c r="R5003" s="162">
        <f>AVERAGE(K5003,L5003,M5003,N5003)</f>
        <v/>
      </c>
      <c r="S5003" s="162">
        <f>AVERAGE(O5003,Q5003)</f>
        <v/>
      </c>
      <c r="T5003" s="162">
        <f>AVERAGE(P5003,Q5003)</f>
        <v/>
      </c>
      <c r="U5003" s="41">
        <f>STDEVA(K5003,L5003,M5003,N5003)</f>
        <v/>
      </c>
      <c r="V5003" s="42">
        <f>U5003/Q5003</f>
        <v/>
      </c>
      <c r="W5003" s="43">
        <f>IF(X5003=O5003,"MENOR",IF(X5003=S5003,"PROM[MEN-MED]","PROMEDIO"))</f>
        <v/>
      </c>
      <c r="X5003" s="163">
        <f>IF(V5003&lt;=300%,O5003,IF(AND(V5003&gt;100%,V5003&lt;=150%),S5003,R5003))</f>
        <v/>
      </c>
      <c r="Y5003" s="162">
        <f>ROUND(X5003,0)</f>
        <v/>
      </c>
    </row>
    <row r="5004" ht="15.75" customHeight="1">
      <c r="B5004" s="32" t="inlineStr">
        <is>
          <t>2.13</t>
        </is>
      </c>
      <c r="C5004" s="32" t="n">
        <v>8714199</v>
      </c>
      <c r="D5004" s="59" t="inlineStr">
        <is>
          <t>CAMBIO DE CONJUNTO DEL BRAZO SUPERIOR DE LA SUSPENSION DELANTERA DERECHA</t>
        </is>
      </c>
      <c r="E5004" s="34" t="inlineStr">
        <is>
          <t>cambio de conjunto del brazo superior de la suspension delantera derecha</t>
        </is>
      </c>
      <c r="F5004" s="32" t="inlineStr">
        <is>
          <t>Unidad</t>
        </is>
      </c>
      <c r="G5004" s="35" t="inlineStr">
        <is>
          <t>suministro</t>
        </is>
      </c>
      <c r="H5004" s="159" t="n">
        <v>547162</v>
      </c>
      <c r="I5004" s="37" t="n">
        <v>158.91</v>
      </c>
      <c r="J5004" s="37" t="n">
        <v>151.76</v>
      </c>
      <c r="K5004" s="160">
        <f>H5004*(I5004/J5004)</f>
        <v/>
      </c>
      <c r="L5004" s="159" t="n">
        <v>672733.1681</v>
      </c>
      <c r="M5004" s="159" t="n">
        <v>653139</v>
      </c>
      <c r="N5004" s="159" t="n">
        <v>705390.12</v>
      </c>
      <c r="O5004" s="162">
        <f>MIN(K5004,L5004,M5004,N5004)</f>
        <v/>
      </c>
      <c r="P5004" s="162">
        <f>MAX(K5004,L5004,M5004,N5004)</f>
        <v/>
      </c>
      <c r="Q5004" s="162">
        <f>MEDIAN(K5004,L5004,M5004,N5004)</f>
        <v/>
      </c>
      <c r="R5004" s="162">
        <f>AVERAGE(K5004,L5004,M5004,N5004)</f>
        <v/>
      </c>
      <c r="S5004" s="162">
        <f>AVERAGE(O5004,Q5004)</f>
        <v/>
      </c>
      <c r="T5004" s="162">
        <f>AVERAGE(P5004,Q5004)</f>
        <v/>
      </c>
      <c r="U5004" s="41">
        <f>STDEVA(K5004,L5004,M5004,N5004)</f>
        <v/>
      </c>
      <c r="V5004" s="42">
        <f>U5004/Q5004</f>
        <v/>
      </c>
      <c r="W5004" s="43">
        <f>IF(X5004=O5004,"MENOR",IF(X5004=S5004,"PROM[MEN-MED]","PROMEDIO"))</f>
        <v/>
      </c>
      <c r="X5004" s="163">
        <f>IF(V5004&lt;=300%,O5004,IF(AND(V5004&gt;100%,V5004&lt;=150%),S5004,R5004))</f>
        <v/>
      </c>
      <c r="Y5004" s="162">
        <f>ROUND(X5004,0)</f>
        <v/>
      </c>
    </row>
    <row r="5005" ht="15.75" customHeight="1">
      <c r="B5005" s="32" t="inlineStr">
        <is>
          <t>2.14</t>
        </is>
      </c>
      <c r="C5005" s="32" t="n">
        <v>8714199</v>
      </c>
      <c r="D5005" s="59" t="inlineStr">
        <is>
          <t xml:space="preserve">CAMBIO DE ANILLO DE FIJACION DEL GUARDAPLVOS </t>
        </is>
      </c>
      <c r="E5005" s="34" t="inlineStr">
        <is>
          <t xml:space="preserve">cambio de anillo de fijacion del guardaplvos </t>
        </is>
      </c>
      <c r="F5005" s="32" t="inlineStr">
        <is>
          <t>Unidad</t>
        </is>
      </c>
      <c r="G5005" s="35" t="inlineStr">
        <is>
          <t>suministro</t>
        </is>
      </c>
      <c r="H5005" s="159" t="n">
        <v>547162</v>
      </c>
      <c r="I5005" s="37" t="n">
        <v>158.91</v>
      </c>
      <c r="J5005" s="37" t="n">
        <v>151.76</v>
      </c>
      <c r="K5005" s="160">
        <f>H5005*(I5005/J5005)</f>
        <v/>
      </c>
      <c r="L5005" s="159" t="n">
        <v>659918.9387000001</v>
      </c>
      <c r="M5005" s="159" t="n">
        <v>640698</v>
      </c>
      <c r="N5005" s="159" t="n">
        <v>691953.84</v>
      </c>
      <c r="O5005" s="162">
        <f>MIN(K5005,L5005,M5005,N5005)</f>
        <v/>
      </c>
      <c r="P5005" s="162">
        <f>MAX(K5005,L5005,M5005,N5005)</f>
        <v/>
      </c>
      <c r="Q5005" s="162">
        <f>MEDIAN(K5005,L5005,M5005,N5005)</f>
        <v/>
      </c>
      <c r="R5005" s="162">
        <f>AVERAGE(K5005,L5005,M5005,N5005)</f>
        <v/>
      </c>
      <c r="S5005" s="162">
        <f>AVERAGE(O5005,Q5005)</f>
        <v/>
      </c>
      <c r="T5005" s="162">
        <f>AVERAGE(P5005,Q5005)</f>
        <v/>
      </c>
      <c r="U5005" s="41">
        <f>STDEVA(K5005,L5005,M5005,N5005)</f>
        <v/>
      </c>
      <c r="V5005" s="42">
        <f>U5005/Q5005</f>
        <v/>
      </c>
      <c r="W5005" s="43">
        <f>IF(X5005=O5005,"MENOR",IF(X5005=S5005,"PROM[MEN-MED]","PROMEDIO"))</f>
        <v/>
      </c>
      <c r="X5005" s="163">
        <f>IF(V5005&lt;=300%,O5005,IF(AND(V5005&gt;100%,V5005&lt;=150%),S5005,R5005))</f>
        <v/>
      </c>
      <c r="Y5005" s="162">
        <f>ROUND(X5005,0)</f>
        <v/>
      </c>
    </row>
    <row r="5006" ht="15.75" customHeight="1">
      <c r="B5006" s="32" t="inlineStr">
        <is>
          <t>2.15</t>
        </is>
      </c>
      <c r="C5006" s="32" t="n">
        <v>8714199</v>
      </c>
      <c r="D5006" s="59" t="inlineStr">
        <is>
          <t xml:space="preserve">CAMBIO DE CUBIERTA ANTIPOLVO DE LA JUNTA ESFERICA SUPERIOR DELANTERA IZQUIERDA </t>
        </is>
      </c>
      <c r="E5006" s="34" t="inlineStr">
        <is>
          <t xml:space="preserve">cambio de cubierta antipolvo de la junta esferica superior delantera izquierda </t>
        </is>
      </c>
      <c r="F5006" s="32" t="inlineStr">
        <is>
          <t>Unidad</t>
        </is>
      </c>
      <c r="G5006" s="35" t="inlineStr">
        <is>
          <t>suministro</t>
        </is>
      </c>
      <c r="H5006" s="159" t="n">
        <v>547162</v>
      </c>
      <c r="I5006" s="37" t="n">
        <v>158.91</v>
      </c>
      <c r="J5006" s="37" t="n">
        <v>151.76</v>
      </c>
      <c r="K5006" s="160">
        <f>H5006*(I5006/J5006)</f>
        <v/>
      </c>
      <c r="L5006" s="159" t="n">
        <v>672733.1681</v>
      </c>
      <c r="M5006" s="159" t="n">
        <v>653139</v>
      </c>
      <c r="N5006" s="159" t="n">
        <v>705390.12</v>
      </c>
      <c r="O5006" s="162">
        <f>MIN(K5006,L5006,M5006,N5006)</f>
        <v/>
      </c>
      <c r="P5006" s="162">
        <f>MAX(K5006,L5006,M5006,N5006)</f>
        <v/>
      </c>
      <c r="Q5006" s="162">
        <f>MEDIAN(K5006,L5006,M5006,N5006)</f>
        <v/>
      </c>
      <c r="R5006" s="162">
        <f>AVERAGE(K5006,L5006,M5006,N5006)</f>
        <v/>
      </c>
      <c r="S5006" s="162">
        <f>AVERAGE(O5006,Q5006)</f>
        <v/>
      </c>
      <c r="T5006" s="162">
        <f>AVERAGE(P5006,Q5006)</f>
        <v/>
      </c>
      <c r="U5006" s="41">
        <f>STDEVA(K5006,L5006,M5006,N5006)</f>
        <v/>
      </c>
      <c r="V5006" s="42">
        <f>U5006/Q5006</f>
        <v/>
      </c>
      <c r="W5006" s="43">
        <f>IF(X5006=O5006,"MENOR",IF(X5006=S5006,"PROM[MEN-MED]","PROMEDIO"))</f>
        <v/>
      </c>
      <c r="X5006" s="163">
        <f>IF(V5006&lt;=300%,O5006,IF(AND(V5006&gt;100%,V5006&lt;=150%),S5006,R5006))</f>
        <v/>
      </c>
      <c r="Y5006" s="162">
        <f>ROUND(X5006,0)</f>
        <v/>
      </c>
    </row>
    <row r="5007" ht="15.75" customHeight="1">
      <c r="B5007" s="32" t="inlineStr">
        <is>
          <t>2.16</t>
        </is>
      </c>
      <c r="C5007" s="32" t="n">
        <v>8714199</v>
      </c>
      <c r="D5007" s="59" t="inlineStr">
        <is>
          <t xml:space="preserve">CAMBIO DE CUBIERTA ANTIPOLVO DE LA JUNTA ESFERICA SUPERIOR DELANTERA DERECHA </t>
        </is>
      </c>
      <c r="E5007" s="34" t="inlineStr">
        <is>
          <t xml:space="preserve">cambio de cubierta antipolvo de la junta esferica superior delantera derecha </t>
        </is>
      </c>
      <c r="F5007" s="32" t="inlineStr">
        <is>
          <t>Unidad</t>
        </is>
      </c>
      <c r="G5007" s="35" t="inlineStr">
        <is>
          <t>suministro</t>
        </is>
      </c>
      <c r="H5007" s="159" t="n">
        <v>547162</v>
      </c>
      <c r="I5007" s="37" t="n">
        <v>158.91</v>
      </c>
      <c r="J5007" s="37" t="n">
        <v>151.76</v>
      </c>
      <c r="K5007" s="160">
        <f>H5007*(I5007/J5007)</f>
        <v/>
      </c>
      <c r="L5007" s="159" t="n">
        <v>685546.3741</v>
      </c>
      <c r="M5007" s="159" t="n">
        <v>665579</v>
      </c>
      <c r="N5007" s="159" t="n">
        <v>718825.3199999999</v>
      </c>
      <c r="O5007" s="162">
        <f>MIN(K5007,L5007,M5007,N5007)</f>
        <v/>
      </c>
      <c r="P5007" s="162">
        <f>MAX(K5007,L5007,M5007,N5007)</f>
        <v/>
      </c>
      <c r="Q5007" s="162">
        <f>MEDIAN(K5007,L5007,M5007,N5007)</f>
        <v/>
      </c>
      <c r="R5007" s="162">
        <f>AVERAGE(K5007,L5007,M5007,N5007)</f>
        <v/>
      </c>
      <c r="S5007" s="162">
        <f>AVERAGE(O5007,Q5007)</f>
        <v/>
      </c>
      <c r="T5007" s="162">
        <f>AVERAGE(P5007,Q5007)</f>
        <v/>
      </c>
      <c r="U5007" s="41">
        <f>STDEVA(K5007,L5007,M5007,N5007)</f>
        <v/>
      </c>
      <c r="V5007" s="42">
        <f>U5007/Q5007</f>
        <v/>
      </c>
      <c r="W5007" s="43">
        <f>IF(X5007=O5007,"MENOR",IF(X5007=S5007,"PROM[MEN-MED]","PROMEDIO"))</f>
        <v/>
      </c>
      <c r="X5007" s="163">
        <f>IF(V5007&lt;=300%,O5007,IF(AND(V5007&gt;100%,V5007&lt;=150%),S5007,R5007))</f>
        <v/>
      </c>
      <c r="Y5007" s="162">
        <f>ROUND(X5007,0)</f>
        <v/>
      </c>
    </row>
    <row r="5008" ht="15.75" customHeight="1">
      <c r="B5008" s="32" t="inlineStr">
        <is>
          <t>2.17</t>
        </is>
      </c>
      <c r="C5008" s="32" t="n">
        <v>8714199</v>
      </c>
      <c r="D5008" s="59" t="inlineStr">
        <is>
          <t xml:space="preserve">CAMBIO DE CABLE DEL SENSOR DE CONTROL DE DERRAPE </t>
        </is>
      </c>
      <c r="E5008" s="34" t="inlineStr">
        <is>
          <t xml:space="preserve">cambio de cable del sensor de control de derrape </t>
        </is>
      </c>
      <c r="F5008" s="32" t="inlineStr">
        <is>
          <t>Unidad</t>
        </is>
      </c>
      <c r="G5008" s="35" t="inlineStr">
        <is>
          <t>suministro</t>
        </is>
      </c>
      <c r="H5008" s="159" t="n">
        <v>547162</v>
      </c>
      <c r="I5008" s="37" t="n">
        <v>158.91</v>
      </c>
      <c r="J5008" s="37" t="n">
        <v>151.76</v>
      </c>
      <c r="K5008" s="160">
        <f>H5008*(I5008/J5008)</f>
        <v/>
      </c>
      <c r="L5008" s="159" t="n">
        <v>672733.1681</v>
      </c>
      <c r="M5008" s="159" t="n">
        <v>653139</v>
      </c>
      <c r="N5008" s="159" t="n">
        <v>705390.12</v>
      </c>
      <c r="O5008" s="162">
        <f>MIN(K5008,L5008,M5008,N5008)</f>
        <v/>
      </c>
      <c r="P5008" s="162">
        <f>MAX(K5008,L5008,M5008,N5008)</f>
        <v/>
      </c>
      <c r="Q5008" s="162">
        <f>MEDIAN(K5008,L5008,M5008,N5008)</f>
        <v/>
      </c>
      <c r="R5008" s="162">
        <f>AVERAGE(K5008,L5008,M5008,N5008)</f>
        <v/>
      </c>
      <c r="S5008" s="162">
        <f>AVERAGE(O5008,Q5008)</f>
        <v/>
      </c>
      <c r="T5008" s="162">
        <f>AVERAGE(P5008,Q5008)</f>
        <v/>
      </c>
      <c r="U5008" s="41">
        <f>STDEVA(K5008,L5008,M5008,N5008)</f>
        <v/>
      </c>
      <c r="V5008" s="42">
        <f>U5008/Q5008</f>
        <v/>
      </c>
      <c r="W5008" s="43">
        <f>IF(X5008=O5008,"MENOR",IF(X5008=S5008,"PROM[MEN-MED]","PROMEDIO"))</f>
        <v/>
      </c>
      <c r="X5008" s="163">
        <f>IF(V5008&lt;=300%,O5008,IF(AND(V5008&gt;100%,V5008&lt;=150%),S5008,R5008))</f>
        <v/>
      </c>
      <c r="Y5008" s="162">
        <f>ROUND(X5008,0)</f>
        <v/>
      </c>
    </row>
    <row r="5009" ht="15.75" customHeight="1">
      <c r="B5009" s="32" t="inlineStr">
        <is>
          <t>2.18</t>
        </is>
      </c>
      <c r="C5009" s="32" t="n">
        <v>8714199</v>
      </c>
      <c r="D5009" s="59" t="inlineStr">
        <is>
          <t xml:space="preserve">CAMBIO DE SUBCONJUNTO IZQUIERDO DEL BRAZO INFERIOR NO.1 DE LA SUSPENSION DELANTERA </t>
        </is>
      </c>
      <c r="E5009" s="34" t="inlineStr">
        <is>
          <t xml:space="preserve">cambio de subconjunto izquierdo del brazo inferior no.1 de la suspension delantera </t>
        </is>
      </c>
      <c r="F5009" s="32" t="inlineStr">
        <is>
          <t>Unidad</t>
        </is>
      </c>
      <c r="G5009" s="35" t="inlineStr">
        <is>
          <t>suministro</t>
        </is>
      </c>
      <c r="H5009" s="159" t="n">
        <v>547162</v>
      </c>
      <c r="I5009" s="37" t="n">
        <v>158.91</v>
      </c>
      <c r="J5009" s="37" t="n">
        <v>151.76</v>
      </c>
      <c r="K5009" s="160">
        <f>H5009*(I5009/J5009)</f>
        <v/>
      </c>
      <c r="L5009" s="159" t="n">
        <v>672733.1681</v>
      </c>
      <c r="M5009" s="159" t="n">
        <v>653139</v>
      </c>
      <c r="N5009" s="159" t="n">
        <v>705390.12</v>
      </c>
      <c r="O5009" s="162">
        <f>MIN(K5009,L5009,M5009,N5009)</f>
        <v/>
      </c>
      <c r="P5009" s="162">
        <f>MAX(K5009,L5009,M5009,N5009)</f>
        <v/>
      </c>
      <c r="Q5009" s="162">
        <f>MEDIAN(K5009,L5009,M5009,N5009)</f>
        <v/>
      </c>
      <c r="R5009" s="162">
        <f>AVERAGE(K5009,L5009,M5009,N5009)</f>
        <v/>
      </c>
      <c r="S5009" s="162">
        <f>AVERAGE(O5009,Q5009)</f>
        <v/>
      </c>
      <c r="T5009" s="162">
        <f>AVERAGE(P5009,Q5009)</f>
        <v/>
      </c>
      <c r="U5009" s="41">
        <f>STDEVA(K5009,L5009,M5009,N5009)</f>
        <v/>
      </c>
      <c r="V5009" s="42">
        <f>U5009/Q5009</f>
        <v/>
      </c>
      <c r="W5009" s="43">
        <f>IF(X5009=O5009,"MENOR",IF(X5009=S5009,"PROM[MEN-MED]","PROMEDIO"))</f>
        <v/>
      </c>
      <c r="X5009" s="163">
        <f>IF(V5009&lt;=300%,O5009,IF(AND(V5009&gt;100%,V5009&lt;=150%),S5009,R5009))</f>
        <v/>
      </c>
      <c r="Y5009" s="162">
        <f>ROUND(X5009,0)</f>
        <v/>
      </c>
    </row>
    <row r="5010" ht="15.75" customHeight="1">
      <c r="B5010" s="32" t="inlineStr">
        <is>
          <t>2.19</t>
        </is>
      </c>
      <c r="C5010" s="32" t="n">
        <v>8714199</v>
      </c>
      <c r="D5010" s="59" t="inlineStr">
        <is>
          <t xml:space="preserve">CAMBIO DE SUBCONJUNTODERECHO DEL BRAZO INFERIOR NO.1 DE LA SUSPENSION DELANTERA </t>
        </is>
      </c>
      <c r="E5010" s="34" t="inlineStr">
        <is>
          <t xml:space="preserve">cambio de subconjuntoderecho del brazo inferior no.1 de la suspension delantera </t>
        </is>
      </c>
      <c r="F5010" s="32" t="inlineStr">
        <is>
          <t>Unidad</t>
        </is>
      </c>
      <c r="G5010" s="35" t="inlineStr">
        <is>
          <t>suministro</t>
        </is>
      </c>
      <c r="H5010" s="159" t="n">
        <v>547162</v>
      </c>
      <c r="I5010" s="37" t="n">
        <v>158.91</v>
      </c>
      <c r="J5010" s="37" t="n">
        <v>151.76</v>
      </c>
      <c r="K5010" s="160">
        <f>H5010*(I5010/J5010)</f>
        <v/>
      </c>
      <c r="L5010" s="159" t="n">
        <v>672733.1681</v>
      </c>
      <c r="M5010" s="159" t="n">
        <v>653139</v>
      </c>
      <c r="N5010" s="159" t="n">
        <v>705390.12</v>
      </c>
      <c r="O5010" s="162">
        <f>MIN(K5010,L5010,M5010,N5010)</f>
        <v/>
      </c>
      <c r="P5010" s="162">
        <f>MAX(K5010,L5010,M5010,N5010)</f>
        <v/>
      </c>
      <c r="Q5010" s="162">
        <f>MEDIAN(K5010,L5010,M5010,N5010)</f>
        <v/>
      </c>
      <c r="R5010" s="162">
        <f>AVERAGE(K5010,L5010,M5010,N5010)</f>
        <v/>
      </c>
      <c r="S5010" s="162">
        <f>AVERAGE(O5010,Q5010)</f>
        <v/>
      </c>
      <c r="T5010" s="162">
        <f>AVERAGE(P5010,Q5010)</f>
        <v/>
      </c>
      <c r="U5010" s="41">
        <f>STDEVA(K5010,L5010,M5010,N5010)</f>
        <v/>
      </c>
      <c r="V5010" s="42">
        <f>U5010/Q5010</f>
        <v/>
      </c>
      <c r="W5010" s="43">
        <f>IF(X5010=O5010,"MENOR",IF(X5010=S5010,"PROM[MEN-MED]","PROMEDIO"))</f>
        <v/>
      </c>
      <c r="X5010" s="163">
        <f>IF(V5010&lt;=300%,O5010,IF(AND(V5010&gt;100%,V5010&lt;=150%),S5010,R5010))</f>
        <v/>
      </c>
      <c r="Y5010" s="162">
        <f>ROUND(X5010,0)</f>
        <v/>
      </c>
    </row>
    <row r="5011" ht="15.75" customHeight="1">
      <c r="B5011" s="32" t="inlineStr">
        <is>
          <t>2.20</t>
        </is>
      </c>
      <c r="C5011" s="32" t="n">
        <v>8714199</v>
      </c>
      <c r="D5011" s="59" t="inlineStr">
        <is>
          <t xml:space="preserve">CAMBIO DE CONJUNTO DE LEVA DE AJUSTE DE CONVERGENCIA </t>
        </is>
      </c>
      <c r="E5011" s="34" t="inlineStr">
        <is>
          <t xml:space="preserve">cambio de conjunto de leva de ajuste de convergencia </t>
        </is>
      </c>
      <c r="F5011" s="32" t="inlineStr">
        <is>
          <t>Unidad</t>
        </is>
      </c>
      <c r="G5011" s="35" t="inlineStr">
        <is>
          <t>suministro</t>
        </is>
      </c>
      <c r="H5011" s="159" t="n">
        <v>547162</v>
      </c>
      <c r="I5011" s="37" t="n">
        <v>158.91</v>
      </c>
      <c r="J5011" s="37" t="n">
        <v>151.76</v>
      </c>
      <c r="K5011" s="160">
        <f>H5011*(I5011/J5011)</f>
        <v/>
      </c>
      <c r="L5011" s="159" t="n">
        <v>672733.1681</v>
      </c>
      <c r="M5011" s="159" t="n">
        <v>653139</v>
      </c>
      <c r="N5011" s="159" t="n">
        <v>705390.12</v>
      </c>
      <c r="O5011" s="162">
        <f>MIN(K5011,L5011,M5011,N5011)</f>
        <v/>
      </c>
      <c r="P5011" s="162">
        <f>MAX(K5011,L5011,M5011,N5011)</f>
        <v/>
      </c>
      <c r="Q5011" s="162">
        <f>MEDIAN(K5011,L5011,M5011,N5011)</f>
        <v/>
      </c>
      <c r="R5011" s="162">
        <f>AVERAGE(K5011,L5011,M5011,N5011)</f>
        <v/>
      </c>
      <c r="S5011" s="162">
        <f>AVERAGE(O5011,Q5011)</f>
        <v/>
      </c>
      <c r="T5011" s="162">
        <f>AVERAGE(P5011,Q5011)</f>
        <v/>
      </c>
      <c r="U5011" s="41">
        <f>STDEVA(K5011,L5011,M5011,N5011)</f>
        <v/>
      </c>
      <c r="V5011" s="42">
        <f>U5011/Q5011</f>
        <v/>
      </c>
      <c r="W5011" s="43">
        <f>IF(X5011=O5011,"MENOR",IF(X5011=S5011,"PROM[MEN-MED]","PROMEDIO"))</f>
        <v/>
      </c>
      <c r="X5011" s="163">
        <f>IF(V5011&lt;=300%,O5011,IF(AND(V5011&gt;100%,V5011&lt;=150%),S5011,R5011))</f>
        <v/>
      </c>
      <c r="Y5011" s="162">
        <f>ROUND(X5011,0)</f>
        <v/>
      </c>
    </row>
    <row r="5012" ht="15.75" customHeight="1">
      <c r="B5012" s="32" t="inlineStr">
        <is>
          <t>2.21</t>
        </is>
      </c>
      <c r="C5012" s="32" t="n">
        <v>8714199</v>
      </c>
      <c r="D5012" s="59" t="inlineStr">
        <is>
          <t xml:space="preserve">CAMBIO DE CASQUILLO IZQUIERDO DEL BRAZO INFERIOR DELANTERO </t>
        </is>
      </c>
      <c r="E5012" s="34" t="inlineStr">
        <is>
          <t xml:space="preserve">cambio de casquillo izquierdo del brazo inferior delantero </t>
        </is>
      </c>
      <c r="F5012" s="32" t="inlineStr">
        <is>
          <t>Unidad</t>
        </is>
      </c>
      <c r="G5012" s="35" t="inlineStr">
        <is>
          <t>suministro</t>
        </is>
      </c>
      <c r="H5012" s="159" t="n">
        <v>547162</v>
      </c>
      <c r="I5012" s="37" t="n">
        <v>158.91</v>
      </c>
      <c r="J5012" s="37" t="n">
        <v>151.76</v>
      </c>
      <c r="K5012" s="160">
        <f>H5012*(I5012/J5012)</f>
        <v/>
      </c>
      <c r="L5012" s="159" t="n">
        <v>679139.7711</v>
      </c>
      <c r="M5012" s="159" t="n">
        <v>659359</v>
      </c>
      <c r="N5012" s="159" t="n">
        <v>712107.72</v>
      </c>
      <c r="O5012" s="162">
        <f>MIN(K5012,L5012,M5012,N5012)</f>
        <v/>
      </c>
      <c r="P5012" s="162">
        <f>MAX(K5012,L5012,M5012,N5012)</f>
        <v/>
      </c>
      <c r="Q5012" s="162">
        <f>MEDIAN(K5012,L5012,M5012,N5012)</f>
        <v/>
      </c>
      <c r="R5012" s="162">
        <f>AVERAGE(K5012,L5012,M5012,N5012)</f>
        <v/>
      </c>
      <c r="S5012" s="162">
        <f>AVERAGE(O5012,Q5012)</f>
        <v/>
      </c>
      <c r="T5012" s="162">
        <f>AVERAGE(P5012,Q5012)</f>
        <v/>
      </c>
      <c r="U5012" s="41">
        <f>STDEVA(K5012,L5012,M5012,N5012)</f>
        <v/>
      </c>
      <c r="V5012" s="42">
        <f>U5012/Q5012</f>
        <v/>
      </c>
      <c r="W5012" s="43">
        <f>IF(X5012=O5012,"MENOR",IF(X5012=S5012,"PROM[MEN-MED]","PROMEDIO"))</f>
        <v/>
      </c>
      <c r="X5012" s="163">
        <f>IF(V5012&lt;=300%,O5012,IF(AND(V5012&gt;100%,V5012&lt;=150%),S5012,R5012))</f>
        <v/>
      </c>
      <c r="Y5012" s="162">
        <f>ROUND(X5012,0)</f>
        <v/>
      </c>
    </row>
    <row r="5013" ht="15.75" customHeight="1">
      <c r="B5013" s="32" t="inlineStr">
        <is>
          <t>2.22</t>
        </is>
      </c>
      <c r="C5013" s="32" t="n">
        <v>8714199</v>
      </c>
      <c r="D5013" s="59" t="inlineStr">
        <is>
          <t xml:space="preserve">CAMBIO DE CASQUILLODERECHO  DEL BRAZO INFERIOR DELANTERO </t>
        </is>
      </c>
      <c r="E5013" s="34" t="inlineStr">
        <is>
          <t xml:space="preserve">cambio de casquilloderecho  del brazo inferior delantero </t>
        </is>
      </c>
      <c r="F5013" s="32" t="inlineStr">
        <is>
          <t>Unidad</t>
        </is>
      </c>
      <c r="G5013" s="35" t="inlineStr">
        <is>
          <t>suministro</t>
        </is>
      </c>
      <c r="H5013" s="159" t="n">
        <v>547162</v>
      </c>
      <c r="I5013" s="37" t="n">
        <v>158.91</v>
      </c>
      <c r="J5013" s="37" t="n">
        <v>151.76</v>
      </c>
      <c r="K5013" s="160">
        <f>H5013*(I5013/J5013)</f>
        <v/>
      </c>
      <c r="L5013" s="159" t="n">
        <v>672733.1681</v>
      </c>
      <c r="M5013" s="159" t="n">
        <v>653139</v>
      </c>
      <c r="N5013" s="159" t="n">
        <v>705390.12</v>
      </c>
      <c r="O5013" s="162">
        <f>MIN(K5013,L5013,M5013,N5013)</f>
        <v/>
      </c>
      <c r="P5013" s="162">
        <f>MAX(K5013,L5013,M5013,N5013)</f>
        <v/>
      </c>
      <c r="Q5013" s="162">
        <f>MEDIAN(K5013,L5013,M5013,N5013)</f>
        <v/>
      </c>
      <c r="R5013" s="162">
        <f>AVERAGE(K5013,L5013,M5013,N5013)</f>
        <v/>
      </c>
      <c r="S5013" s="162">
        <f>AVERAGE(O5013,Q5013)</f>
        <v/>
      </c>
      <c r="T5013" s="162">
        <f>AVERAGE(P5013,Q5013)</f>
        <v/>
      </c>
      <c r="U5013" s="41">
        <f>STDEVA(K5013,L5013,M5013,N5013)</f>
        <v/>
      </c>
      <c r="V5013" s="42">
        <f>U5013/Q5013</f>
        <v/>
      </c>
      <c r="W5013" s="43">
        <f>IF(X5013=O5013,"MENOR",IF(X5013=S5013,"PROM[MEN-MED]","PROMEDIO"))</f>
        <v/>
      </c>
      <c r="X5013" s="163">
        <f>IF(V5013&lt;=300%,O5013,IF(AND(V5013&gt;100%,V5013&lt;=150%),S5013,R5013))</f>
        <v/>
      </c>
      <c r="Y5013" s="162">
        <f>ROUND(X5013,0)</f>
        <v/>
      </c>
    </row>
    <row r="5014" ht="15.75" customHeight="1">
      <c r="B5014" s="32" t="inlineStr">
        <is>
          <t>2.23</t>
        </is>
      </c>
      <c r="C5014" s="32" t="n">
        <v>8714199</v>
      </c>
      <c r="D5014" s="59" t="inlineStr">
        <is>
          <t xml:space="preserve">CAMBIO DE CUBIERTA ANTIPOLVO IZQUIERDA DE LA JUNTA ESFERICA INFERIOR </t>
        </is>
      </c>
      <c r="E5014" s="34" t="inlineStr">
        <is>
          <t xml:space="preserve">cambio de cubierta antipolvo izquierda de la junta esferica inferior </t>
        </is>
      </c>
      <c r="F5014" s="32" t="inlineStr">
        <is>
          <t>Unidad</t>
        </is>
      </c>
      <c r="G5014" s="35" t="inlineStr">
        <is>
          <t>suministro</t>
        </is>
      </c>
      <c r="H5014" s="159" t="n">
        <v>820743</v>
      </c>
      <c r="I5014" s="37" t="n">
        <v>158.91</v>
      </c>
      <c r="J5014" s="37" t="n">
        <v>151.76</v>
      </c>
      <c r="K5014" s="160">
        <f>H5014*(I5014/J5014)</f>
        <v/>
      </c>
      <c r="L5014" s="159" t="n">
        <v>999488.3066</v>
      </c>
      <c r="M5014" s="159" t="n">
        <v>970377</v>
      </c>
      <c r="N5014" s="159" t="n">
        <v>1048007.16</v>
      </c>
      <c r="O5014" s="162">
        <f>MIN(K5014,L5014,M5014,N5014)</f>
        <v/>
      </c>
      <c r="P5014" s="162">
        <f>MAX(K5014,L5014,M5014,N5014)</f>
        <v/>
      </c>
      <c r="Q5014" s="162">
        <f>MEDIAN(K5014,L5014,M5014,N5014)</f>
        <v/>
      </c>
      <c r="R5014" s="162">
        <f>AVERAGE(K5014,L5014,M5014,N5014)</f>
        <v/>
      </c>
      <c r="S5014" s="162">
        <f>AVERAGE(O5014,Q5014)</f>
        <v/>
      </c>
      <c r="T5014" s="162">
        <f>AVERAGE(P5014,Q5014)</f>
        <v/>
      </c>
      <c r="U5014" s="41">
        <f>STDEVA(K5014,L5014,M5014,N5014)</f>
        <v/>
      </c>
      <c r="V5014" s="42">
        <f>U5014/Q5014</f>
        <v/>
      </c>
      <c r="W5014" s="43">
        <f>IF(X5014=O5014,"MENOR",IF(X5014=S5014,"PROM[MEN-MED]","PROMEDIO"))</f>
        <v/>
      </c>
      <c r="X5014" s="163">
        <f>IF(V5014&lt;=300%,O5014,IF(AND(V5014&gt;100%,V5014&lt;=150%),S5014,R5014))</f>
        <v/>
      </c>
      <c r="Y5014" s="162">
        <f>ROUND(X5014,0)</f>
        <v/>
      </c>
    </row>
    <row r="5015" ht="15.75" customHeight="1">
      <c r="B5015" s="32" t="inlineStr">
        <is>
          <t>2.24</t>
        </is>
      </c>
      <c r="C5015" s="32" t="n">
        <v>8714199</v>
      </c>
      <c r="D5015" s="59" t="inlineStr">
        <is>
          <t xml:space="preserve">CAMBIO DE CUBIERTA ANTIPOLVODERECHA  DE LA JUNTA ESFERICA INFERIOR </t>
        </is>
      </c>
      <c r="E5015" s="34" t="inlineStr">
        <is>
          <t xml:space="preserve">cambio de cubierta antipolvoderecha  de la junta esferica inferior </t>
        </is>
      </c>
      <c r="F5015" s="32" t="inlineStr">
        <is>
          <t>Unidad</t>
        </is>
      </c>
      <c r="G5015" s="35" t="inlineStr">
        <is>
          <t>suministro</t>
        </is>
      </c>
      <c r="H5015" s="159" t="n">
        <v>820743</v>
      </c>
      <c r="I5015" s="37" t="n">
        <v>158.91</v>
      </c>
      <c r="J5015" s="37" t="n">
        <v>151.76</v>
      </c>
      <c r="K5015" s="160">
        <f>H5015*(I5015/J5015)</f>
        <v/>
      </c>
      <c r="L5015" s="159" t="n">
        <v>1009099.2345</v>
      </c>
      <c r="M5015" s="159" t="n">
        <v>979708</v>
      </c>
      <c r="N5015" s="159" t="n">
        <v>1058084.64</v>
      </c>
      <c r="O5015" s="162">
        <f>MIN(K5015,L5015,M5015,N5015)</f>
        <v/>
      </c>
      <c r="P5015" s="162">
        <f>MAX(K5015,L5015,M5015,N5015)</f>
        <v/>
      </c>
      <c r="Q5015" s="162">
        <f>MEDIAN(K5015,L5015,M5015,N5015)</f>
        <v/>
      </c>
      <c r="R5015" s="162">
        <f>AVERAGE(K5015,L5015,M5015,N5015)</f>
        <v/>
      </c>
      <c r="S5015" s="162">
        <f>AVERAGE(O5015,Q5015)</f>
        <v/>
      </c>
      <c r="T5015" s="162">
        <f>AVERAGE(P5015,Q5015)</f>
        <v/>
      </c>
      <c r="U5015" s="41">
        <f>STDEVA(K5015,L5015,M5015,N5015)</f>
        <v/>
      </c>
      <c r="V5015" s="42">
        <f>U5015/Q5015</f>
        <v/>
      </c>
      <c r="W5015" s="43">
        <f>IF(X5015=O5015,"MENOR",IF(X5015=S5015,"PROM[MEN-MED]","PROMEDIO"))</f>
        <v/>
      </c>
      <c r="X5015" s="163">
        <f>IF(V5015&lt;=300%,O5015,IF(AND(V5015&gt;100%,V5015&lt;=150%),S5015,R5015))</f>
        <v/>
      </c>
      <c r="Y5015" s="162">
        <f>ROUND(X5015,0)</f>
        <v/>
      </c>
    </row>
    <row r="5016" ht="15.75" customHeight="1">
      <c r="B5016" s="32" t="inlineStr">
        <is>
          <t>2.25</t>
        </is>
      </c>
      <c r="C5016" s="32" t="n">
        <v>8714199</v>
      </c>
      <c r="D5016" s="59" t="inlineStr">
        <is>
          <t xml:space="preserve">CAMBIO DE FIJACION DE LA JUNTA ESFERICA INFERIOR DELANTERA IZQUIERDA </t>
        </is>
      </c>
      <c r="E5016" s="34" t="inlineStr">
        <is>
          <t xml:space="preserve">cambio de fijacion de la junta esferica inferior delantera izquierda </t>
        </is>
      </c>
      <c r="F5016" s="32" t="inlineStr">
        <is>
          <t>Unidad</t>
        </is>
      </c>
      <c r="G5016" s="35" t="inlineStr">
        <is>
          <t>suministro</t>
        </is>
      </c>
      <c r="H5016" s="159" t="n">
        <v>820743</v>
      </c>
      <c r="I5016" s="37" t="n">
        <v>158.91</v>
      </c>
      <c r="J5016" s="37" t="n">
        <v>151.76</v>
      </c>
      <c r="K5016" s="160">
        <f>H5016*(I5016/J5016)</f>
        <v/>
      </c>
      <c r="L5016" s="159" t="n">
        <v>1018710.1743</v>
      </c>
      <c r="M5016" s="159" t="n">
        <v>989039</v>
      </c>
      <c r="N5016" s="159" t="n">
        <v>1068162.12</v>
      </c>
      <c r="O5016" s="162">
        <f>MIN(K5016,L5016,M5016,N5016)</f>
        <v/>
      </c>
      <c r="P5016" s="162">
        <f>MAX(K5016,L5016,M5016,N5016)</f>
        <v/>
      </c>
      <c r="Q5016" s="162">
        <f>MEDIAN(K5016,L5016,M5016,N5016)</f>
        <v/>
      </c>
      <c r="R5016" s="162">
        <f>AVERAGE(K5016,L5016,M5016,N5016)</f>
        <v/>
      </c>
      <c r="S5016" s="162">
        <f>AVERAGE(O5016,Q5016)</f>
        <v/>
      </c>
      <c r="T5016" s="162">
        <f>AVERAGE(P5016,Q5016)</f>
        <v/>
      </c>
      <c r="U5016" s="41">
        <f>STDEVA(K5016,L5016,M5016,N5016)</f>
        <v/>
      </c>
      <c r="V5016" s="42">
        <f>U5016/Q5016</f>
        <v/>
      </c>
      <c r="W5016" s="43">
        <f>IF(X5016=O5016,"MENOR",IF(X5016=S5016,"PROM[MEN-MED]","PROMEDIO"))</f>
        <v/>
      </c>
      <c r="X5016" s="163">
        <f>IF(V5016&lt;=300%,O5016,IF(AND(V5016&gt;100%,V5016&lt;=150%),S5016,R5016))</f>
        <v/>
      </c>
      <c r="Y5016" s="162">
        <f>ROUND(X5016,0)</f>
        <v/>
      </c>
    </row>
    <row r="5017" ht="15.75" customHeight="1">
      <c r="B5017" s="32" t="inlineStr">
        <is>
          <t>2.26</t>
        </is>
      </c>
      <c r="C5017" s="32" t="n">
        <v>8714199</v>
      </c>
      <c r="D5017" s="83" t="inlineStr">
        <is>
          <t xml:space="preserve">CAMBIO DE FIJACION DE LA JUNTA ESFERICA INFERIOR DELANTERA DERECHA </t>
        </is>
      </c>
      <c r="E5017" s="34" t="inlineStr">
        <is>
          <t xml:space="preserve">cambio de fijacion de la junta esferica inferior delantera derecha </t>
        </is>
      </c>
      <c r="F5017" s="32" t="inlineStr">
        <is>
          <t>Unidad</t>
        </is>
      </c>
      <c r="G5017" s="35" t="inlineStr">
        <is>
          <t>suministro</t>
        </is>
      </c>
      <c r="H5017" s="159" t="n">
        <v>820743</v>
      </c>
      <c r="I5017" s="37" t="n">
        <v>158.91</v>
      </c>
      <c r="J5017" s="37" t="n">
        <v>151.76</v>
      </c>
      <c r="K5017" s="160">
        <f>H5017*(I5017/J5017)</f>
        <v/>
      </c>
      <c r="L5017" s="159" t="n">
        <v>989878.414</v>
      </c>
      <c r="M5017" s="159" t="n">
        <v>961047</v>
      </c>
      <c r="N5017" s="159" t="n">
        <v>1037930.76</v>
      </c>
      <c r="O5017" s="162">
        <f>MIN(K5017,L5017,M5017,N5017)</f>
        <v/>
      </c>
      <c r="P5017" s="162">
        <f>MAX(K5017,L5017,M5017,N5017)</f>
        <v/>
      </c>
      <c r="Q5017" s="162">
        <f>MEDIAN(K5017,L5017,M5017,N5017)</f>
        <v/>
      </c>
      <c r="R5017" s="162">
        <f>AVERAGE(K5017,L5017,M5017,N5017)</f>
        <v/>
      </c>
      <c r="S5017" s="162">
        <f>AVERAGE(O5017,Q5017)</f>
        <v/>
      </c>
      <c r="T5017" s="162">
        <f>AVERAGE(P5017,Q5017)</f>
        <v/>
      </c>
      <c r="U5017" s="41">
        <f>STDEVA(K5017,L5017,M5017,N5017)</f>
        <v/>
      </c>
      <c r="V5017" s="42">
        <f>U5017/Q5017</f>
        <v/>
      </c>
      <c r="W5017" s="43">
        <f>IF(X5017=O5017,"MENOR",IF(X5017=S5017,"PROM[MEN-MED]","PROMEDIO"))</f>
        <v/>
      </c>
      <c r="X5017" s="163">
        <f>IF(V5017&lt;=300%,O5017,IF(AND(V5017&gt;100%,V5017&lt;=150%),S5017,R5017))</f>
        <v/>
      </c>
      <c r="Y5017" s="162">
        <f>ROUND(X5017,0)</f>
        <v/>
      </c>
    </row>
    <row r="5018" ht="15.75" customHeight="1">
      <c r="B5018" s="32" t="inlineStr">
        <is>
          <t>2.27</t>
        </is>
      </c>
      <c r="C5018" s="32" t="n">
        <v>8714199</v>
      </c>
      <c r="D5018" s="83" t="inlineStr">
        <is>
          <t>CAMBIO DE CASQUILLO DE LA BARRA ESTABILIZADORA DELANTERA N° 1</t>
        </is>
      </c>
      <c r="E5018" s="34" t="inlineStr">
        <is>
          <t>cambio de casquillo de la barra estabilizadora delantera n° 1</t>
        </is>
      </c>
      <c r="F5018" s="32" t="inlineStr">
        <is>
          <t>Unidad</t>
        </is>
      </c>
      <c r="G5018" s="35" t="inlineStr">
        <is>
          <t>suministro</t>
        </is>
      </c>
      <c r="H5018" s="159" t="n">
        <v>410372</v>
      </c>
      <c r="I5018" s="37" t="n">
        <v>158.91</v>
      </c>
      <c r="J5018" s="37" t="n">
        <v>151.76</v>
      </c>
      <c r="K5018" s="160">
        <f>H5018*(I5018/J5018)</f>
        <v/>
      </c>
      <c r="L5018" s="159" t="n">
        <v>509354.5695</v>
      </c>
      <c r="M5018" s="159" t="n">
        <v>494519</v>
      </c>
      <c r="N5018" s="159" t="n">
        <v>534080.52</v>
      </c>
      <c r="O5018" s="162">
        <f>MIN(K5018,L5018,M5018,N5018)</f>
        <v/>
      </c>
      <c r="P5018" s="162">
        <f>MAX(K5018,L5018,M5018,N5018)</f>
        <v/>
      </c>
      <c r="Q5018" s="162">
        <f>MEDIAN(K5018,L5018,M5018,N5018)</f>
        <v/>
      </c>
      <c r="R5018" s="162">
        <f>AVERAGE(K5018,L5018,M5018,N5018)</f>
        <v/>
      </c>
      <c r="S5018" s="162">
        <f>AVERAGE(O5018,Q5018)</f>
        <v/>
      </c>
      <c r="T5018" s="162">
        <f>AVERAGE(P5018,Q5018)</f>
        <v/>
      </c>
      <c r="U5018" s="41">
        <f>STDEVA(K5018,L5018,M5018,N5018)</f>
        <v/>
      </c>
      <c r="V5018" s="42">
        <f>U5018/Q5018</f>
        <v/>
      </c>
      <c r="W5018" s="43">
        <f>IF(X5018=O5018,"MENOR",IF(X5018=S5018,"PROM[MEN-MED]","PROMEDIO"))</f>
        <v/>
      </c>
      <c r="X5018" s="163">
        <f>IF(V5018&lt;=300%,O5018,IF(AND(V5018&gt;100%,V5018&lt;=150%),S5018,R5018))</f>
        <v/>
      </c>
      <c r="Y5018" s="162">
        <f>ROUND(X5018,0)</f>
        <v/>
      </c>
    </row>
    <row r="5019" ht="15.75" customHeight="1">
      <c r="B5019" s="32" t="inlineStr">
        <is>
          <t>2.28</t>
        </is>
      </c>
      <c r="C5019" s="32" t="n">
        <v>8714199</v>
      </c>
      <c r="D5019" s="83" t="inlineStr">
        <is>
          <t>CAMBIO DE CONJUNTO DERECHO DEL ESTABILIZADOR DELANTERO</t>
        </is>
      </c>
      <c r="E5019" s="34" t="inlineStr">
        <is>
          <t>cambio de conjunto derecho del estabilizador delantero</t>
        </is>
      </c>
      <c r="F5019" s="32" t="inlineStr">
        <is>
          <t>Unidad</t>
        </is>
      </c>
      <c r="G5019" s="35" t="inlineStr">
        <is>
          <t>suministro</t>
        </is>
      </c>
      <c r="H5019" s="159" t="n">
        <v>410372</v>
      </c>
      <c r="I5019" s="37" t="n">
        <v>158.91</v>
      </c>
      <c r="J5019" s="37" t="n">
        <v>151.76</v>
      </c>
      <c r="K5019" s="160">
        <f>H5019*(I5019/J5019)</f>
        <v/>
      </c>
      <c r="L5019" s="159" t="n">
        <v>499744.665</v>
      </c>
      <c r="M5019" s="159" t="n">
        <v>485189</v>
      </c>
      <c r="N5019" s="159" t="n">
        <v>524004.12</v>
      </c>
      <c r="O5019" s="162">
        <f>MIN(K5019,L5019,M5019,N5019)</f>
        <v/>
      </c>
      <c r="P5019" s="162">
        <f>MAX(K5019,L5019,M5019,N5019)</f>
        <v/>
      </c>
      <c r="Q5019" s="162">
        <f>MEDIAN(K5019,L5019,M5019,N5019)</f>
        <v/>
      </c>
      <c r="R5019" s="162">
        <f>AVERAGE(K5019,L5019,M5019,N5019)</f>
        <v/>
      </c>
      <c r="S5019" s="162">
        <f>AVERAGE(O5019,Q5019)</f>
        <v/>
      </c>
      <c r="T5019" s="162">
        <f>AVERAGE(P5019,Q5019)</f>
        <v/>
      </c>
      <c r="U5019" s="41">
        <f>STDEVA(K5019,L5019,M5019,N5019)</f>
        <v/>
      </c>
      <c r="V5019" s="42">
        <f>U5019/Q5019</f>
        <v/>
      </c>
      <c r="W5019" s="43">
        <f>IF(X5019=O5019,"MENOR",IF(X5019=S5019,"PROM[MEN-MED]","PROMEDIO"))</f>
        <v/>
      </c>
      <c r="X5019" s="163">
        <f>IF(V5019&lt;=300%,O5019,IF(AND(V5019&gt;100%,V5019&lt;=150%),S5019,R5019))</f>
        <v/>
      </c>
      <c r="Y5019" s="162">
        <f>ROUND(X5019,0)</f>
        <v/>
      </c>
    </row>
    <row r="5020" ht="15.75" customHeight="1">
      <c r="B5020" s="32" t="inlineStr">
        <is>
          <t>2.29</t>
        </is>
      </c>
      <c r="C5020" s="32" t="n">
        <v>8714199</v>
      </c>
      <c r="D5020" s="83" t="inlineStr">
        <is>
          <t>CAMBIO DE BARRA ESTABILIZADORA DELANTERA</t>
        </is>
      </c>
      <c r="E5020" s="34" t="inlineStr">
        <is>
          <t>cambio de barra estabilizadora delantera</t>
        </is>
      </c>
      <c r="F5020" s="32" t="inlineStr">
        <is>
          <t>Unidad</t>
        </is>
      </c>
      <c r="G5020" s="35" t="inlineStr">
        <is>
          <t>suministro</t>
        </is>
      </c>
      <c r="H5020" s="159" t="n">
        <v>253012</v>
      </c>
      <c r="I5020" s="37" t="n">
        <v>158.91</v>
      </c>
      <c r="J5020" s="37" t="n">
        <v>151.76</v>
      </c>
      <c r="K5020" s="160">
        <f>H5020*(I5020/J5020)</f>
        <v/>
      </c>
      <c r="L5020" s="159" t="n">
        <v>494938.6953</v>
      </c>
      <c r="M5020" s="159" t="n">
        <v>480523</v>
      </c>
      <c r="N5020" s="159" t="n">
        <v>518964.84</v>
      </c>
      <c r="O5020" s="162">
        <f>MIN(K5020,L5020,M5020,N5020)</f>
        <v/>
      </c>
      <c r="P5020" s="162">
        <f>MAX(K5020,L5020,M5020,N5020)</f>
        <v/>
      </c>
      <c r="Q5020" s="162">
        <f>MEDIAN(K5020,L5020,M5020,N5020)</f>
        <v/>
      </c>
      <c r="R5020" s="162">
        <f>AVERAGE(K5020,L5020,M5020,N5020)</f>
        <v/>
      </c>
      <c r="S5020" s="162">
        <f>AVERAGE(O5020,Q5020)</f>
        <v/>
      </c>
      <c r="T5020" s="162">
        <f>AVERAGE(P5020,Q5020)</f>
        <v/>
      </c>
      <c r="U5020" s="41">
        <f>STDEVA(K5020,L5020,M5020,N5020)</f>
        <v/>
      </c>
      <c r="V5020" s="42">
        <f>U5020/Q5020</f>
        <v/>
      </c>
      <c r="W5020" s="43">
        <f>IF(X5020=O5020,"MENOR",IF(X5020=S5020,"PROM[MEN-MED]","PROMEDIO"))</f>
        <v/>
      </c>
      <c r="X5020" s="163">
        <f>IF(V5020&lt;=300%,O5020,IF(AND(V5020&gt;100%,V5020&lt;=150%),S5020,R5020))</f>
        <v/>
      </c>
      <c r="Y5020" s="162">
        <f>ROUND(X5020,0)</f>
        <v/>
      </c>
    </row>
    <row r="5021" ht="15.75" customHeight="1">
      <c r="B5021" s="32" t="inlineStr">
        <is>
          <t>2.30</t>
        </is>
      </c>
      <c r="C5021" s="32" t="n">
        <v>8714199</v>
      </c>
      <c r="D5021" s="84" t="inlineStr">
        <is>
          <t>CAMBIO DE CONJUNTO IZQUIERDO DEL ESTABILIZADOR DELANTERO</t>
        </is>
      </c>
      <c r="E5021" s="34" t="inlineStr">
        <is>
          <t>cambio de conjunto izquierdo del estabilizador delantero</t>
        </is>
      </c>
      <c r="F5021" s="32" t="inlineStr">
        <is>
          <t>Unidad</t>
        </is>
      </c>
      <c r="G5021" s="35" t="inlineStr">
        <is>
          <t>suministro</t>
        </is>
      </c>
      <c r="H5021" s="159" t="n">
        <v>410372</v>
      </c>
      <c r="I5021" s="37" t="n">
        <v>158.91</v>
      </c>
      <c r="J5021" s="37" t="n">
        <v>151.76</v>
      </c>
      <c r="K5021" s="160">
        <f>H5021*(I5021/J5021)</f>
        <v/>
      </c>
      <c r="L5021" s="159" t="n">
        <v>504549.6232</v>
      </c>
      <c r="M5021" s="159" t="n">
        <v>489854</v>
      </c>
      <c r="N5021" s="159" t="n">
        <v>529042.3199999999</v>
      </c>
      <c r="O5021" s="162">
        <f>MIN(K5021,L5021,M5021,N5021)</f>
        <v/>
      </c>
      <c r="P5021" s="162">
        <f>MAX(K5021,L5021,M5021,N5021)</f>
        <v/>
      </c>
      <c r="Q5021" s="162">
        <f>MEDIAN(K5021,L5021,M5021,N5021)</f>
        <v/>
      </c>
      <c r="R5021" s="162">
        <f>AVERAGE(K5021,L5021,M5021,N5021)</f>
        <v/>
      </c>
      <c r="S5021" s="162">
        <f>AVERAGE(O5021,Q5021)</f>
        <v/>
      </c>
      <c r="T5021" s="162">
        <f>AVERAGE(P5021,Q5021)</f>
        <v/>
      </c>
      <c r="U5021" s="41">
        <f>STDEVA(K5021,L5021,M5021,N5021)</f>
        <v/>
      </c>
      <c r="V5021" s="42">
        <f>U5021/Q5021</f>
        <v/>
      </c>
      <c r="W5021" s="43">
        <f>IF(X5021=O5021,"MENOR",IF(X5021=S5021,"PROM[MEN-MED]","PROMEDIO"))</f>
        <v/>
      </c>
      <c r="X5021" s="163">
        <f>IF(V5021&lt;=300%,O5021,IF(AND(V5021&gt;100%,V5021&lt;=150%),S5021,R5021))</f>
        <v/>
      </c>
      <c r="Y5021" s="162">
        <f>ROUND(X5021,0)</f>
        <v/>
      </c>
    </row>
    <row r="5022" ht="15.75" customHeight="1">
      <c r="B5022" s="32" t="inlineStr">
        <is>
          <t>2.31</t>
        </is>
      </c>
      <c r="C5022" s="32" t="n">
        <v>8714199</v>
      </c>
      <c r="D5022" s="84" t="inlineStr">
        <is>
          <t>CAMBIO DE SOPORTE DERECHO DEL ESTABILIZADOR DELANTERO N° 1</t>
        </is>
      </c>
      <c r="E5022" s="34" t="inlineStr">
        <is>
          <t>cambio de soporte derecho del estabilizador delantero n° 1</t>
        </is>
      </c>
      <c r="F5022" s="32" t="inlineStr">
        <is>
          <t>Unidad</t>
        </is>
      </c>
      <c r="G5022" s="35" t="inlineStr">
        <is>
          <t>suministro</t>
        </is>
      </c>
      <c r="H5022" s="159" t="n">
        <v>410372</v>
      </c>
      <c r="I5022" s="37" t="n">
        <v>158.91</v>
      </c>
      <c r="J5022" s="37" t="n">
        <v>151.76</v>
      </c>
      <c r="K5022" s="160">
        <f>H5022*(I5022/J5022)</f>
        <v/>
      </c>
      <c r="L5022" s="159" t="n">
        <v>509354.5695</v>
      </c>
      <c r="M5022" s="159" t="n">
        <v>494519</v>
      </c>
      <c r="N5022" s="159" t="n">
        <v>534080.52</v>
      </c>
      <c r="O5022" s="162">
        <f>MIN(K5022,L5022,M5022,N5022)</f>
        <v/>
      </c>
      <c r="P5022" s="162">
        <f>MAX(K5022,L5022,M5022,N5022)</f>
        <v/>
      </c>
      <c r="Q5022" s="162">
        <f>MEDIAN(K5022,L5022,M5022,N5022)</f>
        <v/>
      </c>
      <c r="R5022" s="162">
        <f>AVERAGE(K5022,L5022,M5022,N5022)</f>
        <v/>
      </c>
      <c r="S5022" s="162">
        <f>AVERAGE(O5022,Q5022)</f>
        <v/>
      </c>
      <c r="T5022" s="162">
        <f>AVERAGE(P5022,Q5022)</f>
        <v/>
      </c>
      <c r="U5022" s="41">
        <f>STDEVA(K5022,L5022,M5022,N5022)</f>
        <v/>
      </c>
      <c r="V5022" s="42">
        <f>U5022/Q5022</f>
        <v/>
      </c>
      <c r="W5022" s="43">
        <f>IF(X5022=O5022,"MENOR",IF(X5022=S5022,"PROM[MEN-MED]","PROMEDIO"))</f>
        <v/>
      </c>
      <c r="X5022" s="163">
        <f>IF(V5022&lt;=300%,O5022,IF(AND(V5022&gt;100%,V5022&lt;=150%),S5022,R5022))</f>
        <v/>
      </c>
      <c r="Y5022" s="162">
        <f>ROUND(X5022,0)</f>
        <v/>
      </c>
    </row>
    <row r="5023" ht="15.75" customHeight="1">
      <c r="B5023" s="32" t="inlineStr">
        <is>
          <t>2.32</t>
        </is>
      </c>
      <c r="C5023" s="32" t="n">
        <v>8714199</v>
      </c>
      <c r="D5023" s="83" t="inlineStr">
        <is>
          <t>CAMBIO DE SOPORTE IZQUIERDO DEL ESTABILIZADOR DELANTERO N° 1</t>
        </is>
      </c>
      <c r="E5023" s="34" t="inlineStr">
        <is>
          <t>cambio de soporte izquierdo del estabilizador delantero n° 1</t>
        </is>
      </c>
      <c r="F5023" s="32" t="inlineStr">
        <is>
          <t>Unidad</t>
        </is>
      </c>
      <c r="G5023" s="35" t="inlineStr">
        <is>
          <t>suministro</t>
        </is>
      </c>
      <c r="H5023" s="159" t="n">
        <v>410372</v>
      </c>
      <c r="I5023" s="37" t="n">
        <v>158.91</v>
      </c>
      <c r="J5023" s="37" t="n">
        <v>151.76</v>
      </c>
      <c r="K5023" s="160">
        <f>H5023*(I5023/J5023)</f>
        <v/>
      </c>
      <c r="L5023" s="159" t="n">
        <v>494938.6953</v>
      </c>
      <c r="M5023" s="159" t="n">
        <v>480523</v>
      </c>
      <c r="N5023" s="159" t="n">
        <v>518964.84</v>
      </c>
      <c r="O5023" s="162">
        <f>MIN(K5023,L5023,M5023,N5023)</f>
        <v/>
      </c>
      <c r="P5023" s="162">
        <f>MAX(K5023,L5023,M5023,N5023)</f>
        <v/>
      </c>
      <c r="Q5023" s="162">
        <f>MEDIAN(K5023,L5023,M5023,N5023)</f>
        <v/>
      </c>
      <c r="R5023" s="162">
        <f>AVERAGE(K5023,L5023,M5023,N5023)</f>
        <v/>
      </c>
      <c r="S5023" s="162">
        <f>AVERAGE(O5023,Q5023)</f>
        <v/>
      </c>
      <c r="T5023" s="162">
        <f>AVERAGE(P5023,Q5023)</f>
        <v/>
      </c>
      <c r="U5023" s="41">
        <f>STDEVA(K5023,L5023,M5023,N5023)</f>
        <v/>
      </c>
      <c r="V5023" s="42">
        <f>U5023/Q5023</f>
        <v/>
      </c>
      <c r="W5023" s="43">
        <f>IF(X5023=O5023,"MENOR",IF(X5023=S5023,"PROM[MEN-MED]","PROMEDIO"))</f>
        <v/>
      </c>
      <c r="X5023" s="163">
        <f>IF(V5023&lt;=300%,O5023,IF(AND(V5023&gt;100%,V5023&lt;=150%),S5023,R5023))</f>
        <v/>
      </c>
      <c r="Y5023" s="162">
        <f>ROUND(X5023,0)</f>
        <v/>
      </c>
    </row>
    <row r="5024" ht="15.75" customHeight="1">
      <c r="B5024" s="32" t="inlineStr">
        <is>
          <t>2.33</t>
        </is>
      </c>
      <c r="C5024" s="32" t="n">
        <v>8714199</v>
      </c>
      <c r="D5024" s="59" t="inlineStr">
        <is>
          <t>CAMBIO DE SUBCONJUNTO DE REFUERZO DEL ELEMENTO DE SUSPENSIÓN DELANTERO DERECHO</t>
        </is>
      </c>
      <c r="E5024" s="34" t="inlineStr">
        <is>
          <t>cambio de subconjunto de refuerzo del elemento de suspensión delantero derecho</t>
        </is>
      </c>
      <c r="F5024" s="32" t="inlineStr">
        <is>
          <t>Unidad</t>
        </is>
      </c>
      <c r="G5024" s="35" t="inlineStr">
        <is>
          <t>suministro</t>
        </is>
      </c>
      <c r="H5024" s="159" t="n">
        <v>410372</v>
      </c>
      <c r="I5024" s="37" t="n">
        <v>158.91</v>
      </c>
      <c r="J5024" s="37" t="n">
        <v>151.76</v>
      </c>
      <c r="K5024" s="160">
        <f>H5024*(I5024/J5024)</f>
        <v/>
      </c>
      <c r="L5024" s="159" t="n">
        <v>514160.5511</v>
      </c>
      <c r="M5024" s="159" t="n">
        <v>499185</v>
      </c>
      <c r="N5024" s="159" t="n">
        <v>539119.8</v>
      </c>
      <c r="O5024" s="162">
        <f>MIN(K5024,L5024,M5024,N5024)</f>
        <v/>
      </c>
      <c r="P5024" s="162">
        <f>MAX(K5024,L5024,M5024,N5024)</f>
        <v/>
      </c>
      <c r="Q5024" s="162">
        <f>MEDIAN(K5024,L5024,M5024,N5024)</f>
        <v/>
      </c>
      <c r="R5024" s="162">
        <f>AVERAGE(K5024,L5024,M5024,N5024)</f>
        <v/>
      </c>
      <c r="S5024" s="162">
        <f>AVERAGE(O5024,Q5024)</f>
        <v/>
      </c>
      <c r="T5024" s="162">
        <f>AVERAGE(P5024,Q5024)</f>
        <v/>
      </c>
      <c r="U5024" s="41">
        <f>STDEVA(K5024,L5024,M5024,N5024)</f>
        <v/>
      </c>
      <c r="V5024" s="42">
        <f>U5024/Q5024</f>
        <v/>
      </c>
      <c r="W5024" s="43">
        <f>IF(X5024=O5024,"MENOR",IF(X5024=S5024,"PROM[MEN-MED]","PROMEDIO"))</f>
        <v/>
      </c>
      <c r="X5024" s="163">
        <f>IF(V5024&lt;=300%,O5024,IF(AND(V5024&gt;100%,V5024&lt;=150%),S5024,R5024))</f>
        <v/>
      </c>
      <c r="Y5024" s="162">
        <f>ROUND(X5024,0)</f>
        <v/>
      </c>
    </row>
    <row r="5025" ht="15.75" customHeight="1">
      <c r="B5025" s="32" t="inlineStr">
        <is>
          <t>2.34</t>
        </is>
      </c>
      <c r="C5025" s="32" t="n">
        <v>8714199</v>
      </c>
      <c r="D5025" s="59" t="inlineStr">
        <is>
          <t>CAMBIO DE SUBCONJUNTO DEL REFUERZO DEL ELEMENTO DE SUSPENSIÓN DELANTERO IZQUIERDO</t>
        </is>
      </c>
      <c r="E5025" s="34" t="inlineStr">
        <is>
          <t>cambio de subconjunto del refuerzo del elemento de suspensión delantero izquierdo</t>
        </is>
      </c>
      <c r="F5025" s="32" t="inlineStr">
        <is>
          <t>Unidad</t>
        </is>
      </c>
      <c r="G5025" s="35" t="inlineStr">
        <is>
          <t>suministro</t>
        </is>
      </c>
      <c r="H5025" s="159" t="n">
        <v>410372</v>
      </c>
      <c r="I5025" s="37" t="n">
        <v>158.91</v>
      </c>
      <c r="J5025" s="37" t="n">
        <v>151.76</v>
      </c>
      <c r="K5025" s="160">
        <f>H5025*(I5025/J5025)</f>
        <v/>
      </c>
      <c r="L5025" s="159" t="n">
        <v>504549.6232</v>
      </c>
      <c r="M5025" s="159" t="n">
        <v>489854</v>
      </c>
      <c r="N5025" s="159" t="n">
        <v>529042.3199999999</v>
      </c>
      <c r="O5025" s="162">
        <f>MIN(K5025,L5025,M5025,N5025)</f>
        <v/>
      </c>
      <c r="P5025" s="162">
        <f>MAX(K5025,L5025,M5025,N5025)</f>
        <v/>
      </c>
      <c r="Q5025" s="162">
        <f>MEDIAN(K5025,L5025,M5025,N5025)</f>
        <v/>
      </c>
      <c r="R5025" s="162">
        <f>AVERAGE(K5025,L5025,M5025,N5025)</f>
        <v/>
      </c>
      <c r="S5025" s="162">
        <f>AVERAGE(O5025,Q5025)</f>
        <v/>
      </c>
      <c r="T5025" s="162">
        <f>AVERAGE(P5025,Q5025)</f>
        <v/>
      </c>
      <c r="U5025" s="41">
        <f>STDEVA(K5025,L5025,M5025,N5025)</f>
        <v/>
      </c>
      <c r="V5025" s="42">
        <f>U5025/Q5025</f>
        <v/>
      </c>
      <c r="W5025" s="43">
        <f>IF(X5025=O5025,"MENOR",IF(X5025=S5025,"PROM[MEN-MED]","PROMEDIO"))</f>
        <v/>
      </c>
      <c r="X5025" s="163">
        <f>IF(V5025&lt;=300%,O5025,IF(AND(V5025&gt;100%,V5025&lt;=150%),S5025,R5025))</f>
        <v/>
      </c>
      <c r="Y5025" s="162">
        <f>ROUND(X5025,0)</f>
        <v/>
      </c>
    </row>
    <row r="5026" ht="15.75" customHeight="1">
      <c r="B5026" s="32" t="inlineStr">
        <is>
          <t>2.35</t>
        </is>
      </c>
      <c r="C5026" s="32" t="n">
        <v>8714199</v>
      </c>
      <c r="D5026" s="59" t="inlineStr">
        <is>
          <t xml:space="preserve">CAMBIO DE JUEGO DE AMORTIGUADORES TRASEROS </t>
        </is>
      </c>
      <c r="E5026" s="34" t="inlineStr">
        <is>
          <t xml:space="preserve">cambio de juego de amortiguadores traseros </t>
        </is>
      </c>
      <c r="F5026" s="32" t="inlineStr">
        <is>
          <t>Unidad</t>
        </is>
      </c>
      <c r="G5026" s="35" t="inlineStr">
        <is>
          <t>suministro</t>
        </is>
      </c>
      <c r="H5026" s="159" t="n">
        <v>412850</v>
      </c>
      <c r="I5026" s="37" t="n">
        <v>158.91</v>
      </c>
      <c r="J5026" s="37" t="n">
        <v>151.76</v>
      </c>
      <c r="K5026" s="160">
        <f>H5026*(I5026/J5026)</f>
        <v/>
      </c>
      <c r="L5026" s="159" t="n">
        <v>848924.9727</v>
      </c>
      <c r="M5026" s="159" t="n">
        <v>824199</v>
      </c>
      <c r="N5026" s="159" t="n">
        <v>890134.92</v>
      </c>
      <c r="O5026" s="162">
        <f>MIN(K5026,L5026,M5026,N5026)</f>
        <v/>
      </c>
      <c r="P5026" s="162">
        <f>MAX(K5026,L5026,M5026,N5026)</f>
        <v/>
      </c>
      <c r="Q5026" s="162">
        <f>MEDIAN(K5026,L5026,M5026,N5026)</f>
        <v/>
      </c>
      <c r="R5026" s="162">
        <f>AVERAGE(K5026,L5026,M5026,N5026)</f>
        <v/>
      </c>
      <c r="S5026" s="162">
        <f>AVERAGE(O5026,Q5026)</f>
        <v/>
      </c>
      <c r="T5026" s="162">
        <f>AVERAGE(P5026,Q5026)</f>
        <v/>
      </c>
      <c r="U5026" s="41">
        <f>STDEVA(K5026,L5026,M5026,N5026)</f>
        <v/>
      </c>
      <c r="V5026" s="42">
        <f>U5026/Q5026</f>
        <v/>
      </c>
      <c r="W5026" s="43">
        <f>IF(X5026=O5026,"MENOR",IF(X5026=S5026,"PROM[MEN-MED]","PROMEDIO"))</f>
        <v/>
      </c>
      <c r="X5026" s="163">
        <f>IF(V5026&lt;=300%,O5026,IF(AND(V5026&gt;100%,V5026&lt;=150%),S5026,R5026))</f>
        <v/>
      </c>
      <c r="Y5026" s="162">
        <f>ROUND(X5026,0)</f>
        <v/>
      </c>
    </row>
    <row r="5027" ht="15.75" customHeight="1">
      <c r="B5027" s="32" t="inlineStr">
        <is>
          <t>2.36</t>
        </is>
      </c>
      <c r="C5027" s="32" t="n">
        <v>8714199</v>
      </c>
      <c r="D5027" s="59" t="inlineStr">
        <is>
          <t>CAMBIO DE ELEMENTO AMORTIGUADOR DEL AMORTIGUADOR TRASERO NO.1</t>
        </is>
      </c>
      <c r="E5027" s="34" t="inlineStr">
        <is>
          <t>cambio de elemento amortiguador del amortiguador trasero no.1</t>
        </is>
      </c>
      <c r="F5027" s="32" t="inlineStr">
        <is>
          <t>Unidad</t>
        </is>
      </c>
      <c r="G5027" s="35" t="inlineStr">
        <is>
          <t>suministro</t>
        </is>
      </c>
      <c r="H5027" s="159" t="n">
        <v>683953</v>
      </c>
      <c r="I5027" s="37" t="n">
        <v>158.91</v>
      </c>
      <c r="J5027" s="37" t="n">
        <v>151.76</v>
      </c>
      <c r="K5027" s="160">
        <f>H5027*(I5027/J5027)</f>
        <v/>
      </c>
      <c r="L5027" s="159" t="n">
        <v>856933.2205000001</v>
      </c>
      <c r="M5027" s="159" t="n">
        <v>831974</v>
      </c>
      <c r="N5027" s="159" t="n">
        <v>898531.92</v>
      </c>
      <c r="O5027" s="162">
        <f>MIN(K5027,L5027,M5027,N5027)</f>
        <v/>
      </c>
      <c r="P5027" s="162">
        <f>MAX(K5027,L5027,M5027,N5027)</f>
        <v/>
      </c>
      <c r="Q5027" s="162">
        <f>MEDIAN(K5027,L5027,M5027,N5027)</f>
        <v/>
      </c>
      <c r="R5027" s="162">
        <f>AVERAGE(K5027,L5027,M5027,N5027)</f>
        <v/>
      </c>
      <c r="S5027" s="162">
        <f>AVERAGE(O5027,Q5027)</f>
        <v/>
      </c>
      <c r="T5027" s="162">
        <f>AVERAGE(P5027,Q5027)</f>
        <v/>
      </c>
      <c r="U5027" s="41">
        <f>STDEVA(K5027,L5027,M5027,N5027)</f>
        <v/>
      </c>
      <c r="V5027" s="42">
        <f>U5027/Q5027</f>
        <v/>
      </c>
      <c r="W5027" s="43">
        <f>IF(X5027=O5027,"MENOR",IF(X5027=S5027,"PROM[MEN-MED]","PROMEDIO"))</f>
        <v/>
      </c>
      <c r="X5027" s="163">
        <f>IF(V5027&lt;=300%,O5027,IF(AND(V5027&gt;100%,V5027&lt;=150%),S5027,R5027))</f>
        <v/>
      </c>
      <c r="Y5027" s="162">
        <f>ROUND(X5027,0)</f>
        <v/>
      </c>
    </row>
    <row r="5028" ht="15.75" customHeight="1">
      <c r="B5028" s="32" t="inlineStr">
        <is>
          <t>2.37</t>
        </is>
      </c>
      <c r="C5028" s="32" t="n">
        <v>8714199</v>
      </c>
      <c r="D5028" s="59" t="inlineStr">
        <is>
          <t>CAMBIO DE ELEMENTO AMORTIGUADOR DEL AMORTIGUADOR TRASERO NO.2</t>
        </is>
      </c>
      <c r="E5028" s="34" t="inlineStr">
        <is>
          <t>cambio de elemento amortiguador del amortiguador trasero no.2</t>
        </is>
      </c>
      <c r="F5028" s="32" t="inlineStr">
        <is>
          <t>Unidad</t>
        </is>
      </c>
      <c r="G5028" s="35" t="inlineStr">
        <is>
          <t>suministro</t>
        </is>
      </c>
      <c r="H5028" s="159" t="n">
        <v>683953</v>
      </c>
      <c r="I5028" s="37" t="n">
        <v>158.91</v>
      </c>
      <c r="J5028" s="37" t="n">
        <v>151.76</v>
      </c>
      <c r="K5028" s="160">
        <f>H5028*(I5028/J5028)</f>
        <v/>
      </c>
      <c r="L5028" s="159" t="n">
        <v>840915.6896</v>
      </c>
      <c r="M5028" s="159" t="n">
        <v>816423</v>
      </c>
      <c r="N5028" s="159" t="n">
        <v>881736.84</v>
      </c>
      <c r="O5028" s="162">
        <f>MIN(K5028,L5028,M5028,N5028)</f>
        <v/>
      </c>
      <c r="P5028" s="162">
        <f>MAX(K5028,L5028,M5028,N5028)</f>
        <v/>
      </c>
      <c r="Q5028" s="162">
        <f>MEDIAN(K5028,L5028,M5028,N5028)</f>
        <v/>
      </c>
      <c r="R5028" s="162">
        <f>AVERAGE(K5028,L5028,M5028,N5028)</f>
        <v/>
      </c>
      <c r="S5028" s="162">
        <f>AVERAGE(O5028,Q5028)</f>
        <v/>
      </c>
      <c r="T5028" s="162">
        <f>AVERAGE(P5028,Q5028)</f>
        <v/>
      </c>
      <c r="U5028" s="41">
        <f>STDEVA(K5028,L5028,M5028,N5028)</f>
        <v/>
      </c>
      <c r="V5028" s="42">
        <f>U5028/Q5028</f>
        <v/>
      </c>
      <c r="W5028" s="43">
        <f>IF(X5028=O5028,"MENOR",IF(X5028=S5028,"PROM[MEN-MED]","PROMEDIO"))</f>
        <v/>
      </c>
      <c r="X5028" s="163">
        <f>IF(V5028&lt;=300%,O5028,IF(AND(V5028&gt;100%,V5028&lt;=150%),S5028,R5028))</f>
        <v/>
      </c>
      <c r="Y5028" s="162">
        <f>ROUND(X5028,0)</f>
        <v/>
      </c>
    </row>
    <row r="5029" ht="15.75" customHeight="1">
      <c r="B5029" s="32" t="inlineStr">
        <is>
          <t>2.38</t>
        </is>
      </c>
      <c r="C5029" s="32" t="n">
        <v>8714199</v>
      </c>
      <c r="D5029" s="59" t="inlineStr">
        <is>
          <t xml:space="preserve">CAMBIO DE SUBCONJUNTO DEL MUELLE HUECO </t>
        </is>
      </c>
      <c r="E5029" s="34" t="inlineStr">
        <is>
          <t xml:space="preserve">cambio de subconjunto del muelle hueco </t>
        </is>
      </c>
      <c r="F5029" s="32" t="inlineStr">
        <is>
          <t>Unidad</t>
        </is>
      </c>
      <c r="G5029" s="35" t="inlineStr">
        <is>
          <t>suministro</t>
        </is>
      </c>
      <c r="H5029" s="159" t="n">
        <v>547162</v>
      </c>
      <c r="I5029" s="37" t="n">
        <v>158.91</v>
      </c>
      <c r="J5029" s="37" t="n">
        <v>151.76</v>
      </c>
      <c r="K5029" s="160">
        <f>H5029*(I5029/J5029)</f>
        <v/>
      </c>
      <c r="L5029" s="159" t="n">
        <v>666325.5416999999</v>
      </c>
      <c r="M5029" s="159" t="n">
        <v>646918</v>
      </c>
      <c r="N5029" s="159" t="n">
        <v>698671.4399999999</v>
      </c>
      <c r="O5029" s="162">
        <f>MIN(K5029,L5029,M5029,N5029)</f>
        <v/>
      </c>
      <c r="P5029" s="162">
        <f>MAX(K5029,L5029,M5029,N5029)</f>
        <v/>
      </c>
      <c r="Q5029" s="162">
        <f>MEDIAN(K5029,L5029,M5029,N5029)</f>
        <v/>
      </c>
      <c r="R5029" s="162">
        <f>AVERAGE(K5029,L5029,M5029,N5029)</f>
        <v/>
      </c>
      <c r="S5029" s="162">
        <f>AVERAGE(O5029,Q5029)</f>
        <v/>
      </c>
      <c r="T5029" s="162">
        <f>AVERAGE(P5029,Q5029)</f>
        <v/>
      </c>
      <c r="U5029" s="41">
        <f>STDEVA(K5029,L5029,M5029,N5029)</f>
        <v/>
      </c>
      <c r="V5029" s="42">
        <f>U5029/Q5029</f>
        <v/>
      </c>
      <c r="W5029" s="43">
        <f>IF(X5029=O5029,"MENOR",IF(X5029=S5029,"PROM[MEN-MED]","PROMEDIO"))</f>
        <v/>
      </c>
      <c r="X5029" s="163">
        <f>IF(V5029&lt;=300%,O5029,IF(AND(V5029&gt;100%,V5029&lt;=150%),S5029,R5029))</f>
        <v/>
      </c>
      <c r="Y5029" s="162">
        <f>ROUND(X5029,0)</f>
        <v/>
      </c>
    </row>
    <row r="5030" ht="15.75" customHeight="1">
      <c r="B5030" s="32" t="inlineStr">
        <is>
          <t>2.39</t>
        </is>
      </c>
      <c r="C5030" s="32" t="n">
        <v>8714199</v>
      </c>
      <c r="D5030" s="59" t="inlineStr">
        <is>
          <t xml:space="preserve">CAMBIO DE MUELLE ESPIRAL TRASERO IZQUIERDO </t>
        </is>
      </c>
      <c r="E5030" s="34" t="inlineStr">
        <is>
          <t xml:space="preserve">cambio de muelle espiral trasero izquierdo </t>
        </is>
      </c>
      <c r="F5030" s="32" t="inlineStr">
        <is>
          <t>Unidad</t>
        </is>
      </c>
      <c r="G5030" s="35" t="inlineStr">
        <is>
          <t>suministro</t>
        </is>
      </c>
      <c r="H5030" s="159" t="n">
        <v>547162</v>
      </c>
      <c r="I5030" s="37" t="n">
        <v>158.91</v>
      </c>
      <c r="J5030" s="37" t="n">
        <v>151.76</v>
      </c>
      <c r="K5030" s="160">
        <f>H5030*(I5030/J5030)</f>
        <v/>
      </c>
      <c r="L5030" s="159" t="n">
        <v>685546.3741</v>
      </c>
      <c r="M5030" s="159" t="n">
        <v>665579</v>
      </c>
      <c r="N5030" s="159" t="n">
        <v>718825.3199999999</v>
      </c>
      <c r="O5030" s="162">
        <f>MIN(K5030,L5030,M5030,N5030)</f>
        <v/>
      </c>
      <c r="P5030" s="162">
        <f>MAX(K5030,L5030,M5030,N5030)</f>
        <v/>
      </c>
      <c r="Q5030" s="162">
        <f>MEDIAN(K5030,L5030,M5030,N5030)</f>
        <v/>
      </c>
      <c r="R5030" s="162">
        <f>AVERAGE(K5030,L5030,M5030,N5030)</f>
        <v/>
      </c>
      <c r="S5030" s="162">
        <f>AVERAGE(O5030,Q5030)</f>
        <v/>
      </c>
      <c r="T5030" s="162">
        <f>AVERAGE(P5030,Q5030)</f>
        <v/>
      </c>
      <c r="U5030" s="41">
        <f>STDEVA(K5030,L5030,M5030,N5030)</f>
        <v/>
      </c>
      <c r="V5030" s="42">
        <f>U5030/Q5030</f>
        <v/>
      </c>
      <c r="W5030" s="43">
        <f>IF(X5030=O5030,"MENOR",IF(X5030=S5030,"PROM[MEN-MED]","PROMEDIO"))</f>
        <v/>
      </c>
      <c r="X5030" s="163">
        <f>IF(V5030&lt;=300%,O5030,IF(AND(V5030&gt;100%,V5030&lt;=150%),S5030,R5030))</f>
        <v/>
      </c>
      <c r="Y5030" s="162">
        <f>ROUND(X5030,0)</f>
        <v/>
      </c>
    </row>
    <row r="5031" ht="15.75" customHeight="1">
      <c r="B5031" s="32" t="inlineStr">
        <is>
          <t>2.40</t>
        </is>
      </c>
      <c r="C5031" s="32" t="n">
        <v>8714199</v>
      </c>
      <c r="D5031" s="59" t="inlineStr">
        <is>
          <t xml:space="preserve">CAMBIO DE MUELLE ESPIRAL TRASERO DERECHO </t>
        </is>
      </c>
      <c r="E5031" s="34" t="inlineStr">
        <is>
          <t xml:space="preserve">cambio de muelle espiral trasero derecho </t>
        </is>
      </c>
      <c r="F5031" s="32" t="inlineStr">
        <is>
          <t>Unidad</t>
        </is>
      </c>
      <c r="G5031" s="35" t="inlineStr">
        <is>
          <t>suministro</t>
        </is>
      </c>
      <c r="H5031" s="159" t="n">
        <v>547162</v>
      </c>
      <c r="I5031" s="37" t="n">
        <v>158.91</v>
      </c>
      <c r="J5031" s="37" t="n">
        <v>151.76</v>
      </c>
      <c r="K5031" s="160">
        <f>H5031*(I5031/J5031)</f>
        <v/>
      </c>
      <c r="L5031" s="159" t="n">
        <v>685546.3741</v>
      </c>
      <c r="M5031" s="159" t="n">
        <v>665579</v>
      </c>
      <c r="N5031" s="159" t="n">
        <v>718825.3199999999</v>
      </c>
      <c r="O5031" s="162">
        <f>MIN(K5031,L5031,M5031,N5031)</f>
        <v/>
      </c>
      <c r="P5031" s="162">
        <f>MAX(K5031,L5031,M5031,N5031)</f>
        <v/>
      </c>
      <c r="Q5031" s="162">
        <f>MEDIAN(K5031,L5031,M5031,N5031)</f>
        <v/>
      </c>
      <c r="R5031" s="162">
        <f>AVERAGE(K5031,L5031,M5031,N5031)</f>
        <v/>
      </c>
      <c r="S5031" s="162">
        <f>AVERAGE(O5031,Q5031)</f>
        <v/>
      </c>
      <c r="T5031" s="162">
        <f>AVERAGE(P5031,Q5031)</f>
        <v/>
      </c>
      <c r="U5031" s="41">
        <f>STDEVA(K5031,L5031,M5031,N5031)</f>
        <v/>
      </c>
      <c r="V5031" s="42">
        <f>U5031/Q5031</f>
        <v/>
      </c>
      <c r="W5031" s="43">
        <f>IF(X5031=O5031,"MENOR",IF(X5031=S5031,"PROM[MEN-MED]","PROMEDIO"))</f>
        <v/>
      </c>
      <c r="X5031" s="163">
        <f>IF(V5031&lt;=300%,O5031,IF(AND(V5031&gt;100%,V5031&lt;=150%),S5031,R5031))</f>
        <v/>
      </c>
      <c r="Y5031" s="162">
        <f>ROUND(X5031,0)</f>
        <v/>
      </c>
    </row>
    <row r="5032" ht="15.75" customHeight="1">
      <c r="B5032" s="32" t="inlineStr">
        <is>
          <t>2.41</t>
        </is>
      </c>
      <c r="C5032" s="32" t="n">
        <v>8714199</v>
      </c>
      <c r="D5032" s="59" t="inlineStr">
        <is>
          <t xml:space="preserve">CAMBIO DE CONJUNTO DEL BRAZO DE CONTROL SUPERIOR TRASERO </t>
        </is>
      </c>
      <c r="E5032" s="34" t="inlineStr">
        <is>
          <t xml:space="preserve">cambio de conjunto del brazo de control superior trasero </t>
        </is>
      </c>
      <c r="F5032" s="32" t="inlineStr">
        <is>
          <t>Unidad</t>
        </is>
      </c>
      <c r="G5032" s="35" t="inlineStr">
        <is>
          <t>suministro</t>
        </is>
      </c>
      <c r="H5032" s="159" t="n">
        <v>547162</v>
      </c>
      <c r="I5032" s="37" t="n">
        <v>158.91</v>
      </c>
      <c r="J5032" s="37" t="n">
        <v>151.76</v>
      </c>
      <c r="K5032" s="160">
        <f>H5032*(I5032/J5032)</f>
        <v/>
      </c>
      <c r="L5032" s="159" t="n">
        <v>672733.1681</v>
      </c>
      <c r="M5032" s="159" t="n">
        <v>653139</v>
      </c>
      <c r="N5032" s="159" t="n">
        <v>705390.12</v>
      </c>
      <c r="O5032" s="162">
        <f>MIN(K5032,L5032,M5032,N5032)</f>
        <v/>
      </c>
      <c r="P5032" s="162">
        <f>MAX(K5032,L5032,M5032,N5032)</f>
        <v/>
      </c>
      <c r="Q5032" s="162">
        <f>MEDIAN(K5032,L5032,M5032,N5032)</f>
        <v/>
      </c>
      <c r="R5032" s="162">
        <f>AVERAGE(K5032,L5032,M5032,N5032)</f>
        <v/>
      </c>
      <c r="S5032" s="162">
        <f>AVERAGE(O5032,Q5032)</f>
        <v/>
      </c>
      <c r="T5032" s="162">
        <f>AVERAGE(P5032,Q5032)</f>
        <v/>
      </c>
      <c r="U5032" s="41">
        <f>STDEVA(K5032,L5032,M5032,N5032)</f>
        <v/>
      </c>
      <c r="V5032" s="42">
        <f>U5032/Q5032</f>
        <v/>
      </c>
      <c r="W5032" s="43">
        <f>IF(X5032=O5032,"MENOR",IF(X5032=S5032,"PROM[MEN-MED]","PROMEDIO"))</f>
        <v/>
      </c>
      <c r="X5032" s="163">
        <f>IF(V5032&lt;=300%,O5032,IF(AND(V5032&gt;100%,V5032&lt;=150%),S5032,R5032))</f>
        <v/>
      </c>
      <c r="Y5032" s="162">
        <f>ROUND(X5032,0)</f>
        <v/>
      </c>
    </row>
    <row r="5033" ht="15.75" customHeight="1">
      <c r="B5033" s="32" t="inlineStr">
        <is>
          <t>2.42</t>
        </is>
      </c>
      <c r="C5033" s="32" t="n">
        <v>8714199</v>
      </c>
      <c r="D5033" s="59" t="inlineStr">
        <is>
          <t xml:space="preserve">CAMBIO DE CONJUNTO DEL BRAZO DE CONTROL INFERIOR  TRASERO </t>
        </is>
      </c>
      <c r="E5033" s="34" t="inlineStr">
        <is>
          <t xml:space="preserve">cambio de conjunto del brazo de control inferior  trasero </t>
        </is>
      </c>
      <c r="F5033" s="32" t="inlineStr">
        <is>
          <t>Unidad</t>
        </is>
      </c>
      <c r="G5033" s="35" t="inlineStr">
        <is>
          <t>suministro</t>
        </is>
      </c>
      <c r="H5033" s="159" t="n">
        <v>547162</v>
      </c>
      <c r="I5033" s="37" t="n">
        <v>158.91</v>
      </c>
      <c r="J5033" s="37" t="n">
        <v>151.76</v>
      </c>
      <c r="K5033" s="160">
        <f>H5033*(I5033/J5033)</f>
        <v/>
      </c>
      <c r="L5033" s="159" t="n">
        <v>659918.9387000001</v>
      </c>
      <c r="M5033" s="159" t="n">
        <v>640698</v>
      </c>
      <c r="N5033" s="159" t="n">
        <v>691953.84</v>
      </c>
      <c r="O5033" s="162">
        <f>MIN(K5033,L5033,M5033,N5033)</f>
        <v/>
      </c>
      <c r="P5033" s="162">
        <f>MAX(K5033,L5033,M5033,N5033)</f>
        <v/>
      </c>
      <c r="Q5033" s="162">
        <f>MEDIAN(K5033,L5033,M5033,N5033)</f>
        <v/>
      </c>
      <c r="R5033" s="162">
        <f>AVERAGE(K5033,L5033,M5033,N5033)</f>
        <v/>
      </c>
      <c r="S5033" s="162">
        <f>AVERAGE(O5033,Q5033)</f>
        <v/>
      </c>
      <c r="T5033" s="162">
        <f>AVERAGE(P5033,Q5033)</f>
        <v/>
      </c>
      <c r="U5033" s="41">
        <f>STDEVA(K5033,L5033,M5033,N5033)</f>
        <v/>
      </c>
      <c r="V5033" s="42">
        <f>U5033/Q5033</f>
        <v/>
      </c>
      <c r="W5033" s="43">
        <f>IF(X5033=O5033,"MENOR",IF(X5033=S5033,"PROM[MEN-MED]","PROMEDIO"))</f>
        <v/>
      </c>
      <c r="X5033" s="163">
        <f>IF(V5033&lt;=300%,O5033,IF(AND(V5033&gt;100%,V5033&lt;=150%),S5033,R5033))</f>
        <v/>
      </c>
      <c r="Y5033" s="162">
        <f>ROUND(X5033,0)</f>
        <v/>
      </c>
    </row>
    <row r="5034" ht="15.75" customHeight="1">
      <c r="B5034" s="32" t="inlineStr">
        <is>
          <t>2.43</t>
        </is>
      </c>
      <c r="C5034" s="32" t="n">
        <v>8714199</v>
      </c>
      <c r="D5034" s="59" t="inlineStr">
        <is>
          <t xml:space="preserve">CAMBIO DE CONJUNTO DEL  VASTAGO DE CONTROL LATERAL TRASERO </t>
        </is>
      </c>
      <c r="E5034" s="34" t="inlineStr">
        <is>
          <t xml:space="preserve">cambio de conjunto del  vastago de control lateral trasero </t>
        </is>
      </c>
      <c r="F5034" s="32" t="inlineStr">
        <is>
          <t>Unidad</t>
        </is>
      </c>
      <c r="G5034" s="35" t="inlineStr">
        <is>
          <t>suministro</t>
        </is>
      </c>
      <c r="H5034" s="159" t="n">
        <v>547162</v>
      </c>
      <c r="I5034" s="37" t="n">
        <v>158.91</v>
      </c>
      <c r="J5034" s="37" t="n">
        <v>151.76</v>
      </c>
      <c r="K5034" s="160">
        <f>H5034*(I5034/J5034)</f>
        <v/>
      </c>
      <c r="L5034" s="159" t="n">
        <v>672733.1681</v>
      </c>
      <c r="M5034" s="159" t="n">
        <v>653139</v>
      </c>
      <c r="N5034" s="159" t="n">
        <v>705390.12</v>
      </c>
      <c r="O5034" s="162">
        <f>MIN(K5034,L5034,M5034,N5034)</f>
        <v/>
      </c>
      <c r="P5034" s="162">
        <f>MAX(K5034,L5034,M5034,N5034)</f>
        <v/>
      </c>
      <c r="Q5034" s="162">
        <f>MEDIAN(K5034,L5034,M5034,N5034)</f>
        <v/>
      </c>
      <c r="R5034" s="162">
        <f>AVERAGE(K5034,L5034,M5034,N5034)</f>
        <v/>
      </c>
      <c r="S5034" s="162">
        <f>AVERAGE(O5034,Q5034)</f>
        <v/>
      </c>
      <c r="T5034" s="162">
        <f>AVERAGE(P5034,Q5034)</f>
        <v/>
      </c>
      <c r="U5034" s="41">
        <f>STDEVA(K5034,L5034,M5034,N5034)</f>
        <v/>
      </c>
      <c r="V5034" s="42">
        <f>U5034/Q5034</f>
        <v/>
      </c>
      <c r="W5034" s="43">
        <f>IF(X5034=O5034,"MENOR",IF(X5034=S5034,"PROM[MEN-MED]","PROMEDIO"))</f>
        <v/>
      </c>
      <c r="X5034" s="163">
        <f>IF(V5034&lt;=300%,O5034,IF(AND(V5034&gt;100%,V5034&lt;=150%),S5034,R5034))</f>
        <v/>
      </c>
      <c r="Y5034" s="162">
        <f>ROUND(X5034,0)</f>
        <v/>
      </c>
    </row>
    <row r="5035" ht="15.75" customHeight="1">
      <c r="B5035" s="32" t="inlineStr">
        <is>
          <t>2.44</t>
        </is>
      </c>
      <c r="C5035" s="32" t="n">
        <v>8714199</v>
      </c>
      <c r="D5035" s="59" t="inlineStr">
        <is>
          <t xml:space="preserve">CAMBIO DE BARRA ESTABILIZADORA TRASERA </t>
        </is>
      </c>
      <c r="E5035" s="34" t="inlineStr">
        <is>
          <t xml:space="preserve">cambio de barra estabilizadora trasera </t>
        </is>
      </c>
      <c r="F5035" s="32" t="inlineStr">
        <is>
          <t>Unidad</t>
        </is>
      </c>
      <c r="G5035" s="35" t="inlineStr">
        <is>
          <t>suministro</t>
        </is>
      </c>
      <c r="H5035" s="159" t="n">
        <v>252997</v>
      </c>
      <c r="I5035" s="37" t="n">
        <v>158.91</v>
      </c>
      <c r="J5035" s="37" t="n">
        <v>151.76</v>
      </c>
      <c r="K5035" s="160">
        <f>H5035*(I5035/J5035)</f>
        <v/>
      </c>
      <c r="L5035" s="159" t="n">
        <v>504549.6232</v>
      </c>
      <c r="M5035" s="159" t="n">
        <v>489854</v>
      </c>
      <c r="N5035" s="159" t="n">
        <v>529042.3199999999</v>
      </c>
      <c r="O5035" s="162">
        <f>MIN(K5035,L5035,M5035,N5035)</f>
        <v/>
      </c>
      <c r="P5035" s="162">
        <f>MAX(K5035,L5035,M5035,N5035)</f>
        <v/>
      </c>
      <c r="Q5035" s="162">
        <f>MEDIAN(K5035,L5035,M5035,N5035)</f>
        <v/>
      </c>
      <c r="R5035" s="162">
        <f>AVERAGE(K5035,L5035,M5035,N5035)</f>
        <v/>
      </c>
      <c r="S5035" s="162">
        <f>AVERAGE(O5035,Q5035)</f>
        <v/>
      </c>
      <c r="T5035" s="162">
        <f>AVERAGE(P5035,Q5035)</f>
        <v/>
      </c>
      <c r="U5035" s="41">
        <f>STDEVA(K5035,L5035,M5035,N5035)</f>
        <v/>
      </c>
      <c r="V5035" s="42">
        <f>U5035/Q5035</f>
        <v/>
      </c>
      <c r="W5035" s="43">
        <f>IF(X5035=O5035,"MENOR",IF(X5035=S5035,"PROM[MEN-MED]","PROMEDIO"))</f>
        <v/>
      </c>
      <c r="X5035" s="163">
        <f>IF(V5035&lt;=300%,O5035,IF(AND(V5035&gt;100%,V5035&lt;=150%),S5035,R5035))</f>
        <v/>
      </c>
      <c r="Y5035" s="162">
        <f>ROUND(X5035,0)</f>
        <v/>
      </c>
    </row>
    <row r="5036" ht="15.75" customHeight="1">
      <c r="B5036" s="32" t="inlineStr">
        <is>
          <t>2.45</t>
        </is>
      </c>
      <c r="C5036" s="32" t="n">
        <v>8714199</v>
      </c>
      <c r="D5036" s="59" t="inlineStr">
        <is>
          <t xml:space="preserve">CAMBIO DE CONJUNTO DEL ESTABILIZADOR TRASERO DERECHO </t>
        </is>
      </c>
      <c r="E5036" s="34" t="inlineStr">
        <is>
          <t xml:space="preserve">cambio de conjunto del estabilizador trasero derecho </t>
        </is>
      </c>
      <c r="F5036" s="32" t="inlineStr">
        <is>
          <t>Unidad</t>
        </is>
      </c>
      <c r="G5036" s="35" t="inlineStr">
        <is>
          <t>suministro</t>
        </is>
      </c>
      <c r="H5036" s="159" t="n">
        <v>410372</v>
      </c>
      <c r="I5036" s="37" t="n">
        <v>158.91</v>
      </c>
      <c r="J5036" s="37" t="n">
        <v>151.76</v>
      </c>
      <c r="K5036" s="160">
        <f>H5036*(I5036/J5036)</f>
        <v/>
      </c>
      <c r="L5036" s="159" t="n">
        <v>509354.5695</v>
      </c>
      <c r="M5036" s="159" t="n">
        <v>494519</v>
      </c>
      <c r="N5036" s="159" t="n">
        <v>534080.52</v>
      </c>
      <c r="O5036" s="162">
        <f>MIN(K5036,L5036,M5036,N5036)</f>
        <v/>
      </c>
      <c r="P5036" s="162">
        <f>MAX(K5036,L5036,M5036,N5036)</f>
        <v/>
      </c>
      <c r="Q5036" s="162">
        <f>MEDIAN(K5036,L5036,M5036,N5036)</f>
        <v/>
      </c>
      <c r="R5036" s="162">
        <f>AVERAGE(K5036,L5036,M5036,N5036)</f>
        <v/>
      </c>
      <c r="S5036" s="162">
        <f>AVERAGE(O5036,Q5036)</f>
        <v/>
      </c>
      <c r="T5036" s="162">
        <f>AVERAGE(P5036,Q5036)</f>
        <v/>
      </c>
      <c r="U5036" s="41">
        <f>STDEVA(K5036,L5036,M5036,N5036)</f>
        <v/>
      </c>
      <c r="V5036" s="42">
        <f>U5036/Q5036</f>
        <v/>
      </c>
      <c r="W5036" s="43">
        <f>IF(X5036=O5036,"MENOR",IF(X5036=S5036,"PROM[MEN-MED]","PROMEDIO"))</f>
        <v/>
      </c>
      <c r="X5036" s="163">
        <f>IF(V5036&lt;=300%,O5036,IF(AND(V5036&gt;100%,V5036&lt;=150%),S5036,R5036))</f>
        <v/>
      </c>
      <c r="Y5036" s="162">
        <f>ROUND(X5036,0)</f>
        <v/>
      </c>
    </row>
    <row r="5037" ht="15.75" customHeight="1">
      <c r="B5037" s="32" t="inlineStr">
        <is>
          <t>2.46</t>
        </is>
      </c>
      <c r="C5037" s="32" t="n">
        <v>8714199</v>
      </c>
      <c r="D5037" s="59" t="inlineStr">
        <is>
          <t xml:space="preserve">CAMBIO DE CONJUNTO DEL ESTABILIZADOR TRASERO IZQUIERDO </t>
        </is>
      </c>
      <c r="E5037" s="34" t="inlineStr">
        <is>
          <t xml:space="preserve">cambio de conjunto del estabilizador trasero izquierdo </t>
        </is>
      </c>
      <c r="F5037" s="32" t="inlineStr">
        <is>
          <t>Unidad</t>
        </is>
      </c>
      <c r="G5037" s="35" t="inlineStr">
        <is>
          <t>suministro</t>
        </is>
      </c>
      <c r="H5037" s="159" t="n">
        <v>410372</v>
      </c>
      <c r="I5037" s="37" t="n">
        <v>158.91</v>
      </c>
      <c r="J5037" s="37" t="n">
        <v>151.76</v>
      </c>
      <c r="K5037" s="160">
        <f>H5037*(I5037/J5037)</f>
        <v/>
      </c>
      <c r="L5037" s="159" t="n">
        <v>514160.5511</v>
      </c>
      <c r="M5037" s="159" t="n">
        <v>499185</v>
      </c>
      <c r="N5037" s="159" t="n">
        <v>539119.8</v>
      </c>
      <c r="O5037" s="162">
        <f>MIN(K5037,L5037,M5037,N5037)</f>
        <v/>
      </c>
      <c r="P5037" s="162">
        <f>MAX(K5037,L5037,M5037,N5037)</f>
        <v/>
      </c>
      <c r="Q5037" s="162">
        <f>MEDIAN(K5037,L5037,M5037,N5037)</f>
        <v/>
      </c>
      <c r="R5037" s="162">
        <f>AVERAGE(K5037,L5037,M5037,N5037)</f>
        <v/>
      </c>
      <c r="S5037" s="162">
        <f>AVERAGE(O5037,Q5037)</f>
        <v/>
      </c>
      <c r="T5037" s="162">
        <f>AVERAGE(P5037,Q5037)</f>
        <v/>
      </c>
      <c r="U5037" s="41">
        <f>STDEVA(K5037,L5037,M5037,N5037)</f>
        <v/>
      </c>
      <c r="V5037" s="42">
        <f>U5037/Q5037</f>
        <v/>
      </c>
      <c r="W5037" s="43">
        <f>IF(X5037=O5037,"MENOR",IF(X5037=S5037,"PROM[MEN-MED]","PROMEDIO"))</f>
        <v/>
      </c>
      <c r="X5037" s="163">
        <f>IF(V5037&lt;=300%,O5037,IF(AND(V5037&gt;100%,V5037&lt;=150%),S5037,R5037))</f>
        <v/>
      </c>
      <c r="Y5037" s="162">
        <f>ROUND(X5037,0)</f>
        <v/>
      </c>
    </row>
    <row r="5038" ht="15.75" customHeight="1">
      <c r="B5038" s="32" t="inlineStr">
        <is>
          <t>2.47</t>
        </is>
      </c>
      <c r="C5038" s="32" t="n">
        <v>8714199</v>
      </c>
      <c r="D5038" s="59" t="inlineStr">
        <is>
          <t xml:space="preserve">CAMBIO DE CASQUILLOS DEL ESTABILIZADOR TRASERO </t>
        </is>
      </c>
      <c r="E5038" s="34" t="inlineStr">
        <is>
          <t xml:space="preserve">cambio de casquillos del estabilizador trasero </t>
        </is>
      </c>
      <c r="F5038" s="32" t="inlineStr">
        <is>
          <t>Unidad</t>
        </is>
      </c>
      <c r="G5038" s="35" t="inlineStr">
        <is>
          <t>suministro</t>
        </is>
      </c>
      <c r="H5038" s="159" t="n">
        <v>410372</v>
      </c>
      <c r="I5038" s="37" t="n">
        <v>158.91</v>
      </c>
      <c r="J5038" s="37" t="n">
        <v>151.76</v>
      </c>
      <c r="K5038" s="160">
        <f>H5038*(I5038/J5038)</f>
        <v/>
      </c>
      <c r="L5038" s="159" t="n">
        <v>514160.5511</v>
      </c>
      <c r="M5038" s="159" t="n">
        <v>499185</v>
      </c>
      <c r="N5038" s="159" t="n">
        <v>539119.8</v>
      </c>
      <c r="O5038" s="162">
        <f>MIN(K5038,L5038,M5038,N5038)</f>
        <v/>
      </c>
      <c r="P5038" s="162">
        <f>MAX(K5038,L5038,M5038,N5038)</f>
        <v/>
      </c>
      <c r="Q5038" s="162">
        <f>MEDIAN(K5038,L5038,M5038,N5038)</f>
        <v/>
      </c>
      <c r="R5038" s="162">
        <f>AVERAGE(K5038,L5038,M5038,N5038)</f>
        <v/>
      </c>
      <c r="S5038" s="162">
        <f>AVERAGE(O5038,Q5038)</f>
        <v/>
      </c>
      <c r="T5038" s="162">
        <f>AVERAGE(P5038,Q5038)</f>
        <v/>
      </c>
      <c r="U5038" s="41">
        <f>STDEVA(K5038,L5038,M5038,N5038)</f>
        <v/>
      </c>
      <c r="V5038" s="42">
        <f>U5038/Q5038</f>
        <v/>
      </c>
      <c r="W5038" s="43">
        <f>IF(X5038=O5038,"MENOR",IF(X5038=S5038,"PROM[MEN-MED]","PROMEDIO"))</f>
        <v/>
      </c>
      <c r="X5038" s="163">
        <f>IF(V5038&lt;=300%,O5038,IF(AND(V5038&gt;100%,V5038&lt;=150%),S5038,R5038))</f>
        <v/>
      </c>
      <c r="Y5038" s="162">
        <f>ROUND(X5038,0)</f>
        <v/>
      </c>
    </row>
    <row r="5039" ht="15.75" customHeight="1">
      <c r="B5039" s="32" t="inlineStr">
        <is>
          <t>2.48</t>
        </is>
      </c>
      <c r="C5039" s="32" t="n">
        <v>8714199</v>
      </c>
      <c r="D5039" s="59" t="inlineStr">
        <is>
          <t xml:space="preserve">CAMBIO DE SOPORTE DEL ESTABILIZADOR TRASERO </t>
        </is>
      </c>
      <c r="E5039" s="34" t="inlineStr">
        <is>
          <t xml:space="preserve">cambio de soporte del estabilizador trasero </t>
        </is>
      </c>
      <c r="F5039" s="32" t="inlineStr">
        <is>
          <t>Unidad</t>
        </is>
      </c>
      <c r="G5039" s="35" t="inlineStr">
        <is>
          <t>suministro</t>
        </is>
      </c>
      <c r="H5039" s="159" t="n">
        <v>410372</v>
      </c>
      <c r="I5039" s="37" t="n">
        <v>158.91</v>
      </c>
      <c r="J5039" s="37" t="n">
        <v>151.76</v>
      </c>
      <c r="K5039" s="160">
        <f>H5039*(I5039/J5039)</f>
        <v/>
      </c>
      <c r="L5039" s="159" t="n">
        <v>499744.665</v>
      </c>
      <c r="M5039" s="159" t="n">
        <v>485189</v>
      </c>
      <c r="N5039" s="159" t="n">
        <v>524004.12</v>
      </c>
      <c r="O5039" s="162">
        <f>MIN(K5039,L5039,M5039,N5039)</f>
        <v/>
      </c>
      <c r="P5039" s="162">
        <f>MAX(K5039,L5039,M5039,N5039)</f>
        <v/>
      </c>
      <c r="Q5039" s="162">
        <f>MEDIAN(K5039,L5039,M5039,N5039)</f>
        <v/>
      </c>
      <c r="R5039" s="162">
        <f>AVERAGE(K5039,L5039,M5039,N5039)</f>
        <v/>
      </c>
      <c r="S5039" s="162">
        <f>AVERAGE(O5039,Q5039)</f>
        <v/>
      </c>
      <c r="T5039" s="162">
        <f>AVERAGE(P5039,Q5039)</f>
        <v/>
      </c>
      <c r="U5039" s="41">
        <f>STDEVA(K5039,L5039,M5039,N5039)</f>
        <v/>
      </c>
      <c r="V5039" s="42">
        <f>U5039/Q5039</f>
        <v/>
      </c>
      <c r="W5039" s="43">
        <f>IF(X5039=O5039,"MENOR",IF(X5039=S5039,"PROM[MEN-MED]","PROMEDIO"))</f>
        <v/>
      </c>
      <c r="X5039" s="163">
        <f>IF(V5039&lt;=300%,O5039,IF(AND(V5039&gt;100%,V5039&lt;=150%),S5039,R5039))</f>
        <v/>
      </c>
      <c r="Y5039" s="162">
        <f>ROUND(X5039,0)</f>
        <v/>
      </c>
    </row>
    <row r="5040" ht="15.75" customHeight="1">
      <c r="B5040" s="26" t="inlineStr">
        <is>
          <t>3.</t>
        </is>
      </c>
      <c r="C5040" s="142" t="inlineStr">
        <is>
          <t>SISTEMA DE DIRECCIÓN</t>
        </is>
      </c>
      <c r="H5040" s="157" t="n"/>
      <c r="I5040" s="29" t="n"/>
      <c r="J5040" s="29" t="n"/>
      <c r="K5040" s="157" t="n"/>
      <c r="L5040" s="157" t="n"/>
      <c r="M5040" s="157" t="n"/>
      <c r="N5040" s="157" t="n"/>
      <c r="O5040" s="29" t="n"/>
      <c r="P5040" s="29" t="n"/>
      <c r="Q5040" s="29" t="n"/>
      <c r="R5040" s="29" t="n"/>
      <c r="S5040" s="29" t="n"/>
      <c r="T5040" s="29" t="n"/>
      <c r="U5040" s="29" t="n"/>
      <c r="V5040" s="75" t="n"/>
      <c r="W5040" s="29" t="n"/>
      <c r="X5040" s="29" t="n"/>
      <c r="Y5040" s="29" t="n"/>
    </row>
    <row r="5041" ht="15.75" customHeight="1">
      <c r="B5041" s="32" t="inlineStr">
        <is>
          <t>3.1</t>
        </is>
      </c>
      <c r="C5041" s="32" t="n">
        <v>8714199</v>
      </c>
      <c r="D5041" s="58" t="inlineStr">
        <is>
          <t xml:space="preserve">CAMBIO DE CONJUNTO DE LA BOMBA DE PALETAS </t>
        </is>
      </c>
      <c r="E5041" s="56" t="inlineStr">
        <is>
          <t xml:space="preserve">cambio de conjunto de la bomba de paletas </t>
        </is>
      </c>
      <c r="F5041" s="32" t="inlineStr">
        <is>
          <t>Unidad</t>
        </is>
      </c>
      <c r="G5041" s="35" t="inlineStr">
        <is>
          <t>suministro</t>
        </is>
      </c>
      <c r="H5041" s="159" t="n">
        <v>1085280</v>
      </c>
      <c r="I5041" s="37" t="n">
        <v>158.91</v>
      </c>
      <c r="J5041" s="37" t="n">
        <v>151.76</v>
      </c>
      <c r="K5041" s="160">
        <f>H5041*(I5041/J5041)</f>
        <v/>
      </c>
      <c r="L5041" s="159" t="n">
        <v>1371093.7716</v>
      </c>
      <c r="M5041" s="159" t="n">
        <v>1331159</v>
      </c>
      <c r="N5041" s="159" t="n">
        <v>1437651.72</v>
      </c>
      <c r="O5041" s="162">
        <f>MIN(K5041,L5041,M5041,N5041)</f>
        <v/>
      </c>
      <c r="P5041" s="162">
        <f>MAX(K5041,L5041,M5041,N5041)</f>
        <v/>
      </c>
      <c r="Q5041" s="162">
        <f>MEDIAN(K5041,L5041,M5041,N5041)</f>
        <v/>
      </c>
      <c r="R5041" s="162">
        <f>AVERAGE(K5041,L5041,M5041,N5041)</f>
        <v/>
      </c>
      <c r="S5041" s="162">
        <f>AVERAGE(O5041,Q5041)</f>
        <v/>
      </c>
      <c r="T5041" s="162">
        <f>AVERAGE(P5041,Q5041)</f>
        <v/>
      </c>
      <c r="U5041" s="41">
        <f>STDEVA(K5041,L5041,M5041,N5041)</f>
        <v/>
      </c>
      <c r="V5041" s="42">
        <f>U5041/Q5041</f>
        <v/>
      </c>
      <c r="W5041" s="43">
        <f>IF(X5041=O5041,"MENOR",IF(X5041=S5041,"PROM[MEN-MED]","PROMEDIO"))</f>
        <v/>
      </c>
      <c r="X5041" s="163">
        <f>IF(V5041&lt;=300%,O5041,IF(AND(V5041&gt;100%,V5041&lt;=150%),S5041,R5041))</f>
        <v/>
      </c>
      <c r="Y5041" s="162">
        <f>ROUND(X5041,0)</f>
        <v/>
      </c>
    </row>
    <row r="5042" ht="15.75" customHeight="1">
      <c r="B5042" s="32" t="inlineStr">
        <is>
          <t>3.2</t>
        </is>
      </c>
      <c r="C5042" s="32" t="n">
        <v>8714199</v>
      </c>
      <c r="D5042" s="59" t="inlineStr">
        <is>
          <t xml:space="preserve">CAMBIO DE TUBO DE ALIMENTACION DE PRESION DE LA BOMBA </t>
        </is>
      </c>
      <c r="E5042" s="34" t="inlineStr">
        <is>
          <t xml:space="preserve">cambio de tubo de alimentacion de presion de la bomba </t>
        </is>
      </c>
      <c r="F5042" s="32" t="inlineStr">
        <is>
          <t>Juego</t>
        </is>
      </c>
      <c r="G5042" s="35" t="inlineStr">
        <is>
          <t>suministro</t>
        </is>
      </c>
      <c r="H5042" s="159" t="n">
        <v>1085280</v>
      </c>
      <c r="I5042" s="37" t="n">
        <v>158.91</v>
      </c>
      <c r="J5042" s="37" t="n">
        <v>151.76</v>
      </c>
      <c r="K5042" s="160">
        <f>H5042*(I5042/J5042)</f>
        <v/>
      </c>
      <c r="L5042" s="159" t="n">
        <v>1371093.7716</v>
      </c>
      <c r="M5042" s="159" t="n">
        <v>1331159</v>
      </c>
      <c r="N5042" s="159" t="n">
        <v>1437651.72</v>
      </c>
      <c r="O5042" s="162">
        <f>MIN(K5042,L5042,M5042,N5042)</f>
        <v/>
      </c>
      <c r="P5042" s="162">
        <f>MAX(K5042,L5042,M5042,N5042)</f>
        <v/>
      </c>
      <c r="Q5042" s="162">
        <f>MEDIAN(K5042,L5042,M5042,N5042)</f>
        <v/>
      </c>
      <c r="R5042" s="162">
        <f>AVERAGE(K5042,L5042,M5042,N5042)</f>
        <v/>
      </c>
      <c r="S5042" s="162">
        <f>AVERAGE(O5042,Q5042)</f>
        <v/>
      </c>
      <c r="T5042" s="162">
        <f>AVERAGE(P5042,Q5042)</f>
        <v/>
      </c>
      <c r="U5042" s="41">
        <f>STDEVA(K5042,L5042,M5042,N5042)</f>
        <v/>
      </c>
      <c r="V5042" s="42">
        <f>U5042/Q5042</f>
        <v/>
      </c>
      <c r="W5042" s="43">
        <f>IF(X5042=O5042,"MENOR",IF(X5042=S5042,"PROM[MEN-MED]","PROMEDIO"))</f>
        <v/>
      </c>
      <c r="X5042" s="163">
        <f>IF(V5042&lt;=300%,O5042,IF(AND(V5042&gt;100%,V5042&lt;=150%),S5042,R5042))</f>
        <v/>
      </c>
      <c r="Y5042" s="162">
        <f>ROUND(X5042,0)</f>
        <v/>
      </c>
    </row>
    <row r="5043" ht="15.75" customHeight="1">
      <c r="B5043" s="32" t="inlineStr">
        <is>
          <t>3.3</t>
        </is>
      </c>
      <c r="C5043" s="32" t="n">
        <v>8714199</v>
      </c>
      <c r="D5043" s="58" t="inlineStr">
        <is>
          <t xml:space="preserve">CAMBIO DE MANGUERA DEL DEPOSITO DE ACEITE A LA BOMBA </t>
        </is>
      </c>
      <c r="E5043" s="56" t="inlineStr">
        <is>
          <t xml:space="preserve">cambio de manguera del deposito de aceite a la bomba </t>
        </is>
      </c>
      <c r="F5043" s="32" t="inlineStr">
        <is>
          <t>Unidad</t>
        </is>
      </c>
      <c r="G5043" s="35" t="inlineStr">
        <is>
          <t>suministro</t>
        </is>
      </c>
      <c r="H5043" s="159" t="n">
        <v>273581</v>
      </c>
      <c r="I5043" s="37" t="n">
        <v>158.91</v>
      </c>
      <c r="J5043" s="37" t="n">
        <v>151.76</v>
      </c>
      <c r="K5043" s="160">
        <f>H5043*(I5043/J5043)</f>
        <v/>
      </c>
      <c r="L5043" s="159" t="n">
        <v>336366.0664</v>
      </c>
      <c r="M5043" s="159" t="n">
        <v>326569</v>
      </c>
      <c r="N5043" s="159" t="n">
        <v>352694.52</v>
      </c>
      <c r="O5043" s="162">
        <f>MIN(K5043,L5043,M5043,N5043)</f>
        <v/>
      </c>
      <c r="P5043" s="162">
        <f>MAX(K5043,L5043,M5043,N5043)</f>
        <v/>
      </c>
      <c r="Q5043" s="162">
        <f>MEDIAN(K5043,L5043,M5043,N5043)</f>
        <v/>
      </c>
      <c r="R5043" s="162">
        <f>AVERAGE(K5043,L5043,M5043,N5043)</f>
        <v/>
      </c>
      <c r="S5043" s="162">
        <f>AVERAGE(O5043,Q5043)</f>
        <v/>
      </c>
      <c r="T5043" s="162">
        <f>AVERAGE(P5043,Q5043)</f>
        <v/>
      </c>
      <c r="U5043" s="41">
        <f>STDEVA(K5043,L5043,M5043,N5043)</f>
        <v/>
      </c>
      <c r="V5043" s="42">
        <f>U5043/Q5043</f>
        <v/>
      </c>
      <c r="W5043" s="43">
        <f>IF(X5043=O5043,"MENOR",IF(X5043=S5043,"PROM[MEN-MED]","PROMEDIO"))</f>
        <v/>
      </c>
      <c r="X5043" s="163">
        <f>IF(V5043&lt;=300%,O5043,IF(AND(V5043&gt;100%,V5043&lt;=150%),S5043,R5043))</f>
        <v/>
      </c>
      <c r="Y5043" s="162">
        <f>ROUND(X5043,0)</f>
        <v/>
      </c>
    </row>
    <row r="5044" ht="15.75" customHeight="1">
      <c r="B5044" s="32" t="inlineStr">
        <is>
          <t>3.4</t>
        </is>
      </c>
      <c r="C5044" s="32" t="n">
        <v>8714199</v>
      </c>
      <c r="D5044" s="59" t="inlineStr">
        <is>
          <t xml:space="preserve">CAMBIO DE CONJUNTO DE LA COLUMNA DE DIRECCION </t>
        </is>
      </c>
      <c r="E5044" s="34" t="inlineStr">
        <is>
          <t xml:space="preserve">cambio de conjunto de la columna de direccion </t>
        </is>
      </c>
      <c r="F5044" s="32" t="inlineStr">
        <is>
          <t>Unidad</t>
        </is>
      </c>
      <c r="G5044" s="35" t="inlineStr">
        <is>
          <t>suministro</t>
        </is>
      </c>
      <c r="H5044" s="159" t="n">
        <v>948490</v>
      </c>
      <c r="I5044" s="37" t="n">
        <v>158.91</v>
      </c>
      <c r="J5044" s="37" t="n">
        <v>151.76</v>
      </c>
      <c r="K5044" s="160">
        <f>H5044*(I5044/J5044)</f>
        <v/>
      </c>
      <c r="L5044" s="159" t="n">
        <v>1188494.3406</v>
      </c>
      <c r="M5044" s="159" t="n">
        <v>1153878</v>
      </c>
      <c r="N5044" s="159" t="n">
        <v>1246188.24</v>
      </c>
      <c r="O5044" s="162">
        <f>MIN(K5044,L5044,M5044,N5044)</f>
        <v/>
      </c>
      <c r="P5044" s="162">
        <f>MAX(K5044,L5044,M5044,N5044)</f>
        <v/>
      </c>
      <c r="Q5044" s="162">
        <f>MEDIAN(K5044,L5044,M5044,N5044)</f>
        <v/>
      </c>
      <c r="R5044" s="162">
        <f>AVERAGE(K5044,L5044,M5044,N5044)</f>
        <v/>
      </c>
      <c r="S5044" s="162">
        <f>AVERAGE(O5044,Q5044)</f>
        <v/>
      </c>
      <c r="T5044" s="162">
        <f>AVERAGE(P5044,Q5044)</f>
        <v/>
      </c>
      <c r="U5044" s="41">
        <f>STDEVA(K5044,L5044,M5044,N5044)</f>
        <v/>
      </c>
      <c r="V5044" s="42">
        <f>U5044/Q5044</f>
        <v/>
      </c>
      <c r="W5044" s="43">
        <f>IF(X5044=O5044,"MENOR",IF(X5044=S5044,"PROM[MEN-MED]","PROMEDIO"))</f>
        <v/>
      </c>
      <c r="X5044" s="163">
        <f>IF(V5044&lt;=300%,O5044,IF(AND(V5044&gt;100%,V5044&lt;=150%),S5044,R5044))</f>
        <v/>
      </c>
      <c r="Y5044" s="162">
        <f>ROUND(X5044,0)</f>
        <v/>
      </c>
    </row>
    <row r="5045" ht="15.75" customHeight="1">
      <c r="B5045" s="32" t="inlineStr">
        <is>
          <t>3.5</t>
        </is>
      </c>
      <c r="C5045" s="32" t="n">
        <v>8714199</v>
      </c>
      <c r="D5045" s="59" t="inlineStr">
        <is>
          <t>CAMBIO DE CONJUNTO DEL JUEGO DE INTERRUPTORES CON SUBCONJUNTO DEL CABLE ESPIRAL</t>
        </is>
      </c>
      <c r="E5045" s="56" t="inlineStr">
        <is>
          <t>cambio de conjunto del juego de interruptores con subconjunto del cable espiral</t>
        </is>
      </c>
      <c r="F5045" s="32" t="inlineStr">
        <is>
          <t>Juego</t>
        </is>
      </c>
      <c r="G5045" s="35" t="inlineStr">
        <is>
          <t>suministro</t>
        </is>
      </c>
      <c r="H5045" s="159" t="n">
        <v>273581</v>
      </c>
      <c r="I5045" s="37" t="n">
        <v>158.91</v>
      </c>
      <c r="J5045" s="37" t="n">
        <v>151.76</v>
      </c>
      <c r="K5045" s="160">
        <f>H5045*(I5045/J5045)</f>
        <v/>
      </c>
      <c r="L5045" s="159" t="n">
        <v>342773.7047</v>
      </c>
      <c r="M5045" s="159" t="n">
        <v>332790</v>
      </c>
      <c r="N5045" s="159" t="n">
        <v>359413.2</v>
      </c>
      <c r="O5045" s="162">
        <f>MIN(K5045,L5045,M5045,N5045)</f>
        <v/>
      </c>
      <c r="P5045" s="162">
        <f>MAX(K5045,L5045,M5045,N5045)</f>
        <v/>
      </c>
      <c r="Q5045" s="162">
        <f>MEDIAN(K5045,L5045,M5045,N5045)</f>
        <v/>
      </c>
      <c r="R5045" s="162">
        <f>AVERAGE(K5045,L5045,M5045,N5045)</f>
        <v/>
      </c>
      <c r="S5045" s="162">
        <f>AVERAGE(O5045,Q5045)</f>
        <v/>
      </c>
      <c r="T5045" s="162">
        <f>AVERAGE(P5045,Q5045)</f>
        <v/>
      </c>
      <c r="U5045" s="41">
        <f>STDEVA(K5045,L5045,M5045,N5045)</f>
        <v/>
      </c>
      <c r="V5045" s="42">
        <f>U5045/Q5045</f>
        <v/>
      </c>
      <c r="W5045" s="43">
        <f>IF(X5045=O5045,"MENOR",IF(X5045=S5045,"PROM[MEN-MED]","PROMEDIO"))</f>
        <v/>
      </c>
      <c r="X5045" s="163">
        <f>IF(V5045&lt;=300%,O5045,IF(AND(V5045&gt;100%,V5045&lt;=150%),S5045,R5045))</f>
        <v/>
      </c>
      <c r="Y5045" s="162">
        <f>ROUND(X5045,0)</f>
        <v/>
      </c>
    </row>
    <row r="5046" ht="15.75" customHeight="1">
      <c r="B5046" s="32" t="inlineStr">
        <is>
          <t>3.6</t>
        </is>
      </c>
      <c r="C5046" s="32" t="n">
        <v>8714199</v>
      </c>
      <c r="D5046" s="59" t="inlineStr">
        <is>
          <t xml:space="preserve">CAMBIO DE CONJUNTO DEL EJE INTERMEDIO DE DIRECCION </t>
        </is>
      </c>
      <c r="E5046" s="56" t="inlineStr">
        <is>
          <t xml:space="preserve">cambio de conjunto del eje intermedio de direccion </t>
        </is>
      </c>
      <c r="F5046" s="32" t="inlineStr">
        <is>
          <t>Unidad</t>
        </is>
      </c>
      <c r="G5046" s="35" t="inlineStr">
        <is>
          <t>suministro</t>
        </is>
      </c>
      <c r="H5046" s="159" t="n">
        <v>949620</v>
      </c>
      <c r="I5046" s="37" t="n">
        <v>158.91</v>
      </c>
      <c r="J5046" s="37" t="n">
        <v>151.76</v>
      </c>
      <c r="K5046" s="160">
        <f>H5046*(I5046/J5046)</f>
        <v/>
      </c>
      <c r="L5046" s="159" t="n">
        <v>1188494.3406</v>
      </c>
      <c r="M5046" s="159" t="n">
        <v>1153878</v>
      </c>
      <c r="N5046" s="159" t="n">
        <v>1246188.24</v>
      </c>
      <c r="O5046" s="162">
        <f>MIN(K5046,L5046,M5046,N5046)</f>
        <v/>
      </c>
      <c r="P5046" s="162">
        <f>MAX(K5046,L5046,M5046,N5046)</f>
        <v/>
      </c>
      <c r="Q5046" s="162">
        <f>MEDIAN(K5046,L5046,M5046,N5046)</f>
        <v/>
      </c>
      <c r="R5046" s="162">
        <f>AVERAGE(K5046,L5046,M5046,N5046)</f>
        <v/>
      </c>
      <c r="S5046" s="162">
        <f>AVERAGE(O5046,Q5046)</f>
        <v/>
      </c>
      <c r="T5046" s="162">
        <f>AVERAGE(P5046,Q5046)</f>
        <v/>
      </c>
      <c r="U5046" s="41">
        <f>STDEVA(K5046,L5046,M5046,N5046)</f>
        <v/>
      </c>
      <c r="V5046" s="42">
        <f>U5046/Q5046</f>
        <v/>
      </c>
      <c r="W5046" s="43">
        <f>IF(X5046=O5046,"MENOR",IF(X5046=S5046,"PROM[MEN-MED]","PROMEDIO"))</f>
        <v/>
      </c>
      <c r="X5046" s="163">
        <f>IF(V5046&lt;=300%,O5046,IF(AND(V5046&gt;100%,V5046&lt;=150%),S5046,R5046))</f>
        <v/>
      </c>
      <c r="Y5046" s="162">
        <f>ROUND(X5046,0)</f>
        <v/>
      </c>
    </row>
    <row r="5047" ht="15.75" customHeight="1">
      <c r="B5047" s="32" t="inlineStr">
        <is>
          <t>3.7</t>
        </is>
      </c>
      <c r="C5047" s="32" t="n">
        <v>8714199</v>
      </c>
      <c r="D5047" s="59" t="inlineStr">
        <is>
          <t xml:space="preserve">CAMBIO DE SUBCONJUNTO DE LA CUBIERTA DEL ORIFICIO DE LA COLUMNA DE DIRECCION </t>
        </is>
      </c>
      <c r="E5047" s="34" t="inlineStr">
        <is>
          <t xml:space="preserve">cambio de subconjunto de la cubierta del orificio de la columna de direccion </t>
        </is>
      </c>
      <c r="F5047" s="32" t="inlineStr">
        <is>
          <t>Unidad</t>
        </is>
      </c>
      <c r="G5047" s="35" t="inlineStr">
        <is>
          <t>suministro</t>
        </is>
      </c>
      <c r="H5047" s="159" t="n">
        <v>949620</v>
      </c>
      <c r="I5047" s="37" t="n">
        <v>158.91</v>
      </c>
      <c r="J5047" s="37" t="n">
        <v>151.76</v>
      </c>
      <c r="K5047" s="160">
        <f>H5047*(I5047/J5047)</f>
        <v/>
      </c>
      <c r="L5047" s="159" t="n">
        <v>1188494.3406</v>
      </c>
      <c r="M5047" s="159" t="n">
        <v>1153878</v>
      </c>
      <c r="N5047" s="159" t="n">
        <v>1246188.24</v>
      </c>
      <c r="O5047" s="162">
        <f>MIN(K5047,L5047,M5047,N5047)</f>
        <v/>
      </c>
      <c r="P5047" s="162">
        <f>MAX(K5047,L5047,M5047,N5047)</f>
        <v/>
      </c>
      <c r="Q5047" s="162">
        <f>MEDIAN(K5047,L5047,M5047,N5047)</f>
        <v/>
      </c>
      <c r="R5047" s="162">
        <f>AVERAGE(K5047,L5047,M5047,N5047)</f>
        <v/>
      </c>
      <c r="S5047" s="162">
        <f>AVERAGE(O5047,Q5047)</f>
        <v/>
      </c>
      <c r="T5047" s="162">
        <f>AVERAGE(P5047,Q5047)</f>
        <v/>
      </c>
      <c r="U5047" s="41">
        <f>STDEVA(K5047,L5047,M5047,N5047)</f>
        <v/>
      </c>
      <c r="V5047" s="42">
        <f>U5047/Q5047</f>
        <v/>
      </c>
      <c r="W5047" s="43">
        <f>IF(X5047=O5047,"MENOR",IF(X5047=S5047,"PROM[MEN-MED]","PROMEDIO"))</f>
        <v/>
      </c>
      <c r="X5047" s="163">
        <f>IF(V5047&lt;=300%,O5047,IF(AND(V5047&gt;100%,V5047&lt;=150%),S5047,R5047))</f>
        <v/>
      </c>
      <c r="Y5047" s="162">
        <f>ROUND(X5047,0)</f>
        <v/>
      </c>
    </row>
    <row r="5048" ht="15.75" customHeight="1">
      <c r="B5048" s="32" t="inlineStr">
        <is>
          <t>3.8</t>
        </is>
      </c>
      <c r="C5048" s="32" t="n">
        <v>8714199</v>
      </c>
      <c r="D5048" s="59" t="inlineStr">
        <is>
          <t>CAMBIO DE SUBCONJUNTO DEL EJE INTERMEDIO DE DIRECCION NO.2</t>
        </is>
      </c>
      <c r="E5048" s="34" t="inlineStr">
        <is>
          <t>cambio de subconjunto del eje intermedio de direccion no.2</t>
        </is>
      </c>
      <c r="F5048" s="32" t="inlineStr">
        <is>
          <t>Unidad</t>
        </is>
      </c>
      <c r="G5048" s="35" t="inlineStr">
        <is>
          <t>suministro</t>
        </is>
      </c>
      <c r="H5048" s="159" t="n">
        <v>949620</v>
      </c>
      <c r="I5048" s="37" t="n">
        <v>158.91</v>
      </c>
      <c r="J5048" s="37" t="n">
        <v>151.76</v>
      </c>
      <c r="K5048" s="160">
        <f>H5048*(I5048/J5048)</f>
        <v/>
      </c>
      <c r="L5048" s="159" t="n">
        <v>1166070.2067</v>
      </c>
      <c r="M5048" s="159" t="n">
        <v>1132107</v>
      </c>
      <c r="N5048" s="159" t="n">
        <v>1222675.56</v>
      </c>
      <c r="O5048" s="162">
        <f>MIN(K5048,L5048,M5048,N5048)</f>
        <v/>
      </c>
      <c r="P5048" s="162">
        <f>MAX(K5048,L5048,M5048,N5048)</f>
        <v/>
      </c>
      <c r="Q5048" s="162">
        <f>MEDIAN(K5048,L5048,M5048,N5048)</f>
        <v/>
      </c>
      <c r="R5048" s="162">
        <f>AVERAGE(K5048,L5048,M5048,N5048)</f>
        <v/>
      </c>
      <c r="S5048" s="162">
        <f>AVERAGE(O5048,Q5048)</f>
        <v/>
      </c>
      <c r="T5048" s="162">
        <f>AVERAGE(P5048,Q5048)</f>
        <v/>
      </c>
      <c r="U5048" s="41">
        <f>STDEVA(K5048,L5048,M5048,N5048)</f>
        <v/>
      </c>
      <c r="V5048" s="42">
        <f>U5048/Q5048</f>
        <v/>
      </c>
      <c r="W5048" s="43">
        <f>IF(X5048=O5048,"MENOR",IF(X5048=S5048,"PROM[MEN-MED]","PROMEDIO"))</f>
        <v/>
      </c>
      <c r="X5048" s="163">
        <f>IF(V5048&lt;=300%,O5048,IF(AND(V5048&gt;100%,V5048&lt;=150%),S5048,R5048))</f>
        <v/>
      </c>
      <c r="Y5048" s="162">
        <f>ROUND(X5048,0)</f>
        <v/>
      </c>
    </row>
    <row r="5049" ht="15.75" customHeight="1">
      <c r="B5049" s="32" t="inlineStr">
        <is>
          <t>3.9</t>
        </is>
      </c>
      <c r="C5049" s="32" t="n">
        <v>8714199</v>
      </c>
      <c r="D5049" s="59" t="inlineStr">
        <is>
          <t>CAMBIO DE SELENOIDE DE INTERBLOQUEO DE LA LLAVE</t>
        </is>
      </c>
      <c r="E5049" s="34" t="inlineStr">
        <is>
          <t>cambio de selenoide de interbloqueo de la llave</t>
        </is>
      </c>
      <c r="F5049" s="32" t="inlineStr">
        <is>
          <t>Unidad</t>
        </is>
      </c>
      <c r="G5049" s="35" t="inlineStr">
        <is>
          <t>suministro</t>
        </is>
      </c>
      <c r="H5049" s="159" t="n">
        <v>683953</v>
      </c>
      <c r="I5049" s="37" t="n">
        <v>158.91</v>
      </c>
      <c r="J5049" s="37" t="n">
        <v>151.76</v>
      </c>
      <c r="K5049" s="160">
        <f>H5049*(I5049/J5049)</f>
        <v/>
      </c>
      <c r="L5049" s="159" t="n">
        <v>832907.4418</v>
      </c>
      <c r="M5049" s="159" t="n">
        <v>808648</v>
      </c>
      <c r="N5049" s="159" t="n">
        <v>873339.84</v>
      </c>
      <c r="O5049" s="162">
        <f>MIN(K5049,L5049,M5049,N5049)</f>
        <v/>
      </c>
      <c r="P5049" s="162">
        <f>MAX(K5049,L5049,M5049,N5049)</f>
        <v/>
      </c>
      <c r="Q5049" s="162">
        <f>MEDIAN(K5049,L5049,M5049,N5049)</f>
        <v/>
      </c>
      <c r="R5049" s="162">
        <f>AVERAGE(K5049,L5049,M5049,N5049)</f>
        <v/>
      </c>
      <c r="S5049" s="162">
        <f>AVERAGE(O5049,Q5049)</f>
        <v/>
      </c>
      <c r="T5049" s="162">
        <f>AVERAGE(P5049,Q5049)</f>
        <v/>
      </c>
      <c r="U5049" s="41">
        <f>STDEVA(K5049,L5049,M5049,N5049)</f>
        <v/>
      </c>
      <c r="V5049" s="42">
        <f>U5049/Q5049</f>
        <v/>
      </c>
      <c r="W5049" s="43">
        <f>IF(X5049=O5049,"MENOR",IF(X5049=S5049,"PROM[MEN-MED]","PROMEDIO"))</f>
        <v/>
      </c>
      <c r="X5049" s="163">
        <f>IF(V5049&lt;=300%,O5049,IF(AND(V5049&gt;100%,V5049&lt;=150%),S5049,R5049))</f>
        <v/>
      </c>
      <c r="Y5049" s="162">
        <f>ROUND(X5049,0)</f>
        <v/>
      </c>
    </row>
    <row r="5050" ht="15.75" customHeight="1">
      <c r="B5050" s="32" t="inlineStr">
        <is>
          <t>3.10</t>
        </is>
      </c>
      <c r="C5050" s="32" t="n">
        <v>8714199</v>
      </c>
      <c r="D5050" s="59" t="inlineStr">
        <is>
          <t xml:space="preserve">CAMBIO DE CABLE DEL SELENOIDE DE INTERBLOQUEO DE LA LLAVE </t>
        </is>
      </c>
      <c r="E5050" s="34" t="inlineStr">
        <is>
          <t xml:space="preserve">cambio de cable del selenoide de interbloqueo de la llave </t>
        </is>
      </c>
      <c r="F5050" s="32" t="inlineStr">
        <is>
          <t>Unidad</t>
        </is>
      </c>
      <c r="G5050" s="35" t="inlineStr">
        <is>
          <t>suministro</t>
        </is>
      </c>
      <c r="H5050" s="159" t="n">
        <v>683953</v>
      </c>
      <c r="I5050" s="37" t="n">
        <v>158.91</v>
      </c>
      <c r="J5050" s="37" t="n">
        <v>151.76</v>
      </c>
      <c r="K5050" s="160">
        <f>H5050*(I5050/J5050)</f>
        <v/>
      </c>
      <c r="L5050" s="159" t="n">
        <v>856933.2205000001</v>
      </c>
      <c r="M5050" s="159" t="n">
        <v>831974</v>
      </c>
      <c r="N5050" s="159" t="n">
        <v>898531.92</v>
      </c>
      <c r="O5050" s="162">
        <f>MIN(K5050,L5050,M5050,N5050)</f>
        <v/>
      </c>
      <c r="P5050" s="162">
        <f>MAX(K5050,L5050,M5050,N5050)</f>
        <v/>
      </c>
      <c r="Q5050" s="162">
        <f>MEDIAN(K5050,L5050,M5050,N5050)</f>
        <v/>
      </c>
      <c r="R5050" s="162">
        <f>AVERAGE(K5050,L5050,M5050,N5050)</f>
        <v/>
      </c>
      <c r="S5050" s="162">
        <f>AVERAGE(O5050,Q5050)</f>
        <v/>
      </c>
      <c r="T5050" s="162">
        <f>AVERAGE(P5050,Q5050)</f>
        <v/>
      </c>
      <c r="U5050" s="41">
        <f>STDEVA(K5050,L5050,M5050,N5050)</f>
        <v/>
      </c>
      <c r="V5050" s="42">
        <f>U5050/Q5050</f>
        <v/>
      </c>
      <c r="W5050" s="43">
        <f>IF(X5050=O5050,"MENOR",IF(X5050=S5050,"PROM[MEN-MED]","PROMEDIO"))</f>
        <v/>
      </c>
      <c r="X5050" s="163">
        <f>IF(V5050&lt;=300%,O5050,IF(AND(V5050&gt;100%,V5050&lt;=150%),S5050,R5050))</f>
        <v/>
      </c>
      <c r="Y5050" s="162">
        <f>ROUND(X5050,0)</f>
        <v/>
      </c>
    </row>
    <row r="5051" ht="15.75" customHeight="1">
      <c r="B5051" s="32" t="inlineStr">
        <is>
          <t>3.11</t>
        </is>
      </c>
      <c r="C5051" s="32" t="n">
        <v>8714199</v>
      </c>
      <c r="D5051" s="59" t="inlineStr">
        <is>
          <t xml:space="preserve">CAMBIO DE CONJUNTO DL INTERRUPTOR DE ENCENDIDO </t>
        </is>
      </c>
      <c r="E5051" s="34" t="inlineStr">
        <is>
          <t xml:space="preserve">cambio de conjunto dl interruptor de encendido </t>
        </is>
      </c>
      <c r="F5051" s="32" t="inlineStr">
        <is>
          <t>Unidad</t>
        </is>
      </c>
      <c r="G5051" s="35" t="inlineStr">
        <is>
          <t>suministro</t>
        </is>
      </c>
      <c r="H5051" s="159" t="n">
        <v>683953</v>
      </c>
      <c r="I5051" s="37" t="n">
        <v>158.91</v>
      </c>
      <c r="J5051" s="37" t="n">
        <v>151.76</v>
      </c>
      <c r="K5051" s="160">
        <f>H5051*(I5051/J5051)</f>
        <v/>
      </c>
      <c r="L5051" s="159" t="n">
        <v>832907.4418</v>
      </c>
      <c r="M5051" s="159" t="n">
        <v>808648</v>
      </c>
      <c r="N5051" s="159" t="n">
        <v>873339.84</v>
      </c>
      <c r="O5051" s="162">
        <f>MIN(K5051,L5051,M5051,N5051)</f>
        <v/>
      </c>
      <c r="P5051" s="162">
        <f>MAX(K5051,L5051,M5051,N5051)</f>
        <v/>
      </c>
      <c r="Q5051" s="162">
        <f>MEDIAN(K5051,L5051,M5051,N5051)</f>
        <v/>
      </c>
      <c r="R5051" s="162">
        <f>AVERAGE(K5051,L5051,M5051,N5051)</f>
        <v/>
      </c>
      <c r="S5051" s="162">
        <f>AVERAGE(O5051,Q5051)</f>
        <v/>
      </c>
      <c r="T5051" s="162">
        <f>AVERAGE(P5051,Q5051)</f>
        <v/>
      </c>
      <c r="U5051" s="41">
        <f>STDEVA(K5051,L5051,M5051,N5051)</f>
        <v/>
      </c>
      <c r="V5051" s="42">
        <f>U5051/Q5051</f>
        <v/>
      </c>
      <c r="W5051" s="43">
        <f>IF(X5051=O5051,"MENOR",IF(X5051=S5051,"PROM[MEN-MED]","PROMEDIO"))</f>
        <v/>
      </c>
      <c r="X5051" s="163">
        <f>IF(V5051&lt;=300%,O5051,IF(AND(V5051&gt;100%,V5051&lt;=150%),S5051,R5051))</f>
        <v/>
      </c>
      <c r="Y5051" s="162">
        <f>ROUND(X5051,0)</f>
        <v/>
      </c>
    </row>
    <row r="5052" ht="15.75" customHeight="1">
      <c r="B5052" s="32" t="inlineStr">
        <is>
          <t>3.12</t>
        </is>
      </c>
      <c r="C5052" s="32" t="n">
        <v>8714199</v>
      </c>
      <c r="D5052" s="59" t="inlineStr">
        <is>
          <t xml:space="preserve">CAMBIO DE CONJUNTO DEL INTERRUPTOR DE ADVERTENCIA DE DESBLOQUEO </t>
        </is>
      </c>
      <c r="E5052" s="34" t="inlineStr">
        <is>
          <t xml:space="preserve">cambio de conjunto del interruptor de advertencia de desbloqueo </t>
        </is>
      </c>
      <c r="F5052" s="32" t="inlineStr">
        <is>
          <t>Unidad</t>
        </is>
      </c>
      <c r="G5052" s="35" t="inlineStr">
        <is>
          <t>suministro</t>
        </is>
      </c>
      <c r="H5052" s="159" t="n">
        <v>683953</v>
      </c>
      <c r="I5052" s="37" t="n">
        <v>158.91</v>
      </c>
      <c r="J5052" s="37" t="n">
        <v>151.76</v>
      </c>
      <c r="K5052" s="160">
        <f>H5052*(I5052/J5052)</f>
        <v/>
      </c>
      <c r="L5052" s="159" t="n">
        <v>824898.1587</v>
      </c>
      <c r="M5052" s="159" t="n">
        <v>800872</v>
      </c>
      <c r="N5052" s="159" t="n">
        <v>864941.76</v>
      </c>
      <c r="O5052" s="162">
        <f>MIN(K5052,L5052,M5052,N5052)</f>
        <v/>
      </c>
      <c r="P5052" s="162">
        <f>MAX(K5052,L5052,M5052,N5052)</f>
        <v/>
      </c>
      <c r="Q5052" s="162">
        <f>MEDIAN(K5052,L5052,M5052,N5052)</f>
        <v/>
      </c>
      <c r="R5052" s="162">
        <f>AVERAGE(K5052,L5052,M5052,N5052)</f>
        <v/>
      </c>
      <c r="S5052" s="162">
        <f>AVERAGE(O5052,Q5052)</f>
        <v/>
      </c>
      <c r="T5052" s="162">
        <f>AVERAGE(P5052,Q5052)</f>
        <v/>
      </c>
      <c r="U5052" s="41">
        <f>STDEVA(K5052,L5052,M5052,N5052)</f>
        <v/>
      </c>
      <c r="V5052" s="42">
        <f>U5052/Q5052</f>
        <v/>
      </c>
      <c r="W5052" s="43">
        <f>IF(X5052=O5052,"MENOR",IF(X5052=S5052,"PROM[MEN-MED]","PROMEDIO"))</f>
        <v/>
      </c>
      <c r="X5052" s="163">
        <f>IF(V5052&lt;=300%,O5052,IF(AND(V5052&gt;100%,V5052&lt;=150%),S5052,R5052))</f>
        <v/>
      </c>
      <c r="Y5052" s="162">
        <f>ROUND(X5052,0)</f>
        <v/>
      </c>
    </row>
    <row r="5053" ht="15.75" customHeight="1">
      <c r="B5053" s="32" t="inlineStr">
        <is>
          <t>3.13</t>
        </is>
      </c>
      <c r="C5053" s="32" t="n">
        <v>8714199</v>
      </c>
      <c r="D5053" s="59" t="inlineStr">
        <is>
          <t xml:space="preserve">CAMBIO DE CONJUNTO DEL SOPORTE SUPERIOR DE LA COLUMNA DE DIRECCION </t>
        </is>
      </c>
      <c r="E5053" s="34" t="inlineStr">
        <is>
          <t xml:space="preserve">cambio de conjunto del soporte superior de la columna de direccion </t>
        </is>
      </c>
      <c r="F5053" s="32" t="inlineStr">
        <is>
          <t>Unidad</t>
        </is>
      </c>
      <c r="G5053" s="35" t="inlineStr">
        <is>
          <t>suministro</t>
        </is>
      </c>
      <c r="H5053" s="159" t="n">
        <v>957534</v>
      </c>
      <c r="I5053" s="37" t="n">
        <v>158.91</v>
      </c>
      <c r="J5053" s="37" t="n">
        <v>151.76</v>
      </c>
      <c r="K5053" s="160">
        <f>H5053*(I5053/J5053)</f>
        <v/>
      </c>
      <c r="L5053" s="159" t="n">
        <v>1199706.9252</v>
      </c>
      <c r="M5053" s="159" t="n">
        <v>1164764</v>
      </c>
      <c r="N5053" s="159" t="n">
        <v>1257945.12</v>
      </c>
      <c r="O5053" s="162">
        <f>MIN(K5053,L5053,M5053,N5053)</f>
        <v/>
      </c>
      <c r="P5053" s="162">
        <f>MAX(K5053,L5053,M5053,N5053)</f>
        <v/>
      </c>
      <c r="Q5053" s="162">
        <f>MEDIAN(K5053,L5053,M5053,N5053)</f>
        <v/>
      </c>
      <c r="R5053" s="162">
        <f>AVERAGE(K5053,L5053,M5053,N5053)</f>
        <v/>
      </c>
      <c r="S5053" s="162">
        <f>AVERAGE(O5053,Q5053)</f>
        <v/>
      </c>
      <c r="T5053" s="162">
        <f>AVERAGE(P5053,Q5053)</f>
        <v/>
      </c>
      <c r="U5053" s="41">
        <f>STDEVA(K5053,L5053,M5053,N5053)</f>
        <v/>
      </c>
      <c r="V5053" s="42">
        <f>U5053/Q5053</f>
        <v/>
      </c>
      <c r="W5053" s="43">
        <f>IF(X5053=O5053,"MENOR",IF(X5053=S5053,"PROM[MEN-MED]","PROMEDIO"))</f>
        <v/>
      </c>
      <c r="X5053" s="163">
        <f>IF(V5053&lt;=300%,O5053,IF(AND(V5053&gt;100%,V5053&lt;=150%),S5053,R5053))</f>
        <v/>
      </c>
      <c r="Y5053" s="162">
        <f>ROUND(X5053,0)</f>
        <v/>
      </c>
    </row>
    <row r="5054" ht="15.75" customHeight="1">
      <c r="B5054" s="32" t="inlineStr">
        <is>
          <t>3.14</t>
        </is>
      </c>
      <c r="C5054" s="32" t="n">
        <v>8714199</v>
      </c>
      <c r="D5054" s="59" t="inlineStr">
        <is>
          <t>CAMBIO DE CONJUNTO DEL CILINDRO DE LA CERRADURA DEL INTERRUPTOR DE ENCENDIDO</t>
        </is>
      </c>
      <c r="E5054" s="34" t="inlineStr">
        <is>
          <t>cambio de conjunto del cilindro de la cerradura del interruptor de encendido</t>
        </is>
      </c>
      <c r="F5054" s="32" t="inlineStr">
        <is>
          <t>Unidad</t>
        </is>
      </c>
      <c r="G5054" s="35" t="inlineStr">
        <is>
          <t>suministro</t>
        </is>
      </c>
      <c r="H5054" s="159" t="n">
        <v>957534</v>
      </c>
      <c r="I5054" s="37" t="n">
        <v>158.91</v>
      </c>
      <c r="J5054" s="37" t="n">
        <v>151.76</v>
      </c>
      <c r="K5054" s="160">
        <f>H5054*(I5054/J5054)</f>
        <v/>
      </c>
      <c r="L5054" s="159" t="n">
        <v>1166070.2067</v>
      </c>
      <c r="M5054" s="159" t="n">
        <v>1132107</v>
      </c>
      <c r="N5054" s="159" t="n">
        <v>1222675.56</v>
      </c>
      <c r="O5054" s="162">
        <f>MIN(K5054,L5054,M5054,N5054)</f>
        <v/>
      </c>
      <c r="P5054" s="162">
        <f>MAX(K5054,L5054,M5054,N5054)</f>
        <v/>
      </c>
      <c r="Q5054" s="162">
        <f>MEDIAN(K5054,L5054,M5054,N5054)</f>
        <v/>
      </c>
      <c r="R5054" s="162">
        <f>AVERAGE(K5054,L5054,M5054,N5054)</f>
        <v/>
      </c>
      <c r="S5054" s="162">
        <f>AVERAGE(O5054,Q5054)</f>
        <v/>
      </c>
      <c r="T5054" s="162">
        <f>AVERAGE(P5054,Q5054)</f>
        <v/>
      </c>
      <c r="U5054" s="41">
        <f>STDEVA(K5054,L5054,M5054,N5054)</f>
        <v/>
      </c>
      <c r="V5054" s="42">
        <f>U5054/Q5054</f>
        <v/>
      </c>
      <c r="W5054" s="43">
        <f>IF(X5054=O5054,"MENOR",IF(X5054=S5054,"PROM[MEN-MED]","PROMEDIO"))</f>
        <v/>
      </c>
      <c r="X5054" s="163">
        <f>IF(V5054&lt;=300%,O5054,IF(AND(V5054&gt;100%,V5054&lt;=150%),S5054,R5054))</f>
        <v/>
      </c>
      <c r="Y5054" s="162">
        <f>ROUND(X5054,0)</f>
        <v/>
      </c>
    </row>
    <row r="5055" ht="15.75" customHeight="1">
      <c r="B5055" s="32" t="inlineStr">
        <is>
          <t>3.15</t>
        </is>
      </c>
      <c r="C5055" s="32" t="n">
        <v>8714199</v>
      </c>
      <c r="D5055" s="59" t="inlineStr">
        <is>
          <t xml:space="preserve">CAMBIO DE CONJUNTO DEL VOLANTE </t>
        </is>
      </c>
      <c r="E5055" s="34" t="inlineStr">
        <is>
          <t xml:space="preserve">cambio de conjunto del volante </t>
        </is>
      </c>
      <c r="F5055" s="32" t="inlineStr">
        <is>
          <t>Unidad</t>
        </is>
      </c>
      <c r="G5055" s="35" t="inlineStr">
        <is>
          <t>suministro</t>
        </is>
      </c>
      <c r="H5055" s="159" t="n">
        <v>683953</v>
      </c>
      <c r="I5055" s="37" t="n">
        <v>158.91</v>
      </c>
      <c r="J5055" s="37" t="n">
        <v>151.76</v>
      </c>
      <c r="K5055" s="160">
        <f>H5055*(I5055/J5055)</f>
        <v/>
      </c>
      <c r="L5055" s="159" t="n">
        <v>832907.4418</v>
      </c>
      <c r="M5055" s="159" t="n">
        <v>808648</v>
      </c>
      <c r="N5055" s="159" t="n">
        <v>873339.84</v>
      </c>
      <c r="O5055" s="162">
        <f>MIN(K5055,L5055,M5055,N5055)</f>
        <v/>
      </c>
      <c r="P5055" s="162">
        <f>MAX(K5055,L5055,M5055,N5055)</f>
        <v/>
      </c>
      <c r="Q5055" s="162">
        <f>MEDIAN(K5055,L5055,M5055,N5055)</f>
        <v/>
      </c>
      <c r="R5055" s="162">
        <f>AVERAGE(K5055,L5055,M5055,N5055)</f>
        <v/>
      </c>
      <c r="S5055" s="162">
        <f>AVERAGE(O5055,Q5055)</f>
        <v/>
      </c>
      <c r="T5055" s="162">
        <f>AVERAGE(P5055,Q5055)</f>
        <v/>
      </c>
      <c r="U5055" s="41">
        <f>STDEVA(K5055,L5055,M5055,N5055)</f>
        <v/>
      </c>
      <c r="V5055" s="42">
        <f>U5055/Q5055</f>
        <v/>
      </c>
      <c r="W5055" s="43">
        <f>IF(X5055=O5055,"MENOR",IF(X5055=S5055,"PROM[MEN-MED]","PROMEDIO"))</f>
        <v/>
      </c>
      <c r="X5055" s="163">
        <f>IF(V5055&lt;=300%,O5055,IF(AND(V5055&gt;100%,V5055&lt;=150%),S5055,R5055))</f>
        <v/>
      </c>
      <c r="Y5055" s="162">
        <f>ROUND(X5055,0)</f>
        <v/>
      </c>
    </row>
    <row r="5056" ht="15.75" customHeight="1">
      <c r="B5056" s="32" t="inlineStr">
        <is>
          <t>3.16</t>
        </is>
      </c>
      <c r="C5056" s="32" t="n">
        <v>8714199</v>
      </c>
      <c r="D5056" s="59" t="inlineStr">
        <is>
          <t xml:space="preserve">CAMBIO DE INTERRUPTOR PRINCIPAL DE CONTROL DE LA VELOCIDAD DE CRUCERO </t>
        </is>
      </c>
      <c r="E5056" s="34" t="inlineStr">
        <is>
          <t xml:space="preserve">cambio de interruptor principal de control de la velocidad de crucero </t>
        </is>
      </c>
      <c r="F5056" s="32" t="inlineStr">
        <is>
          <t>Unidad</t>
        </is>
      </c>
      <c r="G5056" s="35" t="inlineStr">
        <is>
          <t>suministro</t>
        </is>
      </c>
      <c r="H5056" s="159" t="n">
        <v>683953</v>
      </c>
      <c r="I5056" s="37" t="n">
        <v>158.91</v>
      </c>
      <c r="J5056" s="37" t="n">
        <v>151.76</v>
      </c>
      <c r="K5056" s="160">
        <f>H5056*(I5056/J5056)</f>
        <v/>
      </c>
      <c r="L5056" s="159" t="n">
        <v>856933.2205000001</v>
      </c>
      <c r="M5056" s="159" t="n">
        <v>831974</v>
      </c>
      <c r="N5056" s="159" t="n">
        <v>898531.92</v>
      </c>
      <c r="O5056" s="162">
        <f>MIN(K5056,L5056,M5056,N5056)</f>
        <v/>
      </c>
      <c r="P5056" s="162">
        <f>MAX(K5056,L5056,M5056,N5056)</f>
        <v/>
      </c>
      <c r="Q5056" s="162">
        <f>MEDIAN(K5056,L5056,M5056,N5056)</f>
        <v/>
      </c>
      <c r="R5056" s="162">
        <f>AVERAGE(K5056,L5056,M5056,N5056)</f>
        <v/>
      </c>
      <c r="S5056" s="162">
        <f>AVERAGE(O5056,Q5056)</f>
        <v/>
      </c>
      <c r="T5056" s="162">
        <f>AVERAGE(P5056,Q5056)</f>
        <v/>
      </c>
      <c r="U5056" s="41">
        <f>STDEVA(K5056,L5056,M5056,N5056)</f>
        <v/>
      </c>
      <c r="V5056" s="42">
        <f>U5056/Q5056</f>
        <v/>
      </c>
      <c r="W5056" s="43">
        <f>IF(X5056=O5056,"MENOR",IF(X5056=S5056,"PROM[MEN-MED]","PROMEDIO"))</f>
        <v/>
      </c>
      <c r="X5056" s="163">
        <f>IF(V5056&lt;=300%,O5056,IF(AND(V5056&gt;100%,V5056&lt;=150%),S5056,R5056))</f>
        <v/>
      </c>
      <c r="Y5056" s="162">
        <f>ROUND(X5056,0)</f>
        <v/>
      </c>
    </row>
    <row r="5057" ht="15.75" customHeight="1">
      <c r="B5057" s="32" t="inlineStr">
        <is>
          <t>3.17</t>
        </is>
      </c>
      <c r="C5057" s="32" t="n">
        <v>8714199</v>
      </c>
      <c r="D5057" s="59" t="inlineStr">
        <is>
          <t xml:space="preserve">CAMBIO DE CONJUNTO DEL TUBO DE ALIMENTACION DE PRESION DE LA DIRECCION </t>
        </is>
      </c>
      <c r="E5057" s="34" t="inlineStr">
        <is>
          <t xml:space="preserve">cambio de conjunto del tubo de alimentacion de presion de la direccion </t>
        </is>
      </c>
      <c r="F5057" s="32" t="inlineStr">
        <is>
          <t>Unidad</t>
        </is>
      </c>
      <c r="G5057" s="35" t="inlineStr">
        <is>
          <t>suministro</t>
        </is>
      </c>
      <c r="H5057" s="159" t="n">
        <v>547162</v>
      </c>
      <c r="I5057" s="37" t="n">
        <v>158.91</v>
      </c>
      <c r="J5057" s="37" t="n">
        <v>151.76</v>
      </c>
      <c r="K5057" s="160">
        <f>H5057*(I5057/J5057)</f>
        <v/>
      </c>
      <c r="L5057" s="159" t="n">
        <v>685546.3741</v>
      </c>
      <c r="M5057" s="159" t="n">
        <v>665579</v>
      </c>
      <c r="N5057" s="159" t="n">
        <v>718825.3199999999</v>
      </c>
      <c r="O5057" s="162">
        <f>MIN(K5057,L5057,M5057,N5057)</f>
        <v/>
      </c>
      <c r="P5057" s="162">
        <f>MAX(K5057,L5057,M5057,N5057)</f>
        <v/>
      </c>
      <c r="Q5057" s="162">
        <f>MEDIAN(K5057,L5057,M5057,N5057)</f>
        <v/>
      </c>
      <c r="R5057" s="162">
        <f>AVERAGE(K5057,L5057,M5057,N5057)</f>
        <v/>
      </c>
      <c r="S5057" s="162">
        <f>AVERAGE(O5057,Q5057)</f>
        <v/>
      </c>
      <c r="T5057" s="162">
        <f>AVERAGE(P5057,Q5057)</f>
        <v/>
      </c>
      <c r="U5057" s="41">
        <f>STDEVA(K5057,L5057,M5057,N5057)</f>
        <v/>
      </c>
      <c r="V5057" s="42">
        <f>U5057/Q5057</f>
        <v/>
      </c>
      <c r="W5057" s="43">
        <f>IF(X5057=O5057,"MENOR",IF(X5057=S5057,"PROM[MEN-MED]","PROMEDIO"))</f>
        <v/>
      </c>
      <c r="X5057" s="163">
        <f>IF(V5057&lt;=300%,O5057,IF(AND(V5057&gt;100%,V5057&lt;=150%),S5057,R5057))</f>
        <v/>
      </c>
      <c r="Y5057" s="162">
        <f>ROUND(X5057,0)</f>
        <v/>
      </c>
    </row>
    <row r="5058" ht="15.75" customHeight="1">
      <c r="B5058" s="32" t="inlineStr">
        <is>
          <t>3.18</t>
        </is>
      </c>
      <c r="C5058" s="32" t="n">
        <v>8714199</v>
      </c>
      <c r="D5058" s="59" t="inlineStr">
        <is>
          <t>CAMBIO DE EJE INTERMEDIO DE LA DIRECCION NO.2</t>
        </is>
      </c>
      <c r="E5058" s="34" t="inlineStr">
        <is>
          <t>cambio de eje intermedio de la direccion no.2</t>
        </is>
      </c>
      <c r="F5058" s="32" t="inlineStr">
        <is>
          <t>Unidad</t>
        </is>
      </c>
      <c r="G5058" s="35" t="inlineStr">
        <is>
          <t>suministro</t>
        </is>
      </c>
      <c r="H5058" s="159" t="n">
        <v>949620</v>
      </c>
      <c r="I5058" s="37" t="n">
        <v>158.91</v>
      </c>
      <c r="J5058" s="37" t="n">
        <v>151.76</v>
      </c>
      <c r="K5058" s="160">
        <f>H5058*(I5058/J5058)</f>
        <v/>
      </c>
      <c r="L5058" s="159" t="n">
        <v>1154857.634</v>
      </c>
      <c r="M5058" s="159" t="n">
        <v>1121221</v>
      </c>
      <c r="N5058" s="159" t="n">
        <v>1210918.68</v>
      </c>
      <c r="O5058" s="162">
        <f>MIN(K5058,L5058,M5058,N5058)</f>
        <v/>
      </c>
      <c r="P5058" s="162">
        <f>MAX(K5058,L5058,M5058,N5058)</f>
        <v/>
      </c>
      <c r="Q5058" s="162">
        <f>MEDIAN(K5058,L5058,M5058,N5058)</f>
        <v/>
      </c>
      <c r="R5058" s="162">
        <f>AVERAGE(K5058,L5058,M5058,N5058)</f>
        <v/>
      </c>
      <c r="S5058" s="162">
        <f>AVERAGE(O5058,Q5058)</f>
        <v/>
      </c>
      <c r="T5058" s="162">
        <f>AVERAGE(P5058,Q5058)</f>
        <v/>
      </c>
      <c r="U5058" s="41">
        <f>STDEVA(K5058,L5058,M5058,N5058)</f>
        <v/>
      </c>
      <c r="V5058" s="42">
        <f>U5058/Q5058</f>
        <v/>
      </c>
      <c r="W5058" s="43">
        <f>IF(X5058=O5058,"MENOR",IF(X5058=S5058,"PROM[MEN-MED]","PROMEDIO"))</f>
        <v/>
      </c>
      <c r="X5058" s="163">
        <f>IF(V5058&lt;=300%,O5058,IF(AND(V5058&gt;100%,V5058&lt;=150%),S5058,R5058))</f>
        <v/>
      </c>
      <c r="Y5058" s="162">
        <f>ROUND(X5058,0)</f>
        <v/>
      </c>
    </row>
    <row r="5059" ht="15.75" customHeight="1">
      <c r="B5059" s="32" t="inlineStr">
        <is>
          <t>3.19</t>
        </is>
      </c>
      <c r="C5059" s="32" t="n">
        <v>8714199</v>
      </c>
      <c r="D5059" s="59" t="inlineStr">
        <is>
          <t xml:space="preserve">CAMBIO DE CONJUNTO DEL ENGRANAJE DE LA SERVODIRECCION DE CREMALLERA Y PIÑON </t>
        </is>
      </c>
      <c r="E5059" s="34" t="inlineStr">
        <is>
          <t xml:space="preserve">cambio de conjunto del engranaje de la servodireccion de cremallera y piñon </t>
        </is>
      </c>
      <c r="F5059" s="32" t="inlineStr">
        <is>
          <t>Unidad</t>
        </is>
      </c>
      <c r="G5059" s="35" t="inlineStr">
        <is>
          <t>suministro</t>
        </is>
      </c>
      <c r="H5059" s="159" t="n">
        <v>2441880</v>
      </c>
      <c r="I5059" s="37" t="n">
        <v>158.91</v>
      </c>
      <c r="J5059" s="37" t="n">
        <v>151.76</v>
      </c>
      <c r="K5059" s="160">
        <f>H5059*(I5059/J5059)</f>
        <v/>
      </c>
      <c r="L5059" s="159" t="n">
        <v>2998465.9551</v>
      </c>
      <c r="M5059" s="159" t="n">
        <v>2911132</v>
      </c>
      <c r="N5059" s="159" t="n">
        <v>3144022.56</v>
      </c>
      <c r="O5059" s="162">
        <f>MIN(K5059,L5059,M5059,N5059)</f>
        <v/>
      </c>
      <c r="P5059" s="162">
        <f>MAX(K5059,L5059,M5059,N5059)</f>
        <v/>
      </c>
      <c r="Q5059" s="162">
        <f>MEDIAN(K5059,L5059,M5059,N5059)</f>
        <v/>
      </c>
      <c r="R5059" s="162">
        <f>AVERAGE(K5059,L5059,M5059,N5059)</f>
        <v/>
      </c>
      <c r="S5059" s="162">
        <f>AVERAGE(O5059,Q5059)</f>
        <v/>
      </c>
      <c r="T5059" s="162">
        <f>AVERAGE(P5059,Q5059)</f>
        <v/>
      </c>
      <c r="U5059" s="41">
        <f>STDEVA(K5059,L5059,M5059,N5059)</f>
        <v/>
      </c>
      <c r="V5059" s="42">
        <f>U5059/Q5059</f>
        <v/>
      </c>
      <c r="W5059" s="43">
        <f>IF(X5059=O5059,"MENOR",IF(X5059=S5059,"PROM[MEN-MED]","PROMEDIO"))</f>
        <v/>
      </c>
      <c r="X5059" s="163">
        <f>IF(V5059&lt;=300%,O5059,IF(AND(V5059&gt;100%,V5059&lt;=150%),S5059,R5059))</f>
        <v/>
      </c>
      <c r="Y5059" s="162">
        <f>ROUND(X5059,0)</f>
        <v/>
      </c>
    </row>
    <row r="5060" ht="15.75" customHeight="1">
      <c r="B5060" s="32" t="inlineStr">
        <is>
          <t>3.20</t>
        </is>
      </c>
      <c r="C5060" s="32" t="n">
        <v>8714199</v>
      </c>
      <c r="D5060" s="59" t="inlineStr">
        <is>
          <t xml:space="preserve">CAMBIO DE SUBCONJUNTO DEL EXTREMO DERECHO DE LA BARRA DE ACOPLAMIENTO </t>
        </is>
      </c>
      <c r="E5060" s="34" t="inlineStr">
        <is>
          <t xml:space="preserve">cambio de subconjunto del extremo derecho de la barra de acoplamiento </t>
        </is>
      </c>
      <c r="F5060" s="32" t="inlineStr">
        <is>
          <t>Unidad</t>
        </is>
      </c>
      <c r="G5060" s="35" t="inlineStr">
        <is>
          <t>suministro</t>
        </is>
      </c>
      <c r="H5060" s="159" t="n">
        <v>957534</v>
      </c>
      <c r="I5060" s="37" t="n">
        <v>158.91</v>
      </c>
      <c r="J5060" s="37" t="n">
        <v>151.76</v>
      </c>
      <c r="K5060" s="160">
        <f>H5060*(I5060/J5060)</f>
        <v/>
      </c>
      <c r="L5060" s="159" t="n">
        <v>1166070.2067</v>
      </c>
      <c r="M5060" s="159" t="n">
        <v>1132107</v>
      </c>
      <c r="N5060" s="159" t="n">
        <v>1222675.56</v>
      </c>
      <c r="O5060" s="162">
        <f>MIN(K5060,L5060,M5060,N5060)</f>
        <v/>
      </c>
      <c r="P5060" s="162">
        <f>MAX(K5060,L5060,M5060,N5060)</f>
        <v/>
      </c>
      <c r="Q5060" s="162">
        <f>MEDIAN(K5060,L5060,M5060,N5060)</f>
        <v/>
      </c>
      <c r="R5060" s="162">
        <f>AVERAGE(K5060,L5060,M5060,N5060)</f>
        <v/>
      </c>
      <c r="S5060" s="162">
        <f>AVERAGE(O5060,Q5060)</f>
        <v/>
      </c>
      <c r="T5060" s="162">
        <f>AVERAGE(P5060,Q5060)</f>
        <v/>
      </c>
      <c r="U5060" s="41">
        <f>STDEVA(K5060,L5060,M5060,N5060)</f>
        <v/>
      </c>
      <c r="V5060" s="42">
        <f>U5060/Q5060</f>
        <v/>
      </c>
      <c r="W5060" s="43">
        <f>IF(X5060=O5060,"MENOR",IF(X5060=S5060,"PROM[MEN-MED]","PROMEDIO"))</f>
        <v/>
      </c>
      <c r="X5060" s="163">
        <f>IF(V5060&lt;=300%,O5060,IF(AND(V5060&gt;100%,V5060&lt;=150%),S5060,R5060))</f>
        <v/>
      </c>
      <c r="Y5060" s="162">
        <f>ROUND(X5060,0)</f>
        <v/>
      </c>
    </row>
    <row r="5061" ht="15.75" customHeight="1">
      <c r="B5061" s="32" t="inlineStr">
        <is>
          <t>3.21</t>
        </is>
      </c>
      <c r="C5061" s="32" t="n">
        <v>8714199</v>
      </c>
      <c r="D5061" s="59" t="inlineStr">
        <is>
          <t xml:space="preserve">CAMBIO DE SUBCONJUNTO DEL EXTREMO IZQUIERDO DE LA BARRA DE ACOPLAMIENTO </t>
        </is>
      </c>
      <c r="E5061" s="34" t="inlineStr">
        <is>
          <t xml:space="preserve">cambio de subconjunto del extremo izquierdo de la barra de acoplamiento </t>
        </is>
      </c>
      <c r="F5061" s="32" t="inlineStr">
        <is>
          <t>Unidad</t>
        </is>
      </c>
      <c r="G5061" s="35" t="inlineStr">
        <is>
          <t>suministro</t>
        </is>
      </c>
      <c r="H5061" s="159" t="n">
        <v>957534</v>
      </c>
      <c r="I5061" s="37" t="n">
        <v>158.91</v>
      </c>
      <c r="J5061" s="37" t="n">
        <v>151.76</v>
      </c>
      <c r="K5061" s="160">
        <f>H5061*(I5061/J5061)</f>
        <v/>
      </c>
      <c r="L5061" s="159" t="n">
        <v>1199706.9252</v>
      </c>
      <c r="M5061" s="159" t="n">
        <v>1164764</v>
      </c>
      <c r="N5061" s="159" t="n">
        <v>1257945.12</v>
      </c>
      <c r="O5061" s="162">
        <f>MIN(K5061,L5061,M5061,N5061)</f>
        <v/>
      </c>
      <c r="P5061" s="162">
        <f>MAX(K5061,L5061,M5061,N5061)</f>
        <v/>
      </c>
      <c r="Q5061" s="162">
        <f>MEDIAN(K5061,L5061,M5061,N5061)</f>
        <v/>
      </c>
      <c r="R5061" s="162">
        <f>AVERAGE(K5061,L5061,M5061,N5061)</f>
        <v/>
      </c>
      <c r="S5061" s="162">
        <f>AVERAGE(O5061,Q5061)</f>
        <v/>
      </c>
      <c r="T5061" s="162">
        <f>AVERAGE(P5061,Q5061)</f>
        <v/>
      </c>
      <c r="U5061" s="41">
        <f>STDEVA(K5061,L5061,M5061,N5061)</f>
        <v/>
      </c>
      <c r="V5061" s="42">
        <f>U5061/Q5061</f>
        <v/>
      </c>
      <c r="W5061" s="43">
        <f>IF(X5061=O5061,"MENOR",IF(X5061=S5061,"PROM[MEN-MED]","PROMEDIO"))</f>
        <v/>
      </c>
      <c r="X5061" s="163">
        <f>IF(V5061&lt;=300%,O5061,IF(AND(V5061&gt;100%,V5061&lt;=150%),S5061,R5061))</f>
        <v/>
      </c>
      <c r="Y5061" s="162">
        <f>ROUND(X5061,0)</f>
        <v/>
      </c>
    </row>
    <row r="5062" ht="15.75" customHeight="1">
      <c r="B5062" s="32" t="inlineStr">
        <is>
          <t>3.22</t>
        </is>
      </c>
      <c r="C5062" s="32" t="n">
        <v>8714199</v>
      </c>
      <c r="D5062" s="59" t="inlineStr">
        <is>
          <t xml:space="preserve">CAMBIO DE FUNDA DE LA CREMALLERA DE LA DIRECCION </t>
        </is>
      </c>
      <c r="E5062" s="34" t="inlineStr">
        <is>
          <t xml:space="preserve">cambio de funda de la cremallera de la direccion </t>
        </is>
      </c>
      <c r="F5062" s="32" t="inlineStr">
        <is>
          <t>Unidad</t>
        </is>
      </c>
      <c r="G5062" s="35" t="inlineStr">
        <is>
          <t>suministro</t>
        </is>
      </c>
      <c r="H5062" s="159" t="n">
        <v>2444141</v>
      </c>
      <c r="I5062" s="37" t="n">
        <v>158.91</v>
      </c>
      <c r="J5062" s="37" t="n">
        <v>151.76</v>
      </c>
      <c r="K5062" s="160">
        <f>H5062*(I5062/J5062)</f>
        <v/>
      </c>
      <c r="L5062" s="159" t="n">
        <v>3056129.4757</v>
      </c>
      <c r="M5062" s="159" t="n">
        <v>2967116</v>
      </c>
      <c r="N5062" s="159" t="n">
        <v>3204485.28</v>
      </c>
      <c r="O5062" s="162">
        <f>MIN(K5062,L5062,M5062,N5062)</f>
        <v/>
      </c>
      <c r="P5062" s="162">
        <f>MAX(K5062,L5062,M5062,N5062)</f>
        <v/>
      </c>
      <c r="Q5062" s="162">
        <f>MEDIAN(K5062,L5062,M5062,N5062)</f>
        <v/>
      </c>
      <c r="R5062" s="162">
        <f>AVERAGE(K5062,L5062,M5062,N5062)</f>
        <v/>
      </c>
      <c r="S5062" s="162">
        <f>AVERAGE(O5062,Q5062)</f>
        <v/>
      </c>
      <c r="T5062" s="162">
        <f>AVERAGE(P5062,Q5062)</f>
        <v/>
      </c>
      <c r="U5062" s="41">
        <f>STDEVA(K5062,L5062,M5062,N5062)</f>
        <v/>
      </c>
      <c r="V5062" s="42">
        <f>U5062/Q5062</f>
        <v/>
      </c>
      <c r="W5062" s="43">
        <f>IF(X5062=O5062,"MENOR",IF(X5062=S5062,"PROM[MEN-MED]","PROMEDIO"))</f>
        <v/>
      </c>
      <c r="X5062" s="163">
        <f>IF(V5062&lt;=300%,O5062,IF(AND(V5062&gt;100%,V5062&lt;=150%),S5062,R5062))</f>
        <v/>
      </c>
      <c r="Y5062" s="162">
        <f>ROUND(X5062,0)</f>
        <v/>
      </c>
    </row>
    <row r="5063" ht="15.75" customHeight="1">
      <c r="B5063" s="32" t="inlineStr">
        <is>
          <t>3.23</t>
        </is>
      </c>
      <c r="C5063" s="32" t="n">
        <v>8714199</v>
      </c>
      <c r="D5063" s="59" t="inlineStr">
        <is>
          <t xml:space="preserve">CAMBIO DE SUBCONJUNTO DEL EXTREMO DE LA CREMALLERA DE DIRECCION </t>
        </is>
      </c>
      <c r="E5063" s="34" t="inlineStr">
        <is>
          <t xml:space="preserve">cambio de subconjunto del extremo de la cremallera de direccion </t>
        </is>
      </c>
      <c r="F5063" s="32" t="inlineStr">
        <is>
          <t>Unidad</t>
        </is>
      </c>
      <c r="G5063" s="35" t="inlineStr">
        <is>
          <t>suministro</t>
        </is>
      </c>
      <c r="H5063" s="159" t="n">
        <v>2444141</v>
      </c>
      <c r="I5063" s="37" t="n">
        <v>158.91</v>
      </c>
      <c r="J5063" s="37" t="n">
        <v>151.76</v>
      </c>
      <c r="K5063" s="160">
        <f>H5063*(I5063/J5063)</f>
        <v/>
      </c>
      <c r="L5063" s="159" t="n">
        <v>3056129.4757</v>
      </c>
      <c r="M5063" s="159" t="n">
        <v>2967116</v>
      </c>
      <c r="N5063" s="159" t="n">
        <v>3204485.28</v>
      </c>
      <c r="O5063" s="162">
        <f>MIN(K5063,L5063,M5063,N5063)</f>
        <v/>
      </c>
      <c r="P5063" s="162">
        <f>MAX(K5063,L5063,M5063,N5063)</f>
        <v/>
      </c>
      <c r="Q5063" s="162">
        <f>MEDIAN(K5063,L5063,M5063,N5063)</f>
        <v/>
      </c>
      <c r="R5063" s="162">
        <f>AVERAGE(K5063,L5063,M5063,N5063)</f>
        <v/>
      </c>
      <c r="S5063" s="162">
        <f>AVERAGE(O5063,Q5063)</f>
        <v/>
      </c>
      <c r="T5063" s="162">
        <f>AVERAGE(P5063,Q5063)</f>
        <v/>
      </c>
      <c r="U5063" s="41">
        <f>STDEVA(K5063,L5063,M5063,N5063)</f>
        <v/>
      </c>
      <c r="V5063" s="42">
        <f>U5063/Q5063</f>
        <v/>
      </c>
      <c r="W5063" s="43">
        <f>IF(X5063=O5063,"MENOR",IF(X5063=S5063,"PROM[MEN-MED]","PROMEDIO"))</f>
        <v/>
      </c>
      <c r="X5063" s="163">
        <f>IF(V5063&lt;=300%,O5063,IF(AND(V5063&gt;100%,V5063&lt;=150%),S5063,R5063))</f>
        <v/>
      </c>
      <c r="Y5063" s="162">
        <f>ROUND(X5063,0)</f>
        <v/>
      </c>
    </row>
    <row r="5064" ht="15.75" customHeight="1">
      <c r="B5064" s="32" t="inlineStr">
        <is>
          <t>3.24</t>
        </is>
      </c>
      <c r="C5064" s="32" t="n">
        <v>8714199</v>
      </c>
      <c r="D5064" s="59" t="inlineStr">
        <is>
          <t xml:space="preserve">CAMBIO DE CONJUNTO DE ALOJAMIENTO DE LA CREMALLERA DE LA DIRECCION </t>
        </is>
      </c>
      <c r="E5064" s="34" t="inlineStr">
        <is>
          <t xml:space="preserve">cambio de conjunto de alojamiento de la cremallera de la direccion </t>
        </is>
      </c>
      <c r="F5064" s="32" t="inlineStr">
        <is>
          <t>Unidad</t>
        </is>
      </c>
      <c r="G5064" s="35" t="inlineStr">
        <is>
          <t>suministro</t>
        </is>
      </c>
      <c r="H5064" s="159" t="n">
        <v>2444141</v>
      </c>
      <c r="I5064" s="37" t="n">
        <v>158.91</v>
      </c>
      <c r="J5064" s="37" t="n">
        <v>151.76</v>
      </c>
      <c r="K5064" s="160">
        <f>H5064*(I5064/J5064)</f>
        <v/>
      </c>
      <c r="L5064" s="159" t="n">
        <v>3084960.2126</v>
      </c>
      <c r="M5064" s="159" t="n">
        <v>2995107</v>
      </c>
      <c r="N5064" s="159" t="n">
        <v>3234715.56</v>
      </c>
      <c r="O5064" s="162">
        <f>MIN(K5064,L5064,M5064,N5064)</f>
        <v/>
      </c>
      <c r="P5064" s="162">
        <f>MAX(K5064,L5064,M5064,N5064)</f>
        <v/>
      </c>
      <c r="Q5064" s="162">
        <f>MEDIAN(K5064,L5064,M5064,N5064)</f>
        <v/>
      </c>
      <c r="R5064" s="162">
        <f>AVERAGE(K5064,L5064,M5064,N5064)</f>
        <v/>
      </c>
      <c r="S5064" s="162">
        <f>AVERAGE(O5064,Q5064)</f>
        <v/>
      </c>
      <c r="T5064" s="162">
        <f>AVERAGE(P5064,Q5064)</f>
        <v/>
      </c>
      <c r="U5064" s="41">
        <f>STDEVA(K5064,L5064,M5064,N5064)</f>
        <v/>
      </c>
      <c r="V5064" s="42">
        <f>U5064/Q5064</f>
        <v/>
      </c>
      <c r="W5064" s="43">
        <f>IF(X5064=O5064,"MENOR",IF(X5064=S5064,"PROM[MEN-MED]","PROMEDIO"))</f>
        <v/>
      </c>
      <c r="X5064" s="163">
        <f>IF(V5064&lt;=300%,O5064,IF(AND(V5064&gt;100%,V5064&lt;=150%),S5064,R5064))</f>
        <v/>
      </c>
      <c r="Y5064" s="162">
        <f>ROUND(X5064,0)</f>
        <v/>
      </c>
    </row>
    <row r="5065" ht="15.75" customHeight="1">
      <c r="B5065" s="26" t="inlineStr">
        <is>
          <t>4.</t>
        </is>
      </c>
      <c r="C5065" s="142" t="inlineStr">
        <is>
          <t>SISTEMA DE TRANSMISIÓN</t>
        </is>
      </c>
      <c r="H5065" s="157" t="n"/>
      <c r="I5065" s="29" t="n"/>
      <c r="J5065" s="29" t="n"/>
      <c r="K5065" s="157" t="n"/>
      <c r="L5065" s="157" t="n"/>
      <c r="M5065" s="157" t="n"/>
      <c r="N5065" s="157" t="n"/>
      <c r="O5065" s="29" t="n"/>
      <c r="P5065" s="29" t="n"/>
      <c r="Q5065" s="29" t="n"/>
      <c r="R5065" s="29" t="n"/>
      <c r="S5065" s="29" t="n"/>
      <c r="T5065" s="29" t="n"/>
      <c r="U5065" s="29" t="n"/>
      <c r="V5065" s="75" t="n"/>
      <c r="W5065" s="29" t="n"/>
      <c r="X5065" s="29" t="n"/>
      <c r="Y5065" s="29" t="n"/>
    </row>
    <row r="5066" ht="15.75" customHeight="1">
      <c r="B5066" s="32" t="inlineStr">
        <is>
          <t>4.1</t>
        </is>
      </c>
      <c r="C5066" s="32" t="n">
        <v>8714199</v>
      </c>
      <c r="D5066" s="71" t="inlineStr">
        <is>
          <t>CAMBIO DE CONJUNTO IZQUIERDO DEL EJE PROPULSOR DELANTERO</t>
        </is>
      </c>
      <c r="E5066" s="56" t="inlineStr">
        <is>
          <t>cambio de conjunto izquierdo del eje propulsor delantero</t>
        </is>
      </c>
      <c r="F5066" s="32" t="inlineStr">
        <is>
          <t>Unidad</t>
        </is>
      </c>
      <c r="G5066" s="35" t="inlineStr">
        <is>
          <t>suministro</t>
        </is>
      </c>
      <c r="H5066" s="159" t="n">
        <v>683953</v>
      </c>
      <c r="I5066" s="37" t="n">
        <v>158.91</v>
      </c>
      <c r="J5066" s="37" t="n">
        <v>151.76</v>
      </c>
      <c r="K5066" s="160">
        <f>H5066*(I5066/J5066)</f>
        <v/>
      </c>
      <c r="L5066" s="159" t="n">
        <v>856933.2205000001</v>
      </c>
      <c r="M5066" s="159" t="n">
        <v>831974</v>
      </c>
      <c r="N5066" s="159" t="n">
        <v>898531.92</v>
      </c>
      <c r="O5066" s="162">
        <f>MIN(K5066,L5066,M5066,N5066)</f>
        <v/>
      </c>
      <c r="P5066" s="162">
        <f>MAX(K5066,L5066,M5066,N5066)</f>
        <v/>
      </c>
      <c r="Q5066" s="162">
        <f>MEDIAN(K5066,L5066,M5066,N5066)</f>
        <v/>
      </c>
      <c r="R5066" s="162">
        <f>AVERAGE(K5066,L5066,M5066,N5066)</f>
        <v/>
      </c>
      <c r="S5066" s="162">
        <f>AVERAGE(O5066,Q5066)</f>
        <v/>
      </c>
      <c r="T5066" s="162">
        <f>AVERAGE(P5066,Q5066)</f>
        <v/>
      </c>
      <c r="U5066" s="41">
        <f>STDEVA(K5066,L5066,M5066,N5066)</f>
        <v/>
      </c>
      <c r="V5066" s="42">
        <f>U5066/Q5066</f>
        <v/>
      </c>
      <c r="W5066" s="43">
        <f>IF(X5066=O5066,"MENOR",IF(X5066=S5066,"PROM[MEN-MED]","PROMEDIO"))</f>
        <v/>
      </c>
      <c r="X5066" s="163">
        <f>IF(V5066&lt;=300%,O5066,IF(AND(V5066&gt;100%,V5066&lt;=150%),S5066,R5066))</f>
        <v/>
      </c>
      <c r="Y5066" s="162">
        <f>ROUND(X5066,0)</f>
        <v/>
      </c>
    </row>
    <row r="5067" ht="15.75" customHeight="1">
      <c r="B5067" s="32" t="inlineStr">
        <is>
          <t>4.2</t>
        </is>
      </c>
      <c r="C5067" s="32" t="n">
        <v>8714199</v>
      </c>
      <c r="D5067" s="71" t="inlineStr">
        <is>
          <t>CAMBIO DE CONJUNTO DERECHO DEL EJE PROPULSOR DELANTERO</t>
        </is>
      </c>
      <c r="E5067" s="56" t="inlineStr">
        <is>
          <t>cambio de conjunto derecho del eje propulsor delantero</t>
        </is>
      </c>
      <c r="F5067" s="32" t="inlineStr">
        <is>
          <t>Unidad</t>
        </is>
      </c>
      <c r="G5067" s="35" t="inlineStr">
        <is>
          <t>suministro</t>
        </is>
      </c>
      <c r="H5067" s="159" t="n">
        <v>683953</v>
      </c>
      <c r="I5067" s="37" t="n">
        <v>158.91</v>
      </c>
      <c r="J5067" s="37" t="n">
        <v>151.76</v>
      </c>
      <c r="K5067" s="160">
        <f>H5067*(I5067/J5067)</f>
        <v/>
      </c>
      <c r="L5067" s="159" t="n">
        <v>840915.6896</v>
      </c>
      <c r="M5067" s="159" t="n">
        <v>816423</v>
      </c>
      <c r="N5067" s="159" t="n">
        <v>881736.84</v>
      </c>
      <c r="O5067" s="162">
        <f>MIN(K5067,L5067,M5067,N5067)</f>
        <v/>
      </c>
      <c r="P5067" s="162">
        <f>MAX(K5067,L5067,M5067,N5067)</f>
        <v/>
      </c>
      <c r="Q5067" s="162">
        <f>MEDIAN(K5067,L5067,M5067,N5067)</f>
        <v/>
      </c>
      <c r="R5067" s="162">
        <f>AVERAGE(K5067,L5067,M5067,N5067)</f>
        <v/>
      </c>
      <c r="S5067" s="162">
        <f>AVERAGE(O5067,Q5067)</f>
        <v/>
      </c>
      <c r="T5067" s="162">
        <f>AVERAGE(P5067,Q5067)</f>
        <v/>
      </c>
      <c r="U5067" s="41">
        <f>STDEVA(K5067,L5067,M5067,N5067)</f>
        <v/>
      </c>
      <c r="V5067" s="42">
        <f>U5067/Q5067</f>
        <v/>
      </c>
      <c r="W5067" s="43">
        <f>IF(X5067=O5067,"MENOR",IF(X5067=S5067,"PROM[MEN-MED]","PROMEDIO"))</f>
        <v/>
      </c>
      <c r="X5067" s="163">
        <f>IF(V5067&lt;=300%,O5067,IF(AND(V5067&gt;100%,V5067&lt;=150%),S5067,R5067))</f>
        <v/>
      </c>
      <c r="Y5067" s="162">
        <f>ROUND(X5067,0)</f>
        <v/>
      </c>
    </row>
    <row r="5068" ht="15.75" customHeight="1">
      <c r="B5068" s="32" t="inlineStr">
        <is>
          <t>4.3</t>
        </is>
      </c>
      <c r="C5068" s="32" t="n">
        <v>8714199</v>
      </c>
      <c r="D5068" s="71" t="inlineStr">
        <is>
          <t>CAMBIO DE CONJUNTO DE LA JUNTA INTERIOR DEL EJE DELANTERO</t>
        </is>
      </c>
      <c r="E5068" s="56" t="inlineStr">
        <is>
          <t>cambio de conjunto de la junta interior del eje delantero</t>
        </is>
      </c>
      <c r="F5068" s="32" t="inlineStr">
        <is>
          <t>Unidad</t>
        </is>
      </c>
      <c r="G5068" s="35" t="inlineStr">
        <is>
          <t>suministro</t>
        </is>
      </c>
      <c r="H5068" s="159" t="n">
        <v>683953</v>
      </c>
      <c r="I5068" s="37" t="n">
        <v>158.91</v>
      </c>
      <c r="J5068" s="37" t="n">
        <v>151.76</v>
      </c>
      <c r="K5068" s="160">
        <f>H5068*(I5068/J5068)</f>
        <v/>
      </c>
      <c r="L5068" s="159" t="n">
        <v>848924.9727</v>
      </c>
      <c r="M5068" s="159" t="n">
        <v>824199</v>
      </c>
      <c r="N5068" s="159" t="n">
        <v>890134.92</v>
      </c>
      <c r="O5068" s="162">
        <f>MIN(K5068,L5068,M5068,N5068)</f>
        <v/>
      </c>
      <c r="P5068" s="162">
        <f>MAX(K5068,L5068,M5068,N5068)</f>
        <v/>
      </c>
      <c r="Q5068" s="162">
        <f>MEDIAN(K5068,L5068,M5068,N5068)</f>
        <v/>
      </c>
      <c r="R5068" s="162">
        <f>AVERAGE(K5068,L5068,M5068,N5068)</f>
        <v/>
      </c>
      <c r="S5068" s="162">
        <f>AVERAGE(O5068,Q5068)</f>
        <v/>
      </c>
      <c r="T5068" s="162">
        <f>AVERAGE(P5068,Q5068)</f>
        <v/>
      </c>
      <c r="U5068" s="41">
        <f>STDEVA(K5068,L5068,M5068,N5068)</f>
        <v/>
      </c>
      <c r="V5068" s="42">
        <f>U5068/Q5068</f>
        <v/>
      </c>
      <c r="W5068" s="43">
        <f>IF(X5068=O5068,"MENOR",IF(X5068=S5068,"PROM[MEN-MED]","PROMEDIO"))</f>
        <v/>
      </c>
      <c r="X5068" s="163">
        <f>IF(V5068&lt;=300%,O5068,IF(AND(V5068&gt;100%,V5068&lt;=150%),S5068,R5068))</f>
        <v/>
      </c>
      <c r="Y5068" s="162">
        <f>ROUND(X5068,0)</f>
        <v/>
      </c>
    </row>
    <row r="5069" ht="15.75" customHeight="1">
      <c r="B5069" s="32" t="inlineStr">
        <is>
          <t>4.4</t>
        </is>
      </c>
      <c r="C5069" s="32" t="n">
        <v>8714199</v>
      </c>
      <c r="D5069" s="71" t="inlineStr">
        <is>
          <t>CAMBIO DE CONJUNTO DE LA JUNTAEXTERIOR DEL EJE DELANTERO</t>
        </is>
      </c>
      <c r="E5069" s="56" t="inlineStr">
        <is>
          <t>cambio de conjunto de la juntaexterior del eje delantero</t>
        </is>
      </c>
      <c r="F5069" s="32" t="inlineStr">
        <is>
          <t>Unidad</t>
        </is>
      </c>
      <c r="G5069" s="35" t="inlineStr">
        <is>
          <t>suministro</t>
        </is>
      </c>
      <c r="H5069" s="159" t="n">
        <v>683953</v>
      </c>
      <c r="I5069" s="37" t="n">
        <v>158.91</v>
      </c>
      <c r="J5069" s="37" t="n">
        <v>151.76</v>
      </c>
      <c r="K5069" s="160">
        <f>H5069*(I5069/J5069)</f>
        <v/>
      </c>
      <c r="L5069" s="159" t="n">
        <v>848924.9727</v>
      </c>
      <c r="M5069" s="159" t="n">
        <v>824199</v>
      </c>
      <c r="N5069" s="159" t="n">
        <v>890134.92</v>
      </c>
      <c r="O5069" s="162">
        <f>MIN(K5069,L5069,M5069,N5069)</f>
        <v/>
      </c>
      <c r="P5069" s="162">
        <f>MAX(K5069,L5069,M5069,N5069)</f>
        <v/>
      </c>
      <c r="Q5069" s="162">
        <f>MEDIAN(K5069,L5069,M5069,N5069)</f>
        <v/>
      </c>
      <c r="R5069" s="162">
        <f>AVERAGE(K5069,L5069,M5069,N5069)</f>
        <v/>
      </c>
      <c r="S5069" s="162">
        <f>AVERAGE(O5069,Q5069)</f>
        <v/>
      </c>
      <c r="T5069" s="162">
        <f>AVERAGE(P5069,Q5069)</f>
        <v/>
      </c>
      <c r="U5069" s="41">
        <f>STDEVA(K5069,L5069,M5069,N5069)</f>
        <v/>
      </c>
      <c r="V5069" s="42">
        <f>U5069/Q5069</f>
        <v/>
      </c>
      <c r="W5069" s="43">
        <f>IF(X5069=O5069,"MENOR",IF(X5069=S5069,"PROM[MEN-MED]","PROMEDIO"))</f>
        <v/>
      </c>
      <c r="X5069" s="163">
        <f>IF(V5069&lt;=300%,O5069,IF(AND(V5069&gt;100%,V5069&lt;=150%),S5069,R5069))</f>
        <v/>
      </c>
      <c r="Y5069" s="162">
        <f>ROUND(X5069,0)</f>
        <v/>
      </c>
    </row>
    <row r="5070" ht="15.75" customHeight="1">
      <c r="B5070" s="32" t="inlineStr">
        <is>
          <t>4.5</t>
        </is>
      </c>
      <c r="C5070" s="32" t="n">
        <v>8714199</v>
      </c>
      <c r="D5070" s="72" t="inlineStr">
        <is>
          <t>CAMBIO DE FUNDA DE LA JUNTA EXTERIOR</t>
        </is>
      </c>
      <c r="E5070" s="56" t="inlineStr">
        <is>
          <t>cambio de funda de la junta exterior</t>
        </is>
      </c>
      <c r="F5070" s="32" t="inlineStr">
        <is>
          <t>Unidad</t>
        </is>
      </c>
      <c r="G5070" s="35" t="inlineStr">
        <is>
          <t>suministro</t>
        </is>
      </c>
      <c r="H5070" s="159" t="n">
        <v>683953</v>
      </c>
      <c r="I5070" s="37" t="n">
        <v>158.91</v>
      </c>
      <c r="J5070" s="37" t="n">
        <v>151.76</v>
      </c>
      <c r="K5070" s="160">
        <f>H5070*(I5070/J5070)</f>
        <v/>
      </c>
      <c r="L5070" s="159" t="n">
        <v>832907.4418</v>
      </c>
      <c r="M5070" s="159" t="n">
        <v>808648</v>
      </c>
      <c r="N5070" s="159" t="n">
        <v>873339.84</v>
      </c>
      <c r="O5070" s="162">
        <f>MIN(K5070,L5070,M5070,N5070)</f>
        <v/>
      </c>
      <c r="P5070" s="162">
        <f>MAX(K5070,L5070,M5070,N5070)</f>
        <v/>
      </c>
      <c r="Q5070" s="162">
        <f>MEDIAN(K5070,L5070,M5070,N5070)</f>
        <v/>
      </c>
      <c r="R5070" s="162">
        <f>AVERAGE(K5070,L5070,M5070,N5070)</f>
        <v/>
      </c>
      <c r="S5070" s="162">
        <f>AVERAGE(O5070,Q5070)</f>
        <v/>
      </c>
      <c r="T5070" s="162">
        <f>AVERAGE(P5070,Q5070)</f>
        <v/>
      </c>
      <c r="U5070" s="41">
        <f>STDEVA(K5070,L5070,M5070,N5070)</f>
        <v/>
      </c>
      <c r="V5070" s="42">
        <f>U5070/Q5070</f>
        <v/>
      </c>
      <c r="W5070" s="43">
        <f>IF(X5070=O5070,"MENOR",IF(X5070=S5070,"PROM[MEN-MED]","PROMEDIO"))</f>
        <v/>
      </c>
      <c r="X5070" s="163">
        <f>IF(V5070&lt;=300%,O5070,IF(AND(V5070&gt;100%,V5070&lt;=150%),S5070,R5070))</f>
        <v/>
      </c>
      <c r="Y5070" s="162">
        <f>ROUND(X5070,0)</f>
        <v/>
      </c>
    </row>
    <row r="5071" ht="15.75" customHeight="1">
      <c r="B5071" s="32" t="inlineStr">
        <is>
          <t>4.6</t>
        </is>
      </c>
      <c r="C5071" s="32" t="n">
        <v>8714199</v>
      </c>
      <c r="D5071" s="72" t="inlineStr">
        <is>
          <t>CAMBIO DE FUNDA DE LA JUNTA INTERIOR</t>
        </is>
      </c>
      <c r="E5071" s="56" t="inlineStr">
        <is>
          <t>cambio de funda de la junta interior</t>
        </is>
      </c>
      <c r="F5071" s="32" t="inlineStr">
        <is>
          <t>Juego</t>
        </is>
      </c>
      <c r="G5071" s="35" t="inlineStr">
        <is>
          <t>suministro</t>
        </is>
      </c>
      <c r="H5071" s="159" t="n">
        <v>683953</v>
      </c>
      <c r="I5071" s="37" t="n">
        <v>158.91</v>
      </c>
      <c r="J5071" s="37" t="n">
        <v>151.76</v>
      </c>
      <c r="K5071" s="160">
        <f>H5071*(I5071/J5071)</f>
        <v/>
      </c>
      <c r="L5071" s="159" t="n">
        <v>832907.4418</v>
      </c>
      <c r="M5071" s="159" t="n">
        <v>808648</v>
      </c>
      <c r="N5071" s="159" t="n">
        <v>873339.84</v>
      </c>
      <c r="O5071" s="162">
        <f>MIN(K5071,L5071,M5071,N5071)</f>
        <v/>
      </c>
      <c r="P5071" s="162">
        <f>MAX(K5071,L5071,M5071,N5071)</f>
        <v/>
      </c>
      <c r="Q5071" s="162">
        <f>MEDIAN(K5071,L5071,M5071,N5071)</f>
        <v/>
      </c>
      <c r="R5071" s="162">
        <f>AVERAGE(K5071,L5071,M5071,N5071)</f>
        <v/>
      </c>
      <c r="S5071" s="162">
        <f>AVERAGE(O5071,Q5071)</f>
        <v/>
      </c>
      <c r="T5071" s="162">
        <f>AVERAGE(P5071,Q5071)</f>
        <v/>
      </c>
      <c r="U5071" s="41">
        <f>STDEVA(K5071,L5071,M5071,N5071)</f>
        <v/>
      </c>
      <c r="V5071" s="42">
        <f>U5071/Q5071</f>
        <v/>
      </c>
      <c r="W5071" s="43">
        <f>IF(X5071=O5071,"MENOR",IF(X5071=S5071,"PROM[MEN-MED]","PROMEDIO"))</f>
        <v/>
      </c>
      <c r="X5071" s="163">
        <f>IF(V5071&lt;=300%,O5071,IF(AND(V5071&gt;100%,V5071&lt;=150%),S5071,R5071))</f>
        <v/>
      </c>
      <c r="Y5071" s="162">
        <f>ROUND(X5071,0)</f>
        <v/>
      </c>
    </row>
    <row r="5072" ht="15.75" customHeight="1">
      <c r="B5072" s="32" t="inlineStr">
        <is>
          <t>4.7</t>
        </is>
      </c>
      <c r="C5072" s="32" t="n">
        <v>8714199</v>
      </c>
      <c r="D5072" s="72" t="inlineStr">
        <is>
          <t>CAMBIO DE HORQUILLA DE BRIDA DE LA JUNTA UNIVERSAL</t>
        </is>
      </c>
      <c r="E5072" s="56" t="inlineStr">
        <is>
          <t>cambio de horquilla de brida de la junta universal</t>
        </is>
      </c>
      <c r="F5072" s="32" t="inlineStr">
        <is>
          <t>Unidad</t>
        </is>
      </c>
      <c r="G5072" s="35" t="inlineStr">
        <is>
          <t>suministro</t>
        </is>
      </c>
      <c r="H5072" s="159" t="n">
        <v>683953</v>
      </c>
      <c r="I5072" s="37" t="n">
        <v>158.91</v>
      </c>
      <c r="J5072" s="37" t="n">
        <v>151.76</v>
      </c>
      <c r="K5072" s="160">
        <f>H5072*(I5072/J5072)</f>
        <v/>
      </c>
      <c r="L5072" s="159" t="n">
        <v>824898.1587</v>
      </c>
      <c r="M5072" s="159" t="n">
        <v>800872</v>
      </c>
      <c r="N5072" s="159" t="n">
        <v>864941.76</v>
      </c>
      <c r="O5072" s="162">
        <f>MIN(K5072,L5072,M5072,N5072)</f>
        <v/>
      </c>
      <c r="P5072" s="162">
        <f>MAX(K5072,L5072,M5072,N5072)</f>
        <v/>
      </c>
      <c r="Q5072" s="162">
        <f>MEDIAN(K5072,L5072,M5072,N5072)</f>
        <v/>
      </c>
      <c r="R5072" s="162">
        <f>AVERAGE(K5072,L5072,M5072,N5072)</f>
        <v/>
      </c>
      <c r="S5072" s="162">
        <f>AVERAGE(O5072,Q5072)</f>
        <v/>
      </c>
      <c r="T5072" s="162">
        <f>AVERAGE(P5072,Q5072)</f>
        <v/>
      </c>
      <c r="U5072" s="41">
        <f>STDEVA(K5072,L5072,M5072,N5072)</f>
        <v/>
      </c>
      <c r="V5072" s="42">
        <f>U5072/Q5072</f>
        <v/>
      </c>
      <c r="W5072" s="43">
        <f>IF(X5072=O5072,"MENOR",IF(X5072=S5072,"PROM[MEN-MED]","PROMEDIO"))</f>
        <v/>
      </c>
      <c r="X5072" s="163">
        <f>IF(V5072&lt;=300%,O5072,IF(AND(V5072&gt;100%,V5072&lt;=150%),S5072,R5072))</f>
        <v/>
      </c>
      <c r="Y5072" s="162">
        <f>ROUND(X5072,0)</f>
        <v/>
      </c>
    </row>
    <row r="5073" ht="15.75" customHeight="1">
      <c r="B5073" s="32" t="inlineStr">
        <is>
          <t>4.8</t>
        </is>
      </c>
      <c r="C5073" s="32" t="n">
        <v>8714199</v>
      </c>
      <c r="D5073" s="72" t="inlineStr">
        <is>
          <t>CAMBIO DE CRUCETA DE LA JUNTA UNIVERSAL</t>
        </is>
      </c>
      <c r="E5073" s="34" t="inlineStr">
        <is>
          <t>cambio de cruceta de la junta universal</t>
        </is>
      </c>
      <c r="F5073" s="32" t="inlineStr">
        <is>
          <t>Unidad</t>
        </is>
      </c>
      <c r="G5073" s="35" t="inlineStr">
        <is>
          <t>suministro</t>
        </is>
      </c>
      <c r="H5073" s="159" t="n">
        <v>547162</v>
      </c>
      <c r="I5073" s="37" t="n">
        <v>158.91</v>
      </c>
      <c r="J5073" s="37" t="n">
        <v>151.76</v>
      </c>
      <c r="K5073" s="160">
        <f>H5073*(I5073/J5073)</f>
        <v/>
      </c>
      <c r="L5073" s="159" t="n">
        <v>685546.3741</v>
      </c>
      <c r="M5073" s="159" t="n">
        <v>665579</v>
      </c>
      <c r="N5073" s="159" t="n">
        <v>718825.3199999999</v>
      </c>
      <c r="O5073" s="162">
        <f>MIN(K5073,L5073,M5073,N5073)</f>
        <v/>
      </c>
      <c r="P5073" s="162">
        <f>MAX(K5073,L5073,M5073,N5073)</f>
        <v/>
      </c>
      <c r="Q5073" s="162">
        <f>MEDIAN(K5073,L5073,M5073,N5073)</f>
        <v/>
      </c>
      <c r="R5073" s="162">
        <f>AVERAGE(K5073,L5073,M5073,N5073)</f>
        <v/>
      </c>
      <c r="S5073" s="162">
        <f>AVERAGE(O5073,Q5073)</f>
        <v/>
      </c>
      <c r="T5073" s="162">
        <f>AVERAGE(P5073,Q5073)</f>
        <v/>
      </c>
      <c r="U5073" s="41">
        <f>STDEVA(K5073,L5073,M5073,N5073)</f>
        <v/>
      </c>
      <c r="V5073" s="42">
        <f>U5073/Q5073</f>
        <v/>
      </c>
      <c r="W5073" s="43">
        <f>IF(X5073=O5073,"MENOR",IF(X5073=S5073,"PROM[MEN-MED]","PROMEDIO"))</f>
        <v/>
      </c>
      <c r="X5073" s="163">
        <f>IF(V5073&lt;=300%,O5073,IF(AND(V5073&gt;100%,V5073&lt;=150%),S5073,R5073))</f>
        <v/>
      </c>
      <c r="Y5073" s="162">
        <f>ROUND(X5073,0)</f>
        <v/>
      </c>
    </row>
    <row r="5074" ht="15.75" customHeight="1">
      <c r="B5074" s="32" t="inlineStr">
        <is>
          <t>4.9</t>
        </is>
      </c>
      <c r="C5074" s="32" t="n">
        <v>8714199</v>
      </c>
      <c r="D5074" s="72" t="inlineStr">
        <is>
          <t xml:space="preserve">CAMBIO DE CONJUNTO DEL ARBOL DE TRANSMISION DELANTERO </t>
        </is>
      </c>
      <c r="E5074" s="56" t="inlineStr">
        <is>
          <t xml:space="preserve">cambio de conjunto del arbol de transmision delantero </t>
        </is>
      </c>
      <c r="F5074" s="32" t="inlineStr">
        <is>
          <t>Unidad</t>
        </is>
      </c>
      <c r="G5074" s="35" t="inlineStr">
        <is>
          <t>suministro</t>
        </is>
      </c>
      <c r="H5074" s="159" t="n">
        <v>547162</v>
      </c>
      <c r="I5074" s="37" t="n">
        <v>158.91</v>
      </c>
      <c r="J5074" s="37" t="n">
        <v>151.76</v>
      </c>
      <c r="K5074" s="160">
        <f>H5074*(I5074/J5074)</f>
        <v/>
      </c>
      <c r="L5074" s="159" t="n">
        <v>685546.3741</v>
      </c>
      <c r="M5074" s="159" t="n">
        <v>665579</v>
      </c>
      <c r="N5074" s="159" t="n">
        <v>718825.3199999999</v>
      </c>
      <c r="O5074" s="162">
        <f>MIN(K5074,L5074,M5074,N5074)</f>
        <v/>
      </c>
      <c r="P5074" s="162">
        <f>MAX(K5074,L5074,M5074,N5074)</f>
        <v/>
      </c>
      <c r="Q5074" s="162">
        <f>MEDIAN(K5074,L5074,M5074,N5074)</f>
        <v/>
      </c>
      <c r="R5074" s="162">
        <f>AVERAGE(K5074,L5074,M5074,N5074)</f>
        <v/>
      </c>
      <c r="S5074" s="162">
        <f>AVERAGE(O5074,Q5074)</f>
        <v/>
      </c>
      <c r="T5074" s="162">
        <f>AVERAGE(P5074,Q5074)</f>
        <v/>
      </c>
      <c r="U5074" s="41">
        <f>STDEVA(K5074,L5074,M5074,N5074)</f>
        <v/>
      </c>
      <c r="V5074" s="42">
        <f>U5074/Q5074</f>
        <v/>
      </c>
      <c r="W5074" s="43">
        <f>IF(X5074=O5074,"MENOR",IF(X5074=S5074,"PROM[MEN-MED]","PROMEDIO"))</f>
        <v/>
      </c>
      <c r="X5074" s="163">
        <f>IF(V5074&lt;=300%,O5074,IF(AND(V5074&gt;100%,V5074&lt;=150%),S5074,R5074))</f>
        <v/>
      </c>
      <c r="Y5074" s="162">
        <f>ROUND(X5074,0)</f>
        <v/>
      </c>
    </row>
    <row r="5075" ht="15.75" customHeight="1">
      <c r="B5075" s="32" t="inlineStr">
        <is>
          <t>4.10</t>
        </is>
      </c>
      <c r="C5075" s="32" t="n">
        <v>8714199</v>
      </c>
      <c r="D5075" s="72" t="inlineStr">
        <is>
          <t>CAMBIO DE CONJUNTO DEL COJINETE DEL ROTOR DEL ABS IZQUIERDO</t>
        </is>
      </c>
      <c r="E5075" s="56" t="inlineStr">
        <is>
          <t>cambio de conjunto del cojinete del rotor del abs izquierdo</t>
        </is>
      </c>
      <c r="F5075" s="32" t="inlineStr">
        <is>
          <t>Unidad</t>
        </is>
      </c>
      <c r="G5075" s="35" t="inlineStr">
        <is>
          <t>suministro</t>
        </is>
      </c>
      <c r="H5075" s="159" t="n">
        <v>674909</v>
      </c>
      <c r="I5075" s="37" t="n">
        <v>158.91</v>
      </c>
      <c r="J5075" s="37" t="n">
        <v>151.76</v>
      </c>
      <c r="K5075" s="160">
        <f>H5075*(I5075/J5075)</f>
        <v/>
      </c>
      <c r="L5075" s="159" t="n">
        <v>832907.4418</v>
      </c>
      <c r="M5075" s="159" t="n">
        <v>808648</v>
      </c>
      <c r="N5075" s="159" t="n">
        <v>873339.84</v>
      </c>
      <c r="O5075" s="162">
        <f>MIN(K5075,L5075,M5075,N5075)</f>
        <v/>
      </c>
      <c r="P5075" s="162">
        <f>MAX(K5075,L5075,M5075,N5075)</f>
        <v/>
      </c>
      <c r="Q5075" s="162">
        <f>MEDIAN(K5075,L5075,M5075,N5075)</f>
        <v/>
      </c>
      <c r="R5075" s="162">
        <f>AVERAGE(K5075,L5075,M5075,N5075)</f>
        <v/>
      </c>
      <c r="S5075" s="162">
        <f>AVERAGE(O5075,Q5075)</f>
        <v/>
      </c>
      <c r="T5075" s="162">
        <f>AVERAGE(P5075,Q5075)</f>
        <v/>
      </c>
      <c r="U5075" s="41">
        <f>STDEVA(K5075,L5075,M5075,N5075)</f>
        <v/>
      </c>
      <c r="V5075" s="42">
        <f>U5075/Q5075</f>
        <v/>
      </c>
      <c r="W5075" s="43">
        <f>IF(X5075=O5075,"MENOR",IF(X5075=S5075,"PROM[MEN-MED]","PROMEDIO"))</f>
        <v/>
      </c>
      <c r="X5075" s="163">
        <f>IF(V5075&lt;=300%,O5075,IF(AND(V5075&gt;100%,V5075&lt;=150%),S5075,R5075))</f>
        <v/>
      </c>
      <c r="Y5075" s="162">
        <f>ROUND(X5075,0)</f>
        <v/>
      </c>
    </row>
    <row r="5076" ht="15.75" customHeight="1">
      <c r="B5076" s="32" t="inlineStr">
        <is>
          <t>4.11</t>
        </is>
      </c>
      <c r="C5076" s="32" t="n">
        <v>8714199</v>
      </c>
      <c r="D5076" s="72" t="inlineStr">
        <is>
          <t>CAMBIO DE CONJUNTO DEL COJINETE DEL ROTOR DEL ABS DERECHO</t>
        </is>
      </c>
      <c r="E5076" s="56" t="inlineStr">
        <is>
          <t>cambio de conjunto del cojinete del rotor del abs derecho</t>
        </is>
      </c>
      <c r="F5076" s="32" t="inlineStr">
        <is>
          <t>Unidad</t>
        </is>
      </c>
      <c r="G5076" s="35" t="inlineStr">
        <is>
          <t>suministro</t>
        </is>
      </c>
      <c r="H5076" s="159" t="n">
        <v>536988</v>
      </c>
      <c r="I5076" s="37" t="n">
        <v>158.91</v>
      </c>
      <c r="J5076" s="37" t="n">
        <v>151.76</v>
      </c>
      <c r="K5076" s="160">
        <f>H5076*(I5076/J5076)</f>
        <v/>
      </c>
      <c r="L5076" s="159" t="n">
        <v>685546.3741</v>
      </c>
      <c r="M5076" s="159" t="n">
        <v>665579</v>
      </c>
      <c r="N5076" s="159" t="n">
        <v>718825.3199999999</v>
      </c>
      <c r="O5076" s="162">
        <f>MIN(K5076,L5076,M5076,N5076)</f>
        <v/>
      </c>
      <c r="P5076" s="162">
        <f>MAX(K5076,L5076,M5076,N5076)</f>
        <v/>
      </c>
      <c r="Q5076" s="162">
        <f>MEDIAN(K5076,L5076,M5076,N5076)</f>
        <v/>
      </c>
      <c r="R5076" s="162">
        <f>AVERAGE(K5076,L5076,M5076,N5076)</f>
        <v/>
      </c>
      <c r="S5076" s="162">
        <f>AVERAGE(O5076,Q5076)</f>
        <v/>
      </c>
      <c r="T5076" s="162">
        <f>AVERAGE(P5076,Q5076)</f>
        <v/>
      </c>
      <c r="U5076" s="41">
        <f>STDEVA(K5076,L5076,M5076,N5076)</f>
        <v/>
      </c>
      <c r="V5076" s="42">
        <f>U5076/Q5076</f>
        <v/>
      </c>
      <c r="W5076" s="43">
        <f>IF(X5076=O5076,"MENOR",IF(X5076=S5076,"PROM[MEN-MED]","PROMEDIO"))</f>
        <v/>
      </c>
      <c r="X5076" s="163">
        <f>IF(V5076&lt;=300%,O5076,IF(AND(V5076&gt;100%,V5076&lt;=150%),S5076,R5076))</f>
        <v/>
      </c>
      <c r="Y5076" s="162">
        <f>ROUND(X5076,0)</f>
        <v/>
      </c>
    </row>
    <row r="5077" ht="15.75" customHeight="1">
      <c r="B5077" s="32" t="inlineStr">
        <is>
          <t>4.12</t>
        </is>
      </c>
      <c r="C5077" s="32" t="n">
        <v>8714199</v>
      </c>
      <c r="D5077" s="72" t="inlineStr">
        <is>
          <t xml:space="preserve">CAMBIO DE SUBCONJUNTO IZQUIERDO DEL CUBO DEL EJE DELANTERO </t>
        </is>
      </c>
      <c r="E5077" s="56" t="inlineStr">
        <is>
          <t xml:space="preserve">cambio de subconjunto izquierdo del cubo del eje delantero </t>
        </is>
      </c>
      <c r="F5077" s="32" t="inlineStr">
        <is>
          <t>Unidad</t>
        </is>
      </c>
      <c r="G5077" s="35" t="inlineStr">
        <is>
          <t>suministro</t>
        </is>
      </c>
      <c r="H5077" s="159" t="n">
        <v>683953</v>
      </c>
      <c r="I5077" s="37" t="n">
        <v>158.91</v>
      </c>
      <c r="J5077" s="37" t="n">
        <v>151.76</v>
      </c>
      <c r="K5077" s="160">
        <f>H5077*(I5077/J5077)</f>
        <v/>
      </c>
      <c r="L5077" s="159" t="n">
        <v>856933.2205000001</v>
      </c>
      <c r="M5077" s="159" t="n">
        <v>831974</v>
      </c>
      <c r="N5077" s="159" t="n">
        <v>898531.92</v>
      </c>
      <c r="O5077" s="162">
        <f>MIN(K5077,L5077,M5077,N5077)</f>
        <v/>
      </c>
      <c r="P5077" s="162">
        <f>MAX(K5077,L5077,M5077,N5077)</f>
        <v/>
      </c>
      <c r="Q5077" s="162">
        <f>MEDIAN(K5077,L5077,M5077,N5077)</f>
        <v/>
      </c>
      <c r="R5077" s="162">
        <f>AVERAGE(K5077,L5077,M5077,N5077)</f>
        <v/>
      </c>
      <c r="S5077" s="162">
        <f>AVERAGE(O5077,Q5077)</f>
        <v/>
      </c>
      <c r="T5077" s="162">
        <f>AVERAGE(P5077,Q5077)</f>
        <v/>
      </c>
      <c r="U5077" s="41">
        <f>STDEVA(K5077,L5077,M5077,N5077)</f>
        <v/>
      </c>
      <c r="V5077" s="42">
        <f>U5077/Q5077</f>
        <v/>
      </c>
      <c r="W5077" s="43">
        <f>IF(X5077=O5077,"MENOR",IF(X5077=S5077,"PROM[MEN-MED]","PROMEDIO"))</f>
        <v/>
      </c>
      <c r="X5077" s="163">
        <f>IF(V5077&lt;=300%,O5077,IF(AND(V5077&gt;100%,V5077&lt;=150%),S5077,R5077))</f>
        <v/>
      </c>
      <c r="Y5077" s="162">
        <f>ROUND(X5077,0)</f>
        <v/>
      </c>
    </row>
    <row r="5078" ht="15.75" customHeight="1">
      <c r="B5078" s="32" t="inlineStr">
        <is>
          <t>4.13</t>
        </is>
      </c>
      <c r="C5078" s="32" t="n">
        <v>8714199</v>
      </c>
      <c r="D5078" s="72" t="inlineStr">
        <is>
          <t xml:space="preserve">CAMBIO DE SUBCONJUNTO DERECHO DEL CUBO DEL EJE DELANTERO </t>
        </is>
      </c>
      <c r="E5078" s="56" t="inlineStr">
        <is>
          <t xml:space="preserve">cambio de subconjunto derecho del cubo del eje delantero </t>
        </is>
      </c>
      <c r="F5078" s="32" t="inlineStr">
        <is>
          <t>Unidad</t>
        </is>
      </c>
      <c r="G5078" s="35" t="inlineStr">
        <is>
          <t>suministro</t>
        </is>
      </c>
      <c r="H5078" s="159" t="n">
        <v>683953</v>
      </c>
      <c r="I5078" s="37" t="n">
        <v>158.91</v>
      </c>
      <c r="J5078" s="37" t="n">
        <v>151.76</v>
      </c>
      <c r="K5078" s="160">
        <f>H5078*(I5078/J5078)</f>
        <v/>
      </c>
      <c r="L5078" s="159" t="n">
        <v>840915.6896</v>
      </c>
      <c r="M5078" s="159" t="n">
        <v>816423</v>
      </c>
      <c r="N5078" s="159" t="n">
        <v>881736.84</v>
      </c>
      <c r="O5078" s="162">
        <f>MIN(K5078,L5078,M5078,N5078)</f>
        <v/>
      </c>
      <c r="P5078" s="162">
        <f>MAX(K5078,L5078,M5078,N5078)</f>
        <v/>
      </c>
      <c r="Q5078" s="162">
        <f>MEDIAN(K5078,L5078,M5078,N5078)</f>
        <v/>
      </c>
      <c r="R5078" s="162">
        <f>AVERAGE(K5078,L5078,M5078,N5078)</f>
        <v/>
      </c>
      <c r="S5078" s="162">
        <f>AVERAGE(O5078,Q5078)</f>
        <v/>
      </c>
      <c r="T5078" s="162">
        <f>AVERAGE(P5078,Q5078)</f>
        <v/>
      </c>
      <c r="U5078" s="41">
        <f>STDEVA(K5078,L5078,M5078,N5078)</f>
        <v/>
      </c>
      <c r="V5078" s="42">
        <f>U5078/Q5078</f>
        <v/>
      </c>
      <c r="W5078" s="43">
        <f>IF(X5078=O5078,"MENOR",IF(X5078=S5078,"PROM[MEN-MED]","PROMEDIO"))</f>
        <v/>
      </c>
      <c r="X5078" s="163">
        <f>IF(V5078&lt;=300%,O5078,IF(AND(V5078&gt;100%,V5078&lt;=150%),S5078,R5078))</f>
        <v/>
      </c>
      <c r="Y5078" s="162">
        <f>ROUND(X5078,0)</f>
        <v/>
      </c>
    </row>
    <row r="5079" ht="15.75" customHeight="1">
      <c r="B5079" s="32" t="inlineStr">
        <is>
          <t>4.14</t>
        </is>
      </c>
      <c r="C5079" s="32" t="n">
        <v>8714199</v>
      </c>
      <c r="D5079" s="72" t="inlineStr">
        <is>
          <t>CAMBIO DE EJE AXIAL TRASERO IZQUIERDO</t>
        </is>
      </c>
      <c r="E5079" s="56" t="inlineStr">
        <is>
          <t>cambio de eje axial trasero izquierdo</t>
        </is>
      </c>
      <c r="F5079" s="32" t="inlineStr">
        <is>
          <t>Unidad</t>
        </is>
      </c>
      <c r="G5079" s="35" t="inlineStr">
        <is>
          <t>suministro</t>
        </is>
      </c>
      <c r="H5079" s="159" t="n">
        <v>273581</v>
      </c>
      <c r="I5079" s="37" t="n">
        <v>158.91</v>
      </c>
      <c r="J5079" s="37" t="n">
        <v>151.76</v>
      </c>
      <c r="K5079" s="160">
        <f>H5079*(I5079/J5079)</f>
        <v/>
      </c>
      <c r="L5079" s="159" t="n">
        <v>336366.0664</v>
      </c>
      <c r="M5079" s="159" t="n">
        <v>326569</v>
      </c>
      <c r="N5079" s="159" t="n">
        <v>352694.52</v>
      </c>
      <c r="O5079" s="162">
        <f>MIN(K5079,L5079,M5079,N5079)</f>
        <v/>
      </c>
      <c r="P5079" s="162">
        <f>MAX(K5079,L5079,M5079,N5079)</f>
        <v/>
      </c>
      <c r="Q5079" s="162">
        <f>MEDIAN(K5079,L5079,M5079,N5079)</f>
        <v/>
      </c>
      <c r="R5079" s="162">
        <f>AVERAGE(K5079,L5079,M5079,N5079)</f>
        <v/>
      </c>
      <c r="S5079" s="162">
        <f>AVERAGE(O5079,Q5079)</f>
        <v/>
      </c>
      <c r="T5079" s="162">
        <f>AVERAGE(P5079,Q5079)</f>
        <v/>
      </c>
      <c r="U5079" s="41">
        <f>STDEVA(K5079,L5079,M5079,N5079)</f>
        <v/>
      </c>
      <c r="V5079" s="42">
        <f>U5079/Q5079</f>
        <v/>
      </c>
      <c r="W5079" s="43">
        <f>IF(X5079=O5079,"MENOR",IF(X5079=S5079,"PROM[MEN-MED]","PROMEDIO"))</f>
        <v/>
      </c>
      <c r="X5079" s="163">
        <f>IF(V5079&lt;=300%,O5079,IF(AND(V5079&gt;100%,V5079&lt;=150%),S5079,R5079))</f>
        <v/>
      </c>
      <c r="Y5079" s="162">
        <f>ROUND(X5079,0)</f>
        <v/>
      </c>
    </row>
    <row r="5080" ht="15.75" customHeight="1">
      <c r="B5080" s="32" t="inlineStr">
        <is>
          <t>4.15</t>
        </is>
      </c>
      <c r="C5080" s="32" t="n">
        <v>8714199</v>
      </c>
      <c r="D5080" s="72" t="inlineStr">
        <is>
          <t>CAMBIO DE EJE AXIAL TRASERO DERECHO</t>
        </is>
      </c>
      <c r="E5080" s="56" t="inlineStr">
        <is>
          <t>cambio de eje axial trasero derecho</t>
        </is>
      </c>
      <c r="F5080" s="32" t="inlineStr">
        <is>
          <t>Unidad</t>
        </is>
      </c>
      <c r="G5080" s="35" t="inlineStr">
        <is>
          <t>suministro</t>
        </is>
      </c>
      <c r="H5080" s="159" t="n">
        <v>273581</v>
      </c>
      <c r="I5080" s="37" t="n">
        <v>158.91</v>
      </c>
      <c r="J5080" s="37" t="n">
        <v>151.76</v>
      </c>
      <c r="K5080" s="160">
        <f>H5080*(I5080/J5080)</f>
        <v/>
      </c>
      <c r="L5080" s="159" t="n">
        <v>333162.7649</v>
      </c>
      <c r="M5080" s="159" t="n">
        <v>323459</v>
      </c>
      <c r="N5080" s="159" t="n">
        <v>349335.72</v>
      </c>
      <c r="O5080" s="162">
        <f>MIN(K5080,L5080,M5080,N5080)</f>
        <v/>
      </c>
      <c r="P5080" s="162">
        <f>MAX(K5080,L5080,M5080,N5080)</f>
        <v/>
      </c>
      <c r="Q5080" s="162">
        <f>MEDIAN(K5080,L5080,M5080,N5080)</f>
        <v/>
      </c>
      <c r="R5080" s="162">
        <f>AVERAGE(K5080,L5080,M5080,N5080)</f>
        <v/>
      </c>
      <c r="S5080" s="162">
        <f>AVERAGE(O5080,Q5080)</f>
        <v/>
      </c>
      <c r="T5080" s="162">
        <f>AVERAGE(P5080,Q5080)</f>
        <v/>
      </c>
      <c r="U5080" s="41">
        <f>STDEVA(K5080,L5080,M5080,N5080)</f>
        <v/>
      </c>
      <c r="V5080" s="42">
        <f>U5080/Q5080</f>
        <v/>
      </c>
      <c r="W5080" s="43">
        <f>IF(X5080=O5080,"MENOR",IF(X5080=S5080,"PROM[MEN-MED]","PROMEDIO"))</f>
        <v/>
      </c>
      <c r="X5080" s="163">
        <f>IF(V5080&lt;=300%,O5080,IF(AND(V5080&gt;100%,V5080&lt;=150%),S5080,R5080))</f>
        <v/>
      </c>
      <c r="Y5080" s="162">
        <f>ROUND(X5080,0)</f>
        <v/>
      </c>
    </row>
    <row r="5081" ht="15.75" customHeight="1">
      <c r="B5081" s="32" t="inlineStr">
        <is>
          <t>4.16</t>
        </is>
      </c>
      <c r="C5081" s="32" t="n">
        <v>8714199</v>
      </c>
      <c r="D5081" s="72" t="inlineStr">
        <is>
          <t>CAMBIO DE JUNTA DEL DEFLECTOR DE ACEITE DEL TAMBOR DEL FRENO IZQUIERDO</t>
        </is>
      </c>
      <c r="E5081" s="56" t="inlineStr">
        <is>
          <t>cambio de junta del deflector de aceite del tambor del freno izquierdo</t>
        </is>
      </c>
      <c r="F5081" s="32" t="inlineStr">
        <is>
          <t>Unidad</t>
        </is>
      </c>
      <c r="G5081" s="35" t="inlineStr">
        <is>
          <t>suministro</t>
        </is>
      </c>
      <c r="H5081" s="159" t="n">
        <v>539249</v>
      </c>
      <c r="I5081" s="37" t="n">
        <v>158.91</v>
      </c>
      <c r="J5081" s="37" t="n">
        <v>151.76</v>
      </c>
      <c r="K5081" s="160">
        <f>H5081*(I5081/J5081)</f>
        <v/>
      </c>
      <c r="L5081" s="159" t="n">
        <v>659918.9387000001</v>
      </c>
      <c r="M5081" s="159" t="n">
        <v>640698</v>
      </c>
      <c r="N5081" s="159" t="n">
        <v>691953.84</v>
      </c>
      <c r="O5081" s="162">
        <f>MIN(K5081,L5081,M5081,N5081)</f>
        <v/>
      </c>
      <c r="P5081" s="162">
        <f>MAX(K5081,L5081,M5081,N5081)</f>
        <v/>
      </c>
      <c r="Q5081" s="162">
        <f>MEDIAN(K5081,L5081,M5081,N5081)</f>
        <v/>
      </c>
      <c r="R5081" s="162">
        <f>AVERAGE(K5081,L5081,M5081,N5081)</f>
        <v/>
      </c>
      <c r="S5081" s="162">
        <f>AVERAGE(O5081,Q5081)</f>
        <v/>
      </c>
      <c r="T5081" s="162">
        <f>AVERAGE(P5081,Q5081)</f>
        <v/>
      </c>
      <c r="U5081" s="41">
        <f>STDEVA(K5081,L5081,M5081,N5081)</f>
        <v/>
      </c>
      <c r="V5081" s="42">
        <f>U5081/Q5081</f>
        <v/>
      </c>
      <c r="W5081" s="43">
        <f>IF(X5081=O5081,"MENOR",IF(X5081=S5081,"PROM[MEN-MED]","PROMEDIO"))</f>
        <v/>
      </c>
      <c r="X5081" s="163">
        <f>IF(V5081&lt;=300%,O5081,IF(AND(V5081&gt;100%,V5081&lt;=150%),S5081,R5081))</f>
        <v/>
      </c>
      <c r="Y5081" s="162">
        <f>ROUND(X5081,0)</f>
        <v/>
      </c>
    </row>
    <row r="5082" ht="15.75" customHeight="1">
      <c r="B5082" s="32" t="inlineStr">
        <is>
          <t>4.17</t>
        </is>
      </c>
      <c r="C5082" s="32" t="n">
        <v>8714199</v>
      </c>
      <c r="D5082" s="72" t="inlineStr">
        <is>
          <t>CAMBIO DE JUNTA DEL DEFLECTOR DE ACEITE DEL TAMBOR DEL FRENO DERECHO</t>
        </is>
      </c>
      <c r="E5082" s="56" t="inlineStr">
        <is>
          <t>cambio de junta del deflector de aceite del tambor del freno derecho</t>
        </is>
      </c>
      <c r="F5082" s="32" t="inlineStr">
        <is>
          <t>Unidad</t>
        </is>
      </c>
      <c r="G5082" s="35" t="inlineStr">
        <is>
          <t>suministro</t>
        </is>
      </c>
      <c r="H5082" s="159" t="n">
        <v>539249</v>
      </c>
      <c r="I5082" s="37" t="n">
        <v>158.91</v>
      </c>
      <c r="J5082" s="37" t="n">
        <v>151.76</v>
      </c>
      <c r="K5082" s="160">
        <f>H5082*(I5082/J5082)</f>
        <v/>
      </c>
      <c r="L5082" s="159" t="n">
        <v>659918.9387000001</v>
      </c>
      <c r="M5082" s="159" t="n">
        <v>640698</v>
      </c>
      <c r="N5082" s="159" t="n">
        <v>691953.84</v>
      </c>
      <c r="O5082" s="162">
        <f>MIN(K5082,L5082,M5082,N5082)</f>
        <v/>
      </c>
      <c r="P5082" s="162">
        <f>MAX(K5082,L5082,M5082,N5082)</f>
        <v/>
      </c>
      <c r="Q5082" s="162">
        <f>MEDIAN(K5082,L5082,M5082,N5082)</f>
        <v/>
      </c>
      <c r="R5082" s="162">
        <f>AVERAGE(K5082,L5082,M5082,N5082)</f>
        <v/>
      </c>
      <c r="S5082" s="162">
        <f>AVERAGE(O5082,Q5082)</f>
        <v/>
      </c>
      <c r="T5082" s="162">
        <f>AVERAGE(P5082,Q5082)</f>
        <v/>
      </c>
      <c r="U5082" s="41">
        <f>STDEVA(K5082,L5082,M5082,N5082)</f>
        <v/>
      </c>
      <c r="V5082" s="42">
        <f>U5082/Q5082</f>
        <v/>
      </c>
      <c r="W5082" s="43">
        <f>IF(X5082=O5082,"MENOR",IF(X5082=S5082,"PROM[MEN-MED]","PROMEDIO"))</f>
        <v/>
      </c>
      <c r="X5082" s="163">
        <f>IF(V5082&lt;=300%,O5082,IF(AND(V5082&gt;100%,V5082&lt;=150%),S5082,R5082))</f>
        <v/>
      </c>
      <c r="Y5082" s="162">
        <f>ROUND(X5082,0)</f>
        <v/>
      </c>
    </row>
    <row r="5083" ht="15.75" customHeight="1">
      <c r="B5083" s="32" t="inlineStr">
        <is>
          <t>4.18</t>
        </is>
      </c>
      <c r="C5083" s="32" t="n">
        <v>8714199</v>
      </c>
      <c r="D5083" s="72" t="inlineStr">
        <is>
          <t>CAMBIO DE SUBCONJUNTO IZQUIERDO DEL CUBO DEL EJE TRASERO</t>
        </is>
      </c>
      <c r="E5083" s="56" t="inlineStr">
        <is>
          <t>cambio de subconjunto izquierdo del cubo del eje trasero</t>
        </is>
      </c>
      <c r="F5083" s="32" t="inlineStr">
        <is>
          <t>Unidad</t>
        </is>
      </c>
      <c r="G5083" s="35" t="inlineStr">
        <is>
          <t>suministro</t>
        </is>
      </c>
      <c r="H5083" s="159" t="n">
        <v>683953</v>
      </c>
      <c r="I5083" s="37" t="n">
        <v>158.91</v>
      </c>
      <c r="J5083" s="37" t="n">
        <v>151.76</v>
      </c>
      <c r="K5083" s="160">
        <f>H5083*(I5083/J5083)</f>
        <v/>
      </c>
      <c r="L5083" s="159" t="n">
        <v>824898.1587</v>
      </c>
      <c r="M5083" s="159" t="n">
        <v>800872</v>
      </c>
      <c r="N5083" s="159" t="n">
        <v>864941.76</v>
      </c>
      <c r="O5083" s="162">
        <f>MIN(K5083,L5083,M5083,N5083)</f>
        <v/>
      </c>
      <c r="P5083" s="162">
        <f>MAX(K5083,L5083,M5083,N5083)</f>
        <v/>
      </c>
      <c r="Q5083" s="162">
        <f>MEDIAN(K5083,L5083,M5083,N5083)</f>
        <v/>
      </c>
      <c r="R5083" s="162">
        <f>AVERAGE(K5083,L5083,M5083,N5083)</f>
        <v/>
      </c>
      <c r="S5083" s="162">
        <f>AVERAGE(O5083,Q5083)</f>
        <v/>
      </c>
      <c r="T5083" s="162">
        <f>AVERAGE(P5083,Q5083)</f>
        <v/>
      </c>
      <c r="U5083" s="41">
        <f>STDEVA(K5083,L5083,M5083,N5083)</f>
        <v/>
      </c>
      <c r="V5083" s="42">
        <f>U5083/Q5083</f>
        <v/>
      </c>
      <c r="W5083" s="43">
        <f>IF(X5083=O5083,"MENOR",IF(X5083=S5083,"PROM[MEN-MED]","PROMEDIO"))</f>
        <v/>
      </c>
      <c r="X5083" s="163">
        <f>IF(V5083&lt;=300%,O5083,IF(AND(V5083&gt;100%,V5083&lt;=150%),S5083,R5083))</f>
        <v/>
      </c>
      <c r="Y5083" s="162">
        <f>ROUND(X5083,0)</f>
        <v/>
      </c>
    </row>
    <row r="5084" ht="15.75" customHeight="1">
      <c r="B5084" s="32" t="inlineStr">
        <is>
          <t>4.19</t>
        </is>
      </c>
      <c r="C5084" s="32" t="n">
        <v>8714199</v>
      </c>
      <c r="D5084" s="72" t="inlineStr">
        <is>
          <t>CAMBIO DE SUBCONJUNTO DERECHO DEL CUBO DEL EJE TRASERO</t>
        </is>
      </c>
      <c r="E5084" s="56" t="inlineStr">
        <is>
          <t>cambio de subconjunto derecho del cubo del eje trasero</t>
        </is>
      </c>
      <c r="F5084" s="32" t="inlineStr">
        <is>
          <t>Unidad</t>
        </is>
      </c>
      <c r="G5084" s="35" t="inlineStr">
        <is>
          <t>suministro</t>
        </is>
      </c>
      <c r="H5084" s="159" t="n">
        <v>683953</v>
      </c>
      <c r="I5084" s="37" t="n">
        <v>158.91</v>
      </c>
      <c r="J5084" s="37" t="n">
        <v>151.76</v>
      </c>
      <c r="K5084" s="160">
        <f>H5084*(I5084/J5084)</f>
        <v/>
      </c>
      <c r="L5084" s="159" t="n">
        <v>856933.2205000001</v>
      </c>
      <c r="M5084" s="159" t="n">
        <v>831974</v>
      </c>
      <c r="N5084" s="159" t="n">
        <v>898531.92</v>
      </c>
      <c r="O5084" s="162">
        <f>MIN(K5084,L5084,M5084,N5084)</f>
        <v/>
      </c>
      <c r="P5084" s="162">
        <f>MAX(K5084,L5084,M5084,N5084)</f>
        <v/>
      </c>
      <c r="Q5084" s="162">
        <f>MEDIAN(K5084,L5084,M5084,N5084)</f>
        <v/>
      </c>
      <c r="R5084" s="162">
        <f>AVERAGE(K5084,L5084,M5084,N5084)</f>
        <v/>
      </c>
      <c r="S5084" s="162">
        <f>AVERAGE(O5084,Q5084)</f>
        <v/>
      </c>
      <c r="T5084" s="162">
        <f>AVERAGE(P5084,Q5084)</f>
        <v/>
      </c>
      <c r="U5084" s="41">
        <f>STDEVA(K5084,L5084,M5084,N5084)</f>
        <v/>
      </c>
      <c r="V5084" s="42">
        <f>U5084/Q5084</f>
        <v/>
      </c>
      <c r="W5084" s="43">
        <f>IF(X5084=O5084,"MENOR",IF(X5084=S5084,"PROM[MEN-MED]","PROMEDIO"))</f>
        <v/>
      </c>
      <c r="X5084" s="163">
        <f>IF(V5084&lt;=300%,O5084,IF(AND(V5084&gt;100%,V5084&lt;=150%),S5084,R5084))</f>
        <v/>
      </c>
      <c r="Y5084" s="162">
        <f>ROUND(X5084,0)</f>
        <v/>
      </c>
    </row>
    <row r="5085" ht="15.75" customHeight="1">
      <c r="B5085" s="32" t="inlineStr">
        <is>
          <t>4.20</t>
        </is>
      </c>
      <c r="C5085" s="32" t="n">
        <v>8714199</v>
      </c>
      <c r="D5085" s="72" t="inlineStr">
        <is>
          <t>CAMBIO DE CONJUNTO DEL PORTADOR DEL DIFERENCIAL DELANTERO</t>
        </is>
      </c>
      <c r="E5085" s="56" t="inlineStr">
        <is>
          <t>cambio de conjunto del portador del diferencial delantero</t>
        </is>
      </c>
      <c r="F5085" s="32" t="inlineStr">
        <is>
          <t>Unidad</t>
        </is>
      </c>
      <c r="G5085" s="35" t="inlineStr">
        <is>
          <t>suministro</t>
        </is>
      </c>
      <c r="H5085" s="159" t="n">
        <v>533596</v>
      </c>
      <c r="I5085" s="37" t="n">
        <v>158.91</v>
      </c>
      <c r="J5085" s="37" t="n">
        <v>151.76</v>
      </c>
      <c r="K5085" s="160">
        <f>H5085*(I5085/J5085)</f>
        <v/>
      </c>
      <c r="L5085" s="159" t="n">
        <v>679139.7711</v>
      </c>
      <c r="M5085" s="159" t="n">
        <v>659359</v>
      </c>
      <c r="N5085" s="159" t="n">
        <v>712107.72</v>
      </c>
      <c r="O5085" s="162">
        <f>MIN(K5085,L5085,M5085,N5085)</f>
        <v/>
      </c>
      <c r="P5085" s="162">
        <f>MAX(K5085,L5085,M5085,N5085)</f>
        <v/>
      </c>
      <c r="Q5085" s="162">
        <f>MEDIAN(K5085,L5085,M5085,N5085)</f>
        <v/>
      </c>
      <c r="R5085" s="162">
        <f>AVERAGE(K5085,L5085,M5085,N5085)</f>
        <v/>
      </c>
      <c r="S5085" s="162">
        <f>AVERAGE(O5085,Q5085)</f>
        <v/>
      </c>
      <c r="T5085" s="162">
        <f>AVERAGE(P5085,Q5085)</f>
        <v/>
      </c>
      <c r="U5085" s="41">
        <f>STDEVA(K5085,L5085,M5085,N5085)</f>
        <v/>
      </c>
      <c r="V5085" s="42">
        <f>U5085/Q5085</f>
        <v/>
      </c>
      <c r="W5085" s="43">
        <f>IF(X5085=O5085,"MENOR",IF(X5085=S5085,"PROM[MEN-MED]","PROMEDIO"))</f>
        <v/>
      </c>
      <c r="X5085" s="163">
        <f>IF(V5085&lt;=300%,O5085,IF(AND(V5085&gt;100%,V5085&lt;=150%),S5085,R5085))</f>
        <v/>
      </c>
      <c r="Y5085" s="162">
        <f>ROUND(X5085,0)</f>
        <v/>
      </c>
    </row>
    <row r="5086" ht="15.75" customHeight="1">
      <c r="B5086" s="32" t="inlineStr">
        <is>
          <t>4.21</t>
        </is>
      </c>
      <c r="C5086" s="32" t="n">
        <v>8714199</v>
      </c>
      <c r="D5086" s="72" t="inlineStr">
        <is>
          <t>CAMBIO DE TUBO DE VENTILACION DIFERENCIAL DELANTERO</t>
        </is>
      </c>
      <c r="E5086" s="56" t="inlineStr">
        <is>
          <t>cambio de tubo de ventilacion diferencial delantero</t>
        </is>
      </c>
      <c r="F5086" s="32" t="inlineStr">
        <is>
          <t>Unidad</t>
        </is>
      </c>
      <c r="G5086" s="35" t="inlineStr">
        <is>
          <t>suministro</t>
        </is>
      </c>
      <c r="H5086" s="159" t="n">
        <v>410372</v>
      </c>
      <c r="I5086" s="37" t="n">
        <v>158.91</v>
      </c>
      <c r="J5086" s="37" t="n">
        <v>151.76</v>
      </c>
      <c r="K5086" s="160">
        <f>H5086*(I5086/J5086)</f>
        <v/>
      </c>
      <c r="L5086" s="159" t="n">
        <v>494938.6953</v>
      </c>
      <c r="M5086" s="159" t="n">
        <v>480523</v>
      </c>
      <c r="N5086" s="159" t="n">
        <v>518964.84</v>
      </c>
      <c r="O5086" s="162">
        <f>MIN(K5086,L5086,M5086,N5086)</f>
        <v/>
      </c>
      <c r="P5086" s="162">
        <f>MAX(K5086,L5086,M5086,N5086)</f>
        <v/>
      </c>
      <c r="Q5086" s="162">
        <f>MEDIAN(K5086,L5086,M5086,N5086)</f>
        <v/>
      </c>
      <c r="R5086" s="162">
        <f>AVERAGE(K5086,L5086,M5086,N5086)</f>
        <v/>
      </c>
      <c r="S5086" s="162">
        <f>AVERAGE(O5086,Q5086)</f>
        <v/>
      </c>
      <c r="T5086" s="162">
        <f>AVERAGE(P5086,Q5086)</f>
        <v/>
      </c>
      <c r="U5086" s="41">
        <f>STDEVA(K5086,L5086,M5086,N5086)</f>
        <v/>
      </c>
      <c r="V5086" s="42">
        <f>U5086/Q5086</f>
        <v/>
      </c>
      <c r="W5086" s="43">
        <f>IF(X5086=O5086,"MENOR",IF(X5086=S5086,"PROM[MEN-MED]","PROMEDIO"))</f>
        <v/>
      </c>
      <c r="X5086" s="163">
        <f>IF(V5086&lt;=300%,O5086,IF(AND(V5086&gt;100%,V5086&lt;=150%),S5086,R5086))</f>
        <v/>
      </c>
      <c r="Y5086" s="162">
        <f>ROUND(X5086,0)</f>
        <v/>
      </c>
    </row>
    <row r="5087" ht="15.75" customHeight="1">
      <c r="B5087" s="32" t="inlineStr">
        <is>
          <t>4.22</t>
        </is>
      </c>
      <c r="C5087" s="32" t="n">
        <v>8714199</v>
      </c>
      <c r="D5087" s="72" t="inlineStr">
        <is>
          <t>CAMBIO DE SOPORTE DE DIFERENCIAL DELANTERO NO.1</t>
        </is>
      </c>
      <c r="E5087" s="56" t="inlineStr">
        <is>
          <t>cambio de soporte de diferencial delantero no.1</t>
        </is>
      </c>
      <c r="F5087" s="32" t="inlineStr">
        <is>
          <t>Unidad</t>
        </is>
      </c>
      <c r="G5087" s="35" t="inlineStr">
        <is>
          <t>suministro</t>
        </is>
      </c>
      <c r="H5087" s="159" t="n">
        <v>533596</v>
      </c>
      <c r="I5087" s="37" t="n">
        <v>158.91</v>
      </c>
      <c r="J5087" s="37" t="n">
        <v>151.76</v>
      </c>
      <c r="K5087" s="160">
        <f>H5087*(I5087/J5087)</f>
        <v/>
      </c>
      <c r="L5087" s="159" t="n">
        <v>685546.3741</v>
      </c>
      <c r="M5087" s="159" t="n">
        <v>665579</v>
      </c>
      <c r="N5087" s="159" t="n">
        <v>718825.3199999999</v>
      </c>
      <c r="O5087" s="162">
        <f>MIN(K5087,L5087,M5087,N5087)</f>
        <v/>
      </c>
      <c r="P5087" s="162">
        <f>MAX(K5087,L5087,M5087,N5087)</f>
        <v/>
      </c>
      <c r="Q5087" s="162">
        <f>MEDIAN(K5087,L5087,M5087,N5087)</f>
        <v/>
      </c>
      <c r="R5087" s="162">
        <f>AVERAGE(K5087,L5087,M5087,N5087)</f>
        <v/>
      </c>
      <c r="S5087" s="162">
        <f>AVERAGE(O5087,Q5087)</f>
        <v/>
      </c>
      <c r="T5087" s="162">
        <f>AVERAGE(P5087,Q5087)</f>
        <v/>
      </c>
      <c r="U5087" s="41">
        <f>STDEVA(K5087,L5087,M5087,N5087)</f>
        <v/>
      </c>
      <c r="V5087" s="42">
        <f>U5087/Q5087</f>
        <v/>
      </c>
      <c r="W5087" s="43">
        <f>IF(X5087=O5087,"MENOR",IF(X5087=S5087,"PROM[MEN-MED]","PROMEDIO"))</f>
        <v/>
      </c>
      <c r="X5087" s="163">
        <f>IF(V5087&lt;=300%,O5087,IF(AND(V5087&gt;100%,V5087&lt;=150%),S5087,R5087))</f>
        <v/>
      </c>
      <c r="Y5087" s="162">
        <f>ROUND(X5087,0)</f>
        <v/>
      </c>
    </row>
    <row r="5088" ht="15.75" customHeight="1">
      <c r="B5088" s="32" t="inlineStr">
        <is>
          <t>4.23</t>
        </is>
      </c>
      <c r="C5088" s="32" t="n">
        <v>8714199</v>
      </c>
      <c r="D5088" s="72" t="inlineStr">
        <is>
          <t>CAMBIO DE SOPORTE DE DIFERENCIAL DELANTERO NO.2</t>
        </is>
      </c>
      <c r="E5088" s="56" t="inlineStr">
        <is>
          <t>cambio de soporte de diferencial delantero no.2</t>
        </is>
      </c>
      <c r="F5088" s="32" t="inlineStr">
        <is>
          <t>Unidad</t>
        </is>
      </c>
      <c r="G5088" s="35" t="inlineStr">
        <is>
          <t>suministro</t>
        </is>
      </c>
      <c r="H5088" s="159" t="n">
        <v>533596</v>
      </c>
      <c r="I5088" s="37" t="n">
        <v>158.91</v>
      </c>
      <c r="J5088" s="37" t="n">
        <v>151.76</v>
      </c>
      <c r="K5088" s="160">
        <f>H5088*(I5088/J5088)</f>
        <v/>
      </c>
      <c r="L5088" s="159" t="n">
        <v>685546.3741</v>
      </c>
      <c r="M5088" s="159" t="n">
        <v>665579</v>
      </c>
      <c r="N5088" s="159" t="n">
        <v>718825.3199999999</v>
      </c>
      <c r="O5088" s="162">
        <f>MIN(K5088,L5088,M5088,N5088)</f>
        <v/>
      </c>
      <c r="P5088" s="162">
        <f>MAX(K5088,L5088,M5088,N5088)</f>
        <v/>
      </c>
      <c r="Q5088" s="162">
        <f>MEDIAN(K5088,L5088,M5088,N5088)</f>
        <v/>
      </c>
      <c r="R5088" s="162">
        <f>AVERAGE(K5088,L5088,M5088,N5088)</f>
        <v/>
      </c>
      <c r="S5088" s="162">
        <f>AVERAGE(O5088,Q5088)</f>
        <v/>
      </c>
      <c r="T5088" s="162">
        <f>AVERAGE(P5088,Q5088)</f>
        <v/>
      </c>
      <c r="U5088" s="41">
        <f>STDEVA(K5088,L5088,M5088,N5088)</f>
        <v/>
      </c>
      <c r="V5088" s="42">
        <f>U5088/Q5088</f>
        <v/>
      </c>
      <c r="W5088" s="43">
        <f>IF(X5088=O5088,"MENOR",IF(X5088=S5088,"PROM[MEN-MED]","PROMEDIO"))</f>
        <v/>
      </c>
      <c r="X5088" s="163">
        <f>IF(V5088&lt;=300%,O5088,IF(AND(V5088&gt;100%,V5088&lt;=150%),S5088,R5088))</f>
        <v/>
      </c>
      <c r="Y5088" s="162">
        <f>ROUND(X5088,0)</f>
        <v/>
      </c>
    </row>
    <row r="5089" ht="15.75" customHeight="1">
      <c r="B5089" s="32" t="inlineStr">
        <is>
          <t>4.24</t>
        </is>
      </c>
      <c r="C5089" s="32" t="n">
        <v>8714199</v>
      </c>
      <c r="D5089" s="72" t="inlineStr">
        <is>
          <t>CAMBIO DE SOPORTE DE DIFERENCIAL DELANTERO NO.3</t>
        </is>
      </c>
      <c r="E5089" s="56" t="inlineStr">
        <is>
          <t>cambio de soporte de diferencial delantero no.3</t>
        </is>
      </c>
      <c r="F5089" s="32" t="inlineStr">
        <is>
          <t>Unidad</t>
        </is>
      </c>
      <c r="G5089" s="35" t="inlineStr">
        <is>
          <t>suministro</t>
        </is>
      </c>
      <c r="H5089" s="159" t="n">
        <v>533596</v>
      </c>
      <c r="I5089" s="37" t="n">
        <v>158.91</v>
      </c>
      <c r="J5089" s="37" t="n">
        <v>151.76</v>
      </c>
      <c r="K5089" s="160">
        <f>H5089*(I5089/J5089)</f>
        <v/>
      </c>
      <c r="L5089" s="159" t="n">
        <v>659918.9387000001</v>
      </c>
      <c r="M5089" s="159" t="n">
        <v>640698</v>
      </c>
      <c r="N5089" s="159" t="n">
        <v>691953.84</v>
      </c>
      <c r="O5089" s="162">
        <f>MIN(K5089,L5089,M5089,N5089)</f>
        <v/>
      </c>
      <c r="P5089" s="162">
        <f>MAX(K5089,L5089,M5089,N5089)</f>
        <v/>
      </c>
      <c r="Q5089" s="162">
        <f>MEDIAN(K5089,L5089,M5089,N5089)</f>
        <v/>
      </c>
      <c r="R5089" s="162">
        <f>AVERAGE(K5089,L5089,M5089,N5089)</f>
        <v/>
      </c>
      <c r="S5089" s="162">
        <f>AVERAGE(O5089,Q5089)</f>
        <v/>
      </c>
      <c r="T5089" s="162">
        <f>AVERAGE(P5089,Q5089)</f>
        <v/>
      </c>
      <c r="U5089" s="41">
        <f>STDEVA(K5089,L5089,M5089,N5089)</f>
        <v/>
      </c>
      <c r="V5089" s="42">
        <f>U5089/Q5089</f>
        <v/>
      </c>
      <c r="W5089" s="43">
        <f>IF(X5089=O5089,"MENOR",IF(X5089=S5089,"PROM[MEN-MED]","PROMEDIO"))</f>
        <v/>
      </c>
      <c r="X5089" s="163">
        <f>IF(V5089&lt;=300%,O5089,IF(AND(V5089&gt;100%,V5089&lt;=150%),S5089,R5089))</f>
        <v/>
      </c>
      <c r="Y5089" s="162">
        <f>ROUND(X5089,0)</f>
        <v/>
      </c>
    </row>
    <row r="5090" ht="15.75" customHeight="1">
      <c r="B5090" s="32" t="inlineStr">
        <is>
          <t>4.25</t>
        </is>
      </c>
      <c r="C5090" s="32" t="n">
        <v>8714199</v>
      </c>
      <c r="D5090" s="72" t="inlineStr">
        <is>
          <t>CAMBIO DE CONJUNTO DE LA CAJA DEL DIFERENCIAL</t>
        </is>
      </c>
      <c r="E5090" s="56" t="inlineStr">
        <is>
          <t xml:space="preserve">cambio de conjunto de la ca ja del diferencial </t>
        </is>
      </c>
      <c r="F5090" s="32" t="inlineStr">
        <is>
          <t>Unidad</t>
        </is>
      </c>
      <c r="G5090" s="35" t="inlineStr">
        <is>
          <t>suministro</t>
        </is>
      </c>
      <c r="H5090" s="159" t="n">
        <v>2441880</v>
      </c>
      <c r="I5090" s="37" t="n">
        <v>158.91</v>
      </c>
      <c r="J5090" s="37" t="n">
        <v>151.76</v>
      </c>
      <c r="K5090" s="160">
        <f>H5090*(I5090/J5090)</f>
        <v/>
      </c>
      <c r="L5090" s="159" t="n">
        <v>3056129.4757</v>
      </c>
      <c r="M5090" s="159" t="n">
        <v>2967116</v>
      </c>
      <c r="N5090" s="159" t="n">
        <v>3204485.28</v>
      </c>
      <c r="O5090" s="162">
        <f>MIN(K5090,L5090,M5090,N5090)</f>
        <v/>
      </c>
      <c r="P5090" s="162">
        <f>MAX(K5090,L5090,M5090,N5090)</f>
        <v/>
      </c>
      <c r="Q5090" s="162">
        <f>MEDIAN(K5090,L5090,M5090,N5090)</f>
        <v/>
      </c>
      <c r="R5090" s="162">
        <f>AVERAGE(K5090,L5090,M5090,N5090)</f>
        <v/>
      </c>
      <c r="S5090" s="162">
        <f>AVERAGE(O5090,Q5090)</f>
        <v/>
      </c>
      <c r="T5090" s="162">
        <f>AVERAGE(P5090,Q5090)</f>
        <v/>
      </c>
      <c r="U5090" s="41">
        <f>STDEVA(K5090,L5090,M5090,N5090)</f>
        <v/>
      </c>
      <c r="V5090" s="42">
        <f>U5090/Q5090</f>
        <v/>
      </c>
      <c r="W5090" s="43">
        <f>IF(X5090=O5090,"MENOR",IF(X5090=S5090,"PROM[MEN-MED]","PROMEDIO"))</f>
        <v/>
      </c>
      <c r="X5090" s="163">
        <f>IF(V5090&lt;=300%,O5090,IF(AND(V5090&gt;100%,V5090&lt;=150%),S5090,R5090))</f>
        <v/>
      </c>
      <c r="Y5090" s="162">
        <f>ROUND(X5090,0)</f>
        <v/>
      </c>
    </row>
    <row r="5091" ht="15.75" customHeight="1">
      <c r="B5091" s="32" t="inlineStr">
        <is>
          <t>4.26</t>
        </is>
      </c>
      <c r="C5091" s="32" t="n">
        <v>8714199</v>
      </c>
      <c r="D5091" s="72" t="inlineStr">
        <is>
          <t xml:space="preserve">CAMBIO DE RETEN DEL COJINETE LATERAL DEL DIFERENCIAL </t>
        </is>
      </c>
      <c r="E5091" s="56" t="inlineStr">
        <is>
          <t xml:space="preserve">cambio de reten del cojinete lateral del diferencial </t>
        </is>
      </c>
      <c r="F5091" s="32" t="inlineStr">
        <is>
          <t>Unidad</t>
        </is>
      </c>
      <c r="G5091" s="35" t="inlineStr">
        <is>
          <t>suministro</t>
        </is>
      </c>
      <c r="H5091" s="159" t="n">
        <v>2441880</v>
      </c>
      <c r="I5091" s="37" t="n">
        <v>158.91</v>
      </c>
      <c r="J5091" s="37" t="n">
        <v>151.76</v>
      </c>
      <c r="K5091" s="160">
        <f>H5091*(I5091/J5091)</f>
        <v/>
      </c>
      <c r="L5091" s="159" t="n">
        <v>2969635.2301</v>
      </c>
      <c r="M5091" s="159" t="n">
        <v>2883141</v>
      </c>
      <c r="N5091" s="159" t="n">
        <v>3113792.28</v>
      </c>
      <c r="O5091" s="162">
        <f>MIN(K5091,L5091,M5091,N5091)</f>
        <v/>
      </c>
      <c r="P5091" s="162">
        <f>MAX(K5091,L5091,M5091,N5091)</f>
        <v/>
      </c>
      <c r="Q5091" s="162">
        <f>MEDIAN(K5091,L5091,M5091,N5091)</f>
        <v/>
      </c>
      <c r="R5091" s="162">
        <f>AVERAGE(K5091,L5091,M5091,N5091)</f>
        <v/>
      </c>
      <c r="S5091" s="162">
        <f>AVERAGE(O5091,Q5091)</f>
        <v/>
      </c>
      <c r="T5091" s="162">
        <f>AVERAGE(P5091,Q5091)</f>
        <v/>
      </c>
      <c r="U5091" s="41">
        <f>STDEVA(K5091,L5091,M5091,N5091)</f>
        <v/>
      </c>
      <c r="V5091" s="42">
        <f>U5091/Q5091</f>
        <v/>
      </c>
      <c r="W5091" s="43">
        <f>IF(X5091=O5091,"MENOR",IF(X5091=S5091,"PROM[MEN-MED]","PROMEDIO"))</f>
        <v/>
      </c>
      <c r="X5091" s="163">
        <f>IF(V5091&lt;=300%,O5091,IF(AND(V5091&gt;100%,V5091&lt;=150%),S5091,R5091))</f>
        <v/>
      </c>
      <c r="Y5091" s="162">
        <f>ROUND(X5091,0)</f>
        <v/>
      </c>
    </row>
    <row r="5092" ht="15.75" customHeight="1">
      <c r="B5092" s="32" t="inlineStr">
        <is>
          <t>4.27</t>
        </is>
      </c>
      <c r="C5092" s="32" t="n">
        <v>8714199</v>
      </c>
      <c r="D5092" s="72" t="inlineStr">
        <is>
          <t>CAMBIO DE TAPON DE LLENADO DEL ALOJAMIENTO DEL EJE TRASERO</t>
        </is>
      </c>
      <c r="E5092" s="56" t="inlineStr">
        <is>
          <t>cambio de tapon de llenado del alojamiento del eje trasero</t>
        </is>
      </c>
      <c r="F5092" s="32" t="inlineStr">
        <is>
          <t>Unidad</t>
        </is>
      </c>
      <c r="G5092" s="35" t="inlineStr">
        <is>
          <t>suministro</t>
        </is>
      </c>
      <c r="H5092" s="159" t="n">
        <v>273581</v>
      </c>
      <c r="I5092" s="37" t="n">
        <v>158.91</v>
      </c>
      <c r="J5092" s="37" t="n">
        <v>151.76</v>
      </c>
      <c r="K5092" s="160">
        <f>H5092*(I5092/J5092)</f>
        <v/>
      </c>
      <c r="L5092" s="159" t="n">
        <v>329959.4753</v>
      </c>
      <c r="M5092" s="159" t="n">
        <v>320349</v>
      </c>
      <c r="N5092" s="159" t="n">
        <v>345976.92</v>
      </c>
      <c r="O5092" s="162">
        <f>MIN(K5092,L5092,M5092,N5092)</f>
        <v/>
      </c>
      <c r="P5092" s="162">
        <f>MAX(K5092,L5092,M5092,N5092)</f>
        <v/>
      </c>
      <c r="Q5092" s="162">
        <f>MEDIAN(K5092,L5092,M5092,N5092)</f>
        <v/>
      </c>
      <c r="R5092" s="162">
        <f>AVERAGE(K5092,L5092,M5092,N5092)</f>
        <v/>
      </c>
      <c r="S5092" s="162">
        <f>AVERAGE(O5092,Q5092)</f>
        <v/>
      </c>
      <c r="T5092" s="162">
        <f>AVERAGE(P5092,Q5092)</f>
        <v/>
      </c>
      <c r="U5092" s="41">
        <f>STDEVA(K5092,L5092,M5092,N5092)</f>
        <v/>
      </c>
      <c r="V5092" s="42">
        <f>U5092/Q5092</f>
        <v/>
      </c>
      <c r="W5092" s="43">
        <f>IF(X5092=O5092,"MENOR",IF(X5092=S5092,"PROM[MEN-MED]","PROMEDIO"))</f>
        <v/>
      </c>
      <c r="X5092" s="163">
        <f>IF(V5092&lt;=300%,O5092,IF(AND(V5092&gt;100%,V5092&lt;=150%),S5092,R5092))</f>
        <v/>
      </c>
      <c r="Y5092" s="162">
        <f>ROUND(X5092,0)</f>
        <v/>
      </c>
    </row>
    <row r="5093" ht="15.75" customHeight="1">
      <c r="B5093" s="32" t="inlineStr">
        <is>
          <t>4.28</t>
        </is>
      </c>
      <c r="C5093" s="32" t="n">
        <v>8714199</v>
      </c>
      <c r="D5093" s="72" t="inlineStr">
        <is>
          <t>CAMBIO DE TAPON DE DRENAJE DEL ALOJAMIENTO DEL EJE TRASERO</t>
        </is>
      </c>
      <c r="E5093" s="56" t="inlineStr">
        <is>
          <t>cambio de tapon de drenaje del alojamiento del eje trasero</t>
        </is>
      </c>
      <c r="F5093" s="32" t="inlineStr">
        <is>
          <t>Unidad</t>
        </is>
      </c>
      <c r="G5093" s="35" t="inlineStr">
        <is>
          <t>suministro</t>
        </is>
      </c>
      <c r="H5093" s="159" t="n">
        <v>273581</v>
      </c>
      <c r="I5093" s="37" t="n">
        <v>158.91</v>
      </c>
      <c r="J5093" s="37" t="n">
        <v>151.76</v>
      </c>
      <c r="K5093" s="160">
        <f>H5093*(I5093/J5093)</f>
        <v/>
      </c>
      <c r="L5093" s="159" t="n">
        <v>342773.7047</v>
      </c>
      <c r="M5093" s="159" t="n">
        <v>332790</v>
      </c>
      <c r="N5093" s="159" t="n">
        <v>359413.2</v>
      </c>
      <c r="O5093" s="162">
        <f>MIN(K5093,L5093,M5093,N5093)</f>
        <v/>
      </c>
      <c r="P5093" s="162">
        <f>MAX(K5093,L5093,M5093,N5093)</f>
        <v/>
      </c>
      <c r="Q5093" s="162">
        <f>MEDIAN(K5093,L5093,M5093,N5093)</f>
        <v/>
      </c>
      <c r="R5093" s="162">
        <f>AVERAGE(K5093,L5093,M5093,N5093)</f>
        <v/>
      </c>
      <c r="S5093" s="162">
        <f>AVERAGE(O5093,Q5093)</f>
        <v/>
      </c>
      <c r="T5093" s="162">
        <f>AVERAGE(P5093,Q5093)</f>
        <v/>
      </c>
      <c r="U5093" s="41">
        <f>STDEVA(K5093,L5093,M5093,N5093)</f>
        <v/>
      </c>
      <c r="V5093" s="42">
        <f>U5093/Q5093</f>
        <v/>
      </c>
      <c r="W5093" s="43">
        <f>IF(X5093=O5093,"MENOR",IF(X5093=S5093,"PROM[MEN-MED]","PROMEDIO"))</f>
        <v/>
      </c>
      <c r="X5093" s="163">
        <f>IF(V5093&lt;=300%,O5093,IF(AND(V5093&gt;100%,V5093&lt;=150%),S5093,R5093))</f>
        <v/>
      </c>
      <c r="Y5093" s="162">
        <f>ROUND(X5093,0)</f>
        <v/>
      </c>
    </row>
    <row r="5094" ht="15.75" customHeight="1">
      <c r="B5094" s="32" t="inlineStr">
        <is>
          <t>4.29</t>
        </is>
      </c>
      <c r="C5094" s="32" t="n">
        <v>8714199</v>
      </c>
      <c r="D5094" s="72" t="inlineStr">
        <is>
          <t>CAMBIO DE JUNTA DEL PORTADOR DEL DIFERENCIAL TRASERO</t>
        </is>
      </c>
      <c r="E5094" s="56" t="inlineStr">
        <is>
          <t>cambio de junta del portador del diferencial trasero</t>
        </is>
      </c>
      <c r="F5094" s="32" t="inlineStr">
        <is>
          <t>Unidad</t>
        </is>
      </c>
      <c r="G5094" s="35" t="inlineStr">
        <is>
          <t>suministro</t>
        </is>
      </c>
      <c r="H5094" s="159" t="n">
        <v>536988</v>
      </c>
      <c r="I5094" s="37" t="n">
        <v>158.91</v>
      </c>
      <c r="J5094" s="37" t="n">
        <v>151.76</v>
      </c>
      <c r="K5094" s="160">
        <f>H5094*(I5094/J5094)</f>
        <v/>
      </c>
      <c r="L5094" s="159" t="n">
        <v>679139.7711</v>
      </c>
      <c r="M5094" s="159" t="n">
        <v>659359</v>
      </c>
      <c r="N5094" s="159" t="n">
        <v>712107.72</v>
      </c>
      <c r="O5094" s="162">
        <f>MIN(K5094,L5094,M5094,N5094)</f>
        <v/>
      </c>
      <c r="P5094" s="162">
        <f>MAX(K5094,L5094,M5094,N5094)</f>
        <v/>
      </c>
      <c r="Q5094" s="162">
        <f>MEDIAN(K5094,L5094,M5094,N5094)</f>
        <v/>
      </c>
      <c r="R5094" s="162">
        <f>AVERAGE(K5094,L5094,M5094,N5094)</f>
        <v/>
      </c>
      <c r="S5094" s="162">
        <f>AVERAGE(O5094,Q5094)</f>
        <v/>
      </c>
      <c r="T5094" s="162">
        <f>AVERAGE(P5094,Q5094)</f>
        <v/>
      </c>
      <c r="U5094" s="41">
        <f>STDEVA(K5094,L5094,M5094,N5094)</f>
        <v/>
      </c>
      <c r="V5094" s="42">
        <f>U5094/Q5094</f>
        <v/>
      </c>
      <c r="W5094" s="43">
        <f>IF(X5094=O5094,"MENOR",IF(X5094=S5094,"PROM[MEN-MED]","PROMEDIO"))</f>
        <v/>
      </c>
      <c r="X5094" s="163">
        <f>IF(V5094&lt;=300%,O5094,IF(AND(V5094&gt;100%,V5094&lt;=150%),S5094,R5094))</f>
        <v/>
      </c>
      <c r="Y5094" s="162">
        <f>ROUND(X5094,0)</f>
        <v/>
      </c>
    </row>
    <row r="5095" ht="15.75" customHeight="1">
      <c r="B5095" s="32" t="inlineStr">
        <is>
          <t>4.30</t>
        </is>
      </c>
      <c r="C5095" s="32" t="n">
        <v>8714199</v>
      </c>
      <c r="D5095" s="72" t="inlineStr">
        <is>
          <t>CAMBIO DE CONJUNTO SOPORTE DEL DIFERENCIAL TRASERO</t>
        </is>
      </c>
      <c r="E5095" s="56" t="inlineStr">
        <is>
          <t>cambio de conjunto soporte del diferencial trasero</t>
        </is>
      </c>
      <c r="F5095" s="32" t="inlineStr">
        <is>
          <t>Unidad</t>
        </is>
      </c>
      <c r="G5095" s="35" t="inlineStr">
        <is>
          <t>suministro</t>
        </is>
      </c>
      <c r="H5095" s="159" t="n">
        <v>536988</v>
      </c>
      <c r="I5095" s="37" t="n">
        <v>158.91</v>
      </c>
      <c r="J5095" s="37" t="n">
        <v>151.76</v>
      </c>
      <c r="K5095" s="160">
        <f>H5095*(I5095/J5095)</f>
        <v/>
      </c>
      <c r="L5095" s="159" t="n">
        <v>679139.7711</v>
      </c>
      <c r="M5095" s="159" t="n">
        <v>659359</v>
      </c>
      <c r="N5095" s="159" t="n">
        <v>712107.72</v>
      </c>
      <c r="O5095" s="162">
        <f>MIN(K5095,L5095,M5095,N5095)</f>
        <v/>
      </c>
      <c r="P5095" s="162">
        <f>MAX(K5095,L5095,M5095,N5095)</f>
        <v/>
      </c>
      <c r="Q5095" s="162">
        <f>MEDIAN(K5095,L5095,M5095,N5095)</f>
        <v/>
      </c>
      <c r="R5095" s="162">
        <f>AVERAGE(K5095,L5095,M5095,N5095)</f>
        <v/>
      </c>
      <c r="S5095" s="162">
        <f>AVERAGE(O5095,Q5095)</f>
        <v/>
      </c>
      <c r="T5095" s="162">
        <f>AVERAGE(P5095,Q5095)</f>
        <v/>
      </c>
      <c r="U5095" s="41">
        <f>STDEVA(K5095,L5095,M5095,N5095)</f>
        <v/>
      </c>
      <c r="V5095" s="42">
        <f>U5095/Q5095</f>
        <v/>
      </c>
      <c r="W5095" s="43">
        <f>IF(X5095=O5095,"MENOR",IF(X5095=S5095,"PROM[MEN-MED]","PROMEDIO"))</f>
        <v/>
      </c>
      <c r="X5095" s="163">
        <f>IF(V5095&lt;=300%,O5095,IF(AND(V5095&gt;100%,V5095&lt;=150%),S5095,R5095))</f>
        <v/>
      </c>
      <c r="Y5095" s="162">
        <f>ROUND(X5095,0)</f>
        <v/>
      </c>
    </row>
    <row r="5096" ht="15.75" customHeight="1">
      <c r="B5096" s="32" t="inlineStr">
        <is>
          <t>4.31</t>
        </is>
      </c>
      <c r="C5096" s="32" t="n">
        <v>8714199</v>
      </c>
      <c r="D5096" s="72" t="inlineStr">
        <is>
          <t>CAMBIO DE SUBCONJUNTO DE LA BRIDA GEMELA DEL ENGRANAJE IMPULSOR TRASERO</t>
        </is>
      </c>
      <c r="E5096" s="56" t="inlineStr">
        <is>
          <t>cambio de subconjunto de la brida gemela del engranaje impulsor trasero</t>
        </is>
      </c>
      <c r="F5096" s="32" t="inlineStr">
        <is>
          <t>Unidad</t>
        </is>
      </c>
      <c r="G5096" s="35" t="inlineStr">
        <is>
          <t>suministro</t>
        </is>
      </c>
      <c r="H5096" s="159" t="n">
        <v>2436228</v>
      </c>
      <c r="I5096" s="37" t="n">
        <v>158.91</v>
      </c>
      <c r="J5096" s="37" t="n">
        <v>151.76</v>
      </c>
      <c r="K5096" s="160">
        <f>H5096*(I5096/J5096)</f>
        <v/>
      </c>
      <c r="L5096" s="159" t="n">
        <v>3084960.2126</v>
      </c>
      <c r="M5096" s="159" t="n">
        <v>2995107</v>
      </c>
      <c r="N5096" s="159" t="n">
        <v>3234715.56</v>
      </c>
      <c r="O5096" s="162">
        <f>MIN(K5096,L5096,M5096,N5096)</f>
        <v/>
      </c>
      <c r="P5096" s="162">
        <f>MAX(K5096,L5096,M5096,N5096)</f>
        <v/>
      </c>
      <c r="Q5096" s="162">
        <f>MEDIAN(K5096,L5096,M5096,N5096)</f>
        <v/>
      </c>
      <c r="R5096" s="162">
        <f>AVERAGE(K5096,L5096,M5096,N5096)</f>
        <v/>
      </c>
      <c r="S5096" s="162">
        <f>AVERAGE(O5096,Q5096)</f>
        <v/>
      </c>
      <c r="T5096" s="162">
        <f>AVERAGE(P5096,Q5096)</f>
        <v/>
      </c>
      <c r="U5096" s="41">
        <f>STDEVA(K5096,L5096,M5096,N5096)</f>
        <v/>
      </c>
      <c r="V5096" s="42">
        <f>U5096/Q5096</f>
        <v/>
      </c>
      <c r="W5096" s="43">
        <f>IF(X5096=O5096,"MENOR",IF(X5096=S5096,"PROM[MEN-MED]","PROMEDIO"))</f>
        <v/>
      </c>
      <c r="X5096" s="163">
        <f>IF(V5096&lt;=300%,O5096,IF(AND(V5096&gt;100%,V5096&lt;=150%),S5096,R5096))</f>
        <v/>
      </c>
      <c r="Y5096" s="162">
        <f>ROUND(X5096,0)</f>
        <v/>
      </c>
    </row>
    <row r="5097" ht="15.75" customHeight="1">
      <c r="B5097" s="32" t="inlineStr">
        <is>
          <t>4.32</t>
        </is>
      </c>
      <c r="C5097" s="32" t="n">
        <v>8714199</v>
      </c>
      <c r="D5097" s="72" t="inlineStr">
        <is>
          <t>CAMBIO DE COJINETE INTERFIOR DE LA CAJA DEL DIFERENCIAL TRASERO</t>
        </is>
      </c>
      <c r="E5097" s="56" t="inlineStr">
        <is>
          <t>cambio de cojinete interfior de la caja del diferencial trasero</t>
        </is>
      </c>
      <c r="F5097" s="32" t="inlineStr">
        <is>
          <t>Unidad</t>
        </is>
      </c>
      <c r="G5097" s="35" t="inlineStr">
        <is>
          <t>suministro</t>
        </is>
      </c>
      <c r="H5097" s="159" t="n">
        <v>2436228</v>
      </c>
      <c r="I5097" s="37" t="n">
        <v>158.91</v>
      </c>
      <c r="J5097" s="37" t="n">
        <v>151.76</v>
      </c>
      <c r="K5097" s="160">
        <f>H5097*(I5097/J5097)</f>
        <v/>
      </c>
      <c r="L5097" s="159" t="n">
        <v>2969635.2301</v>
      </c>
      <c r="M5097" s="159" t="n">
        <v>2883141</v>
      </c>
      <c r="N5097" s="159" t="n">
        <v>3113792.28</v>
      </c>
      <c r="O5097" s="162">
        <f>MIN(K5097,L5097,M5097,N5097)</f>
        <v/>
      </c>
      <c r="P5097" s="162">
        <f>MAX(K5097,L5097,M5097,N5097)</f>
        <v/>
      </c>
      <c r="Q5097" s="162">
        <f>MEDIAN(K5097,L5097,M5097,N5097)</f>
        <v/>
      </c>
      <c r="R5097" s="162">
        <f>AVERAGE(K5097,L5097,M5097,N5097)</f>
        <v/>
      </c>
      <c r="S5097" s="162">
        <f>AVERAGE(O5097,Q5097)</f>
        <v/>
      </c>
      <c r="T5097" s="162">
        <f>AVERAGE(P5097,Q5097)</f>
        <v/>
      </c>
      <c r="U5097" s="41">
        <f>STDEVA(K5097,L5097,M5097,N5097)</f>
        <v/>
      </c>
      <c r="V5097" s="42">
        <f>U5097/Q5097</f>
        <v/>
      </c>
      <c r="W5097" s="43">
        <f>IF(X5097=O5097,"MENOR",IF(X5097=S5097,"PROM[MEN-MED]","PROMEDIO"))</f>
        <v/>
      </c>
      <c r="X5097" s="163">
        <f>IF(V5097&lt;=300%,O5097,IF(AND(V5097&gt;100%,V5097&lt;=150%),S5097,R5097))</f>
        <v/>
      </c>
      <c r="Y5097" s="162">
        <f>ROUND(X5097,0)</f>
        <v/>
      </c>
    </row>
    <row r="5098" ht="15.75" customHeight="1">
      <c r="B5098" s="32" t="inlineStr">
        <is>
          <t>4.33</t>
        </is>
      </c>
      <c r="C5098" s="32" t="n">
        <v>8714199</v>
      </c>
      <c r="D5098" s="72" t="inlineStr">
        <is>
          <t>CAMBIO DE ENGRANAJE IMPULSOR DEL DIFERENCIAL TRASERO</t>
        </is>
      </c>
      <c r="E5098" s="56" t="inlineStr">
        <is>
          <t>cambio de engranaje impulsor del diferencial trasero</t>
        </is>
      </c>
      <c r="F5098" s="32" t="inlineStr">
        <is>
          <t>Unidad</t>
        </is>
      </c>
      <c r="G5098" s="35" t="inlineStr">
        <is>
          <t>suministro</t>
        </is>
      </c>
      <c r="H5098" s="159" t="n">
        <v>2436228</v>
      </c>
      <c r="I5098" s="37" t="n">
        <v>158.91</v>
      </c>
      <c r="J5098" s="37" t="n">
        <v>151.76</v>
      </c>
      <c r="K5098" s="160">
        <f>H5098*(I5098/J5098)</f>
        <v/>
      </c>
      <c r="L5098" s="159" t="n">
        <v>3056129.4757</v>
      </c>
      <c r="M5098" s="159" t="n">
        <v>2967116</v>
      </c>
      <c r="N5098" s="159" t="n">
        <v>3204485.28</v>
      </c>
      <c r="O5098" s="162">
        <f>MIN(K5098,L5098,M5098,N5098)</f>
        <v/>
      </c>
      <c r="P5098" s="162">
        <f>MAX(K5098,L5098,M5098,N5098)</f>
        <v/>
      </c>
      <c r="Q5098" s="162">
        <f>MEDIAN(K5098,L5098,M5098,N5098)</f>
        <v/>
      </c>
      <c r="R5098" s="162">
        <f>AVERAGE(K5098,L5098,M5098,N5098)</f>
        <v/>
      </c>
      <c r="S5098" s="162">
        <f>AVERAGE(O5098,Q5098)</f>
        <v/>
      </c>
      <c r="T5098" s="162">
        <f>AVERAGE(P5098,Q5098)</f>
        <v/>
      </c>
      <c r="U5098" s="41">
        <f>STDEVA(K5098,L5098,M5098,N5098)</f>
        <v/>
      </c>
      <c r="V5098" s="42">
        <f>U5098/Q5098</f>
        <v/>
      </c>
      <c r="W5098" s="43">
        <f>IF(X5098=O5098,"MENOR",IF(X5098=S5098,"PROM[MEN-MED]","PROMEDIO"))</f>
        <v/>
      </c>
      <c r="X5098" s="163">
        <f>IF(V5098&lt;=300%,O5098,IF(AND(V5098&gt;100%,V5098&lt;=150%),S5098,R5098))</f>
        <v/>
      </c>
      <c r="Y5098" s="162">
        <f>ROUND(X5098,0)</f>
        <v/>
      </c>
    </row>
    <row r="5099" ht="15.75" customHeight="1">
      <c r="B5099" s="32" t="inlineStr">
        <is>
          <t>4.34</t>
        </is>
      </c>
      <c r="C5099" s="32" t="n">
        <v>8714199</v>
      </c>
      <c r="D5099" s="72" t="inlineStr">
        <is>
          <t>CAMBIO DE CORONA DENTADA DEL DIFERENCIAL TRASERO</t>
        </is>
      </c>
      <c r="E5099" s="56" t="inlineStr">
        <is>
          <t>cambio de corona dentada del diferencial trasero</t>
        </is>
      </c>
      <c r="F5099" s="32" t="inlineStr">
        <is>
          <t>Unidad</t>
        </is>
      </c>
      <c r="G5099" s="35" t="inlineStr">
        <is>
          <t>suministro</t>
        </is>
      </c>
      <c r="H5099" s="159" t="n">
        <v>2436228</v>
      </c>
      <c r="I5099" s="37" t="n">
        <v>158.91</v>
      </c>
      <c r="J5099" s="37" t="n">
        <v>151.76</v>
      </c>
      <c r="K5099" s="160">
        <f>H5099*(I5099/J5099)</f>
        <v/>
      </c>
      <c r="L5099" s="159" t="n">
        <v>3027297.7154</v>
      </c>
      <c r="M5099" s="159" t="n">
        <v>2939124</v>
      </c>
      <c r="N5099" s="159" t="n">
        <v>3174253.92</v>
      </c>
      <c r="O5099" s="162">
        <f>MIN(K5099,L5099,M5099,N5099)</f>
        <v/>
      </c>
      <c r="P5099" s="162">
        <f>MAX(K5099,L5099,M5099,N5099)</f>
        <v/>
      </c>
      <c r="Q5099" s="162">
        <f>MEDIAN(K5099,L5099,M5099,N5099)</f>
        <v/>
      </c>
      <c r="R5099" s="162">
        <f>AVERAGE(K5099,L5099,M5099,N5099)</f>
        <v/>
      </c>
      <c r="S5099" s="162">
        <f>AVERAGE(O5099,Q5099)</f>
        <v/>
      </c>
      <c r="T5099" s="162">
        <f>AVERAGE(P5099,Q5099)</f>
        <v/>
      </c>
      <c r="U5099" s="41">
        <f>STDEVA(K5099,L5099,M5099,N5099)</f>
        <v/>
      </c>
      <c r="V5099" s="42">
        <f>U5099/Q5099</f>
        <v/>
      </c>
      <c r="W5099" s="43">
        <f>IF(X5099=O5099,"MENOR",IF(X5099=S5099,"PROM[MEN-MED]","PROMEDIO"))</f>
        <v/>
      </c>
      <c r="X5099" s="163">
        <f>IF(V5099&lt;=300%,O5099,IF(AND(V5099&gt;100%,V5099&lt;=150%),S5099,R5099))</f>
        <v/>
      </c>
      <c r="Y5099" s="162">
        <f>ROUND(X5099,0)</f>
        <v/>
      </c>
    </row>
    <row r="5100" ht="15.75" customHeight="1">
      <c r="B5100" s="32" t="inlineStr">
        <is>
          <t>4.35</t>
        </is>
      </c>
      <c r="C5100" s="32" t="n">
        <v>8714199</v>
      </c>
      <c r="D5100" s="72" t="inlineStr">
        <is>
          <t>CAMBIO DE CAJA DERECHA DEL DIFERENCIAL TRASERO</t>
        </is>
      </c>
      <c r="E5100" s="56" t="inlineStr">
        <is>
          <t>cambio de caja derecha del diferencial trasero</t>
        </is>
      </c>
      <c r="F5100" s="32" t="inlineStr">
        <is>
          <t>Unidad</t>
        </is>
      </c>
      <c r="G5100" s="35" t="inlineStr">
        <is>
          <t>suministro</t>
        </is>
      </c>
      <c r="H5100" s="159" t="n">
        <v>2436228</v>
      </c>
      <c r="I5100" s="37" t="n">
        <v>158.91</v>
      </c>
      <c r="J5100" s="37" t="n">
        <v>151.76</v>
      </c>
      <c r="K5100" s="160">
        <f>H5100*(I5100/J5100)</f>
        <v/>
      </c>
      <c r="L5100" s="159" t="n">
        <v>2969635.2301</v>
      </c>
      <c r="M5100" s="159" t="n">
        <v>2883141</v>
      </c>
      <c r="N5100" s="159" t="n">
        <v>3113792.28</v>
      </c>
      <c r="O5100" s="162">
        <f>MIN(K5100,L5100,M5100,N5100)</f>
        <v/>
      </c>
      <c r="P5100" s="162">
        <f>MAX(K5100,L5100,M5100,N5100)</f>
        <v/>
      </c>
      <c r="Q5100" s="162">
        <f>MEDIAN(K5100,L5100,M5100,N5100)</f>
        <v/>
      </c>
      <c r="R5100" s="162">
        <f>AVERAGE(K5100,L5100,M5100,N5100)</f>
        <v/>
      </c>
      <c r="S5100" s="162">
        <f>AVERAGE(O5100,Q5100)</f>
        <v/>
      </c>
      <c r="T5100" s="162">
        <f>AVERAGE(P5100,Q5100)</f>
        <v/>
      </c>
      <c r="U5100" s="41">
        <f>STDEVA(K5100,L5100,M5100,N5100)</f>
        <v/>
      </c>
      <c r="V5100" s="42">
        <f>U5100/Q5100</f>
        <v/>
      </c>
      <c r="W5100" s="43">
        <f>IF(X5100=O5100,"MENOR",IF(X5100=S5100,"PROM[MEN-MED]","PROMEDIO"))</f>
        <v/>
      </c>
      <c r="X5100" s="163">
        <f>IF(V5100&lt;=300%,O5100,IF(AND(V5100&gt;100%,V5100&lt;=150%),S5100,R5100))</f>
        <v/>
      </c>
      <c r="Y5100" s="162">
        <f>ROUND(X5100,0)</f>
        <v/>
      </c>
    </row>
    <row r="5101" ht="15.75" customHeight="1">
      <c r="B5101" s="32" t="inlineStr">
        <is>
          <t>4.36</t>
        </is>
      </c>
      <c r="C5101" s="32" t="n">
        <v>8714199</v>
      </c>
      <c r="D5101" s="72" t="inlineStr">
        <is>
          <t>CAMBIO DE CAJA IZQUIERDA DEL DIFERENCIAL TRASERO</t>
        </is>
      </c>
      <c r="E5101" s="56" t="inlineStr">
        <is>
          <t>cambio de caja izquierda del diferencial trasero</t>
        </is>
      </c>
      <c r="F5101" s="32" t="inlineStr">
        <is>
          <t>Unidad</t>
        </is>
      </c>
      <c r="G5101" s="35" t="inlineStr">
        <is>
          <t>suministro</t>
        </is>
      </c>
      <c r="H5101" s="159" t="n">
        <v>2436228</v>
      </c>
      <c r="I5101" s="37" t="n">
        <v>158.91</v>
      </c>
      <c r="J5101" s="37" t="n">
        <v>151.76</v>
      </c>
      <c r="K5101" s="160">
        <f>H5101*(I5101/J5101)</f>
        <v/>
      </c>
      <c r="L5101" s="159" t="n">
        <v>2969635.2301</v>
      </c>
      <c r="M5101" s="159" t="n">
        <v>2883141</v>
      </c>
      <c r="N5101" s="159" t="n">
        <v>3113792.28</v>
      </c>
      <c r="O5101" s="162">
        <f>MIN(K5101,L5101,M5101,N5101)</f>
        <v/>
      </c>
      <c r="P5101" s="162">
        <f>MAX(K5101,L5101,M5101,N5101)</f>
        <v/>
      </c>
      <c r="Q5101" s="162">
        <f>MEDIAN(K5101,L5101,M5101,N5101)</f>
        <v/>
      </c>
      <c r="R5101" s="162">
        <f>AVERAGE(K5101,L5101,M5101,N5101)</f>
        <v/>
      </c>
      <c r="S5101" s="162">
        <f>AVERAGE(O5101,Q5101)</f>
        <v/>
      </c>
      <c r="T5101" s="162">
        <f>AVERAGE(P5101,Q5101)</f>
        <v/>
      </c>
      <c r="U5101" s="41">
        <f>STDEVA(K5101,L5101,M5101,N5101)</f>
        <v/>
      </c>
      <c r="V5101" s="42">
        <f>U5101/Q5101</f>
        <v/>
      </c>
      <c r="W5101" s="43">
        <f>IF(X5101=O5101,"MENOR",IF(X5101=S5101,"PROM[MEN-MED]","PROMEDIO"))</f>
        <v/>
      </c>
      <c r="X5101" s="163">
        <f>IF(V5101&lt;=300%,O5101,IF(AND(V5101&gt;100%,V5101&lt;=150%),S5101,R5101))</f>
        <v/>
      </c>
      <c r="Y5101" s="162">
        <f>ROUND(X5101,0)</f>
        <v/>
      </c>
    </row>
    <row r="5102" ht="15.75" customHeight="1">
      <c r="B5102" s="26" t="inlineStr">
        <is>
          <t>5.</t>
        </is>
      </c>
      <c r="C5102" s="142" t="inlineStr">
        <is>
          <t>SISTEMA ELÉCTRICO</t>
        </is>
      </c>
      <c r="H5102" s="157" t="n"/>
      <c r="I5102" s="29" t="n"/>
      <c r="J5102" s="29" t="n"/>
      <c r="K5102" s="157" t="n"/>
      <c r="L5102" s="157" t="n"/>
      <c r="M5102" s="157" t="n"/>
      <c r="N5102" s="157" t="n"/>
      <c r="O5102" s="29" t="n"/>
      <c r="P5102" s="29" t="n"/>
      <c r="Q5102" s="29" t="n"/>
      <c r="R5102" s="29" t="n"/>
      <c r="S5102" s="29" t="n"/>
      <c r="T5102" s="29" t="n"/>
      <c r="U5102" s="29" t="n"/>
      <c r="V5102" s="75" t="n"/>
      <c r="W5102" s="29" t="n"/>
      <c r="X5102" s="29" t="n"/>
      <c r="Y5102" s="29" t="n"/>
    </row>
    <row r="5103" ht="15.75" customHeight="1">
      <c r="B5103" s="32" t="inlineStr">
        <is>
          <t>5.1</t>
        </is>
      </c>
      <c r="C5103" s="32" t="n">
        <v>8714199</v>
      </c>
      <c r="D5103" s="59" t="inlineStr">
        <is>
          <t>CAMBIO DE ALTERNADOR</t>
        </is>
      </c>
      <c r="E5103" s="56" t="inlineStr">
        <is>
          <t>cambio de alternador</t>
        </is>
      </c>
      <c r="F5103" s="32" t="inlineStr">
        <is>
          <t>Unidad</t>
        </is>
      </c>
      <c r="G5103" s="35" t="inlineStr">
        <is>
          <t>suministro</t>
        </is>
      </c>
      <c r="H5103" s="159" t="n">
        <v>388716</v>
      </c>
      <c r="I5103" s="37" t="n">
        <v>158.91</v>
      </c>
      <c r="J5103" s="37" t="n">
        <v>151.76</v>
      </c>
      <c r="K5103" s="160">
        <f>H5103*(I5103/J5103)</f>
        <v/>
      </c>
      <c r="L5103" s="159" t="n">
        <v>848924.9727</v>
      </c>
      <c r="M5103" s="159" t="n">
        <v>824199</v>
      </c>
      <c r="N5103" s="159" t="n">
        <v>890134.92</v>
      </c>
      <c r="O5103" s="162">
        <f>MIN(K5103,L5103,M5103,N5103)</f>
        <v/>
      </c>
      <c r="P5103" s="162">
        <f>MAX(K5103,L5103,M5103,N5103)</f>
        <v/>
      </c>
      <c r="Q5103" s="162">
        <f>MEDIAN(K5103,L5103,M5103,N5103)</f>
        <v/>
      </c>
      <c r="R5103" s="162">
        <f>AVERAGE(K5103,L5103,M5103,N5103)</f>
        <v/>
      </c>
      <c r="S5103" s="162">
        <f>AVERAGE(O5103,Q5103)</f>
        <v/>
      </c>
      <c r="T5103" s="162">
        <f>AVERAGE(P5103,Q5103)</f>
        <v/>
      </c>
      <c r="U5103" s="41">
        <f>STDEVA(K5103,L5103,M5103,N5103)</f>
        <v/>
      </c>
      <c r="V5103" s="42">
        <f>U5103/Q5103</f>
        <v/>
      </c>
      <c r="W5103" s="43">
        <f>IF(X5103=O5103,"MENOR",IF(X5103=S5103,"PROM[MEN-MED]","PROMEDIO"))</f>
        <v/>
      </c>
      <c r="X5103" s="163">
        <f>IF(V5103&lt;=300%,O5103,IF(AND(V5103&gt;100%,V5103&lt;=150%),S5103,R5103))</f>
        <v/>
      </c>
      <c r="Y5103" s="162">
        <f>ROUND(X5103,0)</f>
        <v/>
      </c>
    </row>
    <row r="5104" ht="15.75" customHeight="1">
      <c r="B5104" s="32" t="inlineStr">
        <is>
          <t>5.2</t>
        </is>
      </c>
      <c r="C5104" s="32" t="n">
        <v>8714199</v>
      </c>
      <c r="D5104" s="59" t="inlineStr">
        <is>
          <t>CAMBIO DE AUTOMÁTICO MOTOR DE ARRANQUE (SOLENOIDE)</t>
        </is>
      </c>
      <c r="E5104" s="34" t="inlineStr">
        <is>
          <t>cambio de automático motor de arranque (solenoide)</t>
        </is>
      </c>
      <c r="F5104" s="32" t="inlineStr">
        <is>
          <t>Unidad</t>
        </is>
      </c>
      <c r="G5104" s="35" t="inlineStr">
        <is>
          <t>suministro</t>
        </is>
      </c>
      <c r="H5104" s="159" t="n">
        <v>331494</v>
      </c>
      <c r="I5104" s="37" t="n">
        <v>158.91</v>
      </c>
      <c r="J5104" s="37" t="n">
        <v>151.76</v>
      </c>
      <c r="K5104" s="160">
        <f>H5104*(I5104/J5104)</f>
        <v/>
      </c>
      <c r="L5104" s="159" t="n">
        <v>832907.4418</v>
      </c>
      <c r="M5104" s="159" t="n">
        <v>808648</v>
      </c>
      <c r="N5104" s="159" t="n">
        <v>873339.84</v>
      </c>
      <c r="O5104" s="162">
        <f>MIN(K5104,L5104,M5104,N5104)</f>
        <v/>
      </c>
      <c r="P5104" s="162">
        <f>MAX(K5104,L5104,M5104,N5104)</f>
        <v/>
      </c>
      <c r="Q5104" s="162">
        <f>MEDIAN(K5104,L5104,M5104,N5104)</f>
        <v/>
      </c>
      <c r="R5104" s="162">
        <f>AVERAGE(K5104,L5104,M5104,N5104)</f>
        <v/>
      </c>
      <c r="S5104" s="162">
        <f>AVERAGE(O5104,Q5104)</f>
        <v/>
      </c>
      <c r="T5104" s="162">
        <f>AVERAGE(P5104,Q5104)</f>
        <v/>
      </c>
      <c r="U5104" s="41">
        <f>STDEVA(K5104,L5104,M5104,N5104)</f>
        <v/>
      </c>
      <c r="V5104" s="42">
        <f>U5104/Q5104</f>
        <v/>
      </c>
      <c r="W5104" s="43">
        <f>IF(X5104=O5104,"MENOR",IF(X5104=S5104,"PROM[MEN-MED]","PROMEDIO"))</f>
        <v/>
      </c>
      <c r="X5104" s="163">
        <f>IF(V5104&lt;=300%,O5104,IF(AND(V5104&gt;100%,V5104&lt;=150%),S5104,R5104))</f>
        <v/>
      </c>
      <c r="Y5104" s="162">
        <f>ROUND(X5104,0)</f>
        <v/>
      </c>
    </row>
    <row r="5105" ht="15.75" customHeight="1">
      <c r="B5105" s="32" t="inlineStr">
        <is>
          <t>5.3</t>
        </is>
      </c>
      <c r="C5105" s="32" t="n">
        <v>8714199</v>
      </c>
      <c r="D5105" s="59" t="inlineStr">
        <is>
          <t>CAMBIO DE BALINERA DEL ALTERNADOR</t>
        </is>
      </c>
      <c r="E5105" s="56" t="inlineStr">
        <is>
          <t>cambio de balinera del alternador</t>
        </is>
      </c>
      <c r="F5105" s="32" t="inlineStr">
        <is>
          <t>Unidad</t>
        </is>
      </c>
      <c r="G5105" s="35" t="inlineStr">
        <is>
          <t>suministro</t>
        </is>
      </c>
      <c r="H5105" s="159" t="n">
        <v>415970</v>
      </c>
      <c r="I5105" s="37" t="n">
        <v>158.91</v>
      </c>
      <c r="J5105" s="37" t="n">
        <v>151.76</v>
      </c>
      <c r="K5105" s="160">
        <f>H5105*(I5105/J5105)</f>
        <v/>
      </c>
      <c r="L5105" s="159" t="n">
        <v>832907.4418</v>
      </c>
      <c r="M5105" s="159" t="n">
        <v>808648</v>
      </c>
      <c r="N5105" s="159" t="n">
        <v>873339.84</v>
      </c>
      <c r="O5105" s="162">
        <f>MIN(K5105,L5105,M5105,N5105)</f>
        <v/>
      </c>
      <c r="P5105" s="162">
        <f>MAX(K5105,L5105,M5105,N5105)</f>
        <v/>
      </c>
      <c r="Q5105" s="162">
        <f>MEDIAN(K5105,L5105,M5105,N5105)</f>
        <v/>
      </c>
      <c r="R5105" s="162">
        <f>AVERAGE(K5105,L5105,M5105,N5105)</f>
        <v/>
      </c>
      <c r="S5105" s="162">
        <f>AVERAGE(O5105,Q5105)</f>
        <v/>
      </c>
      <c r="T5105" s="162">
        <f>AVERAGE(P5105,Q5105)</f>
        <v/>
      </c>
      <c r="U5105" s="41">
        <f>STDEVA(K5105,L5105,M5105,N5105)</f>
        <v/>
      </c>
      <c r="V5105" s="42">
        <f>U5105/Q5105</f>
        <v/>
      </c>
      <c r="W5105" s="43">
        <f>IF(X5105=O5105,"MENOR",IF(X5105=S5105,"PROM[MEN-MED]","PROMEDIO"))</f>
        <v/>
      </c>
      <c r="X5105" s="163">
        <f>IF(V5105&lt;=300%,O5105,IF(AND(V5105&gt;100%,V5105&lt;=150%),S5105,R5105))</f>
        <v/>
      </c>
      <c r="Y5105" s="162">
        <f>ROUND(X5105,0)</f>
        <v/>
      </c>
    </row>
    <row r="5106" ht="15.75" customHeight="1">
      <c r="B5106" s="32" t="inlineStr">
        <is>
          <t>5.4</t>
        </is>
      </c>
      <c r="C5106" s="32" t="n">
        <v>8714199</v>
      </c>
      <c r="D5106" s="59" t="inlineStr">
        <is>
          <t>CAMBIO DE BOBINA DE ENCENDIDO</t>
        </is>
      </c>
      <c r="E5106" s="56" t="inlineStr">
        <is>
          <t>cambio de bobina de encendido</t>
        </is>
      </c>
      <c r="F5106" s="32" t="inlineStr">
        <is>
          <t>Unidad</t>
        </is>
      </c>
      <c r="G5106" s="35" t="inlineStr">
        <is>
          <t>suministro</t>
        </is>
      </c>
      <c r="H5106" s="159" t="n">
        <v>330111</v>
      </c>
      <c r="I5106" s="37" t="n">
        <v>158.91</v>
      </c>
      <c r="J5106" s="37" t="n">
        <v>151.76</v>
      </c>
      <c r="K5106" s="160">
        <f>H5106*(I5106/J5106)</f>
        <v/>
      </c>
      <c r="L5106" s="159" t="n">
        <v>999488.3066</v>
      </c>
      <c r="M5106" s="159" t="n">
        <v>970377</v>
      </c>
      <c r="N5106" s="159" t="n">
        <v>1048007.16</v>
      </c>
      <c r="O5106" s="162">
        <f>MIN(K5106,L5106,M5106,N5106)</f>
        <v/>
      </c>
      <c r="P5106" s="162">
        <f>MAX(K5106,L5106,M5106,N5106)</f>
        <v/>
      </c>
      <c r="Q5106" s="162">
        <f>MEDIAN(K5106,L5106,M5106,N5106)</f>
        <v/>
      </c>
      <c r="R5106" s="162">
        <f>AVERAGE(K5106,L5106,M5106,N5106)</f>
        <v/>
      </c>
      <c r="S5106" s="162">
        <f>AVERAGE(O5106,Q5106)</f>
        <v/>
      </c>
      <c r="T5106" s="162">
        <f>AVERAGE(P5106,Q5106)</f>
        <v/>
      </c>
      <c r="U5106" s="41">
        <f>STDEVA(K5106,L5106,M5106,N5106)</f>
        <v/>
      </c>
      <c r="V5106" s="42">
        <f>U5106/Q5106</f>
        <v/>
      </c>
      <c r="W5106" s="43">
        <f>IF(X5106=O5106,"MENOR",IF(X5106=S5106,"PROM[MEN-MED]","PROMEDIO"))</f>
        <v/>
      </c>
      <c r="X5106" s="163">
        <f>IF(V5106&lt;=300%,O5106,IF(AND(V5106&gt;100%,V5106&lt;=150%),S5106,R5106))</f>
        <v/>
      </c>
      <c r="Y5106" s="162">
        <f>ROUND(X5106,0)</f>
        <v/>
      </c>
    </row>
    <row r="5107" ht="15.75" customHeight="1">
      <c r="B5107" s="32" t="inlineStr">
        <is>
          <t>5.5</t>
        </is>
      </c>
      <c r="C5107" s="32" t="n">
        <v>8714199</v>
      </c>
      <c r="D5107" s="59" t="inlineStr">
        <is>
          <t>CAMBIO DE BOMBA DE GASOLINA (PILA)</t>
        </is>
      </c>
      <c r="E5107" s="56" t="inlineStr">
        <is>
          <t>cambio de bomba de gasolina (pila)</t>
        </is>
      </c>
      <c r="F5107" s="32" t="inlineStr">
        <is>
          <t>Unidad</t>
        </is>
      </c>
      <c r="G5107" s="35" t="inlineStr">
        <is>
          <t>suministro</t>
        </is>
      </c>
      <c r="H5107" s="159" t="n">
        <v>525881</v>
      </c>
      <c r="I5107" s="37" t="n">
        <v>158.91</v>
      </c>
      <c r="J5107" s="37" t="n">
        <v>151.76</v>
      </c>
      <c r="K5107" s="160">
        <f>H5107*(I5107/J5107)</f>
        <v/>
      </c>
      <c r="L5107" s="159" t="n">
        <v>999488.3066</v>
      </c>
      <c r="M5107" s="159" t="n">
        <v>970377</v>
      </c>
      <c r="N5107" s="159" t="n">
        <v>1048007.16</v>
      </c>
      <c r="O5107" s="162">
        <f>MIN(K5107,L5107,M5107,N5107)</f>
        <v/>
      </c>
      <c r="P5107" s="162">
        <f>MAX(K5107,L5107,M5107,N5107)</f>
        <v/>
      </c>
      <c r="Q5107" s="162">
        <f>MEDIAN(K5107,L5107,M5107,N5107)</f>
        <v/>
      </c>
      <c r="R5107" s="162">
        <f>AVERAGE(K5107,L5107,M5107,N5107)</f>
        <v/>
      </c>
      <c r="S5107" s="162">
        <f>AVERAGE(O5107,Q5107)</f>
        <v/>
      </c>
      <c r="T5107" s="162">
        <f>AVERAGE(P5107,Q5107)</f>
        <v/>
      </c>
      <c r="U5107" s="41">
        <f>STDEVA(K5107,L5107,M5107,N5107)</f>
        <v/>
      </c>
      <c r="V5107" s="42">
        <f>U5107/Q5107</f>
        <v/>
      </c>
      <c r="W5107" s="43">
        <f>IF(X5107=O5107,"MENOR",IF(X5107=S5107,"PROM[MEN-MED]","PROMEDIO"))</f>
        <v/>
      </c>
      <c r="X5107" s="163">
        <f>IF(V5107&lt;=300%,O5107,IF(AND(V5107&gt;100%,V5107&lt;=150%),S5107,R5107))</f>
        <v/>
      </c>
      <c r="Y5107" s="162">
        <f>ROUND(X5107,0)</f>
        <v/>
      </c>
    </row>
    <row r="5108" ht="15.75" customHeight="1">
      <c r="B5108" s="32" t="inlineStr">
        <is>
          <t>5.6</t>
        </is>
      </c>
      <c r="C5108" s="32" t="n">
        <v>8714199</v>
      </c>
      <c r="D5108" s="59" t="inlineStr">
        <is>
          <t xml:space="preserve">CAMBIO DE BOMBILLOS DE DOBLE FILAMENTO </t>
        </is>
      </c>
      <c r="E5108" s="34" t="inlineStr">
        <is>
          <t xml:space="preserve">cambio de bombillos de doble filamento </t>
        </is>
      </c>
      <c r="F5108" s="32" t="inlineStr">
        <is>
          <t>Unidad</t>
        </is>
      </c>
      <c r="G5108" s="35" t="inlineStr">
        <is>
          <t>suministro</t>
        </is>
      </c>
      <c r="H5108" s="159" t="n">
        <v>54716</v>
      </c>
      <c r="I5108" s="37" t="n">
        <v>158.91</v>
      </c>
      <c r="J5108" s="37" t="n">
        <v>151.76</v>
      </c>
      <c r="K5108" s="160">
        <f>H5108*(I5108/J5108)</f>
        <v/>
      </c>
      <c r="L5108" s="159" t="n">
        <v>67273.42509999999</v>
      </c>
      <c r="M5108" s="159" t="n">
        <v>65314</v>
      </c>
      <c r="N5108" s="159" t="n">
        <v>70539.12</v>
      </c>
      <c r="O5108" s="162">
        <f>MIN(K5108,L5108,M5108,N5108)</f>
        <v/>
      </c>
      <c r="P5108" s="162">
        <f>MAX(K5108,L5108,M5108,N5108)</f>
        <v/>
      </c>
      <c r="Q5108" s="162">
        <f>MEDIAN(K5108,L5108,M5108,N5108)</f>
        <v/>
      </c>
      <c r="R5108" s="162">
        <f>AVERAGE(K5108,L5108,M5108,N5108)</f>
        <v/>
      </c>
      <c r="S5108" s="162">
        <f>AVERAGE(O5108,Q5108)</f>
        <v/>
      </c>
      <c r="T5108" s="162">
        <f>AVERAGE(P5108,Q5108)</f>
        <v/>
      </c>
      <c r="U5108" s="41">
        <f>STDEVA(K5108,L5108,M5108,N5108)</f>
        <v/>
      </c>
      <c r="V5108" s="42">
        <f>U5108/Q5108</f>
        <v/>
      </c>
      <c r="W5108" s="43">
        <f>IF(X5108=O5108,"MENOR",IF(X5108=S5108,"PROM[MEN-MED]","PROMEDIO"))</f>
        <v/>
      </c>
      <c r="X5108" s="163">
        <f>IF(V5108&lt;=300%,O5108,IF(AND(V5108&gt;100%,V5108&lt;=150%),S5108,R5108))</f>
        <v/>
      </c>
      <c r="Y5108" s="162">
        <f>ROUND(X5108,0)</f>
        <v/>
      </c>
    </row>
    <row r="5109" ht="15.75" customHeight="1">
      <c r="B5109" s="32" t="inlineStr">
        <is>
          <t>5.7</t>
        </is>
      </c>
      <c r="C5109" s="32" t="n">
        <v>8714199</v>
      </c>
      <c r="D5109" s="59" t="inlineStr">
        <is>
          <t xml:space="preserve">CAMBIO DE BOMBILLOS HALÓGENO </t>
        </is>
      </c>
      <c r="E5109" s="56" t="inlineStr">
        <is>
          <t xml:space="preserve">cambio de bombillos halógeno </t>
        </is>
      </c>
      <c r="F5109" s="32" t="inlineStr">
        <is>
          <t>Unidad</t>
        </is>
      </c>
      <c r="G5109" s="35" t="inlineStr">
        <is>
          <t>suministro</t>
        </is>
      </c>
      <c r="H5109" s="159" t="n">
        <v>54716</v>
      </c>
      <c r="I5109" s="37" t="n">
        <v>158.91</v>
      </c>
      <c r="J5109" s="37" t="n">
        <v>151.76</v>
      </c>
      <c r="K5109" s="160">
        <f>H5109*(I5109/J5109)</f>
        <v/>
      </c>
      <c r="L5109" s="159" t="n">
        <v>68554.7457</v>
      </c>
      <c r="M5109" s="159" t="n">
        <v>66558</v>
      </c>
      <c r="N5109" s="159" t="n">
        <v>71882.64</v>
      </c>
      <c r="O5109" s="162">
        <f>MIN(K5109,L5109,M5109,N5109)</f>
        <v/>
      </c>
      <c r="P5109" s="162">
        <f>MAX(K5109,L5109,M5109,N5109)</f>
        <v/>
      </c>
      <c r="Q5109" s="162">
        <f>MEDIAN(K5109,L5109,M5109,N5109)</f>
        <v/>
      </c>
      <c r="R5109" s="162">
        <f>AVERAGE(K5109,L5109,M5109,N5109)</f>
        <v/>
      </c>
      <c r="S5109" s="162">
        <f>AVERAGE(O5109,Q5109)</f>
        <v/>
      </c>
      <c r="T5109" s="162">
        <f>AVERAGE(P5109,Q5109)</f>
        <v/>
      </c>
      <c r="U5109" s="41">
        <f>STDEVA(K5109,L5109,M5109,N5109)</f>
        <v/>
      </c>
      <c r="V5109" s="42">
        <f>U5109/Q5109</f>
        <v/>
      </c>
      <c r="W5109" s="43">
        <f>IF(X5109=O5109,"MENOR",IF(X5109=S5109,"PROM[MEN-MED]","PROMEDIO"))</f>
        <v/>
      </c>
      <c r="X5109" s="163">
        <f>IF(V5109&lt;=300%,O5109,IF(AND(V5109&gt;100%,V5109&lt;=150%),S5109,R5109))</f>
        <v/>
      </c>
      <c r="Y5109" s="162">
        <f>ROUND(X5109,0)</f>
        <v/>
      </c>
    </row>
    <row r="5110" ht="15.75" customHeight="1">
      <c r="B5110" s="32" t="inlineStr">
        <is>
          <t>5.8</t>
        </is>
      </c>
      <c r="C5110" s="32" t="n">
        <v>8714199</v>
      </c>
      <c r="D5110" s="58" t="inlineStr">
        <is>
          <t>CAMBIO DE SENSOR FRENO (PERA)</t>
        </is>
      </c>
      <c r="E5110" s="34" t="inlineStr">
        <is>
          <t>cambio de sensor freno (pera)</t>
        </is>
      </c>
      <c r="F5110" s="32" t="inlineStr">
        <is>
          <t>Unidad</t>
        </is>
      </c>
      <c r="G5110" s="35" t="inlineStr">
        <is>
          <t>suministro</t>
        </is>
      </c>
      <c r="H5110" s="159" t="n">
        <v>193111</v>
      </c>
      <c r="I5110" s="37" t="n">
        <v>158.91</v>
      </c>
      <c r="J5110" s="37" t="n">
        <v>151.76</v>
      </c>
      <c r="K5110" s="160">
        <f>H5110*(I5110/J5110)</f>
        <v/>
      </c>
      <c r="L5110" s="159" t="n">
        <v>339570.4032</v>
      </c>
      <c r="M5110" s="159" t="n">
        <v>329680</v>
      </c>
      <c r="N5110" s="159" t="n">
        <v>356054.4</v>
      </c>
      <c r="O5110" s="162">
        <f>MIN(K5110,L5110,M5110,N5110)</f>
        <v/>
      </c>
      <c r="P5110" s="162">
        <f>MAX(K5110,L5110,M5110,N5110)</f>
        <v/>
      </c>
      <c r="Q5110" s="162">
        <f>MEDIAN(K5110,L5110,M5110,N5110)</f>
        <v/>
      </c>
      <c r="R5110" s="162">
        <f>AVERAGE(K5110,L5110,M5110,N5110)</f>
        <v/>
      </c>
      <c r="S5110" s="162">
        <f>AVERAGE(O5110,Q5110)</f>
        <v/>
      </c>
      <c r="T5110" s="162">
        <f>AVERAGE(P5110,Q5110)</f>
        <v/>
      </c>
      <c r="U5110" s="41">
        <f>STDEVA(K5110,L5110,M5110,N5110)</f>
        <v/>
      </c>
      <c r="V5110" s="42">
        <f>U5110/Q5110</f>
        <v/>
      </c>
      <c r="W5110" s="43">
        <f>IF(X5110=O5110,"MENOR",IF(X5110=S5110,"PROM[MEN-MED]","PROMEDIO"))</f>
        <v/>
      </c>
      <c r="X5110" s="163">
        <f>IF(V5110&lt;=300%,O5110,IF(AND(V5110&gt;100%,V5110&lt;=150%),S5110,R5110))</f>
        <v/>
      </c>
      <c r="Y5110" s="162">
        <f>ROUND(X5110,0)</f>
        <v/>
      </c>
    </row>
    <row r="5111" ht="15.75" customHeight="1">
      <c r="B5111" s="32" t="inlineStr">
        <is>
          <t>5.9</t>
        </is>
      </c>
      <c r="C5111" s="32" t="n">
        <v>8714199</v>
      </c>
      <c r="D5111" s="59" t="inlineStr">
        <is>
          <t>CAMBIO DE BOMBILLO LUZ DE CORTESIA (LUZ TECHO)</t>
        </is>
      </c>
      <c r="E5111" s="34" t="inlineStr">
        <is>
          <t>cambio de bombillo luz de cortesia (luz techo)</t>
        </is>
      </c>
      <c r="F5111" s="32" t="inlineStr">
        <is>
          <t>Unidad</t>
        </is>
      </c>
      <c r="G5111" s="35" t="inlineStr">
        <is>
          <t>suministro</t>
        </is>
      </c>
      <c r="H5111" s="159" t="n">
        <v>54716</v>
      </c>
      <c r="I5111" s="37" t="n">
        <v>158.91</v>
      </c>
      <c r="J5111" s="37" t="n">
        <v>151.76</v>
      </c>
      <c r="K5111" s="160">
        <f>H5111*(I5111/J5111)</f>
        <v/>
      </c>
      <c r="L5111" s="159" t="n">
        <v>66632.7648</v>
      </c>
      <c r="M5111" s="159" t="n">
        <v>64692</v>
      </c>
      <c r="N5111" s="159" t="n">
        <v>69867.36</v>
      </c>
      <c r="O5111" s="162">
        <f>MIN(K5111,L5111,M5111,N5111)</f>
        <v/>
      </c>
      <c r="P5111" s="162">
        <f>MAX(K5111,L5111,M5111,N5111)</f>
        <v/>
      </c>
      <c r="Q5111" s="162">
        <f>MEDIAN(K5111,L5111,M5111,N5111)</f>
        <v/>
      </c>
      <c r="R5111" s="162">
        <f>AVERAGE(K5111,L5111,M5111,N5111)</f>
        <v/>
      </c>
      <c r="S5111" s="162">
        <f>AVERAGE(O5111,Q5111)</f>
        <v/>
      </c>
      <c r="T5111" s="162">
        <f>AVERAGE(P5111,Q5111)</f>
        <v/>
      </c>
      <c r="U5111" s="41">
        <f>STDEVA(K5111,L5111,M5111,N5111)</f>
        <v/>
      </c>
      <c r="V5111" s="42">
        <f>U5111/Q5111</f>
        <v/>
      </c>
      <c r="W5111" s="43">
        <f>IF(X5111=O5111,"MENOR",IF(X5111=S5111,"PROM[MEN-MED]","PROMEDIO"))</f>
        <v/>
      </c>
      <c r="X5111" s="163">
        <f>IF(V5111&lt;=300%,O5111,IF(AND(V5111&gt;100%,V5111&lt;=150%),S5111,R5111))</f>
        <v/>
      </c>
      <c r="Y5111" s="162">
        <f>ROUND(X5111,0)</f>
        <v/>
      </c>
    </row>
    <row r="5112" ht="15.75" customHeight="1">
      <c r="B5112" s="32" t="inlineStr">
        <is>
          <t>5.10</t>
        </is>
      </c>
      <c r="C5112" s="32" t="n">
        <v>8714199</v>
      </c>
      <c r="D5112" s="59" t="inlineStr">
        <is>
          <t>CAMBIO DE BOMBILLOS DIRECCIONALES</t>
        </is>
      </c>
      <c r="E5112" s="34" t="inlineStr">
        <is>
          <t>cambio de bombillos direccionales</t>
        </is>
      </c>
      <c r="F5112" s="32" t="inlineStr">
        <is>
          <t>Unidad</t>
        </is>
      </c>
      <c r="G5112" s="35" t="inlineStr">
        <is>
          <t>suministro</t>
        </is>
      </c>
      <c r="H5112" s="159" t="n">
        <v>80020</v>
      </c>
      <c r="I5112" s="37" t="n">
        <v>158.91</v>
      </c>
      <c r="J5112" s="37" t="n">
        <v>151.76</v>
      </c>
      <c r="K5112" s="160">
        <f>H5112*(I5112/J5112)</f>
        <v/>
      </c>
      <c r="L5112" s="159" t="n">
        <v>171386.8464</v>
      </c>
      <c r="M5112" s="159" t="n">
        <v>166395</v>
      </c>
      <c r="N5112" s="159" t="n">
        <v>179706.6</v>
      </c>
      <c r="O5112" s="162">
        <f>MIN(K5112,L5112,M5112,N5112)</f>
        <v/>
      </c>
      <c r="P5112" s="162">
        <f>MAX(K5112,L5112,M5112,N5112)</f>
        <v/>
      </c>
      <c r="Q5112" s="162">
        <f>MEDIAN(K5112,L5112,M5112,N5112)</f>
        <v/>
      </c>
      <c r="R5112" s="162">
        <f>AVERAGE(K5112,L5112,M5112,N5112)</f>
        <v/>
      </c>
      <c r="S5112" s="162">
        <f>AVERAGE(O5112,Q5112)</f>
        <v/>
      </c>
      <c r="T5112" s="162">
        <f>AVERAGE(P5112,Q5112)</f>
        <v/>
      </c>
      <c r="U5112" s="41">
        <f>STDEVA(K5112,L5112,M5112,N5112)</f>
        <v/>
      </c>
      <c r="V5112" s="42">
        <f>U5112/Q5112</f>
        <v/>
      </c>
      <c r="W5112" s="43">
        <f>IF(X5112=O5112,"MENOR",IF(X5112=S5112,"PROM[MEN-MED]","PROMEDIO"))</f>
        <v/>
      </c>
      <c r="X5112" s="163">
        <f>IF(V5112&lt;=300%,O5112,IF(AND(V5112&gt;100%,V5112&lt;=150%),S5112,R5112))</f>
        <v/>
      </c>
      <c r="Y5112" s="162">
        <f>ROUND(X5112,0)</f>
        <v/>
      </c>
    </row>
    <row r="5113" ht="15.75" customHeight="1">
      <c r="B5113" s="32" t="inlineStr">
        <is>
          <t>5.11</t>
        </is>
      </c>
      <c r="C5113" s="32" t="n">
        <v>8714199</v>
      </c>
      <c r="D5113" s="59" t="inlineStr">
        <is>
          <t>CAMBIO DE BORNE DE BATERÍA POSITIVO Y/O NEGATIVO</t>
        </is>
      </c>
      <c r="E5113" s="34" t="inlineStr">
        <is>
          <t>cambio de borne de batería positivo y/o negativo</t>
        </is>
      </c>
      <c r="F5113" s="32" t="inlineStr">
        <is>
          <t>Unidad</t>
        </is>
      </c>
      <c r="G5113" s="35" t="inlineStr">
        <is>
          <t>suministro</t>
        </is>
      </c>
      <c r="H5113" s="159" t="n">
        <v>81234</v>
      </c>
      <c r="I5113" s="37" t="n">
        <v>158.91</v>
      </c>
      <c r="J5113" s="37" t="n">
        <v>151.76</v>
      </c>
      <c r="K5113" s="160">
        <f>H5113*(I5113/J5113)</f>
        <v/>
      </c>
      <c r="L5113" s="159" t="n">
        <v>164979.22</v>
      </c>
      <c r="M5113" s="159" t="n">
        <v>160174</v>
      </c>
      <c r="N5113" s="159" t="n">
        <v>172987.92</v>
      </c>
      <c r="O5113" s="162">
        <f>MIN(K5113,L5113,M5113,N5113)</f>
        <v/>
      </c>
      <c r="P5113" s="162">
        <f>MAX(K5113,L5113,M5113,N5113)</f>
        <v/>
      </c>
      <c r="Q5113" s="162">
        <f>MEDIAN(K5113,L5113,M5113,N5113)</f>
        <v/>
      </c>
      <c r="R5113" s="162">
        <f>AVERAGE(K5113,L5113,M5113,N5113)</f>
        <v/>
      </c>
      <c r="S5113" s="162">
        <f>AVERAGE(O5113,Q5113)</f>
        <v/>
      </c>
      <c r="T5113" s="162">
        <f>AVERAGE(P5113,Q5113)</f>
        <v/>
      </c>
      <c r="U5113" s="41">
        <f>STDEVA(K5113,L5113,M5113,N5113)</f>
        <v/>
      </c>
      <c r="V5113" s="42">
        <f>U5113/Q5113</f>
        <v/>
      </c>
      <c r="W5113" s="43">
        <f>IF(X5113=O5113,"MENOR",IF(X5113=S5113,"PROM[MEN-MED]","PROMEDIO"))</f>
        <v/>
      </c>
      <c r="X5113" s="163">
        <f>IF(V5113&lt;=300%,O5113,IF(AND(V5113&gt;100%,V5113&lt;=150%),S5113,R5113))</f>
        <v/>
      </c>
      <c r="Y5113" s="162">
        <f>ROUND(X5113,0)</f>
        <v/>
      </c>
    </row>
    <row r="5114" ht="15.75" customHeight="1">
      <c r="B5114" s="32" t="inlineStr">
        <is>
          <t>5.12</t>
        </is>
      </c>
      <c r="C5114" s="32" t="n">
        <v>8714199</v>
      </c>
      <c r="D5114" s="59" t="inlineStr">
        <is>
          <t>CAMBIO DE BUJÍAS DE ENCENDIDO (MOTOR GASOLINA)</t>
        </is>
      </c>
      <c r="E5114" s="34" t="inlineStr">
        <is>
          <t>cambio de bujías de encendido (motor gasolina)</t>
        </is>
      </c>
      <c r="F5114" s="32" t="inlineStr">
        <is>
          <t>Unidad</t>
        </is>
      </c>
      <c r="G5114" s="35" t="inlineStr">
        <is>
          <t>suministro</t>
        </is>
      </c>
      <c r="H5114" s="159" t="n">
        <v>370394</v>
      </c>
      <c r="I5114" s="37" t="n">
        <v>158.91</v>
      </c>
      <c r="J5114" s="37" t="n">
        <v>151.76</v>
      </c>
      <c r="K5114" s="160">
        <f>H5114*(I5114/J5114)</f>
        <v/>
      </c>
      <c r="L5114" s="159" t="n">
        <v>1009099.2345</v>
      </c>
      <c r="M5114" s="159" t="n">
        <v>979708</v>
      </c>
      <c r="N5114" s="159" t="n">
        <v>1058084.64</v>
      </c>
      <c r="O5114" s="162">
        <f>MIN(K5114,L5114,M5114,N5114)</f>
        <v/>
      </c>
      <c r="P5114" s="162">
        <f>MAX(K5114,L5114,M5114,N5114)</f>
        <v/>
      </c>
      <c r="Q5114" s="162">
        <f>MEDIAN(K5114,L5114,M5114,N5114)</f>
        <v/>
      </c>
      <c r="R5114" s="162">
        <f>AVERAGE(K5114,L5114,M5114,N5114)</f>
        <v/>
      </c>
      <c r="S5114" s="162">
        <f>AVERAGE(O5114,Q5114)</f>
        <v/>
      </c>
      <c r="T5114" s="162">
        <f>AVERAGE(P5114,Q5114)</f>
        <v/>
      </c>
      <c r="U5114" s="41">
        <f>STDEVA(K5114,L5114,M5114,N5114)</f>
        <v/>
      </c>
      <c r="V5114" s="42">
        <f>U5114/Q5114</f>
        <v/>
      </c>
      <c r="W5114" s="43">
        <f>IF(X5114=O5114,"MENOR",IF(X5114=S5114,"PROM[MEN-MED]","PROMEDIO"))</f>
        <v/>
      </c>
      <c r="X5114" s="163">
        <f>IF(V5114&lt;=300%,O5114,IF(AND(V5114&gt;100%,V5114&lt;=150%),S5114,R5114))</f>
        <v/>
      </c>
      <c r="Y5114" s="162">
        <f>ROUND(X5114,0)</f>
        <v/>
      </c>
    </row>
    <row r="5115" ht="15.75" customHeight="1">
      <c r="B5115" s="32" t="inlineStr">
        <is>
          <t>5.13</t>
        </is>
      </c>
      <c r="C5115" s="32" t="n">
        <v>8714199</v>
      </c>
      <c r="D5115" s="59" t="inlineStr">
        <is>
          <t>CAMBIO DE CLAXON (PITO)</t>
        </is>
      </c>
      <c r="E5115" s="56" t="inlineStr">
        <is>
          <t>cambio de claxon (pito)</t>
        </is>
      </c>
      <c r="F5115" s="32" t="inlineStr">
        <is>
          <t>Unidad</t>
        </is>
      </c>
      <c r="G5115" s="35" t="inlineStr">
        <is>
          <t>suministro</t>
        </is>
      </c>
      <c r="H5115" s="159" t="n">
        <v>107556</v>
      </c>
      <c r="I5115" s="37" t="n">
        <v>158.91</v>
      </c>
      <c r="J5115" s="37" t="n">
        <v>151.76</v>
      </c>
      <c r="K5115" s="160">
        <f>H5115*(I5115/J5115)</f>
        <v/>
      </c>
      <c r="L5115" s="159" t="n">
        <v>171386.8464</v>
      </c>
      <c r="M5115" s="159" t="n">
        <v>166395</v>
      </c>
      <c r="N5115" s="159" t="n">
        <v>179706.6</v>
      </c>
      <c r="O5115" s="162">
        <f>MIN(K5115,L5115,M5115,N5115)</f>
        <v/>
      </c>
      <c r="P5115" s="162">
        <f>MAX(K5115,L5115,M5115,N5115)</f>
        <v/>
      </c>
      <c r="Q5115" s="162">
        <f>MEDIAN(K5115,L5115,M5115,N5115)</f>
        <v/>
      </c>
      <c r="R5115" s="162">
        <f>AVERAGE(K5115,L5115,M5115,N5115)</f>
        <v/>
      </c>
      <c r="S5115" s="162">
        <f>AVERAGE(O5115,Q5115)</f>
        <v/>
      </c>
      <c r="T5115" s="162">
        <f>AVERAGE(P5115,Q5115)</f>
        <v/>
      </c>
      <c r="U5115" s="41">
        <f>STDEVA(K5115,L5115,M5115,N5115)</f>
        <v/>
      </c>
      <c r="V5115" s="42">
        <f>U5115/Q5115</f>
        <v/>
      </c>
      <c r="W5115" s="43">
        <f>IF(X5115=O5115,"MENOR",IF(X5115=S5115,"PROM[MEN-MED]","PROMEDIO"))</f>
        <v/>
      </c>
      <c r="X5115" s="163">
        <f>IF(V5115&lt;=300%,O5115,IF(AND(V5115&gt;100%,V5115&lt;=150%),S5115,R5115))</f>
        <v/>
      </c>
      <c r="Y5115" s="162">
        <f>ROUND(X5115,0)</f>
        <v/>
      </c>
    </row>
    <row r="5116" ht="15.75" customHeight="1">
      <c r="B5116" s="32" t="inlineStr">
        <is>
          <t>5.14</t>
        </is>
      </c>
      <c r="C5116" s="32" t="n">
        <v>8714199</v>
      </c>
      <c r="D5116" s="59" t="inlineStr">
        <is>
          <t>CAMBIO DE SENSOR DETONADOR AIRBAG</t>
        </is>
      </c>
      <c r="E5116" s="56" t="inlineStr">
        <is>
          <t>cambio de sensor detonador airbag</t>
        </is>
      </c>
      <c r="F5116" s="32" t="inlineStr">
        <is>
          <t>Unidad</t>
        </is>
      </c>
      <c r="G5116" s="35" t="inlineStr">
        <is>
          <t>suministro</t>
        </is>
      </c>
      <c r="H5116" s="159" t="n">
        <v>273674</v>
      </c>
      <c r="I5116" s="37" t="n">
        <v>158.91</v>
      </c>
      <c r="J5116" s="37" t="n">
        <v>151.76</v>
      </c>
      <c r="K5116" s="160">
        <f>H5116*(I5116/J5116)</f>
        <v/>
      </c>
      <c r="L5116" s="159" t="n">
        <v>494938.6953</v>
      </c>
      <c r="M5116" s="159" t="n">
        <v>480523</v>
      </c>
      <c r="N5116" s="159" t="n">
        <v>518964.84</v>
      </c>
      <c r="O5116" s="162">
        <f>MIN(K5116,L5116,M5116,N5116)</f>
        <v/>
      </c>
      <c r="P5116" s="162">
        <f>MAX(K5116,L5116,M5116,N5116)</f>
        <v/>
      </c>
      <c r="Q5116" s="162">
        <f>MEDIAN(K5116,L5116,M5116,N5116)</f>
        <v/>
      </c>
      <c r="R5116" s="162">
        <f>AVERAGE(K5116,L5116,M5116,N5116)</f>
        <v/>
      </c>
      <c r="S5116" s="162">
        <f>AVERAGE(O5116,Q5116)</f>
        <v/>
      </c>
      <c r="T5116" s="162">
        <f>AVERAGE(P5116,Q5116)</f>
        <v/>
      </c>
      <c r="U5116" s="41">
        <f>STDEVA(K5116,L5116,M5116,N5116)</f>
        <v/>
      </c>
      <c r="V5116" s="42">
        <f>U5116/Q5116</f>
        <v/>
      </c>
      <c r="W5116" s="43">
        <f>IF(X5116=O5116,"MENOR",IF(X5116=S5116,"PROM[MEN-MED]","PROMEDIO"))</f>
        <v/>
      </c>
      <c r="X5116" s="163">
        <f>IF(V5116&lt;=300%,O5116,IF(AND(V5116&gt;100%,V5116&lt;=150%),S5116,R5116))</f>
        <v/>
      </c>
      <c r="Y5116" s="162">
        <f>ROUND(X5116,0)</f>
        <v/>
      </c>
    </row>
    <row r="5117" ht="15.75" customHeight="1">
      <c r="B5117" s="32" t="inlineStr">
        <is>
          <t>5.15</t>
        </is>
      </c>
      <c r="C5117" s="32" t="n">
        <v>8714199</v>
      </c>
      <c r="D5117" s="59" t="inlineStr">
        <is>
          <t>CAMBIO DE PORTA ESCOBILLAS DEL MOTOR DE ARRANQUE</t>
        </is>
      </c>
      <c r="E5117" s="56" t="inlineStr">
        <is>
          <t>cambio de porta escobillas del motor de arranque</t>
        </is>
      </c>
      <c r="F5117" s="32" t="inlineStr">
        <is>
          <t>Unidad</t>
        </is>
      </c>
      <c r="G5117" s="35" t="inlineStr">
        <is>
          <t>suministro</t>
        </is>
      </c>
      <c r="H5117" s="159" t="n">
        <v>377881</v>
      </c>
      <c r="I5117" s="37" t="n">
        <v>158.91</v>
      </c>
      <c r="J5117" s="37" t="n">
        <v>151.76</v>
      </c>
      <c r="K5117" s="160">
        <f>H5117*(I5117/J5117)</f>
        <v/>
      </c>
      <c r="L5117" s="159" t="n">
        <v>832907.4418</v>
      </c>
      <c r="M5117" s="159" t="n">
        <v>808648</v>
      </c>
      <c r="N5117" s="159" t="n">
        <v>873339.84</v>
      </c>
      <c r="O5117" s="162">
        <f>MIN(K5117,L5117,M5117,N5117)</f>
        <v/>
      </c>
      <c r="P5117" s="162">
        <f>MAX(K5117,L5117,M5117,N5117)</f>
        <v/>
      </c>
      <c r="Q5117" s="162">
        <f>MEDIAN(K5117,L5117,M5117,N5117)</f>
        <v/>
      </c>
      <c r="R5117" s="162">
        <f>AVERAGE(K5117,L5117,M5117,N5117)</f>
        <v/>
      </c>
      <c r="S5117" s="162">
        <f>AVERAGE(O5117,Q5117)</f>
        <v/>
      </c>
      <c r="T5117" s="162">
        <f>AVERAGE(P5117,Q5117)</f>
        <v/>
      </c>
      <c r="U5117" s="41">
        <f>STDEVA(K5117,L5117,M5117,N5117)</f>
        <v/>
      </c>
      <c r="V5117" s="42">
        <f>U5117/Q5117</f>
        <v/>
      </c>
      <c r="W5117" s="43">
        <f>IF(X5117=O5117,"MENOR",IF(X5117=S5117,"PROM[MEN-MED]","PROMEDIO"))</f>
        <v/>
      </c>
      <c r="X5117" s="163">
        <f>IF(V5117&lt;=300%,O5117,IF(AND(V5117&gt;100%,V5117&lt;=150%),S5117,R5117))</f>
        <v/>
      </c>
      <c r="Y5117" s="162">
        <f>ROUND(X5117,0)</f>
        <v/>
      </c>
    </row>
    <row r="5118" ht="15.75" customHeight="1">
      <c r="B5118" s="32" t="inlineStr">
        <is>
          <t>5.16</t>
        </is>
      </c>
      <c r="C5118" s="32" t="n">
        <v>8714199</v>
      </c>
      <c r="D5118" s="59" t="inlineStr">
        <is>
          <t>CAMBIO DE FUSIBLES 10-15-20-25-30 AMP</t>
        </is>
      </c>
      <c r="E5118" s="34" t="inlineStr">
        <is>
          <t>cambio de fusibles 10-15-20-25-30 amp</t>
        </is>
      </c>
      <c r="F5118" s="32" t="inlineStr">
        <is>
          <t>Unidad</t>
        </is>
      </c>
      <c r="G5118" s="35" t="inlineStr">
        <is>
          <t>suministro</t>
        </is>
      </c>
      <c r="H5118" s="159" t="n">
        <v>75528</v>
      </c>
      <c r="I5118" s="37" t="n">
        <v>158.91</v>
      </c>
      <c r="J5118" s="37" t="n">
        <v>151.76</v>
      </c>
      <c r="K5118" s="160">
        <f>H5118*(I5118/J5118)</f>
        <v/>
      </c>
      <c r="L5118" s="159" t="n">
        <v>171386.8464</v>
      </c>
      <c r="M5118" s="159" t="n">
        <v>166395</v>
      </c>
      <c r="N5118" s="159" t="n">
        <v>179706.6</v>
      </c>
      <c r="O5118" s="162">
        <f>MIN(K5118,L5118,M5118,N5118)</f>
        <v/>
      </c>
      <c r="P5118" s="162">
        <f>MAX(K5118,L5118,M5118,N5118)</f>
        <v/>
      </c>
      <c r="Q5118" s="162">
        <f>MEDIAN(K5118,L5118,M5118,N5118)</f>
        <v/>
      </c>
      <c r="R5118" s="162">
        <f>AVERAGE(K5118,L5118,M5118,N5118)</f>
        <v/>
      </c>
      <c r="S5118" s="162">
        <f>AVERAGE(O5118,Q5118)</f>
        <v/>
      </c>
      <c r="T5118" s="162">
        <f>AVERAGE(P5118,Q5118)</f>
        <v/>
      </c>
      <c r="U5118" s="41">
        <f>STDEVA(K5118,L5118,M5118,N5118)</f>
        <v/>
      </c>
      <c r="V5118" s="42">
        <f>U5118/Q5118</f>
        <v/>
      </c>
      <c r="W5118" s="43">
        <f>IF(X5118=O5118,"MENOR",IF(X5118=S5118,"PROM[MEN-MED]","PROMEDIO"))</f>
        <v/>
      </c>
      <c r="X5118" s="163">
        <f>IF(V5118&lt;=300%,O5118,IF(AND(V5118&gt;100%,V5118&lt;=150%),S5118,R5118))</f>
        <v/>
      </c>
      <c r="Y5118" s="162">
        <f>ROUND(X5118,0)</f>
        <v/>
      </c>
    </row>
    <row r="5119" ht="15.75" customHeight="1">
      <c r="B5119" s="32" t="inlineStr">
        <is>
          <t>5.17</t>
        </is>
      </c>
      <c r="C5119" s="32" t="n">
        <v>8714199</v>
      </c>
      <c r="D5119" s="59" t="inlineStr">
        <is>
          <t>CAMBIO DE FUSIBLES 60-80-100 AMP</t>
        </is>
      </c>
      <c r="E5119" s="34" t="inlineStr">
        <is>
          <t>cambio de fusibles 60-80-100 amp</t>
        </is>
      </c>
      <c r="F5119" s="32" t="inlineStr">
        <is>
          <t>Unidad</t>
        </is>
      </c>
      <c r="G5119" s="35" t="inlineStr">
        <is>
          <t>suministro</t>
        </is>
      </c>
      <c r="H5119" s="159" t="n">
        <v>75532</v>
      </c>
      <c r="I5119" s="37" t="n">
        <v>158.91</v>
      </c>
      <c r="J5119" s="37" t="n">
        <v>151.76</v>
      </c>
      <c r="K5119" s="160">
        <f>H5119*(I5119/J5119)</f>
        <v/>
      </c>
      <c r="L5119" s="159" t="n">
        <v>164979.22</v>
      </c>
      <c r="M5119" s="159" t="n">
        <v>160174</v>
      </c>
      <c r="N5119" s="159" t="n">
        <v>172987.92</v>
      </c>
      <c r="O5119" s="162">
        <f>MIN(K5119,L5119,M5119,N5119)</f>
        <v/>
      </c>
      <c r="P5119" s="162">
        <f>MAX(K5119,L5119,M5119,N5119)</f>
        <v/>
      </c>
      <c r="Q5119" s="162">
        <f>MEDIAN(K5119,L5119,M5119,N5119)</f>
        <v/>
      </c>
      <c r="R5119" s="162">
        <f>AVERAGE(K5119,L5119,M5119,N5119)</f>
        <v/>
      </c>
      <c r="S5119" s="162">
        <f>AVERAGE(O5119,Q5119)</f>
        <v/>
      </c>
      <c r="T5119" s="162">
        <f>AVERAGE(P5119,Q5119)</f>
        <v/>
      </c>
      <c r="U5119" s="41">
        <f>STDEVA(K5119,L5119,M5119,N5119)</f>
        <v/>
      </c>
      <c r="V5119" s="42">
        <f>U5119/Q5119</f>
        <v/>
      </c>
      <c r="W5119" s="43">
        <f>IF(X5119=O5119,"MENOR",IF(X5119=S5119,"PROM[MEN-MED]","PROMEDIO"))</f>
        <v/>
      </c>
      <c r="X5119" s="163">
        <f>IF(V5119&lt;=300%,O5119,IF(AND(V5119&gt;100%,V5119&lt;=150%),S5119,R5119))</f>
        <v/>
      </c>
      <c r="Y5119" s="162">
        <f>ROUND(X5119,0)</f>
        <v/>
      </c>
    </row>
    <row r="5120" ht="15.75" customHeight="1">
      <c r="B5120" s="32" t="inlineStr">
        <is>
          <t>5.18</t>
        </is>
      </c>
      <c r="C5120" s="32" t="n">
        <v>8714199</v>
      </c>
      <c r="D5120" s="59" t="inlineStr">
        <is>
          <t>CAMBIO DE INYECTORES (MOTOR DIÉSEL Y GASOLINA)</t>
        </is>
      </c>
      <c r="E5120" s="34" t="inlineStr">
        <is>
          <t>cambio de inyectores (motor diésel y gasolina)</t>
        </is>
      </c>
      <c r="F5120" s="32" t="inlineStr">
        <is>
          <t>Unidad</t>
        </is>
      </c>
      <c r="G5120" s="35" t="inlineStr">
        <is>
          <t>suministro</t>
        </is>
      </c>
      <c r="H5120" s="159" t="n">
        <v>269294</v>
      </c>
      <c r="I5120" s="37" t="n">
        <v>158.91</v>
      </c>
      <c r="J5120" s="37" t="n">
        <v>151.76</v>
      </c>
      <c r="K5120" s="160">
        <f>H5120*(I5120/J5120)</f>
        <v/>
      </c>
      <c r="L5120" s="159" t="n">
        <v>1018710.1743</v>
      </c>
      <c r="M5120" s="159" t="n">
        <v>989039</v>
      </c>
      <c r="N5120" s="159" t="n">
        <v>1068162.12</v>
      </c>
      <c r="O5120" s="162">
        <f>MIN(K5120,L5120,M5120,N5120)</f>
        <v/>
      </c>
      <c r="P5120" s="162">
        <f>MAX(K5120,L5120,M5120,N5120)</f>
        <v/>
      </c>
      <c r="Q5120" s="162">
        <f>MEDIAN(K5120,L5120,M5120,N5120)</f>
        <v/>
      </c>
      <c r="R5120" s="162">
        <f>AVERAGE(K5120,L5120,M5120,N5120)</f>
        <v/>
      </c>
      <c r="S5120" s="162">
        <f>AVERAGE(O5120,Q5120)</f>
        <v/>
      </c>
      <c r="T5120" s="162">
        <f>AVERAGE(P5120,Q5120)</f>
        <v/>
      </c>
      <c r="U5120" s="41">
        <f>STDEVA(K5120,L5120,M5120,N5120)</f>
        <v/>
      </c>
      <c r="V5120" s="42">
        <f>U5120/Q5120</f>
        <v/>
      </c>
      <c r="W5120" s="43">
        <f>IF(X5120=O5120,"MENOR",IF(X5120=S5120,"PROM[MEN-MED]","PROMEDIO"))</f>
        <v/>
      </c>
      <c r="X5120" s="163">
        <f>IF(V5120&lt;=300%,O5120,IF(AND(V5120&gt;100%,V5120&lt;=150%),S5120,R5120))</f>
        <v/>
      </c>
      <c r="Y5120" s="162">
        <f>ROUND(X5120,0)</f>
        <v/>
      </c>
    </row>
    <row r="5121" ht="15.75" customHeight="1">
      <c r="B5121" s="32" t="inlineStr">
        <is>
          <t>5.19</t>
        </is>
      </c>
      <c r="C5121" s="32" t="n">
        <v>8714199</v>
      </c>
      <c r="D5121" s="59" t="inlineStr">
        <is>
          <t>CAMBIO DE MOTOR DE LIMPIABRISAS</t>
        </is>
      </c>
      <c r="E5121" s="34" t="inlineStr">
        <is>
          <t>cambio de motor de limpiabrisas</t>
        </is>
      </c>
      <c r="F5121" s="32" t="inlineStr">
        <is>
          <t xml:space="preserve">Unidad </t>
        </is>
      </c>
      <c r="G5121" s="35" t="inlineStr">
        <is>
          <t>suministro</t>
        </is>
      </c>
      <c r="H5121" s="159" t="n">
        <v>299530</v>
      </c>
      <c r="I5121" s="37" t="n">
        <v>158.91</v>
      </c>
      <c r="J5121" s="37" t="n">
        <v>151.76</v>
      </c>
      <c r="K5121" s="160">
        <f>H5121*(I5121/J5121)</f>
        <v/>
      </c>
      <c r="L5121" s="159" t="n">
        <v>672733.1681</v>
      </c>
      <c r="M5121" s="159" t="n">
        <v>653139</v>
      </c>
      <c r="N5121" s="159" t="n">
        <v>705390.12</v>
      </c>
      <c r="O5121" s="162">
        <f>MIN(K5121,L5121,M5121,N5121)</f>
        <v/>
      </c>
      <c r="P5121" s="162">
        <f>MAX(K5121,L5121,M5121,N5121)</f>
        <v/>
      </c>
      <c r="Q5121" s="162">
        <f>MEDIAN(K5121,L5121,M5121,N5121)</f>
        <v/>
      </c>
      <c r="R5121" s="162">
        <f>AVERAGE(K5121,L5121,M5121,N5121)</f>
        <v/>
      </c>
      <c r="S5121" s="162">
        <f>AVERAGE(O5121,Q5121)</f>
        <v/>
      </c>
      <c r="T5121" s="162">
        <f>AVERAGE(P5121,Q5121)</f>
        <v/>
      </c>
      <c r="U5121" s="41">
        <f>STDEVA(K5121,L5121,M5121,N5121)</f>
        <v/>
      </c>
      <c r="V5121" s="42">
        <f>U5121/Q5121</f>
        <v/>
      </c>
      <c r="W5121" s="43">
        <f>IF(X5121=O5121,"MENOR",IF(X5121=S5121,"PROM[MEN-MED]","PROMEDIO"))</f>
        <v/>
      </c>
      <c r="X5121" s="163">
        <f>IF(V5121&lt;=300%,O5121,IF(AND(V5121&gt;100%,V5121&lt;=150%),S5121,R5121))</f>
        <v/>
      </c>
      <c r="Y5121" s="162">
        <f>ROUND(X5121,0)</f>
        <v/>
      </c>
    </row>
    <row r="5122" ht="15.75" customHeight="1">
      <c r="B5122" s="32" t="inlineStr">
        <is>
          <t>5.20</t>
        </is>
      </c>
      <c r="C5122" s="32" t="n">
        <v>8714199</v>
      </c>
      <c r="D5122" s="59" t="inlineStr">
        <is>
          <t>CAMBIO DE PORTAFUSIBLES</t>
        </is>
      </c>
      <c r="E5122" s="56" t="inlineStr">
        <is>
          <t>cambio de portafusibles</t>
        </is>
      </c>
      <c r="F5122" s="32" t="inlineStr">
        <is>
          <t>Unidad</t>
        </is>
      </c>
      <c r="G5122" s="35" t="inlineStr">
        <is>
          <t>suministro</t>
        </is>
      </c>
      <c r="H5122" s="159" t="n">
        <v>559336</v>
      </c>
      <c r="I5122" s="37" t="n">
        <v>158.91</v>
      </c>
      <c r="J5122" s="37" t="n">
        <v>151.76</v>
      </c>
      <c r="K5122" s="160">
        <f>H5122*(I5122/J5122)</f>
        <v/>
      </c>
      <c r="L5122" s="159" t="n">
        <v>1177282.7913</v>
      </c>
      <c r="M5122" s="159" t="n">
        <v>1142993</v>
      </c>
      <c r="N5122" s="159" t="n">
        <v>1234432.44</v>
      </c>
      <c r="O5122" s="162">
        <f>MIN(K5122,L5122,M5122,N5122)</f>
        <v/>
      </c>
      <c r="P5122" s="162">
        <f>MAX(K5122,L5122,M5122,N5122)</f>
        <v/>
      </c>
      <c r="Q5122" s="162">
        <f>MEDIAN(K5122,L5122,M5122,N5122)</f>
        <v/>
      </c>
      <c r="R5122" s="162">
        <f>AVERAGE(K5122,L5122,M5122,N5122)</f>
        <v/>
      </c>
      <c r="S5122" s="162">
        <f>AVERAGE(O5122,Q5122)</f>
        <v/>
      </c>
      <c r="T5122" s="162">
        <f>AVERAGE(P5122,Q5122)</f>
        <v/>
      </c>
      <c r="U5122" s="41">
        <f>STDEVA(K5122,L5122,M5122,N5122)</f>
        <v/>
      </c>
      <c r="V5122" s="42">
        <f>U5122/Q5122</f>
        <v/>
      </c>
      <c r="W5122" s="43">
        <f>IF(X5122=O5122,"MENOR",IF(X5122=S5122,"PROM[MEN-MED]","PROMEDIO"))</f>
        <v/>
      </c>
      <c r="X5122" s="163">
        <f>IF(V5122&lt;=300%,O5122,IF(AND(V5122&gt;100%,V5122&lt;=150%),S5122,R5122))</f>
        <v/>
      </c>
      <c r="Y5122" s="162">
        <f>ROUND(X5122,0)</f>
        <v/>
      </c>
    </row>
    <row r="5123" ht="15.75" customHeight="1">
      <c r="B5123" s="32" t="inlineStr">
        <is>
          <t>5.21</t>
        </is>
      </c>
      <c r="C5123" s="32" t="n">
        <v>8714199</v>
      </c>
      <c r="D5123" s="59" t="inlineStr">
        <is>
          <t xml:space="preserve">CAMBIO DE REGULADOR ALTERNADOR </t>
        </is>
      </c>
      <c r="E5123" s="56" t="inlineStr">
        <is>
          <t xml:space="preserve">cambio de regulador alternador </t>
        </is>
      </c>
      <c r="F5123" s="32" t="inlineStr">
        <is>
          <t>Unidad</t>
        </is>
      </c>
      <c r="G5123" s="35" t="inlineStr">
        <is>
          <t>suministro</t>
        </is>
      </c>
      <c r="H5123" s="159" t="n">
        <v>415940</v>
      </c>
      <c r="I5123" s="37" t="n">
        <v>158.91</v>
      </c>
      <c r="J5123" s="37" t="n">
        <v>151.76</v>
      </c>
      <c r="K5123" s="160">
        <f>H5123*(I5123/J5123)</f>
        <v/>
      </c>
      <c r="L5123" s="159" t="n">
        <v>840915.6896</v>
      </c>
      <c r="M5123" s="159" t="n">
        <v>816423</v>
      </c>
      <c r="N5123" s="159" t="n">
        <v>881736.84</v>
      </c>
      <c r="O5123" s="162">
        <f>MIN(K5123,L5123,M5123,N5123)</f>
        <v/>
      </c>
      <c r="P5123" s="162">
        <f>MAX(K5123,L5123,M5123,N5123)</f>
        <v/>
      </c>
      <c r="Q5123" s="162">
        <f>MEDIAN(K5123,L5123,M5123,N5123)</f>
        <v/>
      </c>
      <c r="R5123" s="162">
        <f>AVERAGE(K5123,L5123,M5123,N5123)</f>
        <v/>
      </c>
      <c r="S5123" s="162">
        <f>AVERAGE(O5123,Q5123)</f>
        <v/>
      </c>
      <c r="T5123" s="162">
        <f>AVERAGE(P5123,Q5123)</f>
        <v/>
      </c>
      <c r="U5123" s="41">
        <f>STDEVA(K5123,L5123,M5123,N5123)</f>
        <v/>
      </c>
      <c r="V5123" s="42">
        <f>U5123/Q5123</f>
        <v/>
      </c>
      <c r="W5123" s="43">
        <f>IF(X5123=O5123,"MENOR",IF(X5123=S5123,"PROM[MEN-MED]","PROMEDIO"))</f>
        <v/>
      </c>
      <c r="X5123" s="163">
        <f>IF(V5123&lt;=300%,O5123,IF(AND(V5123&gt;100%,V5123&lt;=150%),S5123,R5123))</f>
        <v/>
      </c>
      <c r="Y5123" s="162">
        <f>ROUND(X5123,0)</f>
        <v/>
      </c>
    </row>
    <row r="5124" ht="15.75" customHeight="1">
      <c r="B5124" s="32" t="inlineStr">
        <is>
          <t>5.22</t>
        </is>
      </c>
      <c r="C5124" s="32" t="n">
        <v>8714199</v>
      </c>
      <c r="D5124" s="59" t="inlineStr">
        <is>
          <t>CAMBIO DE RELÉ (ELEVADOR DE CORRIENTE)</t>
        </is>
      </c>
      <c r="E5124" s="34" t="inlineStr">
        <is>
          <t>cambio de relé (elevador de corriente)</t>
        </is>
      </c>
      <c r="F5124" s="32" t="inlineStr">
        <is>
          <t>Unidad</t>
        </is>
      </c>
      <c r="G5124" s="35" t="inlineStr">
        <is>
          <t>suministro</t>
        </is>
      </c>
      <c r="H5124" s="159" t="n">
        <v>181462</v>
      </c>
      <c r="I5124" s="37" t="n">
        <v>158.91</v>
      </c>
      <c r="J5124" s="37" t="n">
        <v>151.76</v>
      </c>
      <c r="K5124" s="160">
        <f>H5124*(I5124/J5124)</f>
        <v/>
      </c>
      <c r="L5124" s="159" t="n">
        <v>509354.5695</v>
      </c>
      <c r="M5124" s="159" t="n">
        <v>494519</v>
      </c>
      <c r="N5124" s="159" t="n">
        <v>534080.52</v>
      </c>
      <c r="O5124" s="162">
        <f>MIN(K5124,L5124,M5124,N5124)</f>
        <v/>
      </c>
      <c r="P5124" s="162">
        <f>MAX(K5124,L5124,M5124,N5124)</f>
        <v/>
      </c>
      <c r="Q5124" s="162">
        <f>MEDIAN(K5124,L5124,M5124,N5124)</f>
        <v/>
      </c>
      <c r="R5124" s="162">
        <f>AVERAGE(K5124,L5124,M5124,N5124)</f>
        <v/>
      </c>
      <c r="S5124" s="162">
        <f>AVERAGE(O5124,Q5124)</f>
        <v/>
      </c>
      <c r="T5124" s="162">
        <f>AVERAGE(P5124,Q5124)</f>
        <v/>
      </c>
      <c r="U5124" s="41">
        <f>STDEVA(K5124,L5124,M5124,N5124)</f>
        <v/>
      </c>
      <c r="V5124" s="42">
        <f>U5124/Q5124</f>
        <v/>
      </c>
      <c r="W5124" s="43">
        <f>IF(X5124=O5124,"MENOR",IF(X5124=S5124,"PROM[MEN-MED]","PROMEDIO"))</f>
        <v/>
      </c>
      <c r="X5124" s="163">
        <f>IF(V5124&lt;=300%,O5124,IF(AND(V5124&gt;100%,V5124&lt;=150%),S5124,R5124))</f>
        <v/>
      </c>
      <c r="Y5124" s="162">
        <f>ROUND(X5124,0)</f>
        <v/>
      </c>
    </row>
    <row r="5125" ht="15.75" customHeight="1">
      <c r="B5125" s="32" t="inlineStr">
        <is>
          <t>5.23</t>
        </is>
      </c>
      <c r="C5125" s="32" t="n">
        <v>8714199</v>
      </c>
      <c r="D5125" s="59" t="inlineStr">
        <is>
          <t xml:space="preserve">CAMBIO DE SENSOR ABS DE LAS RUEDAS </t>
        </is>
      </c>
      <c r="E5125" s="34" t="inlineStr">
        <is>
          <t xml:space="preserve">cambio de sensor abs de las ruedas </t>
        </is>
      </c>
      <c r="F5125" s="32" t="inlineStr">
        <is>
          <t>Unidad</t>
        </is>
      </c>
      <c r="G5125" s="35" t="inlineStr">
        <is>
          <t>suministro</t>
        </is>
      </c>
      <c r="H5125" s="159" t="n">
        <v>273674</v>
      </c>
      <c r="I5125" s="37" t="n">
        <v>158.91</v>
      </c>
      <c r="J5125" s="37" t="n">
        <v>151.76</v>
      </c>
      <c r="K5125" s="160">
        <f>H5125*(I5125/J5125)</f>
        <v/>
      </c>
      <c r="L5125" s="159" t="n">
        <v>494938.6953</v>
      </c>
      <c r="M5125" s="159" t="n">
        <v>480523</v>
      </c>
      <c r="N5125" s="159" t="n">
        <v>518964.84</v>
      </c>
      <c r="O5125" s="162">
        <f>MIN(K5125,L5125,M5125,N5125)</f>
        <v/>
      </c>
      <c r="P5125" s="162">
        <f>MAX(K5125,L5125,M5125,N5125)</f>
        <v/>
      </c>
      <c r="Q5125" s="162">
        <f>MEDIAN(K5125,L5125,M5125,N5125)</f>
        <v/>
      </c>
      <c r="R5125" s="162">
        <f>AVERAGE(K5125,L5125,M5125,N5125)</f>
        <v/>
      </c>
      <c r="S5125" s="162">
        <f>AVERAGE(O5125,Q5125)</f>
        <v/>
      </c>
      <c r="T5125" s="162">
        <f>AVERAGE(P5125,Q5125)</f>
        <v/>
      </c>
      <c r="U5125" s="41">
        <f>STDEVA(K5125,L5125,M5125,N5125)</f>
        <v/>
      </c>
      <c r="V5125" s="42">
        <f>U5125/Q5125</f>
        <v/>
      </c>
      <c r="W5125" s="43">
        <f>IF(X5125=O5125,"MENOR",IF(X5125=S5125,"PROM[MEN-MED]","PROMEDIO"))</f>
        <v/>
      </c>
      <c r="X5125" s="163">
        <f>IF(V5125&lt;=300%,O5125,IF(AND(V5125&gt;100%,V5125&lt;=150%),S5125,R5125))</f>
        <v/>
      </c>
      <c r="Y5125" s="162">
        <f>ROUND(X5125,0)</f>
        <v/>
      </c>
    </row>
    <row r="5126" ht="15.75" customHeight="1">
      <c r="B5126" s="32" t="inlineStr">
        <is>
          <t>5.24</t>
        </is>
      </c>
      <c r="C5126" s="32" t="n">
        <v>8714199</v>
      </c>
      <c r="D5126" s="59" t="inlineStr">
        <is>
          <t>CAMBIO DE SENSOR APERTURA MARIPOSA (TPS)</t>
        </is>
      </c>
      <c r="E5126" s="34" t="inlineStr">
        <is>
          <t>cambio de sensor apertura mariposa (tps)</t>
        </is>
      </c>
      <c r="F5126" s="32" t="inlineStr">
        <is>
          <t>Unidad</t>
        </is>
      </c>
      <c r="G5126" s="35" t="inlineStr">
        <is>
          <t>suministro</t>
        </is>
      </c>
      <c r="H5126" s="159" t="n">
        <v>280055</v>
      </c>
      <c r="I5126" s="37" t="n">
        <v>158.91</v>
      </c>
      <c r="J5126" s="37" t="n">
        <v>151.76</v>
      </c>
      <c r="K5126" s="160">
        <f>H5126*(I5126/J5126)</f>
        <v/>
      </c>
      <c r="L5126" s="159" t="n">
        <v>504549.6232</v>
      </c>
      <c r="M5126" s="159" t="n">
        <v>489854</v>
      </c>
      <c r="N5126" s="159" t="n">
        <v>529042.3199999999</v>
      </c>
      <c r="O5126" s="162">
        <f>MIN(K5126,L5126,M5126,N5126)</f>
        <v/>
      </c>
      <c r="P5126" s="162">
        <f>MAX(K5126,L5126,M5126,N5126)</f>
        <v/>
      </c>
      <c r="Q5126" s="162">
        <f>MEDIAN(K5126,L5126,M5126,N5126)</f>
        <v/>
      </c>
      <c r="R5126" s="162">
        <f>AVERAGE(K5126,L5126,M5126,N5126)</f>
        <v/>
      </c>
      <c r="S5126" s="162">
        <f>AVERAGE(O5126,Q5126)</f>
        <v/>
      </c>
      <c r="T5126" s="162">
        <f>AVERAGE(P5126,Q5126)</f>
        <v/>
      </c>
      <c r="U5126" s="41">
        <f>STDEVA(K5126,L5126,M5126,N5126)</f>
        <v/>
      </c>
      <c r="V5126" s="42">
        <f>U5126/Q5126</f>
        <v/>
      </c>
      <c r="W5126" s="43">
        <f>IF(X5126=O5126,"MENOR",IF(X5126=S5126,"PROM[MEN-MED]","PROMEDIO"))</f>
        <v/>
      </c>
      <c r="X5126" s="163">
        <f>IF(V5126&lt;=300%,O5126,IF(AND(V5126&gt;100%,V5126&lt;=150%),S5126,R5126))</f>
        <v/>
      </c>
      <c r="Y5126" s="162">
        <f>ROUND(X5126,0)</f>
        <v/>
      </c>
    </row>
    <row r="5127" ht="15.75" customHeight="1">
      <c r="B5127" s="32" t="inlineStr">
        <is>
          <t>5.25</t>
        </is>
      </c>
      <c r="C5127" s="32" t="n">
        <v>8714199</v>
      </c>
      <c r="D5127" s="59" t="inlineStr">
        <is>
          <t>CAMBIO DE SENSOR DE DETONACIÓN (KS)</t>
        </is>
      </c>
      <c r="E5127" s="56" t="inlineStr">
        <is>
          <t>cambio de sensor de detonación (ks)</t>
        </is>
      </c>
      <c r="F5127" s="32" t="inlineStr">
        <is>
          <t>Unidad</t>
        </is>
      </c>
      <c r="G5127" s="35" t="inlineStr">
        <is>
          <t>suministro</t>
        </is>
      </c>
      <c r="H5127" s="159" t="n">
        <v>280055</v>
      </c>
      <c r="I5127" s="37" t="n">
        <v>158.91</v>
      </c>
      <c r="J5127" s="37" t="n">
        <v>151.76</v>
      </c>
      <c r="K5127" s="160">
        <f>H5127*(I5127/J5127)</f>
        <v/>
      </c>
      <c r="L5127" s="159" t="n">
        <v>504549.6232</v>
      </c>
      <c r="M5127" s="159" t="n">
        <v>489854</v>
      </c>
      <c r="N5127" s="159" t="n">
        <v>529042.3199999999</v>
      </c>
      <c r="O5127" s="162">
        <f>MIN(K5127,L5127,M5127,N5127)</f>
        <v/>
      </c>
      <c r="P5127" s="162">
        <f>MAX(K5127,L5127,M5127,N5127)</f>
        <v/>
      </c>
      <c r="Q5127" s="162">
        <f>MEDIAN(K5127,L5127,M5127,N5127)</f>
        <v/>
      </c>
      <c r="R5127" s="162">
        <f>AVERAGE(K5127,L5127,M5127,N5127)</f>
        <v/>
      </c>
      <c r="S5127" s="162">
        <f>AVERAGE(O5127,Q5127)</f>
        <v/>
      </c>
      <c r="T5127" s="162">
        <f>AVERAGE(P5127,Q5127)</f>
        <v/>
      </c>
      <c r="U5127" s="41">
        <f>STDEVA(K5127,L5127,M5127,N5127)</f>
        <v/>
      </c>
      <c r="V5127" s="42">
        <f>U5127/Q5127</f>
        <v/>
      </c>
      <c r="W5127" s="43">
        <f>IF(X5127=O5127,"MENOR",IF(X5127=S5127,"PROM[MEN-MED]","PROMEDIO"))</f>
        <v/>
      </c>
      <c r="X5127" s="163">
        <f>IF(V5127&lt;=300%,O5127,IF(AND(V5127&gt;100%,V5127&lt;=150%),S5127,R5127))</f>
        <v/>
      </c>
      <c r="Y5127" s="162">
        <f>ROUND(X5127,0)</f>
        <v/>
      </c>
    </row>
    <row r="5128" ht="15.75" customHeight="1">
      <c r="B5128" s="32" t="inlineStr">
        <is>
          <t>5.26</t>
        </is>
      </c>
      <c r="C5128" s="32" t="n">
        <v>8714199</v>
      </c>
      <c r="D5128" s="59" t="inlineStr">
        <is>
          <t>CAMBIO DE SENSOR DE OXIGENO (O2)</t>
        </is>
      </c>
      <c r="E5128" s="56" t="inlineStr">
        <is>
          <t>cambio de sensor de oxigeno (o2)</t>
        </is>
      </c>
      <c r="F5128" s="32" t="inlineStr">
        <is>
          <t>Unidad</t>
        </is>
      </c>
      <c r="G5128" s="35" t="inlineStr">
        <is>
          <t>suministro</t>
        </is>
      </c>
      <c r="H5128" s="159" t="n">
        <v>307060</v>
      </c>
      <c r="I5128" s="37" t="n">
        <v>158.91</v>
      </c>
      <c r="J5128" s="37" t="n">
        <v>151.76</v>
      </c>
      <c r="K5128" s="160">
        <f>H5128*(I5128/J5128)</f>
        <v/>
      </c>
      <c r="L5128" s="159" t="n">
        <v>659918.9387000001</v>
      </c>
      <c r="M5128" s="159" t="n">
        <v>640698</v>
      </c>
      <c r="N5128" s="159" t="n">
        <v>691953.84</v>
      </c>
      <c r="O5128" s="162">
        <f>MIN(K5128,L5128,M5128,N5128)</f>
        <v/>
      </c>
      <c r="P5128" s="162">
        <f>MAX(K5128,L5128,M5128,N5128)</f>
        <v/>
      </c>
      <c r="Q5128" s="162">
        <f>MEDIAN(K5128,L5128,M5128,N5128)</f>
        <v/>
      </c>
      <c r="R5128" s="162">
        <f>AVERAGE(K5128,L5128,M5128,N5128)</f>
        <v/>
      </c>
      <c r="S5128" s="162">
        <f>AVERAGE(O5128,Q5128)</f>
        <v/>
      </c>
      <c r="T5128" s="162">
        <f>AVERAGE(P5128,Q5128)</f>
        <v/>
      </c>
      <c r="U5128" s="41">
        <f>STDEVA(K5128,L5128,M5128,N5128)</f>
        <v/>
      </c>
      <c r="V5128" s="42">
        <f>U5128/Q5128</f>
        <v/>
      </c>
      <c r="W5128" s="43">
        <f>IF(X5128=O5128,"MENOR",IF(X5128=S5128,"PROM[MEN-MED]","PROMEDIO"))</f>
        <v/>
      </c>
      <c r="X5128" s="163">
        <f>IF(V5128&lt;=300%,O5128,IF(AND(V5128&gt;100%,V5128&lt;=150%),S5128,R5128))</f>
        <v/>
      </c>
      <c r="Y5128" s="162">
        <f>ROUND(X5128,0)</f>
        <v/>
      </c>
    </row>
    <row r="5129" ht="15.75" customHeight="1">
      <c r="B5129" s="32" t="inlineStr">
        <is>
          <t>5.27</t>
        </is>
      </c>
      <c r="C5129" s="32" t="n">
        <v>8714199</v>
      </c>
      <c r="D5129" s="59" t="inlineStr">
        <is>
          <t>CAMBIO DE SENSOR DE PRESIÓN DE COMBUSTIBLE</t>
        </is>
      </c>
      <c r="E5129" s="56" t="inlineStr">
        <is>
          <t>cambio de sensor de presión de combustible</t>
        </is>
      </c>
      <c r="F5129" s="32" t="inlineStr">
        <is>
          <t>Unidad</t>
        </is>
      </c>
      <c r="G5129" s="35" t="inlineStr">
        <is>
          <t>suministro</t>
        </is>
      </c>
      <c r="H5129" s="159" t="n">
        <v>269294</v>
      </c>
      <c r="I5129" s="37" t="n">
        <v>158.91</v>
      </c>
      <c r="J5129" s="37" t="n">
        <v>151.76</v>
      </c>
      <c r="K5129" s="160">
        <f>H5129*(I5129/J5129)</f>
        <v/>
      </c>
      <c r="L5129" s="159" t="n">
        <v>685546.3741</v>
      </c>
      <c r="M5129" s="159" t="n">
        <v>665579</v>
      </c>
      <c r="N5129" s="159" t="n">
        <v>718825.3199999999</v>
      </c>
      <c r="O5129" s="162">
        <f>MIN(K5129,L5129,M5129,N5129)</f>
        <v/>
      </c>
      <c r="P5129" s="162">
        <f>MAX(K5129,L5129,M5129,N5129)</f>
        <v/>
      </c>
      <c r="Q5129" s="162">
        <f>MEDIAN(K5129,L5129,M5129,N5129)</f>
        <v/>
      </c>
      <c r="R5129" s="162">
        <f>AVERAGE(K5129,L5129,M5129,N5129)</f>
        <v/>
      </c>
      <c r="S5129" s="162">
        <f>AVERAGE(O5129,Q5129)</f>
        <v/>
      </c>
      <c r="T5129" s="162">
        <f>AVERAGE(P5129,Q5129)</f>
        <v/>
      </c>
      <c r="U5129" s="41">
        <f>STDEVA(K5129,L5129,M5129,N5129)</f>
        <v/>
      </c>
      <c r="V5129" s="42">
        <f>U5129/Q5129</f>
        <v/>
      </c>
      <c r="W5129" s="43">
        <f>IF(X5129=O5129,"MENOR",IF(X5129=S5129,"PROM[MEN-MED]","PROMEDIO"))</f>
        <v/>
      </c>
      <c r="X5129" s="163">
        <f>IF(V5129&lt;=300%,O5129,IF(AND(V5129&gt;100%,V5129&lt;=150%),S5129,R5129))</f>
        <v/>
      </c>
      <c r="Y5129" s="162">
        <f>ROUND(X5129,0)</f>
        <v/>
      </c>
    </row>
    <row r="5130" ht="15.75" customHeight="1">
      <c r="B5130" s="32" t="inlineStr">
        <is>
          <t>5.28</t>
        </is>
      </c>
      <c r="C5130" s="32" t="n">
        <v>8714199</v>
      </c>
      <c r="D5130" s="59" t="inlineStr">
        <is>
          <t>CAMBIO DE SENSOR DE REVERSO (LUZ TRASERA)</t>
        </is>
      </c>
      <c r="E5130" s="56" t="inlineStr">
        <is>
          <t>cambio de sensor de reverso (luz trasera)</t>
        </is>
      </c>
      <c r="F5130" s="32" t="inlineStr">
        <is>
          <t>Unidad</t>
        </is>
      </c>
      <c r="G5130" s="35" t="inlineStr">
        <is>
          <t>suministro</t>
        </is>
      </c>
      <c r="H5130" s="159" t="n">
        <v>215400</v>
      </c>
      <c r="I5130" s="37" t="n">
        <v>158.91</v>
      </c>
      <c r="J5130" s="37" t="n">
        <v>151.76</v>
      </c>
      <c r="K5130" s="160">
        <f>H5130*(I5130/J5130)</f>
        <v/>
      </c>
      <c r="L5130" s="159" t="n">
        <v>339570.4032</v>
      </c>
      <c r="M5130" s="159" t="n">
        <v>329680</v>
      </c>
      <c r="N5130" s="159" t="n">
        <v>356054.4</v>
      </c>
      <c r="O5130" s="162">
        <f>MIN(K5130,L5130,M5130,N5130)</f>
        <v/>
      </c>
      <c r="P5130" s="162">
        <f>MAX(K5130,L5130,M5130,N5130)</f>
        <v/>
      </c>
      <c r="Q5130" s="162">
        <f>MEDIAN(K5130,L5130,M5130,N5130)</f>
        <v/>
      </c>
      <c r="R5130" s="162">
        <f>AVERAGE(K5130,L5130,M5130,N5130)</f>
        <v/>
      </c>
      <c r="S5130" s="162">
        <f>AVERAGE(O5130,Q5130)</f>
        <v/>
      </c>
      <c r="T5130" s="162">
        <f>AVERAGE(P5130,Q5130)</f>
        <v/>
      </c>
      <c r="U5130" s="41">
        <f>STDEVA(K5130,L5130,M5130,N5130)</f>
        <v/>
      </c>
      <c r="V5130" s="42">
        <f>U5130/Q5130</f>
        <v/>
      </c>
      <c r="W5130" s="43">
        <f>IF(X5130=O5130,"MENOR",IF(X5130=S5130,"PROM[MEN-MED]","PROMEDIO"))</f>
        <v/>
      </c>
      <c r="X5130" s="163">
        <f>IF(V5130&lt;=300%,O5130,IF(AND(V5130&gt;100%,V5130&lt;=150%),S5130,R5130))</f>
        <v/>
      </c>
      <c r="Y5130" s="162">
        <f>ROUND(X5130,0)</f>
        <v/>
      </c>
    </row>
    <row r="5131" ht="15.75" customHeight="1">
      <c r="B5131" s="32" t="inlineStr">
        <is>
          <t>5.29</t>
        </is>
      </c>
      <c r="C5131" s="32" t="n">
        <v>8714199</v>
      </c>
      <c r="D5131" s="59" t="inlineStr">
        <is>
          <t>CAMBIO DE SENSOR DE TEMPERATURA DEL REFRIGERANTE (CTS - ECT)</t>
        </is>
      </c>
      <c r="E5131" s="56" t="inlineStr">
        <is>
          <t>cambio de sensor de temperatura del refrigerante (cts - ect)</t>
        </is>
      </c>
      <c r="F5131" s="32" t="inlineStr">
        <is>
          <t>Unidad</t>
        </is>
      </c>
      <c r="G5131" s="35" t="inlineStr">
        <is>
          <t>suministro</t>
        </is>
      </c>
      <c r="H5131" s="159" t="n">
        <v>215385</v>
      </c>
      <c r="I5131" s="37" t="n">
        <v>158.91</v>
      </c>
      <c r="J5131" s="37" t="n">
        <v>151.76</v>
      </c>
      <c r="K5131" s="160">
        <f>H5131*(I5131/J5131)</f>
        <v/>
      </c>
      <c r="L5131" s="159" t="n">
        <v>685546.3741</v>
      </c>
      <c r="M5131" s="159" t="n">
        <v>665579</v>
      </c>
      <c r="N5131" s="159" t="n">
        <v>718825.3199999999</v>
      </c>
      <c r="O5131" s="162">
        <f>MIN(K5131,L5131,M5131,N5131)</f>
        <v/>
      </c>
      <c r="P5131" s="162">
        <f>MAX(K5131,L5131,M5131,N5131)</f>
        <v/>
      </c>
      <c r="Q5131" s="162">
        <f>MEDIAN(K5131,L5131,M5131,N5131)</f>
        <v/>
      </c>
      <c r="R5131" s="162">
        <f>AVERAGE(K5131,L5131,M5131,N5131)</f>
        <v/>
      </c>
      <c r="S5131" s="162">
        <f>AVERAGE(O5131,Q5131)</f>
        <v/>
      </c>
      <c r="T5131" s="162">
        <f>AVERAGE(P5131,Q5131)</f>
        <v/>
      </c>
      <c r="U5131" s="41">
        <f>STDEVA(K5131,L5131,M5131,N5131)</f>
        <v/>
      </c>
      <c r="V5131" s="42">
        <f>U5131/Q5131</f>
        <v/>
      </c>
      <c r="W5131" s="43">
        <f>IF(X5131=O5131,"MENOR",IF(X5131=S5131,"PROM[MEN-MED]","PROMEDIO"))</f>
        <v/>
      </c>
      <c r="X5131" s="163">
        <f>IF(V5131&lt;=300%,O5131,IF(AND(V5131&gt;100%,V5131&lt;=150%),S5131,R5131))</f>
        <v/>
      </c>
      <c r="Y5131" s="162">
        <f>ROUND(X5131,0)</f>
        <v/>
      </c>
    </row>
    <row r="5132" ht="15.75" customHeight="1">
      <c r="B5132" s="32" t="inlineStr">
        <is>
          <t>5.30</t>
        </is>
      </c>
      <c r="C5132" s="32" t="n">
        <v>8714199</v>
      </c>
      <c r="D5132" s="59" t="inlineStr">
        <is>
          <t>CAMBIO DE SENSOR DE VELOCIDAD (VSS)</t>
        </is>
      </c>
      <c r="E5132" s="56" t="inlineStr">
        <is>
          <t>cambio de sensor de velocidad (vss)</t>
        </is>
      </c>
      <c r="F5132" s="32" t="inlineStr">
        <is>
          <t>Unidad</t>
        </is>
      </c>
      <c r="G5132" s="35" t="inlineStr">
        <is>
          <t>suministro</t>
        </is>
      </c>
      <c r="H5132" s="159" t="n">
        <v>234442</v>
      </c>
      <c r="I5132" s="37" t="n">
        <v>158.91</v>
      </c>
      <c r="J5132" s="37" t="n">
        <v>151.76</v>
      </c>
      <c r="K5132" s="160">
        <f>H5132*(I5132/J5132)</f>
        <v/>
      </c>
      <c r="L5132" s="159" t="n">
        <v>499744.665</v>
      </c>
      <c r="M5132" s="159" t="n">
        <v>485189</v>
      </c>
      <c r="N5132" s="159" t="n">
        <v>524004.12</v>
      </c>
      <c r="O5132" s="162">
        <f>MIN(K5132,L5132,M5132,N5132)</f>
        <v/>
      </c>
      <c r="P5132" s="162">
        <f>MAX(K5132,L5132,M5132,N5132)</f>
        <v/>
      </c>
      <c r="Q5132" s="162">
        <f>MEDIAN(K5132,L5132,M5132,N5132)</f>
        <v/>
      </c>
      <c r="R5132" s="162">
        <f>AVERAGE(K5132,L5132,M5132,N5132)</f>
        <v/>
      </c>
      <c r="S5132" s="162">
        <f>AVERAGE(O5132,Q5132)</f>
        <v/>
      </c>
      <c r="T5132" s="162">
        <f>AVERAGE(P5132,Q5132)</f>
        <v/>
      </c>
      <c r="U5132" s="41">
        <f>STDEVA(K5132,L5132,M5132,N5132)</f>
        <v/>
      </c>
      <c r="V5132" s="42">
        <f>U5132/Q5132</f>
        <v/>
      </c>
      <c r="W5132" s="43">
        <f>IF(X5132=O5132,"MENOR",IF(X5132=S5132,"PROM[MEN-MED]","PROMEDIO"))</f>
        <v/>
      </c>
      <c r="X5132" s="163">
        <f>IF(V5132&lt;=300%,O5132,IF(AND(V5132&gt;100%,V5132&lt;=150%),S5132,R5132))</f>
        <v/>
      </c>
      <c r="Y5132" s="162">
        <f>ROUND(X5132,0)</f>
        <v/>
      </c>
    </row>
    <row r="5133" ht="15.75" customHeight="1">
      <c r="B5133" s="32" t="inlineStr">
        <is>
          <t>5.31</t>
        </is>
      </c>
      <c r="C5133" s="32" t="n">
        <v>8714199</v>
      </c>
      <c r="D5133" s="59" t="inlineStr">
        <is>
          <t>CAMBIO DE SENSOR FLUJO DE AIRE (MAF)</t>
        </is>
      </c>
      <c r="E5133" s="56" t="inlineStr">
        <is>
          <t>cambio de sensor flujo de aire (maf)</t>
        </is>
      </c>
      <c r="F5133" s="32" t="inlineStr">
        <is>
          <t>Unidad</t>
        </is>
      </c>
      <c r="G5133" s="35" t="inlineStr">
        <is>
          <t>suministro</t>
        </is>
      </c>
      <c r="H5133" s="159" t="n">
        <v>181998</v>
      </c>
      <c r="I5133" s="37" t="n">
        <v>158.91</v>
      </c>
      <c r="J5133" s="37" t="n">
        <v>151.76</v>
      </c>
      <c r="K5133" s="160">
        <f>H5133*(I5133/J5133)</f>
        <v/>
      </c>
      <c r="L5133" s="159" t="n">
        <v>336366.0664</v>
      </c>
      <c r="M5133" s="159" t="n">
        <v>326569</v>
      </c>
      <c r="N5133" s="159" t="n">
        <v>352694.52</v>
      </c>
      <c r="O5133" s="162">
        <f>MIN(K5133,L5133,M5133,N5133)</f>
        <v/>
      </c>
      <c r="P5133" s="162">
        <f>MAX(K5133,L5133,M5133,N5133)</f>
        <v/>
      </c>
      <c r="Q5133" s="162">
        <f>MEDIAN(K5133,L5133,M5133,N5133)</f>
        <v/>
      </c>
      <c r="R5133" s="162">
        <f>AVERAGE(K5133,L5133,M5133,N5133)</f>
        <v/>
      </c>
      <c r="S5133" s="162">
        <f>AVERAGE(O5133,Q5133)</f>
        <v/>
      </c>
      <c r="T5133" s="162">
        <f>AVERAGE(P5133,Q5133)</f>
        <v/>
      </c>
      <c r="U5133" s="41">
        <f>STDEVA(K5133,L5133,M5133,N5133)</f>
        <v/>
      </c>
      <c r="V5133" s="42">
        <f>U5133/Q5133</f>
        <v/>
      </c>
      <c r="W5133" s="43">
        <f>IF(X5133=O5133,"MENOR",IF(X5133=S5133,"PROM[MEN-MED]","PROMEDIO"))</f>
        <v/>
      </c>
      <c r="X5133" s="163">
        <f>IF(V5133&lt;=300%,O5133,IF(AND(V5133&gt;100%,V5133&lt;=150%),S5133,R5133))</f>
        <v/>
      </c>
      <c r="Y5133" s="162">
        <f>ROUND(X5133,0)</f>
        <v/>
      </c>
    </row>
    <row r="5134" ht="15.75" customHeight="1">
      <c r="B5134" s="32" t="inlineStr">
        <is>
          <t>5.32</t>
        </is>
      </c>
      <c r="C5134" s="32" t="n">
        <v>8714199</v>
      </c>
      <c r="D5134" s="59" t="inlineStr">
        <is>
          <t>CAMBIO DE SENSOR NIVEL DE COMBUSTIBLE (FLOTADOR)</t>
        </is>
      </c>
      <c r="E5134" s="56" t="inlineStr">
        <is>
          <t>cambio de sensor nivel de combustible (flotador)</t>
        </is>
      </c>
      <c r="F5134" s="32" t="inlineStr">
        <is>
          <t>Unidad</t>
        </is>
      </c>
      <c r="G5134" s="35" t="inlineStr">
        <is>
          <t>suministro</t>
        </is>
      </c>
      <c r="H5134" s="159" t="n">
        <v>269294</v>
      </c>
      <c r="I5134" s="37" t="n">
        <v>158.91</v>
      </c>
      <c r="J5134" s="37" t="n">
        <v>151.76</v>
      </c>
      <c r="K5134" s="160">
        <f>H5134*(I5134/J5134)</f>
        <v/>
      </c>
      <c r="L5134" s="159" t="n">
        <v>1009099.2345</v>
      </c>
      <c r="M5134" s="159" t="n">
        <v>979708</v>
      </c>
      <c r="N5134" s="159" t="n">
        <v>1058084.64</v>
      </c>
      <c r="O5134" s="162">
        <f>MIN(K5134,L5134,M5134,N5134)</f>
        <v/>
      </c>
      <c r="P5134" s="162">
        <f>MAX(K5134,L5134,M5134,N5134)</f>
        <v/>
      </c>
      <c r="Q5134" s="162">
        <f>MEDIAN(K5134,L5134,M5134,N5134)</f>
        <v/>
      </c>
      <c r="R5134" s="162">
        <f>AVERAGE(K5134,L5134,M5134,N5134)</f>
        <v/>
      </c>
      <c r="S5134" s="162">
        <f>AVERAGE(O5134,Q5134)</f>
        <v/>
      </c>
      <c r="T5134" s="162">
        <f>AVERAGE(P5134,Q5134)</f>
        <v/>
      </c>
      <c r="U5134" s="41">
        <f>STDEVA(K5134,L5134,M5134,N5134)</f>
        <v/>
      </c>
      <c r="V5134" s="42">
        <f>U5134/Q5134</f>
        <v/>
      </c>
      <c r="W5134" s="43">
        <f>IF(X5134=O5134,"MENOR",IF(X5134=S5134,"PROM[MEN-MED]","PROMEDIO"))</f>
        <v/>
      </c>
      <c r="X5134" s="163">
        <f>IF(V5134&lt;=300%,O5134,IF(AND(V5134&gt;100%,V5134&lt;=150%),S5134,R5134))</f>
        <v/>
      </c>
      <c r="Y5134" s="162">
        <f>ROUND(X5134,0)</f>
        <v/>
      </c>
    </row>
    <row r="5135" ht="15.75" customHeight="1">
      <c r="B5135" s="32" t="inlineStr">
        <is>
          <t>5.33</t>
        </is>
      </c>
      <c r="C5135" s="32" t="n">
        <v>8714199</v>
      </c>
      <c r="D5135" s="59" t="inlineStr">
        <is>
          <t>CAMBIO DE SENSOR POSICIÓN DE ÁRBOL DE LEVAS (CMP)</t>
        </is>
      </c>
      <c r="E5135" s="56" t="inlineStr">
        <is>
          <t>cambio de sensor posición de árbol de levas (cmp)</t>
        </is>
      </c>
      <c r="F5135" s="32" t="inlineStr">
        <is>
          <t>Unidad</t>
        </is>
      </c>
      <c r="G5135" s="35" t="inlineStr">
        <is>
          <t>suministro</t>
        </is>
      </c>
      <c r="H5135" s="159" t="n">
        <v>272701</v>
      </c>
      <c r="I5135" s="37" t="n">
        <v>158.91</v>
      </c>
      <c r="J5135" s="37" t="n">
        <v>151.76</v>
      </c>
      <c r="K5135" s="160">
        <f>H5135*(I5135/J5135)</f>
        <v/>
      </c>
      <c r="L5135" s="159" t="n">
        <v>504549.6232</v>
      </c>
      <c r="M5135" s="159" t="n">
        <v>489854</v>
      </c>
      <c r="N5135" s="159" t="n">
        <v>529042.3199999999</v>
      </c>
      <c r="O5135" s="162">
        <f>MIN(K5135,L5135,M5135,N5135)</f>
        <v/>
      </c>
      <c r="P5135" s="162">
        <f>MAX(K5135,L5135,M5135,N5135)</f>
        <v/>
      </c>
      <c r="Q5135" s="162">
        <f>MEDIAN(K5135,L5135,M5135,N5135)</f>
        <v/>
      </c>
      <c r="R5135" s="162">
        <f>AVERAGE(K5135,L5135,M5135,N5135)</f>
        <v/>
      </c>
      <c r="S5135" s="162">
        <f>AVERAGE(O5135,Q5135)</f>
        <v/>
      </c>
      <c r="T5135" s="162">
        <f>AVERAGE(P5135,Q5135)</f>
        <v/>
      </c>
      <c r="U5135" s="41">
        <f>STDEVA(K5135,L5135,M5135,N5135)</f>
        <v/>
      </c>
      <c r="V5135" s="42">
        <f>U5135/Q5135</f>
        <v/>
      </c>
      <c r="W5135" s="43">
        <f>IF(X5135=O5135,"MENOR",IF(X5135=S5135,"PROM[MEN-MED]","PROMEDIO"))</f>
        <v/>
      </c>
      <c r="X5135" s="163">
        <f>IF(V5135&lt;=300%,O5135,IF(AND(V5135&gt;100%,V5135&lt;=150%),S5135,R5135))</f>
        <v/>
      </c>
      <c r="Y5135" s="162">
        <f>ROUND(X5135,0)</f>
        <v/>
      </c>
    </row>
    <row r="5136" ht="15.75" customHeight="1">
      <c r="B5136" s="32" t="inlineStr">
        <is>
          <t>5.34</t>
        </is>
      </c>
      <c r="C5136" s="32" t="n">
        <v>8714199</v>
      </c>
      <c r="D5136" s="59" t="inlineStr">
        <is>
          <t>CAMBIO DE SENSOR POSICIÓN DE CIGÜEÑAL (CKP)</t>
        </is>
      </c>
      <c r="E5136" s="56" t="inlineStr">
        <is>
          <t>cambio de sensor posición de cigüeñal (ckp)</t>
        </is>
      </c>
      <c r="F5136" s="32" t="inlineStr">
        <is>
          <t>Unidad</t>
        </is>
      </c>
      <c r="G5136" s="35" t="inlineStr">
        <is>
          <t>suministro</t>
        </is>
      </c>
      <c r="H5136" s="159" t="n">
        <v>288266</v>
      </c>
      <c r="I5136" s="37" t="n">
        <v>158.91</v>
      </c>
      <c r="J5136" s="37" t="n">
        <v>151.76</v>
      </c>
      <c r="K5136" s="160">
        <f>H5136*(I5136/J5136)</f>
        <v/>
      </c>
      <c r="L5136" s="159" t="n">
        <v>666325.5416999999</v>
      </c>
      <c r="M5136" s="159" t="n">
        <v>646918</v>
      </c>
      <c r="N5136" s="159" t="n">
        <v>698671.4399999999</v>
      </c>
      <c r="O5136" s="162">
        <f>MIN(K5136,L5136,M5136,N5136)</f>
        <v/>
      </c>
      <c r="P5136" s="162">
        <f>MAX(K5136,L5136,M5136,N5136)</f>
        <v/>
      </c>
      <c r="Q5136" s="162">
        <f>MEDIAN(K5136,L5136,M5136,N5136)</f>
        <v/>
      </c>
      <c r="R5136" s="162">
        <f>AVERAGE(K5136,L5136,M5136,N5136)</f>
        <v/>
      </c>
      <c r="S5136" s="162">
        <f>AVERAGE(O5136,Q5136)</f>
        <v/>
      </c>
      <c r="T5136" s="162">
        <f>AVERAGE(P5136,Q5136)</f>
        <v/>
      </c>
      <c r="U5136" s="41">
        <f>STDEVA(K5136,L5136,M5136,N5136)</f>
        <v/>
      </c>
      <c r="V5136" s="42">
        <f>U5136/Q5136</f>
        <v/>
      </c>
      <c r="W5136" s="43">
        <f>IF(X5136=O5136,"MENOR",IF(X5136=S5136,"PROM[MEN-MED]","PROMEDIO"))</f>
        <v/>
      </c>
      <c r="X5136" s="163">
        <f>IF(V5136&lt;=300%,O5136,IF(AND(V5136&gt;100%,V5136&lt;=150%),S5136,R5136))</f>
        <v/>
      </c>
      <c r="Y5136" s="162">
        <f>ROUND(X5136,0)</f>
        <v/>
      </c>
    </row>
    <row r="5137" ht="15.75" customHeight="1">
      <c r="B5137" s="32" t="inlineStr">
        <is>
          <t>5.35</t>
        </is>
      </c>
      <c r="C5137" s="32" t="n">
        <v>8714199</v>
      </c>
      <c r="D5137" s="59" t="inlineStr">
        <is>
          <t>CAMBIO DE SENSOR POSICIÓN DEL PEDAL DEL ACELERADOR (APP)</t>
        </is>
      </c>
      <c r="E5137" s="56" t="inlineStr">
        <is>
          <t>cambio de sensor posición del pedal del acelerador (app)</t>
        </is>
      </c>
      <c r="F5137" s="32" t="inlineStr">
        <is>
          <t>Unidad</t>
        </is>
      </c>
      <c r="G5137" s="35" t="inlineStr">
        <is>
          <t>suministro</t>
        </is>
      </c>
      <c r="H5137" s="159" t="n">
        <v>283330</v>
      </c>
      <c r="I5137" s="37" t="n">
        <v>158.91</v>
      </c>
      <c r="J5137" s="37" t="n">
        <v>151.76</v>
      </c>
      <c r="K5137" s="160">
        <f>H5137*(I5137/J5137)</f>
        <v/>
      </c>
      <c r="L5137" s="159" t="n">
        <v>672733.1681</v>
      </c>
      <c r="M5137" s="159" t="n">
        <v>653139</v>
      </c>
      <c r="N5137" s="159" t="n">
        <v>705390.12</v>
      </c>
      <c r="O5137" s="162">
        <f>MIN(K5137,L5137,M5137,N5137)</f>
        <v/>
      </c>
      <c r="P5137" s="162">
        <f>MAX(K5137,L5137,M5137,N5137)</f>
        <v/>
      </c>
      <c r="Q5137" s="162">
        <f>MEDIAN(K5137,L5137,M5137,N5137)</f>
        <v/>
      </c>
      <c r="R5137" s="162">
        <f>AVERAGE(K5137,L5137,M5137,N5137)</f>
        <v/>
      </c>
      <c r="S5137" s="162">
        <f>AVERAGE(O5137,Q5137)</f>
        <v/>
      </c>
      <c r="T5137" s="162">
        <f>AVERAGE(P5137,Q5137)</f>
        <v/>
      </c>
      <c r="U5137" s="41">
        <f>STDEVA(K5137,L5137,M5137,N5137)</f>
        <v/>
      </c>
      <c r="V5137" s="42">
        <f>U5137/Q5137</f>
        <v/>
      </c>
      <c r="W5137" s="43">
        <f>IF(X5137=O5137,"MENOR",IF(X5137=S5137,"PROM[MEN-MED]","PROMEDIO"))</f>
        <v/>
      </c>
      <c r="X5137" s="163">
        <f>IF(V5137&lt;=300%,O5137,IF(AND(V5137&gt;100%,V5137&lt;=150%),S5137,R5137))</f>
        <v/>
      </c>
      <c r="Y5137" s="162">
        <f>ROUND(X5137,0)</f>
        <v/>
      </c>
    </row>
    <row r="5138" ht="15.75" customHeight="1">
      <c r="B5138" s="32" t="inlineStr">
        <is>
          <t>5.36</t>
        </is>
      </c>
      <c r="C5138" s="32" t="n">
        <v>8714199</v>
      </c>
      <c r="D5138" s="59" t="inlineStr">
        <is>
          <t>CAMBIO DE SENSOR PRESIÓN DE ACEITE MOTOR</t>
        </is>
      </c>
      <c r="E5138" s="56" t="inlineStr">
        <is>
          <t>cambio de sensor presión de aceite motor</t>
        </is>
      </c>
      <c r="F5138" s="32" t="inlineStr">
        <is>
          <t>Unidad</t>
        </is>
      </c>
      <c r="G5138" s="35" t="inlineStr">
        <is>
          <t>suministro</t>
        </is>
      </c>
      <c r="H5138" s="159" t="n">
        <v>281603</v>
      </c>
      <c r="I5138" s="37" t="n">
        <v>158.91</v>
      </c>
      <c r="J5138" s="37" t="n">
        <v>151.76</v>
      </c>
      <c r="K5138" s="160">
        <f>H5138*(I5138/J5138)</f>
        <v/>
      </c>
      <c r="L5138" s="159" t="n">
        <v>685546.3741</v>
      </c>
      <c r="M5138" s="159" t="n">
        <v>665579</v>
      </c>
      <c r="N5138" s="159" t="n">
        <v>718825.3199999999</v>
      </c>
      <c r="O5138" s="162">
        <f>MIN(K5138,L5138,M5138,N5138)</f>
        <v/>
      </c>
      <c r="P5138" s="162">
        <f>MAX(K5138,L5138,M5138,N5138)</f>
        <v/>
      </c>
      <c r="Q5138" s="162">
        <f>MEDIAN(K5138,L5138,M5138,N5138)</f>
        <v/>
      </c>
      <c r="R5138" s="162">
        <f>AVERAGE(K5138,L5138,M5138,N5138)</f>
        <v/>
      </c>
      <c r="S5138" s="162">
        <f>AVERAGE(O5138,Q5138)</f>
        <v/>
      </c>
      <c r="T5138" s="162">
        <f>AVERAGE(P5138,Q5138)</f>
        <v/>
      </c>
      <c r="U5138" s="41">
        <f>STDEVA(K5138,L5138,M5138,N5138)</f>
        <v/>
      </c>
      <c r="V5138" s="42">
        <f>U5138/Q5138</f>
        <v/>
      </c>
      <c r="W5138" s="43">
        <f>IF(X5138=O5138,"MENOR",IF(X5138=S5138,"PROM[MEN-MED]","PROMEDIO"))</f>
        <v/>
      </c>
      <c r="X5138" s="163">
        <f>IF(V5138&lt;=300%,O5138,IF(AND(V5138&gt;100%,V5138&lt;=150%),S5138,R5138))</f>
        <v/>
      </c>
      <c r="Y5138" s="162">
        <f>ROUND(X5138,0)</f>
        <v/>
      </c>
    </row>
    <row r="5139" ht="15.75" customHeight="1">
      <c r="B5139" s="32" t="inlineStr">
        <is>
          <t>5.37</t>
        </is>
      </c>
      <c r="C5139" s="32" t="n">
        <v>8714199</v>
      </c>
      <c r="D5139" s="59" t="inlineStr">
        <is>
          <t>CAMBIO DE SENSOR SERVODIRECCIÓN</t>
        </is>
      </c>
      <c r="E5139" s="56" t="inlineStr">
        <is>
          <t>cambio de sensor servodirección</t>
        </is>
      </c>
      <c r="F5139" s="32" t="inlineStr">
        <is>
          <t>Unidad</t>
        </is>
      </c>
      <c r="G5139" s="35" t="inlineStr">
        <is>
          <t>suministro</t>
        </is>
      </c>
      <c r="H5139" s="159" t="n">
        <v>178501</v>
      </c>
      <c r="I5139" s="37" t="n">
        <v>158.91</v>
      </c>
      <c r="J5139" s="37" t="n">
        <v>151.76</v>
      </c>
      <c r="K5139" s="160">
        <f>H5139*(I5139/J5139)</f>
        <v/>
      </c>
      <c r="L5139" s="159" t="n">
        <v>685546.3741</v>
      </c>
      <c r="M5139" s="159" t="n">
        <v>665579</v>
      </c>
      <c r="N5139" s="159" t="n">
        <v>718825.3199999999</v>
      </c>
      <c r="O5139" s="162">
        <f>MIN(K5139,L5139,M5139,N5139)</f>
        <v/>
      </c>
      <c r="P5139" s="162">
        <f>MAX(K5139,L5139,M5139,N5139)</f>
        <v/>
      </c>
      <c r="Q5139" s="162">
        <f>MEDIAN(K5139,L5139,M5139,N5139)</f>
        <v/>
      </c>
      <c r="R5139" s="162">
        <f>AVERAGE(K5139,L5139,M5139,N5139)</f>
        <v/>
      </c>
      <c r="S5139" s="162">
        <f>AVERAGE(O5139,Q5139)</f>
        <v/>
      </c>
      <c r="T5139" s="162">
        <f>AVERAGE(P5139,Q5139)</f>
        <v/>
      </c>
      <c r="U5139" s="41">
        <f>STDEVA(K5139,L5139,M5139,N5139)</f>
        <v/>
      </c>
      <c r="V5139" s="42">
        <f>U5139/Q5139</f>
        <v/>
      </c>
      <c r="W5139" s="43">
        <f>IF(X5139=O5139,"MENOR",IF(X5139=S5139,"PROM[MEN-MED]","PROMEDIO"))</f>
        <v/>
      </c>
      <c r="X5139" s="163">
        <f>IF(V5139&lt;=300%,O5139,IF(AND(V5139&gt;100%,V5139&lt;=150%),S5139,R5139))</f>
        <v/>
      </c>
      <c r="Y5139" s="162">
        <f>ROUND(X5139,0)</f>
        <v/>
      </c>
    </row>
    <row r="5140" ht="15.75" customHeight="1">
      <c r="B5140" s="32" t="inlineStr">
        <is>
          <t>5.38</t>
        </is>
      </c>
      <c r="C5140" s="32" t="n">
        <v>8714199</v>
      </c>
      <c r="D5140" s="59" t="inlineStr">
        <is>
          <t>CAMBIO DE SWITCH DE ENCENDIDO</t>
        </is>
      </c>
      <c r="E5140" s="56" t="inlineStr">
        <is>
          <t>cambio de switch de encendido</t>
        </is>
      </c>
      <c r="F5140" s="32" t="inlineStr">
        <is>
          <t>Unidad</t>
        </is>
      </c>
      <c r="G5140" s="35" t="inlineStr">
        <is>
          <t>suministro</t>
        </is>
      </c>
      <c r="H5140" s="159" t="n">
        <v>314681</v>
      </c>
      <c r="I5140" s="37" t="n">
        <v>158.91</v>
      </c>
      <c r="J5140" s="37" t="n">
        <v>151.76</v>
      </c>
      <c r="K5140" s="160">
        <f>H5140*(I5140/J5140)</f>
        <v/>
      </c>
      <c r="L5140" s="159" t="n">
        <v>856933.2205000001</v>
      </c>
      <c r="M5140" s="159" t="n">
        <v>831974</v>
      </c>
      <c r="N5140" s="159" t="n">
        <v>898531.92</v>
      </c>
      <c r="O5140" s="162">
        <f>MIN(K5140,L5140,M5140,N5140)</f>
        <v/>
      </c>
      <c r="P5140" s="162">
        <f>MAX(K5140,L5140,M5140,N5140)</f>
        <v/>
      </c>
      <c r="Q5140" s="162">
        <f>MEDIAN(K5140,L5140,M5140,N5140)</f>
        <v/>
      </c>
      <c r="R5140" s="162">
        <f>AVERAGE(K5140,L5140,M5140,N5140)</f>
        <v/>
      </c>
      <c r="S5140" s="162">
        <f>AVERAGE(O5140,Q5140)</f>
        <v/>
      </c>
      <c r="T5140" s="162">
        <f>AVERAGE(P5140,Q5140)</f>
        <v/>
      </c>
      <c r="U5140" s="41">
        <f>STDEVA(K5140,L5140,M5140,N5140)</f>
        <v/>
      </c>
      <c r="V5140" s="42">
        <f>U5140/Q5140</f>
        <v/>
      </c>
      <c r="W5140" s="43">
        <f>IF(X5140=O5140,"MENOR",IF(X5140=S5140,"PROM[MEN-MED]","PROMEDIO"))</f>
        <v/>
      </c>
      <c r="X5140" s="163">
        <f>IF(V5140&lt;=300%,O5140,IF(AND(V5140&gt;100%,V5140&lt;=150%),S5140,R5140))</f>
        <v/>
      </c>
      <c r="Y5140" s="162">
        <f>ROUND(X5140,0)</f>
        <v/>
      </c>
    </row>
    <row r="5141" ht="15.75" customHeight="1">
      <c r="B5141" s="32" t="inlineStr">
        <is>
          <t>5.39</t>
        </is>
      </c>
      <c r="C5141" s="32" t="n">
        <v>8714199</v>
      </c>
      <c r="D5141" s="59" t="inlineStr">
        <is>
          <t>CAMBIO DE VÁLVULA RECIRCULACION DE GASES (EGR)</t>
        </is>
      </c>
      <c r="E5141" s="56" t="inlineStr">
        <is>
          <t>cambio de válvula recirculacion de gases (egr)</t>
        </is>
      </c>
      <c r="F5141" s="32" t="inlineStr">
        <is>
          <t>Unidad</t>
        </is>
      </c>
      <c r="G5141" s="35" t="inlineStr">
        <is>
          <t>suministro</t>
        </is>
      </c>
      <c r="H5141" s="159" t="n">
        <v>489354</v>
      </c>
      <c r="I5141" s="37" t="n">
        <v>158.91</v>
      </c>
      <c r="J5141" s="37" t="n">
        <v>151.76</v>
      </c>
      <c r="K5141" s="160">
        <f>H5141*(I5141/J5141)</f>
        <v/>
      </c>
      <c r="L5141" s="159" t="n">
        <v>1371093.7716</v>
      </c>
      <c r="M5141" s="159" t="n">
        <v>1331159</v>
      </c>
      <c r="N5141" s="159" t="n">
        <v>1437651.72</v>
      </c>
      <c r="O5141" s="162">
        <f>MIN(K5141,L5141,M5141,N5141)</f>
        <v/>
      </c>
      <c r="P5141" s="162">
        <f>MAX(K5141,L5141,M5141,N5141)</f>
        <v/>
      </c>
      <c r="Q5141" s="162">
        <f>MEDIAN(K5141,L5141,M5141,N5141)</f>
        <v/>
      </c>
      <c r="R5141" s="162">
        <f>AVERAGE(K5141,L5141,M5141,N5141)</f>
        <v/>
      </c>
      <c r="S5141" s="162">
        <f>AVERAGE(O5141,Q5141)</f>
        <v/>
      </c>
      <c r="T5141" s="162">
        <f>AVERAGE(P5141,Q5141)</f>
        <v/>
      </c>
      <c r="U5141" s="41">
        <f>STDEVA(K5141,L5141,M5141,N5141)</f>
        <v/>
      </c>
      <c r="V5141" s="42">
        <f>U5141/Q5141</f>
        <v/>
      </c>
      <c r="W5141" s="43">
        <f>IF(X5141=O5141,"MENOR",IF(X5141=S5141,"PROM[MEN-MED]","PROMEDIO"))</f>
        <v/>
      </c>
      <c r="X5141" s="163">
        <f>IF(V5141&lt;=300%,O5141,IF(AND(V5141&gt;100%,V5141&lt;=150%),S5141,R5141))</f>
        <v/>
      </c>
      <c r="Y5141" s="162">
        <f>ROUND(X5141,0)</f>
        <v/>
      </c>
    </row>
    <row r="5142" ht="15.75" customHeight="1">
      <c r="B5142" s="32" t="inlineStr">
        <is>
          <t>5.40</t>
        </is>
      </c>
      <c r="C5142" s="32" t="n">
        <v>8714199</v>
      </c>
      <c r="D5142" s="59" t="inlineStr">
        <is>
          <t xml:space="preserve">CAMBIO DE ECU DE LA RED MULTIPLEX DE LA CARROCERIA </t>
        </is>
      </c>
      <c r="E5142" s="56" t="inlineStr">
        <is>
          <t xml:space="preserve">cambio de ecu de la red multiplex de la carroceria </t>
        </is>
      </c>
      <c r="F5142" s="32" t="inlineStr">
        <is>
          <t>Unidad</t>
        </is>
      </c>
      <c r="G5142" s="35" t="inlineStr">
        <is>
          <t>suministro</t>
        </is>
      </c>
      <c r="H5142" s="159" t="n">
        <v>820743</v>
      </c>
      <c r="I5142" s="37" t="n">
        <v>158.91</v>
      </c>
      <c r="J5142" s="37" t="n">
        <v>151.76</v>
      </c>
      <c r="K5142" s="160">
        <f>H5142*(I5142/J5142)</f>
        <v/>
      </c>
      <c r="L5142" s="159" t="n">
        <v>989878.414</v>
      </c>
      <c r="M5142" s="159" t="n">
        <v>961047</v>
      </c>
      <c r="N5142" s="159" t="n">
        <v>1037930.76</v>
      </c>
      <c r="O5142" s="162">
        <f>MIN(K5142,L5142,M5142,N5142)</f>
        <v/>
      </c>
      <c r="P5142" s="162">
        <f>MAX(K5142,L5142,M5142,N5142)</f>
        <v/>
      </c>
      <c r="Q5142" s="162">
        <f>MEDIAN(K5142,L5142,M5142,N5142)</f>
        <v/>
      </c>
      <c r="R5142" s="162">
        <f>AVERAGE(K5142,L5142,M5142,N5142)</f>
        <v/>
      </c>
      <c r="S5142" s="162">
        <f>AVERAGE(O5142,Q5142)</f>
        <v/>
      </c>
      <c r="T5142" s="162">
        <f>AVERAGE(P5142,Q5142)</f>
        <v/>
      </c>
      <c r="U5142" s="41">
        <f>STDEVA(K5142,L5142,M5142,N5142)</f>
        <v/>
      </c>
      <c r="V5142" s="42">
        <f>U5142/Q5142</f>
        <v/>
      </c>
      <c r="W5142" s="43">
        <f>IF(X5142=O5142,"MENOR",IF(X5142=S5142,"PROM[MEN-MED]","PROMEDIO"))</f>
        <v/>
      </c>
      <c r="X5142" s="163">
        <f>IF(V5142&lt;=300%,O5142,IF(AND(V5142&gt;100%,V5142&lt;=150%),S5142,R5142))</f>
        <v/>
      </c>
      <c r="Y5142" s="162">
        <f>ROUND(X5142,0)</f>
        <v/>
      </c>
    </row>
    <row r="5143" ht="15.75" customHeight="1">
      <c r="B5143" s="32" t="inlineStr">
        <is>
          <t>5.41</t>
        </is>
      </c>
      <c r="C5143" s="32" t="n">
        <v>8714199</v>
      </c>
      <c r="D5143" s="59" t="inlineStr">
        <is>
          <t>CAMBIO DE ECU CONTROL DE DERRAPE (SELENOIDE DEL CILINDRO MAESTRO)</t>
        </is>
      </c>
      <c r="E5143" s="56" t="inlineStr">
        <is>
          <t>cambio de ecu control de derrape (selenoide del cilindro maestro)</t>
        </is>
      </c>
      <c r="F5143" s="32" t="inlineStr">
        <is>
          <t>Unidad</t>
        </is>
      </c>
      <c r="G5143" s="35" t="inlineStr">
        <is>
          <t>suministro</t>
        </is>
      </c>
      <c r="H5143" s="159" t="n">
        <v>820743</v>
      </c>
      <c r="I5143" s="37" t="n">
        <v>158.91</v>
      </c>
      <c r="J5143" s="37" t="n">
        <v>151.76</v>
      </c>
      <c r="K5143" s="160">
        <f>H5143*(I5143/J5143)</f>
        <v/>
      </c>
      <c r="L5143" s="159" t="n">
        <v>1018710.1743</v>
      </c>
      <c r="M5143" s="159" t="n">
        <v>989039</v>
      </c>
      <c r="N5143" s="159" t="n">
        <v>1068162.12</v>
      </c>
      <c r="O5143" s="162">
        <f>MIN(K5143,L5143,M5143,N5143)</f>
        <v/>
      </c>
      <c r="P5143" s="162">
        <f>MAX(K5143,L5143,M5143,N5143)</f>
        <v/>
      </c>
      <c r="Q5143" s="162">
        <f>MEDIAN(K5143,L5143,M5143,N5143)</f>
        <v/>
      </c>
      <c r="R5143" s="162">
        <f>AVERAGE(K5143,L5143,M5143,N5143)</f>
        <v/>
      </c>
      <c r="S5143" s="162">
        <f>AVERAGE(O5143,Q5143)</f>
        <v/>
      </c>
      <c r="T5143" s="162">
        <f>AVERAGE(P5143,Q5143)</f>
        <v/>
      </c>
      <c r="U5143" s="41">
        <f>STDEVA(K5143,L5143,M5143,N5143)</f>
        <v/>
      </c>
      <c r="V5143" s="42">
        <f>U5143/Q5143</f>
        <v/>
      </c>
      <c r="W5143" s="43">
        <f>IF(X5143=O5143,"MENOR",IF(X5143=S5143,"PROM[MEN-MED]","PROMEDIO"))</f>
        <v/>
      </c>
      <c r="X5143" s="163">
        <f>IF(V5143&lt;=300%,O5143,IF(AND(V5143&gt;100%,V5143&lt;=150%),S5143,R5143))</f>
        <v/>
      </c>
      <c r="Y5143" s="162">
        <f>ROUND(X5143,0)</f>
        <v/>
      </c>
    </row>
    <row r="5144" ht="15.75" customHeight="1">
      <c r="B5144" s="32" t="inlineStr">
        <is>
          <t>5.42</t>
        </is>
      </c>
      <c r="C5144" s="32" t="n">
        <v>8714199</v>
      </c>
      <c r="D5144" s="59" t="inlineStr">
        <is>
          <t xml:space="preserve">CAMBIO DE CONJUNTO DEL JUEGO DE INSTRUMENTOS </t>
        </is>
      </c>
      <c r="E5144" s="56" t="inlineStr">
        <is>
          <t xml:space="preserve">cambio de conjunto del juego de instrumentos </t>
        </is>
      </c>
      <c r="F5144" s="32" t="inlineStr">
        <is>
          <t>Unidad</t>
        </is>
      </c>
      <c r="G5144" s="35" t="inlineStr">
        <is>
          <t>suministro</t>
        </is>
      </c>
      <c r="H5144" s="159" t="n">
        <v>820743</v>
      </c>
      <c r="I5144" s="37" t="n">
        <v>158.91</v>
      </c>
      <c r="J5144" s="37" t="n">
        <v>151.76</v>
      </c>
      <c r="K5144" s="160">
        <f>H5144*(I5144/J5144)</f>
        <v/>
      </c>
      <c r="L5144" s="159" t="n">
        <v>1018710.1743</v>
      </c>
      <c r="M5144" s="159" t="n">
        <v>989039</v>
      </c>
      <c r="N5144" s="159" t="n">
        <v>1068162.12</v>
      </c>
      <c r="O5144" s="162">
        <f>MIN(K5144,L5144,M5144,N5144)</f>
        <v/>
      </c>
      <c r="P5144" s="162">
        <f>MAX(K5144,L5144,M5144,N5144)</f>
        <v/>
      </c>
      <c r="Q5144" s="162">
        <f>MEDIAN(K5144,L5144,M5144,N5144)</f>
        <v/>
      </c>
      <c r="R5144" s="162">
        <f>AVERAGE(K5144,L5144,M5144,N5144)</f>
        <v/>
      </c>
      <c r="S5144" s="162">
        <f>AVERAGE(O5144,Q5144)</f>
        <v/>
      </c>
      <c r="T5144" s="162">
        <f>AVERAGE(P5144,Q5144)</f>
        <v/>
      </c>
      <c r="U5144" s="41">
        <f>STDEVA(K5144,L5144,M5144,N5144)</f>
        <v/>
      </c>
      <c r="V5144" s="42">
        <f>U5144/Q5144</f>
        <v/>
      </c>
      <c r="W5144" s="43">
        <f>IF(X5144=O5144,"MENOR",IF(X5144=S5144,"PROM[MEN-MED]","PROMEDIO"))</f>
        <v/>
      </c>
      <c r="X5144" s="163">
        <f>IF(V5144&lt;=300%,O5144,IF(AND(V5144&gt;100%,V5144&lt;=150%),S5144,R5144))</f>
        <v/>
      </c>
      <c r="Y5144" s="162">
        <f>ROUND(X5144,0)</f>
        <v/>
      </c>
    </row>
    <row r="5145" ht="15.75" customHeight="1">
      <c r="B5145" s="32" t="inlineStr">
        <is>
          <t>5.43</t>
        </is>
      </c>
      <c r="C5145" s="32" t="n">
        <v>8714199</v>
      </c>
      <c r="D5145" s="59" t="inlineStr">
        <is>
          <t>CAMBIO DE SENSOR DEL ANGULO DE DIRECCION (SUBCONJUNTO DELCABLE ESPIRAL)</t>
        </is>
      </c>
      <c r="E5145" s="56" t="inlineStr">
        <is>
          <t>cambio de sensor del angulo de direccion (subconjunto delcable espiral)</t>
        </is>
      </c>
      <c r="F5145" s="32" t="inlineStr">
        <is>
          <t>Unidad</t>
        </is>
      </c>
      <c r="G5145" s="35" t="inlineStr">
        <is>
          <t>suministro</t>
        </is>
      </c>
      <c r="H5145" s="159" t="n">
        <v>820743</v>
      </c>
      <c r="I5145" s="37" t="n">
        <v>158.91</v>
      </c>
      <c r="J5145" s="37" t="n">
        <v>151.76</v>
      </c>
      <c r="K5145" s="160">
        <f>H5145*(I5145/J5145)</f>
        <v/>
      </c>
      <c r="L5145" s="159" t="n">
        <v>989878.414</v>
      </c>
      <c r="M5145" s="159" t="n">
        <v>961047</v>
      </c>
      <c r="N5145" s="159" t="n">
        <v>1037930.76</v>
      </c>
      <c r="O5145" s="162">
        <f>MIN(K5145,L5145,M5145,N5145)</f>
        <v/>
      </c>
      <c r="P5145" s="162">
        <f>MAX(K5145,L5145,M5145,N5145)</f>
        <v/>
      </c>
      <c r="Q5145" s="162">
        <f>MEDIAN(K5145,L5145,M5145,N5145)</f>
        <v/>
      </c>
      <c r="R5145" s="162">
        <f>AVERAGE(K5145,L5145,M5145,N5145)</f>
        <v/>
      </c>
      <c r="S5145" s="162">
        <f>AVERAGE(O5145,Q5145)</f>
        <v/>
      </c>
      <c r="T5145" s="162">
        <f>AVERAGE(P5145,Q5145)</f>
        <v/>
      </c>
      <c r="U5145" s="41">
        <f>STDEVA(K5145,L5145,M5145,N5145)</f>
        <v/>
      </c>
      <c r="V5145" s="42">
        <f>U5145/Q5145</f>
        <v/>
      </c>
      <c r="W5145" s="43">
        <f>IF(X5145=O5145,"MENOR",IF(X5145=S5145,"PROM[MEN-MED]","PROMEDIO"))</f>
        <v/>
      </c>
      <c r="X5145" s="163">
        <f>IF(V5145&lt;=300%,O5145,IF(AND(V5145&gt;100%,V5145&lt;=150%),S5145,R5145))</f>
        <v/>
      </c>
      <c r="Y5145" s="162">
        <f>ROUND(X5145,0)</f>
        <v/>
      </c>
    </row>
    <row r="5146" ht="15.75" customHeight="1">
      <c r="B5146" s="32" t="inlineStr">
        <is>
          <t>5.44</t>
        </is>
      </c>
      <c r="C5146" s="32" t="n">
        <v>8714199</v>
      </c>
      <c r="D5146" s="59" t="inlineStr">
        <is>
          <t>CAMBIO DE CONJUNTO DEL RECEPTOR DE RADIO Y PANTALLA</t>
        </is>
      </c>
      <c r="E5146" s="56" t="inlineStr">
        <is>
          <t>cambio de conjunto del receptor de radio y pantalla</t>
        </is>
      </c>
      <c r="F5146" s="32" t="inlineStr">
        <is>
          <t>Unidad</t>
        </is>
      </c>
      <c r="G5146" s="35" t="inlineStr">
        <is>
          <t>suministro</t>
        </is>
      </c>
      <c r="H5146" s="159" t="n">
        <v>820743</v>
      </c>
      <c r="I5146" s="37" t="n">
        <v>158.91</v>
      </c>
      <c r="J5146" s="37" t="n">
        <v>151.76</v>
      </c>
      <c r="K5146" s="160">
        <f>H5146*(I5146/J5146)</f>
        <v/>
      </c>
      <c r="L5146" s="159" t="n">
        <v>1009099.2345</v>
      </c>
      <c r="M5146" s="159" t="n">
        <v>979708</v>
      </c>
      <c r="N5146" s="159" t="n">
        <v>1058084.64</v>
      </c>
      <c r="O5146" s="162">
        <f>MIN(K5146,L5146,M5146,N5146)</f>
        <v/>
      </c>
      <c r="P5146" s="162">
        <f>MAX(K5146,L5146,M5146,N5146)</f>
        <v/>
      </c>
      <c r="Q5146" s="162">
        <f>MEDIAN(K5146,L5146,M5146,N5146)</f>
        <v/>
      </c>
      <c r="R5146" s="162">
        <f>AVERAGE(K5146,L5146,M5146,N5146)</f>
        <v/>
      </c>
      <c r="S5146" s="162">
        <f>AVERAGE(O5146,Q5146)</f>
        <v/>
      </c>
      <c r="T5146" s="162">
        <f>AVERAGE(P5146,Q5146)</f>
        <v/>
      </c>
      <c r="U5146" s="41">
        <f>STDEVA(K5146,L5146,M5146,N5146)</f>
        <v/>
      </c>
      <c r="V5146" s="42">
        <f>U5146/Q5146</f>
        <v/>
      </c>
      <c r="W5146" s="43">
        <f>IF(X5146=O5146,"MENOR",IF(X5146=S5146,"PROM[MEN-MED]","PROMEDIO"))</f>
        <v/>
      </c>
      <c r="X5146" s="163">
        <f>IF(V5146&lt;=300%,O5146,IF(AND(V5146&gt;100%,V5146&lt;=150%),S5146,R5146))</f>
        <v/>
      </c>
      <c r="Y5146" s="162">
        <f>ROUND(X5146,0)</f>
        <v/>
      </c>
    </row>
    <row r="5147" ht="15.75" customHeight="1">
      <c r="B5147" s="32" t="inlineStr">
        <is>
          <t>5.45</t>
        </is>
      </c>
      <c r="C5147" s="32" t="n">
        <v>8714199</v>
      </c>
      <c r="D5147" s="59" t="inlineStr">
        <is>
          <t>CAMBIO DE ECU DE CONTROL DE LA TRACCION DE LAS CUATRO RUEDAS *2</t>
        </is>
      </c>
      <c r="E5147" s="56" t="inlineStr">
        <is>
          <t>cambio de ecu de control de la traccion de las cuatro ruedas *2</t>
        </is>
      </c>
      <c r="F5147" s="32" t="inlineStr">
        <is>
          <t>Unidad</t>
        </is>
      </c>
      <c r="G5147" s="35" t="inlineStr">
        <is>
          <t>suministro</t>
        </is>
      </c>
      <c r="H5147" s="159" t="n">
        <v>820743</v>
      </c>
      <c r="I5147" s="37" t="n">
        <v>158.91</v>
      </c>
      <c r="J5147" s="37" t="n">
        <v>151.76</v>
      </c>
      <c r="K5147" s="160">
        <f>H5147*(I5147/J5147)</f>
        <v/>
      </c>
      <c r="L5147" s="159" t="n">
        <v>1028320.0669</v>
      </c>
      <c r="M5147" s="159" t="n">
        <v>998369</v>
      </c>
      <c r="N5147" s="159" t="n">
        <v>1078238.52</v>
      </c>
      <c r="O5147" s="162">
        <f>MIN(K5147,L5147,M5147,N5147)</f>
        <v/>
      </c>
      <c r="P5147" s="162">
        <f>MAX(K5147,L5147,M5147,N5147)</f>
        <v/>
      </c>
      <c r="Q5147" s="162">
        <f>MEDIAN(K5147,L5147,M5147,N5147)</f>
        <v/>
      </c>
      <c r="R5147" s="162">
        <f>AVERAGE(K5147,L5147,M5147,N5147)</f>
        <v/>
      </c>
      <c r="S5147" s="162">
        <f>AVERAGE(O5147,Q5147)</f>
        <v/>
      </c>
      <c r="T5147" s="162">
        <f>AVERAGE(P5147,Q5147)</f>
        <v/>
      </c>
      <c r="U5147" s="41">
        <f>STDEVA(K5147,L5147,M5147,N5147)</f>
        <v/>
      </c>
      <c r="V5147" s="42">
        <f>U5147/Q5147</f>
        <v/>
      </c>
      <c r="W5147" s="43">
        <f>IF(X5147=O5147,"MENOR",IF(X5147=S5147,"PROM[MEN-MED]","PROMEDIO"))</f>
        <v/>
      </c>
      <c r="X5147" s="163">
        <f>IF(V5147&lt;=300%,O5147,IF(AND(V5147&gt;100%,V5147&lt;=150%),S5147,R5147))</f>
        <v/>
      </c>
      <c r="Y5147" s="162">
        <f>ROUND(X5147,0)</f>
        <v/>
      </c>
    </row>
    <row r="5148" ht="15.75" customHeight="1">
      <c r="B5148" s="32" t="inlineStr">
        <is>
          <t>5.46</t>
        </is>
      </c>
      <c r="C5148" s="32" t="n">
        <v>8714199</v>
      </c>
      <c r="D5148" s="59" t="inlineStr">
        <is>
          <t>CAMBIO DE ECM</t>
        </is>
      </c>
      <c r="E5148" s="56" t="inlineStr">
        <is>
          <t>cambio de ecm</t>
        </is>
      </c>
      <c r="F5148" s="32" t="inlineStr">
        <is>
          <t>Unidad</t>
        </is>
      </c>
      <c r="G5148" s="35" t="inlineStr">
        <is>
          <t>suministro</t>
        </is>
      </c>
      <c r="H5148" s="159" t="n">
        <v>820743</v>
      </c>
      <c r="I5148" s="37" t="n">
        <v>158.91</v>
      </c>
      <c r="J5148" s="37" t="n">
        <v>151.76</v>
      </c>
      <c r="K5148" s="160">
        <f>H5148*(I5148/J5148)</f>
        <v/>
      </c>
      <c r="L5148" s="159" t="n">
        <v>999488.3066</v>
      </c>
      <c r="M5148" s="159" t="n">
        <v>970377</v>
      </c>
      <c r="N5148" s="159" t="n">
        <v>1048007.16</v>
      </c>
      <c r="O5148" s="162">
        <f>MIN(K5148,L5148,M5148,N5148)</f>
        <v/>
      </c>
      <c r="P5148" s="162">
        <f>MAX(K5148,L5148,M5148,N5148)</f>
        <v/>
      </c>
      <c r="Q5148" s="162">
        <f>MEDIAN(K5148,L5148,M5148,N5148)</f>
        <v/>
      </c>
      <c r="R5148" s="162">
        <f>AVERAGE(K5148,L5148,M5148,N5148)</f>
        <v/>
      </c>
      <c r="S5148" s="162">
        <f>AVERAGE(O5148,Q5148)</f>
        <v/>
      </c>
      <c r="T5148" s="162">
        <f>AVERAGE(P5148,Q5148)</f>
        <v/>
      </c>
      <c r="U5148" s="41">
        <f>STDEVA(K5148,L5148,M5148,N5148)</f>
        <v/>
      </c>
      <c r="V5148" s="42">
        <f>U5148/Q5148</f>
        <v/>
      </c>
      <c r="W5148" s="43">
        <f>IF(X5148=O5148,"MENOR",IF(X5148=S5148,"PROM[MEN-MED]","PROMEDIO"))</f>
        <v/>
      </c>
      <c r="X5148" s="163">
        <f>IF(V5148&lt;=300%,O5148,IF(AND(V5148&gt;100%,V5148&lt;=150%),S5148,R5148))</f>
        <v/>
      </c>
      <c r="Y5148" s="162">
        <f>ROUND(X5148,0)</f>
        <v/>
      </c>
    </row>
    <row r="5149" ht="15.75" customHeight="1">
      <c r="B5149" s="32" t="inlineStr">
        <is>
          <t>5.47</t>
        </is>
      </c>
      <c r="C5149" s="32" t="n">
        <v>8714199</v>
      </c>
      <c r="D5149" s="59" t="inlineStr">
        <is>
          <t xml:space="preserve">CAMBIO DE CONJUNTO DE LA ECU DE LA SERVODIRECCION </t>
        </is>
      </c>
      <c r="E5149" s="56" t="inlineStr">
        <is>
          <t xml:space="preserve">cambio de conjunto de la ecu de la servodireccion </t>
        </is>
      </c>
      <c r="F5149" s="32" t="inlineStr">
        <is>
          <t>Unidad</t>
        </is>
      </c>
      <c r="G5149" s="35" t="inlineStr">
        <is>
          <t>suministro</t>
        </is>
      </c>
      <c r="H5149" s="159" t="n">
        <v>820743</v>
      </c>
      <c r="I5149" s="37" t="n">
        <v>158.91</v>
      </c>
      <c r="J5149" s="37" t="n">
        <v>151.76</v>
      </c>
      <c r="K5149" s="160">
        <f>H5149*(I5149/J5149)</f>
        <v/>
      </c>
      <c r="L5149" s="159" t="n">
        <v>1028320.0669</v>
      </c>
      <c r="M5149" s="159" t="n">
        <v>998369</v>
      </c>
      <c r="N5149" s="159" t="n">
        <v>1078238.52</v>
      </c>
      <c r="O5149" s="162">
        <f>MIN(K5149,L5149,M5149,N5149)</f>
        <v/>
      </c>
      <c r="P5149" s="162">
        <f>MAX(K5149,L5149,M5149,N5149)</f>
        <v/>
      </c>
      <c r="Q5149" s="162">
        <f>MEDIAN(K5149,L5149,M5149,N5149)</f>
        <v/>
      </c>
      <c r="R5149" s="162">
        <f>AVERAGE(K5149,L5149,M5149,N5149)</f>
        <v/>
      </c>
      <c r="S5149" s="162">
        <f>AVERAGE(O5149,Q5149)</f>
        <v/>
      </c>
      <c r="T5149" s="162">
        <f>AVERAGE(P5149,Q5149)</f>
        <v/>
      </c>
      <c r="U5149" s="41">
        <f>STDEVA(K5149,L5149,M5149,N5149)</f>
        <v/>
      </c>
      <c r="V5149" s="42">
        <f>U5149/Q5149</f>
        <v/>
      </c>
      <c r="W5149" s="43">
        <f>IF(X5149=O5149,"MENOR",IF(X5149=S5149,"PROM[MEN-MED]","PROMEDIO"))</f>
        <v/>
      </c>
      <c r="X5149" s="163">
        <f>IF(V5149&lt;=300%,O5149,IF(AND(V5149&gt;100%,V5149&lt;=150%),S5149,R5149))</f>
        <v/>
      </c>
      <c r="Y5149" s="162">
        <f>ROUND(X5149,0)</f>
        <v/>
      </c>
    </row>
    <row r="5150" ht="15.75" customHeight="1">
      <c r="B5150" s="32" t="inlineStr">
        <is>
          <t>5.48</t>
        </is>
      </c>
      <c r="C5150" s="32" t="n">
        <v>8714199</v>
      </c>
      <c r="D5150" s="59" t="inlineStr">
        <is>
          <t>CAMBIO DE CONJUNTO DEL AMPLIFICADOR DEL AIRE ACONDICIONADO</t>
        </is>
      </c>
      <c r="E5150" s="56" t="inlineStr">
        <is>
          <t>cambio de conjunto del amplificador del aire acondicionado</t>
        </is>
      </c>
      <c r="F5150" s="32" t="inlineStr">
        <is>
          <t>Unidad</t>
        </is>
      </c>
      <c r="G5150" s="35" t="inlineStr">
        <is>
          <t>suministro</t>
        </is>
      </c>
      <c r="H5150" s="159" t="n">
        <v>683953</v>
      </c>
      <c r="I5150" s="37" t="n">
        <v>158.91</v>
      </c>
      <c r="J5150" s="37" t="n">
        <v>151.76</v>
      </c>
      <c r="K5150" s="160">
        <f>H5150*(I5150/J5150)</f>
        <v/>
      </c>
      <c r="L5150" s="159" t="n">
        <v>840915.6896</v>
      </c>
      <c r="M5150" s="159" t="n">
        <v>816423</v>
      </c>
      <c r="N5150" s="159" t="n">
        <v>881736.84</v>
      </c>
      <c r="O5150" s="162">
        <f>MIN(K5150,L5150,M5150,N5150)</f>
        <v/>
      </c>
      <c r="P5150" s="162">
        <f>MAX(K5150,L5150,M5150,N5150)</f>
        <v/>
      </c>
      <c r="Q5150" s="162">
        <f>MEDIAN(K5150,L5150,M5150,N5150)</f>
        <v/>
      </c>
      <c r="R5150" s="162">
        <f>AVERAGE(K5150,L5150,M5150,N5150)</f>
        <v/>
      </c>
      <c r="S5150" s="162">
        <f>AVERAGE(O5150,Q5150)</f>
        <v/>
      </c>
      <c r="T5150" s="162">
        <f>AVERAGE(P5150,Q5150)</f>
        <v/>
      </c>
      <c r="U5150" s="41">
        <f>STDEVA(K5150,L5150,M5150,N5150)</f>
        <v/>
      </c>
      <c r="V5150" s="42">
        <f>U5150/Q5150</f>
        <v/>
      </c>
      <c r="W5150" s="43">
        <f>IF(X5150=O5150,"MENOR",IF(X5150=S5150,"PROM[MEN-MED]","PROMEDIO"))</f>
        <v/>
      </c>
      <c r="X5150" s="163">
        <f>IF(V5150&lt;=300%,O5150,IF(AND(V5150&gt;100%,V5150&lt;=150%),S5150,R5150))</f>
        <v/>
      </c>
      <c r="Y5150" s="162">
        <f>ROUND(X5150,0)</f>
        <v/>
      </c>
    </row>
    <row r="5151" ht="15.75" customHeight="1">
      <c r="B5151" s="32" t="inlineStr">
        <is>
          <t>5.49</t>
        </is>
      </c>
      <c r="C5151" s="32" t="n">
        <v>8714199</v>
      </c>
      <c r="D5151" s="59" t="inlineStr">
        <is>
          <t xml:space="preserve">CAMBIO DE CONJUNTO DEL SENSOR DE VELOCIDAD DE DERRAPE </t>
        </is>
      </c>
      <c r="E5151" s="56" t="inlineStr">
        <is>
          <t xml:space="preserve">cambio de conjunto del sensor de velocidad de derrape </t>
        </is>
      </c>
      <c r="F5151" s="32" t="inlineStr">
        <is>
          <t>Unidad</t>
        </is>
      </c>
      <c r="G5151" s="35" t="inlineStr">
        <is>
          <t>suministro</t>
        </is>
      </c>
      <c r="H5151" s="159" t="n">
        <v>410372</v>
      </c>
      <c r="I5151" s="37" t="n">
        <v>158.91</v>
      </c>
      <c r="J5151" s="37" t="n">
        <v>151.76</v>
      </c>
      <c r="K5151" s="160">
        <f>H5151*(I5151/J5151)</f>
        <v/>
      </c>
      <c r="L5151" s="159" t="n">
        <v>499744.665</v>
      </c>
      <c r="M5151" s="159" t="n">
        <v>485189</v>
      </c>
      <c r="N5151" s="159" t="n">
        <v>524004.12</v>
      </c>
      <c r="O5151" s="162">
        <f>MIN(K5151,L5151,M5151,N5151)</f>
        <v/>
      </c>
      <c r="P5151" s="162">
        <f>MAX(K5151,L5151,M5151,N5151)</f>
        <v/>
      </c>
      <c r="Q5151" s="162">
        <f>MEDIAN(K5151,L5151,M5151,N5151)</f>
        <v/>
      </c>
      <c r="R5151" s="162">
        <f>AVERAGE(K5151,L5151,M5151,N5151)</f>
        <v/>
      </c>
      <c r="S5151" s="162">
        <f>AVERAGE(O5151,Q5151)</f>
        <v/>
      </c>
      <c r="T5151" s="162">
        <f>AVERAGE(P5151,Q5151)</f>
        <v/>
      </c>
      <c r="U5151" s="41">
        <f>STDEVA(K5151,L5151,M5151,N5151)</f>
        <v/>
      </c>
      <c r="V5151" s="42">
        <f>U5151/Q5151</f>
        <v/>
      </c>
      <c r="W5151" s="43">
        <f>IF(X5151=O5151,"MENOR",IF(X5151=S5151,"PROM[MEN-MED]","PROMEDIO"))</f>
        <v/>
      </c>
      <c r="X5151" s="163">
        <f>IF(V5151&lt;=300%,O5151,IF(AND(V5151&gt;100%,V5151&lt;=150%),S5151,R5151))</f>
        <v/>
      </c>
      <c r="Y5151" s="162">
        <f>ROUND(X5151,0)</f>
        <v/>
      </c>
    </row>
    <row r="5152" ht="15.75" customHeight="1">
      <c r="B5152" s="32" t="inlineStr">
        <is>
          <t>5.50</t>
        </is>
      </c>
      <c r="C5152" s="32" t="n">
        <v>8714199</v>
      </c>
      <c r="D5152" s="59" t="inlineStr">
        <is>
          <t xml:space="preserve">CAMBIO DE CONJUNTO DEL SENSOR DE AIR BAG </t>
        </is>
      </c>
      <c r="E5152" s="56" t="inlineStr">
        <is>
          <t xml:space="preserve">cambio de conjunto del sensor de air bag </t>
        </is>
      </c>
      <c r="F5152" s="32" t="inlineStr">
        <is>
          <t>Unidad</t>
        </is>
      </c>
      <c r="G5152" s="35" t="inlineStr">
        <is>
          <t>suministro</t>
        </is>
      </c>
      <c r="H5152" s="159" t="n">
        <v>410372</v>
      </c>
      <c r="I5152" s="37" t="n">
        <v>158.91</v>
      </c>
      <c r="J5152" s="37" t="n">
        <v>151.76</v>
      </c>
      <c r="K5152" s="160">
        <f>H5152*(I5152/J5152)</f>
        <v/>
      </c>
      <c r="L5152" s="159" t="n">
        <v>504549.6232</v>
      </c>
      <c r="M5152" s="159" t="n">
        <v>489854</v>
      </c>
      <c r="N5152" s="159" t="n">
        <v>529042.3199999999</v>
      </c>
      <c r="O5152" s="162">
        <f>MIN(K5152,L5152,M5152,N5152)</f>
        <v/>
      </c>
      <c r="P5152" s="162">
        <f>MAX(K5152,L5152,M5152,N5152)</f>
        <v/>
      </c>
      <c r="Q5152" s="162">
        <f>MEDIAN(K5152,L5152,M5152,N5152)</f>
        <v/>
      </c>
      <c r="R5152" s="162">
        <f>AVERAGE(K5152,L5152,M5152,N5152)</f>
        <v/>
      </c>
      <c r="S5152" s="162">
        <f>AVERAGE(O5152,Q5152)</f>
        <v/>
      </c>
      <c r="T5152" s="162">
        <f>AVERAGE(P5152,Q5152)</f>
        <v/>
      </c>
      <c r="U5152" s="41">
        <f>STDEVA(K5152,L5152,M5152,N5152)</f>
        <v/>
      </c>
      <c r="V5152" s="42">
        <f>U5152/Q5152</f>
        <v/>
      </c>
      <c r="W5152" s="43">
        <f>IF(X5152=O5152,"MENOR",IF(X5152=S5152,"PROM[MEN-MED]","PROMEDIO"))</f>
        <v/>
      </c>
      <c r="X5152" s="163">
        <f>IF(V5152&lt;=300%,O5152,IF(AND(V5152&gt;100%,V5152&lt;=150%),S5152,R5152))</f>
        <v/>
      </c>
      <c r="Y5152" s="162">
        <f>ROUND(X5152,0)</f>
        <v/>
      </c>
    </row>
    <row r="5153" ht="15.75" customHeight="1">
      <c r="B5153" s="32" t="inlineStr">
        <is>
          <t>5.51</t>
        </is>
      </c>
      <c r="C5153" s="32" t="n">
        <v>8714199</v>
      </c>
      <c r="D5153" s="59" t="inlineStr">
        <is>
          <t xml:space="preserve">CAMBIO DE CONJUNTO DEL BLOQUE DE EMPALMES DEL LADO DEL CONDUCTOR </t>
        </is>
      </c>
      <c r="E5153" s="56" t="inlineStr">
        <is>
          <t xml:space="preserve">cambio de conjunto del bloque de empalmes del lado del conductor </t>
        </is>
      </c>
      <c r="F5153" s="32" t="inlineStr">
        <is>
          <t>Unidad</t>
        </is>
      </c>
      <c r="G5153" s="35" t="inlineStr">
        <is>
          <t>suministro</t>
        </is>
      </c>
      <c r="H5153" s="159" t="n">
        <v>410372</v>
      </c>
      <c r="I5153" s="37" t="n">
        <v>158.91</v>
      </c>
      <c r="J5153" s="37" t="n">
        <v>151.76</v>
      </c>
      <c r="K5153" s="160">
        <f>H5153*(I5153/J5153)</f>
        <v/>
      </c>
      <c r="L5153" s="159" t="n">
        <v>509354.5695</v>
      </c>
      <c r="M5153" s="159" t="n">
        <v>494519</v>
      </c>
      <c r="N5153" s="159" t="n">
        <v>534080.52</v>
      </c>
      <c r="O5153" s="162">
        <f>MIN(K5153,L5153,M5153,N5153)</f>
        <v/>
      </c>
      <c r="P5153" s="162">
        <f>MAX(K5153,L5153,M5153,N5153)</f>
        <v/>
      </c>
      <c r="Q5153" s="162">
        <f>MEDIAN(K5153,L5153,M5153,N5153)</f>
        <v/>
      </c>
      <c r="R5153" s="162">
        <f>AVERAGE(K5153,L5153,M5153,N5153)</f>
        <v/>
      </c>
      <c r="S5153" s="162">
        <f>AVERAGE(O5153,Q5153)</f>
        <v/>
      </c>
      <c r="T5153" s="162">
        <f>AVERAGE(P5153,Q5153)</f>
        <v/>
      </c>
      <c r="U5153" s="41">
        <f>STDEVA(K5153,L5153,M5153,N5153)</f>
        <v/>
      </c>
      <c r="V5153" s="42">
        <f>U5153/Q5153</f>
        <v/>
      </c>
      <c r="W5153" s="43">
        <f>IF(X5153=O5153,"MENOR",IF(X5153=S5153,"PROM[MEN-MED]","PROMEDIO"))</f>
        <v/>
      </c>
      <c r="X5153" s="163">
        <f>IF(V5153&lt;=300%,O5153,IF(AND(V5153&gt;100%,V5153&lt;=150%),S5153,R5153))</f>
        <v/>
      </c>
      <c r="Y5153" s="162">
        <f>ROUND(X5153,0)</f>
        <v/>
      </c>
    </row>
    <row r="5154" ht="15.75" customHeight="1">
      <c r="B5154" s="32" t="inlineStr">
        <is>
          <t>5.52</t>
        </is>
      </c>
      <c r="C5154" s="32" t="n">
        <v>8714199</v>
      </c>
      <c r="D5154" s="59" t="inlineStr">
        <is>
          <t>CAMBIO DE CONJUNTO INTERRUPTOR MAESTRO DE LA RED MULTIPLEX</t>
        </is>
      </c>
      <c r="E5154" s="56" t="inlineStr">
        <is>
          <t>cambio de conjunto interruptor maestro de la red multiplex</t>
        </is>
      </c>
      <c r="F5154" s="32" t="inlineStr">
        <is>
          <t>Unidad</t>
        </is>
      </c>
      <c r="G5154" s="35" t="inlineStr">
        <is>
          <t>suministro</t>
        </is>
      </c>
      <c r="H5154" s="159" t="n">
        <v>538118</v>
      </c>
      <c r="I5154" s="37" t="n">
        <v>158.91</v>
      </c>
      <c r="J5154" s="37" t="n">
        <v>151.76</v>
      </c>
      <c r="K5154" s="160">
        <f>H5154*(I5154/J5154)</f>
        <v/>
      </c>
      <c r="L5154" s="159" t="n">
        <v>659918.9387000001</v>
      </c>
      <c r="M5154" s="159" t="n">
        <v>640698</v>
      </c>
      <c r="N5154" s="159" t="n">
        <v>691953.84</v>
      </c>
      <c r="O5154" s="162">
        <f>MIN(K5154,L5154,M5154,N5154)</f>
        <v/>
      </c>
      <c r="P5154" s="162">
        <f>MAX(K5154,L5154,M5154,N5154)</f>
        <v/>
      </c>
      <c r="Q5154" s="162">
        <f>MEDIAN(K5154,L5154,M5154,N5154)</f>
        <v/>
      </c>
      <c r="R5154" s="162">
        <f>AVERAGE(K5154,L5154,M5154,N5154)</f>
        <v/>
      </c>
      <c r="S5154" s="162">
        <f>AVERAGE(O5154,Q5154)</f>
        <v/>
      </c>
      <c r="T5154" s="162">
        <f>AVERAGE(P5154,Q5154)</f>
        <v/>
      </c>
      <c r="U5154" s="41">
        <f>STDEVA(K5154,L5154,M5154,N5154)</f>
        <v/>
      </c>
      <c r="V5154" s="42">
        <f>U5154/Q5154</f>
        <v/>
      </c>
      <c r="W5154" s="43">
        <f>IF(X5154=O5154,"MENOR",IF(X5154=S5154,"PROM[MEN-MED]","PROMEDIO"))</f>
        <v/>
      </c>
      <c r="X5154" s="163">
        <f>IF(V5154&lt;=300%,O5154,IF(AND(V5154&gt;100%,V5154&lt;=150%),S5154,R5154))</f>
        <v/>
      </c>
      <c r="Y5154" s="162">
        <f>ROUND(X5154,0)</f>
        <v/>
      </c>
    </row>
    <row r="5155" ht="15.75" customHeight="1">
      <c r="B5155" s="32" t="inlineStr">
        <is>
          <t>5.53</t>
        </is>
      </c>
      <c r="C5155" s="32" t="n">
        <v>8714199</v>
      </c>
      <c r="D5155" s="59" t="inlineStr">
        <is>
          <t xml:space="preserve">CAMBIO DE ECU DEL TECHO DESLIZANTE </t>
        </is>
      </c>
      <c r="E5155" s="56" t="inlineStr">
        <is>
          <t xml:space="preserve">cambio de ecu del techo deslizante </t>
        </is>
      </c>
      <c r="F5155" s="32" t="inlineStr">
        <is>
          <t>Unidad</t>
        </is>
      </c>
      <c r="G5155" s="35" t="inlineStr">
        <is>
          <t>suministro</t>
        </is>
      </c>
      <c r="H5155" s="159" t="n">
        <v>820743</v>
      </c>
      <c r="I5155" s="37" t="n">
        <v>158.91</v>
      </c>
      <c r="J5155" s="37" t="n">
        <v>151.76</v>
      </c>
      <c r="K5155" s="160">
        <f>H5155*(I5155/J5155)</f>
        <v/>
      </c>
      <c r="L5155" s="159" t="n">
        <v>989878.414</v>
      </c>
      <c r="M5155" s="159" t="n">
        <v>961047</v>
      </c>
      <c r="N5155" s="159" t="n">
        <v>1037930.76</v>
      </c>
      <c r="O5155" s="162">
        <f>MIN(K5155,L5155,M5155,N5155)</f>
        <v/>
      </c>
      <c r="P5155" s="162">
        <f>MAX(K5155,L5155,M5155,N5155)</f>
        <v/>
      </c>
      <c r="Q5155" s="162">
        <f>MEDIAN(K5155,L5155,M5155,N5155)</f>
        <v/>
      </c>
      <c r="R5155" s="162">
        <f>AVERAGE(K5155,L5155,M5155,N5155)</f>
        <v/>
      </c>
      <c r="S5155" s="162">
        <f>AVERAGE(O5155,Q5155)</f>
        <v/>
      </c>
      <c r="T5155" s="162">
        <f>AVERAGE(P5155,Q5155)</f>
        <v/>
      </c>
      <c r="U5155" s="41">
        <f>STDEVA(K5155,L5155,M5155,N5155)</f>
        <v/>
      </c>
      <c r="V5155" s="42">
        <f>U5155/Q5155</f>
        <v/>
      </c>
      <c r="W5155" s="43">
        <f>IF(X5155=O5155,"MENOR",IF(X5155=S5155,"PROM[MEN-MED]","PROMEDIO"))</f>
        <v/>
      </c>
      <c r="X5155" s="163">
        <f>IF(V5155&lt;=300%,O5155,IF(AND(V5155&gt;100%,V5155&lt;=150%),S5155,R5155))</f>
        <v/>
      </c>
      <c r="Y5155" s="162">
        <f>ROUND(X5155,0)</f>
        <v/>
      </c>
    </row>
    <row r="5156" ht="15.75" customHeight="1">
      <c r="B5156" s="32" t="inlineStr">
        <is>
          <t>5.54</t>
        </is>
      </c>
      <c r="C5156" s="32" t="n">
        <v>8714199</v>
      </c>
      <c r="D5156" s="59" t="inlineStr">
        <is>
          <t xml:space="preserve">CAMBIO DE CONJUNTO CONTROL DE LA CALEFACCION </t>
        </is>
      </c>
      <c r="E5156" s="56" t="inlineStr">
        <is>
          <t xml:space="preserve">cambio de conjunto control de la calefaccion </t>
        </is>
      </c>
      <c r="F5156" s="32" t="inlineStr">
        <is>
          <t>Unidad</t>
        </is>
      </c>
      <c r="G5156" s="35" t="inlineStr">
        <is>
          <t>suministro</t>
        </is>
      </c>
      <c r="H5156" s="159" t="n">
        <v>536988</v>
      </c>
      <c r="I5156" s="37" t="n">
        <v>158.91</v>
      </c>
      <c r="J5156" s="37" t="n">
        <v>151.76</v>
      </c>
      <c r="K5156" s="160">
        <f>H5156*(I5156/J5156)</f>
        <v/>
      </c>
      <c r="L5156" s="159" t="n">
        <v>685546.3741</v>
      </c>
      <c r="M5156" s="159" t="n">
        <v>665579</v>
      </c>
      <c r="N5156" s="159" t="n">
        <v>718825.3199999999</v>
      </c>
      <c r="O5156" s="162">
        <f>MIN(K5156,L5156,M5156,N5156)</f>
        <v/>
      </c>
      <c r="P5156" s="162">
        <f>MAX(K5156,L5156,M5156,N5156)</f>
        <v/>
      </c>
      <c r="Q5156" s="162">
        <f>MEDIAN(K5156,L5156,M5156,N5156)</f>
        <v/>
      </c>
      <c r="R5156" s="162">
        <f>AVERAGE(K5156,L5156,M5156,N5156)</f>
        <v/>
      </c>
      <c r="S5156" s="162">
        <f>AVERAGE(O5156,Q5156)</f>
        <v/>
      </c>
      <c r="T5156" s="162">
        <f>AVERAGE(P5156,Q5156)</f>
        <v/>
      </c>
      <c r="U5156" s="41">
        <f>STDEVA(K5156,L5156,M5156,N5156)</f>
        <v/>
      </c>
      <c r="V5156" s="42">
        <f>U5156/Q5156</f>
        <v/>
      </c>
      <c r="W5156" s="43">
        <f>IF(X5156=O5156,"MENOR",IF(X5156=S5156,"PROM[MEN-MED]","PROMEDIO"))</f>
        <v/>
      </c>
      <c r="X5156" s="163">
        <f>IF(V5156&lt;=300%,O5156,IF(AND(V5156&gt;100%,V5156&lt;=150%),S5156,R5156))</f>
        <v/>
      </c>
      <c r="Y5156" s="162">
        <f>ROUND(X5156,0)</f>
        <v/>
      </c>
    </row>
    <row r="5157" ht="15.75" customHeight="1">
      <c r="B5157" s="32" t="inlineStr">
        <is>
          <t>5.55</t>
        </is>
      </c>
      <c r="C5157" s="32" t="n">
        <v>8714199</v>
      </c>
      <c r="D5157" s="59" t="inlineStr">
        <is>
          <t>CAMBIO DE ECU DE LA RED MULTIPLEX DE LA PUERTA DEL MALETERO</t>
        </is>
      </c>
      <c r="E5157" s="56" t="inlineStr">
        <is>
          <t>cambio de ecu de la red multiplex de la puerta del maletero</t>
        </is>
      </c>
      <c r="F5157" s="32" t="inlineStr">
        <is>
          <t>Unidad</t>
        </is>
      </c>
      <c r="G5157" s="35" t="inlineStr">
        <is>
          <t>suministro</t>
        </is>
      </c>
      <c r="H5157" s="159" t="n">
        <v>683953</v>
      </c>
      <c r="I5157" s="37" t="n">
        <v>158.91</v>
      </c>
      <c r="J5157" s="37" t="n">
        <v>151.76</v>
      </c>
      <c r="K5157" s="160">
        <f>H5157*(I5157/J5157)</f>
        <v/>
      </c>
      <c r="L5157" s="159" t="n">
        <v>824898.1587</v>
      </c>
      <c r="M5157" s="159" t="n">
        <v>800872</v>
      </c>
      <c r="N5157" s="159" t="n">
        <v>864941.76</v>
      </c>
      <c r="O5157" s="162">
        <f>MIN(K5157,L5157,M5157,N5157)</f>
        <v/>
      </c>
      <c r="P5157" s="162">
        <f>MAX(K5157,L5157,M5157,N5157)</f>
        <v/>
      </c>
      <c r="Q5157" s="162">
        <f>MEDIAN(K5157,L5157,M5157,N5157)</f>
        <v/>
      </c>
      <c r="R5157" s="162">
        <f>AVERAGE(K5157,L5157,M5157,N5157)</f>
        <v/>
      </c>
      <c r="S5157" s="162">
        <f>AVERAGE(O5157,Q5157)</f>
        <v/>
      </c>
      <c r="T5157" s="162">
        <f>AVERAGE(P5157,Q5157)</f>
        <v/>
      </c>
      <c r="U5157" s="41">
        <f>STDEVA(K5157,L5157,M5157,N5157)</f>
        <v/>
      </c>
      <c r="V5157" s="42">
        <f>U5157/Q5157</f>
        <v/>
      </c>
      <c r="W5157" s="43">
        <f>IF(X5157=O5157,"MENOR",IF(X5157=S5157,"PROM[MEN-MED]","PROMEDIO"))</f>
        <v/>
      </c>
      <c r="X5157" s="163">
        <f>IF(V5157&lt;=300%,O5157,IF(AND(V5157&gt;100%,V5157&lt;=150%),S5157,R5157))</f>
        <v/>
      </c>
      <c r="Y5157" s="162">
        <f>ROUND(X5157,0)</f>
        <v/>
      </c>
    </row>
    <row r="5158" ht="15.75" customHeight="1">
      <c r="B5158" s="32" t="inlineStr">
        <is>
          <t>5.56</t>
        </is>
      </c>
      <c r="C5158" s="32" t="n">
        <v>8714199</v>
      </c>
      <c r="D5158" s="59" t="inlineStr">
        <is>
          <t>CAMBIO DE CONJUNTO DEL INTERRUPTOR DEL CIERRE CENTRALIZADO DE PUERTAS</t>
        </is>
      </c>
      <c r="E5158" s="56" t="inlineStr">
        <is>
          <t>cambio de conjunto del interruptor del cierre centralizado de puertas</t>
        </is>
      </c>
      <c r="F5158" s="32" t="inlineStr">
        <is>
          <t>Unidad</t>
        </is>
      </c>
      <c r="G5158" s="35" t="inlineStr">
        <is>
          <t>suministro</t>
        </is>
      </c>
      <c r="H5158" s="159" t="n">
        <v>404719</v>
      </c>
      <c r="I5158" s="37" t="n">
        <v>158.91</v>
      </c>
      <c r="J5158" s="37" t="n">
        <v>151.76</v>
      </c>
      <c r="K5158" s="160">
        <f>H5158*(I5158/J5158)</f>
        <v/>
      </c>
      <c r="L5158" s="159" t="n">
        <v>504549.6232</v>
      </c>
      <c r="M5158" s="159" t="n">
        <v>489854</v>
      </c>
      <c r="N5158" s="159" t="n">
        <v>529042.3199999999</v>
      </c>
      <c r="O5158" s="162">
        <f>MIN(K5158,L5158,M5158,N5158)</f>
        <v/>
      </c>
      <c r="P5158" s="162">
        <f>MAX(K5158,L5158,M5158,N5158)</f>
        <v/>
      </c>
      <c r="Q5158" s="162">
        <f>MEDIAN(K5158,L5158,M5158,N5158)</f>
        <v/>
      </c>
      <c r="R5158" s="162">
        <f>AVERAGE(K5158,L5158,M5158,N5158)</f>
        <v/>
      </c>
      <c r="S5158" s="162">
        <f>AVERAGE(O5158,Q5158)</f>
        <v/>
      </c>
      <c r="T5158" s="162">
        <f>AVERAGE(P5158,Q5158)</f>
        <v/>
      </c>
      <c r="U5158" s="41">
        <f>STDEVA(K5158,L5158,M5158,N5158)</f>
        <v/>
      </c>
      <c r="V5158" s="42">
        <f>U5158/Q5158</f>
        <v/>
      </c>
      <c r="W5158" s="43">
        <f>IF(X5158=O5158,"MENOR",IF(X5158=S5158,"PROM[MEN-MED]","PROMEDIO"))</f>
        <v/>
      </c>
      <c r="X5158" s="163">
        <f>IF(V5158&lt;=300%,O5158,IF(AND(V5158&gt;100%,V5158&lt;=150%),S5158,R5158))</f>
        <v/>
      </c>
      <c r="Y5158" s="162">
        <f>ROUND(X5158,0)</f>
        <v/>
      </c>
    </row>
    <row r="5159" ht="15.75" customHeight="1">
      <c r="B5159" s="32" t="inlineStr">
        <is>
          <t>5.57</t>
        </is>
      </c>
      <c r="C5159" s="32" t="n">
        <v>8714199</v>
      </c>
      <c r="D5159" s="59" t="inlineStr">
        <is>
          <t>CAMBIO DE CONJUNTO DEL INTERRUPTOR DE APERTURA DE LA PUERTA DEL MALETERO</t>
        </is>
      </c>
      <c r="E5159" s="56" t="inlineStr">
        <is>
          <t>cambio de conjunto del interruptor de apertura de la puerta del maletero</t>
        </is>
      </c>
      <c r="F5159" s="32" t="inlineStr">
        <is>
          <t>Unidad</t>
        </is>
      </c>
      <c r="G5159" s="35" t="inlineStr">
        <is>
          <t>suministro</t>
        </is>
      </c>
      <c r="H5159" s="159" t="n">
        <v>136791</v>
      </c>
      <c r="I5159" s="37" t="n">
        <v>158.91</v>
      </c>
      <c r="J5159" s="37" t="n">
        <v>151.76</v>
      </c>
      <c r="K5159" s="160">
        <f>H5159*(I5159/J5159)</f>
        <v/>
      </c>
      <c r="L5159" s="159" t="n">
        <v>171386.8464</v>
      </c>
      <c r="M5159" s="159" t="n">
        <v>166395</v>
      </c>
      <c r="N5159" s="159" t="n">
        <v>179706.6</v>
      </c>
      <c r="O5159" s="162">
        <f>MIN(K5159,L5159,M5159,N5159)</f>
        <v/>
      </c>
      <c r="P5159" s="162">
        <f>MAX(K5159,L5159,M5159,N5159)</f>
        <v/>
      </c>
      <c r="Q5159" s="162">
        <f>MEDIAN(K5159,L5159,M5159,N5159)</f>
        <v/>
      </c>
      <c r="R5159" s="162">
        <f>AVERAGE(K5159,L5159,M5159,N5159)</f>
        <v/>
      </c>
      <c r="S5159" s="162">
        <f>AVERAGE(O5159,Q5159)</f>
        <v/>
      </c>
      <c r="T5159" s="162">
        <f>AVERAGE(P5159,Q5159)</f>
        <v/>
      </c>
      <c r="U5159" s="41">
        <f>STDEVA(K5159,L5159,M5159,N5159)</f>
        <v/>
      </c>
      <c r="V5159" s="42">
        <f>U5159/Q5159</f>
        <v/>
      </c>
      <c r="W5159" s="43">
        <f>IF(X5159=O5159,"MENOR",IF(X5159=S5159,"PROM[MEN-MED]","PROMEDIO"))</f>
        <v/>
      </c>
      <c r="X5159" s="163">
        <f>IF(V5159&lt;=300%,O5159,IF(AND(V5159&gt;100%,V5159&lt;=150%),S5159,R5159))</f>
        <v/>
      </c>
      <c r="Y5159" s="162">
        <f>ROUND(X5159,0)</f>
        <v/>
      </c>
    </row>
    <row r="5160" ht="15.75" customHeight="1">
      <c r="B5160" s="32" t="inlineStr">
        <is>
          <t>5.58</t>
        </is>
      </c>
      <c r="C5160" s="32" t="n">
        <v>8714199</v>
      </c>
      <c r="D5160" s="59" t="inlineStr">
        <is>
          <t>CAMBIO DE CONJUNTO DE LA LUZ DE LECTURA DE MAPAS</t>
        </is>
      </c>
      <c r="E5160" s="56" t="inlineStr">
        <is>
          <t>cambio de conjunto de la luz de lectura de mapas</t>
        </is>
      </c>
      <c r="F5160" s="32" t="inlineStr">
        <is>
          <t>Unidad</t>
        </is>
      </c>
      <c r="G5160" s="35" t="inlineStr">
        <is>
          <t>suministro</t>
        </is>
      </c>
      <c r="H5160" s="159" t="n">
        <v>273581</v>
      </c>
      <c r="I5160" s="37" t="n">
        <v>158.91</v>
      </c>
      <c r="J5160" s="37" t="n">
        <v>151.76</v>
      </c>
      <c r="K5160" s="160">
        <f>H5160*(I5160/J5160)</f>
        <v/>
      </c>
      <c r="L5160" s="159" t="n">
        <v>339570.4032</v>
      </c>
      <c r="M5160" s="159" t="n">
        <v>329680</v>
      </c>
      <c r="N5160" s="159" t="n">
        <v>356054.4</v>
      </c>
      <c r="O5160" s="162">
        <f>MIN(K5160,L5160,M5160,N5160)</f>
        <v/>
      </c>
      <c r="P5160" s="162">
        <f>MAX(K5160,L5160,M5160,N5160)</f>
        <v/>
      </c>
      <c r="Q5160" s="162">
        <f>MEDIAN(K5160,L5160,M5160,N5160)</f>
        <v/>
      </c>
      <c r="R5160" s="162">
        <f>AVERAGE(K5160,L5160,M5160,N5160)</f>
        <v/>
      </c>
      <c r="S5160" s="162">
        <f>AVERAGE(O5160,Q5160)</f>
        <v/>
      </c>
      <c r="T5160" s="162">
        <f>AVERAGE(P5160,Q5160)</f>
        <v/>
      </c>
      <c r="U5160" s="41">
        <f>STDEVA(K5160,L5160,M5160,N5160)</f>
        <v/>
      </c>
      <c r="V5160" s="42">
        <f>U5160/Q5160</f>
        <v/>
      </c>
      <c r="W5160" s="43">
        <f>IF(X5160=O5160,"MENOR",IF(X5160=S5160,"PROM[MEN-MED]","PROMEDIO"))</f>
        <v/>
      </c>
      <c r="X5160" s="163">
        <f>IF(V5160&lt;=300%,O5160,IF(AND(V5160&gt;100%,V5160&lt;=150%),S5160,R5160))</f>
        <v/>
      </c>
      <c r="Y5160" s="162">
        <f>ROUND(X5160,0)</f>
        <v/>
      </c>
    </row>
    <row r="5161" ht="15.75" customHeight="1">
      <c r="B5161" s="32" t="inlineStr">
        <is>
          <t>5.59</t>
        </is>
      </c>
      <c r="C5161" s="32" t="n">
        <v>8714199</v>
      </c>
      <c r="D5161" s="59" t="inlineStr">
        <is>
          <t xml:space="preserve">CAMBIO DE CONJUNTO DEL INTERRUPTOR DE LA LUZ DE CORTESIA DE LA PUERTA </t>
        </is>
      </c>
      <c r="E5161" s="56" t="inlineStr">
        <is>
          <t xml:space="preserve">cambio de conjunto del interruptor de la luz de cortesia de la puerta </t>
        </is>
      </c>
      <c r="F5161" s="32" t="inlineStr">
        <is>
          <t>Unidad</t>
        </is>
      </c>
      <c r="G5161" s="35" t="inlineStr">
        <is>
          <t>suministro</t>
        </is>
      </c>
      <c r="H5161" s="159" t="n">
        <v>273581</v>
      </c>
      <c r="I5161" s="37" t="n">
        <v>158.91</v>
      </c>
      <c r="J5161" s="37" t="n">
        <v>151.76</v>
      </c>
      <c r="K5161" s="160">
        <f>H5161*(I5161/J5161)</f>
        <v/>
      </c>
      <c r="L5161" s="159" t="n">
        <v>339570.4032</v>
      </c>
      <c r="M5161" s="159" t="n">
        <v>329680</v>
      </c>
      <c r="N5161" s="159" t="n">
        <v>356054.4</v>
      </c>
      <c r="O5161" s="162">
        <f>MIN(K5161,L5161,M5161,N5161)</f>
        <v/>
      </c>
      <c r="P5161" s="162">
        <f>MAX(K5161,L5161,M5161,N5161)</f>
        <v/>
      </c>
      <c r="Q5161" s="162">
        <f>MEDIAN(K5161,L5161,M5161,N5161)</f>
        <v/>
      </c>
      <c r="R5161" s="162">
        <f>AVERAGE(K5161,L5161,M5161,N5161)</f>
        <v/>
      </c>
      <c r="S5161" s="162">
        <f>AVERAGE(O5161,Q5161)</f>
        <v/>
      </c>
      <c r="T5161" s="162">
        <f>AVERAGE(P5161,Q5161)</f>
        <v/>
      </c>
      <c r="U5161" s="41">
        <f>STDEVA(K5161,L5161,M5161,N5161)</f>
        <v/>
      </c>
      <c r="V5161" s="42">
        <f>U5161/Q5161</f>
        <v/>
      </c>
      <c r="W5161" s="43">
        <f>IF(X5161=O5161,"MENOR",IF(X5161=S5161,"PROM[MEN-MED]","PROMEDIO"))</f>
        <v/>
      </c>
      <c r="X5161" s="163">
        <f>IF(V5161&lt;=300%,O5161,IF(AND(V5161&gt;100%,V5161&lt;=150%),S5161,R5161))</f>
        <v/>
      </c>
      <c r="Y5161" s="162">
        <f>ROUND(X5161,0)</f>
        <v/>
      </c>
    </row>
    <row r="5162" ht="15.75" customHeight="1">
      <c r="B5162" s="32" t="inlineStr">
        <is>
          <t>5.60</t>
        </is>
      </c>
      <c r="C5162" s="32" t="n">
        <v>8714199</v>
      </c>
      <c r="D5162" s="59" t="inlineStr">
        <is>
          <t>CAMBIO DE CONJUNTO DEL INTERRUPTOR DEL LIMPIAPARABRISAS</t>
        </is>
      </c>
      <c r="E5162" s="56" t="inlineStr">
        <is>
          <t>cambio de conjunto del interruptor del limpiaparabrisas</t>
        </is>
      </c>
      <c r="F5162" s="32" t="inlineStr">
        <is>
          <t>Unidad</t>
        </is>
      </c>
      <c r="G5162" s="35" t="inlineStr">
        <is>
          <t>suministro</t>
        </is>
      </c>
      <c r="H5162" s="159" t="n">
        <v>683953</v>
      </c>
      <c r="I5162" s="37" t="n">
        <v>158.91</v>
      </c>
      <c r="J5162" s="37" t="n">
        <v>151.76</v>
      </c>
      <c r="K5162" s="160">
        <f>H5162*(I5162/J5162)</f>
        <v/>
      </c>
      <c r="L5162" s="159" t="n">
        <v>824898.1587</v>
      </c>
      <c r="M5162" s="159" t="n">
        <v>800872</v>
      </c>
      <c r="N5162" s="159" t="n">
        <v>864941.76</v>
      </c>
      <c r="O5162" s="162">
        <f>MIN(K5162,L5162,M5162,N5162)</f>
        <v/>
      </c>
      <c r="P5162" s="162">
        <f>MAX(K5162,L5162,M5162,N5162)</f>
        <v/>
      </c>
      <c r="Q5162" s="162">
        <f>MEDIAN(K5162,L5162,M5162,N5162)</f>
        <v/>
      </c>
      <c r="R5162" s="162">
        <f>AVERAGE(K5162,L5162,M5162,N5162)</f>
        <v/>
      </c>
      <c r="S5162" s="162">
        <f>AVERAGE(O5162,Q5162)</f>
        <v/>
      </c>
      <c r="T5162" s="162">
        <f>AVERAGE(P5162,Q5162)</f>
        <v/>
      </c>
      <c r="U5162" s="41">
        <f>STDEVA(K5162,L5162,M5162,N5162)</f>
        <v/>
      </c>
      <c r="V5162" s="42">
        <f>U5162/Q5162</f>
        <v/>
      </c>
      <c r="W5162" s="43">
        <f>IF(X5162=O5162,"MENOR",IF(X5162=S5162,"PROM[MEN-MED]","PROMEDIO"))</f>
        <v/>
      </c>
      <c r="X5162" s="163">
        <f>IF(V5162&lt;=300%,O5162,IF(AND(V5162&gt;100%,V5162&lt;=150%),S5162,R5162))</f>
        <v/>
      </c>
      <c r="Y5162" s="162">
        <f>ROUND(X5162,0)</f>
        <v/>
      </c>
    </row>
    <row r="5163" ht="15.75" customHeight="1">
      <c r="B5163" s="32" t="inlineStr">
        <is>
          <t>5.61</t>
        </is>
      </c>
      <c r="C5163" s="32" t="n">
        <v>8714199</v>
      </c>
      <c r="D5163" s="59" t="inlineStr">
        <is>
          <t>CAMBIO DE RECEPTOR CONTROL DE LAS PUERTAS</t>
        </is>
      </c>
      <c r="E5163" s="56" t="inlineStr">
        <is>
          <t>cambio de receptor control de las puertas</t>
        </is>
      </c>
      <c r="F5163" s="32" t="inlineStr">
        <is>
          <t>Unidad</t>
        </is>
      </c>
      <c r="G5163" s="35" t="inlineStr">
        <is>
          <t>suministro</t>
        </is>
      </c>
      <c r="H5163" s="159" t="n">
        <v>547162</v>
      </c>
      <c r="I5163" s="37" t="n">
        <v>158.91</v>
      </c>
      <c r="J5163" s="37" t="n">
        <v>151.76</v>
      </c>
      <c r="K5163" s="160">
        <f>H5163*(I5163/J5163)</f>
        <v/>
      </c>
      <c r="L5163" s="159" t="n">
        <v>679139.7711</v>
      </c>
      <c r="M5163" s="159" t="n">
        <v>659359</v>
      </c>
      <c r="N5163" s="159" t="n">
        <v>712107.72</v>
      </c>
      <c r="O5163" s="162">
        <f>MIN(K5163,L5163,M5163,N5163)</f>
        <v/>
      </c>
      <c r="P5163" s="162">
        <f>MAX(K5163,L5163,M5163,N5163)</f>
        <v/>
      </c>
      <c r="Q5163" s="162">
        <f>MEDIAN(K5163,L5163,M5163,N5163)</f>
        <v/>
      </c>
      <c r="R5163" s="162">
        <f>AVERAGE(K5163,L5163,M5163,N5163)</f>
        <v/>
      </c>
      <c r="S5163" s="162">
        <f>AVERAGE(O5163,Q5163)</f>
        <v/>
      </c>
      <c r="T5163" s="162">
        <f>AVERAGE(P5163,Q5163)</f>
        <v/>
      </c>
      <c r="U5163" s="41">
        <f>STDEVA(K5163,L5163,M5163,N5163)</f>
        <v/>
      </c>
      <c r="V5163" s="42">
        <f>U5163/Q5163</f>
        <v/>
      </c>
      <c r="W5163" s="43">
        <f>IF(X5163=O5163,"MENOR",IF(X5163=S5163,"PROM[MEN-MED]","PROMEDIO"))</f>
        <v/>
      </c>
      <c r="X5163" s="163">
        <f>IF(V5163&lt;=300%,O5163,IF(AND(V5163&gt;100%,V5163&lt;=150%),S5163,R5163))</f>
        <v/>
      </c>
      <c r="Y5163" s="162">
        <f>ROUND(X5163,0)</f>
        <v/>
      </c>
    </row>
    <row r="5164" ht="15.75" customHeight="1">
      <c r="B5164" s="32" t="inlineStr">
        <is>
          <t>5.62</t>
        </is>
      </c>
      <c r="C5164" s="32" t="n">
        <v>8714199</v>
      </c>
      <c r="D5164" s="59" t="inlineStr">
        <is>
          <t>CAMBIO DE CONJUNTO DE LOS INSTRUMENTOS AUXILIARES</t>
        </is>
      </c>
      <c r="E5164" s="56" t="inlineStr">
        <is>
          <t>cambio de conjunto de los instrumentos auxiliares</t>
        </is>
      </c>
      <c r="F5164" s="32" t="inlineStr">
        <is>
          <t>Unidad</t>
        </is>
      </c>
      <c r="G5164" s="35" t="inlineStr">
        <is>
          <t>suministro</t>
        </is>
      </c>
      <c r="H5164" s="159" t="n">
        <v>410372</v>
      </c>
      <c r="I5164" s="37" t="n">
        <v>158.91</v>
      </c>
      <c r="J5164" s="37" t="n">
        <v>151.76</v>
      </c>
      <c r="K5164" s="160">
        <f>H5164*(I5164/J5164)</f>
        <v/>
      </c>
      <c r="L5164" s="159" t="n">
        <v>494938.6953</v>
      </c>
      <c r="M5164" s="159" t="n">
        <v>480523</v>
      </c>
      <c r="N5164" s="159" t="n">
        <v>518964.84</v>
      </c>
      <c r="O5164" s="162">
        <f>MIN(K5164,L5164,M5164,N5164)</f>
        <v/>
      </c>
      <c r="P5164" s="162">
        <f>MAX(K5164,L5164,M5164,N5164)</f>
        <v/>
      </c>
      <c r="Q5164" s="162">
        <f>MEDIAN(K5164,L5164,M5164,N5164)</f>
        <v/>
      </c>
      <c r="R5164" s="162">
        <f>AVERAGE(K5164,L5164,M5164,N5164)</f>
        <v/>
      </c>
      <c r="S5164" s="162">
        <f>AVERAGE(O5164,Q5164)</f>
        <v/>
      </c>
      <c r="T5164" s="162">
        <f>AVERAGE(P5164,Q5164)</f>
        <v/>
      </c>
      <c r="U5164" s="41">
        <f>STDEVA(K5164,L5164,M5164,N5164)</f>
        <v/>
      </c>
      <c r="V5164" s="42">
        <f>U5164/Q5164</f>
        <v/>
      </c>
      <c r="W5164" s="43">
        <f>IF(X5164=O5164,"MENOR",IF(X5164=S5164,"PROM[MEN-MED]","PROMEDIO"))</f>
        <v/>
      </c>
      <c r="X5164" s="163">
        <f>IF(V5164&lt;=300%,O5164,IF(AND(V5164&gt;100%,V5164&lt;=150%),S5164,R5164))</f>
        <v/>
      </c>
      <c r="Y5164" s="162">
        <f>ROUND(X5164,0)</f>
        <v/>
      </c>
    </row>
    <row r="5165" ht="15.75" customHeight="1">
      <c r="B5165" s="32" t="inlineStr">
        <is>
          <t>5.63</t>
        </is>
      </c>
      <c r="C5165" s="32" t="n">
        <v>8714199</v>
      </c>
      <c r="D5165" s="59" t="inlineStr">
        <is>
          <t>CAMBIO DE REOSTATO CONTROL DE LUCES</t>
        </is>
      </c>
      <c r="E5165" s="56" t="inlineStr">
        <is>
          <t>cambio de reostato control de luces</t>
        </is>
      </c>
      <c r="F5165" s="32" t="inlineStr">
        <is>
          <t>Unidad</t>
        </is>
      </c>
      <c r="G5165" s="35" t="inlineStr">
        <is>
          <t>suministro</t>
        </is>
      </c>
      <c r="H5165" s="159" t="n">
        <v>639863</v>
      </c>
      <c r="I5165" s="37" t="n">
        <v>158.91</v>
      </c>
      <c r="J5165" s="37" t="n">
        <v>151.76</v>
      </c>
      <c r="K5165" s="160">
        <f>H5165*(I5165/J5165)</f>
        <v/>
      </c>
      <c r="L5165" s="159" t="n">
        <v>832907.4418</v>
      </c>
      <c r="M5165" s="159" t="n">
        <v>808648</v>
      </c>
      <c r="N5165" s="159" t="n">
        <v>873339.84</v>
      </c>
      <c r="O5165" s="162">
        <f>MIN(K5165,L5165,M5165,N5165)</f>
        <v/>
      </c>
      <c r="P5165" s="162">
        <f>MAX(K5165,L5165,M5165,N5165)</f>
        <v/>
      </c>
      <c r="Q5165" s="162">
        <f>MEDIAN(K5165,L5165,M5165,N5165)</f>
        <v/>
      </c>
      <c r="R5165" s="162">
        <f>AVERAGE(K5165,L5165,M5165,N5165)</f>
        <v/>
      </c>
      <c r="S5165" s="162">
        <f>AVERAGE(O5165,Q5165)</f>
        <v/>
      </c>
      <c r="T5165" s="162">
        <f>AVERAGE(P5165,Q5165)</f>
        <v/>
      </c>
      <c r="U5165" s="41">
        <f>STDEVA(K5165,L5165,M5165,N5165)</f>
        <v/>
      </c>
      <c r="V5165" s="42">
        <f>U5165/Q5165</f>
        <v/>
      </c>
      <c r="W5165" s="43">
        <f>IF(X5165=O5165,"MENOR",IF(X5165=S5165,"PROM[MEN-MED]","PROMEDIO"))</f>
        <v/>
      </c>
      <c r="X5165" s="163">
        <f>IF(V5165&lt;=300%,O5165,IF(AND(V5165&gt;100%,V5165&lt;=150%),S5165,R5165))</f>
        <v/>
      </c>
      <c r="Y5165" s="162">
        <f>ROUND(X5165,0)</f>
        <v/>
      </c>
    </row>
    <row r="5166" ht="15.75" customHeight="1">
      <c r="B5166" s="26" t="inlineStr">
        <is>
          <t>6.</t>
        </is>
      </c>
      <c r="C5166" s="142" t="inlineStr">
        <is>
          <t>SISTEMA DE REFRIGERACIÓN</t>
        </is>
      </c>
      <c r="H5166" s="157" t="n"/>
      <c r="I5166" s="29" t="n"/>
      <c r="J5166" s="29" t="n"/>
      <c r="K5166" s="157" t="n"/>
      <c r="L5166" s="157" t="n"/>
      <c r="M5166" s="157" t="n"/>
      <c r="N5166" s="157" t="n"/>
      <c r="O5166" s="29" t="n"/>
      <c r="P5166" s="29" t="n"/>
      <c r="Q5166" s="29" t="n"/>
      <c r="R5166" s="29" t="n"/>
      <c r="S5166" s="29" t="n"/>
      <c r="T5166" s="29" t="n"/>
      <c r="U5166" s="29" t="n"/>
      <c r="V5166" s="75" t="n"/>
      <c r="W5166" s="29" t="n"/>
      <c r="X5166" s="29" t="n"/>
      <c r="Y5166" s="29" t="n"/>
    </row>
    <row r="5167" ht="15.75" customHeight="1">
      <c r="B5167" s="32" t="inlineStr">
        <is>
          <t>6.1</t>
        </is>
      </c>
      <c r="C5167" s="32" t="n">
        <v>8714199</v>
      </c>
      <c r="D5167" s="59" t="inlineStr">
        <is>
          <t>CAMBIO DE CONJUNTO DE ADMISION DE AIRE FRIO</t>
        </is>
      </c>
      <c r="E5167" s="56" t="inlineStr">
        <is>
          <t>cambio de conjunto de admision de aire frio</t>
        </is>
      </c>
      <c r="F5167" s="32" t="inlineStr">
        <is>
          <t>Unidad</t>
        </is>
      </c>
      <c r="G5167" s="35" t="inlineStr">
        <is>
          <t>suministro</t>
        </is>
      </c>
      <c r="H5167" s="159" t="n">
        <v>683953</v>
      </c>
      <c r="I5167" s="37" t="n">
        <v>158.91</v>
      </c>
      <c r="J5167" s="37" t="n">
        <v>151.76</v>
      </c>
      <c r="K5167" s="160">
        <f>H5167*(I5167/J5167)</f>
        <v/>
      </c>
      <c r="L5167" s="159" t="n">
        <v>832907.4418</v>
      </c>
      <c r="M5167" s="159" t="n">
        <v>808648</v>
      </c>
      <c r="N5167" s="159" t="n">
        <v>873339.84</v>
      </c>
      <c r="O5167" s="162">
        <f>MIN(K5167,L5167,M5167,N5167)</f>
        <v/>
      </c>
      <c r="P5167" s="162">
        <f>MAX(K5167,L5167,M5167,N5167)</f>
        <v/>
      </c>
      <c r="Q5167" s="162">
        <f>MEDIAN(K5167,L5167,M5167,N5167)</f>
        <v/>
      </c>
      <c r="R5167" s="162">
        <f>AVERAGE(K5167,L5167,M5167,N5167)</f>
        <v/>
      </c>
      <c r="S5167" s="162">
        <f>AVERAGE(O5167,Q5167)</f>
        <v/>
      </c>
      <c r="T5167" s="162">
        <f>AVERAGE(P5167,Q5167)</f>
        <v/>
      </c>
      <c r="U5167" s="41">
        <f>STDEVA(K5167,L5167,M5167,N5167)</f>
        <v/>
      </c>
      <c r="V5167" s="42">
        <f>U5167/Q5167</f>
        <v/>
      </c>
      <c r="W5167" s="43">
        <f>IF(X5167=O5167,"MENOR",IF(X5167=S5167,"PROM[MEN-MED]","PROMEDIO"))</f>
        <v/>
      </c>
      <c r="X5167" s="163">
        <f>IF(V5167&lt;=300%,O5167,IF(AND(V5167&gt;100%,V5167&lt;=150%),S5167,R5167))</f>
        <v/>
      </c>
      <c r="Y5167" s="162">
        <f>ROUND(X5167,0)</f>
        <v/>
      </c>
    </row>
    <row r="5168" ht="15.75" customHeight="1">
      <c r="B5168" s="32" t="inlineStr">
        <is>
          <t>6.2</t>
        </is>
      </c>
      <c r="C5168" s="32" t="n">
        <v>8714199</v>
      </c>
      <c r="D5168" s="59" t="inlineStr">
        <is>
          <t>CAMBIO DE MAGUERA DEL RADIADOR NO.1</t>
        </is>
      </c>
      <c r="E5168" s="56" t="inlineStr">
        <is>
          <t>cambio de maguera del radiador no.1</t>
        </is>
      </c>
      <c r="F5168" s="32" t="inlineStr">
        <is>
          <t>Unidad</t>
        </is>
      </c>
      <c r="G5168" s="35" t="inlineStr">
        <is>
          <t>suministro</t>
        </is>
      </c>
      <c r="H5168" s="159" t="n">
        <v>136791</v>
      </c>
      <c r="I5168" s="37" t="n">
        <v>158.91</v>
      </c>
      <c r="J5168" s="37" t="n">
        <v>151.76</v>
      </c>
      <c r="K5168" s="160">
        <f>H5168*(I5168/J5168)</f>
        <v/>
      </c>
      <c r="L5168" s="159" t="n">
        <v>168183.5449</v>
      </c>
      <c r="M5168" s="159" t="n">
        <v>163285</v>
      </c>
      <c r="N5168" s="159" t="n">
        <v>176347.8</v>
      </c>
      <c r="O5168" s="162">
        <f>MIN(K5168,L5168,M5168,N5168)</f>
        <v/>
      </c>
      <c r="P5168" s="162">
        <f>MAX(K5168,L5168,M5168,N5168)</f>
        <v/>
      </c>
      <c r="Q5168" s="162">
        <f>MEDIAN(K5168,L5168,M5168,N5168)</f>
        <v/>
      </c>
      <c r="R5168" s="162">
        <f>AVERAGE(K5168,L5168,M5168,N5168)</f>
        <v/>
      </c>
      <c r="S5168" s="162">
        <f>AVERAGE(O5168,Q5168)</f>
        <v/>
      </c>
      <c r="T5168" s="162">
        <f>AVERAGE(P5168,Q5168)</f>
        <v/>
      </c>
      <c r="U5168" s="41">
        <f>STDEVA(K5168,L5168,M5168,N5168)</f>
        <v/>
      </c>
      <c r="V5168" s="42">
        <f>U5168/Q5168</f>
        <v/>
      </c>
      <c r="W5168" s="43">
        <f>IF(X5168=O5168,"MENOR",IF(X5168=S5168,"PROM[MEN-MED]","PROMEDIO"))</f>
        <v/>
      </c>
      <c r="X5168" s="163">
        <f>IF(V5168&lt;=300%,O5168,IF(AND(V5168&gt;100%,V5168&lt;=150%),S5168,R5168))</f>
        <v/>
      </c>
      <c r="Y5168" s="162">
        <f>ROUND(X5168,0)</f>
        <v/>
      </c>
    </row>
    <row r="5169" ht="15.75" customHeight="1">
      <c r="B5169" s="32" t="inlineStr">
        <is>
          <t>6.3</t>
        </is>
      </c>
      <c r="C5169" s="32" t="n">
        <v>8714199</v>
      </c>
      <c r="D5169" s="59" t="inlineStr">
        <is>
          <t>CAMBIO DE MANGUERA DEL RADIADOR NO.2</t>
        </is>
      </c>
      <c r="E5169" s="56" t="inlineStr">
        <is>
          <t>cambio de manguera del radiador no.2</t>
        </is>
      </c>
      <c r="F5169" s="32" t="inlineStr">
        <is>
          <t>Unidad</t>
        </is>
      </c>
      <c r="G5169" s="35" t="inlineStr">
        <is>
          <t>suministro</t>
        </is>
      </c>
      <c r="H5169" s="159" t="n">
        <v>136791</v>
      </c>
      <c r="I5169" s="37" t="n">
        <v>158.91</v>
      </c>
      <c r="J5169" s="37" t="n">
        <v>151.76</v>
      </c>
      <c r="K5169" s="160">
        <f>H5169*(I5169/J5169)</f>
        <v/>
      </c>
      <c r="L5169" s="159" t="n">
        <v>171386.8464</v>
      </c>
      <c r="M5169" s="159" t="n">
        <v>166395</v>
      </c>
      <c r="N5169" s="159" t="n">
        <v>179706.6</v>
      </c>
      <c r="O5169" s="162">
        <f>MIN(K5169,L5169,M5169,N5169)</f>
        <v/>
      </c>
      <c r="P5169" s="162">
        <f>MAX(K5169,L5169,M5169,N5169)</f>
        <v/>
      </c>
      <c r="Q5169" s="162">
        <f>MEDIAN(K5169,L5169,M5169,N5169)</f>
        <v/>
      </c>
      <c r="R5169" s="162">
        <f>AVERAGE(K5169,L5169,M5169,N5169)</f>
        <v/>
      </c>
      <c r="S5169" s="162">
        <f>AVERAGE(O5169,Q5169)</f>
        <v/>
      </c>
      <c r="T5169" s="162">
        <f>AVERAGE(P5169,Q5169)</f>
        <v/>
      </c>
      <c r="U5169" s="41">
        <f>STDEVA(K5169,L5169,M5169,N5169)</f>
        <v/>
      </c>
      <c r="V5169" s="42">
        <f>U5169/Q5169</f>
        <v/>
      </c>
      <c r="W5169" s="43">
        <f>IF(X5169=O5169,"MENOR",IF(X5169=S5169,"PROM[MEN-MED]","PROMEDIO"))</f>
        <v/>
      </c>
      <c r="X5169" s="163">
        <f>IF(V5169&lt;=300%,O5169,IF(AND(V5169&gt;100%,V5169&lt;=150%),S5169,R5169))</f>
        <v/>
      </c>
      <c r="Y5169" s="162">
        <f>ROUND(X5169,0)</f>
        <v/>
      </c>
    </row>
    <row r="5170" ht="15.75" customHeight="1">
      <c r="B5170" s="32" t="inlineStr">
        <is>
          <t>6.4</t>
        </is>
      </c>
      <c r="C5170" s="32" t="n">
        <v>8714199</v>
      </c>
      <c r="D5170" s="59" t="inlineStr">
        <is>
          <t xml:space="preserve">CAMBIO DE DEPOSITO DEL RADIADOR </t>
        </is>
      </c>
      <c r="E5170" s="34" t="inlineStr">
        <is>
          <t xml:space="preserve">cambio de deposito del radiador </t>
        </is>
      </c>
      <c r="F5170" s="32" t="inlineStr">
        <is>
          <t>Unidad</t>
        </is>
      </c>
      <c r="G5170" s="35" t="inlineStr">
        <is>
          <t>suministro</t>
        </is>
      </c>
      <c r="H5170" s="159" t="n">
        <v>410372</v>
      </c>
      <c r="I5170" s="37" t="n">
        <v>158.91</v>
      </c>
      <c r="J5170" s="37" t="n">
        <v>151.76</v>
      </c>
      <c r="K5170" s="160">
        <f>H5170*(I5170/J5170)</f>
        <v/>
      </c>
      <c r="L5170" s="159" t="n">
        <v>499744.665</v>
      </c>
      <c r="M5170" s="159" t="n">
        <v>485189</v>
      </c>
      <c r="N5170" s="159" t="n">
        <v>524004.12</v>
      </c>
      <c r="O5170" s="162">
        <f>MIN(K5170,L5170,M5170,N5170)</f>
        <v/>
      </c>
      <c r="P5170" s="162">
        <f>MAX(K5170,L5170,M5170,N5170)</f>
        <v/>
      </c>
      <c r="Q5170" s="162">
        <f>MEDIAN(K5170,L5170,M5170,N5170)</f>
        <v/>
      </c>
      <c r="R5170" s="162">
        <f>AVERAGE(K5170,L5170,M5170,N5170)</f>
        <v/>
      </c>
      <c r="S5170" s="162">
        <f>AVERAGE(O5170,Q5170)</f>
        <v/>
      </c>
      <c r="T5170" s="162">
        <f>AVERAGE(P5170,Q5170)</f>
        <v/>
      </c>
      <c r="U5170" s="41">
        <f>STDEVA(K5170,L5170,M5170,N5170)</f>
        <v/>
      </c>
      <c r="V5170" s="42">
        <f>U5170/Q5170</f>
        <v/>
      </c>
      <c r="W5170" s="43">
        <f>IF(X5170=O5170,"MENOR",IF(X5170=S5170,"PROM[MEN-MED]","PROMEDIO"))</f>
        <v/>
      </c>
      <c r="X5170" s="163">
        <f>IF(V5170&lt;=300%,O5170,IF(AND(V5170&gt;100%,V5170&lt;=150%),S5170,R5170))</f>
        <v/>
      </c>
      <c r="Y5170" s="162">
        <f>ROUND(X5170,0)</f>
        <v/>
      </c>
    </row>
    <row r="5171" ht="15.75" customHeight="1">
      <c r="B5171" s="32" t="inlineStr">
        <is>
          <t>6.5</t>
        </is>
      </c>
      <c r="C5171" s="32" t="n">
        <v>8714199</v>
      </c>
      <c r="D5171" s="59" t="inlineStr">
        <is>
          <t>CAMBIO DE VENTILADOR CON ACOPLE HIDRAULICO</t>
        </is>
      </c>
      <c r="E5171" s="56" t="inlineStr">
        <is>
          <t>cambio de ventilador con acople hidraulico</t>
        </is>
      </c>
      <c r="F5171" s="32" t="inlineStr">
        <is>
          <t>Unidad</t>
        </is>
      </c>
      <c r="G5171" s="35" t="inlineStr">
        <is>
          <t>suministro</t>
        </is>
      </c>
      <c r="H5171" s="159" t="n">
        <v>949620</v>
      </c>
      <c r="I5171" s="37" t="n">
        <v>158.91</v>
      </c>
      <c r="J5171" s="37" t="n">
        <v>151.76</v>
      </c>
      <c r="K5171" s="160">
        <f>H5171*(I5171/J5171)</f>
        <v/>
      </c>
      <c r="L5171" s="159" t="n">
        <v>1199706.9252</v>
      </c>
      <c r="M5171" s="159" t="n">
        <v>1164764</v>
      </c>
      <c r="N5171" s="159" t="n">
        <v>1257945.12</v>
      </c>
      <c r="O5171" s="162">
        <f>MIN(K5171,L5171,M5171,N5171)</f>
        <v/>
      </c>
      <c r="P5171" s="162">
        <f>MAX(K5171,L5171,M5171,N5171)</f>
        <v/>
      </c>
      <c r="Q5171" s="162">
        <f>MEDIAN(K5171,L5171,M5171,N5171)</f>
        <v/>
      </c>
      <c r="R5171" s="162">
        <f>AVERAGE(K5171,L5171,M5171,N5171)</f>
        <v/>
      </c>
      <c r="S5171" s="162">
        <f>AVERAGE(O5171,Q5171)</f>
        <v/>
      </c>
      <c r="T5171" s="162">
        <f>AVERAGE(P5171,Q5171)</f>
        <v/>
      </c>
      <c r="U5171" s="41">
        <f>STDEVA(K5171,L5171,M5171,N5171)</f>
        <v/>
      </c>
      <c r="V5171" s="42">
        <f>U5171/Q5171</f>
        <v/>
      </c>
      <c r="W5171" s="43">
        <f>IF(X5171=O5171,"MENOR",IF(X5171=S5171,"PROM[MEN-MED]","PROMEDIO"))</f>
        <v/>
      </c>
      <c r="X5171" s="163">
        <f>IF(V5171&lt;=300%,O5171,IF(AND(V5171&gt;100%,V5171&lt;=150%),S5171,R5171))</f>
        <v/>
      </c>
      <c r="Y5171" s="162">
        <f>ROUND(X5171,0)</f>
        <v/>
      </c>
    </row>
    <row r="5172" ht="15.75" customHeight="1">
      <c r="B5172" s="32" t="inlineStr">
        <is>
          <t>6.6</t>
        </is>
      </c>
      <c r="C5172" s="32" t="n">
        <v>8714199</v>
      </c>
      <c r="D5172" s="59" t="inlineStr">
        <is>
          <t>CAMBIO DE POLEA DEL VENTILADOR</t>
        </is>
      </c>
      <c r="E5172" s="56" t="inlineStr">
        <is>
          <t>cambio de polea del ventilador</t>
        </is>
      </c>
      <c r="F5172" s="32" t="inlineStr">
        <is>
          <t>Unidad</t>
        </is>
      </c>
      <c r="G5172" s="35" t="inlineStr">
        <is>
          <t>suministro</t>
        </is>
      </c>
      <c r="H5172" s="159" t="n">
        <v>410372</v>
      </c>
      <c r="I5172" s="37" t="n">
        <v>158.91</v>
      </c>
      <c r="J5172" s="37" t="n">
        <v>151.76</v>
      </c>
      <c r="K5172" s="160">
        <f>H5172*(I5172/J5172)</f>
        <v/>
      </c>
      <c r="L5172" s="159" t="n">
        <v>494938.6953</v>
      </c>
      <c r="M5172" s="159" t="n">
        <v>480523</v>
      </c>
      <c r="N5172" s="159" t="n">
        <v>518964.84</v>
      </c>
      <c r="O5172" s="162">
        <f>MIN(K5172,L5172,M5172,N5172)</f>
        <v/>
      </c>
      <c r="P5172" s="162">
        <f>MAX(K5172,L5172,M5172,N5172)</f>
        <v/>
      </c>
      <c r="Q5172" s="162">
        <f>MEDIAN(K5172,L5172,M5172,N5172)</f>
        <v/>
      </c>
      <c r="R5172" s="162">
        <f>AVERAGE(K5172,L5172,M5172,N5172)</f>
        <v/>
      </c>
      <c r="S5172" s="162">
        <f>AVERAGE(O5172,Q5172)</f>
        <v/>
      </c>
      <c r="T5172" s="162">
        <f>AVERAGE(P5172,Q5172)</f>
        <v/>
      </c>
      <c r="U5172" s="41">
        <f>STDEVA(K5172,L5172,M5172,N5172)</f>
        <v/>
      </c>
      <c r="V5172" s="42">
        <f>U5172/Q5172</f>
        <v/>
      </c>
      <c r="W5172" s="43">
        <f>IF(X5172=O5172,"MENOR",IF(X5172=S5172,"PROM[MEN-MED]","PROMEDIO"))</f>
        <v/>
      </c>
      <c r="X5172" s="163">
        <f>IF(V5172&lt;=300%,O5172,IF(AND(V5172&gt;100%,V5172&lt;=150%),S5172,R5172))</f>
        <v/>
      </c>
      <c r="Y5172" s="162">
        <f>ROUND(X5172,0)</f>
        <v/>
      </c>
    </row>
    <row r="5173" ht="15.75" customHeight="1">
      <c r="B5173" s="32" t="inlineStr">
        <is>
          <t>6.7</t>
        </is>
      </c>
      <c r="C5173" s="32" t="n">
        <v>8714199</v>
      </c>
      <c r="D5173" s="59" t="inlineStr">
        <is>
          <t xml:space="preserve">CAMBIO DE CORREA TRAPESOIDAL  DEL VENTILADOR Y DEL GENERADOR </t>
        </is>
      </c>
      <c r="E5173" s="34" t="inlineStr">
        <is>
          <t xml:space="preserve">cambio de correa trapesoidal  del ventilador y del generador </t>
        </is>
      </c>
      <c r="F5173" s="32" t="inlineStr">
        <is>
          <t>Unidad</t>
        </is>
      </c>
      <c r="G5173" s="35" t="inlineStr">
        <is>
          <t>suministro</t>
        </is>
      </c>
      <c r="H5173" s="159" t="n">
        <v>542640</v>
      </c>
      <c r="I5173" s="37" t="n">
        <v>158.91</v>
      </c>
      <c r="J5173" s="37" t="n">
        <v>151.76</v>
      </c>
      <c r="K5173" s="160">
        <f>H5173*(I5173/J5173)</f>
        <v/>
      </c>
      <c r="L5173" s="159" t="n">
        <v>659918.9387000001</v>
      </c>
      <c r="M5173" s="159" t="n">
        <v>640698</v>
      </c>
      <c r="N5173" s="159" t="n">
        <v>691953.84</v>
      </c>
      <c r="O5173" s="162">
        <f>MIN(K5173,L5173,M5173,N5173)</f>
        <v/>
      </c>
      <c r="P5173" s="162">
        <f>MAX(K5173,L5173,M5173,N5173)</f>
        <v/>
      </c>
      <c r="Q5173" s="162">
        <f>MEDIAN(K5173,L5173,M5173,N5173)</f>
        <v/>
      </c>
      <c r="R5173" s="162">
        <f>AVERAGE(K5173,L5173,M5173,N5173)</f>
        <v/>
      </c>
      <c r="S5173" s="162">
        <f>AVERAGE(O5173,Q5173)</f>
        <v/>
      </c>
      <c r="T5173" s="162">
        <f>AVERAGE(P5173,Q5173)</f>
        <v/>
      </c>
      <c r="U5173" s="41">
        <f>STDEVA(K5173,L5173,M5173,N5173)</f>
        <v/>
      </c>
      <c r="V5173" s="42">
        <f>U5173/Q5173</f>
        <v/>
      </c>
      <c r="W5173" s="43">
        <f>IF(X5173=O5173,"MENOR",IF(X5173=S5173,"PROM[MEN-MED]","PROMEDIO"))</f>
        <v/>
      </c>
      <c r="X5173" s="163">
        <f>IF(V5173&lt;=300%,O5173,IF(AND(V5173&gt;100%,V5173&lt;=150%),S5173,R5173))</f>
        <v/>
      </c>
      <c r="Y5173" s="162">
        <f>ROUND(X5173,0)</f>
        <v/>
      </c>
    </row>
    <row r="5174" ht="15.75" customHeight="1">
      <c r="B5174" s="32" t="inlineStr">
        <is>
          <t>6.8</t>
        </is>
      </c>
      <c r="C5174" s="32" t="n">
        <v>8714199</v>
      </c>
      <c r="D5174" s="59" t="inlineStr">
        <is>
          <t>CAMBIO DE TUBO DEL ENFRIADOR DE ACEITE</t>
        </is>
      </c>
      <c r="E5174" s="34" t="inlineStr">
        <is>
          <t>cambio de tubo del enfriador de aceite</t>
        </is>
      </c>
      <c r="F5174" s="32" t="inlineStr">
        <is>
          <t>Unidad</t>
        </is>
      </c>
      <c r="G5174" s="35" t="inlineStr">
        <is>
          <t>suministro</t>
        </is>
      </c>
      <c r="H5174" s="159" t="n">
        <v>410372</v>
      </c>
      <c r="I5174" s="37" t="n">
        <v>158.91</v>
      </c>
      <c r="J5174" s="37" t="n">
        <v>151.76</v>
      </c>
      <c r="K5174" s="160">
        <f>H5174*(I5174/J5174)</f>
        <v/>
      </c>
      <c r="L5174" s="159" t="n">
        <v>514160.5511</v>
      </c>
      <c r="M5174" s="159" t="n">
        <v>499185</v>
      </c>
      <c r="N5174" s="159" t="n">
        <v>539119.8</v>
      </c>
      <c r="O5174" s="162">
        <f>MIN(K5174,L5174,M5174,N5174)</f>
        <v/>
      </c>
      <c r="P5174" s="162">
        <f>MAX(K5174,L5174,M5174,N5174)</f>
        <v/>
      </c>
      <c r="Q5174" s="162">
        <f>MEDIAN(K5174,L5174,M5174,N5174)</f>
        <v/>
      </c>
      <c r="R5174" s="162">
        <f>AVERAGE(K5174,L5174,M5174,N5174)</f>
        <v/>
      </c>
      <c r="S5174" s="162">
        <f>AVERAGE(O5174,Q5174)</f>
        <v/>
      </c>
      <c r="T5174" s="162">
        <f>AVERAGE(P5174,Q5174)</f>
        <v/>
      </c>
      <c r="U5174" s="41">
        <f>STDEVA(K5174,L5174,M5174,N5174)</f>
        <v/>
      </c>
      <c r="V5174" s="42">
        <f>U5174/Q5174</f>
        <v/>
      </c>
      <c r="W5174" s="43">
        <f>IF(X5174=O5174,"MENOR",IF(X5174=S5174,"PROM[MEN-MED]","PROMEDIO"))</f>
        <v/>
      </c>
      <c r="X5174" s="163">
        <f>IF(V5174&lt;=300%,O5174,IF(AND(V5174&gt;100%,V5174&lt;=150%),S5174,R5174))</f>
        <v/>
      </c>
      <c r="Y5174" s="162">
        <f>ROUND(X5174,0)</f>
        <v/>
      </c>
    </row>
    <row r="5175" ht="15.75" customHeight="1">
      <c r="B5175" s="32" t="inlineStr">
        <is>
          <t>6.9</t>
        </is>
      </c>
      <c r="C5175" s="32" t="n">
        <v>8714199</v>
      </c>
      <c r="D5175" s="59" t="inlineStr">
        <is>
          <t>CAMBIO DE MANGUERA DE DERIVACION DE AGUA NO.1</t>
        </is>
      </c>
      <c r="E5175" s="34" t="inlineStr">
        <is>
          <t>cambio de manguera de derivacion de agua no.1</t>
        </is>
      </c>
      <c r="F5175" s="32" t="inlineStr">
        <is>
          <t>Unidad</t>
        </is>
      </c>
      <c r="G5175" s="35" t="inlineStr">
        <is>
          <t>suministro</t>
        </is>
      </c>
      <c r="H5175" s="159" t="n">
        <v>136791</v>
      </c>
      <c r="I5175" s="37" t="n">
        <v>158.91</v>
      </c>
      <c r="J5175" s="37" t="n">
        <v>151.76</v>
      </c>
      <c r="K5175" s="160">
        <f>H5175*(I5175/J5175)</f>
        <v/>
      </c>
      <c r="L5175" s="159" t="n">
        <v>171386.8464</v>
      </c>
      <c r="M5175" s="159" t="n">
        <v>166395</v>
      </c>
      <c r="N5175" s="159" t="n">
        <v>179706.6</v>
      </c>
      <c r="O5175" s="162">
        <f>MIN(K5175,L5175,M5175,N5175)</f>
        <v/>
      </c>
      <c r="P5175" s="162">
        <f>MAX(K5175,L5175,M5175,N5175)</f>
        <v/>
      </c>
      <c r="Q5175" s="162">
        <f>MEDIAN(K5175,L5175,M5175,N5175)</f>
        <v/>
      </c>
      <c r="R5175" s="162">
        <f>AVERAGE(K5175,L5175,M5175,N5175)</f>
        <v/>
      </c>
      <c r="S5175" s="162">
        <f>AVERAGE(O5175,Q5175)</f>
        <v/>
      </c>
      <c r="T5175" s="162">
        <f>AVERAGE(P5175,Q5175)</f>
        <v/>
      </c>
      <c r="U5175" s="41">
        <f>STDEVA(K5175,L5175,M5175,N5175)</f>
        <v/>
      </c>
      <c r="V5175" s="42">
        <f>U5175/Q5175</f>
        <v/>
      </c>
      <c r="W5175" s="43">
        <f>IF(X5175=O5175,"MENOR",IF(X5175=S5175,"PROM[MEN-MED]","PROMEDIO"))</f>
        <v/>
      </c>
      <c r="X5175" s="163">
        <f>IF(V5175&lt;=300%,O5175,IF(AND(V5175&gt;100%,V5175&lt;=150%),S5175,R5175))</f>
        <v/>
      </c>
      <c r="Y5175" s="162">
        <f>ROUND(X5175,0)</f>
        <v/>
      </c>
    </row>
    <row r="5176" ht="15.75" customHeight="1">
      <c r="B5176" s="32" t="inlineStr">
        <is>
          <t>6.10</t>
        </is>
      </c>
      <c r="C5176" s="32" t="n">
        <v>8714199</v>
      </c>
      <c r="D5176" s="59" t="inlineStr">
        <is>
          <t>CAMBIO DE MANGUERA DE DERIVACION DE AGUA NO.2</t>
        </is>
      </c>
      <c r="E5176" s="34" t="inlineStr">
        <is>
          <t>cambio de manguera de derivacion de agua no.2</t>
        </is>
      </c>
      <c r="F5176" s="32" t="inlineStr">
        <is>
          <t>Unidad</t>
        </is>
      </c>
      <c r="G5176" s="35" t="inlineStr">
        <is>
          <t>suministro</t>
        </is>
      </c>
      <c r="H5176" s="159" t="n">
        <v>136791</v>
      </c>
      <c r="I5176" s="37" t="n">
        <v>158.91</v>
      </c>
      <c r="J5176" s="37" t="n">
        <v>151.76</v>
      </c>
      <c r="K5176" s="160">
        <f>H5176*(I5176/J5176)</f>
        <v/>
      </c>
      <c r="L5176" s="159" t="n">
        <v>168183.5449</v>
      </c>
      <c r="M5176" s="159" t="n">
        <v>163285</v>
      </c>
      <c r="N5176" s="159" t="n">
        <v>176347.8</v>
      </c>
      <c r="O5176" s="162">
        <f>MIN(K5176,L5176,M5176,N5176)</f>
        <v/>
      </c>
      <c r="P5176" s="162">
        <f>MAX(K5176,L5176,M5176,N5176)</f>
        <v/>
      </c>
      <c r="Q5176" s="162">
        <f>MEDIAN(K5176,L5176,M5176,N5176)</f>
        <v/>
      </c>
      <c r="R5176" s="162">
        <f>AVERAGE(K5176,L5176,M5176,N5176)</f>
        <v/>
      </c>
      <c r="S5176" s="162">
        <f>AVERAGE(O5176,Q5176)</f>
        <v/>
      </c>
      <c r="T5176" s="162">
        <f>AVERAGE(P5176,Q5176)</f>
        <v/>
      </c>
      <c r="U5176" s="41">
        <f>STDEVA(K5176,L5176,M5176,N5176)</f>
        <v/>
      </c>
      <c r="V5176" s="42">
        <f>U5176/Q5176</f>
        <v/>
      </c>
      <c r="W5176" s="43">
        <f>IF(X5176=O5176,"MENOR",IF(X5176=S5176,"PROM[MEN-MED]","PROMEDIO"))</f>
        <v/>
      </c>
      <c r="X5176" s="163">
        <f>IF(V5176&lt;=300%,O5176,IF(AND(V5176&gt;100%,V5176&lt;=150%),S5176,R5176))</f>
        <v/>
      </c>
      <c r="Y5176" s="162">
        <f>ROUND(X5176,0)</f>
        <v/>
      </c>
    </row>
    <row r="5177" ht="15.75" customHeight="1">
      <c r="B5177" s="32" t="inlineStr">
        <is>
          <t>6.11</t>
        </is>
      </c>
      <c r="C5177" s="32" t="n">
        <v>8714199</v>
      </c>
      <c r="D5177" s="59" t="inlineStr">
        <is>
          <t>CAMBIO DE MANGUERA DE DERIVACION DE AGUA NO.3</t>
        </is>
      </c>
      <c r="E5177" s="34" t="inlineStr">
        <is>
          <t>cambio de manguera de derivacion de agua no.3</t>
        </is>
      </c>
      <c r="F5177" s="32" t="inlineStr">
        <is>
          <t>Unidad</t>
        </is>
      </c>
      <c r="G5177" s="35" t="inlineStr">
        <is>
          <t>suministro</t>
        </is>
      </c>
      <c r="H5177" s="159" t="n">
        <v>136791</v>
      </c>
      <c r="I5177" s="37" t="n">
        <v>158.91</v>
      </c>
      <c r="J5177" s="37" t="n">
        <v>151.76</v>
      </c>
      <c r="K5177" s="160">
        <f>H5177*(I5177/J5177)</f>
        <v/>
      </c>
      <c r="L5177" s="159" t="n">
        <v>164979.22</v>
      </c>
      <c r="M5177" s="159" t="n">
        <v>160174</v>
      </c>
      <c r="N5177" s="159" t="n">
        <v>172987.92</v>
      </c>
      <c r="O5177" s="162">
        <f>MIN(K5177,L5177,M5177,N5177)</f>
        <v/>
      </c>
      <c r="P5177" s="162">
        <f>MAX(K5177,L5177,M5177,N5177)</f>
        <v/>
      </c>
      <c r="Q5177" s="162">
        <f>MEDIAN(K5177,L5177,M5177,N5177)</f>
        <v/>
      </c>
      <c r="R5177" s="162">
        <f>AVERAGE(K5177,L5177,M5177,N5177)</f>
        <v/>
      </c>
      <c r="S5177" s="162">
        <f>AVERAGE(O5177,Q5177)</f>
        <v/>
      </c>
      <c r="T5177" s="162">
        <f>AVERAGE(P5177,Q5177)</f>
        <v/>
      </c>
      <c r="U5177" s="41">
        <f>STDEVA(K5177,L5177,M5177,N5177)</f>
        <v/>
      </c>
      <c r="V5177" s="42">
        <f>U5177/Q5177</f>
        <v/>
      </c>
      <c r="W5177" s="43">
        <f>IF(X5177=O5177,"MENOR",IF(X5177=S5177,"PROM[MEN-MED]","PROMEDIO"))</f>
        <v/>
      </c>
      <c r="X5177" s="163">
        <f>IF(V5177&lt;=300%,O5177,IF(AND(V5177&gt;100%,V5177&lt;=150%),S5177,R5177))</f>
        <v/>
      </c>
      <c r="Y5177" s="162">
        <f>ROUND(X5177,0)</f>
        <v/>
      </c>
    </row>
    <row r="5178" ht="15.75" customHeight="1">
      <c r="B5178" s="32" t="inlineStr">
        <is>
          <t>6.12</t>
        </is>
      </c>
      <c r="C5178" s="32" t="n">
        <v>8714199</v>
      </c>
      <c r="D5178" s="59" t="inlineStr">
        <is>
          <t>CAMBIO DE MANGUERA DE DERIVACION DE AGUA NO.4</t>
        </is>
      </c>
      <c r="E5178" s="34" t="inlineStr">
        <is>
          <t>cambio de manguera de derivacion de agua no.4</t>
        </is>
      </c>
      <c r="F5178" s="32" t="inlineStr">
        <is>
          <t>Unidad</t>
        </is>
      </c>
      <c r="G5178" s="35" t="inlineStr">
        <is>
          <t>suministro</t>
        </is>
      </c>
      <c r="H5178" s="159" t="n">
        <v>410372</v>
      </c>
      <c r="I5178" s="37" t="n">
        <v>158.91</v>
      </c>
      <c r="J5178" s="37" t="n">
        <v>151.76</v>
      </c>
      <c r="K5178" s="160">
        <f>H5178*(I5178/J5178)</f>
        <v/>
      </c>
      <c r="L5178" s="159" t="n">
        <v>504549.6232</v>
      </c>
      <c r="M5178" s="159" t="n">
        <v>489854</v>
      </c>
      <c r="N5178" s="159" t="n">
        <v>529042.3199999999</v>
      </c>
      <c r="O5178" s="162">
        <f>MIN(K5178,L5178,M5178,N5178)</f>
        <v/>
      </c>
      <c r="P5178" s="162">
        <f>MAX(K5178,L5178,M5178,N5178)</f>
        <v/>
      </c>
      <c r="Q5178" s="162">
        <f>MEDIAN(K5178,L5178,M5178,N5178)</f>
        <v/>
      </c>
      <c r="R5178" s="162">
        <f>AVERAGE(K5178,L5178,M5178,N5178)</f>
        <v/>
      </c>
      <c r="S5178" s="162">
        <f>AVERAGE(O5178,Q5178)</f>
        <v/>
      </c>
      <c r="T5178" s="162">
        <f>AVERAGE(P5178,Q5178)</f>
        <v/>
      </c>
      <c r="U5178" s="41">
        <f>STDEVA(K5178,L5178,M5178,N5178)</f>
        <v/>
      </c>
      <c r="V5178" s="42">
        <f>U5178/Q5178</f>
        <v/>
      </c>
      <c r="W5178" s="43">
        <f>IF(X5178=O5178,"MENOR",IF(X5178=S5178,"PROM[MEN-MED]","PROMEDIO"))</f>
        <v/>
      </c>
      <c r="X5178" s="163">
        <f>IF(V5178&lt;=300%,O5178,IF(AND(V5178&gt;100%,V5178&lt;=150%),S5178,R5178))</f>
        <v/>
      </c>
      <c r="Y5178" s="162">
        <f>ROUND(X5178,0)</f>
        <v/>
      </c>
    </row>
    <row r="5179" ht="15.75" customHeight="1">
      <c r="B5179" s="32" t="inlineStr">
        <is>
          <t>6.13</t>
        </is>
      </c>
      <c r="C5179" s="32" t="n">
        <v>8714199</v>
      </c>
      <c r="D5179" s="59" t="inlineStr">
        <is>
          <t>CAMBIO DE MANGUERA DE DERIVACION DE AGUA NO.5</t>
        </is>
      </c>
      <c r="E5179" s="34" t="inlineStr">
        <is>
          <t>cambio de manguera de derivacion de agua no.5</t>
        </is>
      </c>
      <c r="F5179" s="32" t="inlineStr">
        <is>
          <t>Unidad</t>
        </is>
      </c>
      <c r="G5179" s="35" t="inlineStr">
        <is>
          <t>suministro</t>
        </is>
      </c>
      <c r="H5179" s="159" t="n">
        <v>410372</v>
      </c>
      <c r="I5179" s="37" t="n">
        <v>158.91</v>
      </c>
      <c r="J5179" s="37" t="n">
        <v>151.76</v>
      </c>
      <c r="K5179" s="160">
        <f>H5179*(I5179/J5179)</f>
        <v/>
      </c>
      <c r="L5179" s="159" t="n">
        <v>514160.5511</v>
      </c>
      <c r="M5179" s="159" t="n">
        <v>499185</v>
      </c>
      <c r="N5179" s="159" t="n">
        <v>539119.8</v>
      </c>
      <c r="O5179" s="162">
        <f>MIN(K5179,L5179,M5179,N5179)</f>
        <v/>
      </c>
      <c r="P5179" s="162">
        <f>MAX(K5179,L5179,M5179,N5179)</f>
        <v/>
      </c>
      <c r="Q5179" s="162">
        <f>MEDIAN(K5179,L5179,M5179,N5179)</f>
        <v/>
      </c>
      <c r="R5179" s="162">
        <f>AVERAGE(K5179,L5179,M5179,N5179)</f>
        <v/>
      </c>
      <c r="S5179" s="162">
        <f>AVERAGE(O5179,Q5179)</f>
        <v/>
      </c>
      <c r="T5179" s="162">
        <f>AVERAGE(P5179,Q5179)</f>
        <v/>
      </c>
      <c r="U5179" s="41">
        <f>STDEVA(K5179,L5179,M5179,N5179)</f>
        <v/>
      </c>
      <c r="V5179" s="42">
        <f>U5179/Q5179</f>
        <v/>
      </c>
      <c r="W5179" s="43">
        <f>IF(X5179=O5179,"MENOR",IF(X5179=S5179,"PROM[MEN-MED]","PROMEDIO"))</f>
        <v/>
      </c>
      <c r="X5179" s="163">
        <f>IF(V5179&lt;=300%,O5179,IF(AND(V5179&gt;100%,V5179&lt;=150%),S5179,R5179))</f>
        <v/>
      </c>
      <c r="Y5179" s="162">
        <f>ROUND(X5179,0)</f>
        <v/>
      </c>
    </row>
    <row r="5180" ht="15.75" customHeight="1">
      <c r="B5180" s="32" t="inlineStr">
        <is>
          <t>6.14</t>
        </is>
      </c>
      <c r="C5180" s="32" t="n">
        <v>8714199</v>
      </c>
      <c r="D5180" s="59" t="inlineStr">
        <is>
          <t>CAMBIO DE MANGUERA DEL ENFRIADOR DE ACEITE</t>
        </is>
      </c>
      <c r="E5180" s="34" t="inlineStr">
        <is>
          <t>cambio de manguera del enfriador de aceite</t>
        </is>
      </c>
      <c r="F5180" s="32" t="inlineStr">
        <is>
          <t>Unidad</t>
        </is>
      </c>
      <c r="G5180" s="35" t="inlineStr">
        <is>
          <t>suministro</t>
        </is>
      </c>
      <c r="H5180" s="159" t="n">
        <v>273581</v>
      </c>
      <c r="I5180" s="37" t="n">
        <v>158.91</v>
      </c>
      <c r="J5180" s="37" t="n">
        <v>151.76</v>
      </c>
      <c r="K5180" s="160">
        <f>H5180*(I5180/J5180)</f>
        <v/>
      </c>
      <c r="L5180" s="159" t="n">
        <v>336366.0664</v>
      </c>
      <c r="M5180" s="159" t="n">
        <v>326569</v>
      </c>
      <c r="N5180" s="159" t="n">
        <v>352694.52</v>
      </c>
      <c r="O5180" s="162">
        <f>MIN(K5180,L5180,M5180,N5180)</f>
        <v/>
      </c>
      <c r="P5180" s="162">
        <f>MAX(K5180,L5180,M5180,N5180)</f>
        <v/>
      </c>
      <c r="Q5180" s="162">
        <f>MEDIAN(K5180,L5180,M5180,N5180)</f>
        <v/>
      </c>
      <c r="R5180" s="162">
        <f>AVERAGE(K5180,L5180,M5180,N5180)</f>
        <v/>
      </c>
      <c r="S5180" s="162">
        <f>AVERAGE(O5180,Q5180)</f>
        <v/>
      </c>
      <c r="T5180" s="162">
        <f>AVERAGE(P5180,Q5180)</f>
        <v/>
      </c>
      <c r="U5180" s="41">
        <f>STDEVA(K5180,L5180,M5180,N5180)</f>
        <v/>
      </c>
      <c r="V5180" s="42">
        <f>U5180/Q5180</f>
        <v/>
      </c>
      <c r="W5180" s="43">
        <f>IF(X5180=O5180,"MENOR",IF(X5180=S5180,"PROM[MEN-MED]","PROMEDIO"))</f>
        <v/>
      </c>
      <c r="X5180" s="163">
        <f>IF(V5180&lt;=300%,O5180,IF(AND(V5180&gt;100%,V5180&lt;=150%),S5180,R5180))</f>
        <v/>
      </c>
      <c r="Y5180" s="162">
        <f>ROUND(X5180,0)</f>
        <v/>
      </c>
    </row>
    <row r="5181" ht="15.75" customHeight="1">
      <c r="B5181" s="32" t="inlineStr">
        <is>
          <t>6.15</t>
        </is>
      </c>
      <c r="C5181" s="32" t="n">
        <v>8714199</v>
      </c>
      <c r="D5181" s="59" t="inlineStr">
        <is>
          <t>CAMBIO DE MANGUERA DEL ENFRIADOR DE ACEITE NO.2</t>
        </is>
      </c>
      <c r="E5181" s="34" t="inlineStr">
        <is>
          <t>cambio de manguera del enfriador de aceite no.2</t>
        </is>
      </c>
      <c r="F5181" s="32" t="inlineStr">
        <is>
          <t>Unidad</t>
        </is>
      </c>
      <c r="G5181" s="35" t="inlineStr">
        <is>
          <t>suministro</t>
        </is>
      </c>
      <c r="H5181" s="159" t="n">
        <v>273581</v>
      </c>
      <c r="I5181" s="37" t="n">
        <v>158.91</v>
      </c>
      <c r="J5181" s="37" t="n">
        <v>151.76</v>
      </c>
      <c r="K5181" s="160">
        <f>H5181*(I5181/J5181)</f>
        <v/>
      </c>
      <c r="L5181" s="159" t="n">
        <v>333162.7649</v>
      </c>
      <c r="M5181" s="159" t="n">
        <v>323459</v>
      </c>
      <c r="N5181" s="159" t="n">
        <v>349335.72</v>
      </c>
      <c r="O5181" s="162">
        <f>MIN(K5181,L5181,M5181,N5181)</f>
        <v/>
      </c>
      <c r="P5181" s="162">
        <f>MAX(K5181,L5181,M5181,N5181)</f>
        <v/>
      </c>
      <c r="Q5181" s="162">
        <f>MEDIAN(K5181,L5181,M5181,N5181)</f>
        <v/>
      </c>
      <c r="R5181" s="162">
        <f>AVERAGE(K5181,L5181,M5181,N5181)</f>
        <v/>
      </c>
      <c r="S5181" s="162">
        <f>AVERAGE(O5181,Q5181)</f>
        <v/>
      </c>
      <c r="T5181" s="162">
        <f>AVERAGE(P5181,Q5181)</f>
        <v/>
      </c>
      <c r="U5181" s="41">
        <f>STDEVA(K5181,L5181,M5181,N5181)</f>
        <v/>
      </c>
      <c r="V5181" s="42">
        <f>U5181/Q5181</f>
        <v/>
      </c>
      <c r="W5181" s="43">
        <f>IF(X5181=O5181,"MENOR",IF(X5181=S5181,"PROM[MEN-MED]","PROMEDIO"))</f>
        <v/>
      </c>
      <c r="X5181" s="163">
        <f>IF(V5181&lt;=300%,O5181,IF(AND(V5181&gt;100%,V5181&lt;=150%),S5181,R5181))</f>
        <v/>
      </c>
      <c r="Y5181" s="162">
        <f>ROUND(X5181,0)</f>
        <v/>
      </c>
    </row>
    <row r="5182" ht="15.75" customHeight="1">
      <c r="B5182" s="32" t="inlineStr">
        <is>
          <t>6.16</t>
        </is>
      </c>
      <c r="C5182" s="32" t="n">
        <v>8714199</v>
      </c>
      <c r="D5182" s="59" t="inlineStr">
        <is>
          <t xml:space="preserve">CAMBIO DE CONJUNTO DE LA BOMBA DE AGUA </t>
        </is>
      </c>
      <c r="E5182" s="34" t="inlineStr">
        <is>
          <t xml:space="preserve">cambio de conjunto de la bomba de agua </t>
        </is>
      </c>
      <c r="F5182" s="32" t="inlineStr">
        <is>
          <t>Unidad</t>
        </is>
      </c>
      <c r="G5182" s="35" t="inlineStr">
        <is>
          <t>suministro</t>
        </is>
      </c>
      <c r="H5182" s="159" t="n">
        <v>1085280</v>
      </c>
      <c r="I5182" s="37" t="n">
        <v>158.91</v>
      </c>
      <c r="J5182" s="37" t="n">
        <v>151.76</v>
      </c>
      <c r="K5182" s="160">
        <f>H5182*(I5182/J5182)</f>
        <v/>
      </c>
      <c r="L5182" s="159" t="n">
        <v>1371093.7716</v>
      </c>
      <c r="M5182" s="159" t="n">
        <v>1331159</v>
      </c>
      <c r="N5182" s="159" t="n">
        <v>1437651.72</v>
      </c>
      <c r="O5182" s="162">
        <f>MIN(K5182,L5182,M5182,N5182)</f>
        <v/>
      </c>
      <c r="P5182" s="162">
        <f>MAX(K5182,L5182,M5182,N5182)</f>
        <v/>
      </c>
      <c r="Q5182" s="162">
        <f>MEDIAN(K5182,L5182,M5182,N5182)</f>
        <v/>
      </c>
      <c r="R5182" s="162">
        <f>AVERAGE(K5182,L5182,M5182,N5182)</f>
        <v/>
      </c>
      <c r="S5182" s="162">
        <f>AVERAGE(O5182,Q5182)</f>
        <v/>
      </c>
      <c r="T5182" s="162">
        <f>AVERAGE(P5182,Q5182)</f>
        <v/>
      </c>
      <c r="U5182" s="41">
        <f>STDEVA(K5182,L5182,M5182,N5182)</f>
        <v/>
      </c>
      <c r="V5182" s="42">
        <f>U5182/Q5182</f>
        <v/>
      </c>
      <c r="W5182" s="43">
        <f>IF(X5182=O5182,"MENOR",IF(X5182=S5182,"PROM[MEN-MED]","PROMEDIO"))</f>
        <v/>
      </c>
      <c r="X5182" s="163">
        <f>IF(V5182&lt;=300%,O5182,IF(AND(V5182&gt;100%,V5182&lt;=150%),S5182,R5182))</f>
        <v/>
      </c>
      <c r="Y5182" s="162">
        <f>ROUND(X5182,0)</f>
        <v/>
      </c>
    </row>
    <row r="5183" ht="15.75" customHeight="1">
      <c r="B5183" s="32" t="inlineStr">
        <is>
          <t>6.17</t>
        </is>
      </c>
      <c r="C5183" s="32" t="n">
        <v>8714199</v>
      </c>
      <c r="D5183" s="59" t="inlineStr">
        <is>
          <t xml:space="preserve">CAMBIO DE JUNTA DE LA BOMBA DE AGUA </t>
        </is>
      </c>
      <c r="E5183" s="34" t="inlineStr">
        <is>
          <t xml:space="preserve">cambio de junta de la bomba de agua </t>
        </is>
      </c>
      <c r="F5183" s="32" t="inlineStr">
        <is>
          <t>Unidad</t>
        </is>
      </c>
      <c r="G5183" s="35" t="inlineStr">
        <is>
          <t>suministro</t>
        </is>
      </c>
      <c r="H5183" s="159" t="n">
        <v>1085280</v>
      </c>
      <c r="I5183" s="37" t="n">
        <v>158.91</v>
      </c>
      <c r="J5183" s="37" t="n">
        <v>151.76</v>
      </c>
      <c r="K5183" s="160">
        <f>H5183*(I5183/J5183)</f>
        <v/>
      </c>
      <c r="L5183" s="159" t="n">
        <v>1345465.3128</v>
      </c>
      <c r="M5183" s="159" t="n">
        <v>1306277</v>
      </c>
      <c r="N5183" s="159" t="n">
        <v>1410779.16</v>
      </c>
      <c r="O5183" s="162">
        <f>MIN(K5183,L5183,M5183,N5183)</f>
        <v/>
      </c>
      <c r="P5183" s="162">
        <f>MAX(K5183,L5183,M5183,N5183)</f>
        <v/>
      </c>
      <c r="Q5183" s="162">
        <f>MEDIAN(K5183,L5183,M5183,N5183)</f>
        <v/>
      </c>
      <c r="R5183" s="162">
        <f>AVERAGE(K5183,L5183,M5183,N5183)</f>
        <v/>
      </c>
      <c r="S5183" s="162">
        <f>AVERAGE(O5183,Q5183)</f>
        <v/>
      </c>
      <c r="T5183" s="162">
        <f>AVERAGE(P5183,Q5183)</f>
        <v/>
      </c>
      <c r="U5183" s="41">
        <f>STDEVA(K5183,L5183,M5183,N5183)</f>
        <v/>
      </c>
      <c r="V5183" s="42">
        <f>U5183/Q5183</f>
        <v/>
      </c>
      <c r="W5183" s="43">
        <f>IF(X5183=O5183,"MENOR",IF(X5183=S5183,"PROM[MEN-MED]","PROMEDIO"))</f>
        <v/>
      </c>
      <c r="X5183" s="163">
        <f>IF(V5183&lt;=300%,O5183,IF(AND(V5183&gt;100%,V5183&lt;=150%),S5183,R5183))</f>
        <v/>
      </c>
      <c r="Y5183" s="162">
        <f>ROUND(X5183,0)</f>
        <v/>
      </c>
    </row>
    <row r="5184" ht="15.75" customHeight="1">
      <c r="B5184" s="32" t="inlineStr">
        <is>
          <t>6.18</t>
        </is>
      </c>
      <c r="C5184" s="32" t="n">
        <v>8714199</v>
      </c>
      <c r="D5184" s="59" t="inlineStr">
        <is>
          <t>CAMBIO DE CONJUNTO DEL TENSOR DE LA CORREA TRAPEZOIDAL RANURADA</t>
        </is>
      </c>
      <c r="E5184" s="34" t="inlineStr">
        <is>
          <t>cambio de conjunto del tensor de la correa trapezoidal ranurada</t>
        </is>
      </c>
      <c r="F5184" s="32" t="inlineStr">
        <is>
          <t>Unidad</t>
        </is>
      </c>
      <c r="G5184" s="35" t="inlineStr">
        <is>
          <t>suministro</t>
        </is>
      </c>
      <c r="H5184" s="159" t="n">
        <v>683953</v>
      </c>
      <c r="I5184" s="37" t="n">
        <v>158.91</v>
      </c>
      <c r="J5184" s="37" t="n">
        <v>151.76</v>
      </c>
      <c r="K5184" s="160">
        <f>H5184*(I5184/J5184)</f>
        <v/>
      </c>
      <c r="L5184" s="159" t="n">
        <v>840915.6896</v>
      </c>
      <c r="M5184" s="159" t="n">
        <v>816423</v>
      </c>
      <c r="N5184" s="159" t="n">
        <v>881736.84</v>
      </c>
      <c r="O5184" s="162">
        <f>MIN(K5184,L5184,M5184,N5184)</f>
        <v/>
      </c>
      <c r="P5184" s="162">
        <f>MAX(K5184,L5184,M5184,N5184)</f>
        <v/>
      </c>
      <c r="Q5184" s="162">
        <f>MEDIAN(K5184,L5184,M5184,N5184)</f>
        <v/>
      </c>
      <c r="R5184" s="162">
        <f>AVERAGE(K5184,L5184,M5184,N5184)</f>
        <v/>
      </c>
      <c r="S5184" s="162">
        <f>AVERAGE(O5184,Q5184)</f>
        <v/>
      </c>
      <c r="T5184" s="162">
        <f>AVERAGE(P5184,Q5184)</f>
        <v/>
      </c>
      <c r="U5184" s="41">
        <f>STDEVA(K5184,L5184,M5184,N5184)</f>
        <v/>
      </c>
      <c r="V5184" s="42">
        <f>U5184/Q5184</f>
        <v/>
      </c>
      <c r="W5184" s="43">
        <f>IF(X5184=O5184,"MENOR",IF(X5184=S5184,"PROM[MEN-MED]","PROMEDIO"))</f>
        <v/>
      </c>
      <c r="X5184" s="163">
        <f>IF(V5184&lt;=300%,O5184,IF(AND(V5184&gt;100%,V5184&lt;=150%),S5184,R5184))</f>
        <v/>
      </c>
      <c r="Y5184" s="162">
        <f>ROUND(X5184,0)</f>
        <v/>
      </c>
    </row>
    <row r="5185" ht="15.75" customHeight="1">
      <c r="B5185" s="32" t="inlineStr">
        <is>
          <t>6.19</t>
        </is>
      </c>
      <c r="C5185" s="32" t="n">
        <v>8714199</v>
      </c>
      <c r="D5185" s="59" t="inlineStr">
        <is>
          <t>CAMBIO DE ENTRADA DE AGUA CON TERMOSTATO</t>
        </is>
      </c>
      <c r="E5185" s="34" t="inlineStr">
        <is>
          <t>cambio de entrada de agua con termostato</t>
        </is>
      </c>
      <c r="F5185" s="32" t="inlineStr">
        <is>
          <t>Unidad</t>
        </is>
      </c>
      <c r="G5185" s="35" t="inlineStr">
        <is>
          <t>suministro</t>
        </is>
      </c>
      <c r="H5185" s="159" t="n">
        <v>410372</v>
      </c>
      <c r="I5185" s="37" t="n">
        <v>158.91</v>
      </c>
      <c r="J5185" s="37" t="n">
        <v>151.76</v>
      </c>
      <c r="K5185" s="160">
        <f>H5185*(I5185/J5185)</f>
        <v/>
      </c>
      <c r="L5185" s="159" t="n">
        <v>494938.6953</v>
      </c>
      <c r="M5185" s="159" t="n">
        <v>480523</v>
      </c>
      <c r="N5185" s="159" t="n">
        <v>518964.84</v>
      </c>
      <c r="O5185" s="162">
        <f>MIN(K5185,L5185,M5185,N5185)</f>
        <v/>
      </c>
      <c r="P5185" s="162">
        <f>MAX(K5185,L5185,M5185,N5185)</f>
        <v/>
      </c>
      <c r="Q5185" s="162">
        <f>MEDIAN(K5185,L5185,M5185,N5185)</f>
        <v/>
      </c>
      <c r="R5185" s="162">
        <f>AVERAGE(K5185,L5185,M5185,N5185)</f>
        <v/>
      </c>
      <c r="S5185" s="162">
        <f>AVERAGE(O5185,Q5185)</f>
        <v/>
      </c>
      <c r="T5185" s="162">
        <f>AVERAGE(P5185,Q5185)</f>
        <v/>
      </c>
      <c r="U5185" s="41">
        <f>STDEVA(K5185,L5185,M5185,N5185)</f>
        <v/>
      </c>
      <c r="V5185" s="42">
        <f>U5185/Q5185</f>
        <v/>
      </c>
      <c r="W5185" s="43">
        <f>IF(X5185=O5185,"MENOR",IF(X5185=S5185,"PROM[MEN-MED]","PROMEDIO"))</f>
        <v/>
      </c>
      <c r="X5185" s="163">
        <f>IF(V5185&lt;=300%,O5185,IF(AND(V5185&gt;100%,V5185&lt;=150%),S5185,R5185))</f>
        <v/>
      </c>
      <c r="Y5185" s="162">
        <f>ROUND(X5185,0)</f>
        <v/>
      </c>
    </row>
    <row r="5186" ht="15.75" customHeight="1">
      <c r="B5186" s="32" t="inlineStr">
        <is>
          <t>6.20</t>
        </is>
      </c>
      <c r="C5186" s="32" t="n">
        <v>8714199</v>
      </c>
      <c r="D5186" s="59" t="inlineStr">
        <is>
          <t xml:space="preserve">CAMBIO DE CONJUNTO DEL RADIADOR </t>
        </is>
      </c>
      <c r="E5186" s="34" t="inlineStr">
        <is>
          <t xml:space="preserve">cambio de conjunto del radiador </t>
        </is>
      </c>
      <c r="F5186" s="32" t="inlineStr">
        <is>
          <t>Unidad</t>
        </is>
      </c>
      <c r="G5186" s="35" t="inlineStr">
        <is>
          <t>suministro</t>
        </is>
      </c>
      <c r="H5186" s="159" t="n">
        <v>542640</v>
      </c>
      <c r="I5186" s="37" t="n">
        <v>158.91</v>
      </c>
      <c r="J5186" s="37" t="n">
        <v>151.76</v>
      </c>
      <c r="K5186" s="160">
        <f>H5186*(I5186/J5186)</f>
        <v/>
      </c>
      <c r="L5186" s="159" t="n">
        <v>672733.1681</v>
      </c>
      <c r="M5186" s="159" t="n">
        <v>653139</v>
      </c>
      <c r="N5186" s="159" t="n">
        <v>705390.12</v>
      </c>
      <c r="O5186" s="162">
        <f>MIN(K5186,L5186,M5186,N5186)</f>
        <v/>
      </c>
      <c r="P5186" s="162">
        <f>MAX(K5186,L5186,M5186,N5186)</f>
        <v/>
      </c>
      <c r="Q5186" s="162">
        <f>MEDIAN(K5186,L5186,M5186,N5186)</f>
        <v/>
      </c>
      <c r="R5186" s="162">
        <f>AVERAGE(K5186,L5186,M5186,N5186)</f>
        <v/>
      </c>
      <c r="S5186" s="162">
        <f>AVERAGE(O5186,Q5186)</f>
        <v/>
      </c>
      <c r="T5186" s="162">
        <f>AVERAGE(P5186,Q5186)</f>
        <v/>
      </c>
      <c r="U5186" s="41">
        <f>STDEVA(K5186,L5186,M5186,N5186)</f>
        <v/>
      </c>
      <c r="V5186" s="42">
        <f>U5186/Q5186</f>
        <v/>
      </c>
      <c r="W5186" s="43">
        <f>IF(X5186=O5186,"MENOR",IF(X5186=S5186,"PROM[MEN-MED]","PROMEDIO"))</f>
        <v/>
      </c>
      <c r="X5186" s="163">
        <f>IF(V5186&lt;=300%,O5186,IF(AND(V5186&gt;100%,V5186&lt;=150%),S5186,R5186))</f>
        <v/>
      </c>
      <c r="Y5186" s="162">
        <f>ROUND(X5186,0)</f>
        <v/>
      </c>
    </row>
    <row r="5187" ht="15.75" customHeight="1">
      <c r="B5187" s="32" t="inlineStr">
        <is>
          <t>6.21</t>
        </is>
      </c>
      <c r="C5187" s="32" t="n">
        <v>8714199</v>
      </c>
      <c r="D5187" s="59" t="inlineStr">
        <is>
          <t>CAMBIO DE TAPON DE LA LLAVE DE PURGA DEL RADIADOR</t>
        </is>
      </c>
      <c r="E5187" s="34" t="inlineStr">
        <is>
          <t>cambio de tapon de la llave de purga del radiador</t>
        </is>
      </c>
      <c r="F5187" s="32" t="inlineStr">
        <is>
          <t>Unidad</t>
        </is>
      </c>
      <c r="G5187" s="35" t="inlineStr">
        <is>
          <t>suministro</t>
        </is>
      </c>
      <c r="H5187" s="159" t="n">
        <v>406980</v>
      </c>
      <c r="I5187" s="37" t="n">
        <v>158.91</v>
      </c>
      <c r="J5187" s="37" t="n">
        <v>151.76</v>
      </c>
      <c r="K5187" s="160">
        <f>H5187*(I5187/J5187)</f>
        <v/>
      </c>
      <c r="L5187" s="159" t="n">
        <v>504549.6232</v>
      </c>
      <c r="M5187" s="159" t="n">
        <v>489854</v>
      </c>
      <c r="N5187" s="159" t="n">
        <v>529042.3199999999</v>
      </c>
      <c r="O5187" s="162">
        <f>MIN(K5187,L5187,M5187,N5187)</f>
        <v/>
      </c>
      <c r="P5187" s="162">
        <f>MAX(K5187,L5187,M5187,N5187)</f>
        <v/>
      </c>
      <c r="Q5187" s="162">
        <f>MEDIAN(K5187,L5187,M5187,N5187)</f>
        <v/>
      </c>
      <c r="R5187" s="162">
        <f>AVERAGE(K5187,L5187,M5187,N5187)</f>
        <v/>
      </c>
      <c r="S5187" s="162">
        <f>AVERAGE(O5187,Q5187)</f>
        <v/>
      </c>
      <c r="T5187" s="162">
        <f>AVERAGE(P5187,Q5187)</f>
        <v/>
      </c>
      <c r="U5187" s="41">
        <f>STDEVA(K5187,L5187,M5187,N5187)</f>
        <v/>
      </c>
      <c r="V5187" s="42">
        <f>U5187/Q5187</f>
        <v/>
      </c>
      <c r="W5187" s="43">
        <f>IF(X5187=O5187,"MENOR",IF(X5187=S5187,"PROM[MEN-MED]","PROMEDIO"))</f>
        <v/>
      </c>
      <c r="X5187" s="163">
        <f>IF(V5187&lt;=300%,O5187,IF(AND(V5187&gt;100%,V5187&lt;=150%),S5187,R5187))</f>
        <v/>
      </c>
      <c r="Y5187" s="162">
        <f>ROUND(X5187,0)</f>
        <v/>
      </c>
    </row>
    <row r="5188" ht="15.75" customHeight="1">
      <c r="B5188" s="32" t="inlineStr">
        <is>
          <t>6.22</t>
        </is>
      </c>
      <c r="C5188" s="32" t="n">
        <v>8714199</v>
      </c>
      <c r="D5188" s="59" t="inlineStr">
        <is>
          <t>CAMBIO DE CUBIERTA DEL VENTILADOR</t>
        </is>
      </c>
      <c r="E5188" s="34" t="inlineStr">
        <is>
          <t>cambio de cubierta del ventilador</t>
        </is>
      </c>
      <c r="F5188" s="32" t="inlineStr">
        <is>
          <t>Unidad</t>
        </is>
      </c>
      <c r="G5188" s="35" t="inlineStr">
        <is>
          <t>suministro</t>
        </is>
      </c>
      <c r="H5188" s="159" t="n">
        <v>536988</v>
      </c>
      <c r="I5188" s="37" t="n">
        <v>158.91</v>
      </c>
      <c r="J5188" s="37" t="n">
        <v>151.76</v>
      </c>
      <c r="K5188" s="160">
        <f>H5188*(I5188/J5188)</f>
        <v/>
      </c>
      <c r="L5188" s="159" t="n">
        <v>685546.3741</v>
      </c>
      <c r="M5188" s="159" t="n">
        <v>665579</v>
      </c>
      <c r="N5188" s="159" t="n">
        <v>718825.3199999999</v>
      </c>
      <c r="O5188" s="162">
        <f>MIN(K5188,L5188,M5188,N5188)</f>
        <v/>
      </c>
      <c r="P5188" s="162">
        <f>MAX(K5188,L5188,M5188,N5188)</f>
        <v/>
      </c>
      <c r="Q5188" s="162">
        <f>MEDIAN(K5188,L5188,M5188,N5188)</f>
        <v/>
      </c>
      <c r="R5188" s="162">
        <f>AVERAGE(K5188,L5188,M5188,N5188)</f>
        <v/>
      </c>
      <c r="S5188" s="162">
        <f>AVERAGE(O5188,Q5188)</f>
        <v/>
      </c>
      <c r="T5188" s="162">
        <f>AVERAGE(P5188,Q5188)</f>
        <v/>
      </c>
      <c r="U5188" s="41">
        <f>STDEVA(K5188,L5188,M5188,N5188)</f>
        <v/>
      </c>
      <c r="V5188" s="42">
        <f>U5188/Q5188</f>
        <v/>
      </c>
      <c r="W5188" s="43">
        <f>IF(X5188=O5188,"MENOR",IF(X5188=S5188,"PROM[MEN-MED]","PROMEDIO"))</f>
        <v/>
      </c>
      <c r="X5188" s="163">
        <f>IF(V5188&lt;=300%,O5188,IF(AND(V5188&gt;100%,V5188&lt;=150%),S5188,R5188))</f>
        <v/>
      </c>
      <c r="Y5188" s="162">
        <f>ROUND(X5188,0)</f>
        <v/>
      </c>
    </row>
    <row r="5189" ht="15.75" customHeight="1">
      <c r="B5189" s="32" t="inlineStr">
        <is>
          <t>6.23</t>
        </is>
      </c>
      <c r="C5189" s="32" t="n">
        <v>8714199</v>
      </c>
      <c r="D5189" s="59" t="inlineStr">
        <is>
          <t>CAMBIO DE TAPON DEL RADIADOR</t>
        </is>
      </c>
      <c r="E5189" s="34" t="inlineStr">
        <is>
          <t>cambio de tapon del radiador</t>
        </is>
      </c>
      <c r="F5189" s="32" t="inlineStr">
        <is>
          <t>Unidad</t>
        </is>
      </c>
      <c r="G5189" s="35" t="inlineStr">
        <is>
          <t>suministro</t>
        </is>
      </c>
      <c r="H5189" s="159" t="n">
        <v>136791</v>
      </c>
      <c r="I5189" s="37" t="n">
        <v>158.91</v>
      </c>
      <c r="J5189" s="37" t="n">
        <v>151.76</v>
      </c>
      <c r="K5189" s="160">
        <f>H5189*(I5189/J5189)</f>
        <v/>
      </c>
      <c r="L5189" s="159" t="n">
        <v>166581.9001</v>
      </c>
      <c r="M5189" s="159" t="n">
        <v>161730</v>
      </c>
      <c r="N5189" s="159" t="n">
        <v>174668.4</v>
      </c>
      <c r="O5189" s="162">
        <f>MIN(K5189,L5189,M5189,N5189)</f>
        <v/>
      </c>
      <c r="P5189" s="162">
        <f>MAX(K5189,L5189,M5189,N5189)</f>
        <v/>
      </c>
      <c r="Q5189" s="162">
        <f>MEDIAN(K5189,L5189,M5189,N5189)</f>
        <v/>
      </c>
      <c r="R5189" s="162">
        <f>AVERAGE(K5189,L5189,M5189,N5189)</f>
        <v/>
      </c>
      <c r="S5189" s="162">
        <f>AVERAGE(O5189,Q5189)</f>
        <v/>
      </c>
      <c r="T5189" s="162">
        <f>AVERAGE(P5189,Q5189)</f>
        <v/>
      </c>
      <c r="U5189" s="41">
        <f>STDEVA(K5189,L5189,M5189,N5189)</f>
        <v/>
      </c>
      <c r="V5189" s="42">
        <f>U5189/Q5189</f>
        <v/>
      </c>
      <c r="W5189" s="43">
        <f>IF(X5189=O5189,"MENOR",IF(X5189=S5189,"PROM[MEN-MED]","PROMEDIO"))</f>
        <v/>
      </c>
      <c r="X5189" s="163">
        <f>IF(V5189&lt;=300%,O5189,IF(AND(V5189&gt;100%,V5189&lt;=150%),S5189,R5189))</f>
        <v/>
      </c>
      <c r="Y5189" s="162">
        <f>ROUND(X5189,0)</f>
        <v/>
      </c>
    </row>
    <row r="5190" ht="15.75" customHeight="1">
      <c r="B5190" s="32" t="inlineStr">
        <is>
          <t>6.24</t>
        </is>
      </c>
      <c r="C5190" s="32" t="n">
        <v>8714199</v>
      </c>
      <c r="D5190" s="59" t="inlineStr">
        <is>
          <t>CAMBIO DE SELLO DEL SOPORTE DEL RADIADOR NO.1</t>
        </is>
      </c>
      <c r="E5190" s="34" t="inlineStr">
        <is>
          <t>cambio de sello del soporte del radiador no.1</t>
        </is>
      </c>
      <c r="F5190" s="32" t="inlineStr">
        <is>
          <t>Unidad</t>
        </is>
      </c>
      <c r="G5190" s="35" t="inlineStr">
        <is>
          <t>suministro</t>
        </is>
      </c>
      <c r="H5190" s="159" t="n">
        <v>273581</v>
      </c>
      <c r="I5190" s="37" t="n">
        <v>158.91</v>
      </c>
      <c r="J5190" s="37" t="n">
        <v>151.76</v>
      </c>
      <c r="K5190" s="160">
        <f>H5190*(I5190/J5190)</f>
        <v/>
      </c>
      <c r="L5190" s="159" t="n">
        <v>339570.4032</v>
      </c>
      <c r="M5190" s="159" t="n">
        <v>329680</v>
      </c>
      <c r="N5190" s="159" t="n">
        <v>356054.4</v>
      </c>
      <c r="O5190" s="162">
        <f>MIN(K5190,L5190,M5190,N5190)</f>
        <v/>
      </c>
      <c r="P5190" s="162">
        <f>MAX(K5190,L5190,M5190,N5190)</f>
        <v/>
      </c>
      <c r="Q5190" s="162">
        <f>MEDIAN(K5190,L5190,M5190,N5190)</f>
        <v/>
      </c>
      <c r="R5190" s="162">
        <f>AVERAGE(K5190,L5190,M5190,N5190)</f>
        <v/>
      </c>
      <c r="S5190" s="162">
        <f>AVERAGE(O5190,Q5190)</f>
        <v/>
      </c>
      <c r="T5190" s="162">
        <f>AVERAGE(P5190,Q5190)</f>
        <v/>
      </c>
      <c r="U5190" s="41">
        <f>STDEVA(K5190,L5190,M5190,N5190)</f>
        <v/>
      </c>
      <c r="V5190" s="42">
        <f>U5190/Q5190</f>
        <v/>
      </c>
      <c r="W5190" s="43">
        <f>IF(X5190=O5190,"MENOR",IF(X5190=S5190,"PROM[MEN-MED]","PROMEDIO"))</f>
        <v/>
      </c>
      <c r="X5190" s="163">
        <f>IF(V5190&lt;=300%,O5190,IF(AND(V5190&gt;100%,V5190&lt;=150%),S5190,R5190))</f>
        <v/>
      </c>
      <c r="Y5190" s="162">
        <f>ROUND(X5190,0)</f>
        <v/>
      </c>
    </row>
    <row r="5191" ht="15.75" customHeight="1">
      <c r="B5191" s="32" t="inlineStr">
        <is>
          <t>6.25</t>
        </is>
      </c>
      <c r="C5191" s="32" t="n">
        <v>8714199</v>
      </c>
      <c r="D5191" s="59" t="inlineStr">
        <is>
          <t>CAMBIO DE SELLO DEL SOPORTE DEL RADIADOR NO.2</t>
        </is>
      </c>
      <c r="E5191" s="34" t="inlineStr">
        <is>
          <t>cambio de sello del soporte del radiador no.2</t>
        </is>
      </c>
      <c r="F5191" s="32" t="inlineStr">
        <is>
          <t>Unidad</t>
        </is>
      </c>
      <c r="G5191" s="35" t="inlineStr">
        <is>
          <t>suministro</t>
        </is>
      </c>
      <c r="H5191" s="159" t="n">
        <v>273581</v>
      </c>
      <c r="I5191" s="37" t="n">
        <v>158.91</v>
      </c>
      <c r="J5191" s="37" t="n">
        <v>151.76</v>
      </c>
      <c r="K5191" s="160">
        <f>H5191*(I5191/J5191)</f>
        <v/>
      </c>
      <c r="L5191" s="159" t="n">
        <v>336366.0664</v>
      </c>
      <c r="M5191" s="159" t="n">
        <v>326569</v>
      </c>
      <c r="N5191" s="159" t="n">
        <v>352694.52</v>
      </c>
      <c r="O5191" s="162">
        <f>MIN(K5191,L5191,M5191,N5191)</f>
        <v/>
      </c>
      <c r="P5191" s="162">
        <f>MAX(K5191,L5191,M5191,N5191)</f>
        <v/>
      </c>
      <c r="Q5191" s="162">
        <f>MEDIAN(K5191,L5191,M5191,N5191)</f>
        <v/>
      </c>
      <c r="R5191" s="162">
        <f>AVERAGE(K5191,L5191,M5191,N5191)</f>
        <v/>
      </c>
      <c r="S5191" s="162">
        <f>AVERAGE(O5191,Q5191)</f>
        <v/>
      </c>
      <c r="T5191" s="162">
        <f>AVERAGE(P5191,Q5191)</f>
        <v/>
      </c>
      <c r="U5191" s="41">
        <f>STDEVA(K5191,L5191,M5191,N5191)</f>
        <v/>
      </c>
      <c r="V5191" s="42">
        <f>U5191/Q5191</f>
        <v/>
      </c>
      <c r="W5191" s="43">
        <f>IF(X5191=O5191,"MENOR",IF(X5191=S5191,"PROM[MEN-MED]","PROMEDIO"))</f>
        <v/>
      </c>
      <c r="X5191" s="163">
        <f>IF(V5191&lt;=300%,O5191,IF(AND(V5191&gt;100%,V5191&lt;=150%),S5191,R5191))</f>
        <v/>
      </c>
      <c r="Y5191" s="162">
        <f>ROUND(X5191,0)</f>
        <v/>
      </c>
    </row>
    <row r="5192" ht="15.75" customHeight="1">
      <c r="B5192" s="32" t="inlineStr">
        <is>
          <t>6.26</t>
        </is>
      </c>
      <c r="C5192" s="32" t="n">
        <v>8714199</v>
      </c>
      <c r="D5192" s="59" t="inlineStr">
        <is>
          <t xml:space="preserve">CAMBIO DE DEFLECTOR LATERAL DERECHO DEL RADIADOR </t>
        </is>
      </c>
      <c r="E5192" s="34" t="inlineStr">
        <is>
          <t xml:space="preserve">cambio de deflector lateral derecho del radiador </t>
        </is>
      </c>
      <c r="F5192" s="32" t="inlineStr">
        <is>
          <t>Unidad</t>
        </is>
      </c>
      <c r="G5192" s="35" t="inlineStr">
        <is>
          <t>suministro</t>
        </is>
      </c>
      <c r="H5192" s="159" t="n">
        <v>544901</v>
      </c>
      <c r="I5192" s="37" t="n">
        <v>158.91</v>
      </c>
      <c r="J5192" s="37" t="n">
        <v>151.76</v>
      </c>
      <c r="K5192" s="160">
        <f>H5192*(I5192/J5192)</f>
        <v/>
      </c>
      <c r="L5192" s="159" t="n">
        <v>679139.7711</v>
      </c>
      <c r="M5192" s="159" t="n">
        <v>659359</v>
      </c>
      <c r="N5192" s="159" t="n">
        <v>712107.72</v>
      </c>
      <c r="O5192" s="162">
        <f>MIN(K5192,L5192,M5192,N5192)</f>
        <v/>
      </c>
      <c r="P5192" s="162">
        <f>MAX(K5192,L5192,M5192,N5192)</f>
        <v/>
      </c>
      <c r="Q5192" s="162">
        <f>MEDIAN(K5192,L5192,M5192,N5192)</f>
        <v/>
      </c>
      <c r="R5192" s="162">
        <f>AVERAGE(K5192,L5192,M5192,N5192)</f>
        <v/>
      </c>
      <c r="S5192" s="162">
        <f>AVERAGE(O5192,Q5192)</f>
        <v/>
      </c>
      <c r="T5192" s="162">
        <f>AVERAGE(P5192,Q5192)</f>
        <v/>
      </c>
      <c r="U5192" s="41">
        <f>STDEVA(K5192,L5192,M5192,N5192)</f>
        <v/>
      </c>
      <c r="V5192" s="42">
        <f>U5192/Q5192</f>
        <v/>
      </c>
      <c r="W5192" s="43">
        <f>IF(X5192=O5192,"MENOR",IF(X5192=S5192,"PROM[MEN-MED]","PROMEDIO"))</f>
        <v/>
      </c>
      <c r="X5192" s="163">
        <f>IF(V5192&lt;=300%,O5192,IF(AND(V5192&gt;100%,V5192&lt;=150%),S5192,R5192))</f>
        <v/>
      </c>
      <c r="Y5192" s="162">
        <f>ROUND(X5192,0)</f>
        <v/>
      </c>
    </row>
    <row r="5193" ht="15.75" customHeight="1">
      <c r="B5193" s="32" t="inlineStr">
        <is>
          <t>6.27</t>
        </is>
      </c>
      <c r="C5193" s="32" t="n">
        <v>8714199</v>
      </c>
      <c r="D5193" s="59" t="inlineStr">
        <is>
          <t xml:space="preserve">CAMBIO DE DEFLECTOR LATERAL IZQUIERDO DEL RADIADOR </t>
        </is>
      </c>
      <c r="E5193" s="34" t="inlineStr">
        <is>
          <t xml:space="preserve">cambio de deflector lateral izquierdo del radiador </t>
        </is>
      </c>
      <c r="F5193" s="32" t="inlineStr">
        <is>
          <t>Unidad</t>
        </is>
      </c>
      <c r="G5193" s="35" t="inlineStr">
        <is>
          <t>suministro</t>
        </is>
      </c>
      <c r="H5193" s="159" t="n">
        <v>544901</v>
      </c>
      <c r="I5193" s="37" t="n">
        <v>158.91</v>
      </c>
      <c r="J5193" s="37" t="n">
        <v>151.76</v>
      </c>
      <c r="K5193" s="160">
        <f>H5193*(I5193/J5193)</f>
        <v/>
      </c>
      <c r="L5193" s="159" t="n">
        <v>685546.3741</v>
      </c>
      <c r="M5193" s="159" t="n">
        <v>665579</v>
      </c>
      <c r="N5193" s="159" t="n">
        <v>718825.3199999999</v>
      </c>
      <c r="O5193" s="162">
        <f>MIN(K5193,L5193,M5193,N5193)</f>
        <v/>
      </c>
      <c r="P5193" s="162">
        <f>MAX(K5193,L5193,M5193,N5193)</f>
        <v/>
      </c>
      <c r="Q5193" s="162">
        <f>MEDIAN(K5193,L5193,M5193,N5193)</f>
        <v/>
      </c>
      <c r="R5193" s="162">
        <f>AVERAGE(K5193,L5193,M5193,N5193)</f>
        <v/>
      </c>
      <c r="S5193" s="162">
        <f>AVERAGE(O5193,Q5193)</f>
        <v/>
      </c>
      <c r="T5193" s="162">
        <f>AVERAGE(P5193,Q5193)</f>
        <v/>
      </c>
      <c r="U5193" s="41">
        <f>STDEVA(K5193,L5193,M5193,N5193)</f>
        <v/>
      </c>
      <c r="V5193" s="42">
        <f>U5193/Q5193</f>
        <v/>
      </c>
      <c r="W5193" s="43">
        <f>IF(X5193=O5193,"MENOR",IF(X5193=S5193,"PROM[MEN-MED]","PROMEDIO"))</f>
        <v/>
      </c>
      <c r="X5193" s="163">
        <f>IF(V5193&lt;=300%,O5193,IF(AND(V5193&gt;100%,V5193&lt;=150%),S5193,R5193))</f>
        <v/>
      </c>
      <c r="Y5193" s="162">
        <f>ROUND(X5193,0)</f>
        <v/>
      </c>
    </row>
    <row r="5194" ht="15.75" customHeight="1">
      <c r="B5194" s="32" t="inlineStr">
        <is>
          <t>6.28</t>
        </is>
      </c>
      <c r="C5194" s="32" t="n">
        <v>8714199</v>
      </c>
      <c r="D5194" s="59" t="inlineStr">
        <is>
          <t>CAMBIO DE CONJUNTO ENFRIADOR DE ACEITE</t>
        </is>
      </c>
      <c r="E5194" s="34" t="inlineStr">
        <is>
          <t>cambio de conjunto enfriador de aceite</t>
        </is>
      </c>
      <c r="F5194" s="32" t="inlineStr">
        <is>
          <t>Unidad</t>
        </is>
      </c>
      <c r="G5194" s="35" t="inlineStr">
        <is>
          <t>suministro</t>
        </is>
      </c>
      <c r="H5194" s="159" t="n">
        <v>683953</v>
      </c>
      <c r="I5194" s="37" t="n">
        <v>158.91</v>
      </c>
      <c r="J5194" s="37" t="n">
        <v>151.76</v>
      </c>
      <c r="K5194" s="160">
        <f>H5194*(I5194/J5194)</f>
        <v/>
      </c>
      <c r="L5194" s="159" t="n">
        <v>856933.2205000001</v>
      </c>
      <c r="M5194" s="159" t="n">
        <v>831974</v>
      </c>
      <c r="N5194" s="159" t="n">
        <v>898531.92</v>
      </c>
      <c r="O5194" s="162">
        <f>MIN(K5194,L5194,M5194,N5194)</f>
        <v/>
      </c>
      <c r="P5194" s="162">
        <f>MAX(K5194,L5194,M5194,N5194)</f>
        <v/>
      </c>
      <c r="Q5194" s="162">
        <f>MEDIAN(K5194,L5194,M5194,N5194)</f>
        <v/>
      </c>
      <c r="R5194" s="162">
        <f>AVERAGE(K5194,L5194,M5194,N5194)</f>
        <v/>
      </c>
      <c r="S5194" s="162">
        <f>AVERAGE(O5194,Q5194)</f>
        <v/>
      </c>
      <c r="T5194" s="162">
        <f>AVERAGE(P5194,Q5194)</f>
        <v/>
      </c>
      <c r="U5194" s="41">
        <f>STDEVA(K5194,L5194,M5194,N5194)</f>
        <v/>
      </c>
      <c r="V5194" s="42">
        <f>U5194/Q5194</f>
        <v/>
      </c>
      <c r="W5194" s="43">
        <f>IF(X5194=O5194,"MENOR",IF(X5194=S5194,"PROM[MEN-MED]","PROMEDIO"))</f>
        <v/>
      </c>
      <c r="X5194" s="163">
        <f>IF(V5194&lt;=300%,O5194,IF(AND(V5194&gt;100%,V5194&lt;=150%),S5194,R5194))</f>
        <v/>
      </c>
      <c r="Y5194" s="162">
        <f>ROUND(X5194,0)</f>
        <v/>
      </c>
    </row>
    <row r="5195" ht="15.75" customHeight="1">
      <c r="B5195" s="32" t="inlineStr">
        <is>
          <t>6.29</t>
        </is>
      </c>
      <c r="C5195" s="32" t="n">
        <v>8714199</v>
      </c>
      <c r="D5195" s="59" t="inlineStr">
        <is>
          <t>CAMBIO DE TAPA Y MANGUERA DEL DEPURADOR DE AIRE</t>
        </is>
      </c>
      <c r="E5195" s="34" t="inlineStr">
        <is>
          <t>cambio de tapa y manguera del depurador de aire</t>
        </is>
      </c>
      <c r="F5195" s="32" t="inlineStr">
        <is>
          <t>Unidad</t>
        </is>
      </c>
      <c r="G5195" s="35" t="inlineStr">
        <is>
          <t>suministro</t>
        </is>
      </c>
      <c r="H5195" s="159" t="n">
        <v>136791</v>
      </c>
      <c r="I5195" s="37" t="n">
        <v>158.91</v>
      </c>
      <c r="J5195" s="37" t="n">
        <v>151.76</v>
      </c>
      <c r="K5195" s="160">
        <f>H5195*(I5195/J5195)</f>
        <v/>
      </c>
      <c r="L5195" s="159" t="n">
        <v>166581.9001</v>
      </c>
      <c r="M5195" s="159" t="n">
        <v>161730</v>
      </c>
      <c r="N5195" s="159" t="n">
        <v>174668.4</v>
      </c>
      <c r="O5195" s="162">
        <f>MIN(K5195,L5195,M5195,N5195)</f>
        <v/>
      </c>
      <c r="P5195" s="162">
        <f>MAX(K5195,L5195,M5195,N5195)</f>
        <v/>
      </c>
      <c r="Q5195" s="162">
        <f>MEDIAN(K5195,L5195,M5195,N5195)</f>
        <v/>
      </c>
      <c r="R5195" s="162">
        <f>AVERAGE(K5195,L5195,M5195,N5195)</f>
        <v/>
      </c>
      <c r="S5195" s="162">
        <f>AVERAGE(O5195,Q5195)</f>
        <v/>
      </c>
      <c r="T5195" s="162">
        <f>AVERAGE(P5195,Q5195)</f>
        <v/>
      </c>
      <c r="U5195" s="41">
        <f>STDEVA(K5195,L5195,M5195,N5195)</f>
        <v/>
      </c>
      <c r="V5195" s="42">
        <f>U5195/Q5195</f>
        <v/>
      </c>
      <c r="W5195" s="43">
        <f>IF(X5195=O5195,"MENOR",IF(X5195=S5195,"PROM[MEN-MED]","PROMEDIO"))</f>
        <v/>
      </c>
      <c r="X5195" s="163">
        <f>IF(V5195&lt;=300%,O5195,IF(AND(V5195&gt;100%,V5195&lt;=150%),S5195,R5195))</f>
        <v/>
      </c>
      <c r="Y5195" s="162">
        <f>ROUND(X5195,0)</f>
        <v/>
      </c>
    </row>
    <row r="5196" ht="15.75" customHeight="1">
      <c r="B5196" s="32" t="inlineStr">
        <is>
          <t>6.30</t>
        </is>
      </c>
      <c r="C5196" s="32" t="n">
        <v>8714199</v>
      </c>
      <c r="D5196" s="59" t="inlineStr">
        <is>
          <t>CAMBIO DE SUBCONJUNTO DE LA CAJA DEL DEPURADOR DE AIRE</t>
        </is>
      </c>
      <c r="E5196" s="34" t="inlineStr">
        <is>
          <t>cambio de subconjunto de la caja del depurador de aire</t>
        </is>
      </c>
      <c r="F5196" s="32" t="inlineStr">
        <is>
          <t>Unidad</t>
        </is>
      </c>
      <c r="G5196" s="35" t="inlineStr">
        <is>
          <t>suministro</t>
        </is>
      </c>
      <c r="H5196" s="159" t="n">
        <v>683953</v>
      </c>
      <c r="I5196" s="37" t="n">
        <v>158.91</v>
      </c>
      <c r="J5196" s="37" t="n">
        <v>151.76</v>
      </c>
      <c r="K5196" s="160">
        <f>H5196*(I5196/J5196)</f>
        <v/>
      </c>
      <c r="L5196" s="159" t="n">
        <v>824898.1587</v>
      </c>
      <c r="M5196" s="159" t="n">
        <v>800872</v>
      </c>
      <c r="N5196" s="159" t="n">
        <v>864941.76</v>
      </c>
      <c r="O5196" s="162">
        <f>MIN(K5196,L5196,M5196,N5196)</f>
        <v/>
      </c>
      <c r="P5196" s="162">
        <f>MAX(K5196,L5196,M5196,N5196)</f>
        <v/>
      </c>
      <c r="Q5196" s="162">
        <f>MEDIAN(K5196,L5196,M5196,N5196)</f>
        <v/>
      </c>
      <c r="R5196" s="162">
        <f>AVERAGE(K5196,L5196,M5196,N5196)</f>
        <v/>
      </c>
      <c r="S5196" s="162">
        <f>AVERAGE(O5196,Q5196)</f>
        <v/>
      </c>
      <c r="T5196" s="162">
        <f>AVERAGE(P5196,Q5196)</f>
        <v/>
      </c>
      <c r="U5196" s="41">
        <f>STDEVA(K5196,L5196,M5196,N5196)</f>
        <v/>
      </c>
      <c r="V5196" s="42">
        <f>U5196/Q5196</f>
        <v/>
      </c>
      <c r="W5196" s="43">
        <f>IF(X5196=O5196,"MENOR",IF(X5196=S5196,"PROM[MEN-MED]","PROMEDIO"))</f>
        <v/>
      </c>
      <c r="X5196" s="163">
        <f>IF(V5196&lt;=300%,O5196,IF(AND(V5196&gt;100%,V5196&lt;=150%),S5196,R5196))</f>
        <v/>
      </c>
      <c r="Y5196" s="162">
        <f>ROUND(X5196,0)</f>
        <v/>
      </c>
    </row>
    <row r="5197" ht="15.75" customHeight="1">
      <c r="B5197" s="32" t="inlineStr">
        <is>
          <t>6.31</t>
        </is>
      </c>
      <c r="C5197" s="32" t="n">
        <v>8714199</v>
      </c>
      <c r="D5197" s="59" t="inlineStr">
        <is>
          <t>CAMBIO DE FILTRO DEL DEPURADOR DE AIRE</t>
        </is>
      </c>
      <c r="E5197" s="34" t="inlineStr">
        <is>
          <t>cambio de filtro del depurador de aire</t>
        </is>
      </c>
      <c r="F5197" s="32" t="inlineStr">
        <is>
          <t>Unidad</t>
        </is>
      </c>
      <c r="G5197" s="35" t="inlineStr">
        <is>
          <t>suministro</t>
        </is>
      </c>
      <c r="H5197" s="159" t="n">
        <v>410372</v>
      </c>
      <c r="I5197" s="37" t="n">
        <v>158.91</v>
      </c>
      <c r="J5197" s="37" t="n">
        <v>151.76</v>
      </c>
      <c r="K5197" s="160">
        <f>H5197*(I5197/J5197)</f>
        <v/>
      </c>
      <c r="L5197" s="159" t="n">
        <v>504549.6232</v>
      </c>
      <c r="M5197" s="159" t="n">
        <v>489854</v>
      </c>
      <c r="N5197" s="159" t="n">
        <v>529042.3199999999</v>
      </c>
      <c r="O5197" s="162">
        <f>MIN(K5197,L5197,M5197,N5197)</f>
        <v/>
      </c>
      <c r="P5197" s="162">
        <f>MAX(K5197,L5197,M5197,N5197)</f>
        <v/>
      </c>
      <c r="Q5197" s="162">
        <f>MEDIAN(K5197,L5197,M5197,N5197)</f>
        <v/>
      </c>
      <c r="R5197" s="162">
        <f>AVERAGE(K5197,L5197,M5197,N5197)</f>
        <v/>
      </c>
      <c r="S5197" s="162">
        <f>AVERAGE(O5197,Q5197)</f>
        <v/>
      </c>
      <c r="T5197" s="162">
        <f>AVERAGE(P5197,Q5197)</f>
        <v/>
      </c>
      <c r="U5197" s="41">
        <f>STDEVA(K5197,L5197,M5197,N5197)</f>
        <v/>
      </c>
      <c r="V5197" s="42">
        <f>U5197/Q5197</f>
        <v/>
      </c>
      <c r="W5197" s="43">
        <f>IF(X5197=O5197,"MENOR",IF(X5197=S5197,"PROM[MEN-MED]","PROMEDIO"))</f>
        <v/>
      </c>
      <c r="X5197" s="163">
        <f>IF(V5197&lt;=300%,O5197,IF(AND(V5197&gt;100%,V5197&lt;=150%),S5197,R5197))</f>
        <v/>
      </c>
      <c r="Y5197" s="162">
        <f>ROUND(X5197,0)</f>
        <v/>
      </c>
    </row>
    <row r="5198" ht="15.75" customHeight="1">
      <c r="B5198" s="26" t="inlineStr">
        <is>
          <t>7.</t>
        </is>
      </c>
      <c r="C5198" s="142" t="inlineStr">
        <is>
          <t>MOTOR  Y SISTEMA DE ALIMENTACIÓN</t>
        </is>
      </c>
      <c r="H5198" s="157" t="n"/>
      <c r="I5198" s="29" t="n"/>
      <c r="J5198" s="29" t="n"/>
      <c r="K5198" s="157" t="n"/>
      <c r="L5198" s="157" t="n"/>
      <c r="M5198" s="157" t="n"/>
      <c r="N5198" s="157" t="n"/>
      <c r="O5198" s="29" t="n"/>
      <c r="P5198" s="29" t="n"/>
      <c r="Q5198" s="29" t="n"/>
      <c r="R5198" s="29" t="n"/>
      <c r="S5198" s="29" t="n"/>
      <c r="T5198" s="29" t="n"/>
      <c r="U5198" s="29" t="n"/>
      <c r="V5198" s="75" t="n"/>
      <c r="W5198" s="29" t="n"/>
      <c r="X5198" s="29" t="n"/>
      <c r="Y5198" s="29" t="n"/>
    </row>
    <row r="5199" ht="15.75" customHeight="1">
      <c r="B5199" s="57" t="inlineStr">
        <is>
          <t>7.1</t>
        </is>
      </c>
      <c r="C5199" s="32" t="n">
        <v>8714199</v>
      </c>
      <c r="D5199" s="59" t="inlineStr">
        <is>
          <t xml:space="preserve">CAMBIO DE  FILTRO DE ACEITE </t>
        </is>
      </c>
      <c r="E5199" s="34" t="inlineStr">
        <is>
          <t xml:space="preserve">cambio de  filtro de aceite </t>
        </is>
      </c>
      <c r="F5199" s="32" t="inlineStr">
        <is>
          <t>Unidad</t>
        </is>
      </c>
      <c r="G5199" s="35" t="inlineStr">
        <is>
          <t>suministro</t>
        </is>
      </c>
      <c r="H5199" s="159" t="n">
        <v>54716</v>
      </c>
      <c r="I5199" s="37" t="n">
        <v>158.91</v>
      </c>
      <c r="J5199" s="37" t="n">
        <v>151.76</v>
      </c>
      <c r="K5199" s="160">
        <f>H5199*(I5199/J5199)</f>
        <v/>
      </c>
      <c r="L5199" s="159" t="n">
        <v>65992.1045</v>
      </c>
      <c r="M5199" s="159" t="n">
        <v>64070</v>
      </c>
      <c r="N5199" s="159" t="n">
        <v>69195.60000000001</v>
      </c>
      <c r="O5199" s="162">
        <f>MIN(K5199,L5199,M5199,N5199)</f>
        <v/>
      </c>
      <c r="P5199" s="162">
        <f>MAX(K5199,L5199,M5199,N5199)</f>
        <v/>
      </c>
      <c r="Q5199" s="162">
        <f>MEDIAN(K5199,L5199,M5199,N5199)</f>
        <v/>
      </c>
      <c r="R5199" s="162">
        <f>AVERAGE(K5199,L5199,M5199,N5199)</f>
        <v/>
      </c>
      <c r="S5199" s="162">
        <f>AVERAGE(O5199,Q5199)</f>
        <v/>
      </c>
      <c r="T5199" s="162">
        <f>AVERAGE(P5199,Q5199)</f>
        <v/>
      </c>
      <c r="U5199" s="41">
        <f>STDEVA(K5199,L5199,M5199,N5199)</f>
        <v/>
      </c>
      <c r="V5199" s="42">
        <f>U5199/Q5199</f>
        <v/>
      </c>
      <c r="W5199" s="43">
        <f>IF(X5199=O5199,"MENOR",IF(X5199=S5199,"PROM[MEN-MED]","PROMEDIO"))</f>
        <v/>
      </c>
      <c r="X5199" s="163">
        <f>IF(V5199&lt;=300%,O5199,IF(AND(V5199&gt;100%,V5199&lt;=150%),S5199,R5199))</f>
        <v/>
      </c>
      <c r="Y5199" s="162">
        <f>ROUND(X5199,0)</f>
        <v/>
      </c>
    </row>
    <row r="5200" ht="15.75" customHeight="1">
      <c r="B5200" s="57" t="inlineStr">
        <is>
          <t>7.2</t>
        </is>
      </c>
      <c r="C5200" s="32" t="n">
        <v>8714199</v>
      </c>
      <c r="D5200" s="59" t="inlineStr">
        <is>
          <t xml:space="preserve">CAMBIO DE CONJUNTO DEL CUERPO DE LA MARIPOSA  CON MOTOR </t>
        </is>
      </c>
      <c r="E5200" s="56" t="inlineStr">
        <is>
          <t xml:space="preserve">cambio de conjunto del cuerpo de la mariposa  con motor </t>
        </is>
      </c>
      <c r="F5200" s="32" t="inlineStr">
        <is>
          <t>Unidad</t>
        </is>
      </c>
      <c r="G5200" s="35" t="inlineStr">
        <is>
          <t>suministro</t>
        </is>
      </c>
      <c r="H5200" s="159" t="n">
        <v>949620</v>
      </c>
      <c r="I5200" s="37" t="n">
        <v>158.91</v>
      </c>
      <c r="J5200" s="37" t="n">
        <v>151.76</v>
      </c>
      <c r="K5200" s="160">
        <f>H5200*(I5200/J5200)</f>
        <v/>
      </c>
      <c r="L5200" s="159" t="n">
        <v>1199706.9252</v>
      </c>
      <c r="M5200" s="159" t="n">
        <v>1164764</v>
      </c>
      <c r="N5200" s="159" t="n">
        <v>1257945.12</v>
      </c>
      <c r="O5200" s="162">
        <f>MIN(K5200,L5200,M5200,N5200)</f>
        <v/>
      </c>
      <c r="P5200" s="162">
        <f>MAX(K5200,L5200,M5200,N5200)</f>
        <v/>
      </c>
      <c r="Q5200" s="162">
        <f>MEDIAN(K5200,L5200,M5200,N5200)</f>
        <v/>
      </c>
      <c r="R5200" s="162">
        <f>AVERAGE(K5200,L5200,M5200,N5200)</f>
        <v/>
      </c>
      <c r="S5200" s="162">
        <f>AVERAGE(O5200,Q5200)</f>
        <v/>
      </c>
      <c r="T5200" s="162">
        <f>AVERAGE(P5200,Q5200)</f>
        <v/>
      </c>
      <c r="U5200" s="41">
        <f>STDEVA(K5200,L5200,M5200,N5200)</f>
        <v/>
      </c>
      <c r="V5200" s="42">
        <f>U5200/Q5200</f>
        <v/>
      </c>
      <c r="W5200" s="43">
        <f>IF(X5200=O5200,"MENOR",IF(X5200=S5200,"PROM[MEN-MED]","PROMEDIO"))</f>
        <v/>
      </c>
      <c r="X5200" s="163">
        <f>IF(V5200&lt;=300%,O5200,IF(AND(V5200&gt;100%,V5200&lt;=150%),S5200,R5200))</f>
        <v/>
      </c>
      <c r="Y5200" s="162">
        <f>ROUND(X5200,0)</f>
        <v/>
      </c>
    </row>
    <row r="5201" ht="15.75" customHeight="1">
      <c r="B5201" s="57" t="inlineStr">
        <is>
          <t>7.3</t>
        </is>
      </c>
      <c r="C5201" s="32" t="n">
        <v>8714199</v>
      </c>
      <c r="D5201" s="59" t="inlineStr">
        <is>
          <t>CAMBIO DE MEDIDOR DEL CAUDAL  DE MASA DE AIRE</t>
        </is>
      </c>
      <c r="E5201" s="56" t="inlineStr">
        <is>
          <t>cambio de medidor del caudal  de masa de aire</t>
        </is>
      </c>
      <c r="F5201" s="32" t="inlineStr">
        <is>
          <t>Unidad</t>
        </is>
      </c>
      <c r="G5201" s="35" t="inlineStr">
        <is>
          <t>suministro</t>
        </is>
      </c>
      <c r="H5201" s="159" t="n">
        <v>410372</v>
      </c>
      <c r="I5201" s="37" t="n">
        <v>158.91</v>
      </c>
      <c r="J5201" s="37" t="n">
        <v>151.76</v>
      </c>
      <c r="K5201" s="160">
        <f>H5201*(I5201/J5201)</f>
        <v/>
      </c>
      <c r="L5201" s="159" t="n">
        <v>499744.665</v>
      </c>
      <c r="M5201" s="159" t="n">
        <v>485189</v>
      </c>
      <c r="N5201" s="159" t="n">
        <v>524004.12</v>
      </c>
      <c r="O5201" s="162">
        <f>MIN(K5201,L5201,M5201,N5201)</f>
        <v/>
      </c>
      <c r="P5201" s="162">
        <f>MAX(K5201,L5201,M5201,N5201)</f>
        <v/>
      </c>
      <c r="Q5201" s="162">
        <f>MEDIAN(K5201,L5201,M5201,N5201)</f>
        <v/>
      </c>
      <c r="R5201" s="162">
        <f>AVERAGE(K5201,L5201,M5201,N5201)</f>
        <v/>
      </c>
      <c r="S5201" s="162">
        <f>AVERAGE(O5201,Q5201)</f>
        <v/>
      </c>
      <c r="T5201" s="162">
        <f>AVERAGE(P5201,Q5201)</f>
        <v/>
      </c>
      <c r="U5201" s="41">
        <f>STDEVA(K5201,L5201,M5201,N5201)</f>
        <v/>
      </c>
      <c r="V5201" s="42">
        <f>U5201/Q5201</f>
        <v/>
      </c>
      <c r="W5201" s="43">
        <f>IF(X5201=O5201,"MENOR",IF(X5201=S5201,"PROM[MEN-MED]","PROMEDIO"))</f>
        <v/>
      </c>
      <c r="X5201" s="163">
        <f>IF(V5201&lt;=300%,O5201,IF(AND(V5201&gt;100%,V5201&lt;=150%),S5201,R5201))</f>
        <v/>
      </c>
      <c r="Y5201" s="162">
        <f>ROUND(X5201,0)</f>
        <v/>
      </c>
    </row>
    <row r="5202" ht="15.75" customHeight="1">
      <c r="B5202" s="57" t="inlineStr">
        <is>
          <t>7.4</t>
        </is>
      </c>
      <c r="C5202" s="32" t="n">
        <v>8714199</v>
      </c>
      <c r="D5202" s="59" t="inlineStr">
        <is>
          <t>CAMBIO DE JUEGO DE VALVULAS PARA CONTROL DE EMISIONES NO.1</t>
        </is>
      </c>
      <c r="E5202" s="56" t="inlineStr">
        <is>
          <t>cambio de juego de valvulas para control de emisiones no.1</t>
        </is>
      </c>
      <c r="F5202" s="32" t="inlineStr">
        <is>
          <t>Unidad</t>
        </is>
      </c>
      <c r="G5202" s="35" t="inlineStr">
        <is>
          <t>suministro</t>
        </is>
      </c>
      <c r="H5202" s="159" t="n">
        <v>820743</v>
      </c>
      <c r="I5202" s="37" t="n">
        <v>158.91</v>
      </c>
      <c r="J5202" s="37" t="n">
        <v>151.76</v>
      </c>
      <c r="K5202" s="160">
        <f>H5202*(I5202/J5202)</f>
        <v/>
      </c>
      <c r="L5202" s="159" t="n">
        <v>1028320.0669</v>
      </c>
      <c r="M5202" s="159" t="n">
        <v>998369</v>
      </c>
      <c r="N5202" s="159" t="n">
        <v>1078238.52</v>
      </c>
      <c r="O5202" s="162">
        <f>MIN(K5202,L5202,M5202,N5202)</f>
        <v/>
      </c>
      <c r="P5202" s="162">
        <f>MAX(K5202,L5202,M5202,N5202)</f>
        <v/>
      </c>
      <c r="Q5202" s="162">
        <f>MEDIAN(K5202,L5202,M5202,N5202)</f>
        <v/>
      </c>
      <c r="R5202" s="162">
        <f>AVERAGE(K5202,L5202,M5202,N5202)</f>
        <v/>
      </c>
      <c r="S5202" s="162">
        <f>AVERAGE(O5202,Q5202)</f>
        <v/>
      </c>
      <c r="T5202" s="162">
        <f>AVERAGE(P5202,Q5202)</f>
        <v/>
      </c>
      <c r="U5202" s="41">
        <f>STDEVA(K5202,L5202,M5202,N5202)</f>
        <v/>
      </c>
      <c r="V5202" s="42">
        <f>U5202/Q5202</f>
        <v/>
      </c>
      <c r="W5202" s="43">
        <f>IF(X5202=O5202,"MENOR",IF(X5202=S5202,"PROM[MEN-MED]","PROMEDIO"))</f>
        <v/>
      </c>
      <c r="X5202" s="163">
        <f>IF(V5202&lt;=300%,O5202,IF(AND(V5202&gt;100%,V5202&lt;=150%),S5202,R5202))</f>
        <v/>
      </c>
      <c r="Y5202" s="162">
        <f>ROUND(X5202,0)</f>
        <v/>
      </c>
    </row>
    <row r="5203" ht="15.75" customHeight="1">
      <c r="B5203" s="57" t="inlineStr">
        <is>
          <t>7.5</t>
        </is>
      </c>
      <c r="C5203" s="32" t="n">
        <v>8714199</v>
      </c>
      <c r="D5203" s="59" t="inlineStr">
        <is>
          <t>CAMBIO DE JUEGO DE VALVULAS PARA CONTROL DE EMISIONES NO.2</t>
        </is>
      </c>
      <c r="E5203" s="56" t="inlineStr">
        <is>
          <t>cambio de juego de valvulas para control de emisiones no.2</t>
        </is>
      </c>
      <c r="F5203" s="32" t="inlineStr">
        <is>
          <t>Unidad</t>
        </is>
      </c>
      <c r="G5203" s="35" t="inlineStr">
        <is>
          <t>suministro</t>
        </is>
      </c>
      <c r="H5203" s="159" t="n">
        <v>683953</v>
      </c>
      <c r="I5203" s="37" t="n">
        <v>158.91</v>
      </c>
      <c r="J5203" s="37" t="n">
        <v>151.76</v>
      </c>
      <c r="K5203" s="160">
        <f>H5203*(I5203/J5203)</f>
        <v/>
      </c>
      <c r="L5203" s="159" t="n">
        <v>832907.4418</v>
      </c>
      <c r="M5203" s="159" t="n">
        <v>808648</v>
      </c>
      <c r="N5203" s="159" t="n">
        <v>873339.84</v>
      </c>
      <c r="O5203" s="162">
        <f>MIN(K5203,L5203,M5203,N5203)</f>
        <v/>
      </c>
      <c r="P5203" s="162">
        <f>MAX(K5203,L5203,M5203,N5203)</f>
        <v/>
      </c>
      <c r="Q5203" s="162">
        <f>MEDIAN(K5203,L5203,M5203,N5203)</f>
        <v/>
      </c>
      <c r="R5203" s="162">
        <f>AVERAGE(K5203,L5203,M5203,N5203)</f>
        <v/>
      </c>
      <c r="S5203" s="162">
        <f>AVERAGE(O5203,Q5203)</f>
        <v/>
      </c>
      <c r="T5203" s="162">
        <f>AVERAGE(P5203,Q5203)</f>
        <v/>
      </c>
      <c r="U5203" s="41">
        <f>STDEVA(K5203,L5203,M5203,N5203)</f>
        <v/>
      </c>
      <c r="V5203" s="42">
        <f>U5203/Q5203</f>
        <v/>
      </c>
      <c r="W5203" s="43">
        <f>IF(X5203=O5203,"MENOR",IF(X5203=S5203,"PROM[MEN-MED]","PROMEDIO"))</f>
        <v/>
      </c>
      <c r="X5203" s="163">
        <f>IF(V5203&lt;=300%,O5203,IF(AND(V5203&gt;100%,V5203&lt;=150%),S5203,R5203))</f>
        <v/>
      </c>
      <c r="Y5203" s="162">
        <f>ROUND(X5203,0)</f>
        <v/>
      </c>
    </row>
    <row r="5204" ht="15.75" customHeight="1">
      <c r="B5204" s="57" t="inlineStr">
        <is>
          <t>7.6</t>
        </is>
      </c>
      <c r="C5204" s="32" t="n">
        <v>8714199</v>
      </c>
      <c r="D5204" s="59" t="inlineStr">
        <is>
          <t xml:space="preserve">CAMBIO DE CAMARA DE COMPENSACION DEL AIRE DE ADMISION </t>
        </is>
      </c>
      <c r="E5204" s="56" t="inlineStr">
        <is>
          <t xml:space="preserve">cambio de camara de compensacion del aire de admision </t>
        </is>
      </c>
      <c r="F5204" s="32" t="inlineStr">
        <is>
          <t>Unidad</t>
        </is>
      </c>
      <c r="G5204" s="35" t="inlineStr">
        <is>
          <t>suministro</t>
        </is>
      </c>
      <c r="H5204" s="159" t="n">
        <v>820743</v>
      </c>
      <c r="I5204" s="37" t="n">
        <v>158.91</v>
      </c>
      <c r="J5204" s="37" t="n">
        <v>151.76</v>
      </c>
      <c r="K5204" s="160">
        <f>H5204*(I5204/J5204)</f>
        <v/>
      </c>
      <c r="L5204" s="159" t="n">
        <v>1028320.0669</v>
      </c>
      <c r="M5204" s="159" t="n">
        <v>998369</v>
      </c>
      <c r="N5204" s="159" t="n">
        <v>1078238.52</v>
      </c>
      <c r="O5204" s="162">
        <f>MIN(K5204,L5204,M5204,N5204)</f>
        <v/>
      </c>
      <c r="P5204" s="162">
        <f>MAX(K5204,L5204,M5204,N5204)</f>
        <v/>
      </c>
      <c r="Q5204" s="162">
        <f>MEDIAN(K5204,L5204,M5204,N5204)</f>
        <v/>
      </c>
      <c r="R5204" s="162">
        <f>AVERAGE(K5204,L5204,M5204,N5204)</f>
        <v/>
      </c>
      <c r="S5204" s="162">
        <f>AVERAGE(O5204,Q5204)</f>
        <v/>
      </c>
      <c r="T5204" s="162">
        <f>AVERAGE(P5204,Q5204)</f>
        <v/>
      </c>
      <c r="U5204" s="41">
        <f>STDEVA(K5204,L5204,M5204,N5204)</f>
        <v/>
      </c>
      <c r="V5204" s="42">
        <f>U5204/Q5204</f>
        <v/>
      </c>
      <c r="W5204" s="43">
        <f>IF(X5204=O5204,"MENOR",IF(X5204=S5204,"PROM[MEN-MED]","PROMEDIO"))</f>
        <v/>
      </c>
      <c r="X5204" s="163">
        <f>IF(V5204&lt;=300%,O5204,IF(AND(V5204&gt;100%,V5204&lt;=150%),S5204,R5204))</f>
        <v/>
      </c>
      <c r="Y5204" s="162">
        <f>ROUND(X5204,0)</f>
        <v/>
      </c>
    </row>
    <row r="5205" ht="15.75" customHeight="1">
      <c r="B5205" s="57" t="inlineStr">
        <is>
          <t>7.7</t>
        </is>
      </c>
      <c r="C5205" s="32" t="n">
        <v>8714199</v>
      </c>
      <c r="D5205" s="59" t="inlineStr">
        <is>
          <t>CAMBIO DE JUNTA DE LA TAPA DE CULATAS</t>
        </is>
      </c>
      <c r="E5205" s="56" t="inlineStr">
        <is>
          <t>cambio de junta de la tapa de culatas</t>
        </is>
      </c>
      <c r="F5205" s="32" t="inlineStr">
        <is>
          <t>Unidad</t>
        </is>
      </c>
      <c r="G5205" s="35" t="inlineStr">
        <is>
          <t>suministro</t>
        </is>
      </c>
      <c r="H5205" s="159" t="n">
        <v>1094324</v>
      </c>
      <c r="I5205" s="37" t="n">
        <v>158.91</v>
      </c>
      <c r="J5205" s="37" t="n">
        <v>151.76</v>
      </c>
      <c r="K5205" s="160">
        <f>H5205*(I5205/J5205)</f>
        <v/>
      </c>
      <c r="L5205" s="159" t="n">
        <v>1345465.3128</v>
      </c>
      <c r="M5205" s="159" t="n">
        <v>1306277</v>
      </c>
      <c r="N5205" s="159" t="n">
        <v>1410779.16</v>
      </c>
      <c r="O5205" s="162">
        <f>MIN(K5205,L5205,M5205,N5205)</f>
        <v/>
      </c>
      <c r="P5205" s="162">
        <f>MAX(K5205,L5205,M5205,N5205)</f>
        <v/>
      </c>
      <c r="Q5205" s="162">
        <f>MEDIAN(K5205,L5205,M5205,N5205)</f>
        <v/>
      </c>
      <c r="R5205" s="162">
        <f>AVERAGE(K5205,L5205,M5205,N5205)</f>
        <v/>
      </c>
      <c r="S5205" s="162">
        <f>AVERAGE(O5205,Q5205)</f>
        <v/>
      </c>
      <c r="T5205" s="162">
        <f>AVERAGE(P5205,Q5205)</f>
        <v/>
      </c>
      <c r="U5205" s="41">
        <f>STDEVA(K5205,L5205,M5205,N5205)</f>
        <v/>
      </c>
      <c r="V5205" s="42">
        <f>U5205/Q5205</f>
        <v/>
      </c>
      <c r="W5205" s="43">
        <f>IF(X5205=O5205,"MENOR",IF(X5205=S5205,"PROM[MEN-MED]","PROMEDIO"))</f>
        <v/>
      </c>
      <c r="X5205" s="163">
        <f>IF(V5205&lt;=300%,O5205,IF(AND(V5205&gt;100%,V5205&lt;=150%),S5205,R5205))</f>
        <v/>
      </c>
      <c r="Y5205" s="162">
        <f>ROUND(X5205,0)</f>
        <v/>
      </c>
    </row>
    <row r="5206" ht="15.75" customHeight="1">
      <c r="B5206" s="57" t="inlineStr">
        <is>
          <t>7.8</t>
        </is>
      </c>
      <c r="C5206" s="32" t="n">
        <v>8714199</v>
      </c>
      <c r="D5206" s="59" t="inlineStr">
        <is>
          <t xml:space="preserve">CAMBIO DE SUBCONJUNTO DE LA CADENA </t>
        </is>
      </c>
      <c r="E5206" s="56" t="inlineStr">
        <is>
          <t xml:space="preserve">cambio de subconjunto de la cadena </t>
        </is>
      </c>
      <c r="F5206" s="32" t="inlineStr">
        <is>
          <t>Unidad</t>
        </is>
      </c>
      <c r="G5206" s="35" t="inlineStr">
        <is>
          <t>suministro</t>
        </is>
      </c>
      <c r="H5206" s="159" t="n">
        <v>2430575</v>
      </c>
      <c r="I5206" s="37" t="n">
        <v>158.91</v>
      </c>
      <c r="J5206" s="37" t="n">
        <v>151.76</v>
      </c>
      <c r="K5206" s="160">
        <f>H5206*(I5206/J5206)</f>
        <v/>
      </c>
      <c r="L5206" s="159" t="n">
        <v>3016840.1263</v>
      </c>
      <c r="M5206" s="159" t="n">
        <v>2928971</v>
      </c>
      <c r="N5206" s="159" t="n">
        <v>3163288.68</v>
      </c>
      <c r="O5206" s="162">
        <f>MIN(K5206,L5206,M5206,N5206)</f>
        <v/>
      </c>
      <c r="P5206" s="162">
        <f>MAX(K5206,L5206,M5206,N5206)</f>
        <v/>
      </c>
      <c r="Q5206" s="162">
        <f>MEDIAN(K5206,L5206,M5206,N5206)</f>
        <v/>
      </c>
      <c r="R5206" s="162">
        <f>AVERAGE(K5206,L5206,M5206,N5206)</f>
        <v/>
      </c>
      <c r="S5206" s="162">
        <f>AVERAGE(O5206,Q5206)</f>
        <v/>
      </c>
      <c r="T5206" s="162">
        <f>AVERAGE(P5206,Q5206)</f>
        <v/>
      </c>
      <c r="U5206" s="41">
        <f>STDEVA(K5206,L5206,M5206,N5206)</f>
        <v/>
      </c>
      <c r="V5206" s="42">
        <f>U5206/Q5206</f>
        <v/>
      </c>
      <c r="W5206" s="43">
        <f>IF(X5206=O5206,"MENOR",IF(X5206=S5206,"PROM[MEN-MED]","PROMEDIO"))</f>
        <v/>
      </c>
      <c r="X5206" s="163">
        <f>IF(V5206&lt;=300%,O5206,IF(AND(V5206&gt;100%,V5206&lt;=150%),S5206,R5206))</f>
        <v/>
      </c>
      <c r="Y5206" s="162">
        <f>ROUND(X5206,0)</f>
        <v/>
      </c>
    </row>
    <row r="5207" ht="15.75" customHeight="1">
      <c r="B5207" s="57" t="inlineStr">
        <is>
          <t>7.9</t>
        </is>
      </c>
      <c r="C5207" s="32" t="n">
        <v>8714199</v>
      </c>
      <c r="D5207" s="59" t="inlineStr">
        <is>
          <t xml:space="preserve">CAMBIO DE CONJUNTO DEL TENSOR DE LA CADENA </t>
        </is>
      </c>
      <c r="E5207" s="56" t="inlineStr">
        <is>
          <t xml:space="preserve">cambio de conjunto del tensor de la cadena </t>
        </is>
      </c>
      <c r="F5207" s="32" t="inlineStr">
        <is>
          <t>Unidad</t>
        </is>
      </c>
      <c r="G5207" s="35" t="inlineStr">
        <is>
          <t>suministro</t>
        </is>
      </c>
      <c r="H5207" s="159" t="n">
        <v>1978375</v>
      </c>
      <c r="I5207" s="37" t="n">
        <v>158.91</v>
      </c>
      <c r="J5207" s="37" t="n">
        <v>151.76</v>
      </c>
      <c r="K5207" s="160">
        <f>H5207*(I5207/J5207)</f>
        <v/>
      </c>
      <c r="L5207" s="159" t="n">
        <v>2590590.0755</v>
      </c>
      <c r="M5207" s="159" t="n">
        <v>2515136</v>
      </c>
      <c r="N5207" s="159" t="n">
        <v>2716346.88</v>
      </c>
      <c r="O5207" s="162">
        <f>MIN(K5207,L5207,M5207,N5207)</f>
        <v/>
      </c>
      <c r="P5207" s="162">
        <f>MAX(K5207,L5207,M5207,N5207)</f>
        <v/>
      </c>
      <c r="Q5207" s="162">
        <f>MEDIAN(K5207,L5207,M5207,N5207)</f>
        <v/>
      </c>
      <c r="R5207" s="162">
        <f>AVERAGE(K5207,L5207,M5207,N5207)</f>
        <v/>
      </c>
      <c r="S5207" s="162">
        <f>AVERAGE(O5207,Q5207)</f>
        <v/>
      </c>
      <c r="T5207" s="162">
        <f>AVERAGE(P5207,Q5207)</f>
        <v/>
      </c>
      <c r="U5207" s="41">
        <f>STDEVA(K5207,L5207,M5207,N5207)</f>
        <v/>
      </c>
      <c r="V5207" s="42">
        <f>U5207/Q5207</f>
        <v/>
      </c>
      <c r="W5207" s="43">
        <f>IF(X5207=O5207,"MENOR",IF(X5207=S5207,"PROM[MEN-MED]","PROMEDIO"))</f>
        <v/>
      </c>
      <c r="X5207" s="163">
        <f>IF(V5207&lt;=300%,O5207,IF(AND(V5207&gt;100%,V5207&lt;=150%),S5207,R5207))</f>
        <v/>
      </c>
      <c r="Y5207" s="162">
        <f>ROUND(X5207,0)</f>
        <v/>
      </c>
    </row>
    <row r="5208" ht="15.75" customHeight="1">
      <c r="B5208" s="57" t="inlineStr">
        <is>
          <t>7.10</t>
        </is>
      </c>
      <c r="C5208" s="32" t="n">
        <v>8714199</v>
      </c>
      <c r="D5208" s="59" t="inlineStr">
        <is>
          <t>CAMBIO DE PATIN DEL TENSOR DE LA CADENA</t>
        </is>
      </c>
      <c r="E5208" s="56" t="inlineStr">
        <is>
          <t>cambio de patin del tensor de la cadena</t>
        </is>
      </c>
      <c r="F5208" s="32" t="inlineStr">
        <is>
          <t>Unidad</t>
        </is>
      </c>
      <c r="G5208" s="35" t="inlineStr">
        <is>
          <t>suministro</t>
        </is>
      </c>
      <c r="H5208" s="159" t="n">
        <v>1899240</v>
      </c>
      <c r="I5208" s="37" t="n">
        <v>158.91</v>
      </c>
      <c r="J5208" s="37" t="n">
        <v>151.76</v>
      </c>
      <c r="K5208" s="160">
        <f>H5208*(I5208/J5208)</f>
        <v/>
      </c>
      <c r="L5208" s="159" t="n">
        <v>2553790.2418</v>
      </c>
      <c r="M5208" s="159" t="n">
        <v>2479408</v>
      </c>
      <c r="N5208" s="159" t="n">
        <v>2677760.64</v>
      </c>
      <c r="O5208" s="162">
        <f>MIN(K5208,L5208,M5208,N5208)</f>
        <v/>
      </c>
      <c r="P5208" s="162">
        <f>MAX(K5208,L5208,M5208,N5208)</f>
        <v/>
      </c>
      <c r="Q5208" s="162">
        <f>MEDIAN(K5208,L5208,M5208,N5208)</f>
        <v/>
      </c>
      <c r="R5208" s="162">
        <f>AVERAGE(K5208,L5208,M5208,N5208)</f>
        <v/>
      </c>
      <c r="S5208" s="162">
        <f>AVERAGE(O5208,Q5208)</f>
        <v/>
      </c>
      <c r="T5208" s="162">
        <f>AVERAGE(P5208,Q5208)</f>
        <v/>
      </c>
      <c r="U5208" s="41">
        <f>STDEVA(K5208,L5208,M5208,N5208)</f>
        <v/>
      </c>
      <c r="V5208" s="42">
        <f>U5208/Q5208</f>
        <v/>
      </c>
      <c r="W5208" s="43">
        <f>IF(X5208=O5208,"MENOR",IF(X5208=S5208,"PROM[MEN-MED]","PROMEDIO"))</f>
        <v/>
      </c>
      <c r="X5208" s="163">
        <f>IF(V5208&lt;=300%,O5208,IF(AND(V5208&gt;100%,V5208&lt;=150%),S5208,R5208))</f>
        <v/>
      </c>
      <c r="Y5208" s="162">
        <f>ROUND(X5208,0)</f>
        <v/>
      </c>
    </row>
    <row r="5209" ht="15.75" customHeight="1">
      <c r="B5209" s="57" t="inlineStr">
        <is>
          <t>7.11</t>
        </is>
      </c>
      <c r="C5209" s="32" t="n">
        <v>8714199</v>
      </c>
      <c r="D5209" s="59" t="inlineStr">
        <is>
          <t>CAMBIO DE AMORTIGUADOR DE VIBRACIONES DE LA CADENA</t>
        </is>
      </c>
      <c r="E5209" s="56" t="inlineStr">
        <is>
          <t>cambio de amortiguador de vibraciones de la cadena</t>
        </is>
      </c>
      <c r="F5209" s="32" t="inlineStr">
        <is>
          <t>Unidad</t>
        </is>
      </c>
      <c r="G5209" s="35" t="inlineStr">
        <is>
          <t>suministro</t>
        </is>
      </c>
      <c r="H5209" s="159" t="n">
        <v>1978375</v>
      </c>
      <c r="I5209" s="37" t="n">
        <v>158.91</v>
      </c>
      <c r="J5209" s="37" t="n">
        <v>151.76</v>
      </c>
      <c r="K5209" s="160">
        <f>H5209*(I5209/J5209)</f>
        <v/>
      </c>
      <c r="L5209" s="159" t="n">
        <v>2474100.1663</v>
      </c>
      <c r="M5209" s="159" t="n">
        <v>2402039</v>
      </c>
      <c r="N5209" s="159" t="n">
        <v>2594202.12</v>
      </c>
      <c r="O5209" s="162">
        <f>MIN(K5209,L5209,M5209,N5209)</f>
        <v/>
      </c>
      <c r="P5209" s="162">
        <f>MAX(K5209,L5209,M5209,N5209)</f>
        <v/>
      </c>
      <c r="Q5209" s="162">
        <f>MEDIAN(K5209,L5209,M5209,N5209)</f>
        <v/>
      </c>
      <c r="R5209" s="162">
        <f>AVERAGE(K5209,L5209,M5209,N5209)</f>
        <v/>
      </c>
      <c r="S5209" s="162">
        <f>AVERAGE(O5209,Q5209)</f>
        <v/>
      </c>
      <c r="T5209" s="162">
        <f>AVERAGE(P5209,Q5209)</f>
        <v/>
      </c>
      <c r="U5209" s="41">
        <f>STDEVA(K5209,L5209,M5209,N5209)</f>
        <v/>
      </c>
      <c r="V5209" s="42">
        <f>U5209/Q5209</f>
        <v/>
      </c>
      <c r="W5209" s="43">
        <f>IF(X5209=O5209,"MENOR",IF(X5209=S5209,"PROM[MEN-MED]","PROMEDIO"))</f>
        <v/>
      </c>
      <c r="X5209" s="163">
        <f>IF(V5209&lt;=300%,O5209,IF(AND(V5209&gt;100%,V5209&lt;=150%),S5209,R5209))</f>
        <v/>
      </c>
      <c r="Y5209" s="162">
        <f>ROUND(X5209,0)</f>
        <v/>
      </c>
    </row>
    <row r="5210" ht="15.75" customHeight="1">
      <c r="B5210" s="57" t="inlineStr">
        <is>
          <t>7.12</t>
        </is>
      </c>
      <c r="C5210" s="32" t="n">
        <v>8714199</v>
      </c>
      <c r="D5210" s="59" t="inlineStr">
        <is>
          <t>CAMBIO DE CULATA DERECHA</t>
        </is>
      </c>
      <c r="E5210" s="56" t="inlineStr">
        <is>
          <t>cambio de culata derecha</t>
        </is>
      </c>
      <c r="F5210" s="32" t="inlineStr">
        <is>
          <t>Unidad</t>
        </is>
      </c>
      <c r="G5210" s="35" t="inlineStr">
        <is>
          <t>suministro</t>
        </is>
      </c>
      <c r="H5210" s="159" t="n">
        <v>2238955</v>
      </c>
      <c r="I5210" s="37" t="n">
        <v>158.91</v>
      </c>
      <c r="J5210" s="37" t="n">
        <v>151.76</v>
      </c>
      <c r="K5210" s="160">
        <f>H5210*(I5210/J5210)</f>
        <v/>
      </c>
      <c r="L5210" s="159" t="n">
        <v>2700349.9754</v>
      </c>
      <c r="M5210" s="159" t="n">
        <v>2621699</v>
      </c>
      <c r="N5210" s="159" t="n">
        <v>2831434.92</v>
      </c>
      <c r="O5210" s="162">
        <f>MIN(K5210,L5210,M5210,N5210)</f>
        <v/>
      </c>
      <c r="P5210" s="162">
        <f>MAX(K5210,L5210,M5210,N5210)</f>
        <v/>
      </c>
      <c r="Q5210" s="162">
        <f>MEDIAN(K5210,L5210,M5210,N5210)</f>
        <v/>
      </c>
      <c r="R5210" s="162">
        <f>AVERAGE(K5210,L5210,M5210,N5210)</f>
        <v/>
      </c>
      <c r="S5210" s="162">
        <f>AVERAGE(O5210,Q5210)</f>
        <v/>
      </c>
      <c r="T5210" s="162">
        <f>AVERAGE(P5210,Q5210)</f>
        <v/>
      </c>
      <c r="U5210" s="41">
        <f>STDEVA(K5210,L5210,M5210,N5210)</f>
        <v/>
      </c>
      <c r="V5210" s="42">
        <f>U5210/Q5210</f>
        <v/>
      </c>
      <c r="W5210" s="43">
        <f>IF(X5210=O5210,"MENOR",IF(X5210=S5210,"PROM[MEN-MED]","PROMEDIO"))</f>
        <v/>
      </c>
      <c r="X5210" s="163">
        <f>IF(V5210&lt;=300%,O5210,IF(AND(V5210&gt;100%,V5210&lt;=150%),S5210,R5210))</f>
        <v/>
      </c>
      <c r="Y5210" s="162">
        <f>ROUND(X5210,0)</f>
        <v/>
      </c>
    </row>
    <row r="5211" ht="15.75" customHeight="1">
      <c r="B5211" s="57" t="inlineStr">
        <is>
          <t>7.13</t>
        </is>
      </c>
      <c r="C5211" s="32" t="n">
        <v>8714199</v>
      </c>
      <c r="D5211" s="59" t="inlineStr">
        <is>
          <t xml:space="preserve">CAMBIO DE CULATA IZQUIERDA </t>
        </is>
      </c>
      <c r="E5211" s="56" t="inlineStr">
        <is>
          <t xml:space="preserve">cambio de culata izquierda </t>
        </is>
      </c>
      <c r="F5211" s="32" t="inlineStr">
        <is>
          <t>Unidad</t>
        </is>
      </c>
      <c r="G5211" s="35" t="inlineStr">
        <is>
          <t>suministro</t>
        </is>
      </c>
      <c r="H5211" s="159" t="n">
        <v>2238955</v>
      </c>
      <c r="I5211" s="37" t="n">
        <v>158.91</v>
      </c>
      <c r="J5211" s="37" t="n">
        <v>151.76</v>
      </c>
      <c r="K5211" s="160">
        <f>H5211*(I5211/J5211)</f>
        <v/>
      </c>
      <c r="L5211" s="159" t="n">
        <v>2779000.7644</v>
      </c>
      <c r="M5211" s="159" t="n">
        <v>2698059</v>
      </c>
      <c r="N5211" s="159" t="n">
        <v>2913903.72</v>
      </c>
      <c r="O5211" s="162">
        <f>MIN(K5211,L5211,M5211,N5211)</f>
        <v/>
      </c>
      <c r="P5211" s="162">
        <f>MAX(K5211,L5211,M5211,N5211)</f>
        <v/>
      </c>
      <c r="Q5211" s="162">
        <f>MEDIAN(K5211,L5211,M5211,N5211)</f>
        <v/>
      </c>
      <c r="R5211" s="162">
        <f>AVERAGE(K5211,L5211,M5211,N5211)</f>
        <v/>
      </c>
      <c r="S5211" s="162">
        <f>AVERAGE(O5211,Q5211)</f>
        <v/>
      </c>
      <c r="T5211" s="162">
        <f>AVERAGE(P5211,Q5211)</f>
        <v/>
      </c>
      <c r="U5211" s="41">
        <f>STDEVA(K5211,L5211,M5211,N5211)</f>
        <v/>
      </c>
      <c r="V5211" s="42">
        <f>U5211/Q5211</f>
        <v/>
      </c>
      <c r="W5211" s="43">
        <f>IF(X5211=O5211,"MENOR",IF(X5211=S5211,"PROM[MEN-MED]","PROMEDIO"))</f>
        <v/>
      </c>
      <c r="X5211" s="163">
        <f>IF(V5211&lt;=300%,O5211,IF(AND(V5211&gt;100%,V5211&lt;=150%),S5211,R5211))</f>
        <v/>
      </c>
      <c r="Y5211" s="162">
        <f>ROUND(X5211,0)</f>
        <v/>
      </c>
    </row>
    <row r="5212" ht="15.75" customHeight="1">
      <c r="B5212" s="57" t="inlineStr">
        <is>
          <t>7.14</t>
        </is>
      </c>
      <c r="C5212" s="32" t="n">
        <v>8714199</v>
      </c>
      <c r="D5212" s="59" t="inlineStr">
        <is>
          <t xml:space="preserve">CAMBIO DE JUNTA CULATA DERECHA </t>
        </is>
      </c>
      <c r="E5212" s="56" t="inlineStr">
        <is>
          <t xml:space="preserve">cambio de junta culata derecha </t>
        </is>
      </c>
      <c r="F5212" s="32" t="inlineStr">
        <is>
          <t>Unidad</t>
        </is>
      </c>
      <c r="G5212" s="35" t="inlineStr">
        <is>
          <t>suministro</t>
        </is>
      </c>
      <c r="H5212" s="159" t="n">
        <v>1526175</v>
      </c>
      <c r="I5212" s="37" t="n">
        <v>158.91</v>
      </c>
      <c r="J5212" s="37" t="n">
        <v>151.76</v>
      </c>
      <c r="K5212" s="160">
        <f>H5212*(I5212/J5212)</f>
        <v/>
      </c>
      <c r="L5212" s="159" t="n">
        <v>1982986.9045</v>
      </c>
      <c r="M5212" s="159" t="n">
        <v>1925230</v>
      </c>
      <c r="N5212" s="159" t="n">
        <v>2079248.4</v>
      </c>
      <c r="O5212" s="162">
        <f>MIN(K5212,L5212,M5212,N5212)</f>
        <v/>
      </c>
      <c r="P5212" s="162">
        <f>MAX(K5212,L5212,M5212,N5212)</f>
        <v/>
      </c>
      <c r="Q5212" s="162">
        <f>MEDIAN(K5212,L5212,M5212,N5212)</f>
        <v/>
      </c>
      <c r="R5212" s="162">
        <f>AVERAGE(K5212,L5212,M5212,N5212)</f>
        <v/>
      </c>
      <c r="S5212" s="162">
        <f>AVERAGE(O5212,Q5212)</f>
        <v/>
      </c>
      <c r="T5212" s="162">
        <f>AVERAGE(P5212,Q5212)</f>
        <v/>
      </c>
      <c r="U5212" s="41">
        <f>STDEVA(K5212,L5212,M5212,N5212)</f>
        <v/>
      </c>
      <c r="V5212" s="42">
        <f>U5212/Q5212</f>
        <v/>
      </c>
      <c r="W5212" s="43">
        <f>IF(X5212=O5212,"MENOR",IF(X5212=S5212,"PROM[MEN-MED]","PROMEDIO"))</f>
        <v/>
      </c>
      <c r="X5212" s="163">
        <f>IF(V5212&lt;=300%,O5212,IF(AND(V5212&gt;100%,V5212&lt;=150%),S5212,R5212))</f>
        <v/>
      </c>
      <c r="Y5212" s="162">
        <f>ROUND(X5212,0)</f>
        <v/>
      </c>
    </row>
    <row r="5213" ht="15.75" customHeight="1">
      <c r="B5213" s="57" t="inlineStr">
        <is>
          <t>7.15</t>
        </is>
      </c>
      <c r="C5213" s="32" t="n">
        <v>8714199</v>
      </c>
      <c r="D5213" s="59" t="inlineStr">
        <is>
          <t>CAMBIO DE JUNTA CULATA IZQUIERDA</t>
        </is>
      </c>
      <c r="E5213" s="56" t="inlineStr">
        <is>
          <t>cambio de junta culata izquierda</t>
        </is>
      </c>
      <c r="F5213" s="32" t="inlineStr">
        <is>
          <t>Unidad</t>
        </is>
      </c>
      <c r="G5213" s="35" t="inlineStr">
        <is>
          <t>suministro</t>
        </is>
      </c>
      <c r="H5213" s="159" t="n">
        <v>1526175</v>
      </c>
      <c r="I5213" s="37" t="n">
        <v>158.91</v>
      </c>
      <c r="J5213" s="37" t="n">
        <v>151.76</v>
      </c>
      <c r="K5213" s="160">
        <f>H5213*(I5213/J5213)</f>
        <v/>
      </c>
      <c r="L5213" s="159" t="n">
        <v>1908855.7355</v>
      </c>
      <c r="M5213" s="159" t="n">
        <v>1853258</v>
      </c>
      <c r="N5213" s="159" t="n">
        <v>2001518.64</v>
      </c>
      <c r="O5213" s="162">
        <f>MIN(K5213,L5213,M5213,N5213)</f>
        <v/>
      </c>
      <c r="P5213" s="162">
        <f>MAX(K5213,L5213,M5213,N5213)</f>
        <v/>
      </c>
      <c r="Q5213" s="162">
        <f>MEDIAN(K5213,L5213,M5213,N5213)</f>
        <v/>
      </c>
      <c r="R5213" s="162">
        <f>AVERAGE(K5213,L5213,M5213,N5213)</f>
        <v/>
      </c>
      <c r="S5213" s="162">
        <f>AVERAGE(O5213,Q5213)</f>
        <v/>
      </c>
      <c r="T5213" s="162">
        <f>AVERAGE(P5213,Q5213)</f>
        <v/>
      </c>
      <c r="U5213" s="41">
        <f>STDEVA(K5213,L5213,M5213,N5213)</f>
        <v/>
      </c>
      <c r="V5213" s="42">
        <f>U5213/Q5213</f>
        <v/>
      </c>
      <c r="W5213" s="43">
        <f>IF(X5213=O5213,"MENOR",IF(X5213=S5213,"PROM[MEN-MED]","PROMEDIO"))</f>
        <v/>
      </c>
      <c r="X5213" s="163">
        <f>IF(V5213&lt;=300%,O5213,IF(AND(V5213&gt;100%,V5213&lt;=150%),S5213,R5213))</f>
        <v/>
      </c>
      <c r="Y5213" s="162">
        <f>ROUND(X5213,0)</f>
        <v/>
      </c>
    </row>
    <row r="5214" ht="15.75" customHeight="1">
      <c r="B5214" s="57" t="inlineStr">
        <is>
          <t>7.16</t>
        </is>
      </c>
      <c r="C5214" s="32" t="n">
        <v>8714199</v>
      </c>
      <c r="D5214" s="59" t="inlineStr">
        <is>
          <t xml:space="preserve">CAMBIO DE AISLANTE DE MONTAJE DELANTERO DERECHO DEL MOTOR </t>
        </is>
      </c>
      <c r="E5214" s="56" t="inlineStr">
        <is>
          <t xml:space="preserve">cambio de aislante de montaje delantero derecho del motor </t>
        </is>
      </c>
      <c r="F5214" s="32" t="inlineStr">
        <is>
          <t>Unidad</t>
        </is>
      </c>
      <c r="G5214" s="35" t="inlineStr">
        <is>
          <t>suministro</t>
        </is>
      </c>
      <c r="H5214" s="159" t="n">
        <v>893095</v>
      </c>
      <c r="I5214" s="37" t="n">
        <v>158.91</v>
      </c>
      <c r="J5214" s="37" t="n">
        <v>151.76</v>
      </c>
      <c r="K5214" s="160">
        <f>H5214*(I5214/J5214)</f>
        <v/>
      </c>
      <c r="L5214" s="159" t="n">
        <v>1139753.7137</v>
      </c>
      <c r="M5214" s="159" t="n">
        <v>1106557</v>
      </c>
      <c r="N5214" s="159" t="n">
        <v>1195081.56</v>
      </c>
      <c r="O5214" s="162">
        <f>MIN(K5214,L5214,M5214,N5214)</f>
        <v/>
      </c>
      <c r="P5214" s="162">
        <f>MAX(K5214,L5214,M5214,N5214)</f>
        <v/>
      </c>
      <c r="Q5214" s="162">
        <f>MEDIAN(K5214,L5214,M5214,N5214)</f>
        <v/>
      </c>
      <c r="R5214" s="162">
        <f>AVERAGE(K5214,L5214,M5214,N5214)</f>
        <v/>
      </c>
      <c r="S5214" s="162">
        <f>AVERAGE(O5214,Q5214)</f>
        <v/>
      </c>
      <c r="T5214" s="162">
        <f>AVERAGE(P5214,Q5214)</f>
        <v/>
      </c>
      <c r="U5214" s="41">
        <f>STDEVA(K5214,L5214,M5214,N5214)</f>
        <v/>
      </c>
      <c r="V5214" s="42">
        <f>U5214/Q5214</f>
        <v/>
      </c>
      <c r="W5214" s="43">
        <f>IF(X5214=O5214,"MENOR",IF(X5214=S5214,"PROM[MEN-MED]","PROMEDIO"))</f>
        <v/>
      </c>
      <c r="X5214" s="163">
        <f>IF(V5214&lt;=300%,O5214,IF(AND(V5214&gt;100%,V5214&lt;=150%),S5214,R5214))</f>
        <v/>
      </c>
      <c r="Y5214" s="162">
        <f>ROUND(X5214,0)</f>
        <v/>
      </c>
    </row>
    <row r="5215" ht="15.75" customHeight="1">
      <c r="B5215" s="57" t="inlineStr">
        <is>
          <t>7.17</t>
        </is>
      </c>
      <c r="C5215" s="32" t="n">
        <v>8714199</v>
      </c>
      <c r="D5215" s="59" t="inlineStr">
        <is>
          <t xml:space="preserve">CAMBIO DE AISLANTE DE MONTAJE DELANTERO IZQUIERDO DEL MOTOR </t>
        </is>
      </c>
      <c r="E5215" s="56" t="inlineStr">
        <is>
          <t xml:space="preserve">cambio de aislante de montaje delantero izquierdo del motor </t>
        </is>
      </c>
      <c r="F5215" s="32" t="inlineStr">
        <is>
          <t>Unidad</t>
        </is>
      </c>
      <c r="G5215" s="35" t="inlineStr">
        <is>
          <t>suministro</t>
        </is>
      </c>
      <c r="H5215" s="159" t="n">
        <v>893095</v>
      </c>
      <c r="I5215" s="37" t="n">
        <v>158.91</v>
      </c>
      <c r="J5215" s="37" t="n">
        <v>151.76</v>
      </c>
      <c r="K5215" s="160">
        <f>H5215*(I5215/J5215)</f>
        <v/>
      </c>
      <c r="L5215" s="159" t="n">
        <v>1158948.7945</v>
      </c>
      <c r="M5215" s="159" t="n">
        <v>1125193</v>
      </c>
      <c r="N5215" s="159" t="n">
        <v>1215208.44</v>
      </c>
      <c r="O5215" s="162">
        <f>MIN(K5215,L5215,M5215,N5215)</f>
        <v/>
      </c>
      <c r="P5215" s="162">
        <f>MAX(K5215,L5215,M5215,N5215)</f>
        <v/>
      </c>
      <c r="Q5215" s="162">
        <f>MEDIAN(K5215,L5215,M5215,N5215)</f>
        <v/>
      </c>
      <c r="R5215" s="162">
        <f>AVERAGE(K5215,L5215,M5215,N5215)</f>
        <v/>
      </c>
      <c r="S5215" s="162">
        <f>AVERAGE(O5215,Q5215)</f>
        <v/>
      </c>
      <c r="T5215" s="162">
        <f>AVERAGE(P5215,Q5215)</f>
        <v/>
      </c>
      <c r="U5215" s="41">
        <f>STDEVA(K5215,L5215,M5215,N5215)</f>
        <v/>
      </c>
      <c r="V5215" s="42">
        <f>U5215/Q5215</f>
        <v/>
      </c>
      <c r="W5215" s="43">
        <f>IF(X5215=O5215,"MENOR",IF(X5215=S5215,"PROM[MEN-MED]","PROMEDIO"))</f>
        <v/>
      </c>
      <c r="X5215" s="163">
        <f>IF(V5215&lt;=300%,O5215,IF(AND(V5215&gt;100%,V5215&lt;=150%),S5215,R5215))</f>
        <v/>
      </c>
      <c r="Y5215" s="162">
        <f>ROUND(X5215,0)</f>
        <v/>
      </c>
    </row>
    <row r="5216" ht="15.75" customHeight="1">
      <c r="B5216" s="57" t="inlineStr">
        <is>
          <t>7.18</t>
        </is>
      </c>
      <c r="C5216" s="32" t="n">
        <v>8714199</v>
      </c>
      <c r="D5216" s="59" t="inlineStr">
        <is>
          <t>CAMBIO DE COLECTOR DE ADMISION</t>
        </is>
      </c>
      <c r="E5216" s="56" t="inlineStr">
        <is>
          <t>cambio de colector de admision</t>
        </is>
      </c>
      <c r="F5216" s="32" t="inlineStr">
        <is>
          <t>Unidad</t>
        </is>
      </c>
      <c r="G5216" s="35" t="inlineStr">
        <is>
          <t>suministro</t>
        </is>
      </c>
      <c r="H5216" s="159" t="n">
        <v>1231115</v>
      </c>
      <c r="I5216" s="37" t="n">
        <v>158.91</v>
      </c>
      <c r="J5216" s="37" t="n">
        <v>151.76</v>
      </c>
      <c r="K5216" s="160">
        <f>H5216*(I5216/J5216)</f>
        <v/>
      </c>
      <c r="L5216" s="159" t="n">
        <v>1499232.9835</v>
      </c>
      <c r="M5216" s="159" t="n">
        <v>1455566</v>
      </c>
      <c r="N5216" s="159" t="n">
        <v>1572011.28</v>
      </c>
      <c r="O5216" s="162">
        <f>MIN(K5216,L5216,M5216,N5216)</f>
        <v/>
      </c>
      <c r="P5216" s="162">
        <f>MAX(K5216,L5216,M5216,N5216)</f>
        <v/>
      </c>
      <c r="Q5216" s="162">
        <f>MEDIAN(K5216,L5216,M5216,N5216)</f>
        <v/>
      </c>
      <c r="R5216" s="162">
        <f>AVERAGE(K5216,L5216,M5216,N5216)</f>
        <v/>
      </c>
      <c r="S5216" s="162">
        <f>AVERAGE(O5216,Q5216)</f>
        <v/>
      </c>
      <c r="T5216" s="162">
        <f>AVERAGE(P5216,Q5216)</f>
        <v/>
      </c>
      <c r="U5216" s="41">
        <f>STDEVA(K5216,L5216,M5216,N5216)</f>
        <v/>
      </c>
      <c r="V5216" s="42">
        <f>U5216/Q5216</f>
        <v/>
      </c>
      <c r="W5216" s="43">
        <f>IF(X5216=O5216,"MENOR",IF(X5216=S5216,"PROM[MEN-MED]","PROMEDIO"))</f>
        <v/>
      </c>
      <c r="X5216" s="163">
        <f>IF(V5216&lt;=300%,O5216,IF(AND(V5216&gt;100%,V5216&lt;=150%),S5216,R5216))</f>
        <v/>
      </c>
      <c r="Y5216" s="162">
        <f>ROUND(X5216,0)</f>
        <v/>
      </c>
    </row>
    <row r="5217" ht="15.75" customHeight="1">
      <c r="B5217" s="57" t="inlineStr">
        <is>
          <t>7.19</t>
        </is>
      </c>
      <c r="C5217" s="32" t="n">
        <v>8714199</v>
      </c>
      <c r="D5217" s="59" t="inlineStr">
        <is>
          <t>CAMBIO DE JUNTA COLECTOR DE ADMISION</t>
        </is>
      </c>
      <c r="E5217" s="56" t="inlineStr">
        <is>
          <t>cambio de junta colector de admision</t>
        </is>
      </c>
      <c r="F5217" s="32" t="inlineStr">
        <is>
          <t>Unidad</t>
        </is>
      </c>
      <c r="G5217" s="35" t="inlineStr">
        <is>
          <t>suministro</t>
        </is>
      </c>
      <c r="H5217" s="159" t="n">
        <v>1231115</v>
      </c>
      <c r="I5217" s="37" t="n">
        <v>158.91</v>
      </c>
      <c r="J5217" s="37" t="n">
        <v>151.76</v>
      </c>
      <c r="K5217" s="160">
        <f>H5217*(I5217/J5217)</f>
        <v/>
      </c>
      <c r="L5217" s="159" t="n">
        <v>1513648.8577</v>
      </c>
      <c r="M5217" s="159" t="n">
        <v>1469562</v>
      </c>
      <c r="N5217" s="159" t="n">
        <v>1587126.96</v>
      </c>
      <c r="O5217" s="162">
        <f>MIN(K5217,L5217,M5217,N5217)</f>
        <v/>
      </c>
      <c r="P5217" s="162">
        <f>MAX(K5217,L5217,M5217,N5217)</f>
        <v/>
      </c>
      <c r="Q5217" s="162">
        <f>MEDIAN(K5217,L5217,M5217,N5217)</f>
        <v/>
      </c>
      <c r="R5217" s="162">
        <f>AVERAGE(K5217,L5217,M5217,N5217)</f>
        <v/>
      </c>
      <c r="S5217" s="162">
        <f>AVERAGE(O5217,Q5217)</f>
        <v/>
      </c>
      <c r="T5217" s="162">
        <f>AVERAGE(P5217,Q5217)</f>
        <v/>
      </c>
      <c r="U5217" s="41">
        <f>STDEVA(K5217,L5217,M5217,N5217)</f>
        <v/>
      </c>
      <c r="V5217" s="42">
        <f>U5217/Q5217</f>
        <v/>
      </c>
      <c r="W5217" s="43">
        <f>IF(X5217=O5217,"MENOR",IF(X5217=S5217,"PROM[MEN-MED]","PROMEDIO"))</f>
        <v/>
      </c>
      <c r="X5217" s="163">
        <f>IF(V5217&lt;=300%,O5217,IF(AND(V5217&gt;100%,V5217&lt;=150%),S5217,R5217))</f>
        <v/>
      </c>
      <c r="Y5217" s="162">
        <f>ROUND(X5217,0)</f>
        <v/>
      </c>
    </row>
    <row r="5218" ht="15.75" customHeight="1">
      <c r="B5218" s="57" t="inlineStr">
        <is>
          <t>7.20</t>
        </is>
      </c>
      <c r="C5218" s="32" t="n">
        <v>8714199</v>
      </c>
      <c r="D5218" s="59" t="inlineStr">
        <is>
          <t xml:space="preserve">CAMBIO DE SUBCONJUNTO DEL COLADOR DE ACEITE </t>
        </is>
      </c>
      <c r="E5218" s="56" t="inlineStr">
        <is>
          <t xml:space="preserve">cambio de subconjunto del colador de aceite </t>
        </is>
      </c>
      <c r="F5218" s="32" t="inlineStr">
        <is>
          <t>Unidad</t>
        </is>
      </c>
      <c r="G5218" s="35" t="inlineStr">
        <is>
          <t>suministro</t>
        </is>
      </c>
      <c r="H5218" s="159" t="n">
        <v>925880</v>
      </c>
      <c r="I5218" s="37" t="n">
        <v>158.91</v>
      </c>
      <c r="J5218" s="37" t="n">
        <v>151.76</v>
      </c>
      <c r="K5218" s="160">
        <f>H5218*(I5218/J5218)</f>
        <v/>
      </c>
      <c r="L5218" s="159" t="n">
        <v>1177282.7913</v>
      </c>
      <c r="M5218" s="159" t="n">
        <v>1142993</v>
      </c>
      <c r="N5218" s="159" t="n">
        <v>1234432.44</v>
      </c>
      <c r="O5218" s="162">
        <f>MIN(K5218,L5218,M5218,N5218)</f>
        <v/>
      </c>
      <c r="P5218" s="162">
        <f>MAX(K5218,L5218,M5218,N5218)</f>
        <v/>
      </c>
      <c r="Q5218" s="162">
        <f>MEDIAN(K5218,L5218,M5218,N5218)</f>
        <v/>
      </c>
      <c r="R5218" s="162">
        <f>AVERAGE(K5218,L5218,M5218,N5218)</f>
        <v/>
      </c>
      <c r="S5218" s="162">
        <f>AVERAGE(O5218,Q5218)</f>
        <v/>
      </c>
      <c r="T5218" s="162">
        <f>AVERAGE(P5218,Q5218)</f>
        <v/>
      </c>
      <c r="U5218" s="41">
        <f>STDEVA(K5218,L5218,M5218,N5218)</f>
        <v/>
      </c>
      <c r="V5218" s="42">
        <f>U5218/Q5218</f>
        <v/>
      </c>
      <c r="W5218" s="43">
        <f>IF(X5218=O5218,"MENOR",IF(X5218=S5218,"PROM[MEN-MED]","PROMEDIO"))</f>
        <v/>
      </c>
      <c r="X5218" s="163">
        <f>IF(V5218&lt;=300%,O5218,IF(AND(V5218&gt;100%,V5218&lt;=150%),S5218,R5218))</f>
        <v/>
      </c>
      <c r="Y5218" s="162">
        <f>ROUND(X5218,0)</f>
        <v/>
      </c>
    </row>
    <row r="5219" ht="15.75" customHeight="1">
      <c r="B5219" s="57" t="inlineStr">
        <is>
          <t>7.21</t>
        </is>
      </c>
      <c r="C5219" s="32" t="n">
        <v>8714199</v>
      </c>
      <c r="D5219" s="59" t="inlineStr">
        <is>
          <t xml:space="preserve">CAMBIO DE SEPARAVDOR DE LA CAMISA DE AGUA DEL BLOQUE DE CILINDROS </t>
        </is>
      </c>
      <c r="E5219" s="56" t="inlineStr">
        <is>
          <t xml:space="preserve">cambio de separavdor de la camisa de agua del bloque de cilindros </t>
        </is>
      </c>
      <c r="F5219" s="32" t="inlineStr">
        <is>
          <t>Unidad</t>
        </is>
      </c>
      <c r="G5219" s="35" t="inlineStr">
        <is>
          <t>suministro</t>
        </is>
      </c>
      <c r="H5219" s="159" t="n">
        <v>1333990</v>
      </c>
      <c r="I5219" s="37" t="n">
        <v>158.91</v>
      </c>
      <c r="J5219" s="37" t="n">
        <v>151.76</v>
      </c>
      <c r="K5219" s="160">
        <f>H5219*(I5219/J5219)</f>
        <v/>
      </c>
      <c r="L5219" s="159" t="n">
        <v>1655753.8382</v>
      </c>
      <c r="M5219" s="159" t="n">
        <v>1607528</v>
      </c>
      <c r="N5219" s="159" t="n">
        <v>1736130.24</v>
      </c>
      <c r="O5219" s="162">
        <f>MIN(K5219,L5219,M5219,N5219)</f>
        <v/>
      </c>
      <c r="P5219" s="162">
        <f>MAX(K5219,L5219,M5219,N5219)</f>
        <v/>
      </c>
      <c r="Q5219" s="162">
        <f>MEDIAN(K5219,L5219,M5219,N5219)</f>
        <v/>
      </c>
      <c r="R5219" s="162">
        <f>AVERAGE(K5219,L5219,M5219,N5219)</f>
        <v/>
      </c>
      <c r="S5219" s="162">
        <f>AVERAGE(O5219,Q5219)</f>
        <v/>
      </c>
      <c r="T5219" s="162">
        <f>AVERAGE(P5219,Q5219)</f>
        <v/>
      </c>
      <c r="U5219" s="41">
        <f>STDEVA(K5219,L5219,M5219,N5219)</f>
        <v/>
      </c>
      <c r="V5219" s="42">
        <f>U5219/Q5219</f>
        <v/>
      </c>
      <c r="W5219" s="43">
        <f>IF(X5219=O5219,"MENOR",IF(X5219=S5219,"PROM[MEN-MED]","PROMEDIO"))</f>
        <v/>
      </c>
      <c r="X5219" s="163">
        <f>IF(V5219&lt;=300%,O5219,IF(AND(V5219&gt;100%,V5219&lt;=150%),S5219,R5219))</f>
        <v/>
      </c>
      <c r="Y5219" s="162">
        <f>ROUND(X5219,0)</f>
        <v/>
      </c>
    </row>
    <row r="5220" ht="15.75" customHeight="1">
      <c r="B5220" s="57" t="inlineStr">
        <is>
          <t>7.22</t>
        </is>
      </c>
      <c r="C5220" s="32" t="n">
        <v>8714199</v>
      </c>
      <c r="D5220" s="59" t="inlineStr">
        <is>
          <t xml:space="preserve">CAMBIO DE VALVULA DE ESCAPE </t>
        </is>
      </c>
      <c r="E5220" s="56" t="inlineStr">
        <is>
          <t xml:space="preserve">cambio de valvula de escape </t>
        </is>
      </c>
      <c r="F5220" s="32" t="inlineStr">
        <is>
          <t>Unidad</t>
        </is>
      </c>
      <c r="G5220" s="35" t="inlineStr">
        <is>
          <t>suministro</t>
        </is>
      </c>
      <c r="H5220" s="159" t="n">
        <v>1367905</v>
      </c>
      <c r="I5220" s="37" t="n">
        <v>158.91</v>
      </c>
      <c r="J5220" s="37" t="n">
        <v>151.76</v>
      </c>
      <c r="K5220" s="160">
        <f>H5220*(I5220/J5220)</f>
        <v/>
      </c>
      <c r="L5220" s="159" t="n">
        <v>1665814.8836</v>
      </c>
      <c r="M5220" s="159" t="n">
        <v>1617296</v>
      </c>
      <c r="N5220" s="159" t="n">
        <v>1746679.68</v>
      </c>
      <c r="O5220" s="162">
        <f>MIN(K5220,L5220,M5220,N5220)</f>
        <v/>
      </c>
      <c r="P5220" s="162">
        <f>MAX(K5220,L5220,M5220,N5220)</f>
        <v/>
      </c>
      <c r="Q5220" s="162">
        <f>MEDIAN(K5220,L5220,M5220,N5220)</f>
        <v/>
      </c>
      <c r="R5220" s="162">
        <f>AVERAGE(K5220,L5220,M5220,N5220)</f>
        <v/>
      </c>
      <c r="S5220" s="162">
        <f>AVERAGE(O5220,Q5220)</f>
        <v/>
      </c>
      <c r="T5220" s="162">
        <f>AVERAGE(P5220,Q5220)</f>
        <v/>
      </c>
      <c r="U5220" s="41">
        <f>STDEVA(K5220,L5220,M5220,N5220)</f>
        <v/>
      </c>
      <c r="V5220" s="42">
        <f>U5220/Q5220</f>
        <v/>
      </c>
      <c r="W5220" s="43">
        <f>IF(X5220=O5220,"MENOR",IF(X5220=S5220,"PROM[MEN-MED]","PROMEDIO"))</f>
        <v/>
      </c>
      <c r="X5220" s="163">
        <f>IF(V5220&lt;=300%,O5220,IF(AND(V5220&gt;100%,V5220&lt;=150%),S5220,R5220))</f>
        <v/>
      </c>
      <c r="Y5220" s="162">
        <f>ROUND(X5220,0)</f>
        <v/>
      </c>
    </row>
    <row r="5221" ht="15.75" customHeight="1">
      <c r="B5221" s="57" t="inlineStr">
        <is>
          <t>7.23</t>
        </is>
      </c>
      <c r="C5221" s="32" t="n">
        <v>8714199</v>
      </c>
      <c r="D5221" s="59" t="inlineStr">
        <is>
          <t>CAMBIO DE VALVULA DE ADMISION</t>
        </is>
      </c>
      <c r="E5221" s="56" t="inlineStr">
        <is>
          <t>cambio de valvula de admision</t>
        </is>
      </c>
      <c r="F5221" s="32" t="inlineStr">
        <is>
          <t>Unidad</t>
        </is>
      </c>
      <c r="G5221" s="35" t="inlineStr">
        <is>
          <t>suministro</t>
        </is>
      </c>
      <c r="H5221" s="159" t="n">
        <v>1367905</v>
      </c>
      <c r="I5221" s="37" t="n">
        <v>158.91</v>
      </c>
      <c r="J5221" s="37" t="n">
        <v>151.76</v>
      </c>
      <c r="K5221" s="160">
        <f>H5221*(I5221/J5221)</f>
        <v/>
      </c>
      <c r="L5221" s="159" t="n">
        <v>1697849.9454</v>
      </c>
      <c r="M5221" s="159" t="n">
        <v>1648398</v>
      </c>
      <c r="N5221" s="159" t="n">
        <v>1780269.84</v>
      </c>
      <c r="O5221" s="162">
        <f>MIN(K5221,L5221,M5221,N5221)</f>
        <v/>
      </c>
      <c r="P5221" s="162">
        <f>MAX(K5221,L5221,M5221,N5221)</f>
        <v/>
      </c>
      <c r="Q5221" s="162">
        <f>MEDIAN(K5221,L5221,M5221,N5221)</f>
        <v/>
      </c>
      <c r="R5221" s="162">
        <f>AVERAGE(K5221,L5221,M5221,N5221)</f>
        <v/>
      </c>
      <c r="S5221" s="162">
        <f>AVERAGE(O5221,Q5221)</f>
        <v/>
      </c>
      <c r="T5221" s="162">
        <f>AVERAGE(P5221,Q5221)</f>
        <v/>
      </c>
      <c r="U5221" s="41">
        <f>STDEVA(K5221,L5221,M5221,N5221)</f>
        <v/>
      </c>
      <c r="V5221" s="42">
        <f>U5221/Q5221</f>
        <v/>
      </c>
      <c r="W5221" s="43">
        <f>IF(X5221=O5221,"MENOR",IF(X5221=S5221,"PROM[MEN-MED]","PROMEDIO"))</f>
        <v/>
      </c>
      <c r="X5221" s="163">
        <f>IF(V5221&lt;=300%,O5221,IF(AND(V5221&gt;100%,V5221&lt;=150%),S5221,R5221))</f>
        <v/>
      </c>
      <c r="Y5221" s="162">
        <f>ROUND(X5221,0)</f>
        <v/>
      </c>
    </row>
    <row r="5222" ht="15.75" customHeight="1">
      <c r="B5222" s="57" t="inlineStr">
        <is>
          <t>7.24</t>
        </is>
      </c>
      <c r="C5222" s="32" t="n">
        <v>8714199</v>
      </c>
      <c r="D5222" s="59" t="inlineStr">
        <is>
          <t>CAMBIO DE CASQUILLO DE LA GUIA DE LA VALVULA DE ESCAPE</t>
        </is>
      </c>
      <c r="E5222" s="56" t="inlineStr">
        <is>
          <t>cambio de casquillo de la guia de la valvula de escape</t>
        </is>
      </c>
      <c r="F5222" s="32" t="inlineStr">
        <is>
          <t>Unidad</t>
        </is>
      </c>
      <c r="G5222" s="35" t="inlineStr">
        <is>
          <t>suministro</t>
        </is>
      </c>
      <c r="H5222" s="159" t="n">
        <v>1367905</v>
      </c>
      <c r="I5222" s="37" t="n">
        <v>158.91</v>
      </c>
      <c r="J5222" s="37" t="n">
        <v>151.76</v>
      </c>
      <c r="K5222" s="160">
        <f>H5222*(I5222/J5222)</f>
        <v/>
      </c>
      <c r="L5222" s="159" t="n">
        <v>1665814.8836</v>
      </c>
      <c r="M5222" s="159" t="n">
        <v>1617296</v>
      </c>
      <c r="N5222" s="159" t="n">
        <v>1746679.68</v>
      </c>
      <c r="O5222" s="162">
        <f>MIN(K5222,L5222,M5222,N5222)</f>
        <v/>
      </c>
      <c r="P5222" s="162">
        <f>MAX(K5222,L5222,M5222,N5222)</f>
        <v/>
      </c>
      <c r="Q5222" s="162">
        <f>MEDIAN(K5222,L5222,M5222,N5222)</f>
        <v/>
      </c>
      <c r="R5222" s="162">
        <f>AVERAGE(K5222,L5222,M5222,N5222)</f>
        <v/>
      </c>
      <c r="S5222" s="162">
        <f>AVERAGE(O5222,Q5222)</f>
        <v/>
      </c>
      <c r="T5222" s="162">
        <f>AVERAGE(P5222,Q5222)</f>
        <v/>
      </c>
      <c r="U5222" s="41">
        <f>STDEVA(K5222,L5222,M5222,N5222)</f>
        <v/>
      </c>
      <c r="V5222" s="42">
        <f>U5222/Q5222</f>
        <v/>
      </c>
      <c r="W5222" s="43">
        <f>IF(X5222=O5222,"MENOR",IF(X5222=S5222,"PROM[MEN-MED]","PROMEDIO"))</f>
        <v/>
      </c>
      <c r="X5222" s="163">
        <f>IF(V5222&lt;=300%,O5222,IF(AND(V5222&gt;100%,V5222&lt;=150%),S5222,R5222))</f>
        <v/>
      </c>
      <c r="Y5222" s="162">
        <f>ROUND(X5222,0)</f>
        <v/>
      </c>
    </row>
    <row r="5223" ht="15.75" customHeight="1">
      <c r="B5223" s="57" t="inlineStr">
        <is>
          <t>7.25</t>
        </is>
      </c>
      <c r="C5223" s="32" t="n">
        <v>8714199</v>
      </c>
      <c r="D5223" s="59" t="inlineStr">
        <is>
          <t xml:space="preserve">CAMBIO DE ASIENTO DEL MUELLE DE LA VALVULA </t>
        </is>
      </c>
      <c r="E5223" s="56" t="inlineStr">
        <is>
          <t xml:space="preserve">cambio de asiento del muelle de la valvula </t>
        </is>
      </c>
      <c r="F5223" s="32" t="inlineStr">
        <is>
          <t>Unidad</t>
        </is>
      </c>
      <c r="G5223" s="35" t="inlineStr">
        <is>
          <t>suministro</t>
        </is>
      </c>
      <c r="H5223" s="159" t="n">
        <v>1367905</v>
      </c>
      <c r="I5223" s="37" t="n">
        <v>158.91</v>
      </c>
      <c r="J5223" s="37" t="n">
        <v>151.76</v>
      </c>
      <c r="K5223" s="160">
        <f>H5223*(I5223/J5223)</f>
        <v/>
      </c>
      <c r="L5223" s="159" t="n">
        <v>1713866.441</v>
      </c>
      <c r="M5223" s="159" t="n">
        <v>1663948</v>
      </c>
      <c r="N5223" s="159" t="n">
        <v>1797063.84</v>
      </c>
      <c r="O5223" s="162">
        <f>MIN(K5223,L5223,M5223,N5223)</f>
        <v/>
      </c>
      <c r="P5223" s="162">
        <f>MAX(K5223,L5223,M5223,N5223)</f>
        <v/>
      </c>
      <c r="Q5223" s="162">
        <f>MEDIAN(K5223,L5223,M5223,N5223)</f>
        <v/>
      </c>
      <c r="R5223" s="162">
        <f>AVERAGE(K5223,L5223,M5223,N5223)</f>
        <v/>
      </c>
      <c r="S5223" s="162">
        <f>AVERAGE(O5223,Q5223)</f>
        <v/>
      </c>
      <c r="T5223" s="162">
        <f>AVERAGE(P5223,Q5223)</f>
        <v/>
      </c>
      <c r="U5223" s="41">
        <f>STDEVA(K5223,L5223,M5223,N5223)</f>
        <v/>
      </c>
      <c r="V5223" s="42">
        <f>U5223/Q5223</f>
        <v/>
      </c>
      <c r="W5223" s="43">
        <f>IF(X5223=O5223,"MENOR",IF(X5223=S5223,"PROM[MEN-MED]","PROMEDIO"))</f>
        <v/>
      </c>
      <c r="X5223" s="163">
        <f>IF(V5223&lt;=300%,O5223,IF(AND(V5223&gt;100%,V5223&lt;=150%),S5223,R5223))</f>
        <v/>
      </c>
      <c r="Y5223" s="162">
        <f>ROUND(X5223,0)</f>
        <v/>
      </c>
    </row>
    <row r="5224" ht="15.75" customHeight="1">
      <c r="B5224" s="57" t="inlineStr">
        <is>
          <t>7.26</t>
        </is>
      </c>
      <c r="C5224" s="32" t="n">
        <v>8714199</v>
      </c>
      <c r="D5224" s="59" t="inlineStr">
        <is>
          <t>CAMBIO DE SELLO DE ACEITE DEL VAASTAGO DE LA VALVULA</t>
        </is>
      </c>
      <c r="E5224" s="56" t="inlineStr">
        <is>
          <t>cambio de sello de aceite del vaastago de la valvula</t>
        </is>
      </c>
      <c r="F5224" s="32" t="inlineStr">
        <is>
          <t>Unidad</t>
        </is>
      </c>
      <c r="G5224" s="35" t="inlineStr">
        <is>
          <t>suministro</t>
        </is>
      </c>
      <c r="H5224" s="159" t="n">
        <v>1367905</v>
      </c>
      <c r="I5224" s="37" t="n">
        <v>158.91</v>
      </c>
      <c r="J5224" s="37" t="n">
        <v>151.76</v>
      </c>
      <c r="K5224" s="160">
        <f>H5224*(I5224/J5224)</f>
        <v/>
      </c>
      <c r="L5224" s="159" t="n">
        <v>1681832.4145</v>
      </c>
      <c r="M5224" s="159" t="n">
        <v>1632847</v>
      </c>
      <c r="N5224" s="159" t="n">
        <v>1763474.76</v>
      </c>
      <c r="O5224" s="162">
        <f>MIN(K5224,L5224,M5224,N5224)</f>
        <v/>
      </c>
      <c r="P5224" s="162">
        <f>MAX(K5224,L5224,M5224,N5224)</f>
        <v/>
      </c>
      <c r="Q5224" s="162">
        <f>MEDIAN(K5224,L5224,M5224,N5224)</f>
        <v/>
      </c>
      <c r="R5224" s="162">
        <f>AVERAGE(K5224,L5224,M5224,N5224)</f>
        <v/>
      </c>
      <c r="S5224" s="162">
        <f>AVERAGE(O5224,Q5224)</f>
        <v/>
      </c>
      <c r="T5224" s="162">
        <f>AVERAGE(P5224,Q5224)</f>
        <v/>
      </c>
      <c r="U5224" s="41">
        <f>STDEVA(K5224,L5224,M5224,N5224)</f>
        <v/>
      </c>
      <c r="V5224" s="42">
        <f>U5224/Q5224</f>
        <v/>
      </c>
      <c r="W5224" s="43">
        <f>IF(X5224=O5224,"MENOR",IF(X5224=S5224,"PROM[MEN-MED]","PROMEDIO"))</f>
        <v/>
      </c>
      <c r="X5224" s="163">
        <f>IF(V5224&lt;=300%,O5224,IF(AND(V5224&gt;100%,V5224&lt;=150%),S5224,R5224))</f>
        <v/>
      </c>
      <c r="Y5224" s="162">
        <f>ROUND(X5224,0)</f>
        <v/>
      </c>
    </row>
    <row r="5225" ht="15.75" customHeight="1">
      <c r="B5225" s="57" t="inlineStr">
        <is>
          <t>7.27</t>
        </is>
      </c>
      <c r="C5225" s="32" t="n">
        <v>8714199</v>
      </c>
      <c r="D5225" s="59" t="inlineStr">
        <is>
          <t>CAMBIO DE MUELLE DE COMPRESION INTERNO</t>
        </is>
      </c>
      <c r="E5225" s="56" t="inlineStr">
        <is>
          <t>cambio de muelle de compresion interno</t>
        </is>
      </c>
      <c r="F5225" s="32" t="inlineStr">
        <is>
          <t>Unidad</t>
        </is>
      </c>
      <c r="G5225" s="35" t="inlineStr">
        <is>
          <t>suministro</t>
        </is>
      </c>
      <c r="H5225" s="159" t="n">
        <v>1367905</v>
      </c>
      <c r="I5225" s="37" t="n">
        <v>158.91</v>
      </c>
      <c r="J5225" s="37" t="n">
        <v>151.76</v>
      </c>
      <c r="K5225" s="160">
        <f>H5225*(I5225/J5225)</f>
        <v/>
      </c>
      <c r="L5225" s="159" t="n">
        <v>1649797.3527</v>
      </c>
      <c r="M5225" s="159" t="n">
        <v>1601745</v>
      </c>
      <c r="N5225" s="159" t="n">
        <v>1729884.6</v>
      </c>
      <c r="O5225" s="162">
        <f>MIN(K5225,L5225,M5225,N5225)</f>
        <v/>
      </c>
      <c r="P5225" s="162">
        <f>MAX(K5225,L5225,M5225,N5225)</f>
        <v/>
      </c>
      <c r="Q5225" s="162">
        <f>MEDIAN(K5225,L5225,M5225,N5225)</f>
        <v/>
      </c>
      <c r="R5225" s="162">
        <f>AVERAGE(K5225,L5225,M5225,N5225)</f>
        <v/>
      </c>
      <c r="S5225" s="162">
        <f>AVERAGE(O5225,Q5225)</f>
        <v/>
      </c>
      <c r="T5225" s="162">
        <f>AVERAGE(P5225,Q5225)</f>
        <v/>
      </c>
      <c r="U5225" s="41">
        <f>STDEVA(K5225,L5225,M5225,N5225)</f>
        <v/>
      </c>
      <c r="V5225" s="42">
        <f>U5225/Q5225</f>
        <v/>
      </c>
      <c r="W5225" s="43">
        <f>IF(X5225=O5225,"MENOR",IF(X5225=S5225,"PROM[MEN-MED]","PROMEDIO"))</f>
        <v/>
      </c>
      <c r="X5225" s="163">
        <f>IF(V5225&lt;=300%,O5225,IF(AND(V5225&gt;100%,V5225&lt;=150%),S5225,R5225))</f>
        <v/>
      </c>
      <c r="Y5225" s="162">
        <f>ROUND(X5225,0)</f>
        <v/>
      </c>
    </row>
    <row r="5226" ht="15.75" customHeight="1">
      <c r="B5226" s="57" t="inlineStr">
        <is>
          <t>7.28</t>
        </is>
      </c>
      <c r="C5226" s="32" t="n">
        <v>8714199</v>
      </c>
      <c r="D5226" s="59" t="inlineStr">
        <is>
          <t xml:space="preserve">CAMBIO DE RETEN DEL MUELLE DE LA VALVULA </t>
        </is>
      </c>
      <c r="E5226" s="56" t="inlineStr">
        <is>
          <t xml:space="preserve">cambio de reten del muelle de la valvula </t>
        </is>
      </c>
      <c r="F5226" s="32" t="inlineStr">
        <is>
          <t>Unidad</t>
        </is>
      </c>
      <c r="G5226" s="35" t="inlineStr">
        <is>
          <t>suministro</t>
        </is>
      </c>
      <c r="H5226" s="159" t="n">
        <v>1367905</v>
      </c>
      <c r="I5226" s="37" t="n">
        <v>158.91</v>
      </c>
      <c r="J5226" s="37" t="n">
        <v>151.76</v>
      </c>
      <c r="K5226" s="160">
        <f>H5226*(I5226/J5226)</f>
        <v/>
      </c>
      <c r="L5226" s="159" t="n">
        <v>1713866.441</v>
      </c>
      <c r="M5226" s="159" t="n">
        <v>1663948</v>
      </c>
      <c r="N5226" s="159" t="n">
        <v>1797063.84</v>
      </c>
      <c r="O5226" s="162">
        <f>MIN(K5226,L5226,M5226,N5226)</f>
        <v/>
      </c>
      <c r="P5226" s="162">
        <f>MAX(K5226,L5226,M5226,N5226)</f>
        <v/>
      </c>
      <c r="Q5226" s="162">
        <f>MEDIAN(K5226,L5226,M5226,N5226)</f>
        <v/>
      </c>
      <c r="R5226" s="162">
        <f>AVERAGE(K5226,L5226,M5226,N5226)</f>
        <v/>
      </c>
      <c r="S5226" s="162">
        <f>AVERAGE(O5226,Q5226)</f>
        <v/>
      </c>
      <c r="T5226" s="162">
        <f>AVERAGE(P5226,Q5226)</f>
        <v/>
      </c>
      <c r="U5226" s="41">
        <f>STDEVA(K5226,L5226,M5226,N5226)</f>
        <v/>
      </c>
      <c r="V5226" s="42">
        <f>U5226/Q5226</f>
        <v/>
      </c>
      <c r="W5226" s="43">
        <f>IF(X5226=O5226,"MENOR",IF(X5226=S5226,"PROM[MEN-MED]","PROMEDIO"))</f>
        <v/>
      </c>
      <c r="X5226" s="163">
        <f>IF(V5226&lt;=300%,O5226,IF(AND(V5226&gt;100%,V5226&lt;=150%),S5226,R5226))</f>
        <v/>
      </c>
      <c r="Y5226" s="162">
        <f>ROUND(X5226,0)</f>
        <v/>
      </c>
    </row>
    <row r="5227" ht="15.75" customHeight="1">
      <c r="B5227" s="57" t="inlineStr">
        <is>
          <t>7.29</t>
        </is>
      </c>
      <c r="C5227" s="32" t="n">
        <v>8714199</v>
      </c>
      <c r="D5227" s="59" t="inlineStr">
        <is>
          <t xml:space="preserve">CAMBIO DE BLOQUEO DEL RETEN DEL MUELLE DE LA VALVULA </t>
        </is>
      </c>
      <c r="E5227" s="56" t="inlineStr">
        <is>
          <t xml:space="preserve">cambio de bloqueo del reten del muelle de la valvula </t>
        </is>
      </c>
      <c r="F5227" s="32" t="inlineStr">
        <is>
          <t>Unidad</t>
        </is>
      </c>
      <c r="G5227" s="35" t="inlineStr">
        <is>
          <t>suministro</t>
        </is>
      </c>
      <c r="H5227" s="159" t="n">
        <v>1231115</v>
      </c>
      <c r="I5227" s="37" t="n">
        <v>158.91</v>
      </c>
      <c r="J5227" s="37" t="n">
        <v>151.76</v>
      </c>
      <c r="K5227" s="160">
        <f>H5227*(I5227/J5227)</f>
        <v/>
      </c>
      <c r="L5227" s="159" t="n">
        <v>1499232.9835</v>
      </c>
      <c r="M5227" s="159" t="n">
        <v>1455566</v>
      </c>
      <c r="N5227" s="159" t="n">
        <v>1572011.28</v>
      </c>
      <c r="O5227" s="162">
        <f>MIN(K5227,L5227,M5227,N5227)</f>
        <v/>
      </c>
      <c r="P5227" s="162">
        <f>MAX(K5227,L5227,M5227,N5227)</f>
        <v/>
      </c>
      <c r="Q5227" s="162">
        <f>MEDIAN(K5227,L5227,M5227,N5227)</f>
        <v/>
      </c>
      <c r="R5227" s="162">
        <f>AVERAGE(K5227,L5227,M5227,N5227)</f>
        <v/>
      </c>
      <c r="S5227" s="162">
        <f>AVERAGE(O5227,Q5227)</f>
        <v/>
      </c>
      <c r="T5227" s="162">
        <f>AVERAGE(P5227,Q5227)</f>
        <v/>
      </c>
      <c r="U5227" s="41">
        <f>STDEVA(K5227,L5227,M5227,N5227)</f>
        <v/>
      </c>
      <c r="V5227" s="42">
        <f>U5227/Q5227</f>
        <v/>
      </c>
      <c r="W5227" s="43">
        <f>IF(X5227=O5227,"MENOR",IF(X5227=S5227,"PROM[MEN-MED]","PROMEDIO"))</f>
        <v/>
      </c>
      <c r="X5227" s="163">
        <f>IF(V5227&lt;=300%,O5227,IF(AND(V5227&gt;100%,V5227&lt;=150%),S5227,R5227))</f>
        <v/>
      </c>
      <c r="Y5227" s="162">
        <f>ROUND(X5227,0)</f>
        <v/>
      </c>
    </row>
    <row r="5228" ht="15.75" customHeight="1">
      <c r="B5228" s="57" t="inlineStr">
        <is>
          <t>7.30</t>
        </is>
      </c>
      <c r="C5228" s="32" t="n">
        <v>8714199</v>
      </c>
      <c r="D5228" s="59" t="inlineStr">
        <is>
          <t>CAMBIO DE ANILLO DE COMPRESION NO.1</t>
        </is>
      </c>
      <c r="E5228" s="56" t="inlineStr">
        <is>
          <t>cambio de anillo de compresion no.1</t>
        </is>
      </c>
      <c r="F5228" s="32" t="inlineStr">
        <is>
          <t>Unidad</t>
        </is>
      </c>
      <c r="G5228" s="35" t="inlineStr">
        <is>
          <t>suministro</t>
        </is>
      </c>
      <c r="H5228" s="159" t="n">
        <v>1469650</v>
      </c>
      <c r="I5228" s="37" t="n">
        <v>158.91</v>
      </c>
      <c r="J5228" s="37" t="n">
        <v>151.76</v>
      </c>
      <c r="K5228" s="160">
        <f>H5228*(I5228/J5228)</f>
        <v/>
      </c>
      <c r="L5228" s="159" t="n">
        <v>1824136.1845</v>
      </c>
      <c r="M5228" s="159" t="n">
        <v>1771006</v>
      </c>
      <c r="N5228" s="159" t="n">
        <v>1912686.48</v>
      </c>
      <c r="O5228" s="162">
        <f>MIN(K5228,L5228,M5228,N5228)</f>
        <v/>
      </c>
      <c r="P5228" s="162">
        <f>MAX(K5228,L5228,M5228,N5228)</f>
        <v/>
      </c>
      <c r="Q5228" s="162">
        <f>MEDIAN(K5228,L5228,M5228,N5228)</f>
        <v/>
      </c>
      <c r="R5228" s="162">
        <f>AVERAGE(K5228,L5228,M5228,N5228)</f>
        <v/>
      </c>
      <c r="S5228" s="162">
        <f>AVERAGE(O5228,Q5228)</f>
        <v/>
      </c>
      <c r="T5228" s="162">
        <f>AVERAGE(P5228,Q5228)</f>
        <v/>
      </c>
      <c r="U5228" s="41">
        <f>STDEVA(K5228,L5228,M5228,N5228)</f>
        <v/>
      </c>
      <c r="V5228" s="42">
        <f>U5228/Q5228</f>
        <v/>
      </c>
      <c r="W5228" s="43">
        <f>IF(X5228=O5228,"MENOR",IF(X5228=S5228,"PROM[MEN-MED]","PROMEDIO"))</f>
        <v/>
      </c>
      <c r="X5228" s="163">
        <f>IF(V5228&lt;=300%,O5228,IF(AND(V5228&gt;100%,V5228&lt;=150%),S5228,R5228))</f>
        <v/>
      </c>
      <c r="Y5228" s="162">
        <f>ROUND(X5228,0)</f>
        <v/>
      </c>
    </row>
    <row r="5229" ht="15.75" customHeight="1">
      <c r="B5229" s="57" t="inlineStr">
        <is>
          <t>7.31</t>
        </is>
      </c>
      <c r="C5229" s="32" t="n">
        <v>8714199</v>
      </c>
      <c r="D5229" s="59" t="inlineStr">
        <is>
          <t>CAMBIO DE ANILLO DE COMPRESION NO.2</t>
        </is>
      </c>
      <c r="E5229" s="56" t="inlineStr">
        <is>
          <t>cambio de anillo de compresion no.2</t>
        </is>
      </c>
      <c r="F5229" s="32" t="inlineStr">
        <is>
          <t>Unidad</t>
        </is>
      </c>
      <c r="G5229" s="35" t="inlineStr">
        <is>
          <t>suministro</t>
        </is>
      </c>
      <c r="H5229" s="159" t="n">
        <v>1413125</v>
      </c>
      <c r="I5229" s="37" t="n">
        <v>158.91</v>
      </c>
      <c r="J5229" s="37" t="n">
        <v>151.76</v>
      </c>
      <c r="K5229" s="160">
        <f>H5229*(I5229/J5229)</f>
        <v/>
      </c>
      <c r="L5229" s="159" t="n">
        <v>1841344.3937</v>
      </c>
      <c r="M5229" s="159" t="n">
        <v>1787713</v>
      </c>
      <c r="N5229" s="159" t="n">
        <v>1930730.04</v>
      </c>
      <c r="O5229" s="162">
        <f>MIN(K5229,L5229,M5229,N5229)</f>
        <v/>
      </c>
      <c r="P5229" s="162">
        <f>MAX(K5229,L5229,M5229,N5229)</f>
        <v/>
      </c>
      <c r="Q5229" s="162">
        <f>MEDIAN(K5229,L5229,M5229,N5229)</f>
        <v/>
      </c>
      <c r="R5229" s="162">
        <f>AVERAGE(K5229,L5229,M5229,N5229)</f>
        <v/>
      </c>
      <c r="S5229" s="162">
        <f>AVERAGE(O5229,Q5229)</f>
        <v/>
      </c>
      <c r="T5229" s="162">
        <f>AVERAGE(P5229,Q5229)</f>
        <v/>
      </c>
      <c r="U5229" s="41">
        <f>STDEVA(K5229,L5229,M5229,N5229)</f>
        <v/>
      </c>
      <c r="V5229" s="42">
        <f>U5229/Q5229</f>
        <v/>
      </c>
      <c r="W5229" s="43">
        <f>IF(X5229=O5229,"MENOR",IF(X5229=S5229,"PROM[MEN-MED]","PROMEDIO"))</f>
        <v/>
      </c>
      <c r="X5229" s="163">
        <f>IF(V5229&lt;=300%,O5229,IF(AND(V5229&gt;100%,V5229&lt;=150%),S5229,R5229))</f>
        <v/>
      </c>
      <c r="Y5229" s="162">
        <f>ROUND(X5229,0)</f>
        <v/>
      </c>
    </row>
    <row r="5230" ht="15.75" customHeight="1">
      <c r="B5230" s="57" t="inlineStr">
        <is>
          <t>7.32</t>
        </is>
      </c>
      <c r="C5230" s="32" t="n">
        <v>8714199</v>
      </c>
      <c r="D5230" s="59" t="inlineStr">
        <is>
          <t>CAMBIO DE ANILLO DE LUBRICACION RIEL LATERAL</t>
        </is>
      </c>
      <c r="E5230" s="56" t="inlineStr">
        <is>
          <t>cambio de anillo de lubricacion riel lateral</t>
        </is>
      </c>
      <c r="F5230" s="32" t="inlineStr">
        <is>
          <t>Unidad</t>
        </is>
      </c>
      <c r="G5230" s="35" t="inlineStr">
        <is>
          <t>suministro</t>
        </is>
      </c>
      <c r="H5230" s="159" t="n">
        <v>1011798</v>
      </c>
      <c r="I5230" s="37" t="n">
        <v>158.91</v>
      </c>
      <c r="J5230" s="37" t="n">
        <v>151.76</v>
      </c>
      <c r="K5230" s="160">
        <f>H5230*(I5230/J5230)</f>
        <v/>
      </c>
      <c r="L5230" s="159" t="n">
        <v>1320446.61</v>
      </c>
      <c r="M5230" s="159" t="n">
        <v>1281987</v>
      </c>
      <c r="N5230" s="159" t="n">
        <v>1384545.96</v>
      </c>
      <c r="O5230" s="162">
        <f>MIN(K5230,L5230,M5230,N5230)</f>
        <v/>
      </c>
      <c r="P5230" s="162">
        <f>MAX(K5230,L5230,M5230,N5230)</f>
        <v/>
      </c>
      <c r="Q5230" s="162">
        <f>MEDIAN(K5230,L5230,M5230,N5230)</f>
        <v/>
      </c>
      <c r="R5230" s="162">
        <f>AVERAGE(K5230,L5230,M5230,N5230)</f>
        <v/>
      </c>
      <c r="S5230" s="162">
        <f>AVERAGE(O5230,Q5230)</f>
        <v/>
      </c>
      <c r="T5230" s="162">
        <f>AVERAGE(P5230,Q5230)</f>
        <v/>
      </c>
      <c r="U5230" s="41">
        <f>STDEVA(K5230,L5230,M5230,N5230)</f>
        <v/>
      </c>
      <c r="V5230" s="42">
        <f>U5230/Q5230</f>
        <v/>
      </c>
      <c r="W5230" s="43">
        <f>IF(X5230=O5230,"MENOR",IF(X5230=S5230,"PROM[MEN-MED]","PROMEDIO"))</f>
        <v/>
      </c>
      <c r="X5230" s="163">
        <f>IF(V5230&lt;=300%,O5230,IF(AND(V5230&gt;100%,V5230&lt;=150%),S5230,R5230))</f>
        <v/>
      </c>
      <c r="Y5230" s="162">
        <f>ROUND(X5230,0)</f>
        <v/>
      </c>
    </row>
    <row r="5231" ht="15.75" customHeight="1">
      <c r="B5231" s="57" t="inlineStr">
        <is>
          <t>7.33</t>
        </is>
      </c>
      <c r="C5231" s="32" t="n">
        <v>8714199</v>
      </c>
      <c r="D5231" s="59" t="inlineStr">
        <is>
          <t xml:space="preserve">CAMBIO DE ANILLO DE LUBRICACION EXPANSOR </t>
        </is>
      </c>
      <c r="E5231" s="56" t="inlineStr">
        <is>
          <t xml:space="preserve">cambio de anillo de lubricacion expansor </t>
        </is>
      </c>
      <c r="F5231" s="32" t="inlineStr">
        <is>
          <t>Unidad</t>
        </is>
      </c>
      <c r="G5231" s="35" t="inlineStr">
        <is>
          <t>suministro</t>
        </is>
      </c>
      <c r="H5231" s="159" t="n">
        <v>1243550</v>
      </c>
      <c r="I5231" s="37" t="n">
        <v>158.91</v>
      </c>
      <c r="J5231" s="37" t="n">
        <v>151.76</v>
      </c>
      <c r="K5231" s="160">
        <f>H5231*(I5231/J5231)</f>
        <v/>
      </c>
      <c r="L5231" s="159" t="n">
        <v>1543499.2937</v>
      </c>
      <c r="M5231" s="159" t="n">
        <v>1498543</v>
      </c>
      <c r="N5231" s="159" t="n">
        <v>1618426.44</v>
      </c>
      <c r="O5231" s="162">
        <f>MIN(K5231,L5231,M5231,N5231)</f>
        <v/>
      </c>
      <c r="P5231" s="162">
        <f>MAX(K5231,L5231,M5231,N5231)</f>
        <v/>
      </c>
      <c r="Q5231" s="162">
        <f>MEDIAN(K5231,L5231,M5231,N5231)</f>
        <v/>
      </c>
      <c r="R5231" s="162">
        <f>AVERAGE(K5231,L5231,M5231,N5231)</f>
        <v/>
      </c>
      <c r="S5231" s="162">
        <f>AVERAGE(O5231,Q5231)</f>
        <v/>
      </c>
      <c r="T5231" s="162">
        <f>AVERAGE(P5231,Q5231)</f>
        <v/>
      </c>
      <c r="U5231" s="41">
        <f>STDEVA(K5231,L5231,M5231,N5231)</f>
        <v/>
      </c>
      <c r="V5231" s="42">
        <f>U5231/Q5231</f>
        <v/>
      </c>
      <c r="W5231" s="43">
        <f>IF(X5231=O5231,"MENOR",IF(X5231=S5231,"PROM[MEN-MED]","PROMEDIO"))</f>
        <v/>
      </c>
      <c r="X5231" s="163">
        <f>IF(V5231&lt;=300%,O5231,IF(AND(V5231&gt;100%,V5231&lt;=150%),S5231,R5231))</f>
        <v/>
      </c>
      <c r="Y5231" s="162">
        <f>ROUND(X5231,0)</f>
        <v/>
      </c>
    </row>
    <row r="5232" ht="15.75" customHeight="1">
      <c r="B5232" s="57" t="inlineStr">
        <is>
          <t>7.34</t>
        </is>
      </c>
      <c r="C5232" s="32" t="n">
        <v>8714199</v>
      </c>
      <c r="D5232" s="59" t="inlineStr">
        <is>
          <t xml:space="preserve">CAMBIO DE ANILLO DE RETENCION DEL ORIFICIO DEL PASADOR DEL PISTO </t>
        </is>
      </c>
      <c r="E5232" s="56" t="inlineStr">
        <is>
          <t xml:space="preserve">cambio de anillo de retencion del orificio del pasador del pisto </t>
        </is>
      </c>
      <c r="F5232" s="32" t="inlineStr">
        <is>
          <t>Unidad</t>
        </is>
      </c>
      <c r="G5232" s="35" t="inlineStr">
        <is>
          <t>suministro</t>
        </is>
      </c>
      <c r="H5232" s="159" t="n">
        <v>1051365</v>
      </c>
      <c r="I5232" s="37" t="n">
        <v>158.91</v>
      </c>
      <c r="J5232" s="37" t="n">
        <v>151.76</v>
      </c>
      <c r="K5232" s="160">
        <f>H5232*(I5232/J5232)</f>
        <v/>
      </c>
      <c r="L5232" s="159" t="n">
        <v>1375819.4044</v>
      </c>
      <c r="M5232" s="159" t="n">
        <v>1335747</v>
      </c>
      <c r="N5232" s="159" t="n">
        <v>1442606.76</v>
      </c>
      <c r="O5232" s="162">
        <f>MIN(K5232,L5232,M5232,N5232)</f>
        <v/>
      </c>
      <c r="P5232" s="162">
        <f>MAX(K5232,L5232,M5232,N5232)</f>
        <v/>
      </c>
      <c r="Q5232" s="162">
        <f>MEDIAN(K5232,L5232,M5232,N5232)</f>
        <v/>
      </c>
      <c r="R5232" s="162">
        <f>AVERAGE(K5232,L5232,M5232,N5232)</f>
        <v/>
      </c>
      <c r="S5232" s="162">
        <f>AVERAGE(O5232,Q5232)</f>
        <v/>
      </c>
      <c r="T5232" s="162">
        <f>AVERAGE(P5232,Q5232)</f>
        <v/>
      </c>
      <c r="U5232" s="41">
        <f>STDEVA(K5232,L5232,M5232,N5232)</f>
        <v/>
      </c>
      <c r="V5232" s="42">
        <f>U5232/Q5232</f>
        <v/>
      </c>
      <c r="W5232" s="43">
        <f>IF(X5232=O5232,"MENOR",IF(X5232=S5232,"PROM[MEN-MED]","PROMEDIO"))</f>
        <v/>
      </c>
      <c r="X5232" s="163">
        <f>IF(V5232&lt;=300%,O5232,IF(AND(V5232&gt;100%,V5232&lt;=150%),S5232,R5232))</f>
        <v/>
      </c>
      <c r="Y5232" s="162">
        <f>ROUND(X5232,0)</f>
        <v/>
      </c>
    </row>
    <row r="5233" ht="15.75" customHeight="1">
      <c r="B5233" s="57" t="inlineStr">
        <is>
          <t>7.35</t>
        </is>
      </c>
      <c r="C5233" s="32" t="n">
        <v>8714199</v>
      </c>
      <c r="D5233" s="59" t="inlineStr">
        <is>
          <t>CAMBIO DE PISTON</t>
        </is>
      </c>
      <c r="E5233" s="56" t="inlineStr">
        <is>
          <t>cambio de piston</t>
        </is>
      </c>
      <c r="F5233" s="32" t="inlineStr">
        <is>
          <t>Unidad</t>
        </is>
      </c>
      <c r="G5233" s="35" t="inlineStr">
        <is>
          <t>suministro</t>
        </is>
      </c>
      <c r="H5233" s="159" t="n">
        <v>2374050</v>
      </c>
      <c r="I5233" s="37" t="n">
        <v>158.91</v>
      </c>
      <c r="J5233" s="37" t="n">
        <v>151.76</v>
      </c>
      <c r="K5233" s="160">
        <f>H5233*(I5233/J5233)</f>
        <v/>
      </c>
      <c r="L5233" s="159" t="n">
        <v>2918881.98</v>
      </c>
      <c r="M5233" s="159" t="n">
        <v>2833866</v>
      </c>
      <c r="N5233" s="159" t="n">
        <v>3060575.28</v>
      </c>
      <c r="O5233" s="162">
        <f>MIN(K5233,L5233,M5233,N5233)</f>
        <v/>
      </c>
      <c r="P5233" s="162">
        <f>MAX(K5233,L5233,M5233,N5233)</f>
        <v/>
      </c>
      <c r="Q5233" s="162">
        <f>MEDIAN(K5233,L5233,M5233,N5233)</f>
        <v/>
      </c>
      <c r="R5233" s="162">
        <f>AVERAGE(K5233,L5233,M5233,N5233)</f>
        <v/>
      </c>
      <c r="S5233" s="162">
        <f>AVERAGE(O5233,Q5233)</f>
        <v/>
      </c>
      <c r="T5233" s="162">
        <f>AVERAGE(P5233,Q5233)</f>
        <v/>
      </c>
      <c r="U5233" s="41">
        <f>STDEVA(K5233,L5233,M5233,N5233)</f>
        <v/>
      </c>
      <c r="V5233" s="42">
        <f>U5233/Q5233</f>
        <v/>
      </c>
      <c r="W5233" s="43">
        <f>IF(X5233=O5233,"MENOR",IF(X5233=S5233,"PROM[MEN-MED]","PROMEDIO"))</f>
        <v/>
      </c>
      <c r="X5233" s="163">
        <f>IF(V5233&lt;=300%,O5233,IF(AND(V5233&gt;100%,V5233&lt;=150%),S5233,R5233))</f>
        <v/>
      </c>
      <c r="Y5233" s="162">
        <f>ROUND(X5233,0)</f>
        <v/>
      </c>
    </row>
    <row r="5234" ht="15.75" customHeight="1">
      <c r="B5234" s="57" t="inlineStr">
        <is>
          <t>7.36</t>
        </is>
      </c>
      <c r="C5234" s="32" t="n">
        <v>8714199</v>
      </c>
      <c r="D5234" s="59" t="inlineStr">
        <is>
          <t>CAMBIO DE PASADOR DEL PISTON</t>
        </is>
      </c>
      <c r="E5234" s="56" t="inlineStr">
        <is>
          <t>cambio de pasador del piston</t>
        </is>
      </c>
      <c r="F5234" s="32" t="inlineStr">
        <is>
          <t>Unidad</t>
        </is>
      </c>
      <c r="G5234" s="35" t="inlineStr">
        <is>
          <t>suministro</t>
        </is>
      </c>
      <c r="H5234" s="159" t="n">
        <v>2147950</v>
      </c>
      <c r="I5234" s="37" t="n">
        <v>158.91</v>
      </c>
      <c r="J5234" s="37" t="n">
        <v>151.76</v>
      </c>
      <c r="K5234" s="160">
        <f>H5234*(I5234/J5234)</f>
        <v/>
      </c>
      <c r="L5234" s="159" t="n">
        <v>2659445.5818</v>
      </c>
      <c r="M5234" s="159" t="n">
        <v>2581986</v>
      </c>
      <c r="N5234" s="159" t="n">
        <v>2788544.88</v>
      </c>
      <c r="O5234" s="162">
        <f>MIN(K5234,L5234,M5234,N5234)</f>
        <v/>
      </c>
      <c r="P5234" s="162">
        <f>MAX(K5234,L5234,M5234,N5234)</f>
        <v/>
      </c>
      <c r="Q5234" s="162">
        <f>MEDIAN(K5234,L5234,M5234,N5234)</f>
        <v/>
      </c>
      <c r="R5234" s="162">
        <f>AVERAGE(K5234,L5234,M5234,N5234)</f>
        <v/>
      </c>
      <c r="S5234" s="162">
        <f>AVERAGE(O5234,Q5234)</f>
        <v/>
      </c>
      <c r="T5234" s="162">
        <f>AVERAGE(P5234,Q5234)</f>
        <v/>
      </c>
      <c r="U5234" s="41">
        <f>STDEVA(K5234,L5234,M5234,N5234)</f>
        <v/>
      </c>
      <c r="V5234" s="42">
        <f>U5234/Q5234</f>
        <v/>
      </c>
      <c r="W5234" s="43">
        <f>IF(X5234=O5234,"MENOR",IF(X5234=S5234,"PROM[MEN-MED]","PROMEDIO"))</f>
        <v/>
      </c>
      <c r="X5234" s="163">
        <f>IF(V5234&lt;=300%,O5234,IF(AND(V5234&gt;100%,V5234&lt;=150%),S5234,R5234))</f>
        <v/>
      </c>
      <c r="Y5234" s="162">
        <f>ROUND(X5234,0)</f>
        <v/>
      </c>
    </row>
    <row r="5235" ht="15.75" customHeight="1">
      <c r="B5235" s="57" t="inlineStr">
        <is>
          <t>7.37</t>
        </is>
      </c>
      <c r="C5235" s="32" t="n">
        <v>8714199</v>
      </c>
      <c r="D5235" s="59" t="inlineStr">
        <is>
          <t>CAMBIO DE SUBCONJUNTO DE BIELA</t>
        </is>
      </c>
      <c r="E5235" s="56" t="inlineStr">
        <is>
          <t>cambio de subconjunto de biela</t>
        </is>
      </c>
      <c r="F5235" s="32" t="inlineStr">
        <is>
          <t>Unidad</t>
        </is>
      </c>
      <c r="G5235" s="35" t="inlineStr">
        <is>
          <t>suministro</t>
        </is>
      </c>
      <c r="H5235" s="159" t="n">
        <v>3369568</v>
      </c>
      <c r="I5235" s="37" t="n">
        <v>158.91</v>
      </c>
      <c r="J5235" s="37" t="n">
        <v>151.76</v>
      </c>
      <c r="K5235" s="160">
        <f>H5235*(I5235/J5235)</f>
        <v/>
      </c>
      <c r="L5235" s="159" t="n">
        <v>4063954.6129</v>
      </c>
      <c r="M5235" s="159" t="n">
        <v>3945587</v>
      </c>
      <c r="N5235" s="159" t="n">
        <v>4261233.96</v>
      </c>
      <c r="O5235" s="162">
        <f>MIN(K5235,L5235,M5235,N5235)</f>
        <v/>
      </c>
      <c r="P5235" s="162">
        <f>MAX(K5235,L5235,M5235,N5235)</f>
        <v/>
      </c>
      <c r="Q5235" s="162">
        <f>MEDIAN(K5235,L5235,M5235,N5235)</f>
        <v/>
      </c>
      <c r="R5235" s="162">
        <f>AVERAGE(K5235,L5235,M5235,N5235)</f>
        <v/>
      </c>
      <c r="S5235" s="162">
        <f>AVERAGE(O5235,Q5235)</f>
        <v/>
      </c>
      <c r="T5235" s="162">
        <f>AVERAGE(P5235,Q5235)</f>
        <v/>
      </c>
      <c r="U5235" s="41">
        <f>STDEVA(K5235,L5235,M5235,N5235)</f>
        <v/>
      </c>
      <c r="V5235" s="42">
        <f>U5235/Q5235</f>
        <v/>
      </c>
      <c r="W5235" s="43">
        <f>IF(X5235=O5235,"MENOR",IF(X5235=S5235,"PROM[MEN-MED]","PROMEDIO"))</f>
        <v/>
      </c>
      <c r="X5235" s="163">
        <f>IF(V5235&lt;=300%,O5235,IF(AND(V5235&gt;100%,V5235&lt;=150%),S5235,R5235))</f>
        <v/>
      </c>
      <c r="Y5235" s="162">
        <f>ROUND(X5235,0)</f>
        <v/>
      </c>
    </row>
    <row r="5236" ht="15.75" customHeight="1">
      <c r="B5236" s="57" t="inlineStr">
        <is>
          <t>7.38</t>
        </is>
      </c>
      <c r="C5236" s="32" t="n">
        <v>8714199</v>
      </c>
      <c r="D5236" s="59" t="inlineStr">
        <is>
          <t xml:space="preserve">CAMBIO DE COJINTE DE BIELA </t>
        </is>
      </c>
      <c r="E5236" s="56" t="inlineStr">
        <is>
          <t xml:space="preserve">cambio de cojinte de biela </t>
        </is>
      </c>
      <c r="F5236" s="32" t="inlineStr">
        <is>
          <t>Unidad</t>
        </is>
      </c>
      <c r="G5236" s="35" t="inlineStr">
        <is>
          <t>suministro</t>
        </is>
      </c>
      <c r="H5236" s="159" t="n">
        <v>3278450</v>
      </c>
      <c r="I5236" s="37" t="n">
        <v>158.91</v>
      </c>
      <c r="J5236" s="37" t="n">
        <v>151.76</v>
      </c>
      <c r="K5236" s="160">
        <f>H5236*(I5236/J5236)</f>
        <v/>
      </c>
      <c r="L5236" s="159" t="n">
        <v>3992447.8937</v>
      </c>
      <c r="M5236" s="159" t="n">
        <v>3876163</v>
      </c>
      <c r="N5236" s="159" t="n">
        <v>4186256.04</v>
      </c>
      <c r="O5236" s="162">
        <f>MIN(K5236,L5236,M5236,N5236)</f>
        <v/>
      </c>
      <c r="P5236" s="162">
        <f>MAX(K5236,L5236,M5236,N5236)</f>
        <v/>
      </c>
      <c r="Q5236" s="162">
        <f>MEDIAN(K5236,L5236,M5236,N5236)</f>
        <v/>
      </c>
      <c r="R5236" s="162">
        <f>AVERAGE(K5236,L5236,M5236,N5236)</f>
        <v/>
      </c>
      <c r="S5236" s="162">
        <f>AVERAGE(O5236,Q5236)</f>
        <v/>
      </c>
      <c r="T5236" s="162">
        <f>AVERAGE(P5236,Q5236)</f>
        <v/>
      </c>
      <c r="U5236" s="41">
        <f>STDEVA(K5236,L5236,M5236,N5236)</f>
        <v/>
      </c>
      <c r="V5236" s="42">
        <f>U5236/Q5236</f>
        <v/>
      </c>
      <c r="W5236" s="43">
        <f>IF(X5236=O5236,"MENOR",IF(X5236=S5236,"PROM[MEN-MED]","PROMEDIO"))</f>
        <v/>
      </c>
      <c r="X5236" s="163">
        <f>IF(V5236&lt;=300%,O5236,IF(AND(V5236&gt;100%,V5236&lt;=150%),S5236,R5236))</f>
        <v/>
      </c>
      <c r="Y5236" s="162">
        <f>ROUND(X5236,0)</f>
        <v/>
      </c>
    </row>
    <row r="5237" ht="15.75" customHeight="1">
      <c r="B5237" s="57" t="inlineStr">
        <is>
          <t>7.39</t>
        </is>
      </c>
      <c r="C5237" s="32" t="n">
        <v>8714199</v>
      </c>
      <c r="D5237" s="59" t="inlineStr">
        <is>
          <t>CAMBIO DE SOMBRERETE DE LA BIELA</t>
        </is>
      </c>
      <c r="E5237" s="56" t="inlineStr">
        <is>
          <t>cambio de sombrerete de la biela</t>
        </is>
      </c>
      <c r="F5237" s="32" t="inlineStr">
        <is>
          <t>Unidad</t>
        </is>
      </c>
      <c r="G5237" s="35" t="inlineStr">
        <is>
          <t>suministro</t>
        </is>
      </c>
      <c r="H5237" s="159" t="n">
        <v>3222603</v>
      </c>
      <c r="I5237" s="37" t="n">
        <v>158.91</v>
      </c>
      <c r="J5237" s="37" t="n">
        <v>151.76</v>
      </c>
      <c r="K5237" s="160">
        <f>H5237*(I5237/J5237)</f>
        <v/>
      </c>
      <c r="L5237" s="159" t="n">
        <v>3886703.9701</v>
      </c>
      <c r="M5237" s="159" t="n">
        <v>3773499</v>
      </c>
      <c r="N5237" s="159" t="n">
        <v>4075378.92</v>
      </c>
      <c r="O5237" s="162">
        <f>MIN(K5237,L5237,M5237,N5237)</f>
        <v/>
      </c>
      <c r="P5237" s="162">
        <f>MAX(K5237,L5237,M5237,N5237)</f>
        <v/>
      </c>
      <c r="Q5237" s="162">
        <f>MEDIAN(K5237,L5237,M5237,N5237)</f>
        <v/>
      </c>
      <c r="R5237" s="162">
        <f>AVERAGE(K5237,L5237,M5237,N5237)</f>
        <v/>
      </c>
      <c r="S5237" s="162">
        <f>AVERAGE(O5237,Q5237)</f>
        <v/>
      </c>
      <c r="T5237" s="162">
        <f>AVERAGE(P5237,Q5237)</f>
        <v/>
      </c>
      <c r="U5237" s="41">
        <f>STDEVA(K5237,L5237,M5237,N5237)</f>
        <v/>
      </c>
      <c r="V5237" s="42">
        <f>U5237/Q5237</f>
        <v/>
      </c>
      <c r="W5237" s="43">
        <f>IF(X5237=O5237,"MENOR",IF(X5237=S5237,"PROM[MEN-MED]","PROMEDIO"))</f>
        <v/>
      </c>
      <c r="X5237" s="163">
        <f>IF(V5237&lt;=300%,O5237,IF(AND(V5237&gt;100%,V5237&lt;=150%),S5237,R5237))</f>
        <v/>
      </c>
      <c r="Y5237" s="162">
        <f>ROUND(X5237,0)</f>
        <v/>
      </c>
    </row>
    <row r="5238" ht="15.75" customHeight="1">
      <c r="B5238" s="57" t="inlineStr">
        <is>
          <t>7.40</t>
        </is>
      </c>
      <c r="C5238" s="32" t="n">
        <v>8714199</v>
      </c>
      <c r="D5238" s="59" t="inlineStr">
        <is>
          <t>CAMBIO DE COJINETE SUPERIOR DEL CIGUEÑAL</t>
        </is>
      </c>
      <c r="E5238" s="56" t="inlineStr">
        <is>
          <t>cambio de cojinete superior del cigueñal</t>
        </is>
      </c>
      <c r="F5238" s="32" t="inlineStr">
        <is>
          <t>Unidad</t>
        </is>
      </c>
      <c r="G5238" s="35" t="inlineStr">
        <is>
          <t>suministro</t>
        </is>
      </c>
      <c r="H5238" s="159" t="n">
        <v>3334975</v>
      </c>
      <c r="I5238" s="37" t="n">
        <v>158.91</v>
      </c>
      <c r="J5238" s="37" t="n">
        <v>151.76</v>
      </c>
      <c r="K5238" s="160">
        <f>H5238*(I5238/J5238)</f>
        <v/>
      </c>
      <c r="L5238" s="159" t="n">
        <v>4957466.22</v>
      </c>
      <c r="M5238" s="159" t="n">
        <v>4813074</v>
      </c>
      <c r="N5238" s="159" t="n">
        <v>5198119.92</v>
      </c>
      <c r="O5238" s="162">
        <f>MIN(K5238,L5238,M5238,N5238)</f>
        <v/>
      </c>
      <c r="P5238" s="162">
        <f>MAX(K5238,L5238,M5238,N5238)</f>
        <v/>
      </c>
      <c r="Q5238" s="162">
        <f>MEDIAN(K5238,L5238,M5238,N5238)</f>
        <v/>
      </c>
      <c r="R5238" s="162">
        <f>AVERAGE(K5238,L5238,M5238,N5238)</f>
        <v/>
      </c>
      <c r="S5238" s="162">
        <f>AVERAGE(O5238,Q5238)</f>
        <v/>
      </c>
      <c r="T5238" s="162">
        <f>AVERAGE(P5238,Q5238)</f>
        <v/>
      </c>
      <c r="U5238" s="41">
        <f>STDEVA(K5238,L5238,M5238,N5238)</f>
        <v/>
      </c>
      <c r="V5238" s="42">
        <f>U5238/Q5238</f>
        <v/>
      </c>
      <c r="W5238" s="43">
        <f>IF(X5238=O5238,"MENOR",IF(X5238=S5238,"PROM[MEN-MED]","PROMEDIO"))</f>
        <v/>
      </c>
      <c r="X5238" s="163">
        <f>IF(V5238&lt;=300%,O5238,IF(AND(V5238&gt;100%,V5238&lt;=150%),S5238,R5238))</f>
        <v/>
      </c>
      <c r="Y5238" s="162">
        <f>ROUND(X5238,0)</f>
        <v/>
      </c>
    </row>
    <row r="5239" ht="15.75" customHeight="1">
      <c r="B5239" s="57" t="inlineStr">
        <is>
          <t>7.41</t>
        </is>
      </c>
      <c r="C5239" s="32" t="n">
        <v>8714199</v>
      </c>
      <c r="D5239" s="59" t="inlineStr">
        <is>
          <t>CAMBIO DE COJINETE INFERIOR DEL CIGÜEÑAL</t>
        </is>
      </c>
      <c r="E5239" s="56" t="inlineStr">
        <is>
          <t>cambio de cojinete inferior del cigüeñal</t>
        </is>
      </c>
      <c r="F5239" s="32" t="inlineStr">
        <is>
          <t>Unidad</t>
        </is>
      </c>
      <c r="G5239" s="35" t="inlineStr">
        <is>
          <t>suministro</t>
        </is>
      </c>
      <c r="H5239" s="159" t="n">
        <v>3504550</v>
      </c>
      <c r="I5239" s="37" t="n">
        <v>158.91</v>
      </c>
      <c r="J5239" s="37" t="n">
        <v>151.76</v>
      </c>
      <c r="K5239" s="160">
        <f>H5239*(I5239/J5239)</f>
        <v/>
      </c>
      <c r="L5239" s="159" t="n">
        <v>4490179.9355</v>
      </c>
      <c r="M5239" s="159" t="n">
        <v>4359398</v>
      </c>
      <c r="N5239" s="159" t="n">
        <v>4708149.84</v>
      </c>
      <c r="O5239" s="162">
        <f>MIN(K5239,L5239,M5239,N5239)</f>
        <v/>
      </c>
      <c r="P5239" s="162">
        <f>MAX(K5239,L5239,M5239,N5239)</f>
        <v/>
      </c>
      <c r="Q5239" s="162">
        <f>MEDIAN(K5239,L5239,M5239,N5239)</f>
        <v/>
      </c>
      <c r="R5239" s="162">
        <f>AVERAGE(K5239,L5239,M5239,N5239)</f>
        <v/>
      </c>
      <c r="S5239" s="162">
        <f>AVERAGE(O5239,Q5239)</f>
        <v/>
      </c>
      <c r="T5239" s="162">
        <f>AVERAGE(P5239,Q5239)</f>
        <v/>
      </c>
      <c r="U5239" s="41">
        <f>STDEVA(K5239,L5239,M5239,N5239)</f>
        <v/>
      </c>
      <c r="V5239" s="42">
        <f>U5239/Q5239</f>
        <v/>
      </c>
      <c r="W5239" s="43">
        <f>IF(X5239=O5239,"MENOR",IF(X5239=S5239,"PROM[MEN-MED]","PROMEDIO"))</f>
        <v/>
      </c>
      <c r="X5239" s="163">
        <f>IF(V5239&lt;=300%,O5239,IF(AND(V5239&gt;100%,V5239&lt;=150%),S5239,R5239))</f>
        <v/>
      </c>
      <c r="Y5239" s="162">
        <f>ROUND(X5239,0)</f>
        <v/>
      </c>
    </row>
    <row r="5240" ht="15.75" customHeight="1">
      <c r="B5240" s="57" t="inlineStr">
        <is>
          <t>7.42</t>
        </is>
      </c>
      <c r="C5240" s="32" t="n">
        <v>8714199</v>
      </c>
      <c r="D5240" s="59" t="inlineStr">
        <is>
          <t>CAMBIO DE ARANDELA DE EMPUJE DEL CIGÜEÑAL SUPERIOR</t>
        </is>
      </c>
      <c r="E5240" s="56" t="inlineStr">
        <is>
          <t>cambio de arandela de empuje del cigüeñal superior</t>
        </is>
      </c>
      <c r="F5240" s="32" t="inlineStr">
        <is>
          <t>Unidad</t>
        </is>
      </c>
      <c r="G5240" s="35" t="inlineStr">
        <is>
          <t>suministro</t>
        </is>
      </c>
      <c r="H5240" s="159" t="n">
        <v>1978375</v>
      </c>
      <c r="I5240" s="37" t="n">
        <v>158.91</v>
      </c>
      <c r="J5240" s="37" t="n">
        <v>151.76</v>
      </c>
      <c r="K5240" s="160">
        <f>H5240*(I5240/J5240)</f>
        <v/>
      </c>
      <c r="L5240" s="159" t="n">
        <v>2804509.7472</v>
      </c>
      <c r="M5240" s="159" t="n">
        <v>2722825</v>
      </c>
      <c r="N5240" s="159" t="n">
        <v>2940651</v>
      </c>
      <c r="O5240" s="162">
        <f>MIN(K5240,L5240,M5240,N5240)</f>
        <v/>
      </c>
      <c r="P5240" s="162">
        <f>MAX(K5240,L5240,M5240,N5240)</f>
        <v/>
      </c>
      <c r="Q5240" s="162">
        <f>MEDIAN(K5240,L5240,M5240,N5240)</f>
        <v/>
      </c>
      <c r="R5240" s="162">
        <f>AVERAGE(K5240,L5240,M5240,N5240)</f>
        <v/>
      </c>
      <c r="S5240" s="162">
        <f>AVERAGE(O5240,Q5240)</f>
        <v/>
      </c>
      <c r="T5240" s="162">
        <f>AVERAGE(P5240,Q5240)</f>
        <v/>
      </c>
      <c r="U5240" s="41">
        <f>STDEVA(K5240,L5240,M5240,N5240)</f>
        <v/>
      </c>
      <c r="V5240" s="42">
        <f>U5240/Q5240</f>
        <v/>
      </c>
      <c r="W5240" s="43">
        <f>IF(X5240=O5240,"MENOR",IF(X5240=S5240,"PROM[MEN-MED]","PROMEDIO"))</f>
        <v/>
      </c>
      <c r="X5240" s="163">
        <f>IF(V5240&lt;=300%,O5240,IF(AND(V5240&gt;100%,V5240&lt;=150%),S5240,R5240))</f>
        <v/>
      </c>
      <c r="Y5240" s="162">
        <f>ROUND(X5240,0)</f>
        <v/>
      </c>
    </row>
    <row r="5241" ht="15.75" customHeight="1">
      <c r="B5241" s="57" t="inlineStr">
        <is>
          <t>7.43</t>
        </is>
      </c>
      <c r="C5241" s="32" t="n">
        <v>8714199</v>
      </c>
      <c r="D5241" s="59" t="inlineStr">
        <is>
          <t>CAMBIO DE ARANDELA DE EMPUJE DEL CIGÜEÑAL INFERIOR</t>
        </is>
      </c>
      <c r="E5241" s="56" t="inlineStr">
        <is>
          <t>cambio de arandela de empuje del cigüeñal inferior</t>
        </is>
      </c>
      <c r="F5241" s="32" t="inlineStr">
        <is>
          <t>Unidad</t>
        </is>
      </c>
      <c r="G5241" s="35" t="inlineStr">
        <is>
          <t>suministro</t>
        </is>
      </c>
      <c r="H5241" s="159" t="n">
        <v>2238955</v>
      </c>
      <c r="I5241" s="37" t="n">
        <v>158.91</v>
      </c>
      <c r="J5241" s="37" t="n">
        <v>151.76</v>
      </c>
      <c r="K5241" s="160">
        <f>H5241*(I5241/J5241)</f>
        <v/>
      </c>
      <c r="L5241" s="159" t="n">
        <v>2752784.1838</v>
      </c>
      <c r="M5241" s="159" t="n">
        <v>2672606</v>
      </c>
      <c r="N5241" s="159" t="n">
        <v>2886414.48</v>
      </c>
      <c r="O5241" s="162">
        <f>MIN(K5241,L5241,M5241,N5241)</f>
        <v/>
      </c>
      <c r="P5241" s="162">
        <f>MAX(K5241,L5241,M5241,N5241)</f>
        <v/>
      </c>
      <c r="Q5241" s="162">
        <f>MEDIAN(K5241,L5241,M5241,N5241)</f>
        <v/>
      </c>
      <c r="R5241" s="162">
        <f>AVERAGE(K5241,L5241,M5241,N5241)</f>
        <v/>
      </c>
      <c r="S5241" s="162">
        <f>AVERAGE(O5241,Q5241)</f>
        <v/>
      </c>
      <c r="T5241" s="162">
        <f>AVERAGE(P5241,Q5241)</f>
        <v/>
      </c>
      <c r="U5241" s="41">
        <f>STDEVA(K5241,L5241,M5241,N5241)</f>
        <v/>
      </c>
      <c r="V5241" s="42">
        <f>U5241/Q5241</f>
        <v/>
      </c>
      <c r="W5241" s="43">
        <f>IF(X5241=O5241,"MENOR",IF(X5241=S5241,"PROM[MEN-MED]","PROMEDIO"))</f>
        <v/>
      </c>
      <c r="X5241" s="163">
        <f>IF(V5241&lt;=300%,O5241,IF(AND(V5241&gt;100%,V5241&lt;=150%),S5241,R5241))</f>
        <v/>
      </c>
      <c r="Y5241" s="162">
        <f>ROUND(X5241,0)</f>
        <v/>
      </c>
    </row>
    <row r="5242" ht="15.75" customHeight="1">
      <c r="B5242" s="26" t="inlineStr">
        <is>
          <t>8.</t>
        </is>
      </c>
      <c r="C5242" s="142" t="inlineStr">
        <is>
          <t>CARROCERIA - CHASIS  Y ACCESORIOS</t>
        </is>
      </c>
      <c r="H5242" s="157" t="n"/>
      <c r="I5242" s="29" t="n"/>
      <c r="J5242" s="29" t="n"/>
      <c r="K5242" s="157" t="n"/>
      <c r="L5242" s="157" t="n"/>
      <c r="M5242" s="157" t="n"/>
      <c r="N5242" s="157" t="n"/>
      <c r="O5242" s="29" t="n"/>
      <c r="P5242" s="29" t="n"/>
      <c r="Q5242" s="29" t="n"/>
      <c r="R5242" s="29" t="n"/>
      <c r="S5242" s="29" t="n"/>
      <c r="T5242" s="29" t="n"/>
      <c r="U5242" s="29" t="n"/>
      <c r="V5242" s="75" t="n"/>
      <c r="W5242" s="29" t="n"/>
      <c r="X5242" s="29" t="n"/>
      <c r="Y5242" s="29" t="n"/>
    </row>
    <row r="5243" ht="15.75" customHeight="1">
      <c r="B5243" s="57" t="inlineStr">
        <is>
          <t>8.1</t>
        </is>
      </c>
      <c r="C5243" s="32" t="n">
        <v>8714199</v>
      </c>
      <c r="D5243" s="58" t="inlineStr">
        <is>
          <t>CAMBIO DE ALARMA</t>
        </is>
      </c>
      <c r="E5243" s="34" t="inlineStr">
        <is>
          <t>cambio de alarma</t>
        </is>
      </c>
      <c r="F5243" s="32" t="inlineStr">
        <is>
          <t>Unidad</t>
        </is>
      </c>
      <c r="G5243" s="35" t="inlineStr">
        <is>
          <t>suministro</t>
        </is>
      </c>
      <c r="H5243" s="159" t="n">
        <v>269294</v>
      </c>
      <c r="I5243" s="37" t="n">
        <v>158.91</v>
      </c>
      <c r="J5243" s="37" t="n">
        <v>151.76</v>
      </c>
      <c r="K5243" s="160">
        <f>H5243*(I5243/J5243)</f>
        <v/>
      </c>
      <c r="L5243" s="159" t="n">
        <v>989878.414</v>
      </c>
      <c r="M5243" s="159" t="n">
        <v>961047</v>
      </c>
      <c r="N5243" s="159" t="n">
        <v>1037930.76</v>
      </c>
      <c r="O5243" s="162">
        <f>MIN(K5243,L5243,M5243,N5243)</f>
        <v/>
      </c>
      <c r="P5243" s="162">
        <f>MAX(K5243,L5243,M5243,N5243)</f>
        <v/>
      </c>
      <c r="Q5243" s="162">
        <f>MEDIAN(K5243,L5243,M5243,N5243)</f>
        <v/>
      </c>
      <c r="R5243" s="162">
        <f>AVERAGE(K5243,L5243,M5243,N5243)</f>
        <v/>
      </c>
      <c r="S5243" s="162">
        <f>AVERAGE(O5243,Q5243)</f>
        <v/>
      </c>
      <c r="T5243" s="162">
        <f>AVERAGE(P5243,Q5243)</f>
        <v/>
      </c>
      <c r="U5243" s="41">
        <f>STDEVA(K5243,L5243,M5243,N5243)</f>
        <v/>
      </c>
      <c r="V5243" s="42">
        <f>U5243/Q5243</f>
        <v/>
      </c>
      <c r="W5243" s="43">
        <f>IF(X5243=O5243,"MENOR",IF(X5243=S5243,"PROM[MEN-MED]","PROMEDIO"))</f>
        <v/>
      </c>
      <c r="X5243" s="163">
        <f>IF(V5243&lt;=300%,O5243,IF(AND(V5243&gt;100%,V5243&lt;=150%),S5243,R5243))</f>
        <v/>
      </c>
      <c r="Y5243" s="162">
        <f>ROUND(X5243,0)</f>
        <v/>
      </c>
    </row>
    <row r="5244" ht="15.75" customHeight="1">
      <c r="B5244" s="57" t="inlineStr">
        <is>
          <t>8.2</t>
        </is>
      </c>
      <c r="C5244" s="32" t="n">
        <v>8714199</v>
      </c>
      <c r="D5244" s="58" t="inlineStr">
        <is>
          <t>CAMBIO DE CHAPA DE LA PUERTA (CERRADURA)</t>
        </is>
      </c>
      <c r="E5244" s="56" t="inlineStr">
        <is>
          <t>cambio de chapa de la puerta (cerradura)</t>
        </is>
      </c>
      <c r="F5244" s="32" t="inlineStr">
        <is>
          <t>Unidad</t>
        </is>
      </c>
      <c r="G5244" s="35" t="inlineStr">
        <is>
          <t>suministro</t>
        </is>
      </c>
      <c r="H5244" s="159" t="n">
        <v>257586</v>
      </c>
      <c r="I5244" s="37" t="n">
        <v>158.91</v>
      </c>
      <c r="J5244" s="37" t="n">
        <v>151.76</v>
      </c>
      <c r="K5244" s="160">
        <f>H5244*(I5244/J5244)</f>
        <v/>
      </c>
      <c r="L5244" s="159" t="n">
        <v>499744.665</v>
      </c>
      <c r="M5244" s="159" t="n">
        <v>485189</v>
      </c>
      <c r="N5244" s="159" t="n">
        <v>524004.12</v>
      </c>
      <c r="O5244" s="162">
        <f>MIN(K5244,L5244,M5244,N5244)</f>
        <v/>
      </c>
      <c r="P5244" s="162">
        <f>MAX(K5244,L5244,M5244,N5244)</f>
        <v/>
      </c>
      <c r="Q5244" s="162">
        <f>MEDIAN(K5244,L5244,M5244,N5244)</f>
        <v/>
      </c>
      <c r="R5244" s="162">
        <f>AVERAGE(K5244,L5244,M5244,N5244)</f>
        <v/>
      </c>
      <c r="S5244" s="162">
        <f>AVERAGE(O5244,Q5244)</f>
        <v/>
      </c>
      <c r="T5244" s="162">
        <f>AVERAGE(P5244,Q5244)</f>
        <v/>
      </c>
      <c r="U5244" s="41">
        <f>STDEVA(K5244,L5244,M5244,N5244)</f>
        <v/>
      </c>
      <c r="V5244" s="42">
        <f>U5244/Q5244</f>
        <v/>
      </c>
      <c r="W5244" s="43">
        <f>IF(X5244=O5244,"MENOR",IF(X5244=S5244,"PROM[MEN-MED]","PROMEDIO"))</f>
        <v/>
      </c>
      <c r="X5244" s="163">
        <f>IF(V5244&lt;=300%,O5244,IF(AND(V5244&gt;100%,V5244&lt;=150%),S5244,R5244))</f>
        <v/>
      </c>
      <c r="Y5244" s="162">
        <f>ROUND(X5244,0)</f>
        <v/>
      </c>
    </row>
    <row r="5245" ht="15.75" customHeight="1">
      <c r="B5245" s="57" t="inlineStr">
        <is>
          <t>8.3</t>
        </is>
      </c>
      <c r="C5245" s="32" t="n">
        <v>8714199</v>
      </c>
      <c r="D5245" s="58" t="inlineStr">
        <is>
          <t>CAMBIO DE EMPAQUES PUERTAS</t>
        </is>
      </c>
      <c r="E5245" s="56" t="inlineStr">
        <is>
          <t>cambio de empaques puertas</t>
        </is>
      </c>
      <c r="F5245" s="32" t="inlineStr">
        <is>
          <t>Unidad</t>
        </is>
      </c>
      <c r="G5245" s="35" t="inlineStr">
        <is>
          <t>suministro</t>
        </is>
      </c>
      <c r="H5245" s="159" t="n">
        <v>269294</v>
      </c>
      <c r="I5245" s="37" t="n">
        <v>158.91</v>
      </c>
      <c r="J5245" s="37" t="n">
        <v>151.76</v>
      </c>
      <c r="K5245" s="160">
        <f>H5245*(I5245/J5245)</f>
        <v/>
      </c>
      <c r="L5245" s="159" t="n">
        <v>672733.1681</v>
      </c>
      <c r="M5245" s="159" t="n">
        <v>653139</v>
      </c>
      <c r="N5245" s="159" t="n">
        <v>705390.12</v>
      </c>
      <c r="O5245" s="162">
        <f>MIN(K5245,L5245,M5245,N5245)</f>
        <v/>
      </c>
      <c r="P5245" s="162">
        <f>MAX(K5245,L5245,M5245,N5245)</f>
        <v/>
      </c>
      <c r="Q5245" s="162">
        <f>MEDIAN(K5245,L5245,M5245,N5245)</f>
        <v/>
      </c>
      <c r="R5245" s="162">
        <f>AVERAGE(K5245,L5245,M5245,N5245)</f>
        <v/>
      </c>
      <c r="S5245" s="162">
        <f>AVERAGE(O5245,Q5245)</f>
        <v/>
      </c>
      <c r="T5245" s="162">
        <f>AVERAGE(P5245,Q5245)</f>
        <v/>
      </c>
      <c r="U5245" s="41">
        <f>STDEVA(K5245,L5245,M5245,N5245)</f>
        <v/>
      </c>
      <c r="V5245" s="42">
        <f>U5245/Q5245</f>
        <v/>
      </c>
      <c r="W5245" s="43">
        <f>IF(X5245=O5245,"MENOR",IF(X5245=S5245,"PROM[MEN-MED]","PROMEDIO"))</f>
        <v/>
      </c>
      <c r="X5245" s="163">
        <f>IF(V5245&lt;=300%,O5245,IF(AND(V5245&gt;100%,V5245&lt;=150%),S5245,R5245))</f>
        <v/>
      </c>
      <c r="Y5245" s="162">
        <f>ROUND(X5245,0)</f>
        <v/>
      </c>
    </row>
    <row r="5246" ht="15.75" customHeight="1">
      <c r="B5246" s="57" t="inlineStr">
        <is>
          <t>8.4</t>
        </is>
      </c>
      <c r="C5246" s="32" t="n">
        <v>8714199</v>
      </c>
      <c r="D5246" s="58" t="inlineStr">
        <is>
          <t>CAMBIO DE ESPARRAGO</t>
        </is>
      </c>
      <c r="E5246" s="56" t="inlineStr">
        <is>
          <t>cambio de esparrago</t>
        </is>
      </c>
      <c r="F5246" s="32" t="inlineStr">
        <is>
          <t>Unidad</t>
        </is>
      </c>
      <c r="G5246" s="35" t="inlineStr">
        <is>
          <t>suministro</t>
        </is>
      </c>
      <c r="H5246" s="159" t="n">
        <v>83113</v>
      </c>
      <c r="I5246" s="37" t="n">
        <v>158.91</v>
      </c>
      <c r="J5246" s="37" t="n">
        <v>151.76</v>
      </c>
      <c r="K5246" s="160">
        <f>H5246*(I5246/J5246)</f>
        <v/>
      </c>
      <c r="L5246" s="159" t="n">
        <v>168183.5449</v>
      </c>
      <c r="M5246" s="159" t="n">
        <v>163285</v>
      </c>
      <c r="N5246" s="159" t="n">
        <v>176347.8</v>
      </c>
      <c r="O5246" s="162">
        <f>MIN(K5246,L5246,M5246,N5246)</f>
        <v/>
      </c>
      <c r="P5246" s="162">
        <f>MAX(K5246,L5246,M5246,N5246)</f>
        <v/>
      </c>
      <c r="Q5246" s="162">
        <f>MEDIAN(K5246,L5246,M5246,N5246)</f>
        <v/>
      </c>
      <c r="R5246" s="162">
        <f>AVERAGE(K5246,L5246,M5246,N5246)</f>
        <v/>
      </c>
      <c r="S5246" s="162">
        <f>AVERAGE(O5246,Q5246)</f>
        <v/>
      </c>
      <c r="T5246" s="162">
        <f>AVERAGE(P5246,Q5246)</f>
        <v/>
      </c>
      <c r="U5246" s="41">
        <f>STDEVA(K5246,L5246,M5246,N5246)</f>
        <v/>
      </c>
      <c r="V5246" s="42">
        <f>U5246/Q5246</f>
        <v/>
      </c>
      <c r="W5246" s="43">
        <f>IF(X5246=O5246,"MENOR",IF(X5246=S5246,"PROM[MEN-MED]","PROMEDIO"))</f>
        <v/>
      </c>
      <c r="X5246" s="163">
        <f>IF(V5246&lt;=300%,O5246,IF(AND(V5246&gt;100%,V5246&lt;=150%),S5246,R5246))</f>
        <v/>
      </c>
      <c r="Y5246" s="162">
        <f>ROUND(X5246,0)</f>
        <v/>
      </c>
    </row>
    <row r="5247" ht="15.75" customHeight="1">
      <c r="B5247" s="57" t="inlineStr">
        <is>
          <t>8.5</t>
        </is>
      </c>
      <c r="C5247" s="32" t="n">
        <v>8714199</v>
      </c>
      <c r="D5247" s="58" t="inlineStr">
        <is>
          <t>CAMBIO DE ESPEJO RETROVISOR INTERIOR</t>
        </is>
      </c>
      <c r="E5247" s="56" t="inlineStr">
        <is>
          <t>cambio de espejo retrovisor interior</t>
        </is>
      </c>
      <c r="F5247" s="32" t="inlineStr">
        <is>
          <t>Unidad</t>
        </is>
      </c>
      <c r="G5247" s="35" t="inlineStr">
        <is>
          <t>suministro</t>
        </is>
      </c>
      <c r="H5247" s="159" t="n">
        <v>191473</v>
      </c>
      <c r="I5247" s="37" t="n">
        <v>158.91</v>
      </c>
      <c r="J5247" s="37" t="n">
        <v>151.76</v>
      </c>
      <c r="K5247" s="160">
        <f>H5247*(I5247/J5247)</f>
        <v/>
      </c>
      <c r="L5247" s="159" t="n">
        <v>509354.5695</v>
      </c>
      <c r="M5247" s="159" t="n">
        <v>494519</v>
      </c>
      <c r="N5247" s="159" t="n">
        <v>534080.52</v>
      </c>
      <c r="O5247" s="162">
        <f>MIN(K5247,L5247,M5247,N5247)</f>
        <v/>
      </c>
      <c r="P5247" s="162">
        <f>MAX(K5247,L5247,M5247,N5247)</f>
        <v/>
      </c>
      <c r="Q5247" s="162">
        <f>MEDIAN(K5247,L5247,M5247,N5247)</f>
        <v/>
      </c>
      <c r="R5247" s="162">
        <f>AVERAGE(K5247,L5247,M5247,N5247)</f>
        <v/>
      </c>
      <c r="S5247" s="162">
        <f>AVERAGE(O5247,Q5247)</f>
        <v/>
      </c>
      <c r="T5247" s="162">
        <f>AVERAGE(P5247,Q5247)</f>
        <v/>
      </c>
      <c r="U5247" s="41">
        <f>STDEVA(K5247,L5247,M5247,N5247)</f>
        <v/>
      </c>
      <c r="V5247" s="42">
        <f>U5247/Q5247</f>
        <v/>
      </c>
      <c r="W5247" s="43">
        <f>IF(X5247=O5247,"MENOR",IF(X5247=S5247,"PROM[MEN-MED]","PROMEDIO"))</f>
        <v/>
      </c>
      <c r="X5247" s="163">
        <f>IF(V5247&lt;=300%,O5247,IF(AND(V5247&gt;100%,V5247&lt;=150%),S5247,R5247))</f>
        <v/>
      </c>
      <c r="Y5247" s="162">
        <f>ROUND(X5247,0)</f>
        <v/>
      </c>
    </row>
    <row r="5248" ht="15.75" customHeight="1">
      <c r="B5248" s="57" t="inlineStr">
        <is>
          <t>8.6</t>
        </is>
      </c>
      <c r="C5248" s="32" t="n">
        <v>8714199</v>
      </c>
      <c r="D5248" s="58" t="inlineStr">
        <is>
          <t>CAMBIO DE UNIDAD SELLADA (FAROLA)</t>
        </is>
      </c>
      <c r="E5248" s="56" t="inlineStr">
        <is>
          <t>cambio de unidad sellada (farola)</t>
        </is>
      </c>
      <c r="F5248" s="32" t="inlineStr">
        <is>
          <t>Unidad</t>
        </is>
      </c>
      <c r="G5248" s="35" t="inlineStr">
        <is>
          <t>suministro</t>
        </is>
      </c>
      <c r="H5248" s="159" t="n">
        <v>173274</v>
      </c>
      <c r="I5248" s="37" t="n">
        <v>158.91</v>
      </c>
      <c r="J5248" s="37" t="n">
        <v>151.76</v>
      </c>
      <c r="K5248" s="160">
        <f>H5248*(I5248/J5248)</f>
        <v/>
      </c>
      <c r="L5248" s="159" t="n">
        <v>679139.7711</v>
      </c>
      <c r="M5248" s="159" t="n">
        <v>659359</v>
      </c>
      <c r="N5248" s="159" t="n">
        <v>712107.72</v>
      </c>
      <c r="O5248" s="162">
        <f>MIN(K5248,L5248,M5248,N5248)</f>
        <v/>
      </c>
      <c r="P5248" s="162">
        <f>MAX(K5248,L5248,M5248,N5248)</f>
        <v/>
      </c>
      <c r="Q5248" s="162">
        <f>MEDIAN(K5248,L5248,M5248,N5248)</f>
        <v/>
      </c>
      <c r="R5248" s="162">
        <f>AVERAGE(K5248,L5248,M5248,N5248)</f>
        <v/>
      </c>
      <c r="S5248" s="162">
        <f>AVERAGE(O5248,Q5248)</f>
        <v/>
      </c>
      <c r="T5248" s="162">
        <f>AVERAGE(P5248,Q5248)</f>
        <v/>
      </c>
      <c r="U5248" s="41">
        <f>STDEVA(K5248,L5248,M5248,N5248)</f>
        <v/>
      </c>
      <c r="V5248" s="42">
        <f>U5248/Q5248</f>
        <v/>
      </c>
      <c r="W5248" s="43">
        <f>IF(X5248=O5248,"MENOR",IF(X5248=S5248,"PROM[MEN-MED]","PROMEDIO"))</f>
        <v/>
      </c>
      <c r="X5248" s="163">
        <f>IF(V5248&lt;=300%,O5248,IF(AND(V5248&gt;100%,V5248&lt;=150%),S5248,R5248))</f>
        <v/>
      </c>
      <c r="Y5248" s="162">
        <f>ROUND(X5248,0)</f>
        <v/>
      </c>
    </row>
    <row r="5249" ht="15.75" customHeight="1">
      <c r="B5249" s="57" t="inlineStr">
        <is>
          <t>8.7</t>
        </is>
      </c>
      <c r="C5249" s="32" t="n">
        <v>8714199</v>
      </c>
      <c r="D5249" s="58" t="inlineStr">
        <is>
          <t>CAMBIO DE CINTURON DE SEGURIDAD TRASERO</t>
        </is>
      </c>
      <c r="E5249" s="56" t="inlineStr">
        <is>
          <t>cambio de cinturon de seguridad trasero</t>
        </is>
      </c>
      <c r="F5249" s="32" t="inlineStr">
        <is>
          <t>Unidad</t>
        </is>
      </c>
      <c r="G5249" s="35" t="inlineStr">
        <is>
          <t>suministro</t>
        </is>
      </c>
      <c r="H5249" s="159" t="n">
        <v>173280</v>
      </c>
      <c r="I5249" s="37" t="n">
        <v>158.91</v>
      </c>
      <c r="J5249" s="37" t="n">
        <v>151.76</v>
      </c>
      <c r="K5249" s="160">
        <f>H5249*(I5249/J5249)</f>
        <v/>
      </c>
      <c r="L5249" s="159" t="n">
        <v>659918.9387000001</v>
      </c>
      <c r="M5249" s="159" t="n">
        <v>640698</v>
      </c>
      <c r="N5249" s="159" t="n">
        <v>691953.84</v>
      </c>
      <c r="O5249" s="162">
        <f>MIN(K5249,L5249,M5249,N5249)</f>
        <v/>
      </c>
      <c r="P5249" s="162">
        <f>MAX(K5249,L5249,M5249,N5249)</f>
        <v/>
      </c>
      <c r="Q5249" s="162">
        <f>MEDIAN(K5249,L5249,M5249,N5249)</f>
        <v/>
      </c>
      <c r="R5249" s="162">
        <f>AVERAGE(K5249,L5249,M5249,N5249)</f>
        <v/>
      </c>
      <c r="S5249" s="162">
        <f>AVERAGE(O5249,Q5249)</f>
        <v/>
      </c>
      <c r="T5249" s="162">
        <f>AVERAGE(P5249,Q5249)</f>
        <v/>
      </c>
      <c r="U5249" s="41">
        <f>STDEVA(K5249,L5249,M5249,N5249)</f>
        <v/>
      </c>
      <c r="V5249" s="42">
        <f>U5249/Q5249</f>
        <v/>
      </c>
      <c r="W5249" s="43">
        <f>IF(X5249=O5249,"MENOR",IF(X5249=S5249,"PROM[MEN-MED]","PROMEDIO"))</f>
        <v/>
      </c>
      <c r="X5249" s="163">
        <f>IF(V5249&lt;=300%,O5249,IF(AND(V5249&gt;100%,V5249&lt;=150%),S5249,R5249))</f>
        <v/>
      </c>
      <c r="Y5249" s="162">
        <f>ROUND(X5249,0)</f>
        <v/>
      </c>
    </row>
    <row r="5250" ht="15.75" customHeight="1">
      <c r="B5250" s="57" t="inlineStr">
        <is>
          <t>8.8</t>
        </is>
      </c>
      <c r="C5250" s="32" t="n">
        <v>8714199</v>
      </c>
      <c r="D5250" s="58" t="inlineStr">
        <is>
          <t>CAMBIO DE CINTURON DE SEGURIDAD DELANTERO</t>
        </is>
      </c>
      <c r="E5250" s="56" t="inlineStr">
        <is>
          <t>cambio de cinturon de seguridad delantero</t>
        </is>
      </c>
      <c r="F5250" s="32" t="inlineStr">
        <is>
          <t>Unidad</t>
        </is>
      </c>
      <c r="G5250" s="35" t="inlineStr">
        <is>
          <t>suministro</t>
        </is>
      </c>
      <c r="H5250" s="159" t="n">
        <v>173286</v>
      </c>
      <c r="I5250" s="37" t="n">
        <v>158.91</v>
      </c>
      <c r="J5250" s="37" t="n">
        <v>151.76</v>
      </c>
      <c r="K5250" s="160">
        <f>H5250*(I5250/J5250)</f>
        <v/>
      </c>
      <c r="L5250" s="159" t="n">
        <v>685546.3741</v>
      </c>
      <c r="M5250" s="159" t="n">
        <v>665579</v>
      </c>
      <c r="N5250" s="159" t="n">
        <v>718825.3199999999</v>
      </c>
      <c r="O5250" s="162">
        <f>MIN(K5250,L5250,M5250,N5250)</f>
        <v/>
      </c>
      <c r="P5250" s="162">
        <f>MAX(K5250,L5250,M5250,N5250)</f>
        <v/>
      </c>
      <c r="Q5250" s="162">
        <f>MEDIAN(K5250,L5250,M5250,N5250)</f>
        <v/>
      </c>
      <c r="R5250" s="162">
        <f>AVERAGE(K5250,L5250,M5250,N5250)</f>
        <v/>
      </c>
      <c r="S5250" s="162">
        <f>AVERAGE(O5250,Q5250)</f>
        <v/>
      </c>
      <c r="T5250" s="162">
        <f>AVERAGE(P5250,Q5250)</f>
        <v/>
      </c>
      <c r="U5250" s="41">
        <f>STDEVA(K5250,L5250,M5250,N5250)</f>
        <v/>
      </c>
      <c r="V5250" s="42">
        <f>U5250/Q5250</f>
        <v/>
      </c>
      <c r="W5250" s="43">
        <f>IF(X5250=O5250,"MENOR",IF(X5250=S5250,"PROM[MEN-MED]","PROMEDIO"))</f>
        <v/>
      </c>
      <c r="X5250" s="163">
        <f>IF(V5250&lt;=300%,O5250,IF(AND(V5250&gt;100%,V5250&lt;=150%),S5250,R5250))</f>
        <v/>
      </c>
      <c r="Y5250" s="162">
        <f>ROUND(X5250,0)</f>
        <v/>
      </c>
    </row>
    <row r="5251" ht="15.75" customHeight="1">
      <c r="B5251" s="57" t="inlineStr">
        <is>
          <t>8.9</t>
        </is>
      </c>
      <c r="C5251" s="32" t="n">
        <v>8714199</v>
      </c>
      <c r="D5251" s="58" t="inlineStr">
        <is>
          <t>CAMBIO DE MANIJAS EXTERNAS DE LA PUERTA</t>
        </is>
      </c>
      <c r="E5251" s="56" t="inlineStr">
        <is>
          <t>cambio de manijas externas de la puerta</t>
        </is>
      </c>
      <c r="F5251" s="32" t="inlineStr">
        <is>
          <t>Unidad</t>
        </is>
      </c>
      <c r="G5251" s="35" t="inlineStr">
        <is>
          <t>suministro</t>
        </is>
      </c>
      <c r="H5251" s="159" t="n">
        <v>248142</v>
      </c>
      <c r="I5251" s="37" t="n">
        <v>158.91</v>
      </c>
      <c r="J5251" s="37" t="n">
        <v>151.76</v>
      </c>
      <c r="K5251" s="160">
        <f>H5251*(I5251/J5251)</f>
        <v/>
      </c>
      <c r="L5251" s="159" t="n">
        <v>494938.6953</v>
      </c>
      <c r="M5251" s="159" t="n">
        <v>480523</v>
      </c>
      <c r="N5251" s="159" t="n">
        <v>518964.84</v>
      </c>
      <c r="O5251" s="162">
        <f>MIN(K5251,L5251,M5251,N5251)</f>
        <v/>
      </c>
      <c r="P5251" s="162">
        <f>MAX(K5251,L5251,M5251,N5251)</f>
        <v/>
      </c>
      <c r="Q5251" s="162">
        <f>MEDIAN(K5251,L5251,M5251,N5251)</f>
        <v/>
      </c>
      <c r="R5251" s="162">
        <f>AVERAGE(K5251,L5251,M5251,N5251)</f>
        <v/>
      </c>
      <c r="S5251" s="162">
        <f>AVERAGE(O5251,Q5251)</f>
        <v/>
      </c>
      <c r="T5251" s="162">
        <f>AVERAGE(P5251,Q5251)</f>
        <v/>
      </c>
      <c r="U5251" s="41">
        <f>STDEVA(K5251,L5251,M5251,N5251)</f>
        <v/>
      </c>
      <c r="V5251" s="42">
        <f>U5251/Q5251</f>
        <v/>
      </c>
      <c r="W5251" s="43">
        <f>IF(X5251=O5251,"MENOR",IF(X5251=S5251,"PROM[MEN-MED]","PROMEDIO"))</f>
        <v/>
      </c>
      <c r="X5251" s="163">
        <f>IF(V5251&lt;=300%,O5251,IF(AND(V5251&gt;100%,V5251&lt;=150%),S5251,R5251))</f>
        <v/>
      </c>
      <c r="Y5251" s="162">
        <f>ROUND(X5251,0)</f>
        <v/>
      </c>
    </row>
    <row r="5252" ht="15.75" customHeight="1">
      <c r="B5252" s="57" t="inlineStr">
        <is>
          <t>8.10</t>
        </is>
      </c>
      <c r="C5252" s="32" t="n">
        <v>8714199</v>
      </c>
      <c r="D5252" s="58" t="inlineStr">
        <is>
          <t>CAMBIO DE MANIJAS INTERNAS DE LA PUERTA</t>
        </is>
      </c>
      <c r="E5252" s="56" t="inlineStr">
        <is>
          <t>cambio de manijas internas de la puerta</t>
        </is>
      </c>
      <c r="F5252" s="32" t="inlineStr">
        <is>
          <t>Unidad</t>
        </is>
      </c>
      <c r="G5252" s="35" t="inlineStr">
        <is>
          <t>suministro</t>
        </is>
      </c>
      <c r="H5252" s="159" t="n">
        <v>246440</v>
      </c>
      <c r="I5252" s="37" t="n">
        <v>158.91</v>
      </c>
      <c r="J5252" s="37" t="n">
        <v>151.76</v>
      </c>
      <c r="K5252" s="160">
        <f>H5252*(I5252/J5252)</f>
        <v/>
      </c>
      <c r="L5252" s="159" t="n">
        <v>504549.6232</v>
      </c>
      <c r="M5252" s="159" t="n">
        <v>489854</v>
      </c>
      <c r="N5252" s="159" t="n">
        <v>529042.3199999999</v>
      </c>
      <c r="O5252" s="162">
        <f>MIN(K5252,L5252,M5252,N5252)</f>
        <v/>
      </c>
      <c r="P5252" s="162">
        <f>MAX(K5252,L5252,M5252,N5252)</f>
        <v/>
      </c>
      <c r="Q5252" s="162">
        <f>MEDIAN(K5252,L5252,M5252,N5252)</f>
        <v/>
      </c>
      <c r="R5252" s="162">
        <f>AVERAGE(K5252,L5252,M5252,N5252)</f>
        <v/>
      </c>
      <c r="S5252" s="162">
        <f>AVERAGE(O5252,Q5252)</f>
        <v/>
      </c>
      <c r="T5252" s="162">
        <f>AVERAGE(P5252,Q5252)</f>
        <v/>
      </c>
      <c r="U5252" s="41">
        <f>STDEVA(K5252,L5252,M5252,N5252)</f>
        <v/>
      </c>
      <c r="V5252" s="42">
        <f>U5252/Q5252</f>
        <v/>
      </c>
      <c r="W5252" s="43">
        <f>IF(X5252=O5252,"MENOR",IF(X5252=S5252,"PROM[MEN-MED]","PROMEDIO"))</f>
        <v/>
      </c>
      <c r="X5252" s="163">
        <f>IF(V5252&lt;=300%,O5252,IF(AND(V5252&gt;100%,V5252&lt;=150%),S5252,R5252))</f>
        <v/>
      </c>
      <c r="Y5252" s="162">
        <f>ROUND(X5252,0)</f>
        <v/>
      </c>
    </row>
    <row r="5253" ht="15.75" customHeight="1">
      <c r="B5253" s="57" t="inlineStr">
        <is>
          <t>8.11</t>
        </is>
      </c>
      <c r="C5253" s="32" t="n">
        <v>8714199</v>
      </c>
      <c r="D5253" s="58" t="inlineStr">
        <is>
          <t>CAMBIO DE PERNOS RUEDAS</t>
        </is>
      </c>
      <c r="E5253" s="56" t="inlineStr">
        <is>
          <t>cambio de pernos ruedas</t>
        </is>
      </c>
      <c r="F5253" s="32" t="inlineStr">
        <is>
          <t>Unidad</t>
        </is>
      </c>
      <c r="G5253" s="35" t="inlineStr">
        <is>
          <t>suministro</t>
        </is>
      </c>
      <c r="H5253" s="159" t="n">
        <v>273581</v>
      </c>
      <c r="I5253" s="37" t="n">
        <v>158.91</v>
      </c>
      <c r="J5253" s="37" t="n">
        <v>151.76</v>
      </c>
      <c r="K5253" s="160">
        <f>H5253*(I5253/J5253)</f>
        <v/>
      </c>
      <c r="L5253" s="159" t="n">
        <v>339570.4032</v>
      </c>
      <c r="M5253" s="159" t="n">
        <v>329680</v>
      </c>
      <c r="N5253" s="159" t="n">
        <v>356054.4</v>
      </c>
      <c r="O5253" s="162">
        <f>MIN(K5253,L5253,M5253,N5253)</f>
        <v/>
      </c>
      <c r="P5253" s="162">
        <f>MAX(K5253,L5253,M5253,N5253)</f>
        <v/>
      </c>
      <c r="Q5253" s="162">
        <f>MEDIAN(K5253,L5253,M5253,N5253)</f>
        <v/>
      </c>
      <c r="R5253" s="162">
        <f>AVERAGE(K5253,L5253,M5253,N5253)</f>
        <v/>
      </c>
      <c r="S5253" s="162">
        <f>AVERAGE(O5253,Q5253)</f>
        <v/>
      </c>
      <c r="T5253" s="162">
        <f>AVERAGE(P5253,Q5253)</f>
        <v/>
      </c>
      <c r="U5253" s="41">
        <f>STDEVA(K5253,L5253,M5253,N5253)</f>
        <v/>
      </c>
      <c r="V5253" s="42">
        <f>U5253/Q5253</f>
        <v/>
      </c>
      <c r="W5253" s="43">
        <f>IF(X5253=O5253,"MENOR",IF(X5253=S5253,"PROM[MEN-MED]","PROMEDIO"))</f>
        <v/>
      </c>
      <c r="X5253" s="163">
        <f>IF(V5253&lt;=300%,O5253,IF(AND(V5253&gt;100%,V5253&lt;=150%),S5253,R5253))</f>
        <v/>
      </c>
      <c r="Y5253" s="162">
        <f>ROUND(X5253,0)</f>
        <v/>
      </c>
    </row>
    <row r="5254" ht="15.75" customHeight="1">
      <c r="B5254" s="57" t="inlineStr">
        <is>
          <t>8.12</t>
        </is>
      </c>
      <c r="C5254" s="32" t="n">
        <v>8714199</v>
      </c>
      <c r="D5254" s="59" t="inlineStr">
        <is>
          <t>CAMBIO DE TUERCAS PERNOS RUEDAS</t>
        </is>
      </c>
      <c r="E5254" s="56" t="inlineStr">
        <is>
          <t>cambio de tuercas pernos ruedas</t>
        </is>
      </c>
      <c r="F5254" s="32" t="inlineStr">
        <is>
          <t>Unidad</t>
        </is>
      </c>
      <c r="G5254" s="35" t="inlineStr">
        <is>
          <t>suministro</t>
        </is>
      </c>
      <c r="H5254" s="159" t="n">
        <v>273581</v>
      </c>
      <c r="I5254" s="37" t="n">
        <v>158.91</v>
      </c>
      <c r="J5254" s="37" t="n">
        <v>151.76</v>
      </c>
      <c r="K5254" s="160">
        <f>H5254*(I5254/J5254)</f>
        <v/>
      </c>
      <c r="L5254" s="159" t="n">
        <v>329959.4753</v>
      </c>
      <c r="M5254" s="159" t="n">
        <v>320349</v>
      </c>
      <c r="N5254" s="159" t="n">
        <v>345976.92</v>
      </c>
      <c r="O5254" s="162">
        <f>MIN(K5254,L5254,M5254,N5254)</f>
        <v/>
      </c>
      <c r="P5254" s="162">
        <f>MAX(K5254,L5254,M5254,N5254)</f>
        <v/>
      </c>
      <c r="Q5254" s="162">
        <f>MEDIAN(K5254,L5254,M5254,N5254)</f>
        <v/>
      </c>
      <c r="R5254" s="162">
        <f>AVERAGE(K5254,L5254,M5254,N5254)</f>
        <v/>
      </c>
      <c r="S5254" s="162">
        <f>AVERAGE(O5254,Q5254)</f>
        <v/>
      </c>
      <c r="T5254" s="162">
        <f>AVERAGE(P5254,Q5254)</f>
        <v/>
      </c>
      <c r="U5254" s="41">
        <f>STDEVA(K5254,L5254,M5254,N5254)</f>
        <v/>
      </c>
      <c r="V5254" s="42">
        <f>U5254/Q5254</f>
        <v/>
      </c>
      <c r="W5254" s="43">
        <f>IF(X5254=O5254,"MENOR",IF(X5254=S5254,"PROM[MEN-MED]","PROMEDIO"))</f>
        <v/>
      </c>
      <c r="X5254" s="163">
        <f>IF(V5254&lt;=300%,O5254,IF(AND(V5254&gt;100%,V5254&lt;=150%),S5254,R5254))</f>
        <v/>
      </c>
      <c r="Y5254" s="162">
        <f>ROUND(X5254,0)</f>
        <v/>
      </c>
    </row>
    <row r="5255" ht="15.75" customHeight="1">
      <c r="B5255" s="57" t="inlineStr">
        <is>
          <t>8.13</t>
        </is>
      </c>
      <c r="C5255" s="32" t="n">
        <v>8714199</v>
      </c>
      <c r="D5255" s="58" t="inlineStr">
        <is>
          <t>CAMBIO DE PLUMILLAS</t>
        </is>
      </c>
      <c r="E5255" s="56" t="inlineStr">
        <is>
          <t>cambio de plumillas</t>
        </is>
      </c>
      <c r="F5255" s="32" t="inlineStr">
        <is>
          <t>Unidad</t>
        </is>
      </c>
      <c r="G5255" s="35" t="inlineStr">
        <is>
          <t>suministro</t>
        </is>
      </c>
      <c r="H5255" s="159" t="n">
        <v>54716</v>
      </c>
      <c r="I5255" s="37" t="n">
        <v>158.91</v>
      </c>
      <c r="J5255" s="37" t="n">
        <v>151.76</v>
      </c>
      <c r="K5255" s="160">
        <f>H5255*(I5255/J5255)</f>
        <v/>
      </c>
      <c r="L5255" s="159" t="n">
        <v>68554.7457</v>
      </c>
      <c r="M5255" s="159" t="n">
        <v>66558</v>
      </c>
      <c r="N5255" s="159" t="n">
        <v>71882.64</v>
      </c>
      <c r="O5255" s="162">
        <f>MIN(K5255,L5255,M5255,N5255)</f>
        <v/>
      </c>
      <c r="P5255" s="162">
        <f>MAX(K5255,L5255,M5255,N5255)</f>
        <v/>
      </c>
      <c r="Q5255" s="162">
        <f>MEDIAN(K5255,L5255,M5255,N5255)</f>
        <v/>
      </c>
      <c r="R5255" s="162">
        <f>AVERAGE(K5255,L5255,M5255,N5255)</f>
        <v/>
      </c>
      <c r="S5255" s="162">
        <f>AVERAGE(O5255,Q5255)</f>
        <v/>
      </c>
      <c r="T5255" s="162">
        <f>AVERAGE(P5255,Q5255)</f>
        <v/>
      </c>
      <c r="U5255" s="41">
        <f>STDEVA(K5255,L5255,M5255,N5255)</f>
        <v/>
      </c>
      <c r="V5255" s="42">
        <f>U5255/Q5255</f>
        <v/>
      </c>
      <c r="W5255" s="43">
        <f>IF(X5255=O5255,"MENOR",IF(X5255=S5255,"PROM[MEN-MED]","PROMEDIO"))</f>
        <v/>
      </c>
      <c r="X5255" s="163">
        <f>IF(V5255&lt;=300%,O5255,IF(AND(V5255&gt;100%,V5255&lt;=150%),S5255,R5255))</f>
        <v/>
      </c>
      <c r="Y5255" s="162">
        <f>ROUND(X5255,0)</f>
        <v/>
      </c>
    </row>
    <row r="5256" ht="15.75" customHeight="1">
      <c r="B5256" s="57" t="inlineStr">
        <is>
          <t>8.14</t>
        </is>
      </c>
      <c r="C5256" s="32" t="n">
        <v>8714199</v>
      </c>
      <c r="D5256" s="58" t="inlineStr">
        <is>
          <t>CAMBIO DE STOP TRASERO</t>
        </is>
      </c>
      <c r="E5256" s="56" t="inlineStr">
        <is>
          <t>cambio de stop trasero</t>
        </is>
      </c>
      <c r="F5256" s="32" t="inlineStr">
        <is>
          <t>Unidad</t>
        </is>
      </c>
      <c r="G5256" s="35" t="inlineStr">
        <is>
          <t>suministro</t>
        </is>
      </c>
      <c r="H5256" s="159" t="n">
        <v>136791</v>
      </c>
      <c r="I5256" s="37" t="n">
        <v>158.91</v>
      </c>
      <c r="J5256" s="37" t="n">
        <v>151.76</v>
      </c>
      <c r="K5256" s="160">
        <f>H5256*(I5256/J5256)</f>
        <v/>
      </c>
      <c r="L5256" s="159" t="n">
        <v>166581.9001</v>
      </c>
      <c r="M5256" s="159" t="n">
        <v>161730</v>
      </c>
      <c r="N5256" s="159" t="n">
        <v>174668.4</v>
      </c>
      <c r="O5256" s="162">
        <f>MIN(K5256,L5256,M5256,N5256)</f>
        <v/>
      </c>
      <c r="P5256" s="162">
        <f>MAX(K5256,L5256,M5256,N5256)</f>
        <v/>
      </c>
      <c r="Q5256" s="162">
        <f>MEDIAN(K5256,L5256,M5256,N5256)</f>
        <v/>
      </c>
      <c r="R5256" s="162">
        <f>AVERAGE(K5256,L5256,M5256,N5256)</f>
        <v/>
      </c>
      <c r="S5256" s="162">
        <f>AVERAGE(O5256,Q5256)</f>
        <v/>
      </c>
      <c r="T5256" s="162">
        <f>AVERAGE(P5256,Q5256)</f>
        <v/>
      </c>
      <c r="U5256" s="41">
        <f>STDEVA(K5256,L5256,M5256,N5256)</f>
        <v/>
      </c>
      <c r="V5256" s="42">
        <f>U5256/Q5256</f>
        <v/>
      </c>
      <c r="W5256" s="43">
        <f>IF(X5256=O5256,"MENOR",IF(X5256=S5256,"PROM[MEN-MED]","PROMEDIO"))</f>
        <v/>
      </c>
      <c r="X5256" s="163">
        <f>IF(V5256&lt;=300%,O5256,IF(AND(V5256&gt;100%,V5256&lt;=150%),S5256,R5256))</f>
        <v/>
      </c>
      <c r="Y5256" s="162">
        <f>ROUND(X5256,0)</f>
        <v/>
      </c>
    </row>
    <row r="5257" ht="15.75" customHeight="1">
      <c r="B5257" s="57" t="inlineStr">
        <is>
          <t>8.15</t>
        </is>
      </c>
      <c r="C5257" s="32" t="n">
        <v>8714199</v>
      </c>
      <c r="D5257" s="58" t="inlineStr">
        <is>
          <t xml:space="preserve">CAMBIO DE TAPA TANQUE DE COMBUSTIBLE </t>
        </is>
      </c>
      <c r="E5257" s="56" t="inlineStr">
        <is>
          <t xml:space="preserve">cambio de tapa tanque de combustible </t>
        </is>
      </c>
      <c r="F5257" s="32" t="inlineStr">
        <is>
          <t>Unidad</t>
        </is>
      </c>
      <c r="G5257" s="35" t="inlineStr">
        <is>
          <t>suministro</t>
        </is>
      </c>
      <c r="H5257" s="159" t="n">
        <v>257205</v>
      </c>
      <c r="I5257" s="37" t="n">
        <v>158.91</v>
      </c>
      <c r="J5257" s="37" t="n">
        <v>151.76</v>
      </c>
      <c r="K5257" s="160">
        <f>H5257*(I5257/J5257)</f>
        <v/>
      </c>
      <c r="L5257" s="159" t="n">
        <v>1018710.1743</v>
      </c>
      <c r="M5257" s="159" t="n">
        <v>989039</v>
      </c>
      <c r="N5257" s="159" t="n">
        <v>1068162.12</v>
      </c>
      <c r="O5257" s="162">
        <f>MIN(K5257,L5257,M5257,N5257)</f>
        <v/>
      </c>
      <c r="P5257" s="162">
        <f>MAX(K5257,L5257,M5257,N5257)</f>
        <v/>
      </c>
      <c r="Q5257" s="162">
        <f>MEDIAN(K5257,L5257,M5257,N5257)</f>
        <v/>
      </c>
      <c r="R5257" s="162">
        <f>AVERAGE(K5257,L5257,M5257,N5257)</f>
        <v/>
      </c>
      <c r="S5257" s="162">
        <f>AVERAGE(O5257,Q5257)</f>
        <v/>
      </c>
      <c r="T5257" s="162">
        <f>AVERAGE(P5257,Q5257)</f>
        <v/>
      </c>
      <c r="U5257" s="41">
        <f>STDEVA(K5257,L5257,M5257,N5257)</f>
        <v/>
      </c>
      <c r="V5257" s="42">
        <f>U5257/Q5257</f>
        <v/>
      </c>
      <c r="W5257" s="43">
        <f>IF(X5257=O5257,"MENOR",IF(X5257=S5257,"PROM[MEN-MED]","PROMEDIO"))</f>
        <v/>
      </c>
      <c r="X5257" s="163">
        <f>IF(V5257&lt;=300%,O5257,IF(AND(V5257&gt;100%,V5257&lt;=150%),S5257,R5257))</f>
        <v/>
      </c>
      <c r="Y5257" s="162">
        <f>ROUND(X5257,0)</f>
        <v/>
      </c>
    </row>
    <row r="5258" ht="15.75" customHeight="1">
      <c r="B5258" s="57" t="inlineStr">
        <is>
          <t>8.16</t>
        </is>
      </c>
      <c r="C5258" s="32" t="n">
        <v>8714199</v>
      </c>
      <c r="D5258" s="58" t="inlineStr">
        <is>
          <t>CAMBIO DE VIDRIO PANORÁMICO DELANTERO (BLINDADO)</t>
        </is>
      </c>
      <c r="E5258" s="56" t="inlineStr">
        <is>
          <t>cambio de vidrio panorámico delantero (blindado)</t>
        </is>
      </c>
      <c r="F5258" s="32" t="inlineStr">
        <is>
          <t>Unidad</t>
        </is>
      </c>
      <c r="G5258" s="35" t="inlineStr">
        <is>
          <t>suministro</t>
        </is>
      </c>
      <c r="H5258" s="159" t="n">
        <v>807882</v>
      </c>
      <c r="I5258" s="37" t="n">
        <v>158.91</v>
      </c>
      <c r="J5258" s="37" t="n">
        <v>151.76</v>
      </c>
      <c r="K5258" s="160">
        <f>H5258*(I5258/J5258)</f>
        <v/>
      </c>
      <c r="L5258" s="159" t="n">
        <v>2639675.7548</v>
      </c>
      <c r="M5258" s="159" t="n">
        <v>2562792</v>
      </c>
      <c r="N5258" s="159" t="n">
        <v>2767815.36</v>
      </c>
      <c r="O5258" s="162">
        <f>MIN(K5258,L5258,M5258,N5258)</f>
        <v/>
      </c>
      <c r="P5258" s="162">
        <f>MAX(K5258,L5258,M5258,N5258)</f>
        <v/>
      </c>
      <c r="Q5258" s="162">
        <f>MEDIAN(K5258,L5258,M5258,N5258)</f>
        <v/>
      </c>
      <c r="R5258" s="162">
        <f>AVERAGE(K5258,L5258,M5258,N5258)</f>
        <v/>
      </c>
      <c r="S5258" s="162">
        <f>AVERAGE(O5258,Q5258)</f>
        <v/>
      </c>
      <c r="T5258" s="162">
        <f>AVERAGE(P5258,Q5258)</f>
        <v/>
      </c>
      <c r="U5258" s="41">
        <f>STDEVA(K5258,L5258,M5258,N5258)</f>
        <v/>
      </c>
      <c r="V5258" s="42">
        <f>U5258/Q5258</f>
        <v/>
      </c>
      <c r="W5258" s="43">
        <f>IF(X5258=O5258,"MENOR",IF(X5258=S5258,"PROM[MEN-MED]","PROMEDIO"))</f>
        <v/>
      </c>
      <c r="X5258" s="163">
        <f>IF(V5258&lt;=300%,O5258,IF(AND(V5258&gt;100%,V5258&lt;=150%),S5258,R5258))</f>
        <v/>
      </c>
      <c r="Y5258" s="162">
        <f>ROUND(X5258,0)</f>
        <v/>
      </c>
    </row>
    <row r="5259" ht="15.75" customHeight="1">
      <c r="B5259" s="57" t="inlineStr">
        <is>
          <t>8.17</t>
        </is>
      </c>
      <c r="C5259" s="32" t="n">
        <v>8714199</v>
      </c>
      <c r="D5259" s="58" t="inlineStr">
        <is>
          <t>CAMBIO DE VIDRIO PANORÁMICO DELANTERO</t>
        </is>
      </c>
      <c r="E5259" s="56" t="inlineStr">
        <is>
          <t>cambio de vidrio panorámico delantero</t>
        </is>
      </c>
      <c r="F5259" s="32" t="inlineStr">
        <is>
          <t>Unidad</t>
        </is>
      </c>
      <c r="G5259" s="35" t="inlineStr">
        <is>
          <t>suministro</t>
        </is>
      </c>
      <c r="H5259" s="159" t="n">
        <v>778963</v>
      </c>
      <c r="I5259" s="37" t="n">
        <v>158.91</v>
      </c>
      <c r="J5259" s="37" t="n">
        <v>151.76</v>
      </c>
      <c r="K5259" s="160">
        <f>H5259*(I5259/J5259)</f>
        <v/>
      </c>
      <c r="L5259" s="159" t="n">
        <v>2056640.1457</v>
      </c>
      <c r="M5259" s="159" t="n">
        <v>1996738</v>
      </c>
      <c r="N5259" s="159" t="n">
        <v>2156477.04</v>
      </c>
      <c r="O5259" s="162">
        <f>MIN(K5259,L5259,M5259,N5259)</f>
        <v/>
      </c>
      <c r="P5259" s="162">
        <f>MAX(K5259,L5259,M5259,N5259)</f>
        <v/>
      </c>
      <c r="Q5259" s="162">
        <f>MEDIAN(K5259,L5259,M5259,N5259)</f>
        <v/>
      </c>
      <c r="R5259" s="162">
        <f>AVERAGE(K5259,L5259,M5259,N5259)</f>
        <v/>
      </c>
      <c r="S5259" s="162">
        <f>AVERAGE(O5259,Q5259)</f>
        <v/>
      </c>
      <c r="T5259" s="162">
        <f>AVERAGE(P5259,Q5259)</f>
        <v/>
      </c>
      <c r="U5259" s="41">
        <f>STDEVA(K5259,L5259,M5259,N5259)</f>
        <v/>
      </c>
      <c r="V5259" s="42">
        <f>U5259/Q5259</f>
        <v/>
      </c>
      <c r="W5259" s="43">
        <f>IF(X5259=O5259,"MENOR",IF(X5259=S5259,"PROM[MEN-MED]","PROMEDIO"))</f>
        <v/>
      </c>
      <c r="X5259" s="163">
        <f>IF(V5259&lt;=300%,O5259,IF(AND(V5259&gt;100%,V5259&lt;=150%),S5259,R5259))</f>
        <v/>
      </c>
      <c r="Y5259" s="162">
        <f>ROUND(X5259,0)</f>
        <v/>
      </c>
    </row>
    <row r="5260" ht="15.75" customHeight="1">
      <c r="B5260" s="57" t="inlineStr">
        <is>
          <t>8.18</t>
        </is>
      </c>
      <c r="C5260" s="32" t="n">
        <v>8714199</v>
      </c>
      <c r="D5260" s="58" t="inlineStr">
        <is>
          <t>CAMBIO DE VIDRIO PANORÁMICO TRASERO</t>
        </is>
      </c>
      <c r="E5260" s="56" t="inlineStr">
        <is>
          <t>cambio de vidrio panorámico trasero</t>
        </is>
      </c>
      <c r="F5260" s="32" t="inlineStr">
        <is>
          <t>Unidad</t>
        </is>
      </c>
      <c r="G5260" s="35" t="inlineStr">
        <is>
          <t>suministro</t>
        </is>
      </c>
      <c r="H5260" s="159" t="n">
        <v>807882</v>
      </c>
      <c r="I5260" s="37" t="n">
        <v>158.91</v>
      </c>
      <c r="J5260" s="37" t="n">
        <v>151.76</v>
      </c>
      <c r="K5260" s="160">
        <f>H5260*(I5260/J5260)</f>
        <v/>
      </c>
      <c r="L5260" s="159" t="n">
        <v>1979756.8161</v>
      </c>
      <c r="M5260" s="159" t="n">
        <v>1922094</v>
      </c>
      <c r="N5260" s="159" t="n">
        <v>2075861.52</v>
      </c>
      <c r="O5260" s="162">
        <f>MIN(K5260,L5260,M5260,N5260)</f>
        <v/>
      </c>
      <c r="P5260" s="162">
        <f>MAX(K5260,L5260,M5260,N5260)</f>
        <v/>
      </c>
      <c r="Q5260" s="162">
        <f>MEDIAN(K5260,L5260,M5260,N5260)</f>
        <v/>
      </c>
      <c r="R5260" s="162">
        <f>AVERAGE(K5260,L5260,M5260,N5260)</f>
        <v/>
      </c>
      <c r="S5260" s="162">
        <f>AVERAGE(O5260,Q5260)</f>
        <v/>
      </c>
      <c r="T5260" s="162">
        <f>AVERAGE(P5260,Q5260)</f>
        <v/>
      </c>
      <c r="U5260" s="41">
        <f>STDEVA(K5260,L5260,M5260,N5260)</f>
        <v/>
      </c>
      <c r="V5260" s="42">
        <f>U5260/Q5260</f>
        <v/>
      </c>
      <c r="W5260" s="43">
        <f>IF(X5260=O5260,"MENOR",IF(X5260=S5260,"PROM[MEN-MED]","PROMEDIO"))</f>
        <v/>
      </c>
      <c r="X5260" s="163">
        <f>IF(V5260&lt;=300%,O5260,IF(AND(V5260&gt;100%,V5260&lt;=150%),S5260,R5260))</f>
        <v/>
      </c>
      <c r="Y5260" s="162">
        <f>ROUND(X5260,0)</f>
        <v/>
      </c>
    </row>
    <row r="5261" ht="15.75" customHeight="1">
      <c r="B5261" s="57" t="inlineStr">
        <is>
          <t>8.19</t>
        </is>
      </c>
      <c r="C5261" s="32" t="n">
        <v>8714199</v>
      </c>
      <c r="D5261" s="58" t="inlineStr">
        <is>
          <t xml:space="preserve">CAMBIO DE VIDRIOS PUERTAS LATERALES </t>
        </is>
      </c>
      <c r="E5261" s="56" t="inlineStr">
        <is>
          <t xml:space="preserve">cambio de vidrios puertas laterales </t>
        </is>
      </c>
      <c r="F5261" s="32" t="inlineStr">
        <is>
          <t>Unidad</t>
        </is>
      </c>
      <c r="G5261" s="35" t="inlineStr">
        <is>
          <t>suministro</t>
        </is>
      </c>
      <c r="H5261" s="159" t="n">
        <v>807882</v>
      </c>
      <c r="I5261" s="37" t="n">
        <v>158.91</v>
      </c>
      <c r="J5261" s="37" t="n">
        <v>151.76</v>
      </c>
      <c r="K5261" s="160">
        <f>H5261*(I5261/J5261)</f>
        <v/>
      </c>
      <c r="L5261" s="159" t="n">
        <v>2665303.1902</v>
      </c>
      <c r="M5261" s="159" t="n">
        <v>2587673</v>
      </c>
      <c r="N5261" s="159" t="n">
        <v>2794686.84</v>
      </c>
      <c r="O5261" s="162">
        <f>MIN(K5261,L5261,M5261,N5261)</f>
        <v/>
      </c>
      <c r="P5261" s="162">
        <f>MAX(K5261,L5261,M5261,N5261)</f>
        <v/>
      </c>
      <c r="Q5261" s="162">
        <f>MEDIAN(K5261,L5261,M5261,N5261)</f>
        <v/>
      </c>
      <c r="R5261" s="162">
        <f>AVERAGE(K5261,L5261,M5261,N5261)</f>
        <v/>
      </c>
      <c r="S5261" s="162">
        <f>AVERAGE(O5261,Q5261)</f>
        <v/>
      </c>
      <c r="T5261" s="162">
        <f>AVERAGE(P5261,Q5261)</f>
        <v/>
      </c>
      <c r="U5261" s="41">
        <f>STDEVA(K5261,L5261,M5261,N5261)</f>
        <v/>
      </c>
      <c r="V5261" s="42">
        <f>U5261/Q5261</f>
        <v/>
      </c>
      <c r="W5261" s="43">
        <f>IF(X5261=O5261,"MENOR",IF(X5261=S5261,"PROM[MEN-MED]","PROMEDIO"))</f>
        <v/>
      </c>
      <c r="X5261" s="163">
        <f>IF(V5261&lt;=300%,O5261,IF(AND(V5261&gt;100%,V5261&lt;=150%),S5261,R5261))</f>
        <v/>
      </c>
      <c r="Y5261" s="162">
        <f>ROUND(X5261,0)</f>
        <v/>
      </c>
    </row>
    <row r="5262" ht="15.75" customHeight="1">
      <c r="B5262" s="57" t="inlineStr">
        <is>
          <t>8.20</t>
        </is>
      </c>
      <c r="C5262" s="32" t="n">
        <v>8714199</v>
      </c>
      <c r="D5262" s="58" t="inlineStr">
        <is>
          <t>CAMBIO DE VIDRIOS PUERTAS LATERALES (BLINDADO)</t>
        </is>
      </c>
      <c r="E5262" s="56" t="inlineStr">
        <is>
          <t>cambio de vidrios puertas laterales (blindado)</t>
        </is>
      </c>
      <c r="F5262" s="32" t="inlineStr">
        <is>
          <t>Unidad</t>
        </is>
      </c>
      <c r="G5262" s="35" t="inlineStr">
        <is>
          <t>suministro</t>
        </is>
      </c>
      <c r="H5262" s="159" t="n">
        <v>1449619</v>
      </c>
      <c r="I5262" s="37" t="n">
        <v>158.91</v>
      </c>
      <c r="J5262" s="37" t="n">
        <v>151.76</v>
      </c>
      <c r="K5262" s="160">
        <f>H5262*(I5262/J5262)</f>
        <v/>
      </c>
      <c r="L5262" s="159" t="n">
        <v>2639675.7548</v>
      </c>
      <c r="M5262" s="159" t="n">
        <v>2562792</v>
      </c>
      <c r="N5262" s="159" t="n">
        <v>2767815.36</v>
      </c>
      <c r="O5262" s="162">
        <f>MIN(K5262,L5262,M5262,N5262)</f>
        <v/>
      </c>
      <c r="P5262" s="162">
        <f>MAX(K5262,L5262,M5262,N5262)</f>
        <v/>
      </c>
      <c r="Q5262" s="162">
        <f>MEDIAN(K5262,L5262,M5262,N5262)</f>
        <v/>
      </c>
      <c r="R5262" s="162">
        <f>AVERAGE(K5262,L5262,M5262,N5262)</f>
        <v/>
      </c>
      <c r="S5262" s="162">
        <f>AVERAGE(O5262,Q5262)</f>
        <v/>
      </c>
      <c r="T5262" s="162">
        <f>AVERAGE(P5262,Q5262)</f>
        <v/>
      </c>
      <c r="U5262" s="41">
        <f>STDEVA(K5262,L5262,M5262,N5262)</f>
        <v/>
      </c>
      <c r="V5262" s="42">
        <f>U5262/Q5262</f>
        <v/>
      </c>
      <c r="W5262" s="43">
        <f>IF(X5262=O5262,"MENOR",IF(X5262=S5262,"PROM[MEN-MED]","PROMEDIO"))</f>
        <v/>
      </c>
      <c r="X5262" s="163">
        <f>IF(V5262&lt;=300%,O5262,IF(AND(V5262&gt;100%,V5262&lt;=150%),S5262,R5262))</f>
        <v/>
      </c>
      <c r="Y5262" s="162">
        <f>ROUND(X5262,0)</f>
        <v/>
      </c>
    </row>
    <row r="5263" ht="15.75" customHeight="1">
      <c r="B5263" s="57" t="inlineStr">
        <is>
          <t>8.21</t>
        </is>
      </c>
      <c r="C5263" s="32" t="n">
        <v>8714199</v>
      </c>
      <c r="D5263" s="58" t="inlineStr">
        <is>
          <t>CAMBIO DE JUEGO DE TAPETES</t>
        </is>
      </c>
      <c r="E5263" s="56" t="inlineStr">
        <is>
          <t>cambio de juego de tapetes</t>
        </is>
      </c>
      <c r="F5263" s="32" t="inlineStr">
        <is>
          <t>Unidad</t>
        </is>
      </c>
      <c r="G5263" s="35" t="inlineStr">
        <is>
          <t>suministro</t>
        </is>
      </c>
      <c r="H5263" s="159" t="n">
        <v>54716</v>
      </c>
      <c r="I5263" s="37" t="n">
        <v>158.91</v>
      </c>
      <c r="J5263" s="37" t="n">
        <v>151.76</v>
      </c>
      <c r="K5263" s="160">
        <f>H5263*(I5263/J5263)</f>
        <v/>
      </c>
      <c r="L5263" s="159" t="n">
        <v>68554.7457</v>
      </c>
      <c r="M5263" s="159" t="n">
        <v>66558</v>
      </c>
      <c r="N5263" s="159" t="n">
        <v>71882.64</v>
      </c>
      <c r="O5263" s="162">
        <f>MIN(K5263,L5263,M5263,N5263)</f>
        <v/>
      </c>
      <c r="P5263" s="162">
        <f>MAX(K5263,L5263,M5263,N5263)</f>
        <v/>
      </c>
      <c r="Q5263" s="162">
        <f>MEDIAN(K5263,L5263,M5263,N5263)</f>
        <v/>
      </c>
      <c r="R5263" s="162">
        <f>AVERAGE(K5263,L5263,M5263,N5263)</f>
        <v/>
      </c>
      <c r="S5263" s="162">
        <f>AVERAGE(O5263,Q5263)</f>
        <v/>
      </c>
      <c r="T5263" s="162">
        <f>AVERAGE(P5263,Q5263)</f>
        <v/>
      </c>
      <c r="U5263" s="41">
        <f>STDEVA(K5263,L5263,M5263,N5263)</f>
        <v/>
      </c>
      <c r="V5263" s="42">
        <f>U5263/Q5263</f>
        <v/>
      </c>
      <c r="W5263" s="43">
        <f>IF(X5263=O5263,"MENOR",IF(X5263=S5263,"PROM[MEN-MED]","PROMEDIO"))</f>
        <v/>
      </c>
      <c r="X5263" s="163">
        <f>IF(V5263&lt;=300%,O5263,IF(AND(V5263&gt;100%,V5263&lt;=150%),S5263,R5263))</f>
        <v/>
      </c>
      <c r="Y5263" s="162">
        <f>ROUND(X5263,0)</f>
        <v/>
      </c>
    </row>
    <row r="5264" ht="15.75" customHeight="1">
      <c r="B5264" s="57" t="inlineStr">
        <is>
          <t>8.22</t>
        </is>
      </c>
      <c r="C5264" s="32" t="n">
        <v>8714199</v>
      </c>
      <c r="D5264" s="58" t="inlineStr">
        <is>
          <t>CAMBIO DE CONJUNTO MANGUERA DEL LAVAPARABRISAS</t>
        </is>
      </c>
      <c r="E5264" s="56" t="inlineStr">
        <is>
          <t>cambio de conjunto manguera del lavaparabrisas</t>
        </is>
      </c>
      <c r="F5264" s="32" t="inlineStr">
        <is>
          <t>Unidad</t>
        </is>
      </c>
      <c r="G5264" s="35" t="inlineStr">
        <is>
          <t>suministro</t>
        </is>
      </c>
      <c r="H5264" s="159" t="n">
        <v>136791</v>
      </c>
      <c r="I5264" s="37" t="n">
        <v>158.91</v>
      </c>
      <c r="J5264" s="37" t="n">
        <v>151.76</v>
      </c>
      <c r="K5264" s="160">
        <f>H5264*(I5264/J5264)</f>
        <v/>
      </c>
      <c r="L5264" s="159" t="n">
        <v>169785.2016</v>
      </c>
      <c r="M5264" s="159" t="n">
        <v>164840</v>
      </c>
      <c r="N5264" s="159" t="n">
        <v>178027.2</v>
      </c>
      <c r="O5264" s="162">
        <f>MIN(K5264,L5264,M5264,N5264)</f>
        <v/>
      </c>
      <c r="P5264" s="162">
        <f>MAX(K5264,L5264,M5264,N5264)</f>
        <v/>
      </c>
      <c r="Q5264" s="162">
        <f>MEDIAN(K5264,L5264,M5264,N5264)</f>
        <v/>
      </c>
      <c r="R5264" s="162">
        <f>AVERAGE(K5264,L5264,M5264,N5264)</f>
        <v/>
      </c>
      <c r="S5264" s="162">
        <f>AVERAGE(O5264,Q5264)</f>
        <v/>
      </c>
      <c r="T5264" s="162">
        <f>AVERAGE(P5264,Q5264)</f>
        <v/>
      </c>
      <c r="U5264" s="41">
        <f>STDEVA(K5264,L5264,M5264,N5264)</f>
        <v/>
      </c>
      <c r="V5264" s="42">
        <f>U5264/Q5264</f>
        <v/>
      </c>
      <c r="W5264" s="43">
        <f>IF(X5264=O5264,"MENOR",IF(X5264=S5264,"PROM[MEN-MED]","PROMEDIO"))</f>
        <v/>
      </c>
      <c r="X5264" s="163">
        <f>IF(V5264&lt;=300%,O5264,IF(AND(V5264&gt;100%,V5264&lt;=150%),S5264,R5264))</f>
        <v/>
      </c>
      <c r="Y5264" s="162">
        <f>ROUND(X5264,0)</f>
        <v/>
      </c>
    </row>
    <row r="5265" ht="15.75" customHeight="1">
      <c r="B5265" s="57" t="inlineStr">
        <is>
          <t>8.23</t>
        </is>
      </c>
      <c r="C5265" s="32" t="n">
        <v>8714199</v>
      </c>
      <c r="D5265" s="58" t="inlineStr">
        <is>
          <t xml:space="preserve">CAMBIO DE BOQUILLAS LAVAPARABRISAS </t>
        </is>
      </c>
      <c r="E5265" s="56" t="inlineStr">
        <is>
          <t xml:space="preserve">cambio de boquillas lavaparabrisas </t>
        </is>
      </c>
      <c r="F5265" s="32" t="inlineStr">
        <is>
          <t>Unidad</t>
        </is>
      </c>
      <c r="G5265" s="35" t="inlineStr">
        <is>
          <t>suministro</t>
        </is>
      </c>
      <c r="H5265" s="159" t="n">
        <v>273581</v>
      </c>
      <c r="I5265" s="37" t="n">
        <v>158.91</v>
      </c>
      <c r="J5265" s="37" t="n">
        <v>151.76</v>
      </c>
      <c r="K5265" s="160">
        <f>H5265*(I5265/J5265)</f>
        <v/>
      </c>
      <c r="L5265" s="159" t="n">
        <v>342773.7047</v>
      </c>
      <c r="M5265" s="159" t="n">
        <v>332790</v>
      </c>
      <c r="N5265" s="159" t="n">
        <v>359413.2</v>
      </c>
      <c r="O5265" s="162">
        <f>MIN(K5265,L5265,M5265,N5265)</f>
        <v/>
      </c>
      <c r="P5265" s="162">
        <f>MAX(K5265,L5265,M5265,N5265)</f>
        <v/>
      </c>
      <c r="Q5265" s="162">
        <f>MEDIAN(K5265,L5265,M5265,N5265)</f>
        <v/>
      </c>
      <c r="R5265" s="162">
        <f>AVERAGE(K5265,L5265,M5265,N5265)</f>
        <v/>
      </c>
      <c r="S5265" s="162">
        <f>AVERAGE(O5265,Q5265)</f>
        <v/>
      </c>
      <c r="T5265" s="162">
        <f>AVERAGE(P5265,Q5265)</f>
        <v/>
      </c>
      <c r="U5265" s="41">
        <f>STDEVA(K5265,L5265,M5265,N5265)</f>
        <v/>
      </c>
      <c r="V5265" s="42">
        <f>U5265/Q5265</f>
        <v/>
      </c>
      <c r="W5265" s="43">
        <f>IF(X5265=O5265,"MENOR",IF(X5265=S5265,"PROM[MEN-MED]","PROMEDIO"))</f>
        <v/>
      </c>
      <c r="X5265" s="163">
        <f>IF(V5265&lt;=300%,O5265,IF(AND(V5265&gt;100%,V5265&lt;=150%),S5265,R5265))</f>
        <v/>
      </c>
      <c r="Y5265" s="162">
        <f>ROUND(X5265,0)</f>
        <v/>
      </c>
    </row>
    <row r="5266" ht="15.75" customHeight="1">
      <c r="B5266" s="57" t="inlineStr">
        <is>
          <t>8.24</t>
        </is>
      </c>
      <c r="C5266" s="32" t="n">
        <v>8714199</v>
      </c>
      <c r="D5266" s="58" t="inlineStr">
        <is>
          <t xml:space="preserve">CAMBIO DE SOPORTE DEL CAPO DERECHO </t>
        </is>
      </c>
      <c r="E5266" s="56" t="inlineStr">
        <is>
          <t xml:space="preserve">cambio de soporte del capo derecho </t>
        </is>
      </c>
      <c r="F5266" s="32" t="inlineStr">
        <is>
          <t>Unidad</t>
        </is>
      </c>
      <c r="G5266" s="35" t="inlineStr">
        <is>
          <t>suministro</t>
        </is>
      </c>
      <c r="H5266" s="159" t="n">
        <v>136791</v>
      </c>
      <c r="I5266" s="37" t="n">
        <v>158.91</v>
      </c>
      <c r="J5266" s="37" t="n">
        <v>151.76</v>
      </c>
      <c r="K5266" s="160">
        <f>H5266*(I5266/J5266)</f>
        <v/>
      </c>
      <c r="L5266" s="159" t="n">
        <v>171386.8464</v>
      </c>
      <c r="M5266" s="159" t="n">
        <v>166395</v>
      </c>
      <c r="N5266" s="159" t="n">
        <v>179706.6</v>
      </c>
      <c r="O5266" s="162">
        <f>MIN(K5266,L5266,M5266,N5266)</f>
        <v/>
      </c>
      <c r="P5266" s="162">
        <f>MAX(K5266,L5266,M5266,N5266)</f>
        <v/>
      </c>
      <c r="Q5266" s="162">
        <f>MEDIAN(K5266,L5266,M5266,N5266)</f>
        <v/>
      </c>
      <c r="R5266" s="162">
        <f>AVERAGE(K5266,L5266,M5266,N5266)</f>
        <v/>
      </c>
      <c r="S5266" s="162">
        <f>AVERAGE(O5266,Q5266)</f>
        <v/>
      </c>
      <c r="T5266" s="162">
        <f>AVERAGE(P5266,Q5266)</f>
        <v/>
      </c>
      <c r="U5266" s="41">
        <f>STDEVA(K5266,L5266,M5266,N5266)</f>
        <v/>
      </c>
      <c r="V5266" s="42">
        <f>U5266/Q5266</f>
        <v/>
      </c>
      <c r="W5266" s="43">
        <f>IF(X5266=O5266,"MENOR",IF(X5266=S5266,"PROM[MEN-MED]","PROMEDIO"))</f>
        <v/>
      </c>
      <c r="X5266" s="163">
        <f>IF(V5266&lt;=300%,O5266,IF(AND(V5266&gt;100%,V5266&lt;=150%),S5266,R5266))</f>
        <v/>
      </c>
      <c r="Y5266" s="162">
        <f>ROUND(X5266,0)</f>
        <v/>
      </c>
    </row>
    <row r="5267" ht="15.75" customHeight="1">
      <c r="B5267" s="57" t="inlineStr">
        <is>
          <t>8.25</t>
        </is>
      </c>
      <c r="C5267" s="32" t="n">
        <v>8714199</v>
      </c>
      <c r="D5267" s="58" t="inlineStr">
        <is>
          <t>CAMBIO DE SOPORTE DEL CAPO IZQUIERDO</t>
        </is>
      </c>
      <c r="E5267" s="56" t="inlineStr">
        <is>
          <t>cambio de soporte del capo izquierdo</t>
        </is>
      </c>
      <c r="F5267" s="32" t="inlineStr">
        <is>
          <t>Unidad</t>
        </is>
      </c>
      <c r="G5267" s="35" t="inlineStr">
        <is>
          <t>suministro</t>
        </is>
      </c>
      <c r="H5267" s="159" t="n">
        <v>146965</v>
      </c>
      <c r="I5267" s="37" t="n">
        <v>158.91</v>
      </c>
      <c r="J5267" s="37" t="n">
        <v>151.76</v>
      </c>
      <c r="K5267" s="160">
        <f>H5267*(I5267/J5267)</f>
        <v/>
      </c>
      <c r="L5267" s="159" t="n">
        <v>194591.7155</v>
      </c>
      <c r="M5267" s="159" t="n">
        <v>188924</v>
      </c>
      <c r="N5267" s="159" t="n">
        <v>204037.92</v>
      </c>
      <c r="O5267" s="162">
        <f>MIN(K5267,L5267,M5267,N5267)</f>
        <v/>
      </c>
      <c r="P5267" s="162">
        <f>MAX(K5267,L5267,M5267,N5267)</f>
        <v/>
      </c>
      <c r="Q5267" s="162">
        <f>MEDIAN(K5267,L5267,M5267,N5267)</f>
        <v/>
      </c>
      <c r="R5267" s="162">
        <f>AVERAGE(K5267,L5267,M5267,N5267)</f>
        <v/>
      </c>
      <c r="S5267" s="162">
        <f>AVERAGE(O5267,Q5267)</f>
        <v/>
      </c>
      <c r="T5267" s="162">
        <f>AVERAGE(P5267,Q5267)</f>
        <v/>
      </c>
      <c r="U5267" s="41">
        <f>STDEVA(K5267,L5267,M5267,N5267)</f>
        <v/>
      </c>
      <c r="V5267" s="42">
        <f>U5267/Q5267</f>
        <v/>
      </c>
      <c r="W5267" s="43">
        <f>IF(X5267=O5267,"MENOR",IF(X5267=S5267,"PROM[MEN-MED]","PROMEDIO"))</f>
        <v/>
      </c>
      <c r="X5267" s="163">
        <f>IF(V5267&lt;=300%,O5267,IF(AND(V5267&gt;100%,V5267&lt;=150%),S5267,R5267))</f>
        <v/>
      </c>
      <c r="Y5267" s="162">
        <f>ROUND(X5267,0)</f>
        <v/>
      </c>
    </row>
    <row r="5268" ht="15.75" customHeight="1">
      <c r="B5268" s="57" t="inlineStr">
        <is>
          <t>8.26</t>
        </is>
      </c>
      <c r="C5268" s="32" t="n">
        <v>8714199</v>
      </c>
      <c r="D5268" s="58" t="inlineStr">
        <is>
          <t>CAMBIO DE CABLE DE CONTROL DE BLOQUEO DE CAPO</t>
        </is>
      </c>
      <c r="E5268" s="56" t="inlineStr">
        <is>
          <t>cambio de cable de control de bloqueo de capo</t>
        </is>
      </c>
      <c r="F5268" s="32" t="inlineStr">
        <is>
          <t>Unidad</t>
        </is>
      </c>
      <c r="G5268" s="35" t="inlineStr">
        <is>
          <t>suministro</t>
        </is>
      </c>
      <c r="H5268" s="159" t="n">
        <v>547162</v>
      </c>
      <c r="I5268" s="37" t="n">
        <v>158.91</v>
      </c>
      <c r="J5268" s="37" t="n">
        <v>151.76</v>
      </c>
      <c r="K5268" s="160">
        <f>H5268*(I5268/J5268)</f>
        <v/>
      </c>
      <c r="L5268" s="159" t="n">
        <v>679139.7711</v>
      </c>
      <c r="M5268" s="159" t="n">
        <v>659359</v>
      </c>
      <c r="N5268" s="159" t="n">
        <v>712107.72</v>
      </c>
      <c r="O5268" s="162">
        <f>MIN(K5268,L5268,M5268,N5268)</f>
        <v/>
      </c>
      <c r="P5268" s="162">
        <f>MAX(K5268,L5268,M5268,N5268)</f>
        <v/>
      </c>
      <c r="Q5268" s="162">
        <f>MEDIAN(K5268,L5268,M5268,N5268)</f>
        <v/>
      </c>
      <c r="R5268" s="162">
        <f>AVERAGE(K5268,L5268,M5268,N5268)</f>
        <v/>
      </c>
      <c r="S5268" s="162">
        <f>AVERAGE(O5268,Q5268)</f>
        <v/>
      </c>
      <c r="T5268" s="162">
        <f>AVERAGE(P5268,Q5268)</f>
        <v/>
      </c>
      <c r="U5268" s="41">
        <f>STDEVA(K5268,L5268,M5268,N5268)</f>
        <v/>
      </c>
      <c r="V5268" s="42">
        <f>U5268/Q5268</f>
        <v/>
      </c>
      <c r="W5268" s="43">
        <f>IF(X5268=O5268,"MENOR",IF(X5268=S5268,"PROM[MEN-MED]","PROMEDIO"))</f>
        <v/>
      </c>
      <c r="X5268" s="163">
        <f>IF(V5268&lt;=300%,O5268,IF(AND(V5268&gt;100%,V5268&lt;=150%),S5268,R5268))</f>
        <v/>
      </c>
      <c r="Y5268" s="162">
        <f>ROUND(X5268,0)</f>
        <v/>
      </c>
    </row>
    <row r="5269" ht="15.75" customHeight="1">
      <c r="B5269" s="57" t="inlineStr">
        <is>
          <t>8.27</t>
        </is>
      </c>
      <c r="C5269" s="32" t="n">
        <v>8714199</v>
      </c>
      <c r="D5269" s="58" t="inlineStr">
        <is>
          <t xml:space="preserve">CAMBIO DE CLAXON DE TONOS BAJOS </t>
        </is>
      </c>
      <c r="E5269" s="56" t="inlineStr">
        <is>
          <t xml:space="preserve">cambio de claxon de tonos bajos </t>
        </is>
      </c>
      <c r="F5269" s="32" t="inlineStr">
        <is>
          <t>Unidad</t>
        </is>
      </c>
      <c r="G5269" s="35" t="inlineStr">
        <is>
          <t>suministro</t>
        </is>
      </c>
      <c r="H5269" s="159" t="n">
        <v>136791</v>
      </c>
      <c r="I5269" s="37" t="n">
        <v>158.91</v>
      </c>
      <c r="J5269" s="37" t="n">
        <v>151.76</v>
      </c>
      <c r="K5269" s="160">
        <f>H5269*(I5269/J5269)</f>
        <v/>
      </c>
      <c r="L5269" s="159" t="n">
        <v>171386.8464</v>
      </c>
      <c r="M5269" s="159" t="n">
        <v>166395</v>
      </c>
      <c r="N5269" s="159" t="n">
        <v>179706.6</v>
      </c>
      <c r="O5269" s="162">
        <f>MIN(K5269,L5269,M5269,N5269)</f>
        <v/>
      </c>
      <c r="P5269" s="162">
        <f>MAX(K5269,L5269,M5269,N5269)</f>
        <v/>
      </c>
      <c r="Q5269" s="162">
        <f>MEDIAN(K5269,L5269,M5269,N5269)</f>
        <v/>
      </c>
      <c r="R5269" s="162">
        <f>AVERAGE(K5269,L5269,M5269,N5269)</f>
        <v/>
      </c>
      <c r="S5269" s="162">
        <f>AVERAGE(O5269,Q5269)</f>
        <v/>
      </c>
      <c r="T5269" s="162">
        <f>AVERAGE(P5269,Q5269)</f>
        <v/>
      </c>
      <c r="U5269" s="41">
        <f>STDEVA(K5269,L5269,M5269,N5269)</f>
        <v/>
      </c>
      <c r="V5269" s="42">
        <f>U5269/Q5269</f>
        <v/>
      </c>
      <c r="W5269" s="43">
        <f>IF(X5269=O5269,"MENOR",IF(X5269=S5269,"PROM[MEN-MED]","PROMEDIO"))</f>
        <v/>
      </c>
      <c r="X5269" s="163">
        <f>IF(V5269&lt;=300%,O5269,IF(AND(V5269&gt;100%,V5269&lt;=150%),S5269,R5269))</f>
        <v/>
      </c>
      <c r="Y5269" s="162">
        <f>ROUND(X5269,0)</f>
        <v/>
      </c>
    </row>
    <row r="5270" ht="15.75" customHeight="1">
      <c r="B5270" s="57" t="inlineStr">
        <is>
          <t>8.28</t>
        </is>
      </c>
      <c r="C5270" s="32" t="n">
        <v>8714199</v>
      </c>
      <c r="D5270" s="58" t="inlineStr">
        <is>
          <t>CAMBIO DE CLAXON DE TONOS AGUDOS</t>
        </is>
      </c>
      <c r="E5270" s="56" t="inlineStr">
        <is>
          <t>cambio de claxon de tonos agudos</t>
        </is>
      </c>
      <c r="F5270" s="32" t="inlineStr">
        <is>
          <t>Unidad</t>
        </is>
      </c>
      <c r="G5270" s="35" t="inlineStr">
        <is>
          <t>suministro</t>
        </is>
      </c>
      <c r="H5270" s="159" t="n">
        <v>136791</v>
      </c>
      <c r="I5270" s="37" t="n">
        <v>158.91</v>
      </c>
      <c r="J5270" s="37" t="n">
        <v>151.76</v>
      </c>
      <c r="K5270" s="160">
        <f>H5270*(I5270/J5270)</f>
        <v/>
      </c>
      <c r="L5270" s="159" t="n">
        <v>171386.8464</v>
      </c>
      <c r="M5270" s="159" t="n">
        <v>166395</v>
      </c>
      <c r="N5270" s="159" t="n">
        <v>179706.6</v>
      </c>
      <c r="O5270" s="162">
        <f>MIN(K5270,L5270,M5270,N5270)</f>
        <v/>
      </c>
      <c r="P5270" s="162">
        <f>MAX(K5270,L5270,M5270,N5270)</f>
        <v/>
      </c>
      <c r="Q5270" s="162">
        <f>MEDIAN(K5270,L5270,M5270,N5270)</f>
        <v/>
      </c>
      <c r="R5270" s="162">
        <f>AVERAGE(K5270,L5270,M5270,N5270)</f>
        <v/>
      </c>
      <c r="S5270" s="162">
        <f>AVERAGE(O5270,Q5270)</f>
        <v/>
      </c>
      <c r="T5270" s="162">
        <f>AVERAGE(P5270,Q5270)</f>
        <v/>
      </c>
      <c r="U5270" s="41">
        <f>STDEVA(K5270,L5270,M5270,N5270)</f>
        <v/>
      </c>
      <c r="V5270" s="42">
        <f>U5270/Q5270</f>
        <v/>
      </c>
      <c r="W5270" s="43">
        <f>IF(X5270=O5270,"MENOR",IF(X5270=S5270,"PROM[MEN-MED]","PROMEDIO"))</f>
        <v/>
      </c>
      <c r="X5270" s="163">
        <f>IF(V5270&lt;=300%,O5270,IF(AND(V5270&gt;100%,V5270&lt;=150%),S5270,R5270))</f>
        <v/>
      </c>
      <c r="Y5270" s="162">
        <f>ROUND(X5270,0)</f>
        <v/>
      </c>
    </row>
    <row r="5271" ht="15.75" customHeight="1">
      <c r="B5271" s="57" t="inlineStr">
        <is>
          <t>8.29</t>
        </is>
      </c>
      <c r="C5271" s="32" t="n">
        <v>8714199</v>
      </c>
      <c r="D5271" s="58" t="inlineStr">
        <is>
          <t>CAMBIO DE CONJUNTO DE BLOQUEO DE CAPO</t>
        </is>
      </c>
      <c r="E5271" s="56" t="inlineStr">
        <is>
          <t>cambio de conjunto de bloqueo de capo</t>
        </is>
      </c>
      <c r="F5271" s="32" t="inlineStr">
        <is>
          <t>Unidad</t>
        </is>
      </c>
      <c r="G5271" s="35" t="inlineStr">
        <is>
          <t>suministro</t>
        </is>
      </c>
      <c r="H5271" s="159" t="n">
        <v>273581</v>
      </c>
      <c r="I5271" s="37" t="n">
        <v>158.91</v>
      </c>
      <c r="J5271" s="37" t="n">
        <v>151.76</v>
      </c>
      <c r="K5271" s="160">
        <f>H5271*(I5271/J5271)</f>
        <v/>
      </c>
      <c r="L5271" s="159" t="n">
        <v>329959.4753</v>
      </c>
      <c r="M5271" s="159" t="n">
        <v>320349</v>
      </c>
      <c r="N5271" s="159" t="n">
        <v>345976.92</v>
      </c>
      <c r="O5271" s="162">
        <f>MIN(K5271,L5271,M5271,N5271)</f>
        <v/>
      </c>
      <c r="P5271" s="162">
        <f>MAX(K5271,L5271,M5271,N5271)</f>
        <v/>
      </c>
      <c r="Q5271" s="162">
        <f>MEDIAN(K5271,L5271,M5271,N5271)</f>
        <v/>
      </c>
      <c r="R5271" s="162">
        <f>AVERAGE(K5271,L5271,M5271,N5271)</f>
        <v/>
      </c>
      <c r="S5271" s="162">
        <f>AVERAGE(O5271,Q5271)</f>
        <v/>
      </c>
      <c r="T5271" s="162">
        <f>AVERAGE(P5271,Q5271)</f>
        <v/>
      </c>
      <c r="U5271" s="41">
        <f>STDEVA(K5271,L5271,M5271,N5271)</f>
        <v/>
      </c>
      <c r="V5271" s="42">
        <f>U5271/Q5271</f>
        <v/>
      </c>
      <c r="W5271" s="43">
        <f>IF(X5271=O5271,"MENOR",IF(X5271=S5271,"PROM[MEN-MED]","PROMEDIO"))</f>
        <v/>
      </c>
      <c r="X5271" s="163">
        <f>IF(V5271&lt;=300%,O5271,IF(AND(V5271&gt;100%,V5271&lt;=150%),S5271,R5271))</f>
        <v/>
      </c>
      <c r="Y5271" s="162">
        <f>ROUND(X5271,0)</f>
        <v/>
      </c>
    </row>
    <row r="5272" ht="15.75" customHeight="1">
      <c r="B5272" s="57" t="inlineStr">
        <is>
          <t>8.30</t>
        </is>
      </c>
      <c r="C5272" s="32" t="n">
        <v>8714199</v>
      </c>
      <c r="D5272" s="58" t="inlineStr">
        <is>
          <t>CAMBIO DE PALANCA DE CONTROL DE BLOQUEO DE CAPO</t>
        </is>
      </c>
      <c r="E5272" s="56" t="inlineStr">
        <is>
          <t>cambio de palanca de control de bloqueo de capo</t>
        </is>
      </c>
      <c r="F5272" s="32" t="inlineStr">
        <is>
          <t>Unidad</t>
        </is>
      </c>
      <c r="G5272" s="35" t="inlineStr">
        <is>
          <t>suministro</t>
        </is>
      </c>
      <c r="H5272" s="159" t="n">
        <v>540379</v>
      </c>
      <c r="I5272" s="37" t="n">
        <v>158.91</v>
      </c>
      <c r="J5272" s="37" t="n">
        <v>151.76</v>
      </c>
      <c r="K5272" s="160">
        <f>H5272*(I5272/J5272)</f>
        <v/>
      </c>
      <c r="L5272" s="159" t="n">
        <v>666325.5416999999</v>
      </c>
      <c r="M5272" s="159" t="n">
        <v>646918</v>
      </c>
      <c r="N5272" s="159" t="n">
        <v>698671.4399999999</v>
      </c>
      <c r="O5272" s="162">
        <f>MIN(K5272,L5272,M5272,N5272)</f>
        <v/>
      </c>
      <c r="P5272" s="162">
        <f>MAX(K5272,L5272,M5272,N5272)</f>
        <v/>
      </c>
      <c r="Q5272" s="162">
        <f>MEDIAN(K5272,L5272,M5272,N5272)</f>
        <v/>
      </c>
      <c r="R5272" s="162">
        <f>AVERAGE(K5272,L5272,M5272,N5272)</f>
        <v/>
      </c>
      <c r="S5272" s="162">
        <f>AVERAGE(O5272,Q5272)</f>
        <v/>
      </c>
      <c r="T5272" s="162">
        <f>AVERAGE(P5272,Q5272)</f>
        <v/>
      </c>
      <c r="U5272" s="41">
        <f>STDEVA(K5272,L5272,M5272,N5272)</f>
        <v/>
      </c>
      <c r="V5272" s="42">
        <f>U5272/Q5272</f>
        <v/>
      </c>
      <c r="W5272" s="43">
        <f>IF(X5272=O5272,"MENOR",IF(X5272=S5272,"PROM[MEN-MED]","PROMEDIO"))</f>
        <v/>
      </c>
      <c r="X5272" s="163">
        <f>IF(V5272&lt;=300%,O5272,IF(AND(V5272&gt;100%,V5272&lt;=150%),S5272,R5272))</f>
        <v/>
      </c>
      <c r="Y5272" s="162">
        <f>ROUND(X5272,0)</f>
        <v/>
      </c>
    </row>
    <row r="5273" ht="15.75" customHeight="1">
      <c r="B5273" s="57" t="inlineStr">
        <is>
          <t>8.31</t>
        </is>
      </c>
      <c r="C5273" s="32" t="n">
        <v>8714199</v>
      </c>
      <c r="D5273" s="58" t="inlineStr">
        <is>
          <t>CAMBIO DE MOTOR Y SOPORTE LIMPIAVIDRIOS TRASERO</t>
        </is>
      </c>
      <c r="E5273" s="56" t="inlineStr">
        <is>
          <t>cambio de motor y soporte limpiavidrios trasero</t>
        </is>
      </c>
      <c r="F5273" s="32" t="inlineStr">
        <is>
          <t>Unidad</t>
        </is>
      </c>
      <c r="G5273" s="35" t="inlineStr">
        <is>
          <t>suministro</t>
        </is>
      </c>
      <c r="H5273" s="159" t="n">
        <v>540379</v>
      </c>
      <c r="I5273" s="37" t="n">
        <v>158.91</v>
      </c>
      <c r="J5273" s="37" t="n">
        <v>151.76</v>
      </c>
      <c r="K5273" s="160">
        <f>H5273*(I5273/J5273)</f>
        <v/>
      </c>
      <c r="L5273" s="159" t="n">
        <v>666325.5416999999</v>
      </c>
      <c r="M5273" s="159" t="n">
        <v>646918</v>
      </c>
      <c r="N5273" s="159" t="n">
        <v>698671.4399999999</v>
      </c>
      <c r="O5273" s="162">
        <f>MIN(K5273,L5273,M5273,N5273)</f>
        <v/>
      </c>
      <c r="P5273" s="162">
        <f>MAX(K5273,L5273,M5273,N5273)</f>
        <v/>
      </c>
      <c r="Q5273" s="162">
        <f>MEDIAN(K5273,L5273,M5273,N5273)</f>
        <v/>
      </c>
      <c r="R5273" s="162">
        <f>AVERAGE(K5273,L5273,M5273,N5273)</f>
        <v/>
      </c>
      <c r="S5273" s="162">
        <f>AVERAGE(O5273,Q5273)</f>
        <v/>
      </c>
      <c r="T5273" s="162">
        <f>AVERAGE(P5273,Q5273)</f>
        <v/>
      </c>
      <c r="U5273" s="41">
        <f>STDEVA(K5273,L5273,M5273,N5273)</f>
        <v/>
      </c>
      <c r="V5273" s="42">
        <f>U5273/Q5273</f>
        <v/>
      </c>
      <c r="W5273" s="43">
        <f>IF(X5273=O5273,"MENOR",IF(X5273=S5273,"PROM[MEN-MED]","PROMEDIO"))</f>
        <v/>
      </c>
      <c r="X5273" s="163">
        <f>IF(V5273&lt;=300%,O5273,IF(AND(V5273&gt;100%,V5273&lt;=150%),S5273,R5273))</f>
        <v/>
      </c>
      <c r="Y5273" s="162">
        <f>ROUND(X5273,0)</f>
        <v/>
      </c>
    </row>
    <row r="5274" ht="15.75" customHeight="1">
      <c r="B5274" s="57" t="inlineStr">
        <is>
          <t>8.32</t>
        </is>
      </c>
      <c r="C5274" s="32" t="n">
        <v>8714199</v>
      </c>
      <c r="D5274" s="58" t="inlineStr">
        <is>
          <t>CAMBIO DE BRAZO DEL LIMPIABRISAS TRASERO</t>
        </is>
      </c>
      <c r="E5274" s="56" t="inlineStr">
        <is>
          <t>cambio de brazo del limpiabrisas trasero</t>
        </is>
      </c>
      <c r="F5274" s="32" t="inlineStr">
        <is>
          <t>Unidad</t>
        </is>
      </c>
      <c r="G5274" s="35" t="inlineStr">
        <is>
          <t>suministro</t>
        </is>
      </c>
      <c r="H5274" s="159" t="n">
        <v>540379</v>
      </c>
      <c r="I5274" s="37" t="n">
        <v>158.91</v>
      </c>
      <c r="J5274" s="37" t="n">
        <v>151.76</v>
      </c>
      <c r="K5274" s="160">
        <f>H5274*(I5274/J5274)</f>
        <v/>
      </c>
      <c r="L5274" s="159" t="n">
        <v>666325.5416999999</v>
      </c>
      <c r="M5274" s="159" t="n">
        <v>646918</v>
      </c>
      <c r="N5274" s="159" t="n">
        <v>698671.4399999999</v>
      </c>
      <c r="O5274" s="162">
        <f>MIN(K5274,L5274,M5274,N5274)</f>
        <v/>
      </c>
      <c r="P5274" s="162">
        <f>MAX(K5274,L5274,M5274,N5274)</f>
        <v/>
      </c>
      <c r="Q5274" s="162">
        <f>MEDIAN(K5274,L5274,M5274,N5274)</f>
        <v/>
      </c>
      <c r="R5274" s="162">
        <f>AVERAGE(K5274,L5274,M5274,N5274)</f>
        <v/>
      </c>
      <c r="S5274" s="162">
        <f>AVERAGE(O5274,Q5274)</f>
        <v/>
      </c>
      <c r="T5274" s="162">
        <f>AVERAGE(P5274,Q5274)</f>
        <v/>
      </c>
      <c r="U5274" s="41">
        <f>STDEVA(K5274,L5274,M5274,N5274)</f>
        <v/>
      </c>
      <c r="V5274" s="42">
        <f>U5274/Q5274</f>
        <v/>
      </c>
      <c r="W5274" s="43">
        <f>IF(X5274=O5274,"MENOR",IF(X5274=S5274,"PROM[MEN-MED]","PROMEDIO"))</f>
        <v/>
      </c>
      <c r="X5274" s="163">
        <f>IF(V5274&lt;=300%,O5274,IF(AND(V5274&gt;100%,V5274&lt;=150%),S5274,R5274))</f>
        <v/>
      </c>
      <c r="Y5274" s="162">
        <f>ROUND(X5274,0)</f>
        <v/>
      </c>
    </row>
    <row r="5275" ht="15.75" customHeight="1">
      <c r="B5275" s="57" t="inlineStr">
        <is>
          <t>8.33</t>
        </is>
      </c>
      <c r="C5275" s="32" t="n">
        <v>8714199</v>
      </c>
      <c r="D5275" s="58" t="inlineStr">
        <is>
          <t>CAMBIO DE CERRADURA DE LA PUERTA DEL MALETERO</t>
        </is>
      </c>
      <c r="E5275" s="56" t="inlineStr">
        <is>
          <t>cambio de cerradura de la puerta del maletero</t>
        </is>
      </c>
      <c r="F5275" s="32" t="inlineStr">
        <is>
          <t>Unidad</t>
        </is>
      </c>
      <c r="G5275" s="35" t="inlineStr">
        <is>
          <t>suministro</t>
        </is>
      </c>
      <c r="H5275" s="159" t="n">
        <v>540379</v>
      </c>
      <c r="I5275" s="37" t="n">
        <v>158.91</v>
      </c>
      <c r="J5275" s="37" t="n">
        <v>151.76</v>
      </c>
      <c r="K5275" s="160">
        <f>H5275*(I5275/J5275)</f>
        <v/>
      </c>
      <c r="L5275" s="159" t="n">
        <v>666325.5416999999</v>
      </c>
      <c r="M5275" s="159" t="n">
        <v>646918</v>
      </c>
      <c r="N5275" s="159" t="n">
        <v>698671.4399999999</v>
      </c>
      <c r="O5275" s="162">
        <f>MIN(K5275,L5275,M5275,N5275)</f>
        <v/>
      </c>
      <c r="P5275" s="162">
        <f>MAX(K5275,L5275,M5275,N5275)</f>
        <v/>
      </c>
      <c r="Q5275" s="162">
        <f>MEDIAN(K5275,L5275,M5275,N5275)</f>
        <v/>
      </c>
      <c r="R5275" s="162">
        <f>AVERAGE(K5275,L5275,M5275,N5275)</f>
        <v/>
      </c>
      <c r="S5275" s="162">
        <f>AVERAGE(O5275,Q5275)</f>
        <v/>
      </c>
      <c r="T5275" s="162">
        <f>AVERAGE(P5275,Q5275)</f>
        <v/>
      </c>
      <c r="U5275" s="41">
        <f>STDEVA(K5275,L5275,M5275,N5275)</f>
        <v/>
      </c>
      <c r="V5275" s="42">
        <f>U5275/Q5275</f>
        <v/>
      </c>
      <c r="W5275" s="43">
        <f>IF(X5275=O5275,"MENOR",IF(X5275=S5275,"PROM[MEN-MED]","PROMEDIO"))</f>
        <v/>
      </c>
      <c r="X5275" s="163">
        <f>IF(V5275&lt;=300%,O5275,IF(AND(V5275&gt;100%,V5275&lt;=150%),S5275,R5275))</f>
        <v/>
      </c>
      <c r="Y5275" s="162">
        <f>ROUND(X5275,0)</f>
        <v/>
      </c>
    </row>
    <row r="5276" ht="15.75" customHeight="1">
      <c r="B5276" s="57" t="inlineStr">
        <is>
          <t>8.34</t>
        </is>
      </c>
      <c r="C5276" s="32" t="n">
        <v>8714199</v>
      </c>
      <c r="D5276" s="58" t="inlineStr">
        <is>
          <t>CAMBIO DE BANDA PROTECTORA DE LA PUERTA DEL MALETERO</t>
        </is>
      </c>
      <c r="E5276" s="56" t="inlineStr">
        <is>
          <t>cambio de banda protectora de la puerta del maletero</t>
        </is>
      </c>
      <c r="F5276" s="32" t="inlineStr">
        <is>
          <t>Unidad</t>
        </is>
      </c>
      <c r="G5276" s="35" t="inlineStr">
        <is>
          <t>suministro</t>
        </is>
      </c>
      <c r="H5276" s="159" t="n">
        <v>410372</v>
      </c>
      <c r="I5276" s="37" t="n">
        <v>158.91</v>
      </c>
      <c r="J5276" s="37" t="n">
        <v>151.76</v>
      </c>
      <c r="K5276" s="160">
        <f>H5276*(I5276/J5276)</f>
        <v/>
      </c>
      <c r="L5276" s="159" t="n">
        <v>514160.5511</v>
      </c>
      <c r="M5276" s="159" t="n">
        <v>499185</v>
      </c>
      <c r="N5276" s="159" t="n">
        <v>539119.8</v>
      </c>
      <c r="O5276" s="162">
        <f>MIN(K5276,L5276,M5276,N5276)</f>
        <v/>
      </c>
      <c r="P5276" s="162">
        <f>MAX(K5276,L5276,M5276,N5276)</f>
        <v/>
      </c>
      <c r="Q5276" s="162">
        <f>MEDIAN(K5276,L5276,M5276,N5276)</f>
        <v/>
      </c>
      <c r="R5276" s="162">
        <f>AVERAGE(K5276,L5276,M5276,N5276)</f>
        <v/>
      </c>
      <c r="S5276" s="162">
        <f>AVERAGE(O5276,Q5276)</f>
        <v/>
      </c>
      <c r="T5276" s="162">
        <f>AVERAGE(P5276,Q5276)</f>
        <v/>
      </c>
      <c r="U5276" s="41">
        <f>STDEVA(K5276,L5276,M5276,N5276)</f>
        <v/>
      </c>
      <c r="V5276" s="42">
        <f>U5276/Q5276</f>
        <v/>
      </c>
      <c r="W5276" s="43">
        <f>IF(X5276=O5276,"MENOR",IF(X5276=S5276,"PROM[MEN-MED]","PROMEDIO"))</f>
        <v/>
      </c>
      <c r="X5276" s="163">
        <f>IF(V5276&lt;=300%,O5276,IF(AND(V5276&gt;100%,V5276&lt;=150%),S5276,R5276))</f>
        <v/>
      </c>
      <c r="Y5276" s="162">
        <f>ROUND(X5276,0)</f>
        <v/>
      </c>
    </row>
    <row r="5277" ht="15.75" customHeight="1">
      <c r="B5277" s="57" t="inlineStr">
        <is>
          <t>8.35</t>
        </is>
      </c>
      <c r="C5277" s="32" t="n">
        <v>8714199</v>
      </c>
      <c r="D5277" s="58" t="inlineStr">
        <is>
          <t xml:space="preserve">CAMBIO DE ESPEJO EXTERIOR IZQUIERDO </t>
        </is>
      </c>
      <c r="E5277" s="56" t="inlineStr">
        <is>
          <t xml:space="preserve">cambio de espejo exterior izquierdo </t>
        </is>
      </c>
      <c r="F5277" s="32" t="inlineStr">
        <is>
          <t>Unidad</t>
        </is>
      </c>
      <c r="G5277" s="35" t="inlineStr">
        <is>
          <t>suministro</t>
        </is>
      </c>
      <c r="H5277" s="159" t="n">
        <v>410372</v>
      </c>
      <c r="I5277" s="37" t="n">
        <v>158.91</v>
      </c>
      <c r="J5277" s="37" t="n">
        <v>151.76</v>
      </c>
      <c r="K5277" s="160">
        <f>H5277*(I5277/J5277)</f>
        <v/>
      </c>
      <c r="L5277" s="159" t="n">
        <v>504549.6232</v>
      </c>
      <c r="M5277" s="159" t="n">
        <v>489854</v>
      </c>
      <c r="N5277" s="159" t="n">
        <v>529042.3199999999</v>
      </c>
      <c r="O5277" s="162">
        <f>MIN(K5277,L5277,M5277,N5277)</f>
        <v/>
      </c>
      <c r="P5277" s="162">
        <f>MAX(K5277,L5277,M5277,N5277)</f>
        <v/>
      </c>
      <c r="Q5277" s="162">
        <f>MEDIAN(K5277,L5277,M5277,N5277)</f>
        <v/>
      </c>
      <c r="R5277" s="162">
        <f>AVERAGE(K5277,L5277,M5277,N5277)</f>
        <v/>
      </c>
      <c r="S5277" s="162">
        <f>AVERAGE(O5277,Q5277)</f>
        <v/>
      </c>
      <c r="T5277" s="162">
        <f>AVERAGE(P5277,Q5277)</f>
        <v/>
      </c>
      <c r="U5277" s="41">
        <f>STDEVA(K5277,L5277,M5277,N5277)</f>
        <v/>
      </c>
      <c r="V5277" s="42">
        <f>U5277/Q5277</f>
        <v/>
      </c>
      <c r="W5277" s="43">
        <f>IF(X5277=O5277,"MENOR",IF(X5277=S5277,"PROM[MEN-MED]","PROMEDIO"))</f>
        <v/>
      </c>
      <c r="X5277" s="163">
        <f>IF(V5277&lt;=300%,O5277,IF(AND(V5277&gt;100%,V5277&lt;=150%),S5277,R5277))</f>
        <v/>
      </c>
      <c r="Y5277" s="162">
        <f>ROUND(X5277,0)</f>
        <v/>
      </c>
    </row>
    <row r="5278" ht="15.75" customHeight="1">
      <c r="B5278" s="57" t="inlineStr">
        <is>
          <t>8.36</t>
        </is>
      </c>
      <c r="C5278" s="32" t="n">
        <v>8714199</v>
      </c>
      <c r="D5278" s="58" t="inlineStr">
        <is>
          <t>CAMBIO DE ESPEJO EXTERIOR DERECHO</t>
        </is>
      </c>
      <c r="E5278" s="56" t="inlineStr">
        <is>
          <t>cambio de espejo exterior derecho</t>
        </is>
      </c>
      <c r="F5278" s="32" t="inlineStr">
        <is>
          <t>Unidad</t>
        </is>
      </c>
      <c r="G5278" s="35" t="inlineStr">
        <is>
          <t>suministro</t>
        </is>
      </c>
      <c r="H5278" s="159" t="n">
        <v>410372</v>
      </c>
      <c r="I5278" s="37" t="n">
        <v>158.91</v>
      </c>
      <c r="J5278" s="37" t="n">
        <v>151.76</v>
      </c>
      <c r="K5278" s="160">
        <f>H5278*(I5278/J5278)</f>
        <v/>
      </c>
      <c r="L5278" s="159" t="n">
        <v>509354.5695</v>
      </c>
      <c r="M5278" s="159" t="n">
        <v>494519</v>
      </c>
      <c r="N5278" s="159" t="n">
        <v>534080.52</v>
      </c>
      <c r="O5278" s="162">
        <f>MIN(K5278,L5278,M5278,N5278)</f>
        <v/>
      </c>
      <c r="P5278" s="162">
        <f>MAX(K5278,L5278,M5278,N5278)</f>
        <v/>
      </c>
      <c r="Q5278" s="162">
        <f>MEDIAN(K5278,L5278,M5278,N5278)</f>
        <v/>
      </c>
      <c r="R5278" s="162">
        <f>AVERAGE(K5278,L5278,M5278,N5278)</f>
        <v/>
      </c>
      <c r="S5278" s="162">
        <f>AVERAGE(O5278,Q5278)</f>
        <v/>
      </c>
      <c r="T5278" s="162">
        <f>AVERAGE(P5278,Q5278)</f>
        <v/>
      </c>
      <c r="U5278" s="41">
        <f>STDEVA(K5278,L5278,M5278,N5278)</f>
        <v/>
      </c>
      <c r="V5278" s="42">
        <f>U5278/Q5278</f>
        <v/>
      </c>
      <c r="W5278" s="43">
        <f>IF(X5278=O5278,"MENOR",IF(X5278=S5278,"PROM[MEN-MED]","PROMEDIO"))</f>
        <v/>
      </c>
      <c r="X5278" s="163">
        <f>IF(V5278&lt;=300%,O5278,IF(AND(V5278&gt;100%,V5278&lt;=150%),S5278,R5278))</f>
        <v/>
      </c>
      <c r="Y5278" s="162">
        <f>ROUND(X5278,0)</f>
        <v/>
      </c>
    </row>
    <row r="5279" ht="15.75" customHeight="1">
      <c r="B5279" s="57" t="inlineStr">
        <is>
          <t>8.37</t>
        </is>
      </c>
      <c r="C5279" s="32" t="n">
        <v>8714199</v>
      </c>
      <c r="D5279" s="58" t="inlineStr">
        <is>
          <t xml:space="preserve">CAMBIO DE MOTOR DEL LIMPIABRISAS </t>
        </is>
      </c>
      <c r="E5279" s="56" t="inlineStr">
        <is>
          <t xml:space="preserve">cambio de motor del limpiabrisas </t>
        </is>
      </c>
      <c r="F5279" s="32" t="inlineStr">
        <is>
          <t>Unidad</t>
        </is>
      </c>
      <c r="G5279" s="35" t="inlineStr">
        <is>
          <t>suministro</t>
        </is>
      </c>
      <c r="H5279" s="159" t="n">
        <v>542640</v>
      </c>
      <c r="I5279" s="37" t="n">
        <v>158.91</v>
      </c>
      <c r="J5279" s="37" t="n">
        <v>151.76</v>
      </c>
      <c r="K5279" s="160">
        <f>H5279*(I5279/J5279)</f>
        <v/>
      </c>
      <c r="L5279" s="159" t="n">
        <v>685546.3741</v>
      </c>
      <c r="M5279" s="159" t="n">
        <v>665579</v>
      </c>
      <c r="N5279" s="159" t="n">
        <v>718825.3199999999</v>
      </c>
      <c r="O5279" s="162">
        <f>MIN(K5279,L5279,M5279,N5279)</f>
        <v/>
      </c>
      <c r="P5279" s="162">
        <f>MAX(K5279,L5279,M5279,N5279)</f>
        <v/>
      </c>
      <c r="Q5279" s="162">
        <f>MEDIAN(K5279,L5279,M5279,N5279)</f>
        <v/>
      </c>
      <c r="R5279" s="162">
        <f>AVERAGE(K5279,L5279,M5279,N5279)</f>
        <v/>
      </c>
      <c r="S5279" s="162">
        <f>AVERAGE(O5279,Q5279)</f>
        <v/>
      </c>
      <c r="T5279" s="162">
        <f>AVERAGE(P5279,Q5279)</f>
        <v/>
      </c>
      <c r="U5279" s="41">
        <f>STDEVA(K5279,L5279,M5279,N5279)</f>
        <v/>
      </c>
      <c r="V5279" s="42">
        <f>U5279/Q5279</f>
        <v/>
      </c>
      <c r="W5279" s="43">
        <f>IF(X5279=O5279,"MENOR",IF(X5279=S5279,"PROM[MEN-MED]","PROMEDIO"))</f>
        <v/>
      </c>
      <c r="X5279" s="163">
        <f>IF(V5279&lt;=300%,O5279,IF(AND(V5279&gt;100%,V5279&lt;=150%),S5279,R5279))</f>
        <v/>
      </c>
      <c r="Y5279" s="162">
        <f>ROUND(X5279,0)</f>
        <v/>
      </c>
    </row>
    <row r="5280" ht="15.75" customHeight="1">
      <c r="B5280" s="57" t="inlineStr">
        <is>
          <t>8.38</t>
        </is>
      </c>
      <c r="C5280" s="32" t="n">
        <v>8714199</v>
      </c>
      <c r="D5280" s="58" t="inlineStr">
        <is>
          <t xml:space="preserve">CAMBIO DE CONJUNTO ARTICULACION LIMPIABRISAS </t>
        </is>
      </c>
      <c r="E5280" s="56" t="inlineStr">
        <is>
          <t xml:space="preserve">cambio de conjunto articulacion limpiabrisas </t>
        </is>
      </c>
      <c r="F5280" s="32" t="inlineStr">
        <is>
          <t>Unidad</t>
        </is>
      </c>
      <c r="G5280" s="35" t="inlineStr">
        <is>
          <t>suministro</t>
        </is>
      </c>
      <c r="H5280" s="159" t="n">
        <v>683953</v>
      </c>
      <c r="I5280" s="37" t="n">
        <v>158.91</v>
      </c>
      <c r="J5280" s="37" t="n">
        <v>151.76</v>
      </c>
      <c r="K5280" s="160">
        <f>H5280*(I5280/J5280)</f>
        <v/>
      </c>
      <c r="L5280" s="159" t="n">
        <v>856933.2205000001</v>
      </c>
      <c r="M5280" s="159" t="n">
        <v>831974</v>
      </c>
      <c r="N5280" s="159" t="n">
        <v>898531.92</v>
      </c>
      <c r="O5280" s="162">
        <f>MIN(K5280,L5280,M5280,N5280)</f>
        <v/>
      </c>
      <c r="P5280" s="162">
        <f>MAX(K5280,L5280,M5280,N5280)</f>
        <v/>
      </c>
      <c r="Q5280" s="162">
        <f>MEDIAN(K5280,L5280,M5280,N5280)</f>
        <v/>
      </c>
      <c r="R5280" s="162">
        <f>AVERAGE(K5280,L5280,M5280,N5280)</f>
        <v/>
      </c>
      <c r="S5280" s="162">
        <f>AVERAGE(O5280,Q5280)</f>
        <v/>
      </c>
      <c r="T5280" s="162">
        <f>AVERAGE(P5280,Q5280)</f>
        <v/>
      </c>
      <c r="U5280" s="41">
        <f>STDEVA(K5280,L5280,M5280,N5280)</f>
        <v/>
      </c>
      <c r="V5280" s="42">
        <f>U5280/Q5280</f>
        <v/>
      </c>
      <c r="W5280" s="43">
        <f>IF(X5280=O5280,"MENOR",IF(X5280=S5280,"PROM[MEN-MED]","PROMEDIO"))</f>
        <v/>
      </c>
      <c r="X5280" s="163">
        <f>IF(V5280&lt;=300%,O5280,IF(AND(V5280&gt;100%,V5280&lt;=150%),S5280,R5280))</f>
        <v/>
      </c>
      <c r="Y5280" s="162">
        <f>ROUND(X5280,0)</f>
        <v/>
      </c>
    </row>
    <row r="5281" ht="15.75" customHeight="1">
      <c r="B5281" s="57" t="inlineStr">
        <is>
          <t>8.39</t>
        </is>
      </c>
      <c r="C5281" s="32" t="n">
        <v>8714199</v>
      </c>
      <c r="D5281" s="58" t="inlineStr">
        <is>
          <t>CAMBIO DE BRAZOS LIMPABRISAS</t>
        </is>
      </c>
      <c r="E5281" s="56" t="inlineStr">
        <is>
          <t>cambio de brazos limpabrisas</t>
        </is>
      </c>
      <c r="F5281" s="32" t="inlineStr">
        <is>
          <t>Unidad</t>
        </is>
      </c>
      <c r="G5281" s="35" t="inlineStr">
        <is>
          <t>suministro</t>
        </is>
      </c>
      <c r="H5281" s="159" t="n">
        <v>683953</v>
      </c>
      <c r="I5281" s="37" t="n">
        <v>158.91</v>
      </c>
      <c r="J5281" s="37" t="n">
        <v>151.76</v>
      </c>
      <c r="K5281" s="160">
        <f>H5281*(I5281/J5281)</f>
        <v/>
      </c>
      <c r="L5281" s="159" t="n">
        <v>856933.2205000001</v>
      </c>
      <c r="M5281" s="159" t="n">
        <v>831974</v>
      </c>
      <c r="N5281" s="159" t="n">
        <v>898531.92</v>
      </c>
      <c r="O5281" s="162">
        <f>MIN(K5281,L5281,M5281,N5281)</f>
        <v/>
      </c>
      <c r="P5281" s="162">
        <f>MAX(K5281,L5281,M5281,N5281)</f>
        <v/>
      </c>
      <c r="Q5281" s="162">
        <f>MEDIAN(K5281,L5281,M5281,N5281)</f>
        <v/>
      </c>
      <c r="R5281" s="162">
        <f>AVERAGE(K5281,L5281,M5281,N5281)</f>
        <v/>
      </c>
      <c r="S5281" s="162">
        <f>AVERAGE(O5281,Q5281)</f>
        <v/>
      </c>
      <c r="T5281" s="162">
        <f>AVERAGE(P5281,Q5281)</f>
        <v/>
      </c>
      <c r="U5281" s="41">
        <f>STDEVA(K5281,L5281,M5281,N5281)</f>
        <v/>
      </c>
      <c r="V5281" s="42">
        <f>U5281/Q5281</f>
        <v/>
      </c>
      <c r="W5281" s="43">
        <f>IF(X5281=O5281,"MENOR",IF(X5281=S5281,"PROM[MEN-MED]","PROMEDIO"))</f>
        <v/>
      </c>
      <c r="X5281" s="163">
        <f>IF(V5281&lt;=300%,O5281,IF(AND(V5281&gt;100%,V5281&lt;=150%),S5281,R5281))</f>
        <v/>
      </c>
      <c r="Y5281" s="162">
        <f>ROUND(X5281,0)</f>
        <v/>
      </c>
    </row>
    <row r="5282" ht="15.75" customHeight="1">
      <c r="B5282" s="57" t="inlineStr">
        <is>
          <t>8.40</t>
        </is>
      </c>
      <c r="C5282" s="32" t="n">
        <v>8714199</v>
      </c>
      <c r="D5282" s="58" t="inlineStr">
        <is>
          <t>CAMBIO DE CONJUNTO DELANTERO TUBO DE ESCAPE</t>
        </is>
      </c>
      <c r="E5282" s="56" t="inlineStr">
        <is>
          <t>cambio de conjunto delantero tubo de escape</t>
        </is>
      </c>
      <c r="F5282" s="32" t="inlineStr">
        <is>
          <t>Unidad</t>
        </is>
      </c>
      <c r="G5282" s="35" t="inlineStr">
        <is>
          <t>suministro</t>
        </is>
      </c>
      <c r="H5282" s="159" t="n">
        <v>547162</v>
      </c>
      <c r="I5282" s="37" t="n">
        <v>158.91</v>
      </c>
      <c r="J5282" s="37" t="n">
        <v>151.76</v>
      </c>
      <c r="K5282" s="160">
        <f>H5282*(I5282/J5282)</f>
        <v/>
      </c>
      <c r="L5282" s="159" t="n">
        <v>679139.7711</v>
      </c>
      <c r="M5282" s="159" t="n">
        <v>659359</v>
      </c>
      <c r="N5282" s="159" t="n">
        <v>712107.72</v>
      </c>
      <c r="O5282" s="162">
        <f>MIN(K5282,L5282,M5282,N5282)</f>
        <v/>
      </c>
      <c r="P5282" s="162">
        <f>MAX(K5282,L5282,M5282,N5282)</f>
        <v/>
      </c>
      <c r="Q5282" s="162">
        <f>MEDIAN(K5282,L5282,M5282,N5282)</f>
        <v/>
      </c>
      <c r="R5282" s="162">
        <f>AVERAGE(K5282,L5282,M5282,N5282)</f>
        <v/>
      </c>
      <c r="S5282" s="162">
        <f>AVERAGE(O5282,Q5282)</f>
        <v/>
      </c>
      <c r="T5282" s="162">
        <f>AVERAGE(P5282,Q5282)</f>
        <v/>
      </c>
      <c r="U5282" s="41">
        <f>STDEVA(K5282,L5282,M5282,N5282)</f>
        <v/>
      </c>
      <c r="V5282" s="42">
        <f>U5282/Q5282</f>
        <v/>
      </c>
      <c r="W5282" s="43">
        <f>IF(X5282=O5282,"MENOR",IF(X5282=S5282,"PROM[MEN-MED]","PROMEDIO"))</f>
        <v/>
      </c>
      <c r="X5282" s="163">
        <f>IF(V5282&lt;=300%,O5282,IF(AND(V5282&gt;100%,V5282&lt;=150%),S5282,R5282))</f>
        <v/>
      </c>
      <c r="Y5282" s="162">
        <f>ROUND(X5282,0)</f>
        <v/>
      </c>
    </row>
    <row r="5283" ht="15.75" customHeight="1">
      <c r="B5283" s="57" t="inlineStr">
        <is>
          <t>8.41</t>
        </is>
      </c>
      <c r="C5283" s="32" t="n">
        <v>8714199</v>
      </c>
      <c r="D5283" s="58" t="inlineStr">
        <is>
          <t>CAMBIO DE CONJUNTO DELANTERO TUBO DE ESCAPE NO.2</t>
        </is>
      </c>
      <c r="E5283" s="56" t="inlineStr">
        <is>
          <t>cambio de conjunto delantero tubo de escape no.2</t>
        </is>
      </c>
      <c r="F5283" s="32" t="inlineStr">
        <is>
          <t>Unidad</t>
        </is>
      </c>
      <c r="G5283" s="35" t="inlineStr">
        <is>
          <t>suministro</t>
        </is>
      </c>
      <c r="H5283" s="159" t="n">
        <v>547162</v>
      </c>
      <c r="I5283" s="37" t="n">
        <v>158.91</v>
      </c>
      <c r="J5283" s="37" t="n">
        <v>151.76</v>
      </c>
      <c r="K5283" s="160">
        <f>H5283*(I5283/J5283)</f>
        <v/>
      </c>
      <c r="L5283" s="159" t="n">
        <v>659918.9387000001</v>
      </c>
      <c r="M5283" s="159" t="n">
        <v>640698</v>
      </c>
      <c r="N5283" s="159" t="n">
        <v>691953.84</v>
      </c>
      <c r="O5283" s="162">
        <f>MIN(K5283,L5283,M5283,N5283)</f>
        <v/>
      </c>
      <c r="P5283" s="162">
        <f>MAX(K5283,L5283,M5283,N5283)</f>
        <v/>
      </c>
      <c r="Q5283" s="162">
        <f>MEDIAN(K5283,L5283,M5283,N5283)</f>
        <v/>
      </c>
      <c r="R5283" s="162">
        <f>AVERAGE(K5283,L5283,M5283,N5283)</f>
        <v/>
      </c>
      <c r="S5283" s="162">
        <f>AVERAGE(O5283,Q5283)</f>
        <v/>
      </c>
      <c r="T5283" s="162">
        <f>AVERAGE(P5283,Q5283)</f>
        <v/>
      </c>
      <c r="U5283" s="41">
        <f>STDEVA(K5283,L5283,M5283,N5283)</f>
        <v/>
      </c>
      <c r="V5283" s="42">
        <f>U5283/Q5283</f>
        <v/>
      </c>
      <c r="W5283" s="43">
        <f>IF(X5283=O5283,"MENOR",IF(X5283=S5283,"PROM[MEN-MED]","PROMEDIO"))</f>
        <v/>
      </c>
      <c r="X5283" s="163">
        <f>IF(V5283&lt;=300%,O5283,IF(AND(V5283&gt;100%,V5283&lt;=150%),S5283,R5283))</f>
        <v/>
      </c>
      <c r="Y5283" s="162">
        <f>ROUND(X5283,0)</f>
        <v/>
      </c>
    </row>
    <row r="5284" ht="15.75" customHeight="1">
      <c r="B5284" s="57" t="inlineStr">
        <is>
          <t>8.42</t>
        </is>
      </c>
      <c r="C5284" s="32" t="n">
        <v>8714199</v>
      </c>
      <c r="D5284" s="58" t="inlineStr">
        <is>
          <t>CAMBIO DE SUBCONJUNTO DEL COLECTOR DE ESCAPE DERECHO</t>
        </is>
      </c>
      <c r="E5284" s="56" t="inlineStr">
        <is>
          <t>cambio de subconjunto del colector de escape derecho</t>
        </is>
      </c>
      <c r="F5284" s="32" t="inlineStr">
        <is>
          <t>Unidad</t>
        </is>
      </c>
      <c r="G5284" s="35" t="inlineStr">
        <is>
          <t>suministro</t>
        </is>
      </c>
      <c r="H5284" s="159" t="n">
        <v>547162</v>
      </c>
      <c r="I5284" s="37" t="n">
        <v>158.91</v>
      </c>
      <c r="J5284" s="37" t="n">
        <v>151.76</v>
      </c>
      <c r="K5284" s="160">
        <f>H5284*(I5284/J5284)</f>
        <v/>
      </c>
      <c r="L5284" s="159" t="n">
        <v>672733.1681</v>
      </c>
      <c r="M5284" s="159" t="n">
        <v>653139</v>
      </c>
      <c r="N5284" s="159" t="n">
        <v>705390.12</v>
      </c>
      <c r="O5284" s="162">
        <f>MIN(K5284,L5284,M5284,N5284)</f>
        <v/>
      </c>
      <c r="P5284" s="162">
        <f>MAX(K5284,L5284,M5284,N5284)</f>
        <v/>
      </c>
      <c r="Q5284" s="162">
        <f>MEDIAN(K5284,L5284,M5284,N5284)</f>
        <v/>
      </c>
      <c r="R5284" s="162">
        <f>AVERAGE(K5284,L5284,M5284,N5284)</f>
        <v/>
      </c>
      <c r="S5284" s="162">
        <f>AVERAGE(O5284,Q5284)</f>
        <v/>
      </c>
      <c r="T5284" s="162">
        <f>AVERAGE(P5284,Q5284)</f>
        <v/>
      </c>
      <c r="U5284" s="41">
        <f>STDEVA(K5284,L5284,M5284,N5284)</f>
        <v/>
      </c>
      <c r="V5284" s="42">
        <f>U5284/Q5284</f>
        <v/>
      </c>
      <c r="W5284" s="43">
        <f>IF(X5284=O5284,"MENOR",IF(X5284=S5284,"PROM[MEN-MED]","PROMEDIO"))</f>
        <v/>
      </c>
      <c r="X5284" s="163">
        <f>IF(V5284&lt;=300%,O5284,IF(AND(V5284&gt;100%,V5284&lt;=150%),S5284,R5284))</f>
        <v/>
      </c>
      <c r="Y5284" s="162">
        <f>ROUND(X5284,0)</f>
        <v/>
      </c>
    </row>
    <row r="5285" ht="15.75" customHeight="1">
      <c r="B5285" s="57" t="inlineStr">
        <is>
          <t>8.43</t>
        </is>
      </c>
      <c r="C5285" s="32" t="n">
        <v>8714199</v>
      </c>
      <c r="D5285" s="58" t="inlineStr">
        <is>
          <t>CAMBIO DE SUBCONJUNTO DEL COLECTOR DE ESCAPE IZQUIERDO</t>
        </is>
      </c>
      <c r="E5285" s="56" t="inlineStr">
        <is>
          <t>cambio de subconjunto del colector de escape izquierdo</t>
        </is>
      </c>
      <c r="F5285" s="32" t="inlineStr">
        <is>
          <t>Unidad</t>
        </is>
      </c>
      <c r="G5285" s="35" t="inlineStr">
        <is>
          <t>suministro</t>
        </is>
      </c>
      <c r="H5285" s="159" t="n">
        <v>547162</v>
      </c>
      <c r="I5285" s="37" t="n">
        <v>158.91</v>
      </c>
      <c r="J5285" s="37" t="n">
        <v>151.76</v>
      </c>
      <c r="K5285" s="160">
        <f>H5285*(I5285/J5285)</f>
        <v/>
      </c>
      <c r="L5285" s="159" t="n">
        <v>666325.5416999999</v>
      </c>
      <c r="M5285" s="159" t="n">
        <v>646918</v>
      </c>
      <c r="N5285" s="159" t="n">
        <v>698671.4399999999</v>
      </c>
      <c r="O5285" s="162">
        <f>MIN(K5285,L5285,M5285,N5285)</f>
        <v/>
      </c>
      <c r="P5285" s="162">
        <f>MAX(K5285,L5285,M5285,N5285)</f>
        <v/>
      </c>
      <c r="Q5285" s="162">
        <f>MEDIAN(K5285,L5285,M5285,N5285)</f>
        <v/>
      </c>
      <c r="R5285" s="162">
        <f>AVERAGE(K5285,L5285,M5285,N5285)</f>
        <v/>
      </c>
      <c r="S5285" s="162">
        <f>AVERAGE(O5285,Q5285)</f>
        <v/>
      </c>
      <c r="T5285" s="162">
        <f>AVERAGE(P5285,Q5285)</f>
        <v/>
      </c>
      <c r="U5285" s="41">
        <f>STDEVA(K5285,L5285,M5285,N5285)</f>
        <v/>
      </c>
      <c r="V5285" s="42">
        <f>U5285/Q5285</f>
        <v/>
      </c>
      <c r="W5285" s="43">
        <f>IF(X5285=O5285,"MENOR",IF(X5285=S5285,"PROM[MEN-MED]","PROMEDIO"))</f>
        <v/>
      </c>
      <c r="X5285" s="163">
        <f>IF(V5285&lt;=300%,O5285,IF(AND(V5285&gt;100%,V5285&lt;=150%),S5285,R5285))</f>
        <v/>
      </c>
      <c r="Y5285" s="162">
        <f>ROUND(X5285,0)</f>
        <v/>
      </c>
    </row>
    <row r="5286" ht="15.75" customHeight="1">
      <c r="B5286" s="57" t="inlineStr">
        <is>
          <t>8.44</t>
        </is>
      </c>
      <c r="C5286" s="32" t="n">
        <v>8714199</v>
      </c>
      <c r="D5286" s="58" t="inlineStr">
        <is>
          <t xml:space="preserve">CAMBIO DE JUNTA COLECTOR DE ESCAPE </t>
        </is>
      </c>
      <c r="E5286" s="56" t="inlineStr">
        <is>
          <t xml:space="preserve">cambio de junta colector de escape </t>
        </is>
      </c>
      <c r="F5286" s="32" t="inlineStr">
        <is>
          <t>Unidad</t>
        </is>
      </c>
      <c r="G5286" s="35" t="inlineStr">
        <is>
          <t>suministro</t>
        </is>
      </c>
      <c r="H5286" s="159" t="n">
        <v>547162</v>
      </c>
      <c r="I5286" s="37" t="n">
        <v>158.91</v>
      </c>
      <c r="J5286" s="37" t="n">
        <v>151.76</v>
      </c>
      <c r="K5286" s="160">
        <f>H5286*(I5286/J5286)</f>
        <v/>
      </c>
      <c r="L5286" s="159" t="n">
        <v>685546.3741</v>
      </c>
      <c r="M5286" s="159" t="n">
        <v>665579</v>
      </c>
      <c r="N5286" s="159" t="n">
        <v>718825.3199999999</v>
      </c>
      <c r="O5286" s="162">
        <f>MIN(K5286,L5286,M5286,N5286)</f>
        <v/>
      </c>
      <c r="P5286" s="162">
        <f>MAX(K5286,L5286,M5286,N5286)</f>
        <v/>
      </c>
      <c r="Q5286" s="162">
        <f>MEDIAN(K5286,L5286,M5286,N5286)</f>
        <v/>
      </c>
      <c r="R5286" s="162">
        <f>AVERAGE(K5286,L5286,M5286,N5286)</f>
        <v/>
      </c>
      <c r="S5286" s="162">
        <f>AVERAGE(O5286,Q5286)</f>
        <v/>
      </c>
      <c r="T5286" s="162">
        <f>AVERAGE(P5286,Q5286)</f>
        <v/>
      </c>
      <c r="U5286" s="41">
        <f>STDEVA(K5286,L5286,M5286,N5286)</f>
        <v/>
      </c>
      <c r="V5286" s="42">
        <f>U5286/Q5286</f>
        <v/>
      </c>
      <c r="W5286" s="43">
        <f>IF(X5286=O5286,"MENOR",IF(X5286=S5286,"PROM[MEN-MED]","PROMEDIO"))</f>
        <v/>
      </c>
      <c r="X5286" s="163">
        <f>IF(V5286&lt;=300%,O5286,IF(AND(V5286&gt;100%,V5286&lt;=150%),S5286,R5286))</f>
        <v/>
      </c>
      <c r="Y5286" s="162">
        <f>ROUND(X5286,0)</f>
        <v/>
      </c>
    </row>
    <row r="5287" ht="15.75" customHeight="1">
      <c r="B5287" s="57" t="inlineStr">
        <is>
          <t>8.45</t>
        </is>
      </c>
      <c r="C5287" s="32" t="n">
        <v>8714199</v>
      </c>
      <c r="D5287" s="58" t="inlineStr">
        <is>
          <t>CAMBIO DE CONJUNTO TUBO DE ESCAPE</t>
        </is>
      </c>
      <c r="E5287" s="56" t="inlineStr">
        <is>
          <t>cambio de conjunto tubo de escape</t>
        </is>
      </c>
      <c r="F5287" s="32" t="inlineStr">
        <is>
          <t>Unidad</t>
        </is>
      </c>
      <c r="G5287" s="35" t="inlineStr">
        <is>
          <t>suministro</t>
        </is>
      </c>
      <c r="H5287" s="159" t="n">
        <v>547162</v>
      </c>
      <c r="I5287" s="37" t="n">
        <v>158.91</v>
      </c>
      <c r="J5287" s="37" t="n">
        <v>151.76</v>
      </c>
      <c r="K5287" s="160">
        <f>H5287*(I5287/J5287)</f>
        <v/>
      </c>
      <c r="L5287" s="159" t="n">
        <v>659918.9387000001</v>
      </c>
      <c r="M5287" s="159" t="n">
        <v>640698</v>
      </c>
      <c r="N5287" s="159" t="n">
        <v>691953.84</v>
      </c>
      <c r="O5287" s="162">
        <f>MIN(K5287,L5287,M5287,N5287)</f>
        <v/>
      </c>
      <c r="P5287" s="162">
        <f>MAX(K5287,L5287,M5287,N5287)</f>
        <v/>
      </c>
      <c r="Q5287" s="162">
        <f>MEDIAN(K5287,L5287,M5287,N5287)</f>
        <v/>
      </c>
      <c r="R5287" s="162">
        <f>AVERAGE(K5287,L5287,M5287,N5287)</f>
        <v/>
      </c>
      <c r="S5287" s="162">
        <f>AVERAGE(O5287,Q5287)</f>
        <v/>
      </c>
      <c r="T5287" s="162">
        <f>AVERAGE(P5287,Q5287)</f>
        <v/>
      </c>
      <c r="U5287" s="41">
        <f>STDEVA(K5287,L5287,M5287,N5287)</f>
        <v/>
      </c>
      <c r="V5287" s="42">
        <f>U5287/Q5287</f>
        <v/>
      </c>
      <c r="W5287" s="43">
        <f>IF(X5287=O5287,"MENOR",IF(X5287=S5287,"PROM[MEN-MED]","PROMEDIO"))</f>
        <v/>
      </c>
      <c r="X5287" s="163">
        <f>IF(V5287&lt;=300%,O5287,IF(AND(V5287&gt;100%,V5287&lt;=150%),S5287,R5287))</f>
        <v/>
      </c>
      <c r="Y5287" s="162">
        <f>ROUND(X5287,0)</f>
        <v/>
      </c>
    </row>
    <row r="5288" ht="15.75" customHeight="1">
      <c r="B5288" s="57" t="inlineStr">
        <is>
          <t>8.46</t>
        </is>
      </c>
      <c r="C5288" s="32" t="n">
        <v>8714199</v>
      </c>
      <c r="D5288" s="58" t="inlineStr">
        <is>
          <t>CAMBIO DE SOPORTE DE ESCAPE</t>
        </is>
      </c>
      <c r="E5288" s="56" t="inlineStr">
        <is>
          <t>cambio de soporte de escape</t>
        </is>
      </c>
      <c r="F5288" s="32" t="inlineStr">
        <is>
          <t>Unidad</t>
        </is>
      </c>
      <c r="G5288" s="35" t="inlineStr">
        <is>
          <t>suministro</t>
        </is>
      </c>
      <c r="H5288" s="159" t="n">
        <v>676039</v>
      </c>
      <c r="I5288" s="37" t="n">
        <v>158.91</v>
      </c>
      <c r="J5288" s="37" t="n">
        <v>151.76</v>
      </c>
      <c r="K5288" s="160">
        <f>H5288*(I5288/J5288)</f>
        <v/>
      </c>
      <c r="L5288" s="159" t="n">
        <v>840915.6896</v>
      </c>
      <c r="M5288" s="159" t="n">
        <v>816423</v>
      </c>
      <c r="N5288" s="159" t="n">
        <v>881736.84</v>
      </c>
      <c r="O5288" s="162">
        <f>MIN(K5288,L5288,M5288,N5288)</f>
        <v/>
      </c>
      <c r="P5288" s="162">
        <f>MAX(K5288,L5288,M5288,N5288)</f>
        <v/>
      </c>
      <c r="Q5288" s="162">
        <f>MEDIAN(K5288,L5288,M5288,N5288)</f>
        <v/>
      </c>
      <c r="R5288" s="162">
        <f>AVERAGE(K5288,L5288,M5288,N5288)</f>
        <v/>
      </c>
      <c r="S5288" s="162">
        <f>AVERAGE(O5288,Q5288)</f>
        <v/>
      </c>
      <c r="T5288" s="162">
        <f>AVERAGE(P5288,Q5288)</f>
        <v/>
      </c>
      <c r="U5288" s="41">
        <f>STDEVA(K5288,L5288,M5288,N5288)</f>
        <v/>
      </c>
      <c r="V5288" s="42">
        <f>U5288/Q5288</f>
        <v/>
      </c>
      <c r="W5288" s="43">
        <f>IF(X5288=O5288,"MENOR",IF(X5288=S5288,"PROM[MEN-MED]","PROMEDIO"))</f>
        <v/>
      </c>
      <c r="X5288" s="163">
        <f>IF(V5288&lt;=300%,O5288,IF(AND(V5288&gt;100%,V5288&lt;=150%),S5288,R5288))</f>
        <v/>
      </c>
      <c r="Y5288" s="162">
        <f>ROUND(X5288,0)</f>
        <v/>
      </c>
    </row>
    <row r="5289" ht="15.75" customHeight="1">
      <c r="B5289" s="57" t="inlineStr">
        <is>
          <t>8.47</t>
        </is>
      </c>
      <c r="C5289" s="32" t="n">
        <v>8714199</v>
      </c>
      <c r="D5289" s="58" t="inlineStr">
        <is>
          <t>CAMBIO DE JUNTA TUBO DE ESCAPE</t>
        </is>
      </c>
      <c r="E5289" s="56" t="inlineStr">
        <is>
          <t>cambio de junta tubo de escape</t>
        </is>
      </c>
      <c r="F5289" s="32" t="inlineStr">
        <is>
          <t>Unidad</t>
        </is>
      </c>
      <c r="G5289" s="35" t="inlineStr">
        <is>
          <t>suministro</t>
        </is>
      </c>
      <c r="H5289" s="159" t="n">
        <v>676039</v>
      </c>
      <c r="I5289" s="37" t="n">
        <v>158.91</v>
      </c>
      <c r="J5289" s="37" t="n">
        <v>151.76</v>
      </c>
      <c r="K5289" s="160">
        <f>H5289*(I5289/J5289)</f>
        <v/>
      </c>
      <c r="L5289" s="159" t="n">
        <v>840915.6896</v>
      </c>
      <c r="M5289" s="159" t="n">
        <v>816423</v>
      </c>
      <c r="N5289" s="159" t="n">
        <v>881736.84</v>
      </c>
      <c r="O5289" s="162">
        <f>MIN(K5289,L5289,M5289,N5289)</f>
        <v/>
      </c>
      <c r="P5289" s="162">
        <f>MAX(K5289,L5289,M5289,N5289)</f>
        <v/>
      </c>
      <c r="Q5289" s="162">
        <f>MEDIAN(K5289,L5289,M5289,N5289)</f>
        <v/>
      </c>
      <c r="R5289" s="162">
        <f>AVERAGE(K5289,L5289,M5289,N5289)</f>
        <v/>
      </c>
      <c r="S5289" s="162">
        <f>AVERAGE(O5289,Q5289)</f>
        <v/>
      </c>
      <c r="T5289" s="162">
        <f>AVERAGE(P5289,Q5289)</f>
        <v/>
      </c>
      <c r="U5289" s="41">
        <f>STDEVA(K5289,L5289,M5289,N5289)</f>
        <v/>
      </c>
      <c r="V5289" s="42">
        <f>U5289/Q5289</f>
        <v/>
      </c>
      <c r="W5289" s="43">
        <f>IF(X5289=O5289,"MENOR",IF(X5289=S5289,"PROM[MEN-MED]","PROMEDIO"))</f>
        <v/>
      </c>
      <c r="X5289" s="163">
        <f>IF(V5289&lt;=300%,O5289,IF(AND(V5289&gt;100%,V5289&lt;=150%),S5289,R5289))</f>
        <v/>
      </c>
      <c r="Y5289" s="162">
        <f>ROUND(X5289,0)</f>
        <v/>
      </c>
    </row>
    <row r="5290">
      <c r="B5290" s="60" t="n"/>
      <c r="C5290" s="61" t="n"/>
      <c r="D5290" s="62" t="n"/>
      <c r="E5290" s="63" t="n"/>
      <c r="F5290" s="61" t="n"/>
      <c r="G5290" s="64" t="n"/>
      <c r="H5290" s="173" t="n"/>
      <c r="I5290" s="100" t="n"/>
    </row>
    <row r="5291">
      <c r="B5291" s="60" t="n"/>
      <c r="C5291" s="61" t="n"/>
      <c r="D5291" s="62" t="n"/>
      <c r="E5291" s="63" t="n"/>
      <c r="F5291" s="61" t="n"/>
      <c r="G5291" s="64" t="n"/>
      <c r="H5291" s="173" t="n"/>
      <c r="I5291" s="100" t="n"/>
    </row>
    <row r="5292" ht="15.75" customHeight="1">
      <c r="B5292" s="139" t="inlineStr">
        <is>
          <t>TOYOTA RAV4 GASOLINA</t>
        </is>
      </c>
      <c r="C5292" s="149" t="n"/>
      <c r="D5292" s="149" t="n"/>
      <c r="E5292" s="149" t="n"/>
      <c r="F5292" s="149" t="n"/>
      <c r="G5292" s="150" t="n"/>
      <c r="H5292" s="154" t="inlineStr">
        <is>
          <t>INDEXACIÓN PRECIOS DEL CONTRATO 105-SAMC-APOYOLOGÍSTICO-2025 del 15 de octubre de 2025</t>
        </is>
      </c>
      <c r="I5292" s="149" t="n"/>
      <c r="J5292" s="149" t="n"/>
      <c r="K5292" s="150" t="n"/>
      <c r="L5292" s="155" t="inlineStr">
        <is>
          <t>COTIZACIONES 2026</t>
        </is>
      </c>
      <c r="M5292" s="149" t="n"/>
      <c r="N5292" s="150" t="n"/>
      <c r="O5292" s="19" t="n"/>
      <c r="P5292" s="19" t="n"/>
      <c r="Q5292" s="19" t="n"/>
      <c r="R5292" s="19" t="n"/>
      <c r="S5292" s="19" t="n"/>
      <c r="T5292" s="19" t="n"/>
      <c r="U5292" s="19" t="n"/>
      <c r="V5292" s="20" t="n"/>
      <c r="W5292" s="19" t="n"/>
      <c r="X5292" s="19" t="n"/>
      <c r="Y5292" s="19" t="n"/>
    </row>
    <row r="5293" ht="27" customHeight="1">
      <c r="B5293" s="68" t="inlineStr">
        <is>
          <t>ITEM</t>
        </is>
      </c>
      <c r="C5293" s="68" t="inlineStr">
        <is>
          <t>CÓDIGO CPC</t>
        </is>
      </c>
      <c r="D5293" s="69" t="inlineStr">
        <is>
          <t>NOMBRE DEL BIEN Y/O SERVICIO</t>
        </is>
      </c>
      <c r="E5293" s="68" t="inlineStr">
        <is>
          <t>DESCRIPCIÓN DEL BIEN Y/O SERVICIO</t>
        </is>
      </c>
      <c r="F5293" s="68" t="inlineStr">
        <is>
          <t>UNIDAD MEDIDA SEGÚN SECOP II</t>
        </is>
      </c>
      <c r="G5293" s="68" t="inlineStr">
        <is>
          <t>NECESIDAD TOTAL</t>
        </is>
      </c>
      <c r="H5293" s="154" t="inlineStr">
        <is>
          <t xml:space="preserve">PRECIO UNITARIO INCLUIDO IVA </t>
        </is>
      </c>
      <c r="I5293" s="154" t="inlineStr">
        <is>
          <t>IPC ACTUAL (MAYO 2026)</t>
        </is>
      </c>
      <c r="J5293" s="154" t="inlineStr">
        <is>
          <t>IPC INICIAL (OCTUBRE 2025)</t>
        </is>
      </c>
      <c r="K5293" s="154" t="inlineStr">
        <is>
          <t>PRECIO UNITARIO INCLUIDO IVA Y DEMÁS GRAVÁMENES (SI APLICA) - (INDEXADO )</t>
        </is>
      </c>
      <c r="L5293" s="156" t="inlineStr">
        <is>
          <t>DEINTEKOPCT</t>
        </is>
      </c>
      <c r="M5293" s="156" t="inlineStr">
        <is>
          <t>TECNIPROYECTO</t>
        </is>
      </c>
      <c r="N5293" s="156" t="inlineStr">
        <is>
          <t>SS7 Comunicaciones SAS</t>
        </is>
      </c>
      <c r="O5293" s="24" t="inlineStr">
        <is>
          <t>Menor</t>
        </is>
      </c>
      <c r="P5293" s="24" t="inlineStr">
        <is>
          <t>Mayor</t>
        </is>
      </c>
      <c r="Q5293" s="24" t="inlineStr">
        <is>
          <t>Mediana</t>
        </is>
      </c>
      <c r="R5293" s="24" t="inlineStr">
        <is>
          <t>Promedio</t>
        </is>
      </c>
      <c r="S5293" s="24" t="inlineStr">
        <is>
          <t>Promedio Menor-Mediana</t>
        </is>
      </c>
      <c r="T5293" s="24" t="inlineStr">
        <is>
          <t>Promedio Mayor-Mediana</t>
        </is>
      </c>
      <c r="U5293" s="24" t="inlineStr">
        <is>
          <t>Desviación Estándar</t>
        </is>
      </c>
      <c r="V5293" s="25" t="inlineStr">
        <is>
          <t>%disper</t>
        </is>
      </c>
      <c r="W5293" s="24" t="inlineStr">
        <is>
          <t>CRITERIO DE SELECCIÓN</t>
        </is>
      </c>
      <c r="X5293" s="24" t="inlineStr">
        <is>
          <t>PRECIO UNITARIO DE REFERENCIA (INCLUIDO IVA)</t>
        </is>
      </c>
      <c r="Y5293" s="24" t="inlineStr">
        <is>
          <t>PRECIO UNITARIO DE REFERENCIA (INCLUIDO IVA) REDONDEADO A 0 DECIMALES</t>
        </is>
      </c>
    </row>
    <row r="5294" ht="15.75" customHeight="1">
      <c r="B5294" s="26" t="inlineStr">
        <is>
          <t>1.</t>
        </is>
      </c>
      <c r="C5294" s="142" t="inlineStr">
        <is>
          <t>SISTEMA DE FRENOS</t>
        </is>
      </c>
      <c r="H5294" s="157" t="n"/>
      <c r="I5294" s="29" t="n"/>
      <c r="J5294" s="29" t="n"/>
      <c r="K5294" s="157" t="n"/>
      <c r="L5294" s="157" t="n"/>
      <c r="M5294" s="157" t="n"/>
      <c r="N5294" s="157" t="n"/>
      <c r="O5294" s="29" t="n"/>
      <c r="P5294" s="29" t="n"/>
      <c r="Q5294" s="29" t="n"/>
      <c r="R5294" s="29" t="n"/>
      <c r="S5294" s="29" t="n"/>
      <c r="T5294" s="29" t="n"/>
      <c r="U5294" s="29" t="n"/>
      <c r="V5294" s="75" t="n"/>
      <c r="W5294" s="29" t="n"/>
      <c r="X5294" s="29" t="n"/>
      <c r="Y5294" s="29" t="n"/>
    </row>
    <row r="5295" ht="15.75" customHeight="1">
      <c r="B5295" s="32" t="inlineStr">
        <is>
          <t>1.1</t>
        </is>
      </c>
      <c r="C5295" s="32" t="n">
        <v>8714199</v>
      </c>
      <c r="D5295" s="58" t="inlineStr">
        <is>
          <t>CAMBIO DE BOMBA DEL FRENO</t>
        </is>
      </c>
      <c r="E5295" s="34" t="inlineStr">
        <is>
          <t>cambio de bomba del freno</t>
        </is>
      </c>
      <c r="F5295" s="32" t="inlineStr">
        <is>
          <t>Unidad</t>
        </is>
      </c>
      <c r="G5295" s="35" t="inlineStr">
        <is>
          <t>suministro</t>
        </is>
      </c>
      <c r="H5295" s="159" t="n">
        <v>651446</v>
      </c>
      <c r="I5295" s="37" t="n">
        <v>158.91</v>
      </c>
      <c r="J5295" s="37" t="n">
        <v>151.76</v>
      </c>
      <c r="K5295" s="160">
        <f>H5295*(I5295/J5295)</f>
        <v/>
      </c>
      <c r="L5295" s="159" t="n">
        <v>1345465.3128</v>
      </c>
      <c r="M5295" s="159" t="n">
        <v>1306277</v>
      </c>
      <c r="N5295" s="159" t="n">
        <v>1410779.16</v>
      </c>
      <c r="O5295" s="162">
        <f>MIN(K5295,L5295,M5295,N5295)</f>
        <v/>
      </c>
      <c r="P5295" s="162">
        <f>MAX(K5295,L5295,M5295,N5295)</f>
        <v/>
      </c>
      <c r="Q5295" s="162">
        <f>MEDIAN(K5295,L5295,M5295,N5295)</f>
        <v/>
      </c>
      <c r="R5295" s="162">
        <f>AVERAGE(K5295,L5295,M5295,N5295)</f>
        <v/>
      </c>
      <c r="S5295" s="162">
        <f>AVERAGE(O5295,Q5295)</f>
        <v/>
      </c>
      <c r="T5295" s="162">
        <f>AVERAGE(P5295,Q5295)</f>
        <v/>
      </c>
      <c r="U5295" s="41">
        <f>STDEVA(K5295,L5295,M5295,N5295)</f>
        <v/>
      </c>
      <c r="V5295" s="42">
        <f>U5295/Q5295</f>
        <v/>
      </c>
      <c r="W5295" s="43">
        <f>IF(X5295=O5295,"MENOR",IF(X5295=S5295,"PROM[MEN-MED]","PROMEDIO"))</f>
        <v/>
      </c>
      <c r="X5295" s="163">
        <f>IF(V5295&lt;=300%,O5295,IF(AND(V5295&gt;100%,V5295&lt;=150%),S5295,R5295))</f>
        <v/>
      </c>
      <c r="Y5295" s="162">
        <f>ROUND(X5295,0)</f>
        <v/>
      </c>
    </row>
    <row r="5296" ht="15.75" customHeight="1">
      <c r="B5296" s="32" t="inlineStr">
        <is>
          <t>1.2</t>
        </is>
      </c>
      <c r="C5296" s="32" t="n">
        <v>8714199</v>
      </c>
      <c r="D5296" s="58" t="inlineStr">
        <is>
          <t>CAMBIO DE DISCOS DEL FRENO DELANTERO</t>
        </is>
      </c>
      <c r="E5296" s="34" t="inlineStr">
        <is>
          <t>cambio de discos del freno delantero</t>
        </is>
      </c>
      <c r="F5296" s="32" t="inlineStr">
        <is>
          <t>Unidad</t>
        </is>
      </c>
      <c r="G5296" s="35" t="inlineStr">
        <is>
          <t>suministro</t>
        </is>
      </c>
      <c r="H5296" s="159" t="n">
        <v>354464</v>
      </c>
      <c r="I5296" s="37" t="n">
        <v>158.91</v>
      </c>
      <c r="J5296" s="37" t="n">
        <v>151.76</v>
      </c>
      <c r="K5296" s="160">
        <f>H5296*(I5296/J5296)</f>
        <v/>
      </c>
      <c r="L5296" s="159" t="n">
        <v>666325.5416999999</v>
      </c>
      <c r="M5296" s="159" t="n">
        <v>646918</v>
      </c>
      <c r="N5296" s="159" t="n">
        <v>698671.4399999999</v>
      </c>
      <c r="O5296" s="162">
        <f>MIN(K5296,L5296,M5296,N5296)</f>
        <v/>
      </c>
      <c r="P5296" s="162">
        <f>MAX(K5296,L5296,M5296,N5296)</f>
        <v/>
      </c>
      <c r="Q5296" s="162">
        <f>MEDIAN(K5296,L5296,M5296,N5296)</f>
        <v/>
      </c>
      <c r="R5296" s="162">
        <f>AVERAGE(K5296,L5296,M5296,N5296)</f>
        <v/>
      </c>
      <c r="S5296" s="162">
        <f>AVERAGE(O5296,Q5296)</f>
        <v/>
      </c>
      <c r="T5296" s="162">
        <f>AVERAGE(P5296,Q5296)</f>
        <v/>
      </c>
      <c r="U5296" s="41">
        <f>STDEVA(K5296,L5296,M5296,N5296)</f>
        <v/>
      </c>
      <c r="V5296" s="42">
        <f>U5296/Q5296</f>
        <v/>
      </c>
      <c r="W5296" s="43">
        <f>IF(X5296=O5296,"MENOR",IF(X5296=S5296,"PROM[MEN-MED]","PROMEDIO"))</f>
        <v/>
      </c>
      <c r="X5296" s="163">
        <f>IF(V5296&lt;=300%,O5296,IF(AND(V5296&gt;100%,V5296&lt;=150%),S5296,R5296))</f>
        <v/>
      </c>
      <c r="Y5296" s="162">
        <f>ROUND(X5296,0)</f>
        <v/>
      </c>
    </row>
    <row r="5297" ht="15.75" customHeight="1">
      <c r="B5297" s="32" t="inlineStr">
        <is>
          <t>1.3</t>
        </is>
      </c>
      <c r="C5297" s="32" t="n">
        <v>8714199</v>
      </c>
      <c r="D5297" s="58" t="inlineStr">
        <is>
          <t>CAMBIO DE DISCOS DEL FRENO TRASERO</t>
        </is>
      </c>
      <c r="E5297" s="34" t="inlineStr">
        <is>
          <t>cambio de discos del freno trasero</t>
        </is>
      </c>
      <c r="F5297" s="32" t="inlineStr">
        <is>
          <t>Unidad</t>
        </is>
      </c>
      <c r="G5297" s="35" t="inlineStr">
        <is>
          <t>suministro</t>
        </is>
      </c>
      <c r="H5297" s="159" t="n">
        <v>515171</v>
      </c>
      <c r="I5297" s="37" t="n">
        <v>158.91</v>
      </c>
      <c r="J5297" s="37" t="n">
        <v>151.76</v>
      </c>
      <c r="K5297" s="160">
        <f>H5297*(I5297/J5297)</f>
        <v/>
      </c>
      <c r="L5297" s="159" t="n">
        <v>685546.3741</v>
      </c>
      <c r="M5297" s="159" t="n">
        <v>665579</v>
      </c>
      <c r="N5297" s="159" t="n">
        <v>718825.3199999999</v>
      </c>
      <c r="O5297" s="162">
        <f>MIN(K5297,L5297,M5297,N5297)</f>
        <v/>
      </c>
      <c r="P5297" s="162">
        <f>MAX(K5297,L5297,M5297,N5297)</f>
        <v/>
      </c>
      <c r="Q5297" s="162">
        <f>MEDIAN(K5297,L5297,M5297,N5297)</f>
        <v/>
      </c>
      <c r="R5297" s="162">
        <f>AVERAGE(K5297,L5297,M5297,N5297)</f>
        <v/>
      </c>
      <c r="S5297" s="162">
        <f>AVERAGE(O5297,Q5297)</f>
        <v/>
      </c>
      <c r="T5297" s="162">
        <f>AVERAGE(P5297,Q5297)</f>
        <v/>
      </c>
      <c r="U5297" s="41">
        <f>STDEVA(K5297,L5297,M5297,N5297)</f>
        <v/>
      </c>
      <c r="V5297" s="42">
        <f>U5297/Q5297</f>
        <v/>
      </c>
      <c r="W5297" s="43">
        <f>IF(X5297=O5297,"MENOR",IF(X5297=S5297,"PROM[MEN-MED]","PROMEDIO"))</f>
        <v/>
      </c>
      <c r="X5297" s="163">
        <f>IF(V5297&lt;=300%,O5297,IF(AND(V5297&gt;100%,V5297&lt;=150%),S5297,R5297))</f>
        <v/>
      </c>
      <c r="Y5297" s="162">
        <f>ROUND(X5297,0)</f>
        <v/>
      </c>
    </row>
    <row r="5298" ht="15.75" customHeight="1">
      <c r="B5298" s="32" t="inlineStr">
        <is>
          <t>1.4</t>
        </is>
      </c>
      <c r="C5298" s="32" t="n">
        <v>8714199</v>
      </c>
      <c r="D5298" s="58" t="inlineStr">
        <is>
          <t>CAMBIO DE PURGADOR DE FRENOS</t>
        </is>
      </c>
      <c r="E5298" s="34" t="inlineStr">
        <is>
          <t>cambio de purgador de frenos</t>
        </is>
      </c>
      <c r="F5298" s="32" t="inlineStr">
        <is>
          <t>Unidad</t>
        </is>
      </c>
      <c r="G5298" s="35" t="inlineStr">
        <is>
          <t>suministro</t>
        </is>
      </c>
      <c r="H5298" s="159" t="n">
        <v>165394</v>
      </c>
      <c r="I5298" s="37" t="n">
        <v>158.91</v>
      </c>
      <c r="J5298" s="37" t="n">
        <v>151.76</v>
      </c>
      <c r="K5298" s="160">
        <f>H5298*(I5298/J5298)</f>
        <v/>
      </c>
      <c r="L5298" s="159" t="n">
        <v>329959.4753</v>
      </c>
      <c r="M5298" s="159" t="n">
        <v>320349</v>
      </c>
      <c r="N5298" s="159" t="n">
        <v>345976.92</v>
      </c>
      <c r="O5298" s="162">
        <f>MIN(K5298,L5298,M5298,N5298)</f>
        <v/>
      </c>
      <c r="P5298" s="162">
        <f>MAX(K5298,L5298,M5298,N5298)</f>
        <v/>
      </c>
      <c r="Q5298" s="162">
        <f>MEDIAN(K5298,L5298,M5298,N5298)</f>
        <v/>
      </c>
      <c r="R5298" s="162">
        <f>AVERAGE(K5298,L5298,M5298,N5298)</f>
        <v/>
      </c>
      <c r="S5298" s="162">
        <f>AVERAGE(O5298,Q5298)</f>
        <v/>
      </c>
      <c r="T5298" s="162">
        <f>AVERAGE(P5298,Q5298)</f>
        <v/>
      </c>
      <c r="U5298" s="41">
        <f>STDEVA(K5298,L5298,M5298,N5298)</f>
        <v/>
      </c>
      <c r="V5298" s="42">
        <f>U5298/Q5298</f>
        <v/>
      </c>
      <c r="W5298" s="43">
        <f>IF(X5298=O5298,"MENOR",IF(X5298=S5298,"PROM[MEN-MED]","PROMEDIO"))</f>
        <v/>
      </c>
      <c r="X5298" s="163">
        <f>IF(V5298&lt;=300%,O5298,IF(AND(V5298&gt;100%,V5298&lt;=150%),S5298,R5298))</f>
        <v/>
      </c>
      <c r="Y5298" s="162">
        <f>ROUND(X5298,0)</f>
        <v/>
      </c>
    </row>
    <row r="5299" ht="15.75" customHeight="1">
      <c r="B5299" s="32" t="inlineStr">
        <is>
          <t>1.5</t>
        </is>
      </c>
      <c r="C5299" s="32" t="n">
        <v>8714199</v>
      </c>
      <c r="D5299" s="58" t="inlineStr">
        <is>
          <t>CAMBIO DE JUEGO PASTILLAS DELANTERAS</t>
        </is>
      </c>
      <c r="E5299" s="56" t="inlineStr">
        <is>
          <t>cambio de juego pastillas delanteras</t>
        </is>
      </c>
      <c r="F5299" s="32" t="inlineStr">
        <is>
          <t>Juego</t>
        </is>
      </c>
      <c r="G5299" s="35" t="inlineStr">
        <is>
          <t>suministro</t>
        </is>
      </c>
      <c r="H5299" s="159" t="n">
        <v>257586</v>
      </c>
      <c r="I5299" s="37" t="n">
        <v>158.91</v>
      </c>
      <c r="J5299" s="37" t="n">
        <v>151.76</v>
      </c>
      <c r="K5299" s="160">
        <f>H5299*(I5299/J5299)</f>
        <v/>
      </c>
      <c r="L5299" s="159" t="n">
        <v>342773.7047</v>
      </c>
      <c r="M5299" s="159" t="n">
        <v>332790</v>
      </c>
      <c r="N5299" s="159" t="n">
        <v>359413.2</v>
      </c>
      <c r="O5299" s="162">
        <f>MIN(K5299,L5299,M5299,N5299)</f>
        <v/>
      </c>
      <c r="P5299" s="162">
        <f>MAX(K5299,L5299,M5299,N5299)</f>
        <v/>
      </c>
      <c r="Q5299" s="162">
        <f>MEDIAN(K5299,L5299,M5299,N5299)</f>
        <v/>
      </c>
      <c r="R5299" s="162">
        <f>AVERAGE(K5299,L5299,M5299,N5299)</f>
        <v/>
      </c>
      <c r="S5299" s="162">
        <f>AVERAGE(O5299,Q5299)</f>
        <v/>
      </c>
      <c r="T5299" s="162">
        <f>AVERAGE(P5299,Q5299)</f>
        <v/>
      </c>
      <c r="U5299" s="41">
        <f>STDEVA(K5299,L5299,M5299,N5299)</f>
        <v/>
      </c>
      <c r="V5299" s="42">
        <f>U5299/Q5299</f>
        <v/>
      </c>
      <c r="W5299" s="43">
        <f>IF(X5299=O5299,"MENOR",IF(X5299=S5299,"PROM[MEN-MED]","PROMEDIO"))</f>
        <v/>
      </c>
      <c r="X5299" s="163">
        <f>IF(V5299&lt;=300%,O5299,IF(AND(V5299&gt;100%,V5299&lt;=150%),S5299,R5299))</f>
        <v/>
      </c>
      <c r="Y5299" s="162">
        <f>ROUND(X5299,0)</f>
        <v/>
      </c>
    </row>
    <row r="5300" ht="15.75" customHeight="1">
      <c r="B5300" s="32" t="inlineStr">
        <is>
          <t>1.6</t>
        </is>
      </c>
      <c r="C5300" s="32" t="n">
        <v>8714199</v>
      </c>
      <c r="D5300" s="58" t="inlineStr">
        <is>
          <t>CAMBIO DE JUEGO PASTILLAS TRASERAS</t>
        </is>
      </c>
      <c r="E5300" s="56" t="inlineStr">
        <is>
          <t>cambio de juego pastillas traseras</t>
        </is>
      </c>
      <c r="F5300" s="32" t="inlineStr">
        <is>
          <t>Juego</t>
        </is>
      </c>
      <c r="G5300" s="35" t="inlineStr">
        <is>
          <t>suministro</t>
        </is>
      </c>
      <c r="H5300" s="159" t="n">
        <v>257586</v>
      </c>
      <c r="I5300" s="37" t="n">
        <v>158.91</v>
      </c>
      <c r="J5300" s="37" t="n">
        <v>151.76</v>
      </c>
      <c r="K5300" s="160">
        <f>H5300*(I5300/J5300)</f>
        <v/>
      </c>
      <c r="L5300" s="159" t="n">
        <v>333162.7649</v>
      </c>
      <c r="M5300" s="159" t="n">
        <v>323459</v>
      </c>
      <c r="N5300" s="159" t="n">
        <v>349335.72</v>
      </c>
      <c r="O5300" s="162">
        <f>MIN(K5300,L5300,M5300,N5300)</f>
        <v/>
      </c>
      <c r="P5300" s="162">
        <f>MAX(K5300,L5300,M5300,N5300)</f>
        <v/>
      </c>
      <c r="Q5300" s="162">
        <f>MEDIAN(K5300,L5300,M5300,N5300)</f>
        <v/>
      </c>
      <c r="R5300" s="162">
        <f>AVERAGE(K5300,L5300,M5300,N5300)</f>
        <v/>
      </c>
      <c r="S5300" s="162">
        <f>AVERAGE(O5300,Q5300)</f>
        <v/>
      </c>
      <c r="T5300" s="162">
        <f>AVERAGE(P5300,Q5300)</f>
        <v/>
      </c>
      <c r="U5300" s="41">
        <f>STDEVA(K5300,L5300,M5300,N5300)</f>
        <v/>
      </c>
      <c r="V5300" s="42">
        <f>U5300/Q5300</f>
        <v/>
      </c>
      <c r="W5300" s="43">
        <f>IF(X5300=O5300,"MENOR",IF(X5300=S5300,"PROM[MEN-MED]","PROMEDIO"))</f>
        <v/>
      </c>
      <c r="X5300" s="163">
        <f>IF(V5300&lt;=300%,O5300,IF(AND(V5300&gt;100%,V5300&lt;=150%),S5300,R5300))</f>
        <v/>
      </c>
      <c r="Y5300" s="162">
        <f>ROUND(X5300,0)</f>
        <v/>
      </c>
    </row>
    <row r="5301" ht="15.75" customHeight="1">
      <c r="B5301" s="32" t="inlineStr">
        <is>
          <t>1.7</t>
        </is>
      </c>
      <c r="C5301" s="32" t="n">
        <v>8714199</v>
      </c>
      <c r="D5301" s="58" t="inlineStr">
        <is>
          <t>CAMBIO DE MORDAZA FRENO DELANTERO</t>
        </is>
      </c>
      <c r="E5301" s="34" t="inlineStr">
        <is>
          <t>cambio de mordaza freno delantero</t>
        </is>
      </c>
      <c r="F5301" s="32" t="inlineStr">
        <is>
          <t>Unidad</t>
        </is>
      </c>
      <c r="G5301" s="35" t="inlineStr">
        <is>
          <t>suministro</t>
        </is>
      </c>
      <c r="H5301" s="159" t="n">
        <v>204309</v>
      </c>
      <c r="I5301" s="37" t="n">
        <v>158.91</v>
      </c>
      <c r="J5301" s="37" t="n">
        <v>151.76</v>
      </c>
      <c r="K5301" s="160">
        <f>H5301*(I5301/J5301)</f>
        <v/>
      </c>
      <c r="L5301" s="159" t="n">
        <v>666325.5416999999</v>
      </c>
      <c r="M5301" s="159" t="n">
        <v>646918</v>
      </c>
      <c r="N5301" s="159" t="n">
        <v>698671.4399999999</v>
      </c>
      <c r="O5301" s="162">
        <f>MIN(K5301,L5301,M5301,N5301)</f>
        <v/>
      </c>
      <c r="P5301" s="162">
        <f>MAX(K5301,L5301,M5301,N5301)</f>
        <v/>
      </c>
      <c r="Q5301" s="162">
        <f>MEDIAN(K5301,L5301,M5301,N5301)</f>
        <v/>
      </c>
      <c r="R5301" s="162">
        <f>AVERAGE(K5301,L5301,M5301,N5301)</f>
        <v/>
      </c>
      <c r="S5301" s="162">
        <f>AVERAGE(O5301,Q5301)</f>
        <v/>
      </c>
      <c r="T5301" s="162">
        <f>AVERAGE(P5301,Q5301)</f>
        <v/>
      </c>
      <c r="U5301" s="41">
        <f>STDEVA(K5301,L5301,M5301,N5301)</f>
        <v/>
      </c>
      <c r="V5301" s="42">
        <f>U5301/Q5301</f>
        <v/>
      </c>
      <c r="W5301" s="43">
        <f>IF(X5301=O5301,"MENOR",IF(X5301=S5301,"PROM[MEN-MED]","PROMEDIO"))</f>
        <v/>
      </c>
      <c r="X5301" s="163">
        <f>IF(V5301&lt;=300%,O5301,IF(AND(V5301&gt;100%,V5301&lt;=150%),S5301,R5301))</f>
        <v/>
      </c>
      <c r="Y5301" s="162">
        <f>ROUND(X5301,0)</f>
        <v/>
      </c>
    </row>
    <row r="5302" ht="15.75" customHeight="1">
      <c r="B5302" s="32" t="inlineStr">
        <is>
          <t>1.8</t>
        </is>
      </c>
      <c r="C5302" s="32" t="n">
        <v>8714199</v>
      </c>
      <c r="D5302" s="58" t="inlineStr">
        <is>
          <t>CAMBIO DE MORDAZA FRENO TRASERO</t>
        </is>
      </c>
      <c r="E5302" s="34" t="inlineStr">
        <is>
          <t>cambio de mordaza freno trasero</t>
        </is>
      </c>
      <c r="F5302" s="32" t="inlineStr">
        <is>
          <t>Unidad</t>
        </is>
      </c>
      <c r="G5302" s="35" t="inlineStr">
        <is>
          <t>suministro</t>
        </is>
      </c>
      <c r="H5302" s="159" t="n">
        <v>341868</v>
      </c>
      <c r="I5302" s="37" t="n">
        <v>158.91</v>
      </c>
      <c r="J5302" s="37" t="n">
        <v>151.76</v>
      </c>
      <c r="K5302" s="160">
        <f>H5302*(I5302/J5302)</f>
        <v/>
      </c>
      <c r="L5302" s="159" t="n">
        <v>685546.3741</v>
      </c>
      <c r="M5302" s="159" t="n">
        <v>665579</v>
      </c>
      <c r="N5302" s="159" t="n">
        <v>718825.3199999999</v>
      </c>
      <c r="O5302" s="162">
        <f>MIN(K5302,L5302,M5302,N5302)</f>
        <v/>
      </c>
      <c r="P5302" s="162">
        <f>MAX(K5302,L5302,M5302,N5302)</f>
        <v/>
      </c>
      <c r="Q5302" s="162">
        <f>MEDIAN(K5302,L5302,M5302,N5302)</f>
        <v/>
      </c>
      <c r="R5302" s="162">
        <f>AVERAGE(K5302,L5302,M5302,N5302)</f>
        <v/>
      </c>
      <c r="S5302" s="162">
        <f>AVERAGE(O5302,Q5302)</f>
        <v/>
      </c>
      <c r="T5302" s="162">
        <f>AVERAGE(P5302,Q5302)</f>
        <v/>
      </c>
      <c r="U5302" s="41">
        <f>STDEVA(K5302,L5302,M5302,N5302)</f>
        <v/>
      </c>
      <c r="V5302" s="42">
        <f>U5302/Q5302</f>
        <v/>
      </c>
      <c r="W5302" s="43">
        <f>IF(X5302=O5302,"MENOR",IF(X5302=S5302,"PROM[MEN-MED]","PROMEDIO"))</f>
        <v/>
      </c>
      <c r="X5302" s="163">
        <f>IF(V5302&lt;=300%,O5302,IF(AND(V5302&gt;100%,V5302&lt;=150%),S5302,R5302))</f>
        <v/>
      </c>
      <c r="Y5302" s="162">
        <f>ROUND(X5302,0)</f>
        <v/>
      </c>
    </row>
    <row r="5303" ht="15.75" customHeight="1">
      <c r="B5303" s="26" t="inlineStr">
        <is>
          <t>2.</t>
        </is>
      </c>
      <c r="C5303" s="142" t="inlineStr">
        <is>
          <t>SISTEMA DE SUSPENSIÓN</t>
        </is>
      </c>
      <c r="H5303" s="157" t="n"/>
      <c r="I5303" s="29" t="n"/>
      <c r="J5303" s="29" t="n"/>
      <c r="K5303" s="157" t="n"/>
      <c r="L5303" s="157" t="n"/>
      <c r="M5303" s="157" t="n"/>
      <c r="N5303" s="157" t="n"/>
      <c r="O5303" s="29" t="n"/>
      <c r="P5303" s="29" t="n"/>
      <c r="Q5303" s="29" t="n"/>
      <c r="R5303" s="29" t="n"/>
      <c r="S5303" s="29" t="n"/>
      <c r="T5303" s="29" t="n"/>
      <c r="U5303" s="29" t="n"/>
      <c r="V5303" s="75" t="n"/>
      <c r="W5303" s="29" t="n"/>
      <c r="X5303" s="29" t="n"/>
      <c r="Y5303" s="29" t="n"/>
    </row>
    <row r="5304" ht="15.75" customHeight="1">
      <c r="B5304" s="32" t="inlineStr">
        <is>
          <t>2.1</t>
        </is>
      </c>
      <c r="C5304" s="32" t="n">
        <v>8714199</v>
      </c>
      <c r="D5304" s="59" t="inlineStr">
        <is>
          <t>CAMBIO DE BARRA ESTABILIZADORA DELANTERA</t>
        </is>
      </c>
      <c r="E5304" s="34" t="inlineStr">
        <is>
          <t>cambio de barra estabilizadora delantera</t>
        </is>
      </c>
      <c r="F5304" s="32" t="inlineStr">
        <is>
          <t>Unidad</t>
        </is>
      </c>
      <c r="G5304" s="35" t="inlineStr">
        <is>
          <t>suministro</t>
        </is>
      </c>
      <c r="H5304" s="159" t="n">
        <v>289730</v>
      </c>
      <c r="I5304" s="37" t="n">
        <v>158.91</v>
      </c>
      <c r="J5304" s="37" t="n">
        <v>151.76</v>
      </c>
      <c r="K5304" s="160">
        <f>H5304*(I5304/J5304)</f>
        <v/>
      </c>
      <c r="L5304" s="159" t="n">
        <v>514160.5511</v>
      </c>
      <c r="M5304" s="159" t="n">
        <v>499185</v>
      </c>
      <c r="N5304" s="159" t="n">
        <v>539119.8</v>
      </c>
      <c r="O5304" s="162">
        <f>MIN(K5304,L5304,M5304,N5304)</f>
        <v/>
      </c>
      <c r="P5304" s="162">
        <f>MAX(K5304,L5304,M5304,N5304)</f>
        <v/>
      </c>
      <c r="Q5304" s="162">
        <f>MEDIAN(K5304,L5304,M5304,N5304)</f>
        <v/>
      </c>
      <c r="R5304" s="162">
        <f>AVERAGE(K5304,L5304,M5304,N5304)</f>
        <v/>
      </c>
      <c r="S5304" s="162">
        <f>AVERAGE(O5304,Q5304)</f>
        <v/>
      </c>
      <c r="T5304" s="162">
        <f>AVERAGE(P5304,Q5304)</f>
        <v/>
      </c>
      <c r="U5304" s="41">
        <f>STDEVA(K5304,L5304,M5304,N5304)</f>
        <v/>
      </c>
      <c r="V5304" s="42">
        <f>U5304/Q5304</f>
        <v/>
      </c>
      <c r="W5304" s="43">
        <f>IF(X5304=O5304,"MENOR",IF(X5304=S5304,"PROM[MEN-MED]","PROMEDIO"))</f>
        <v/>
      </c>
      <c r="X5304" s="163">
        <f>IF(V5304&lt;=300%,O5304,IF(AND(V5304&gt;100%,V5304&lt;=150%),S5304,R5304))</f>
        <v/>
      </c>
      <c r="Y5304" s="162">
        <f>ROUND(X5304,0)</f>
        <v/>
      </c>
    </row>
    <row r="5305" ht="15.75" customHeight="1">
      <c r="B5305" s="32" t="inlineStr">
        <is>
          <t>2.2</t>
        </is>
      </c>
      <c r="C5305" s="32" t="n">
        <v>8714199</v>
      </c>
      <c r="D5305" s="59" t="inlineStr">
        <is>
          <t>CAMBIO DE BARRA ESTABILIZADORA TRASERA</t>
        </is>
      </c>
      <c r="E5305" s="34" t="inlineStr">
        <is>
          <t>cambio de barra estabilizadora trasera</t>
        </is>
      </c>
      <c r="F5305" s="32" t="inlineStr">
        <is>
          <t>Unidad</t>
        </is>
      </c>
      <c r="G5305" s="35" t="inlineStr">
        <is>
          <t>suministro</t>
        </is>
      </c>
      <c r="H5305" s="159" t="n">
        <v>386378</v>
      </c>
      <c r="I5305" s="37" t="n">
        <v>158.91</v>
      </c>
      <c r="J5305" s="37" t="n">
        <v>151.76</v>
      </c>
      <c r="K5305" s="160">
        <f>H5305*(I5305/J5305)</f>
        <v/>
      </c>
      <c r="L5305" s="159" t="n">
        <v>514160.5511</v>
      </c>
      <c r="M5305" s="159" t="n">
        <v>499185</v>
      </c>
      <c r="N5305" s="159" t="n">
        <v>539119.8</v>
      </c>
      <c r="O5305" s="162">
        <f>MIN(K5305,L5305,M5305,N5305)</f>
        <v/>
      </c>
      <c r="P5305" s="162">
        <f>MAX(K5305,L5305,M5305,N5305)</f>
        <v/>
      </c>
      <c r="Q5305" s="162">
        <f>MEDIAN(K5305,L5305,M5305,N5305)</f>
        <v/>
      </c>
      <c r="R5305" s="162">
        <f>AVERAGE(K5305,L5305,M5305,N5305)</f>
        <v/>
      </c>
      <c r="S5305" s="162">
        <f>AVERAGE(O5305,Q5305)</f>
        <v/>
      </c>
      <c r="T5305" s="162">
        <f>AVERAGE(P5305,Q5305)</f>
        <v/>
      </c>
      <c r="U5305" s="41">
        <f>STDEVA(K5305,L5305,M5305,N5305)</f>
        <v/>
      </c>
      <c r="V5305" s="42">
        <f>U5305/Q5305</f>
        <v/>
      </c>
      <c r="W5305" s="43">
        <f>IF(X5305=O5305,"MENOR",IF(X5305=S5305,"PROM[MEN-MED]","PROMEDIO"))</f>
        <v/>
      </c>
      <c r="X5305" s="163">
        <f>IF(V5305&lt;=300%,O5305,IF(AND(V5305&gt;100%,V5305&lt;=150%),S5305,R5305))</f>
        <v/>
      </c>
      <c r="Y5305" s="162">
        <f>ROUND(X5305,0)</f>
        <v/>
      </c>
    </row>
    <row r="5306" ht="15.75" customHeight="1">
      <c r="B5306" s="32" t="inlineStr">
        <is>
          <t>2.3</t>
        </is>
      </c>
      <c r="C5306" s="32" t="n">
        <v>8714199</v>
      </c>
      <c r="D5306" s="59" t="inlineStr">
        <is>
          <t>CAMBIO DE JUEGO BASES AMORTIGUADORES DELANTEROS</t>
        </is>
      </c>
      <c r="E5306" s="34" t="inlineStr">
        <is>
          <t>cambio de juego bases amortiguadores delanteros</t>
        </is>
      </c>
      <c r="F5306" s="32" t="inlineStr">
        <is>
          <t>Juego</t>
        </is>
      </c>
      <c r="G5306" s="35" t="inlineStr">
        <is>
          <t>suministro</t>
        </is>
      </c>
      <c r="H5306" s="159" t="n">
        <v>772757</v>
      </c>
      <c r="I5306" s="37" t="n">
        <v>158.91</v>
      </c>
      <c r="J5306" s="37" t="n">
        <v>151.76</v>
      </c>
      <c r="K5306" s="160">
        <f>H5306*(I5306/J5306)</f>
        <v/>
      </c>
      <c r="L5306" s="159" t="n">
        <v>999488.3066</v>
      </c>
      <c r="M5306" s="159" t="n">
        <v>970377</v>
      </c>
      <c r="N5306" s="159" t="n">
        <v>1048007.16</v>
      </c>
      <c r="O5306" s="162">
        <f>MIN(K5306,L5306,M5306,N5306)</f>
        <v/>
      </c>
      <c r="P5306" s="162">
        <f>MAX(K5306,L5306,M5306,N5306)</f>
        <v/>
      </c>
      <c r="Q5306" s="162">
        <f>MEDIAN(K5306,L5306,M5306,N5306)</f>
        <v/>
      </c>
      <c r="R5306" s="162">
        <f>AVERAGE(K5306,L5306,M5306,N5306)</f>
        <v/>
      </c>
      <c r="S5306" s="162">
        <f>AVERAGE(O5306,Q5306)</f>
        <v/>
      </c>
      <c r="T5306" s="162">
        <f>AVERAGE(P5306,Q5306)</f>
        <v/>
      </c>
      <c r="U5306" s="41">
        <f>STDEVA(K5306,L5306,M5306,N5306)</f>
        <v/>
      </c>
      <c r="V5306" s="42">
        <f>U5306/Q5306</f>
        <v/>
      </c>
      <c r="W5306" s="43">
        <f>IF(X5306=O5306,"MENOR",IF(X5306=S5306,"PROM[MEN-MED]","PROMEDIO"))</f>
        <v/>
      </c>
      <c r="X5306" s="163">
        <f>IF(V5306&lt;=300%,O5306,IF(AND(V5306&gt;100%,V5306&lt;=150%),S5306,R5306))</f>
        <v/>
      </c>
      <c r="Y5306" s="162">
        <f>ROUND(X5306,0)</f>
        <v/>
      </c>
    </row>
    <row r="5307" ht="15.75" customHeight="1">
      <c r="B5307" s="32" t="inlineStr">
        <is>
          <t>2.4</t>
        </is>
      </c>
      <c r="C5307" s="32" t="n">
        <v>8714199</v>
      </c>
      <c r="D5307" s="59" t="inlineStr">
        <is>
          <t>CAMBIO DE JUEGO AMORTIGUADOR DELANTEROS</t>
        </is>
      </c>
      <c r="E5307" s="34" t="inlineStr">
        <is>
          <t>cambio de juego amortiguador delanteros</t>
        </is>
      </c>
      <c r="F5307" s="32" t="inlineStr">
        <is>
          <t>Juego</t>
        </is>
      </c>
      <c r="G5307" s="35" t="inlineStr">
        <is>
          <t>suministro</t>
        </is>
      </c>
      <c r="H5307" s="159" t="n">
        <v>481952</v>
      </c>
      <c r="I5307" s="37" t="n">
        <v>158.91</v>
      </c>
      <c r="J5307" s="37" t="n">
        <v>151.76</v>
      </c>
      <c r="K5307" s="160">
        <f>H5307*(I5307/J5307)</f>
        <v/>
      </c>
      <c r="L5307" s="159" t="n">
        <v>999488.3066</v>
      </c>
      <c r="M5307" s="159" t="n">
        <v>970377</v>
      </c>
      <c r="N5307" s="159" t="n">
        <v>1048007.16</v>
      </c>
      <c r="O5307" s="162">
        <f>MIN(K5307,L5307,M5307,N5307)</f>
        <v/>
      </c>
      <c r="P5307" s="162">
        <f>MAX(K5307,L5307,M5307,N5307)</f>
        <v/>
      </c>
      <c r="Q5307" s="162">
        <f>MEDIAN(K5307,L5307,M5307,N5307)</f>
        <v/>
      </c>
      <c r="R5307" s="162">
        <f>AVERAGE(K5307,L5307,M5307,N5307)</f>
        <v/>
      </c>
      <c r="S5307" s="162">
        <f>AVERAGE(O5307,Q5307)</f>
        <v/>
      </c>
      <c r="T5307" s="162">
        <f>AVERAGE(P5307,Q5307)</f>
        <v/>
      </c>
      <c r="U5307" s="41">
        <f>STDEVA(K5307,L5307,M5307,N5307)</f>
        <v/>
      </c>
      <c r="V5307" s="42">
        <f>U5307/Q5307</f>
        <v/>
      </c>
      <c r="W5307" s="43">
        <f>IF(X5307=O5307,"MENOR",IF(X5307=S5307,"PROM[MEN-MED]","PROMEDIO"))</f>
        <v/>
      </c>
      <c r="X5307" s="163">
        <f>IF(V5307&lt;=300%,O5307,IF(AND(V5307&gt;100%,V5307&lt;=150%),S5307,R5307))</f>
        <v/>
      </c>
      <c r="Y5307" s="162">
        <f>ROUND(X5307,0)</f>
        <v/>
      </c>
    </row>
    <row r="5308" ht="15.75" customHeight="1">
      <c r="B5308" s="32" t="inlineStr">
        <is>
          <t>2.5</t>
        </is>
      </c>
      <c r="C5308" s="32" t="n">
        <v>8714199</v>
      </c>
      <c r="D5308" s="59" t="inlineStr">
        <is>
          <t>CAMBIO DE JUEGO AMORTIGUADORES TRASEROS</t>
        </is>
      </c>
      <c r="E5308" s="34" t="inlineStr">
        <is>
          <t>cambio de juego amortiguadores traseros</t>
        </is>
      </c>
      <c r="F5308" s="32" t="inlineStr">
        <is>
          <t>Juego</t>
        </is>
      </c>
      <c r="G5308" s="35" t="inlineStr">
        <is>
          <t>suministro</t>
        </is>
      </c>
      <c r="H5308" s="159" t="n">
        <v>339779</v>
      </c>
      <c r="I5308" s="37" t="n">
        <v>158.91</v>
      </c>
      <c r="J5308" s="37" t="n">
        <v>151.76</v>
      </c>
      <c r="K5308" s="160">
        <f>H5308*(I5308/J5308)</f>
        <v/>
      </c>
      <c r="L5308" s="159" t="n">
        <v>840915.6896</v>
      </c>
      <c r="M5308" s="159" t="n">
        <v>816423</v>
      </c>
      <c r="N5308" s="159" t="n">
        <v>881736.84</v>
      </c>
      <c r="O5308" s="162">
        <f>MIN(K5308,L5308,M5308,N5308)</f>
        <v/>
      </c>
      <c r="P5308" s="162">
        <f>MAX(K5308,L5308,M5308,N5308)</f>
        <v/>
      </c>
      <c r="Q5308" s="162">
        <f>MEDIAN(K5308,L5308,M5308,N5308)</f>
        <v/>
      </c>
      <c r="R5308" s="162">
        <f>AVERAGE(K5308,L5308,M5308,N5308)</f>
        <v/>
      </c>
      <c r="S5308" s="162">
        <f>AVERAGE(O5308,Q5308)</f>
        <v/>
      </c>
      <c r="T5308" s="162">
        <f>AVERAGE(P5308,Q5308)</f>
        <v/>
      </c>
      <c r="U5308" s="41">
        <f>STDEVA(K5308,L5308,M5308,N5308)</f>
        <v/>
      </c>
      <c r="V5308" s="42">
        <f>U5308/Q5308</f>
        <v/>
      </c>
      <c r="W5308" s="43">
        <f>IF(X5308=O5308,"MENOR",IF(X5308=S5308,"PROM[MEN-MED]","PROMEDIO"))</f>
        <v/>
      </c>
      <c r="X5308" s="163">
        <f>IF(V5308&lt;=300%,O5308,IF(AND(V5308&gt;100%,V5308&lt;=150%),S5308,R5308))</f>
        <v/>
      </c>
      <c r="Y5308" s="162">
        <f>ROUND(X5308,0)</f>
        <v/>
      </c>
    </row>
    <row r="5309" ht="15.75" customHeight="1">
      <c r="B5309" s="32" t="inlineStr">
        <is>
          <t>2.6</t>
        </is>
      </c>
      <c r="C5309" s="32" t="n">
        <v>8714199</v>
      </c>
      <c r="D5309" s="59" t="inlineStr">
        <is>
          <t>CAMBIO DE JUEGO BIELETAS (MUÑECOS) ESTABILIZADORA DELANTERA</t>
        </is>
      </c>
      <c r="E5309" s="34" t="inlineStr">
        <is>
          <t>cambio de juego bieletas (muñecos) estabilizadora delantera</t>
        </is>
      </c>
      <c r="F5309" s="32" t="inlineStr">
        <is>
          <t>Juego</t>
        </is>
      </c>
      <c r="G5309" s="35" t="inlineStr">
        <is>
          <t>suministro</t>
        </is>
      </c>
      <c r="H5309" s="159" t="n">
        <v>289401</v>
      </c>
      <c r="I5309" s="37" t="n">
        <v>158.91</v>
      </c>
      <c r="J5309" s="37" t="n">
        <v>151.76</v>
      </c>
      <c r="K5309" s="160">
        <f>H5309*(I5309/J5309)</f>
        <v/>
      </c>
      <c r="L5309" s="159" t="n">
        <v>499744.665</v>
      </c>
      <c r="M5309" s="159" t="n">
        <v>485189</v>
      </c>
      <c r="N5309" s="159" t="n">
        <v>524004.12</v>
      </c>
      <c r="O5309" s="162">
        <f>MIN(K5309,L5309,M5309,N5309)</f>
        <v/>
      </c>
      <c r="P5309" s="162">
        <f>MAX(K5309,L5309,M5309,N5309)</f>
        <v/>
      </c>
      <c r="Q5309" s="162">
        <f>MEDIAN(K5309,L5309,M5309,N5309)</f>
        <v/>
      </c>
      <c r="R5309" s="162">
        <f>AVERAGE(K5309,L5309,M5309,N5309)</f>
        <v/>
      </c>
      <c r="S5309" s="162">
        <f>AVERAGE(O5309,Q5309)</f>
        <v/>
      </c>
      <c r="T5309" s="162">
        <f>AVERAGE(P5309,Q5309)</f>
        <v/>
      </c>
      <c r="U5309" s="41">
        <f>STDEVA(K5309,L5309,M5309,N5309)</f>
        <v/>
      </c>
      <c r="V5309" s="42">
        <f>U5309/Q5309</f>
        <v/>
      </c>
      <c r="W5309" s="43">
        <f>IF(X5309=O5309,"MENOR",IF(X5309=S5309,"PROM[MEN-MED]","PROMEDIO"))</f>
        <v/>
      </c>
      <c r="X5309" s="163">
        <f>IF(V5309&lt;=300%,O5309,IF(AND(V5309&gt;100%,V5309&lt;=150%),S5309,R5309))</f>
        <v/>
      </c>
      <c r="Y5309" s="162">
        <f>ROUND(X5309,0)</f>
        <v/>
      </c>
    </row>
    <row r="5310" ht="15.75" customHeight="1">
      <c r="B5310" s="32" t="inlineStr">
        <is>
          <t>2.7</t>
        </is>
      </c>
      <c r="C5310" s="32" t="n">
        <v>8714199</v>
      </c>
      <c r="D5310" s="59" t="inlineStr">
        <is>
          <t>CAMBIO DE JUEGO BIELETAS (MUÑECOS) ESTABILIZADORA TRASERA</t>
        </is>
      </c>
      <c r="E5310" s="34" t="inlineStr">
        <is>
          <t>cambio de juego bieletas (muñecos) estabilizadora trasera</t>
        </is>
      </c>
      <c r="F5310" s="32" t="inlineStr">
        <is>
          <t>Juego</t>
        </is>
      </c>
      <c r="G5310" s="35" t="inlineStr">
        <is>
          <t>suministro</t>
        </is>
      </c>
      <c r="H5310" s="159" t="n">
        <v>386378</v>
      </c>
      <c r="I5310" s="37" t="n">
        <v>158.91</v>
      </c>
      <c r="J5310" s="37" t="n">
        <v>151.76</v>
      </c>
      <c r="K5310" s="160">
        <f>H5310*(I5310/J5310)</f>
        <v/>
      </c>
      <c r="L5310" s="159" t="n">
        <v>499744.665</v>
      </c>
      <c r="M5310" s="159" t="n">
        <v>485189</v>
      </c>
      <c r="N5310" s="159" t="n">
        <v>524004.12</v>
      </c>
      <c r="O5310" s="162">
        <f>MIN(K5310,L5310,M5310,N5310)</f>
        <v/>
      </c>
      <c r="P5310" s="162">
        <f>MAX(K5310,L5310,M5310,N5310)</f>
        <v/>
      </c>
      <c r="Q5310" s="162">
        <f>MEDIAN(K5310,L5310,M5310,N5310)</f>
        <v/>
      </c>
      <c r="R5310" s="162">
        <f>AVERAGE(K5310,L5310,M5310,N5310)</f>
        <v/>
      </c>
      <c r="S5310" s="162">
        <f>AVERAGE(O5310,Q5310)</f>
        <v/>
      </c>
      <c r="T5310" s="162">
        <f>AVERAGE(P5310,Q5310)</f>
        <v/>
      </c>
      <c r="U5310" s="41">
        <f>STDEVA(K5310,L5310,M5310,N5310)</f>
        <v/>
      </c>
      <c r="V5310" s="42">
        <f>U5310/Q5310</f>
        <v/>
      </c>
      <c r="W5310" s="43">
        <f>IF(X5310=O5310,"MENOR",IF(X5310=S5310,"PROM[MEN-MED]","PROMEDIO"))</f>
        <v/>
      </c>
      <c r="X5310" s="163">
        <f>IF(V5310&lt;=300%,O5310,IF(AND(V5310&gt;100%,V5310&lt;=150%),S5310,R5310))</f>
        <v/>
      </c>
      <c r="Y5310" s="162">
        <f>ROUND(X5310,0)</f>
        <v/>
      </c>
    </row>
    <row r="5311" ht="15.75" customHeight="1">
      <c r="B5311" s="32" t="inlineStr">
        <is>
          <t>2.8</t>
        </is>
      </c>
      <c r="C5311" s="32" t="n">
        <v>8714199</v>
      </c>
      <c r="D5311" s="59" t="inlineStr">
        <is>
          <t>CAMBIO DE JUEGO BUJES CENTRALES BARRA ESTABILIZADORA DELANTERA</t>
        </is>
      </c>
      <c r="E5311" s="34" t="inlineStr">
        <is>
          <t>cambio de juego bujes centrales barra estabilizadora delantera</t>
        </is>
      </c>
      <c r="F5311" s="32" t="inlineStr">
        <is>
          <t>Juego</t>
        </is>
      </c>
      <c r="G5311" s="35" t="inlineStr">
        <is>
          <t>suministro</t>
        </is>
      </c>
      <c r="H5311" s="159" t="n">
        <v>288792</v>
      </c>
      <c r="I5311" s="37" t="n">
        <v>158.91</v>
      </c>
      <c r="J5311" s="37" t="n">
        <v>151.76</v>
      </c>
      <c r="K5311" s="160">
        <f>H5311*(I5311/J5311)</f>
        <v/>
      </c>
      <c r="L5311" s="159" t="n">
        <v>499744.665</v>
      </c>
      <c r="M5311" s="159" t="n">
        <v>485189</v>
      </c>
      <c r="N5311" s="159" t="n">
        <v>524004.12</v>
      </c>
      <c r="O5311" s="162">
        <f>MIN(K5311,L5311,M5311,N5311)</f>
        <v/>
      </c>
      <c r="P5311" s="162">
        <f>MAX(K5311,L5311,M5311,N5311)</f>
        <v/>
      </c>
      <c r="Q5311" s="162">
        <f>MEDIAN(K5311,L5311,M5311,N5311)</f>
        <v/>
      </c>
      <c r="R5311" s="162">
        <f>AVERAGE(K5311,L5311,M5311,N5311)</f>
        <v/>
      </c>
      <c r="S5311" s="162">
        <f>AVERAGE(O5311,Q5311)</f>
        <v/>
      </c>
      <c r="T5311" s="162">
        <f>AVERAGE(P5311,Q5311)</f>
        <v/>
      </c>
      <c r="U5311" s="41">
        <f>STDEVA(K5311,L5311,M5311,N5311)</f>
        <v/>
      </c>
      <c r="V5311" s="42">
        <f>U5311/Q5311</f>
        <v/>
      </c>
      <c r="W5311" s="43">
        <f>IF(X5311=O5311,"MENOR",IF(X5311=S5311,"PROM[MEN-MED]","PROMEDIO"))</f>
        <v/>
      </c>
      <c r="X5311" s="163">
        <f>IF(V5311&lt;=300%,O5311,IF(AND(V5311&gt;100%,V5311&lt;=150%),S5311,R5311))</f>
        <v/>
      </c>
      <c r="Y5311" s="162">
        <f>ROUND(X5311,0)</f>
        <v/>
      </c>
    </row>
    <row r="5312" ht="15.75" customHeight="1">
      <c r="B5312" s="32" t="inlineStr">
        <is>
          <t>2.9</t>
        </is>
      </c>
      <c r="C5312" s="32" t="n">
        <v>8714199</v>
      </c>
      <c r="D5312" s="59" t="inlineStr">
        <is>
          <t>CAMBIO DE JUEGO BUJES CENTRALES BARRA ESTABILIZADORA TRASERA</t>
        </is>
      </c>
      <c r="E5312" s="34" t="inlineStr">
        <is>
          <t>cambio de juego bujes centrales barra estabilizadora trasera</t>
        </is>
      </c>
      <c r="F5312" s="32" t="inlineStr">
        <is>
          <t>Juego</t>
        </is>
      </c>
      <c r="G5312" s="35" t="inlineStr">
        <is>
          <t>suministro</t>
        </is>
      </c>
      <c r="H5312" s="159" t="n">
        <v>386378</v>
      </c>
      <c r="I5312" s="37" t="n">
        <v>158.91</v>
      </c>
      <c r="J5312" s="37" t="n">
        <v>151.76</v>
      </c>
      <c r="K5312" s="160">
        <f>H5312*(I5312/J5312)</f>
        <v/>
      </c>
      <c r="L5312" s="159" t="n">
        <v>514160.5511</v>
      </c>
      <c r="M5312" s="159" t="n">
        <v>499185</v>
      </c>
      <c r="N5312" s="159" t="n">
        <v>539119.8</v>
      </c>
      <c r="O5312" s="162">
        <f>MIN(K5312,L5312,M5312,N5312)</f>
        <v/>
      </c>
      <c r="P5312" s="162">
        <f>MAX(K5312,L5312,M5312,N5312)</f>
        <v/>
      </c>
      <c r="Q5312" s="162">
        <f>MEDIAN(K5312,L5312,M5312,N5312)</f>
        <v/>
      </c>
      <c r="R5312" s="162">
        <f>AVERAGE(K5312,L5312,M5312,N5312)</f>
        <v/>
      </c>
      <c r="S5312" s="162">
        <f>AVERAGE(O5312,Q5312)</f>
        <v/>
      </c>
      <c r="T5312" s="162">
        <f>AVERAGE(P5312,Q5312)</f>
        <v/>
      </c>
      <c r="U5312" s="41">
        <f>STDEVA(K5312,L5312,M5312,N5312)</f>
        <v/>
      </c>
      <c r="V5312" s="42">
        <f>U5312/Q5312</f>
        <v/>
      </c>
      <c r="W5312" s="43">
        <f>IF(X5312=O5312,"MENOR",IF(X5312=S5312,"PROM[MEN-MED]","PROMEDIO"))</f>
        <v/>
      </c>
      <c r="X5312" s="163">
        <f>IF(V5312&lt;=300%,O5312,IF(AND(V5312&gt;100%,V5312&lt;=150%),S5312,R5312))</f>
        <v/>
      </c>
      <c r="Y5312" s="162">
        <f>ROUND(X5312,0)</f>
        <v/>
      </c>
    </row>
    <row r="5313" ht="15.75" customHeight="1">
      <c r="B5313" s="32" t="inlineStr">
        <is>
          <t>2.10</t>
        </is>
      </c>
      <c r="C5313" s="32" t="n">
        <v>8714199</v>
      </c>
      <c r="D5313" s="59" t="inlineStr">
        <is>
          <t>CAMBIO DE ROTULA INFERIOR</t>
        </is>
      </c>
      <c r="E5313" s="34" t="inlineStr">
        <is>
          <t>cambio de rotula inferior</t>
        </is>
      </c>
      <c r="F5313" s="32" t="inlineStr">
        <is>
          <t>Unidad</t>
        </is>
      </c>
      <c r="G5313" s="35" t="inlineStr">
        <is>
          <t>suministro</t>
        </is>
      </c>
      <c r="H5313" s="159" t="n">
        <v>339081</v>
      </c>
      <c r="I5313" s="37" t="n">
        <v>158.91</v>
      </c>
      <c r="J5313" s="37" t="n">
        <v>151.76</v>
      </c>
      <c r="K5313" s="160">
        <f>H5313*(I5313/J5313)</f>
        <v/>
      </c>
      <c r="L5313" s="159" t="n">
        <v>679139.7711</v>
      </c>
      <c r="M5313" s="159" t="n">
        <v>659359</v>
      </c>
      <c r="N5313" s="159" t="n">
        <v>712107.72</v>
      </c>
      <c r="O5313" s="162">
        <f>MIN(K5313,L5313,M5313,N5313)</f>
        <v/>
      </c>
      <c r="P5313" s="162">
        <f>MAX(K5313,L5313,M5313,N5313)</f>
        <v/>
      </c>
      <c r="Q5313" s="162">
        <f>MEDIAN(K5313,L5313,M5313,N5313)</f>
        <v/>
      </c>
      <c r="R5313" s="162">
        <f>AVERAGE(K5313,L5313,M5313,N5313)</f>
        <v/>
      </c>
      <c r="S5313" s="162">
        <f>AVERAGE(O5313,Q5313)</f>
        <v/>
      </c>
      <c r="T5313" s="162">
        <f>AVERAGE(P5313,Q5313)</f>
        <v/>
      </c>
      <c r="U5313" s="41">
        <f>STDEVA(K5313,L5313,M5313,N5313)</f>
        <v/>
      </c>
      <c r="V5313" s="42">
        <f>U5313/Q5313</f>
        <v/>
      </c>
      <c r="W5313" s="43">
        <f>IF(X5313=O5313,"MENOR",IF(X5313=S5313,"PROM[MEN-MED]","PROMEDIO"))</f>
        <v/>
      </c>
      <c r="X5313" s="163">
        <f>IF(V5313&lt;=300%,O5313,IF(AND(V5313&gt;100%,V5313&lt;=150%),S5313,R5313))</f>
        <v/>
      </c>
      <c r="Y5313" s="162">
        <f>ROUND(X5313,0)</f>
        <v/>
      </c>
    </row>
    <row r="5314" ht="15.75" customHeight="1">
      <c r="B5314" s="32" t="inlineStr">
        <is>
          <t>2.11</t>
        </is>
      </c>
      <c r="C5314" s="32" t="n">
        <v>8714199</v>
      </c>
      <c r="D5314" s="59" t="inlineStr">
        <is>
          <t>CAMBIO DE TIJERA INFERIOR DELANTERA</t>
        </is>
      </c>
      <c r="E5314" s="34" t="inlineStr">
        <is>
          <t>cambio de tijera inferior delantera</t>
        </is>
      </c>
      <c r="F5314" s="32" t="inlineStr">
        <is>
          <t>Unidad</t>
        </is>
      </c>
      <c r="G5314" s="35" t="inlineStr">
        <is>
          <t>suministro</t>
        </is>
      </c>
      <c r="H5314" s="159" t="n">
        <v>340018</v>
      </c>
      <c r="I5314" s="37" t="n">
        <v>158.91</v>
      </c>
      <c r="J5314" s="37" t="n">
        <v>151.76</v>
      </c>
      <c r="K5314" s="160">
        <f>H5314*(I5314/J5314)</f>
        <v/>
      </c>
      <c r="L5314" s="159" t="n">
        <v>679139.7711</v>
      </c>
      <c r="M5314" s="159" t="n">
        <v>659359</v>
      </c>
      <c r="N5314" s="159" t="n">
        <v>712107.72</v>
      </c>
      <c r="O5314" s="162">
        <f>MIN(K5314,L5314,M5314,N5314)</f>
        <v/>
      </c>
      <c r="P5314" s="162">
        <f>MAX(K5314,L5314,M5314,N5314)</f>
        <v/>
      </c>
      <c r="Q5314" s="162">
        <f>MEDIAN(K5314,L5314,M5314,N5314)</f>
        <v/>
      </c>
      <c r="R5314" s="162">
        <f>AVERAGE(K5314,L5314,M5314,N5314)</f>
        <v/>
      </c>
      <c r="S5314" s="162">
        <f>AVERAGE(O5314,Q5314)</f>
        <v/>
      </c>
      <c r="T5314" s="162">
        <f>AVERAGE(P5314,Q5314)</f>
        <v/>
      </c>
      <c r="U5314" s="41">
        <f>STDEVA(K5314,L5314,M5314,N5314)</f>
        <v/>
      </c>
      <c r="V5314" s="42">
        <f>U5314/Q5314</f>
        <v/>
      </c>
      <c r="W5314" s="43">
        <f>IF(X5314=O5314,"MENOR",IF(X5314=S5314,"PROM[MEN-MED]","PROMEDIO"))</f>
        <v/>
      </c>
      <c r="X5314" s="163">
        <f>IF(V5314&lt;=300%,O5314,IF(AND(V5314&gt;100%,V5314&lt;=150%),S5314,R5314))</f>
        <v/>
      </c>
      <c r="Y5314" s="162">
        <f>ROUND(X5314,0)</f>
        <v/>
      </c>
    </row>
    <row r="5315" ht="15.75" customHeight="1">
      <c r="B5315" s="26" t="inlineStr">
        <is>
          <t>3.</t>
        </is>
      </c>
      <c r="C5315" s="142" t="inlineStr">
        <is>
          <t>SISTEMA DE DIRECCIÓN</t>
        </is>
      </c>
      <c r="H5315" s="157" t="n"/>
      <c r="I5315" s="29" t="n"/>
      <c r="J5315" s="29" t="n"/>
      <c r="K5315" s="157" t="n"/>
      <c r="L5315" s="157" t="n"/>
      <c r="M5315" s="157" t="n"/>
      <c r="N5315" s="157" t="n"/>
      <c r="O5315" s="29" t="n"/>
      <c r="P5315" s="29" t="n"/>
      <c r="Q5315" s="29" t="n"/>
      <c r="R5315" s="29" t="n"/>
      <c r="S5315" s="29" t="n"/>
      <c r="T5315" s="29" t="n"/>
      <c r="U5315" s="29" t="n"/>
      <c r="V5315" s="75" t="n"/>
      <c r="W5315" s="29" t="n"/>
      <c r="X5315" s="29" t="n"/>
      <c r="Y5315" s="29" t="n"/>
    </row>
    <row r="5316" ht="15.75" customHeight="1">
      <c r="B5316" s="32" t="inlineStr">
        <is>
          <t>3.1</t>
        </is>
      </c>
      <c r="C5316" s="32" t="n">
        <v>8714199</v>
      </c>
      <c r="D5316" s="58" t="inlineStr">
        <is>
          <t xml:space="preserve">CAMBIO DE CONJUNTO DE LA BOMBA DE PALETAS </t>
        </is>
      </c>
      <c r="E5316" s="56" t="inlineStr">
        <is>
          <t xml:space="preserve">cambio de conjunto de la bomba de paletas </t>
        </is>
      </c>
      <c r="F5316" s="32" t="inlineStr">
        <is>
          <t>Unidad</t>
        </is>
      </c>
      <c r="G5316" s="35" t="inlineStr">
        <is>
          <t>suministro</t>
        </is>
      </c>
      <c r="H5316" s="159" t="n">
        <v>1094324</v>
      </c>
      <c r="I5316" s="37" t="n">
        <v>158.91</v>
      </c>
      <c r="J5316" s="37" t="n">
        <v>151.76</v>
      </c>
      <c r="K5316" s="160">
        <f>H5316*(I5316/J5316)</f>
        <v/>
      </c>
      <c r="L5316" s="159" t="n">
        <v>1371093.7716</v>
      </c>
      <c r="M5316" s="159" t="n">
        <v>1331159</v>
      </c>
      <c r="N5316" s="159" t="n">
        <v>1437651.72</v>
      </c>
      <c r="O5316" s="162">
        <f>MIN(K5316,L5316,M5316,N5316)</f>
        <v/>
      </c>
      <c r="P5316" s="162">
        <f>MAX(K5316,L5316,M5316,N5316)</f>
        <v/>
      </c>
      <c r="Q5316" s="162">
        <f>MEDIAN(K5316,L5316,M5316,N5316)</f>
        <v/>
      </c>
      <c r="R5316" s="162">
        <f>AVERAGE(K5316,L5316,M5316,N5316)</f>
        <v/>
      </c>
      <c r="S5316" s="162">
        <f>AVERAGE(O5316,Q5316)</f>
        <v/>
      </c>
      <c r="T5316" s="162">
        <f>AVERAGE(P5316,Q5316)</f>
        <v/>
      </c>
      <c r="U5316" s="41">
        <f>STDEVA(K5316,L5316,M5316,N5316)</f>
        <v/>
      </c>
      <c r="V5316" s="42">
        <f>U5316/Q5316</f>
        <v/>
      </c>
      <c r="W5316" s="43">
        <f>IF(X5316=O5316,"MENOR",IF(X5316=S5316,"PROM[MEN-MED]","PROMEDIO"))</f>
        <v/>
      </c>
      <c r="X5316" s="163">
        <f>IF(V5316&lt;=300%,O5316,IF(AND(V5316&gt;100%,V5316&lt;=150%),S5316,R5316))</f>
        <v/>
      </c>
      <c r="Y5316" s="162">
        <f>ROUND(X5316,0)</f>
        <v/>
      </c>
    </row>
    <row r="5317" ht="15.75" customHeight="1">
      <c r="B5317" s="32" t="inlineStr">
        <is>
          <t>3.2</t>
        </is>
      </c>
      <c r="C5317" s="32" t="n">
        <v>8714199</v>
      </c>
      <c r="D5317" s="59" t="inlineStr">
        <is>
          <t xml:space="preserve">CAMBIO DE TUBO DE ALIMENTACION DE PRESION DE LA BOMBA </t>
        </is>
      </c>
      <c r="E5317" s="34" t="inlineStr">
        <is>
          <t xml:space="preserve">cambio de tubo de alimentacion de presion de la bomba </t>
        </is>
      </c>
      <c r="F5317" s="32" t="inlineStr">
        <is>
          <t>Juego</t>
        </is>
      </c>
      <c r="G5317" s="35" t="inlineStr">
        <is>
          <t>suministro</t>
        </is>
      </c>
      <c r="H5317" s="159" t="n">
        <v>410372</v>
      </c>
      <c r="I5317" s="37" t="n">
        <v>158.91</v>
      </c>
      <c r="J5317" s="37" t="n">
        <v>151.76</v>
      </c>
      <c r="K5317" s="160">
        <f>H5317*(I5317/J5317)</f>
        <v/>
      </c>
      <c r="L5317" s="159" t="n">
        <v>499744.665</v>
      </c>
      <c r="M5317" s="159" t="n">
        <v>485189</v>
      </c>
      <c r="N5317" s="159" t="n">
        <v>524004.12</v>
      </c>
      <c r="O5317" s="162">
        <f>MIN(K5317,L5317,M5317,N5317)</f>
        <v/>
      </c>
      <c r="P5317" s="162">
        <f>MAX(K5317,L5317,M5317,N5317)</f>
        <v/>
      </c>
      <c r="Q5317" s="162">
        <f>MEDIAN(K5317,L5317,M5317,N5317)</f>
        <v/>
      </c>
      <c r="R5317" s="162">
        <f>AVERAGE(K5317,L5317,M5317,N5317)</f>
        <v/>
      </c>
      <c r="S5317" s="162">
        <f>AVERAGE(O5317,Q5317)</f>
        <v/>
      </c>
      <c r="T5317" s="162">
        <f>AVERAGE(P5317,Q5317)</f>
        <v/>
      </c>
      <c r="U5317" s="41">
        <f>STDEVA(K5317,L5317,M5317,N5317)</f>
        <v/>
      </c>
      <c r="V5317" s="42">
        <f>U5317/Q5317</f>
        <v/>
      </c>
      <c r="W5317" s="43">
        <f>IF(X5317=O5317,"MENOR",IF(X5317=S5317,"PROM[MEN-MED]","PROMEDIO"))</f>
        <v/>
      </c>
      <c r="X5317" s="163">
        <f>IF(V5317&lt;=300%,O5317,IF(AND(V5317&gt;100%,V5317&lt;=150%),S5317,R5317))</f>
        <v/>
      </c>
      <c r="Y5317" s="162">
        <f>ROUND(X5317,0)</f>
        <v/>
      </c>
    </row>
    <row r="5318" ht="15.75" customHeight="1">
      <c r="B5318" s="32" t="inlineStr">
        <is>
          <t>3.3</t>
        </is>
      </c>
      <c r="C5318" s="32" t="n">
        <v>8714199</v>
      </c>
      <c r="D5318" s="58" t="inlineStr">
        <is>
          <t xml:space="preserve">CAMBIO DE MANGUERA DEL DEPOSITO DE ACEITE A LA BOMBA </t>
        </is>
      </c>
      <c r="E5318" s="56" t="inlineStr">
        <is>
          <t xml:space="preserve">cambio de manguera del deposito de aceite a la bomba </t>
        </is>
      </c>
      <c r="F5318" s="32" t="inlineStr">
        <is>
          <t>Unidad</t>
        </is>
      </c>
      <c r="G5318" s="35" t="inlineStr">
        <is>
          <t>suministro</t>
        </is>
      </c>
      <c r="H5318" s="159" t="n">
        <v>273581</v>
      </c>
      <c r="I5318" s="37" t="n">
        <v>158.91</v>
      </c>
      <c r="J5318" s="37" t="n">
        <v>151.76</v>
      </c>
      <c r="K5318" s="160">
        <f>H5318*(I5318/J5318)</f>
        <v/>
      </c>
      <c r="L5318" s="159" t="n">
        <v>336366.0664</v>
      </c>
      <c r="M5318" s="159" t="n">
        <v>326569</v>
      </c>
      <c r="N5318" s="159" t="n">
        <v>352694.52</v>
      </c>
      <c r="O5318" s="162">
        <f>MIN(K5318,L5318,M5318,N5318)</f>
        <v/>
      </c>
      <c r="P5318" s="162">
        <f>MAX(K5318,L5318,M5318,N5318)</f>
        <v/>
      </c>
      <c r="Q5318" s="162">
        <f>MEDIAN(K5318,L5318,M5318,N5318)</f>
        <v/>
      </c>
      <c r="R5318" s="162">
        <f>AVERAGE(K5318,L5318,M5318,N5318)</f>
        <v/>
      </c>
      <c r="S5318" s="162">
        <f>AVERAGE(O5318,Q5318)</f>
        <v/>
      </c>
      <c r="T5318" s="162">
        <f>AVERAGE(P5318,Q5318)</f>
        <v/>
      </c>
      <c r="U5318" s="41">
        <f>STDEVA(K5318,L5318,M5318,N5318)</f>
        <v/>
      </c>
      <c r="V5318" s="42">
        <f>U5318/Q5318</f>
        <v/>
      </c>
      <c r="W5318" s="43">
        <f>IF(X5318=O5318,"MENOR",IF(X5318=S5318,"PROM[MEN-MED]","PROMEDIO"))</f>
        <v/>
      </c>
      <c r="X5318" s="163">
        <f>IF(V5318&lt;=300%,O5318,IF(AND(V5318&gt;100%,V5318&lt;=150%),S5318,R5318))</f>
        <v/>
      </c>
      <c r="Y5318" s="162">
        <f>ROUND(X5318,0)</f>
        <v/>
      </c>
    </row>
    <row r="5319" ht="15.75" customHeight="1">
      <c r="B5319" s="32" t="inlineStr">
        <is>
          <t>3.4</t>
        </is>
      </c>
      <c r="C5319" s="32" t="n">
        <v>8714199</v>
      </c>
      <c r="D5319" s="59" t="inlineStr">
        <is>
          <t xml:space="preserve">CAMBIO DE CONJUNTO DE LA COLUMNA DE DIRECCION </t>
        </is>
      </c>
      <c r="E5319" s="34" t="inlineStr">
        <is>
          <t xml:space="preserve">cambio de conjunto de la columna de direccion </t>
        </is>
      </c>
      <c r="F5319" s="32" t="inlineStr">
        <is>
          <t>Unidad</t>
        </is>
      </c>
      <c r="G5319" s="35" t="inlineStr">
        <is>
          <t>suministro</t>
        </is>
      </c>
      <c r="H5319" s="159" t="n">
        <v>943968</v>
      </c>
      <c r="I5319" s="37" t="n">
        <v>158.91</v>
      </c>
      <c r="J5319" s="37" t="n">
        <v>151.76</v>
      </c>
      <c r="K5319" s="160">
        <f>H5319*(I5319/J5319)</f>
        <v/>
      </c>
      <c r="L5319" s="159" t="n">
        <v>1154857.634</v>
      </c>
      <c r="M5319" s="159" t="n">
        <v>1121221</v>
      </c>
      <c r="N5319" s="159" t="n">
        <v>1210918.68</v>
      </c>
      <c r="O5319" s="162">
        <f>MIN(K5319,L5319,M5319,N5319)</f>
        <v/>
      </c>
      <c r="P5319" s="162">
        <f>MAX(K5319,L5319,M5319,N5319)</f>
        <v/>
      </c>
      <c r="Q5319" s="162">
        <f>MEDIAN(K5319,L5319,M5319,N5319)</f>
        <v/>
      </c>
      <c r="R5319" s="162">
        <f>AVERAGE(K5319,L5319,M5319,N5319)</f>
        <v/>
      </c>
      <c r="S5319" s="162">
        <f>AVERAGE(O5319,Q5319)</f>
        <v/>
      </c>
      <c r="T5319" s="162">
        <f>AVERAGE(P5319,Q5319)</f>
        <v/>
      </c>
      <c r="U5319" s="41">
        <f>STDEVA(K5319,L5319,M5319,N5319)</f>
        <v/>
      </c>
      <c r="V5319" s="42">
        <f>U5319/Q5319</f>
        <v/>
      </c>
      <c r="W5319" s="43">
        <f>IF(X5319=O5319,"MENOR",IF(X5319=S5319,"PROM[MEN-MED]","PROMEDIO"))</f>
        <v/>
      </c>
      <c r="X5319" s="163">
        <f>IF(V5319&lt;=300%,O5319,IF(AND(V5319&gt;100%,V5319&lt;=150%),S5319,R5319))</f>
        <v/>
      </c>
      <c r="Y5319" s="162">
        <f>ROUND(X5319,0)</f>
        <v/>
      </c>
    </row>
    <row r="5320" ht="15.75" customHeight="1">
      <c r="B5320" s="32" t="inlineStr">
        <is>
          <t>3.5</t>
        </is>
      </c>
      <c r="C5320" s="32" t="n">
        <v>8714199</v>
      </c>
      <c r="D5320" s="59" t="inlineStr">
        <is>
          <t>CAMBIO DE CONJUNTO DEL JUEGO DE INTERRUPTORES CON SUBCONJUNTO DEL CABLE ESPIRAL</t>
        </is>
      </c>
      <c r="E5320" s="56" t="inlineStr">
        <is>
          <t>cambio de conjunto del juego de interruptores con subconjunto del cable espiral</t>
        </is>
      </c>
      <c r="F5320" s="32" t="inlineStr">
        <is>
          <t>Juego</t>
        </is>
      </c>
      <c r="G5320" s="35" t="inlineStr">
        <is>
          <t>suministro</t>
        </is>
      </c>
      <c r="H5320" s="159" t="n">
        <v>410372</v>
      </c>
      <c r="I5320" s="37" t="n">
        <v>158.91</v>
      </c>
      <c r="J5320" s="37" t="n">
        <v>151.76</v>
      </c>
      <c r="K5320" s="160">
        <f>H5320*(I5320/J5320)</f>
        <v/>
      </c>
      <c r="L5320" s="159" t="n">
        <v>494938.6953</v>
      </c>
      <c r="M5320" s="159" t="n">
        <v>480523</v>
      </c>
      <c r="N5320" s="159" t="n">
        <v>518964.84</v>
      </c>
      <c r="O5320" s="162">
        <f>MIN(K5320,L5320,M5320,N5320)</f>
        <v/>
      </c>
      <c r="P5320" s="162">
        <f>MAX(K5320,L5320,M5320,N5320)</f>
        <v/>
      </c>
      <c r="Q5320" s="162">
        <f>MEDIAN(K5320,L5320,M5320,N5320)</f>
        <v/>
      </c>
      <c r="R5320" s="162">
        <f>AVERAGE(K5320,L5320,M5320,N5320)</f>
        <v/>
      </c>
      <c r="S5320" s="162">
        <f>AVERAGE(O5320,Q5320)</f>
        <v/>
      </c>
      <c r="T5320" s="162">
        <f>AVERAGE(P5320,Q5320)</f>
        <v/>
      </c>
      <c r="U5320" s="41">
        <f>STDEVA(K5320,L5320,M5320,N5320)</f>
        <v/>
      </c>
      <c r="V5320" s="42">
        <f>U5320/Q5320</f>
        <v/>
      </c>
      <c r="W5320" s="43">
        <f>IF(X5320=O5320,"MENOR",IF(X5320=S5320,"PROM[MEN-MED]","PROMEDIO"))</f>
        <v/>
      </c>
      <c r="X5320" s="163">
        <f>IF(V5320&lt;=300%,O5320,IF(AND(V5320&gt;100%,V5320&lt;=150%),S5320,R5320))</f>
        <v/>
      </c>
      <c r="Y5320" s="162">
        <f>ROUND(X5320,0)</f>
        <v/>
      </c>
    </row>
    <row r="5321" ht="15.75" customHeight="1">
      <c r="B5321" s="32" t="inlineStr">
        <is>
          <t>3.6</t>
        </is>
      </c>
      <c r="C5321" s="32" t="n">
        <v>8714199</v>
      </c>
      <c r="D5321" s="59" t="inlineStr">
        <is>
          <t xml:space="preserve">CAMBIO DE CONJUNTO DEL EJE INTERMEDIO DE DIRECCION </t>
        </is>
      </c>
      <c r="E5321" s="56" t="inlineStr">
        <is>
          <t xml:space="preserve">cambio de conjunto del eje intermedio de direccion </t>
        </is>
      </c>
      <c r="F5321" s="32" t="inlineStr">
        <is>
          <t>Unidad</t>
        </is>
      </c>
      <c r="G5321" s="35" t="inlineStr">
        <is>
          <t>suministro</t>
        </is>
      </c>
      <c r="H5321" s="159" t="n">
        <v>957534</v>
      </c>
      <c r="I5321" s="37" t="n">
        <v>158.91</v>
      </c>
      <c r="J5321" s="37" t="n">
        <v>151.76</v>
      </c>
      <c r="K5321" s="160">
        <f>H5321*(I5321/J5321)</f>
        <v/>
      </c>
      <c r="L5321" s="159" t="n">
        <v>1154857.634</v>
      </c>
      <c r="M5321" s="159" t="n">
        <v>1121221</v>
      </c>
      <c r="N5321" s="159" t="n">
        <v>1210918.68</v>
      </c>
      <c r="O5321" s="162">
        <f>MIN(K5321,L5321,M5321,N5321)</f>
        <v/>
      </c>
      <c r="P5321" s="162">
        <f>MAX(K5321,L5321,M5321,N5321)</f>
        <v/>
      </c>
      <c r="Q5321" s="162">
        <f>MEDIAN(K5321,L5321,M5321,N5321)</f>
        <v/>
      </c>
      <c r="R5321" s="162">
        <f>AVERAGE(K5321,L5321,M5321,N5321)</f>
        <v/>
      </c>
      <c r="S5321" s="162">
        <f>AVERAGE(O5321,Q5321)</f>
        <v/>
      </c>
      <c r="T5321" s="162">
        <f>AVERAGE(P5321,Q5321)</f>
        <v/>
      </c>
      <c r="U5321" s="41">
        <f>STDEVA(K5321,L5321,M5321,N5321)</f>
        <v/>
      </c>
      <c r="V5321" s="42">
        <f>U5321/Q5321</f>
        <v/>
      </c>
      <c r="W5321" s="43">
        <f>IF(X5321=O5321,"MENOR",IF(X5321=S5321,"PROM[MEN-MED]","PROMEDIO"))</f>
        <v/>
      </c>
      <c r="X5321" s="163">
        <f>IF(V5321&lt;=300%,O5321,IF(AND(V5321&gt;100%,V5321&lt;=150%),S5321,R5321))</f>
        <v/>
      </c>
      <c r="Y5321" s="162">
        <f>ROUND(X5321,0)</f>
        <v/>
      </c>
    </row>
    <row r="5322" ht="15.75" customHeight="1">
      <c r="B5322" s="32" t="inlineStr">
        <is>
          <t>3.7</t>
        </is>
      </c>
      <c r="C5322" s="32" t="n">
        <v>8714199</v>
      </c>
      <c r="D5322" s="59" t="inlineStr">
        <is>
          <t xml:space="preserve">CAMBIO DE SUBCONJUNTO DE LA CUBIERTA DEL ORIFICIO DE LA COLUMNA DE DIRECCION </t>
        </is>
      </c>
      <c r="E5322" s="34" t="inlineStr">
        <is>
          <t xml:space="preserve">cambio de subconjunto de la cubierta del orificio de la columna de direccion </t>
        </is>
      </c>
      <c r="F5322" s="32" t="inlineStr">
        <is>
          <t>Unidad</t>
        </is>
      </c>
      <c r="G5322" s="35" t="inlineStr">
        <is>
          <t>suministro</t>
        </is>
      </c>
      <c r="H5322" s="159" t="n">
        <v>957534</v>
      </c>
      <c r="I5322" s="37" t="n">
        <v>158.91</v>
      </c>
      <c r="J5322" s="37" t="n">
        <v>151.76</v>
      </c>
      <c r="K5322" s="160">
        <f>H5322*(I5322/J5322)</f>
        <v/>
      </c>
      <c r="L5322" s="159" t="n">
        <v>1177282.7913</v>
      </c>
      <c r="M5322" s="159" t="n">
        <v>1142993</v>
      </c>
      <c r="N5322" s="159" t="n">
        <v>1234432.44</v>
      </c>
      <c r="O5322" s="162">
        <f>MIN(K5322,L5322,M5322,N5322)</f>
        <v/>
      </c>
      <c r="P5322" s="162">
        <f>MAX(K5322,L5322,M5322,N5322)</f>
        <v/>
      </c>
      <c r="Q5322" s="162">
        <f>MEDIAN(K5322,L5322,M5322,N5322)</f>
        <v/>
      </c>
      <c r="R5322" s="162">
        <f>AVERAGE(K5322,L5322,M5322,N5322)</f>
        <v/>
      </c>
      <c r="S5322" s="162">
        <f>AVERAGE(O5322,Q5322)</f>
        <v/>
      </c>
      <c r="T5322" s="162">
        <f>AVERAGE(P5322,Q5322)</f>
        <v/>
      </c>
      <c r="U5322" s="41">
        <f>STDEVA(K5322,L5322,M5322,N5322)</f>
        <v/>
      </c>
      <c r="V5322" s="42">
        <f>U5322/Q5322</f>
        <v/>
      </c>
      <c r="W5322" s="43">
        <f>IF(X5322=O5322,"MENOR",IF(X5322=S5322,"PROM[MEN-MED]","PROMEDIO"))</f>
        <v/>
      </c>
      <c r="X5322" s="163">
        <f>IF(V5322&lt;=300%,O5322,IF(AND(V5322&gt;100%,V5322&lt;=150%),S5322,R5322))</f>
        <v/>
      </c>
      <c r="Y5322" s="162">
        <f>ROUND(X5322,0)</f>
        <v/>
      </c>
    </row>
    <row r="5323" ht="15.75" customHeight="1">
      <c r="B5323" s="32" t="inlineStr">
        <is>
          <t>3.8</t>
        </is>
      </c>
      <c r="C5323" s="32" t="n">
        <v>8714199</v>
      </c>
      <c r="D5323" s="59" t="inlineStr">
        <is>
          <t>CAMBIO DE SUBCONJUNTO DEL EJE INTERMEDIO DE DIRECCION NO.2</t>
        </is>
      </c>
      <c r="E5323" s="34" t="inlineStr">
        <is>
          <t>cambio de subconjunto del eje intermedio de direccion no.2</t>
        </is>
      </c>
      <c r="F5323" s="32" t="inlineStr">
        <is>
          <t>Unidad</t>
        </is>
      </c>
      <c r="G5323" s="35" t="inlineStr">
        <is>
          <t>suministro</t>
        </is>
      </c>
      <c r="H5323" s="159" t="n">
        <v>957534</v>
      </c>
      <c r="I5323" s="37" t="n">
        <v>158.91</v>
      </c>
      <c r="J5323" s="37" t="n">
        <v>151.76</v>
      </c>
      <c r="K5323" s="160">
        <f>H5323*(I5323/J5323)</f>
        <v/>
      </c>
      <c r="L5323" s="159" t="n">
        <v>1177282.7913</v>
      </c>
      <c r="M5323" s="159" t="n">
        <v>1142993</v>
      </c>
      <c r="N5323" s="159" t="n">
        <v>1234432.44</v>
      </c>
      <c r="O5323" s="162">
        <f>MIN(K5323,L5323,M5323,N5323)</f>
        <v/>
      </c>
      <c r="P5323" s="162">
        <f>MAX(K5323,L5323,M5323,N5323)</f>
        <v/>
      </c>
      <c r="Q5323" s="162">
        <f>MEDIAN(K5323,L5323,M5323,N5323)</f>
        <v/>
      </c>
      <c r="R5323" s="162">
        <f>AVERAGE(K5323,L5323,M5323,N5323)</f>
        <v/>
      </c>
      <c r="S5323" s="162">
        <f>AVERAGE(O5323,Q5323)</f>
        <v/>
      </c>
      <c r="T5323" s="162">
        <f>AVERAGE(P5323,Q5323)</f>
        <v/>
      </c>
      <c r="U5323" s="41">
        <f>STDEVA(K5323,L5323,M5323,N5323)</f>
        <v/>
      </c>
      <c r="V5323" s="42">
        <f>U5323/Q5323</f>
        <v/>
      </c>
      <c r="W5323" s="43">
        <f>IF(X5323=O5323,"MENOR",IF(X5323=S5323,"PROM[MEN-MED]","PROMEDIO"))</f>
        <v/>
      </c>
      <c r="X5323" s="163">
        <f>IF(V5323&lt;=300%,O5323,IF(AND(V5323&gt;100%,V5323&lt;=150%),S5323,R5323))</f>
        <v/>
      </c>
      <c r="Y5323" s="162">
        <f>ROUND(X5323,0)</f>
        <v/>
      </c>
    </row>
    <row r="5324" ht="15.75" customHeight="1">
      <c r="B5324" s="32" t="inlineStr">
        <is>
          <t>3.9</t>
        </is>
      </c>
      <c r="C5324" s="32" t="n">
        <v>8714199</v>
      </c>
      <c r="D5324" s="59" t="inlineStr">
        <is>
          <t>CAMBIO DE SELENOIDE DE INTERBLOQUEO DE LA LLAVE</t>
        </is>
      </c>
      <c r="E5324" s="34" t="inlineStr">
        <is>
          <t>cambio de selenoide de interbloqueo de la llave</t>
        </is>
      </c>
      <c r="F5324" s="32" t="inlineStr">
        <is>
          <t>Unidad</t>
        </is>
      </c>
      <c r="G5324" s="35" t="inlineStr">
        <is>
          <t>suministro</t>
        </is>
      </c>
      <c r="H5324" s="159" t="n">
        <v>957534</v>
      </c>
      <c r="I5324" s="37" t="n">
        <v>158.91</v>
      </c>
      <c r="J5324" s="37" t="n">
        <v>151.76</v>
      </c>
      <c r="K5324" s="160">
        <f>H5324*(I5324/J5324)</f>
        <v/>
      </c>
      <c r="L5324" s="159" t="n">
        <v>1177282.7913</v>
      </c>
      <c r="M5324" s="159" t="n">
        <v>1142993</v>
      </c>
      <c r="N5324" s="159" t="n">
        <v>1234432.44</v>
      </c>
      <c r="O5324" s="162">
        <f>MIN(K5324,L5324,M5324,N5324)</f>
        <v/>
      </c>
      <c r="P5324" s="162">
        <f>MAX(K5324,L5324,M5324,N5324)</f>
        <v/>
      </c>
      <c r="Q5324" s="162">
        <f>MEDIAN(K5324,L5324,M5324,N5324)</f>
        <v/>
      </c>
      <c r="R5324" s="162">
        <f>AVERAGE(K5324,L5324,M5324,N5324)</f>
        <v/>
      </c>
      <c r="S5324" s="162">
        <f>AVERAGE(O5324,Q5324)</f>
        <v/>
      </c>
      <c r="T5324" s="162">
        <f>AVERAGE(P5324,Q5324)</f>
        <v/>
      </c>
      <c r="U5324" s="41">
        <f>STDEVA(K5324,L5324,M5324,N5324)</f>
        <v/>
      </c>
      <c r="V5324" s="42">
        <f>U5324/Q5324</f>
        <v/>
      </c>
      <c r="W5324" s="43">
        <f>IF(X5324=O5324,"MENOR",IF(X5324=S5324,"PROM[MEN-MED]","PROMEDIO"))</f>
        <v/>
      </c>
      <c r="X5324" s="163">
        <f>IF(V5324&lt;=300%,O5324,IF(AND(V5324&gt;100%,V5324&lt;=150%),S5324,R5324))</f>
        <v/>
      </c>
      <c r="Y5324" s="162">
        <f>ROUND(X5324,0)</f>
        <v/>
      </c>
    </row>
    <row r="5325" ht="15.75" customHeight="1">
      <c r="B5325" s="32" t="inlineStr">
        <is>
          <t>3.10</t>
        </is>
      </c>
      <c r="C5325" s="32" t="n">
        <v>8714199</v>
      </c>
      <c r="D5325" s="59" t="inlineStr">
        <is>
          <t xml:space="preserve">CAMBIO DE CABLE DEL SELENOIDE DE INTERBLOQUEO DE LA LLAVE </t>
        </is>
      </c>
      <c r="E5325" s="34" t="inlineStr">
        <is>
          <t xml:space="preserve">cambio de cable del selenoide de interbloqueo de la llave </t>
        </is>
      </c>
      <c r="F5325" s="32" t="inlineStr">
        <is>
          <t>Unidad</t>
        </is>
      </c>
      <c r="G5325" s="35" t="inlineStr">
        <is>
          <t>suministro</t>
        </is>
      </c>
      <c r="H5325" s="159" t="n">
        <v>410372</v>
      </c>
      <c r="I5325" s="37" t="n">
        <v>158.91</v>
      </c>
      <c r="J5325" s="37" t="n">
        <v>151.76</v>
      </c>
      <c r="K5325" s="160">
        <f>H5325*(I5325/J5325)</f>
        <v/>
      </c>
      <c r="L5325" s="159" t="n">
        <v>514160.5511</v>
      </c>
      <c r="M5325" s="159" t="n">
        <v>499185</v>
      </c>
      <c r="N5325" s="159" t="n">
        <v>539119.8</v>
      </c>
      <c r="O5325" s="162">
        <f>MIN(K5325,L5325,M5325,N5325)</f>
        <v/>
      </c>
      <c r="P5325" s="162">
        <f>MAX(K5325,L5325,M5325,N5325)</f>
        <v/>
      </c>
      <c r="Q5325" s="162">
        <f>MEDIAN(K5325,L5325,M5325,N5325)</f>
        <v/>
      </c>
      <c r="R5325" s="162">
        <f>AVERAGE(K5325,L5325,M5325,N5325)</f>
        <v/>
      </c>
      <c r="S5325" s="162">
        <f>AVERAGE(O5325,Q5325)</f>
        <v/>
      </c>
      <c r="T5325" s="162">
        <f>AVERAGE(P5325,Q5325)</f>
        <v/>
      </c>
      <c r="U5325" s="41">
        <f>STDEVA(K5325,L5325,M5325,N5325)</f>
        <v/>
      </c>
      <c r="V5325" s="42">
        <f>U5325/Q5325</f>
        <v/>
      </c>
      <c r="W5325" s="43">
        <f>IF(X5325=O5325,"MENOR",IF(X5325=S5325,"PROM[MEN-MED]","PROMEDIO"))</f>
        <v/>
      </c>
      <c r="X5325" s="163">
        <f>IF(V5325&lt;=300%,O5325,IF(AND(V5325&gt;100%,V5325&lt;=150%),S5325,R5325))</f>
        <v/>
      </c>
      <c r="Y5325" s="162">
        <f>ROUND(X5325,0)</f>
        <v/>
      </c>
    </row>
    <row r="5326" ht="15.75" customHeight="1">
      <c r="B5326" s="32" t="inlineStr">
        <is>
          <t>3.11</t>
        </is>
      </c>
      <c r="C5326" s="32" t="n">
        <v>8714199</v>
      </c>
      <c r="D5326" s="59" t="inlineStr">
        <is>
          <t xml:space="preserve">CAMBIO DE CONJUNTO DL INTERRUPTOR DE ENCENDIDO </t>
        </is>
      </c>
      <c r="E5326" s="34" t="inlineStr">
        <is>
          <t xml:space="preserve">cambio de conjunto dl interruptor de encendido </t>
        </is>
      </c>
      <c r="F5326" s="32" t="inlineStr">
        <is>
          <t>Unidad</t>
        </is>
      </c>
      <c r="G5326" s="35" t="inlineStr">
        <is>
          <t>suministro</t>
        </is>
      </c>
      <c r="H5326" s="159" t="n">
        <v>674909</v>
      </c>
      <c r="I5326" s="37" t="n">
        <v>158.91</v>
      </c>
      <c r="J5326" s="37" t="n">
        <v>151.76</v>
      </c>
      <c r="K5326" s="160">
        <f>H5326*(I5326/J5326)</f>
        <v/>
      </c>
      <c r="L5326" s="159" t="n">
        <v>848924.9727</v>
      </c>
      <c r="M5326" s="159" t="n">
        <v>824199</v>
      </c>
      <c r="N5326" s="159" t="n">
        <v>890134.92</v>
      </c>
      <c r="O5326" s="162">
        <f>MIN(K5326,L5326,M5326,N5326)</f>
        <v/>
      </c>
      <c r="P5326" s="162">
        <f>MAX(K5326,L5326,M5326,N5326)</f>
        <v/>
      </c>
      <c r="Q5326" s="162">
        <f>MEDIAN(K5326,L5326,M5326,N5326)</f>
        <v/>
      </c>
      <c r="R5326" s="162">
        <f>AVERAGE(K5326,L5326,M5326,N5326)</f>
        <v/>
      </c>
      <c r="S5326" s="162">
        <f>AVERAGE(O5326,Q5326)</f>
        <v/>
      </c>
      <c r="T5326" s="162">
        <f>AVERAGE(P5326,Q5326)</f>
        <v/>
      </c>
      <c r="U5326" s="41">
        <f>STDEVA(K5326,L5326,M5326,N5326)</f>
        <v/>
      </c>
      <c r="V5326" s="42">
        <f>U5326/Q5326</f>
        <v/>
      </c>
      <c r="W5326" s="43">
        <f>IF(X5326=O5326,"MENOR",IF(X5326=S5326,"PROM[MEN-MED]","PROMEDIO"))</f>
        <v/>
      </c>
      <c r="X5326" s="163">
        <f>IF(V5326&lt;=300%,O5326,IF(AND(V5326&gt;100%,V5326&lt;=150%),S5326,R5326))</f>
        <v/>
      </c>
      <c r="Y5326" s="162">
        <f>ROUND(X5326,0)</f>
        <v/>
      </c>
    </row>
    <row r="5327" ht="15.75" customHeight="1">
      <c r="B5327" s="32" t="inlineStr">
        <is>
          <t>3.12</t>
        </is>
      </c>
      <c r="C5327" s="32" t="n">
        <v>8714199</v>
      </c>
      <c r="D5327" s="59" t="inlineStr">
        <is>
          <t xml:space="preserve">CAMBIO DE CONJUNTO DEL INTERRUPTOR DE ADVERTENCIA DE DESBLOQUEO </t>
        </is>
      </c>
      <c r="E5327" s="34" t="inlineStr">
        <is>
          <t xml:space="preserve">cambio de conjunto del interruptor de advertencia de desbloqueo </t>
        </is>
      </c>
      <c r="F5327" s="32" t="inlineStr">
        <is>
          <t>Unidad</t>
        </is>
      </c>
      <c r="G5327" s="35" t="inlineStr">
        <is>
          <t>suministro</t>
        </is>
      </c>
      <c r="H5327" s="159" t="n">
        <v>674909</v>
      </c>
      <c r="I5327" s="37" t="n">
        <v>158.91</v>
      </c>
      <c r="J5327" s="37" t="n">
        <v>151.76</v>
      </c>
      <c r="K5327" s="160">
        <f>H5327*(I5327/J5327)</f>
        <v/>
      </c>
      <c r="L5327" s="159" t="n">
        <v>848924.9727</v>
      </c>
      <c r="M5327" s="159" t="n">
        <v>824199</v>
      </c>
      <c r="N5327" s="159" t="n">
        <v>890134.92</v>
      </c>
      <c r="O5327" s="162">
        <f>MIN(K5327,L5327,M5327,N5327)</f>
        <v/>
      </c>
      <c r="P5327" s="162">
        <f>MAX(K5327,L5327,M5327,N5327)</f>
        <v/>
      </c>
      <c r="Q5327" s="162">
        <f>MEDIAN(K5327,L5327,M5327,N5327)</f>
        <v/>
      </c>
      <c r="R5327" s="162">
        <f>AVERAGE(K5327,L5327,M5327,N5327)</f>
        <v/>
      </c>
      <c r="S5327" s="162">
        <f>AVERAGE(O5327,Q5327)</f>
        <v/>
      </c>
      <c r="T5327" s="162">
        <f>AVERAGE(P5327,Q5327)</f>
        <v/>
      </c>
      <c r="U5327" s="41">
        <f>STDEVA(K5327,L5327,M5327,N5327)</f>
        <v/>
      </c>
      <c r="V5327" s="42">
        <f>U5327/Q5327</f>
        <v/>
      </c>
      <c r="W5327" s="43">
        <f>IF(X5327=O5327,"MENOR",IF(X5327=S5327,"PROM[MEN-MED]","PROMEDIO"))</f>
        <v/>
      </c>
      <c r="X5327" s="163">
        <f>IF(V5327&lt;=300%,O5327,IF(AND(V5327&gt;100%,V5327&lt;=150%),S5327,R5327))</f>
        <v/>
      </c>
      <c r="Y5327" s="162">
        <f>ROUND(X5327,0)</f>
        <v/>
      </c>
    </row>
    <row r="5328" ht="15.75" customHeight="1">
      <c r="B5328" s="32" t="inlineStr">
        <is>
          <t>3.13</t>
        </is>
      </c>
      <c r="C5328" s="32" t="n">
        <v>8714199</v>
      </c>
      <c r="D5328" s="59" t="inlineStr">
        <is>
          <t xml:space="preserve">CAMBIO DE CONJUNTO DEL SOPORTE SUPERIOR DE LA COLUMNA DE DIRECCION </t>
        </is>
      </c>
      <c r="E5328" s="34" t="inlineStr">
        <is>
          <t xml:space="preserve">cambio de conjunto del soporte superior de la columna de direccion </t>
        </is>
      </c>
      <c r="F5328" s="32" t="inlineStr">
        <is>
          <t>Unidad</t>
        </is>
      </c>
      <c r="G5328" s="35" t="inlineStr">
        <is>
          <t>suministro</t>
        </is>
      </c>
      <c r="H5328" s="159" t="n">
        <v>674909</v>
      </c>
      <c r="I5328" s="37" t="n">
        <v>158.91</v>
      </c>
      <c r="J5328" s="37" t="n">
        <v>151.76</v>
      </c>
      <c r="K5328" s="160">
        <f>H5328*(I5328/J5328)</f>
        <v/>
      </c>
      <c r="L5328" s="159" t="n">
        <v>824898.1587</v>
      </c>
      <c r="M5328" s="159" t="n">
        <v>800872</v>
      </c>
      <c r="N5328" s="159" t="n">
        <v>864941.76</v>
      </c>
      <c r="O5328" s="162">
        <f>MIN(K5328,L5328,M5328,N5328)</f>
        <v/>
      </c>
      <c r="P5328" s="162">
        <f>MAX(K5328,L5328,M5328,N5328)</f>
        <v/>
      </c>
      <c r="Q5328" s="162">
        <f>MEDIAN(K5328,L5328,M5328,N5328)</f>
        <v/>
      </c>
      <c r="R5328" s="162">
        <f>AVERAGE(K5328,L5328,M5328,N5328)</f>
        <v/>
      </c>
      <c r="S5328" s="162">
        <f>AVERAGE(O5328,Q5328)</f>
        <v/>
      </c>
      <c r="T5328" s="162">
        <f>AVERAGE(P5328,Q5328)</f>
        <v/>
      </c>
      <c r="U5328" s="41">
        <f>STDEVA(K5328,L5328,M5328,N5328)</f>
        <v/>
      </c>
      <c r="V5328" s="42">
        <f>U5328/Q5328</f>
        <v/>
      </c>
      <c r="W5328" s="43">
        <f>IF(X5328=O5328,"MENOR",IF(X5328=S5328,"PROM[MEN-MED]","PROMEDIO"))</f>
        <v/>
      </c>
      <c r="X5328" s="163">
        <f>IF(V5328&lt;=300%,O5328,IF(AND(V5328&gt;100%,V5328&lt;=150%),S5328,R5328))</f>
        <v/>
      </c>
      <c r="Y5328" s="162">
        <f>ROUND(X5328,0)</f>
        <v/>
      </c>
    </row>
    <row r="5329" ht="15.75" customHeight="1">
      <c r="B5329" s="32" t="inlineStr">
        <is>
          <t>3.14</t>
        </is>
      </c>
      <c r="C5329" s="32" t="n">
        <v>8714199</v>
      </c>
      <c r="D5329" s="59" t="inlineStr">
        <is>
          <t>CAMBIO DE CONJUNTO DEL CILINDRO DE LA CERRADURA DEL INTERRUPTOR DE ENCENDIDO</t>
        </is>
      </c>
      <c r="E5329" s="34" t="inlineStr">
        <is>
          <t>cambio de conjunto del cilindro de la cerradura del interruptor de encendido</t>
        </is>
      </c>
      <c r="F5329" s="32" t="inlineStr">
        <is>
          <t>Unidad</t>
        </is>
      </c>
      <c r="G5329" s="35" t="inlineStr">
        <is>
          <t>suministro</t>
        </is>
      </c>
      <c r="H5329" s="159" t="n">
        <v>674909</v>
      </c>
      <c r="I5329" s="37" t="n">
        <v>158.91</v>
      </c>
      <c r="J5329" s="37" t="n">
        <v>151.76</v>
      </c>
      <c r="K5329" s="160">
        <f>H5329*(I5329/J5329)</f>
        <v/>
      </c>
      <c r="L5329" s="159" t="n">
        <v>832907.4418</v>
      </c>
      <c r="M5329" s="159" t="n">
        <v>808648</v>
      </c>
      <c r="N5329" s="159" t="n">
        <v>873339.84</v>
      </c>
      <c r="O5329" s="162">
        <f>MIN(K5329,L5329,M5329,N5329)</f>
        <v/>
      </c>
      <c r="P5329" s="162">
        <f>MAX(K5329,L5329,M5329,N5329)</f>
        <v/>
      </c>
      <c r="Q5329" s="162">
        <f>MEDIAN(K5329,L5329,M5329,N5329)</f>
        <v/>
      </c>
      <c r="R5329" s="162">
        <f>AVERAGE(K5329,L5329,M5329,N5329)</f>
        <v/>
      </c>
      <c r="S5329" s="162">
        <f>AVERAGE(O5329,Q5329)</f>
        <v/>
      </c>
      <c r="T5329" s="162">
        <f>AVERAGE(P5329,Q5329)</f>
        <v/>
      </c>
      <c r="U5329" s="41">
        <f>STDEVA(K5329,L5329,M5329,N5329)</f>
        <v/>
      </c>
      <c r="V5329" s="42">
        <f>U5329/Q5329</f>
        <v/>
      </c>
      <c r="W5329" s="43">
        <f>IF(X5329=O5329,"MENOR",IF(X5329=S5329,"PROM[MEN-MED]","PROMEDIO"))</f>
        <v/>
      </c>
      <c r="X5329" s="163">
        <f>IF(V5329&lt;=300%,O5329,IF(AND(V5329&gt;100%,V5329&lt;=150%),S5329,R5329))</f>
        <v/>
      </c>
      <c r="Y5329" s="162">
        <f>ROUND(X5329,0)</f>
        <v/>
      </c>
    </row>
    <row r="5330" ht="15.75" customHeight="1">
      <c r="B5330" s="32" t="inlineStr">
        <is>
          <t>3.15</t>
        </is>
      </c>
      <c r="C5330" s="32" t="n">
        <v>8714199</v>
      </c>
      <c r="D5330" s="59" t="inlineStr">
        <is>
          <t xml:space="preserve">CAMBIO DE CONJUNTO DEL VOLANTE </t>
        </is>
      </c>
      <c r="E5330" s="34" t="inlineStr">
        <is>
          <t xml:space="preserve">cambio de conjunto del volante </t>
        </is>
      </c>
      <c r="F5330" s="32" t="inlineStr">
        <is>
          <t>Unidad</t>
        </is>
      </c>
      <c r="G5330" s="35" t="inlineStr">
        <is>
          <t>suministro</t>
        </is>
      </c>
      <c r="H5330" s="159" t="n">
        <v>674909</v>
      </c>
      <c r="I5330" s="37" t="n">
        <v>158.91</v>
      </c>
      <c r="J5330" s="37" t="n">
        <v>151.76</v>
      </c>
      <c r="K5330" s="160">
        <f>H5330*(I5330/J5330)</f>
        <v/>
      </c>
      <c r="L5330" s="159" t="n">
        <v>832907.4418</v>
      </c>
      <c r="M5330" s="159" t="n">
        <v>808648</v>
      </c>
      <c r="N5330" s="159" t="n">
        <v>873339.84</v>
      </c>
      <c r="O5330" s="162">
        <f>MIN(K5330,L5330,M5330,N5330)</f>
        <v/>
      </c>
      <c r="P5330" s="162">
        <f>MAX(K5330,L5330,M5330,N5330)</f>
        <v/>
      </c>
      <c r="Q5330" s="162">
        <f>MEDIAN(K5330,L5330,M5330,N5330)</f>
        <v/>
      </c>
      <c r="R5330" s="162">
        <f>AVERAGE(K5330,L5330,M5330,N5330)</f>
        <v/>
      </c>
      <c r="S5330" s="162">
        <f>AVERAGE(O5330,Q5330)</f>
        <v/>
      </c>
      <c r="T5330" s="162">
        <f>AVERAGE(P5330,Q5330)</f>
        <v/>
      </c>
      <c r="U5330" s="41">
        <f>STDEVA(K5330,L5330,M5330,N5330)</f>
        <v/>
      </c>
      <c r="V5330" s="42">
        <f>U5330/Q5330</f>
        <v/>
      </c>
      <c r="W5330" s="43">
        <f>IF(X5330=O5330,"MENOR",IF(X5330=S5330,"PROM[MEN-MED]","PROMEDIO"))</f>
        <v/>
      </c>
      <c r="X5330" s="163">
        <f>IF(V5330&lt;=300%,O5330,IF(AND(V5330&gt;100%,V5330&lt;=150%),S5330,R5330))</f>
        <v/>
      </c>
      <c r="Y5330" s="162">
        <f>ROUND(X5330,0)</f>
        <v/>
      </c>
    </row>
    <row r="5331" ht="15.75" customHeight="1">
      <c r="B5331" s="32" t="inlineStr">
        <is>
          <t>3.16</t>
        </is>
      </c>
      <c r="C5331" s="32" t="n">
        <v>8714199</v>
      </c>
      <c r="D5331" s="59" t="inlineStr">
        <is>
          <t xml:space="preserve">CAMBIO DE INTERRUPTOR PRINCIPAL DE CONTROL DE LA VELOCIDAD DE CRUCERO </t>
        </is>
      </c>
      <c r="E5331" s="34" t="inlineStr">
        <is>
          <t xml:space="preserve">cambio de interruptor principal de control de la velocidad de crucero </t>
        </is>
      </c>
      <c r="F5331" s="32" t="inlineStr">
        <is>
          <t>Unidad</t>
        </is>
      </c>
      <c r="G5331" s="35" t="inlineStr">
        <is>
          <t>suministro</t>
        </is>
      </c>
      <c r="H5331" s="159" t="n">
        <v>674909</v>
      </c>
      <c r="I5331" s="37" t="n">
        <v>158.91</v>
      </c>
      <c r="J5331" s="37" t="n">
        <v>151.76</v>
      </c>
      <c r="K5331" s="160">
        <f>H5331*(I5331/J5331)</f>
        <v/>
      </c>
      <c r="L5331" s="159" t="n">
        <v>832907.4418</v>
      </c>
      <c r="M5331" s="159" t="n">
        <v>808648</v>
      </c>
      <c r="N5331" s="159" t="n">
        <v>873339.84</v>
      </c>
      <c r="O5331" s="162">
        <f>MIN(K5331,L5331,M5331,N5331)</f>
        <v/>
      </c>
      <c r="P5331" s="162">
        <f>MAX(K5331,L5331,M5331,N5331)</f>
        <v/>
      </c>
      <c r="Q5331" s="162">
        <f>MEDIAN(K5331,L5331,M5331,N5331)</f>
        <v/>
      </c>
      <c r="R5331" s="162">
        <f>AVERAGE(K5331,L5331,M5331,N5331)</f>
        <v/>
      </c>
      <c r="S5331" s="162">
        <f>AVERAGE(O5331,Q5331)</f>
        <v/>
      </c>
      <c r="T5331" s="162">
        <f>AVERAGE(P5331,Q5331)</f>
        <v/>
      </c>
      <c r="U5331" s="41">
        <f>STDEVA(K5331,L5331,M5331,N5331)</f>
        <v/>
      </c>
      <c r="V5331" s="42">
        <f>U5331/Q5331</f>
        <v/>
      </c>
      <c r="W5331" s="43">
        <f>IF(X5331=O5331,"MENOR",IF(X5331=S5331,"PROM[MEN-MED]","PROMEDIO"))</f>
        <v/>
      </c>
      <c r="X5331" s="163">
        <f>IF(V5331&lt;=300%,O5331,IF(AND(V5331&gt;100%,V5331&lt;=150%),S5331,R5331))</f>
        <v/>
      </c>
      <c r="Y5331" s="162">
        <f>ROUND(X5331,0)</f>
        <v/>
      </c>
    </row>
    <row r="5332" ht="15.75" customHeight="1">
      <c r="B5332" s="32" t="inlineStr">
        <is>
          <t>3.17</t>
        </is>
      </c>
      <c r="C5332" s="32" t="n">
        <v>8714199</v>
      </c>
      <c r="D5332" s="59" t="inlineStr">
        <is>
          <t xml:space="preserve">CAMBIO DE CONJUNTO DEL TUBO DE ALIMENTACION DE PRESION DE LA DIRECCION </t>
        </is>
      </c>
      <c r="E5332" s="34" t="inlineStr">
        <is>
          <t xml:space="preserve">cambio de conjunto del tubo de alimentacion de presion de la direccion </t>
        </is>
      </c>
      <c r="F5332" s="32" t="inlineStr">
        <is>
          <t>Unidad</t>
        </is>
      </c>
      <c r="G5332" s="35" t="inlineStr">
        <is>
          <t>suministro</t>
        </is>
      </c>
      <c r="H5332" s="159" t="n">
        <v>410372</v>
      </c>
      <c r="I5332" s="37" t="n">
        <v>158.91</v>
      </c>
      <c r="J5332" s="37" t="n">
        <v>151.76</v>
      </c>
      <c r="K5332" s="160">
        <f>H5332*(I5332/J5332)</f>
        <v/>
      </c>
      <c r="L5332" s="159" t="n">
        <v>509354.5695</v>
      </c>
      <c r="M5332" s="159" t="n">
        <v>494519</v>
      </c>
      <c r="N5332" s="159" t="n">
        <v>534080.52</v>
      </c>
      <c r="O5332" s="162">
        <f>MIN(K5332,L5332,M5332,N5332)</f>
        <v/>
      </c>
      <c r="P5332" s="162">
        <f>MAX(K5332,L5332,M5332,N5332)</f>
        <v/>
      </c>
      <c r="Q5332" s="162">
        <f>MEDIAN(K5332,L5332,M5332,N5332)</f>
        <v/>
      </c>
      <c r="R5332" s="162">
        <f>AVERAGE(K5332,L5332,M5332,N5332)</f>
        <v/>
      </c>
      <c r="S5332" s="162">
        <f>AVERAGE(O5332,Q5332)</f>
        <v/>
      </c>
      <c r="T5332" s="162">
        <f>AVERAGE(P5332,Q5332)</f>
        <v/>
      </c>
      <c r="U5332" s="41">
        <f>STDEVA(K5332,L5332,M5332,N5332)</f>
        <v/>
      </c>
      <c r="V5332" s="42">
        <f>U5332/Q5332</f>
        <v/>
      </c>
      <c r="W5332" s="43">
        <f>IF(X5332=O5332,"MENOR",IF(X5332=S5332,"PROM[MEN-MED]","PROMEDIO"))</f>
        <v/>
      </c>
      <c r="X5332" s="163">
        <f>IF(V5332&lt;=300%,O5332,IF(AND(V5332&gt;100%,V5332&lt;=150%),S5332,R5332))</f>
        <v/>
      </c>
      <c r="Y5332" s="162">
        <f>ROUND(X5332,0)</f>
        <v/>
      </c>
    </row>
    <row r="5333" ht="15.75" customHeight="1">
      <c r="B5333" s="32" t="inlineStr">
        <is>
          <t>3.18</t>
        </is>
      </c>
      <c r="C5333" s="32" t="n">
        <v>8714199</v>
      </c>
      <c r="D5333" s="59" t="inlineStr">
        <is>
          <t>CAMBIO DE EJE INTERMEDIO DE LA DIRECCION NO.2</t>
        </is>
      </c>
      <c r="E5333" s="34" t="inlineStr">
        <is>
          <t>cambio de eje intermedio de la direccion no.2</t>
        </is>
      </c>
      <c r="F5333" s="32" t="inlineStr">
        <is>
          <t>Unidad</t>
        </is>
      </c>
      <c r="G5333" s="35" t="inlineStr">
        <is>
          <t>suministro</t>
        </is>
      </c>
      <c r="H5333" s="159" t="n">
        <v>948490</v>
      </c>
      <c r="I5333" s="37" t="n">
        <v>158.91</v>
      </c>
      <c r="J5333" s="37" t="n">
        <v>151.76</v>
      </c>
      <c r="K5333" s="160">
        <f>H5333*(I5333/J5333)</f>
        <v/>
      </c>
      <c r="L5333" s="159" t="n">
        <v>1154857.634</v>
      </c>
      <c r="M5333" s="159" t="n">
        <v>1121221</v>
      </c>
      <c r="N5333" s="159" t="n">
        <v>1210918.68</v>
      </c>
      <c r="O5333" s="162">
        <f>MIN(K5333,L5333,M5333,N5333)</f>
        <v/>
      </c>
      <c r="P5333" s="162">
        <f>MAX(K5333,L5333,M5333,N5333)</f>
        <v/>
      </c>
      <c r="Q5333" s="162">
        <f>MEDIAN(K5333,L5333,M5333,N5333)</f>
        <v/>
      </c>
      <c r="R5333" s="162">
        <f>AVERAGE(K5333,L5333,M5333,N5333)</f>
        <v/>
      </c>
      <c r="S5333" s="162">
        <f>AVERAGE(O5333,Q5333)</f>
        <v/>
      </c>
      <c r="T5333" s="162">
        <f>AVERAGE(P5333,Q5333)</f>
        <v/>
      </c>
      <c r="U5333" s="41">
        <f>STDEVA(K5333,L5333,M5333,N5333)</f>
        <v/>
      </c>
      <c r="V5333" s="42">
        <f>U5333/Q5333</f>
        <v/>
      </c>
      <c r="W5333" s="43">
        <f>IF(X5333=O5333,"MENOR",IF(X5333=S5333,"PROM[MEN-MED]","PROMEDIO"))</f>
        <v/>
      </c>
      <c r="X5333" s="163">
        <f>IF(V5333&lt;=300%,O5333,IF(AND(V5333&gt;100%,V5333&lt;=150%),S5333,R5333))</f>
        <v/>
      </c>
      <c r="Y5333" s="162">
        <f>ROUND(X5333,0)</f>
        <v/>
      </c>
    </row>
    <row r="5334" ht="15.75" customHeight="1">
      <c r="B5334" s="32" t="inlineStr">
        <is>
          <t>3.19</t>
        </is>
      </c>
      <c r="C5334" s="32" t="n">
        <v>8714199</v>
      </c>
      <c r="D5334" s="59" t="inlineStr">
        <is>
          <t xml:space="preserve">CAMBIO DE CONJUNTO DEL ENGRANAJE DE LA SERVODIRECCION DE CREMALLERA Y PIÑON </t>
        </is>
      </c>
      <c r="E5334" s="34" t="inlineStr">
        <is>
          <t xml:space="preserve">cambio de conjunto del engranaje de la servodireccion de cremallera y piñon </t>
        </is>
      </c>
      <c r="F5334" s="32" t="inlineStr">
        <is>
          <t>Unidad</t>
        </is>
      </c>
      <c r="G5334" s="35" t="inlineStr">
        <is>
          <t>suministro</t>
        </is>
      </c>
      <c r="H5334" s="159" t="n">
        <v>2462229</v>
      </c>
      <c r="I5334" s="37" t="n">
        <v>158.91</v>
      </c>
      <c r="J5334" s="37" t="n">
        <v>151.76</v>
      </c>
      <c r="K5334" s="160">
        <f>H5334*(I5334/J5334)</f>
        <v/>
      </c>
      <c r="L5334" s="159" t="n">
        <v>3084960.2126</v>
      </c>
      <c r="M5334" s="159" t="n">
        <v>2995107</v>
      </c>
      <c r="N5334" s="159" t="n">
        <v>3234715.56</v>
      </c>
      <c r="O5334" s="162">
        <f>MIN(K5334,L5334,M5334,N5334)</f>
        <v/>
      </c>
      <c r="P5334" s="162">
        <f>MAX(K5334,L5334,M5334,N5334)</f>
        <v/>
      </c>
      <c r="Q5334" s="162">
        <f>MEDIAN(K5334,L5334,M5334,N5334)</f>
        <v/>
      </c>
      <c r="R5334" s="162">
        <f>AVERAGE(K5334,L5334,M5334,N5334)</f>
        <v/>
      </c>
      <c r="S5334" s="162">
        <f>AVERAGE(O5334,Q5334)</f>
        <v/>
      </c>
      <c r="T5334" s="162">
        <f>AVERAGE(P5334,Q5334)</f>
        <v/>
      </c>
      <c r="U5334" s="41">
        <f>STDEVA(K5334,L5334,M5334,N5334)</f>
        <v/>
      </c>
      <c r="V5334" s="42">
        <f>U5334/Q5334</f>
        <v/>
      </c>
      <c r="W5334" s="43">
        <f>IF(X5334=O5334,"MENOR",IF(X5334=S5334,"PROM[MEN-MED]","PROMEDIO"))</f>
        <v/>
      </c>
      <c r="X5334" s="163">
        <f>IF(V5334&lt;=300%,O5334,IF(AND(V5334&gt;100%,V5334&lt;=150%),S5334,R5334))</f>
        <v/>
      </c>
      <c r="Y5334" s="162">
        <f>ROUND(X5334,0)</f>
        <v/>
      </c>
    </row>
    <row r="5335" ht="15.75" customHeight="1">
      <c r="B5335" s="32" t="inlineStr">
        <is>
          <t>3.20</t>
        </is>
      </c>
      <c r="C5335" s="32" t="n">
        <v>8714199</v>
      </c>
      <c r="D5335" s="59" t="inlineStr">
        <is>
          <t xml:space="preserve">CAMBIO DE SUBCONJUNTO DEL EXTREMO DERECHO DE LA BARRA DE ACOPLAMIENTO </t>
        </is>
      </c>
      <c r="E5335" s="34" t="inlineStr">
        <is>
          <t xml:space="preserve">cambio de subconjunto del extremo derecho de la barra de acoplamiento </t>
        </is>
      </c>
      <c r="F5335" s="32" t="inlineStr">
        <is>
          <t>Unidad</t>
        </is>
      </c>
      <c r="G5335" s="35" t="inlineStr">
        <is>
          <t>suministro</t>
        </is>
      </c>
      <c r="H5335" s="159" t="n">
        <v>2462229</v>
      </c>
      <c r="I5335" s="37" t="n">
        <v>158.91</v>
      </c>
      <c r="J5335" s="37" t="n">
        <v>151.76</v>
      </c>
      <c r="K5335" s="160">
        <f>H5335*(I5335/J5335)</f>
        <v/>
      </c>
      <c r="L5335" s="159" t="n">
        <v>3084960.2126</v>
      </c>
      <c r="M5335" s="159" t="n">
        <v>2995107</v>
      </c>
      <c r="N5335" s="159" t="n">
        <v>3234715.56</v>
      </c>
      <c r="O5335" s="162">
        <f>MIN(K5335,L5335,M5335,N5335)</f>
        <v/>
      </c>
      <c r="P5335" s="162">
        <f>MAX(K5335,L5335,M5335,N5335)</f>
        <v/>
      </c>
      <c r="Q5335" s="162">
        <f>MEDIAN(K5335,L5335,M5335,N5335)</f>
        <v/>
      </c>
      <c r="R5335" s="162">
        <f>AVERAGE(K5335,L5335,M5335,N5335)</f>
        <v/>
      </c>
      <c r="S5335" s="162">
        <f>AVERAGE(O5335,Q5335)</f>
        <v/>
      </c>
      <c r="T5335" s="162">
        <f>AVERAGE(P5335,Q5335)</f>
        <v/>
      </c>
      <c r="U5335" s="41">
        <f>STDEVA(K5335,L5335,M5335,N5335)</f>
        <v/>
      </c>
      <c r="V5335" s="42">
        <f>U5335/Q5335</f>
        <v/>
      </c>
      <c r="W5335" s="43">
        <f>IF(X5335=O5335,"MENOR",IF(X5335=S5335,"PROM[MEN-MED]","PROMEDIO"))</f>
        <v/>
      </c>
      <c r="X5335" s="163">
        <f>IF(V5335&lt;=300%,O5335,IF(AND(V5335&gt;100%,V5335&lt;=150%),S5335,R5335))</f>
        <v/>
      </c>
      <c r="Y5335" s="162">
        <f>ROUND(X5335,0)</f>
        <v/>
      </c>
    </row>
    <row r="5336" ht="15.75" customHeight="1">
      <c r="B5336" s="32" t="inlineStr">
        <is>
          <t>3.21</t>
        </is>
      </c>
      <c r="C5336" s="32" t="n">
        <v>8714199</v>
      </c>
      <c r="D5336" s="59" t="inlineStr">
        <is>
          <t xml:space="preserve">CAMBIO DE SUBCONJUNTO DEL EXTREMO IZQUIERDO DE LA BARRA DE ACOPLAMIENTO </t>
        </is>
      </c>
      <c r="E5336" s="34" t="inlineStr">
        <is>
          <t xml:space="preserve">cambio de subconjunto del extremo izquierdo de la barra de acoplamiento </t>
        </is>
      </c>
      <c r="F5336" s="32" t="inlineStr">
        <is>
          <t>Unidad</t>
        </is>
      </c>
      <c r="G5336" s="35" t="inlineStr">
        <is>
          <t>suministro</t>
        </is>
      </c>
      <c r="H5336" s="159" t="n">
        <v>2462229</v>
      </c>
      <c r="I5336" s="37" t="n">
        <v>158.91</v>
      </c>
      <c r="J5336" s="37" t="n">
        <v>151.76</v>
      </c>
      <c r="K5336" s="160">
        <f>H5336*(I5336/J5336)</f>
        <v/>
      </c>
      <c r="L5336" s="159" t="n">
        <v>3084960.2126</v>
      </c>
      <c r="M5336" s="159" t="n">
        <v>2995107</v>
      </c>
      <c r="N5336" s="159" t="n">
        <v>3234715.56</v>
      </c>
      <c r="O5336" s="162">
        <f>MIN(K5336,L5336,M5336,N5336)</f>
        <v/>
      </c>
      <c r="P5336" s="162">
        <f>MAX(K5336,L5336,M5336,N5336)</f>
        <v/>
      </c>
      <c r="Q5336" s="162">
        <f>MEDIAN(K5336,L5336,M5336,N5336)</f>
        <v/>
      </c>
      <c r="R5336" s="162">
        <f>AVERAGE(K5336,L5336,M5336,N5336)</f>
        <v/>
      </c>
      <c r="S5336" s="162">
        <f>AVERAGE(O5336,Q5336)</f>
        <v/>
      </c>
      <c r="T5336" s="162">
        <f>AVERAGE(P5336,Q5336)</f>
        <v/>
      </c>
      <c r="U5336" s="41">
        <f>STDEVA(K5336,L5336,M5336,N5336)</f>
        <v/>
      </c>
      <c r="V5336" s="42">
        <f>U5336/Q5336</f>
        <v/>
      </c>
      <c r="W5336" s="43">
        <f>IF(X5336=O5336,"MENOR",IF(X5336=S5336,"PROM[MEN-MED]","PROMEDIO"))</f>
        <v/>
      </c>
      <c r="X5336" s="163">
        <f>IF(V5336&lt;=300%,O5336,IF(AND(V5336&gt;100%,V5336&lt;=150%),S5336,R5336))</f>
        <v/>
      </c>
      <c r="Y5336" s="162">
        <f>ROUND(X5336,0)</f>
        <v/>
      </c>
    </row>
    <row r="5337" ht="15.75" customHeight="1">
      <c r="B5337" s="32" t="inlineStr">
        <is>
          <t>3.22</t>
        </is>
      </c>
      <c r="C5337" s="32" t="n">
        <v>8714199</v>
      </c>
      <c r="D5337" s="59" t="inlineStr">
        <is>
          <t xml:space="preserve">CAMBIO DE FUNDA DE LA CREMALLERA DE LA DIRECCION </t>
        </is>
      </c>
      <c r="E5337" s="34" t="inlineStr">
        <is>
          <t xml:space="preserve">cambio de funda de la cremallera de la direccion </t>
        </is>
      </c>
      <c r="F5337" s="32" t="inlineStr">
        <is>
          <t>Unidad</t>
        </is>
      </c>
      <c r="G5337" s="35" t="inlineStr">
        <is>
          <t>suministro</t>
        </is>
      </c>
      <c r="H5337" s="159" t="n">
        <v>2462229</v>
      </c>
      <c r="I5337" s="37" t="n">
        <v>158.91</v>
      </c>
      <c r="J5337" s="37" t="n">
        <v>151.76</v>
      </c>
      <c r="K5337" s="160">
        <f>H5337*(I5337/J5337)</f>
        <v/>
      </c>
      <c r="L5337" s="159" t="n">
        <v>3056129.4757</v>
      </c>
      <c r="M5337" s="159" t="n">
        <v>2967116</v>
      </c>
      <c r="N5337" s="159" t="n">
        <v>3204485.28</v>
      </c>
      <c r="O5337" s="162">
        <f>MIN(K5337,L5337,M5337,N5337)</f>
        <v/>
      </c>
      <c r="P5337" s="162">
        <f>MAX(K5337,L5337,M5337,N5337)</f>
        <v/>
      </c>
      <c r="Q5337" s="162">
        <f>MEDIAN(K5337,L5337,M5337,N5337)</f>
        <v/>
      </c>
      <c r="R5337" s="162">
        <f>AVERAGE(K5337,L5337,M5337,N5337)</f>
        <v/>
      </c>
      <c r="S5337" s="162">
        <f>AVERAGE(O5337,Q5337)</f>
        <v/>
      </c>
      <c r="T5337" s="162">
        <f>AVERAGE(P5337,Q5337)</f>
        <v/>
      </c>
      <c r="U5337" s="41">
        <f>STDEVA(K5337,L5337,M5337,N5337)</f>
        <v/>
      </c>
      <c r="V5337" s="42">
        <f>U5337/Q5337</f>
        <v/>
      </c>
      <c r="W5337" s="43">
        <f>IF(X5337=O5337,"MENOR",IF(X5337=S5337,"PROM[MEN-MED]","PROMEDIO"))</f>
        <v/>
      </c>
      <c r="X5337" s="163">
        <f>IF(V5337&lt;=300%,O5337,IF(AND(V5337&gt;100%,V5337&lt;=150%),S5337,R5337))</f>
        <v/>
      </c>
      <c r="Y5337" s="162">
        <f>ROUND(X5337,0)</f>
        <v/>
      </c>
    </row>
    <row r="5338" ht="15.75" customHeight="1">
      <c r="B5338" s="32" t="inlineStr">
        <is>
          <t>3.23</t>
        </is>
      </c>
      <c r="C5338" s="32" t="n">
        <v>8714199</v>
      </c>
      <c r="D5338" s="59" t="inlineStr">
        <is>
          <t xml:space="preserve">CAMBIO DE SUBCONJUNTO DEL EXTREMO DE LA CREMALLERA DE DIRECCION </t>
        </is>
      </c>
      <c r="E5338" s="34" t="inlineStr">
        <is>
          <t xml:space="preserve">cambio de subconjunto del extremo de la cremallera de direccion </t>
        </is>
      </c>
      <c r="F5338" s="32" t="inlineStr">
        <is>
          <t>Unidad</t>
        </is>
      </c>
      <c r="G5338" s="35" t="inlineStr">
        <is>
          <t>suministro</t>
        </is>
      </c>
      <c r="H5338" s="159" t="n">
        <v>2462229</v>
      </c>
      <c r="I5338" s="37" t="n">
        <v>158.91</v>
      </c>
      <c r="J5338" s="37" t="n">
        <v>151.76</v>
      </c>
      <c r="K5338" s="160">
        <f>H5338*(I5338/J5338)</f>
        <v/>
      </c>
      <c r="L5338" s="159" t="n">
        <v>3027297.7154</v>
      </c>
      <c r="M5338" s="159" t="n">
        <v>2939124</v>
      </c>
      <c r="N5338" s="159" t="n">
        <v>3174253.92</v>
      </c>
      <c r="O5338" s="162">
        <f>MIN(K5338,L5338,M5338,N5338)</f>
        <v/>
      </c>
      <c r="P5338" s="162">
        <f>MAX(K5338,L5338,M5338,N5338)</f>
        <v/>
      </c>
      <c r="Q5338" s="162">
        <f>MEDIAN(K5338,L5338,M5338,N5338)</f>
        <v/>
      </c>
      <c r="R5338" s="162">
        <f>AVERAGE(K5338,L5338,M5338,N5338)</f>
        <v/>
      </c>
      <c r="S5338" s="162">
        <f>AVERAGE(O5338,Q5338)</f>
        <v/>
      </c>
      <c r="T5338" s="162">
        <f>AVERAGE(P5338,Q5338)</f>
        <v/>
      </c>
      <c r="U5338" s="41">
        <f>STDEVA(K5338,L5338,M5338,N5338)</f>
        <v/>
      </c>
      <c r="V5338" s="42">
        <f>U5338/Q5338</f>
        <v/>
      </c>
      <c r="W5338" s="43">
        <f>IF(X5338=O5338,"MENOR",IF(X5338=S5338,"PROM[MEN-MED]","PROMEDIO"))</f>
        <v/>
      </c>
      <c r="X5338" s="163">
        <f>IF(V5338&lt;=300%,O5338,IF(AND(V5338&gt;100%,V5338&lt;=150%),S5338,R5338))</f>
        <v/>
      </c>
      <c r="Y5338" s="162">
        <f>ROUND(X5338,0)</f>
        <v/>
      </c>
    </row>
    <row r="5339" ht="15.75" customHeight="1">
      <c r="B5339" s="32" t="inlineStr">
        <is>
          <t>3.24</t>
        </is>
      </c>
      <c r="C5339" s="32" t="n">
        <v>8714199</v>
      </c>
      <c r="D5339" s="59" t="inlineStr">
        <is>
          <t xml:space="preserve">CAMBIO DE CONJUNTO DE ALOJAMIENTO DE LA CREMALLERA DE LA DIRECCION </t>
        </is>
      </c>
      <c r="E5339" s="34" t="inlineStr">
        <is>
          <t xml:space="preserve">cambio de conjunto de alojamiento de la cremallera de la direccion </t>
        </is>
      </c>
      <c r="F5339" s="32" t="inlineStr">
        <is>
          <t>Unidad</t>
        </is>
      </c>
      <c r="G5339" s="35" t="inlineStr">
        <is>
          <t>suministro</t>
        </is>
      </c>
      <c r="H5339" s="159" t="n">
        <v>2462229</v>
      </c>
      <c r="I5339" s="37" t="n">
        <v>158.91</v>
      </c>
      <c r="J5339" s="37" t="n">
        <v>151.76</v>
      </c>
      <c r="K5339" s="160">
        <f>H5339*(I5339/J5339)</f>
        <v/>
      </c>
      <c r="L5339" s="159" t="n">
        <v>3056129.4757</v>
      </c>
      <c r="M5339" s="159" t="n">
        <v>2967116</v>
      </c>
      <c r="N5339" s="159" t="n">
        <v>3204485.28</v>
      </c>
      <c r="O5339" s="162">
        <f>MIN(K5339,L5339,M5339,N5339)</f>
        <v/>
      </c>
      <c r="P5339" s="162">
        <f>MAX(K5339,L5339,M5339,N5339)</f>
        <v/>
      </c>
      <c r="Q5339" s="162">
        <f>MEDIAN(K5339,L5339,M5339,N5339)</f>
        <v/>
      </c>
      <c r="R5339" s="162">
        <f>AVERAGE(K5339,L5339,M5339,N5339)</f>
        <v/>
      </c>
      <c r="S5339" s="162">
        <f>AVERAGE(O5339,Q5339)</f>
        <v/>
      </c>
      <c r="T5339" s="162">
        <f>AVERAGE(P5339,Q5339)</f>
        <v/>
      </c>
      <c r="U5339" s="41">
        <f>STDEVA(K5339,L5339,M5339,N5339)</f>
        <v/>
      </c>
      <c r="V5339" s="42">
        <f>U5339/Q5339</f>
        <v/>
      </c>
      <c r="W5339" s="43">
        <f>IF(X5339=O5339,"MENOR",IF(X5339=S5339,"PROM[MEN-MED]","PROMEDIO"))</f>
        <v/>
      </c>
      <c r="X5339" s="163">
        <f>IF(V5339&lt;=300%,O5339,IF(AND(V5339&gt;100%,V5339&lt;=150%),S5339,R5339))</f>
        <v/>
      </c>
      <c r="Y5339" s="162">
        <f>ROUND(X5339,0)</f>
        <v/>
      </c>
    </row>
    <row r="5340" ht="15.75" customHeight="1">
      <c r="B5340" s="26" t="inlineStr">
        <is>
          <t>4.</t>
        </is>
      </c>
      <c r="C5340" s="142" t="inlineStr">
        <is>
          <t>SISTEMA DE TRANSMISIÓN</t>
        </is>
      </c>
      <c r="H5340" s="157" t="n"/>
      <c r="I5340" s="29" t="n"/>
      <c r="J5340" s="29" t="n"/>
      <c r="K5340" s="157" t="n"/>
      <c r="L5340" s="157" t="n"/>
      <c r="M5340" s="157" t="n"/>
      <c r="N5340" s="157" t="n"/>
      <c r="O5340" s="29" t="n"/>
      <c r="P5340" s="29" t="n"/>
      <c r="Q5340" s="29" t="n"/>
      <c r="R5340" s="29" t="n"/>
      <c r="S5340" s="29" t="n"/>
      <c r="T5340" s="29" t="n"/>
      <c r="U5340" s="29" t="n"/>
      <c r="V5340" s="75" t="n"/>
      <c r="W5340" s="29" t="n"/>
      <c r="X5340" s="29" t="n"/>
      <c r="Y5340" s="29" t="n"/>
    </row>
    <row r="5341" ht="15.75" customHeight="1">
      <c r="B5341" s="32" t="inlineStr">
        <is>
          <t>4.1</t>
        </is>
      </c>
      <c r="C5341" s="32" t="n">
        <v>8714199</v>
      </c>
      <c r="D5341" s="71" t="inlineStr">
        <is>
          <t>CAMBIO DE CARDAN TRASERO</t>
        </is>
      </c>
      <c r="E5341" s="56" t="inlineStr">
        <is>
          <t>cambio de cardan trasero</t>
        </is>
      </c>
      <c r="F5341" s="32" t="inlineStr">
        <is>
          <t>Unidad</t>
        </is>
      </c>
      <c r="G5341" s="35" t="inlineStr">
        <is>
          <t>suministro</t>
        </is>
      </c>
      <c r="H5341" s="159" t="n">
        <v>515171</v>
      </c>
      <c r="I5341" s="37" t="n">
        <v>158.91</v>
      </c>
      <c r="J5341" s="37" t="n">
        <v>151.76</v>
      </c>
      <c r="K5341" s="160">
        <f>H5341*(I5341/J5341)</f>
        <v/>
      </c>
      <c r="L5341" s="159" t="n">
        <v>685546.3741</v>
      </c>
      <c r="M5341" s="159" t="n">
        <v>665579</v>
      </c>
      <c r="N5341" s="159" t="n">
        <v>718825.3199999999</v>
      </c>
      <c r="O5341" s="162">
        <f>MIN(K5341,L5341,M5341,N5341)</f>
        <v/>
      </c>
      <c r="P5341" s="162">
        <f>MAX(K5341,L5341,M5341,N5341)</f>
        <v/>
      </c>
      <c r="Q5341" s="162">
        <f>MEDIAN(K5341,L5341,M5341,N5341)</f>
        <v/>
      </c>
      <c r="R5341" s="162">
        <f>AVERAGE(K5341,L5341,M5341,N5341)</f>
        <v/>
      </c>
      <c r="S5341" s="162">
        <f>AVERAGE(O5341,Q5341)</f>
        <v/>
      </c>
      <c r="T5341" s="162">
        <f>AVERAGE(P5341,Q5341)</f>
        <v/>
      </c>
      <c r="U5341" s="41">
        <f>STDEVA(K5341,L5341,M5341,N5341)</f>
        <v/>
      </c>
      <c r="V5341" s="42">
        <f>U5341/Q5341</f>
        <v/>
      </c>
      <c r="W5341" s="43">
        <f>IF(X5341=O5341,"MENOR",IF(X5341=S5341,"PROM[MEN-MED]","PROMEDIO"))</f>
        <v/>
      </c>
      <c r="X5341" s="163">
        <f>IF(V5341&lt;=300%,O5341,IF(AND(V5341&gt;100%,V5341&lt;=150%),S5341,R5341))</f>
        <v/>
      </c>
      <c r="Y5341" s="162">
        <f>ROUND(X5341,0)</f>
        <v/>
      </c>
    </row>
    <row r="5342" ht="15.75" customHeight="1">
      <c r="B5342" s="32" t="inlineStr">
        <is>
          <t>4.2</t>
        </is>
      </c>
      <c r="C5342" s="32" t="n">
        <v>8714199</v>
      </c>
      <c r="D5342" s="72" t="inlineStr">
        <is>
          <t>CAMBIO DE EJES PROPULSORES DELANTEROS</t>
        </is>
      </c>
      <c r="E5342" s="56" t="inlineStr">
        <is>
          <t>cambio de ejes propulsores delanteros</t>
        </is>
      </c>
      <c r="F5342" s="32" t="inlineStr">
        <is>
          <t>Unidad</t>
        </is>
      </c>
      <c r="G5342" s="35" t="inlineStr">
        <is>
          <t>suministro</t>
        </is>
      </c>
      <c r="H5342" s="159" t="n">
        <v>538587</v>
      </c>
      <c r="I5342" s="37" t="n">
        <v>158.91</v>
      </c>
      <c r="J5342" s="37" t="n">
        <v>151.76</v>
      </c>
      <c r="K5342" s="160">
        <f>H5342*(I5342/J5342)</f>
        <v/>
      </c>
      <c r="L5342" s="159" t="n">
        <v>1188494.3406</v>
      </c>
      <c r="M5342" s="159" t="n">
        <v>1153878</v>
      </c>
      <c r="N5342" s="159" t="n">
        <v>1246188.24</v>
      </c>
      <c r="O5342" s="162">
        <f>MIN(K5342,L5342,M5342,N5342)</f>
        <v/>
      </c>
      <c r="P5342" s="162">
        <f>MAX(K5342,L5342,M5342,N5342)</f>
        <v/>
      </c>
      <c r="Q5342" s="162">
        <f>MEDIAN(K5342,L5342,M5342,N5342)</f>
        <v/>
      </c>
      <c r="R5342" s="162">
        <f>AVERAGE(K5342,L5342,M5342,N5342)</f>
        <v/>
      </c>
      <c r="S5342" s="162">
        <f>AVERAGE(O5342,Q5342)</f>
        <v/>
      </c>
      <c r="T5342" s="162">
        <f>AVERAGE(P5342,Q5342)</f>
        <v/>
      </c>
      <c r="U5342" s="41">
        <f>STDEVA(K5342,L5342,M5342,N5342)</f>
        <v/>
      </c>
      <c r="V5342" s="42">
        <f>U5342/Q5342</f>
        <v/>
      </c>
      <c r="W5342" s="43">
        <f>IF(X5342=O5342,"MENOR",IF(X5342=S5342,"PROM[MEN-MED]","PROMEDIO"))</f>
        <v/>
      </c>
      <c r="X5342" s="163">
        <f>IF(V5342&lt;=300%,O5342,IF(AND(V5342&gt;100%,V5342&lt;=150%),S5342,R5342))</f>
        <v/>
      </c>
      <c r="Y5342" s="162">
        <f>ROUND(X5342,0)</f>
        <v/>
      </c>
    </row>
    <row r="5343" ht="15.75" customHeight="1">
      <c r="B5343" s="32" t="inlineStr">
        <is>
          <t>4.3</t>
        </is>
      </c>
      <c r="C5343" s="32" t="n">
        <v>8714199</v>
      </c>
      <c r="D5343" s="72" t="inlineStr">
        <is>
          <t>CAMBIO DE EJES PROPULSORES TRASEROS</t>
        </is>
      </c>
      <c r="E5343" s="56" t="inlineStr">
        <is>
          <t>cambio de ejes propulsores traseros</t>
        </is>
      </c>
      <c r="F5343" s="32" t="inlineStr">
        <is>
          <t>Unidad</t>
        </is>
      </c>
      <c r="G5343" s="35" t="inlineStr">
        <is>
          <t>suministro</t>
        </is>
      </c>
      <c r="H5343" s="159" t="n">
        <v>538587</v>
      </c>
      <c r="I5343" s="37" t="n">
        <v>158.91</v>
      </c>
      <c r="J5343" s="37" t="n">
        <v>151.76</v>
      </c>
      <c r="K5343" s="160">
        <f>H5343*(I5343/J5343)</f>
        <v/>
      </c>
      <c r="L5343" s="159" t="n">
        <v>1177282.7913</v>
      </c>
      <c r="M5343" s="159" t="n">
        <v>1142993</v>
      </c>
      <c r="N5343" s="159" t="n">
        <v>1234432.44</v>
      </c>
      <c r="O5343" s="162">
        <f>MIN(K5343,L5343,M5343,N5343)</f>
        <v/>
      </c>
      <c r="P5343" s="162">
        <f>MAX(K5343,L5343,M5343,N5343)</f>
        <v/>
      </c>
      <c r="Q5343" s="162">
        <f>MEDIAN(K5343,L5343,M5343,N5343)</f>
        <v/>
      </c>
      <c r="R5343" s="162">
        <f>AVERAGE(K5343,L5343,M5343,N5343)</f>
        <v/>
      </c>
      <c r="S5343" s="162">
        <f>AVERAGE(O5343,Q5343)</f>
        <v/>
      </c>
      <c r="T5343" s="162">
        <f>AVERAGE(P5343,Q5343)</f>
        <v/>
      </c>
      <c r="U5343" s="41">
        <f>STDEVA(K5343,L5343,M5343,N5343)</f>
        <v/>
      </c>
      <c r="V5343" s="42">
        <f>U5343/Q5343</f>
        <v/>
      </c>
      <c r="W5343" s="43">
        <f>IF(X5343=O5343,"MENOR",IF(X5343=S5343,"PROM[MEN-MED]","PROMEDIO"))</f>
        <v/>
      </c>
      <c r="X5343" s="163">
        <f>IF(V5343&lt;=300%,O5343,IF(AND(V5343&gt;100%,V5343&lt;=150%),S5343,R5343))</f>
        <v/>
      </c>
      <c r="Y5343" s="162">
        <f>ROUND(X5343,0)</f>
        <v/>
      </c>
    </row>
    <row r="5344" ht="15.75" customHeight="1">
      <c r="B5344" s="32" t="inlineStr">
        <is>
          <t>4.4</t>
        </is>
      </c>
      <c r="C5344" s="32" t="n">
        <v>8714199</v>
      </c>
      <c r="D5344" s="72" t="inlineStr">
        <is>
          <t>CAMBIO DE JUEGO GUARDAPOLVOS EJES DELANTEROS INTERNO Y EXTERNO</t>
        </is>
      </c>
      <c r="E5344" s="56" t="inlineStr">
        <is>
          <t>cambio de juego guardapolvos ejes delanteros interno y externo</t>
        </is>
      </c>
      <c r="F5344" s="32" t="inlineStr">
        <is>
          <t>Juego</t>
        </is>
      </c>
      <c r="G5344" s="35" t="inlineStr">
        <is>
          <t>suministro</t>
        </is>
      </c>
      <c r="H5344" s="159" t="n">
        <v>538587</v>
      </c>
      <c r="I5344" s="37" t="n">
        <v>158.91</v>
      </c>
      <c r="J5344" s="37" t="n">
        <v>151.76</v>
      </c>
      <c r="K5344" s="160">
        <f>H5344*(I5344/J5344)</f>
        <v/>
      </c>
      <c r="L5344" s="159" t="n">
        <v>1319837.8774</v>
      </c>
      <c r="M5344" s="159" t="n">
        <v>1281396</v>
      </c>
      <c r="N5344" s="159" t="n">
        <v>1383907.68</v>
      </c>
      <c r="O5344" s="162">
        <f>MIN(K5344,L5344,M5344,N5344)</f>
        <v/>
      </c>
      <c r="P5344" s="162">
        <f>MAX(K5344,L5344,M5344,N5344)</f>
        <v/>
      </c>
      <c r="Q5344" s="162">
        <f>MEDIAN(K5344,L5344,M5344,N5344)</f>
        <v/>
      </c>
      <c r="R5344" s="162">
        <f>AVERAGE(K5344,L5344,M5344,N5344)</f>
        <v/>
      </c>
      <c r="S5344" s="162">
        <f>AVERAGE(O5344,Q5344)</f>
        <v/>
      </c>
      <c r="T5344" s="162">
        <f>AVERAGE(P5344,Q5344)</f>
        <v/>
      </c>
      <c r="U5344" s="41">
        <f>STDEVA(K5344,L5344,M5344,N5344)</f>
        <v/>
      </c>
      <c r="V5344" s="42">
        <f>U5344/Q5344</f>
        <v/>
      </c>
      <c r="W5344" s="43">
        <f>IF(X5344=O5344,"MENOR",IF(X5344=S5344,"PROM[MEN-MED]","PROMEDIO"))</f>
        <v/>
      </c>
      <c r="X5344" s="163">
        <f>IF(V5344&lt;=300%,O5344,IF(AND(V5344&gt;100%,V5344&lt;=150%),S5344,R5344))</f>
        <v/>
      </c>
      <c r="Y5344" s="162">
        <f>ROUND(X5344,0)</f>
        <v/>
      </c>
    </row>
    <row r="5345" ht="15.75" customHeight="1">
      <c r="B5345" s="32" t="inlineStr">
        <is>
          <t>4.5</t>
        </is>
      </c>
      <c r="C5345" s="32" t="n">
        <v>8714199</v>
      </c>
      <c r="D5345" s="72" t="inlineStr">
        <is>
          <t>CAMBIO DE PUNTAS EJES DELANTEROS (HOMOCINÉTICAS)</t>
        </is>
      </c>
      <c r="E5345" s="56" t="inlineStr">
        <is>
          <t>cambio de puntas ejes delanteros (homocinéticas)</t>
        </is>
      </c>
      <c r="F5345" s="32" t="inlineStr">
        <is>
          <t>Unidad</t>
        </is>
      </c>
      <c r="G5345" s="35" t="inlineStr">
        <is>
          <t>suministro</t>
        </is>
      </c>
      <c r="H5345" s="159" t="n">
        <v>660885</v>
      </c>
      <c r="I5345" s="37" t="n">
        <v>158.91</v>
      </c>
      <c r="J5345" s="37" t="n">
        <v>151.76</v>
      </c>
      <c r="K5345" s="160">
        <f>H5345*(I5345/J5345)</f>
        <v/>
      </c>
      <c r="L5345" s="159" t="n">
        <v>1371093.7716</v>
      </c>
      <c r="M5345" s="159" t="n">
        <v>1331159</v>
      </c>
      <c r="N5345" s="159" t="n">
        <v>1437651.72</v>
      </c>
      <c r="O5345" s="162">
        <f>MIN(K5345,L5345,M5345,N5345)</f>
        <v/>
      </c>
      <c r="P5345" s="162">
        <f>MAX(K5345,L5345,M5345,N5345)</f>
        <v/>
      </c>
      <c r="Q5345" s="162">
        <f>MEDIAN(K5345,L5345,M5345,N5345)</f>
        <v/>
      </c>
      <c r="R5345" s="162">
        <f>AVERAGE(K5345,L5345,M5345,N5345)</f>
        <v/>
      </c>
      <c r="S5345" s="162">
        <f>AVERAGE(O5345,Q5345)</f>
        <v/>
      </c>
      <c r="T5345" s="162">
        <f>AVERAGE(P5345,Q5345)</f>
        <v/>
      </c>
      <c r="U5345" s="41">
        <f>STDEVA(K5345,L5345,M5345,N5345)</f>
        <v/>
      </c>
      <c r="V5345" s="42">
        <f>U5345/Q5345</f>
        <v/>
      </c>
      <c r="W5345" s="43">
        <f>IF(X5345=O5345,"MENOR",IF(X5345=S5345,"PROM[MEN-MED]","PROMEDIO"))</f>
        <v/>
      </c>
      <c r="X5345" s="163">
        <f>IF(V5345&lt;=300%,O5345,IF(AND(V5345&gt;100%,V5345&lt;=150%),S5345,R5345))</f>
        <v/>
      </c>
      <c r="Y5345" s="162">
        <f>ROUND(X5345,0)</f>
        <v/>
      </c>
    </row>
    <row r="5346" ht="15.75" customHeight="1">
      <c r="B5346" s="32" t="inlineStr">
        <is>
          <t>4.6</t>
        </is>
      </c>
      <c r="C5346" s="32" t="n">
        <v>8714199</v>
      </c>
      <c r="D5346" s="72" t="inlineStr">
        <is>
          <t>CAMBIO DE RETENEDORES EJES LADO CAJA</t>
        </is>
      </c>
      <c r="E5346" s="34" t="inlineStr">
        <is>
          <t>cambio de retenedores ejes lado caja</t>
        </is>
      </c>
      <c r="F5346" s="32" t="inlineStr">
        <is>
          <t>Unidad</t>
        </is>
      </c>
      <c r="G5346" s="35" t="inlineStr">
        <is>
          <t>suministro</t>
        </is>
      </c>
      <c r="H5346" s="159" t="n">
        <v>1077176</v>
      </c>
      <c r="I5346" s="37" t="n">
        <v>158.91</v>
      </c>
      <c r="J5346" s="37" t="n">
        <v>151.76</v>
      </c>
      <c r="K5346" s="160">
        <f>H5346*(I5346/J5346)</f>
        <v/>
      </c>
      <c r="L5346" s="159" t="n">
        <v>3027297.7154</v>
      </c>
      <c r="M5346" s="159" t="n">
        <v>2939124</v>
      </c>
      <c r="N5346" s="159" t="n">
        <v>3174253.92</v>
      </c>
      <c r="O5346" s="162">
        <f>MIN(K5346,L5346,M5346,N5346)</f>
        <v/>
      </c>
      <c r="P5346" s="162">
        <f>MAX(K5346,L5346,M5346,N5346)</f>
        <v/>
      </c>
      <c r="Q5346" s="162">
        <f>MEDIAN(K5346,L5346,M5346,N5346)</f>
        <v/>
      </c>
      <c r="R5346" s="162">
        <f>AVERAGE(K5346,L5346,M5346,N5346)</f>
        <v/>
      </c>
      <c r="S5346" s="162">
        <f>AVERAGE(O5346,Q5346)</f>
        <v/>
      </c>
      <c r="T5346" s="162">
        <f>AVERAGE(P5346,Q5346)</f>
        <v/>
      </c>
      <c r="U5346" s="41">
        <f>STDEVA(K5346,L5346,M5346,N5346)</f>
        <v/>
      </c>
      <c r="V5346" s="42">
        <f>U5346/Q5346</f>
        <v/>
      </c>
      <c r="W5346" s="43">
        <f>IF(X5346=O5346,"MENOR",IF(X5346=S5346,"PROM[MEN-MED]","PROMEDIO"))</f>
        <v/>
      </c>
      <c r="X5346" s="163">
        <f>IF(V5346&lt;=300%,O5346,IF(AND(V5346&gt;100%,V5346&lt;=150%),S5346,R5346))</f>
        <v/>
      </c>
      <c r="Y5346" s="162">
        <f>ROUND(X5346,0)</f>
        <v/>
      </c>
    </row>
    <row r="5347" ht="15.75" customHeight="1">
      <c r="B5347" s="32" t="inlineStr">
        <is>
          <t>4.7</t>
        </is>
      </c>
      <c r="C5347" s="32" t="n">
        <v>8714199</v>
      </c>
      <c r="D5347" s="72" t="inlineStr">
        <is>
          <t>CAMBIO DE RODAMIENTOS BOCÍN DELANTEROS</t>
        </is>
      </c>
      <c r="E5347" s="56" t="inlineStr">
        <is>
          <t>cambio de rodamientos bocín delanteros</t>
        </is>
      </c>
      <c r="F5347" s="32" t="inlineStr">
        <is>
          <t>Unidad</t>
        </is>
      </c>
      <c r="G5347" s="35" t="inlineStr">
        <is>
          <t>suministro</t>
        </is>
      </c>
      <c r="H5347" s="159" t="n">
        <v>520560</v>
      </c>
      <c r="I5347" s="37" t="n">
        <v>158.91</v>
      </c>
      <c r="J5347" s="37" t="n">
        <v>151.76</v>
      </c>
      <c r="K5347" s="160">
        <f>H5347*(I5347/J5347)</f>
        <v/>
      </c>
      <c r="L5347" s="159" t="n">
        <v>1332652.1068</v>
      </c>
      <c r="M5347" s="159" t="n">
        <v>1293837</v>
      </c>
      <c r="N5347" s="159" t="n">
        <v>1397343.96</v>
      </c>
      <c r="O5347" s="162">
        <f>MIN(K5347,L5347,M5347,N5347)</f>
        <v/>
      </c>
      <c r="P5347" s="162">
        <f>MAX(K5347,L5347,M5347,N5347)</f>
        <v/>
      </c>
      <c r="Q5347" s="162">
        <f>MEDIAN(K5347,L5347,M5347,N5347)</f>
        <v/>
      </c>
      <c r="R5347" s="162">
        <f>AVERAGE(K5347,L5347,M5347,N5347)</f>
        <v/>
      </c>
      <c r="S5347" s="162">
        <f>AVERAGE(O5347,Q5347)</f>
        <v/>
      </c>
      <c r="T5347" s="162">
        <f>AVERAGE(P5347,Q5347)</f>
        <v/>
      </c>
      <c r="U5347" s="41">
        <f>STDEVA(K5347,L5347,M5347,N5347)</f>
        <v/>
      </c>
      <c r="V5347" s="42">
        <f>U5347/Q5347</f>
        <v/>
      </c>
      <c r="W5347" s="43">
        <f>IF(X5347=O5347,"MENOR",IF(X5347=S5347,"PROM[MEN-MED]","PROMEDIO"))</f>
        <v/>
      </c>
      <c r="X5347" s="163">
        <f>IF(V5347&lt;=300%,O5347,IF(AND(V5347&gt;100%,V5347&lt;=150%),S5347,R5347))</f>
        <v/>
      </c>
      <c r="Y5347" s="162">
        <f>ROUND(X5347,0)</f>
        <v/>
      </c>
    </row>
    <row r="5348" ht="15.75" customHeight="1">
      <c r="B5348" s="32" t="inlineStr">
        <is>
          <t>4.8</t>
        </is>
      </c>
      <c r="C5348" s="32" t="n">
        <v>8714199</v>
      </c>
      <c r="D5348" s="72" t="inlineStr">
        <is>
          <t>CAMBIO DE SOPORTE DE LA CAJA VELOCIDADES (TRANSMISION)</t>
        </is>
      </c>
      <c r="E5348" s="34" t="inlineStr">
        <is>
          <t>cambio de soporte de la caja velocidades (transmision)</t>
        </is>
      </c>
      <c r="F5348" s="32" t="inlineStr">
        <is>
          <t>Unidad</t>
        </is>
      </c>
      <c r="G5348" s="35" t="inlineStr">
        <is>
          <t>suministro</t>
        </is>
      </c>
      <c r="H5348" s="159" t="n">
        <v>515171</v>
      </c>
      <c r="I5348" s="37" t="n">
        <v>158.91</v>
      </c>
      <c r="J5348" s="37" t="n">
        <v>151.76</v>
      </c>
      <c r="K5348" s="160">
        <f>H5348*(I5348/J5348)</f>
        <v/>
      </c>
      <c r="L5348" s="159" t="n">
        <v>672733.1681</v>
      </c>
      <c r="M5348" s="159" t="n">
        <v>653139</v>
      </c>
      <c r="N5348" s="159" t="n">
        <v>705390.12</v>
      </c>
      <c r="O5348" s="162">
        <f>MIN(K5348,L5348,M5348,N5348)</f>
        <v/>
      </c>
      <c r="P5348" s="162">
        <f>MAX(K5348,L5348,M5348,N5348)</f>
        <v/>
      </c>
      <c r="Q5348" s="162">
        <f>MEDIAN(K5348,L5348,M5348,N5348)</f>
        <v/>
      </c>
      <c r="R5348" s="162">
        <f>AVERAGE(K5348,L5348,M5348,N5348)</f>
        <v/>
      </c>
      <c r="S5348" s="162">
        <f>AVERAGE(O5348,Q5348)</f>
        <v/>
      </c>
      <c r="T5348" s="162">
        <f>AVERAGE(P5348,Q5348)</f>
        <v/>
      </c>
      <c r="U5348" s="41">
        <f>STDEVA(K5348,L5348,M5348,N5348)</f>
        <v/>
      </c>
      <c r="V5348" s="42">
        <f>U5348/Q5348</f>
        <v/>
      </c>
      <c r="W5348" s="43">
        <f>IF(X5348=O5348,"MENOR",IF(X5348=S5348,"PROM[MEN-MED]","PROMEDIO"))</f>
        <v/>
      </c>
      <c r="X5348" s="163">
        <f>IF(V5348&lt;=300%,O5348,IF(AND(V5348&gt;100%,V5348&lt;=150%),S5348,R5348))</f>
        <v/>
      </c>
      <c r="Y5348" s="162">
        <f>ROUND(X5348,0)</f>
        <v/>
      </c>
    </row>
    <row r="5349" ht="15.75" customHeight="1">
      <c r="B5349" s="26" t="inlineStr">
        <is>
          <t>5.</t>
        </is>
      </c>
      <c r="C5349" s="142" t="inlineStr">
        <is>
          <t>SISTEMA ELÉCTRICO</t>
        </is>
      </c>
      <c r="H5349" s="157" t="n"/>
      <c r="I5349" s="29" t="n"/>
      <c r="J5349" s="29" t="n"/>
      <c r="K5349" s="157" t="n"/>
      <c r="L5349" s="157" t="n"/>
      <c r="M5349" s="157" t="n"/>
      <c r="N5349" s="157" t="n"/>
      <c r="O5349" s="29" t="n"/>
      <c r="P5349" s="29" t="n"/>
      <c r="Q5349" s="29" t="n"/>
      <c r="R5349" s="29" t="n"/>
      <c r="S5349" s="29" t="n"/>
      <c r="T5349" s="29" t="n"/>
      <c r="U5349" s="29" t="n"/>
      <c r="V5349" s="75" t="n"/>
      <c r="W5349" s="29" t="n"/>
      <c r="X5349" s="29" t="n"/>
      <c r="Y5349" s="29" t="n"/>
    </row>
    <row r="5350" ht="15.75" customHeight="1">
      <c r="B5350" s="32" t="inlineStr">
        <is>
          <t>5.1</t>
        </is>
      </c>
      <c r="C5350" s="32" t="n">
        <v>8714199</v>
      </c>
      <c r="D5350" s="59" t="inlineStr">
        <is>
          <t>CAMBIO DE ALTERNADOR</t>
        </is>
      </c>
      <c r="E5350" s="56" t="inlineStr">
        <is>
          <t>cambio de alternador</t>
        </is>
      </c>
      <c r="F5350" s="32" t="inlineStr">
        <is>
          <t>Unidad</t>
        </is>
      </c>
      <c r="G5350" s="35" t="inlineStr">
        <is>
          <t>suministro</t>
        </is>
      </c>
      <c r="H5350" s="159" t="n">
        <v>398072</v>
      </c>
      <c r="I5350" s="37" t="n">
        <v>158.91</v>
      </c>
      <c r="J5350" s="37" t="n">
        <v>151.76</v>
      </c>
      <c r="K5350" s="160">
        <f>H5350*(I5350/J5350)</f>
        <v/>
      </c>
      <c r="L5350" s="159" t="n">
        <v>848924.9727</v>
      </c>
      <c r="M5350" s="159" t="n">
        <v>824199</v>
      </c>
      <c r="N5350" s="159" t="n">
        <v>890134.92</v>
      </c>
      <c r="O5350" s="162">
        <f>MIN(K5350,L5350,M5350,N5350)</f>
        <v/>
      </c>
      <c r="P5350" s="162">
        <f>MAX(K5350,L5350,M5350,N5350)</f>
        <v/>
      </c>
      <c r="Q5350" s="162">
        <f>MEDIAN(K5350,L5350,M5350,N5350)</f>
        <v/>
      </c>
      <c r="R5350" s="162">
        <f>AVERAGE(K5350,L5350,M5350,N5350)</f>
        <v/>
      </c>
      <c r="S5350" s="162">
        <f>AVERAGE(O5350,Q5350)</f>
        <v/>
      </c>
      <c r="T5350" s="162">
        <f>AVERAGE(P5350,Q5350)</f>
        <v/>
      </c>
      <c r="U5350" s="41">
        <f>STDEVA(K5350,L5350,M5350,N5350)</f>
        <v/>
      </c>
      <c r="V5350" s="42">
        <f>U5350/Q5350</f>
        <v/>
      </c>
      <c r="W5350" s="43">
        <f>IF(X5350=O5350,"MENOR",IF(X5350=S5350,"PROM[MEN-MED]","PROMEDIO"))</f>
        <v/>
      </c>
      <c r="X5350" s="163">
        <f>IF(V5350&lt;=300%,O5350,IF(AND(V5350&gt;100%,V5350&lt;=150%),S5350,R5350))</f>
        <v/>
      </c>
      <c r="Y5350" s="162">
        <f>ROUND(X5350,0)</f>
        <v/>
      </c>
    </row>
    <row r="5351" ht="15.75" customHeight="1">
      <c r="B5351" s="32" t="inlineStr">
        <is>
          <t>5.2</t>
        </is>
      </c>
      <c r="C5351" s="32" t="n">
        <v>8714199</v>
      </c>
      <c r="D5351" s="59" t="inlineStr">
        <is>
          <t>CAMBIO DE AUTOMÁTICO MOTOR DE ARRANQUE (SOLENOIDE)</t>
        </is>
      </c>
      <c r="E5351" s="34" t="inlineStr">
        <is>
          <t>cambio de automático motor de arranque (solenoide)</t>
        </is>
      </c>
      <c r="F5351" s="32" t="inlineStr">
        <is>
          <t>Unidad</t>
        </is>
      </c>
      <c r="G5351" s="35" t="inlineStr">
        <is>
          <t>suministro</t>
        </is>
      </c>
      <c r="H5351" s="159" t="n">
        <v>337475</v>
      </c>
      <c r="I5351" s="37" t="n">
        <v>158.91</v>
      </c>
      <c r="J5351" s="37" t="n">
        <v>151.76</v>
      </c>
      <c r="K5351" s="160">
        <f>H5351*(I5351/J5351)</f>
        <v/>
      </c>
      <c r="L5351" s="159" t="n">
        <v>840915.6896</v>
      </c>
      <c r="M5351" s="159" t="n">
        <v>816423</v>
      </c>
      <c r="N5351" s="159" t="n">
        <v>881736.84</v>
      </c>
      <c r="O5351" s="162">
        <f>MIN(K5351,L5351,M5351,N5351)</f>
        <v/>
      </c>
      <c r="P5351" s="162">
        <f>MAX(K5351,L5351,M5351,N5351)</f>
        <v/>
      </c>
      <c r="Q5351" s="162">
        <f>MEDIAN(K5351,L5351,M5351,N5351)</f>
        <v/>
      </c>
      <c r="R5351" s="162">
        <f>AVERAGE(K5351,L5351,M5351,N5351)</f>
        <v/>
      </c>
      <c r="S5351" s="162">
        <f>AVERAGE(O5351,Q5351)</f>
        <v/>
      </c>
      <c r="T5351" s="162">
        <f>AVERAGE(P5351,Q5351)</f>
        <v/>
      </c>
      <c r="U5351" s="41">
        <f>STDEVA(K5351,L5351,M5351,N5351)</f>
        <v/>
      </c>
      <c r="V5351" s="42">
        <f>U5351/Q5351</f>
        <v/>
      </c>
      <c r="W5351" s="43">
        <f>IF(X5351=O5351,"MENOR",IF(X5351=S5351,"PROM[MEN-MED]","PROMEDIO"))</f>
        <v/>
      </c>
      <c r="X5351" s="163">
        <f>IF(V5351&lt;=300%,O5351,IF(AND(V5351&gt;100%,V5351&lt;=150%),S5351,R5351))</f>
        <v/>
      </c>
      <c r="Y5351" s="162">
        <f>ROUND(X5351,0)</f>
        <v/>
      </c>
    </row>
    <row r="5352" ht="15.75" customHeight="1">
      <c r="B5352" s="32" t="inlineStr">
        <is>
          <t>5.3</t>
        </is>
      </c>
      <c r="C5352" s="32" t="n">
        <v>8714199</v>
      </c>
      <c r="D5352" s="59" t="inlineStr">
        <is>
          <t>CAMBIO DE BALINERA DEL ALTERNADOR</t>
        </is>
      </c>
      <c r="E5352" s="56" t="inlineStr">
        <is>
          <t>cambio de balinera del alternador</t>
        </is>
      </c>
      <c r="F5352" s="32" t="inlineStr">
        <is>
          <t>Unidad</t>
        </is>
      </c>
      <c r="G5352" s="35" t="inlineStr">
        <is>
          <t>suministro</t>
        </is>
      </c>
      <c r="H5352" s="159" t="n">
        <v>414628</v>
      </c>
      <c r="I5352" s="37" t="n">
        <v>158.91</v>
      </c>
      <c r="J5352" s="37" t="n">
        <v>151.76</v>
      </c>
      <c r="K5352" s="160">
        <f>H5352*(I5352/J5352)</f>
        <v/>
      </c>
      <c r="L5352" s="159" t="n">
        <v>840915.6896</v>
      </c>
      <c r="M5352" s="159" t="n">
        <v>816423</v>
      </c>
      <c r="N5352" s="159" t="n">
        <v>881736.84</v>
      </c>
      <c r="O5352" s="162">
        <f>MIN(K5352,L5352,M5352,N5352)</f>
        <v/>
      </c>
      <c r="P5352" s="162">
        <f>MAX(K5352,L5352,M5352,N5352)</f>
        <v/>
      </c>
      <c r="Q5352" s="162">
        <f>MEDIAN(K5352,L5352,M5352,N5352)</f>
        <v/>
      </c>
      <c r="R5352" s="162">
        <f>AVERAGE(K5352,L5352,M5352,N5352)</f>
        <v/>
      </c>
      <c r="S5352" s="162">
        <f>AVERAGE(O5352,Q5352)</f>
        <v/>
      </c>
      <c r="T5352" s="162">
        <f>AVERAGE(P5352,Q5352)</f>
        <v/>
      </c>
      <c r="U5352" s="41">
        <f>STDEVA(K5352,L5352,M5352,N5352)</f>
        <v/>
      </c>
      <c r="V5352" s="42">
        <f>U5352/Q5352</f>
        <v/>
      </c>
      <c r="W5352" s="43">
        <f>IF(X5352=O5352,"MENOR",IF(X5352=S5352,"PROM[MEN-MED]","PROMEDIO"))</f>
        <v/>
      </c>
      <c r="X5352" s="163">
        <f>IF(V5352&lt;=300%,O5352,IF(AND(V5352&gt;100%,V5352&lt;=150%),S5352,R5352))</f>
        <v/>
      </c>
      <c r="Y5352" s="162">
        <f>ROUND(X5352,0)</f>
        <v/>
      </c>
    </row>
    <row r="5353" ht="15.75" customHeight="1">
      <c r="B5353" s="32" t="inlineStr">
        <is>
          <t>5.4</t>
        </is>
      </c>
      <c r="C5353" s="32" t="n">
        <v>8714199</v>
      </c>
      <c r="D5353" s="59" t="inlineStr">
        <is>
          <t>CAMBIO DE BOBINA DE ENCENDIDO</t>
        </is>
      </c>
      <c r="E5353" s="56" t="inlineStr">
        <is>
          <t>cambio de bobina de encendido</t>
        </is>
      </c>
      <c r="F5353" s="32" t="inlineStr">
        <is>
          <t>Unidad</t>
        </is>
      </c>
      <c r="G5353" s="35" t="inlineStr">
        <is>
          <t>suministro</t>
        </is>
      </c>
      <c r="H5353" s="159" t="n">
        <v>772757</v>
      </c>
      <c r="I5353" s="37" t="n">
        <v>158.91</v>
      </c>
      <c r="J5353" s="37" t="n">
        <v>151.76</v>
      </c>
      <c r="K5353" s="160">
        <f>H5353*(I5353/J5353)</f>
        <v/>
      </c>
      <c r="L5353" s="159" t="n">
        <v>999488.3066</v>
      </c>
      <c r="M5353" s="159" t="n">
        <v>970377</v>
      </c>
      <c r="N5353" s="159" t="n">
        <v>1048007.16</v>
      </c>
      <c r="O5353" s="162">
        <f>MIN(K5353,L5353,M5353,N5353)</f>
        <v/>
      </c>
      <c r="P5353" s="162">
        <f>MAX(K5353,L5353,M5353,N5353)</f>
        <v/>
      </c>
      <c r="Q5353" s="162">
        <f>MEDIAN(K5353,L5353,M5353,N5353)</f>
        <v/>
      </c>
      <c r="R5353" s="162">
        <f>AVERAGE(K5353,L5353,M5353,N5353)</f>
        <v/>
      </c>
      <c r="S5353" s="162">
        <f>AVERAGE(O5353,Q5353)</f>
        <v/>
      </c>
      <c r="T5353" s="162">
        <f>AVERAGE(P5353,Q5353)</f>
        <v/>
      </c>
      <c r="U5353" s="41">
        <f>STDEVA(K5353,L5353,M5353,N5353)</f>
        <v/>
      </c>
      <c r="V5353" s="42">
        <f>U5353/Q5353</f>
        <v/>
      </c>
      <c r="W5353" s="43">
        <f>IF(X5353=O5353,"MENOR",IF(X5353=S5353,"PROM[MEN-MED]","PROMEDIO"))</f>
        <v/>
      </c>
      <c r="X5353" s="163">
        <f>IF(V5353&lt;=300%,O5353,IF(AND(V5353&gt;100%,V5353&lt;=150%),S5353,R5353))</f>
        <v/>
      </c>
      <c r="Y5353" s="162">
        <f>ROUND(X5353,0)</f>
        <v/>
      </c>
    </row>
    <row r="5354" ht="15.75" customHeight="1">
      <c r="B5354" s="32" t="inlineStr">
        <is>
          <t>5.5</t>
        </is>
      </c>
      <c r="C5354" s="32" t="n">
        <v>8714199</v>
      </c>
      <c r="D5354" s="59" t="inlineStr">
        <is>
          <t>CAMBIO DE BOMBA DE GASOLINA (PILA)</t>
        </is>
      </c>
      <c r="E5354" s="56" t="inlineStr">
        <is>
          <t>cambio de bomba de gasolina (pila)</t>
        </is>
      </c>
      <c r="F5354" s="32" t="inlineStr">
        <is>
          <t>Unidad</t>
        </is>
      </c>
      <c r="G5354" s="35" t="inlineStr">
        <is>
          <t>suministro</t>
        </is>
      </c>
      <c r="H5354" s="159" t="n">
        <v>772757</v>
      </c>
      <c r="I5354" s="37" t="n">
        <v>158.91</v>
      </c>
      <c r="J5354" s="37" t="n">
        <v>151.76</v>
      </c>
      <c r="K5354" s="160">
        <f>H5354*(I5354/J5354)</f>
        <v/>
      </c>
      <c r="L5354" s="159" t="n">
        <v>999488.3066</v>
      </c>
      <c r="M5354" s="159" t="n">
        <v>970377</v>
      </c>
      <c r="N5354" s="159" t="n">
        <v>1048007.16</v>
      </c>
      <c r="O5354" s="162">
        <f>MIN(K5354,L5354,M5354,N5354)</f>
        <v/>
      </c>
      <c r="P5354" s="162">
        <f>MAX(K5354,L5354,M5354,N5354)</f>
        <v/>
      </c>
      <c r="Q5354" s="162">
        <f>MEDIAN(K5354,L5354,M5354,N5354)</f>
        <v/>
      </c>
      <c r="R5354" s="162">
        <f>AVERAGE(K5354,L5354,M5354,N5354)</f>
        <v/>
      </c>
      <c r="S5354" s="162">
        <f>AVERAGE(O5354,Q5354)</f>
        <v/>
      </c>
      <c r="T5354" s="162">
        <f>AVERAGE(P5354,Q5354)</f>
        <v/>
      </c>
      <c r="U5354" s="41">
        <f>STDEVA(K5354,L5354,M5354,N5354)</f>
        <v/>
      </c>
      <c r="V5354" s="42">
        <f>U5354/Q5354</f>
        <v/>
      </c>
      <c r="W5354" s="43">
        <f>IF(X5354=O5354,"MENOR",IF(X5354=S5354,"PROM[MEN-MED]","PROMEDIO"))</f>
        <v/>
      </c>
      <c r="X5354" s="163">
        <f>IF(V5354&lt;=300%,O5354,IF(AND(V5354&gt;100%,V5354&lt;=150%),S5354,R5354))</f>
        <v/>
      </c>
      <c r="Y5354" s="162">
        <f>ROUND(X5354,0)</f>
        <v/>
      </c>
    </row>
    <row r="5355" ht="15.75" customHeight="1">
      <c r="B5355" s="32" t="inlineStr">
        <is>
          <t>5.6</t>
        </is>
      </c>
      <c r="C5355" s="32" t="n">
        <v>8714199</v>
      </c>
      <c r="D5355" s="59" t="inlineStr">
        <is>
          <t xml:space="preserve">CAMBIO DE BOMBILLOS DE DOBLE FILAMENTO </t>
        </is>
      </c>
      <c r="E5355" s="34" t="inlineStr">
        <is>
          <t xml:space="preserve">cambio de bombillos de doble filamento </t>
        </is>
      </c>
      <c r="F5355" s="32" t="inlineStr">
        <is>
          <t>Unidad</t>
        </is>
      </c>
      <c r="G5355" s="35" t="inlineStr">
        <is>
          <t>suministro</t>
        </is>
      </c>
      <c r="H5355" s="159" t="n">
        <v>51551</v>
      </c>
      <c r="I5355" s="37" t="n">
        <v>158.91</v>
      </c>
      <c r="J5355" s="37" t="n">
        <v>151.76</v>
      </c>
      <c r="K5355" s="160">
        <f>H5355*(I5355/J5355)</f>
        <v/>
      </c>
      <c r="L5355" s="159" t="n">
        <v>65992.1045</v>
      </c>
      <c r="M5355" s="159" t="n">
        <v>64070</v>
      </c>
      <c r="N5355" s="159" t="n">
        <v>69195.60000000001</v>
      </c>
      <c r="O5355" s="162">
        <f>MIN(K5355,L5355,M5355,N5355)</f>
        <v/>
      </c>
      <c r="P5355" s="162">
        <f>MAX(K5355,L5355,M5355,N5355)</f>
        <v/>
      </c>
      <c r="Q5355" s="162">
        <f>MEDIAN(K5355,L5355,M5355,N5355)</f>
        <v/>
      </c>
      <c r="R5355" s="162">
        <f>AVERAGE(K5355,L5355,M5355,N5355)</f>
        <v/>
      </c>
      <c r="S5355" s="162">
        <f>AVERAGE(O5355,Q5355)</f>
        <v/>
      </c>
      <c r="T5355" s="162">
        <f>AVERAGE(P5355,Q5355)</f>
        <v/>
      </c>
      <c r="U5355" s="41">
        <f>STDEVA(K5355,L5355,M5355,N5355)</f>
        <v/>
      </c>
      <c r="V5355" s="42">
        <f>U5355/Q5355</f>
        <v/>
      </c>
      <c r="W5355" s="43">
        <f>IF(X5355=O5355,"MENOR",IF(X5355=S5355,"PROM[MEN-MED]","PROMEDIO"))</f>
        <v/>
      </c>
      <c r="X5355" s="163">
        <f>IF(V5355&lt;=300%,O5355,IF(AND(V5355&gt;100%,V5355&lt;=150%),S5355,R5355))</f>
        <v/>
      </c>
      <c r="Y5355" s="162">
        <f>ROUND(X5355,0)</f>
        <v/>
      </c>
    </row>
    <row r="5356" ht="15.75" customHeight="1">
      <c r="B5356" s="32" t="inlineStr">
        <is>
          <t>5.7</t>
        </is>
      </c>
      <c r="C5356" s="32" t="n">
        <v>8714199</v>
      </c>
      <c r="D5356" s="59" t="inlineStr">
        <is>
          <t xml:space="preserve">CAMBIO DE BOMBILLOS HALÓGENO </t>
        </is>
      </c>
      <c r="E5356" s="56" t="inlineStr">
        <is>
          <t xml:space="preserve">cambio de bombillos halógeno </t>
        </is>
      </c>
      <c r="F5356" s="32" t="inlineStr">
        <is>
          <t>Unidad</t>
        </is>
      </c>
      <c r="G5356" s="35" t="inlineStr">
        <is>
          <t>suministro</t>
        </is>
      </c>
      <c r="H5356" s="159" t="n">
        <v>51551</v>
      </c>
      <c r="I5356" s="37" t="n">
        <v>158.91</v>
      </c>
      <c r="J5356" s="37" t="n">
        <v>151.76</v>
      </c>
      <c r="K5356" s="160">
        <f>H5356*(I5356/J5356)</f>
        <v/>
      </c>
      <c r="L5356" s="159" t="n">
        <v>66632.7648</v>
      </c>
      <c r="M5356" s="159" t="n">
        <v>64692</v>
      </c>
      <c r="N5356" s="159" t="n">
        <v>69867.36</v>
      </c>
      <c r="O5356" s="162">
        <f>MIN(K5356,L5356,M5356,N5356)</f>
        <v/>
      </c>
      <c r="P5356" s="162">
        <f>MAX(K5356,L5356,M5356,N5356)</f>
        <v/>
      </c>
      <c r="Q5356" s="162">
        <f>MEDIAN(K5356,L5356,M5356,N5356)</f>
        <v/>
      </c>
      <c r="R5356" s="162">
        <f>AVERAGE(K5356,L5356,M5356,N5356)</f>
        <v/>
      </c>
      <c r="S5356" s="162">
        <f>AVERAGE(O5356,Q5356)</f>
        <v/>
      </c>
      <c r="T5356" s="162">
        <f>AVERAGE(P5356,Q5356)</f>
        <v/>
      </c>
      <c r="U5356" s="41">
        <f>STDEVA(K5356,L5356,M5356,N5356)</f>
        <v/>
      </c>
      <c r="V5356" s="42">
        <f>U5356/Q5356</f>
        <v/>
      </c>
      <c r="W5356" s="43">
        <f>IF(X5356=O5356,"MENOR",IF(X5356=S5356,"PROM[MEN-MED]","PROMEDIO"))</f>
        <v/>
      </c>
      <c r="X5356" s="163">
        <f>IF(V5356&lt;=300%,O5356,IF(AND(V5356&gt;100%,V5356&lt;=150%),S5356,R5356))</f>
        <v/>
      </c>
      <c r="Y5356" s="162">
        <f>ROUND(X5356,0)</f>
        <v/>
      </c>
    </row>
    <row r="5357" ht="15.75" customHeight="1">
      <c r="B5357" s="32" t="inlineStr">
        <is>
          <t>5.8</t>
        </is>
      </c>
      <c r="C5357" s="32" t="n">
        <v>8714199</v>
      </c>
      <c r="D5357" s="58" t="inlineStr">
        <is>
          <t>CAMBIO DE SENSOR FRENO (PERA)</t>
        </is>
      </c>
      <c r="E5357" s="34" t="inlineStr">
        <is>
          <t>cambio de sensor freno (pera)</t>
        </is>
      </c>
      <c r="F5357" s="32" t="inlineStr">
        <is>
          <t>Unidad</t>
        </is>
      </c>
      <c r="G5357" s="35" t="inlineStr">
        <is>
          <t>suministro</t>
        </is>
      </c>
      <c r="H5357" s="159" t="n">
        <v>181158</v>
      </c>
      <c r="I5357" s="37" t="n">
        <v>158.91</v>
      </c>
      <c r="J5357" s="37" t="n">
        <v>151.76</v>
      </c>
      <c r="K5357" s="160">
        <f>H5357*(I5357/J5357)</f>
        <v/>
      </c>
      <c r="L5357" s="159" t="n">
        <v>504549.6232</v>
      </c>
      <c r="M5357" s="159" t="n">
        <v>489854</v>
      </c>
      <c r="N5357" s="159" t="n">
        <v>529042.3199999999</v>
      </c>
      <c r="O5357" s="162">
        <f>MIN(K5357,L5357,M5357,N5357)</f>
        <v/>
      </c>
      <c r="P5357" s="162">
        <f>MAX(K5357,L5357,M5357,N5357)</f>
        <v/>
      </c>
      <c r="Q5357" s="162">
        <f>MEDIAN(K5357,L5357,M5357,N5357)</f>
        <v/>
      </c>
      <c r="R5357" s="162">
        <f>AVERAGE(K5357,L5357,M5357,N5357)</f>
        <v/>
      </c>
      <c r="S5357" s="162">
        <f>AVERAGE(O5357,Q5357)</f>
        <v/>
      </c>
      <c r="T5357" s="162">
        <f>AVERAGE(P5357,Q5357)</f>
        <v/>
      </c>
      <c r="U5357" s="41">
        <f>STDEVA(K5357,L5357,M5357,N5357)</f>
        <v/>
      </c>
      <c r="V5357" s="42">
        <f>U5357/Q5357</f>
        <v/>
      </c>
      <c r="W5357" s="43">
        <f>IF(X5357=O5357,"MENOR",IF(X5357=S5357,"PROM[MEN-MED]","PROMEDIO"))</f>
        <v/>
      </c>
      <c r="X5357" s="163">
        <f>IF(V5357&lt;=300%,O5357,IF(AND(V5357&gt;100%,V5357&lt;=150%),S5357,R5357))</f>
        <v/>
      </c>
      <c r="Y5357" s="162">
        <f>ROUND(X5357,0)</f>
        <v/>
      </c>
    </row>
    <row r="5358" ht="15.75" customHeight="1">
      <c r="B5358" s="32" t="inlineStr">
        <is>
          <t>5.9</t>
        </is>
      </c>
      <c r="C5358" s="32" t="n">
        <v>8714199</v>
      </c>
      <c r="D5358" s="59" t="inlineStr">
        <is>
          <t>CAMBIO DE BOMBILLO LUZ DE CORTESIA (LUZ TECHO)</t>
        </is>
      </c>
      <c r="E5358" s="34" t="inlineStr">
        <is>
          <t>cambio de bombillo luz de cortesia (luz techo)</t>
        </is>
      </c>
      <c r="F5358" s="32" t="inlineStr">
        <is>
          <t>Unidad</t>
        </is>
      </c>
      <c r="G5358" s="35" t="inlineStr">
        <is>
          <t>suministro</t>
        </is>
      </c>
      <c r="H5358" s="159" t="n">
        <v>51551</v>
      </c>
      <c r="I5358" s="37" t="n">
        <v>158.91</v>
      </c>
      <c r="J5358" s="37" t="n">
        <v>151.76</v>
      </c>
      <c r="K5358" s="160">
        <f>H5358*(I5358/J5358)</f>
        <v/>
      </c>
      <c r="L5358" s="159" t="n">
        <v>67273.42509999999</v>
      </c>
      <c r="M5358" s="159" t="n">
        <v>65314</v>
      </c>
      <c r="N5358" s="159" t="n">
        <v>70539.12</v>
      </c>
      <c r="O5358" s="162">
        <f>MIN(K5358,L5358,M5358,N5358)</f>
        <v/>
      </c>
      <c r="P5358" s="162">
        <f>MAX(K5358,L5358,M5358,N5358)</f>
        <v/>
      </c>
      <c r="Q5358" s="162">
        <f>MEDIAN(K5358,L5358,M5358,N5358)</f>
        <v/>
      </c>
      <c r="R5358" s="162">
        <f>AVERAGE(K5358,L5358,M5358,N5358)</f>
        <v/>
      </c>
      <c r="S5358" s="162">
        <f>AVERAGE(O5358,Q5358)</f>
        <v/>
      </c>
      <c r="T5358" s="162">
        <f>AVERAGE(P5358,Q5358)</f>
        <v/>
      </c>
      <c r="U5358" s="41">
        <f>STDEVA(K5358,L5358,M5358,N5358)</f>
        <v/>
      </c>
      <c r="V5358" s="42">
        <f>U5358/Q5358</f>
        <v/>
      </c>
      <c r="W5358" s="43">
        <f>IF(X5358=O5358,"MENOR",IF(X5358=S5358,"PROM[MEN-MED]","PROMEDIO"))</f>
        <v/>
      </c>
      <c r="X5358" s="163">
        <f>IF(V5358&lt;=300%,O5358,IF(AND(V5358&gt;100%,V5358&lt;=150%),S5358,R5358))</f>
        <v/>
      </c>
      <c r="Y5358" s="162">
        <f>ROUND(X5358,0)</f>
        <v/>
      </c>
    </row>
    <row r="5359" ht="15.75" customHeight="1">
      <c r="B5359" s="32" t="inlineStr">
        <is>
          <t>5.10</t>
        </is>
      </c>
      <c r="C5359" s="32" t="n">
        <v>8714199</v>
      </c>
      <c r="D5359" s="59" t="inlineStr">
        <is>
          <t>CAMBIO DE BOMBILLOS DIRECCIONALES</t>
        </is>
      </c>
      <c r="E5359" s="34" t="inlineStr">
        <is>
          <t>cambio de bombillos direccionales</t>
        </is>
      </c>
      <c r="F5359" s="32" t="inlineStr">
        <is>
          <t>Unidad</t>
        </is>
      </c>
      <c r="G5359" s="35" t="inlineStr">
        <is>
          <t>suministro</t>
        </is>
      </c>
      <c r="H5359" s="159" t="n">
        <v>136791</v>
      </c>
      <c r="I5359" s="37" t="n">
        <v>158.91</v>
      </c>
      <c r="J5359" s="37" t="n">
        <v>151.76</v>
      </c>
      <c r="K5359" s="160">
        <f>H5359*(I5359/J5359)</f>
        <v/>
      </c>
      <c r="L5359" s="159" t="n">
        <v>166581.9001</v>
      </c>
      <c r="M5359" s="159" t="n">
        <v>161730</v>
      </c>
      <c r="N5359" s="159" t="n">
        <v>174668.4</v>
      </c>
      <c r="O5359" s="162">
        <f>MIN(K5359,L5359,M5359,N5359)</f>
        <v/>
      </c>
      <c r="P5359" s="162">
        <f>MAX(K5359,L5359,M5359,N5359)</f>
        <v/>
      </c>
      <c r="Q5359" s="162">
        <f>MEDIAN(K5359,L5359,M5359,N5359)</f>
        <v/>
      </c>
      <c r="R5359" s="162">
        <f>AVERAGE(K5359,L5359,M5359,N5359)</f>
        <v/>
      </c>
      <c r="S5359" s="162">
        <f>AVERAGE(O5359,Q5359)</f>
        <v/>
      </c>
      <c r="T5359" s="162">
        <f>AVERAGE(P5359,Q5359)</f>
        <v/>
      </c>
      <c r="U5359" s="41">
        <f>STDEVA(K5359,L5359,M5359,N5359)</f>
        <v/>
      </c>
      <c r="V5359" s="42">
        <f>U5359/Q5359</f>
        <v/>
      </c>
      <c r="W5359" s="43">
        <f>IF(X5359=O5359,"MENOR",IF(X5359=S5359,"PROM[MEN-MED]","PROMEDIO"))</f>
        <v/>
      </c>
      <c r="X5359" s="163">
        <f>IF(V5359&lt;=300%,O5359,IF(AND(V5359&gt;100%,V5359&lt;=150%),S5359,R5359))</f>
        <v/>
      </c>
      <c r="Y5359" s="162">
        <f>ROUND(X5359,0)</f>
        <v/>
      </c>
    </row>
    <row r="5360" ht="15.75" customHeight="1">
      <c r="B5360" s="32" t="inlineStr">
        <is>
          <t>5.11</t>
        </is>
      </c>
      <c r="C5360" s="32" t="n">
        <v>8714199</v>
      </c>
      <c r="D5360" s="59" t="inlineStr">
        <is>
          <t>CAMBIO DE BORNE DE BATERÍA POSITIVO Y/O NEGATIVO</t>
        </is>
      </c>
      <c r="E5360" s="34" t="inlineStr">
        <is>
          <t>cambio de borne de batería positivo y/o negativo</t>
        </is>
      </c>
      <c r="F5360" s="32" t="inlineStr">
        <is>
          <t>Unidad</t>
        </is>
      </c>
      <c r="G5360" s="35" t="inlineStr">
        <is>
          <t>suministro</t>
        </is>
      </c>
      <c r="H5360" s="159" t="n">
        <v>136791</v>
      </c>
      <c r="I5360" s="37" t="n">
        <v>158.91</v>
      </c>
      <c r="J5360" s="37" t="n">
        <v>151.76</v>
      </c>
      <c r="K5360" s="160">
        <f>H5360*(I5360/J5360)</f>
        <v/>
      </c>
      <c r="L5360" s="159" t="n">
        <v>164979.22</v>
      </c>
      <c r="M5360" s="159" t="n">
        <v>160174</v>
      </c>
      <c r="N5360" s="159" t="n">
        <v>172987.92</v>
      </c>
      <c r="O5360" s="162">
        <f>MIN(K5360,L5360,M5360,N5360)</f>
        <v/>
      </c>
      <c r="P5360" s="162">
        <f>MAX(K5360,L5360,M5360,N5360)</f>
        <v/>
      </c>
      <c r="Q5360" s="162">
        <f>MEDIAN(K5360,L5360,M5360,N5360)</f>
        <v/>
      </c>
      <c r="R5360" s="162">
        <f>AVERAGE(K5360,L5360,M5360,N5360)</f>
        <v/>
      </c>
      <c r="S5360" s="162">
        <f>AVERAGE(O5360,Q5360)</f>
        <v/>
      </c>
      <c r="T5360" s="162">
        <f>AVERAGE(P5360,Q5360)</f>
        <v/>
      </c>
      <c r="U5360" s="41">
        <f>STDEVA(K5360,L5360,M5360,N5360)</f>
        <v/>
      </c>
      <c r="V5360" s="42">
        <f>U5360/Q5360</f>
        <v/>
      </c>
      <c r="W5360" s="43">
        <f>IF(X5360=O5360,"MENOR",IF(X5360=S5360,"PROM[MEN-MED]","PROMEDIO"))</f>
        <v/>
      </c>
      <c r="X5360" s="163">
        <f>IF(V5360&lt;=300%,O5360,IF(AND(V5360&gt;100%,V5360&lt;=150%),S5360,R5360))</f>
        <v/>
      </c>
      <c r="Y5360" s="162">
        <f>ROUND(X5360,0)</f>
        <v/>
      </c>
    </row>
    <row r="5361" ht="15.75" customHeight="1">
      <c r="B5361" s="32" t="inlineStr">
        <is>
          <t>5.12</t>
        </is>
      </c>
      <c r="C5361" s="32" t="n">
        <v>8714199</v>
      </c>
      <c r="D5361" s="59" t="inlineStr">
        <is>
          <t>CAMBIO DE BUJÍAS DE ENCENDIDO (MOTOR GASOLINA)</t>
        </is>
      </c>
      <c r="E5361" s="34" t="inlineStr">
        <is>
          <t>cambio de bujías de encendido (motor gasolina)</t>
        </is>
      </c>
      <c r="F5361" s="32" t="inlineStr">
        <is>
          <t>Unidad</t>
        </is>
      </c>
      <c r="G5361" s="35" t="inlineStr">
        <is>
          <t>suministro</t>
        </is>
      </c>
      <c r="H5361" s="159" t="n">
        <v>405850</v>
      </c>
      <c r="I5361" s="37" t="n">
        <v>158.91</v>
      </c>
      <c r="J5361" s="37" t="n">
        <v>151.76</v>
      </c>
      <c r="K5361" s="160">
        <f>H5361*(I5361/J5361)</f>
        <v/>
      </c>
      <c r="L5361" s="159" t="n">
        <v>499744.665</v>
      </c>
      <c r="M5361" s="159" t="n">
        <v>485189</v>
      </c>
      <c r="N5361" s="159" t="n">
        <v>524004.12</v>
      </c>
      <c r="O5361" s="162">
        <f>MIN(K5361,L5361,M5361,N5361)</f>
        <v/>
      </c>
      <c r="P5361" s="162">
        <f>MAX(K5361,L5361,M5361,N5361)</f>
        <v/>
      </c>
      <c r="Q5361" s="162">
        <f>MEDIAN(K5361,L5361,M5361,N5361)</f>
        <v/>
      </c>
      <c r="R5361" s="162">
        <f>AVERAGE(K5361,L5361,M5361,N5361)</f>
        <v/>
      </c>
      <c r="S5361" s="162">
        <f>AVERAGE(O5361,Q5361)</f>
        <v/>
      </c>
      <c r="T5361" s="162">
        <f>AVERAGE(P5361,Q5361)</f>
        <v/>
      </c>
      <c r="U5361" s="41">
        <f>STDEVA(K5361,L5361,M5361,N5361)</f>
        <v/>
      </c>
      <c r="V5361" s="42">
        <f>U5361/Q5361</f>
        <v/>
      </c>
      <c r="W5361" s="43">
        <f>IF(X5361=O5361,"MENOR",IF(X5361=S5361,"PROM[MEN-MED]","PROMEDIO"))</f>
        <v/>
      </c>
      <c r="X5361" s="163">
        <f>IF(V5361&lt;=300%,O5361,IF(AND(V5361&gt;100%,V5361&lt;=150%),S5361,R5361))</f>
        <v/>
      </c>
      <c r="Y5361" s="162">
        <f>ROUND(X5361,0)</f>
        <v/>
      </c>
    </row>
    <row r="5362" ht="15.75" customHeight="1">
      <c r="B5362" s="32" t="inlineStr">
        <is>
          <t>5.13</t>
        </is>
      </c>
      <c r="C5362" s="32" t="n">
        <v>8714199</v>
      </c>
      <c r="D5362" s="59" t="inlineStr">
        <is>
          <t>CAMBIO DE CLAXON (PITO)</t>
        </is>
      </c>
      <c r="E5362" s="56" t="inlineStr">
        <is>
          <t>cambio de claxon (pito)</t>
        </is>
      </c>
      <c r="F5362" s="32" t="inlineStr">
        <is>
          <t>Unidad</t>
        </is>
      </c>
      <c r="G5362" s="35" t="inlineStr">
        <is>
          <t>suministro</t>
        </is>
      </c>
      <c r="H5362" s="159" t="n">
        <v>128792</v>
      </c>
      <c r="I5362" s="37" t="n">
        <v>158.91</v>
      </c>
      <c r="J5362" s="37" t="n">
        <v>151.76</v>
      </c>
      <c r="K5362" s="160">
        <f>H5362*(I5362/J5362)</f>
        <v/>
      </c>
      <c r="L5362" s="159" t="n">
        <v>171386.8464</v>
      </c>
      <c r="M5362" s="159" t="n">
        <v>166395</v>
      </c>
      <c r="N5362" s="159" t="n">
        <v>179706.6</v>
      </c>
      <c r="O5362" s="162">
        <f>MIN(K5362,L5362,M5362,N5362)</f>
        <v/>
      </c>
      <c r="P5362" s="162">
        <f>MAX(K5362,L5362,M5362,N5362)</f>
        <v/>
      </c>
      <c r="Q5362" s="162">
        <f>MEDIAN(K5362,L5362,M5362,N5362)</f>
        <v/>
      </c>
      <c r="R5362" s="162">
        <f>AVERAGE(K5362,L5362,M5362,N5362)</f>
        <v/>
      </c>
      <c r="S5362" s="162">
        <f>AVERAGE(O5362,Q5362)</f>
        <v/>
      </c>
      <c r="T5362" s="162">
        <f>AVERAGE(P5362,Q5362)</f>
        <v/>
      </c>
      <c r="U5362" s="41">
        <f>STDEVA(K5362,L5362,M5362,N5362)</f>
        <v/>
      </c>
      <c r="V5362" s="42">
        <f>U5362/Q5362</f>
        <v/>
      </c>
      <c r="W5362" s="43">
        <f>IF(X5362=O5362,"MENOR",IF(X5362=S5362,"PROM[MEN-MED]","PROMEDIO"))</f>
        <v/>
      </c>
      <c r="X5362" s="163">
        <f>IF(V5362&lt;=300%,O5362,IF(AND(V5362&gt;100%,V5362&lt;=150%),S5362,R5362))</f>
        <v/>
      </c>
      <c r="Y5362" s="162">
        <f>ROUND(X5362,0)</f>
        <v/>
      </c>
    </row>
    <row r="5363" ht="15.75" customHeight="1">
      <c r="B5363" s="32" t="inlineStr">
        <is>
          <t>5.14</t>
        </is>
      </c>
      <c r="C5363" s="32" t="n">
        <v>8714199</v>
      </c>
      <c r="D5363" s="59" t="inlineStr">
        <is>
          <t>CAMBIO DE SENSOR DETONADOR AIRBAG</t>
        </is>
      </c>
      <c r="E5363" s="56" t="inlineStr">
        <is>
          <t>cambio de sensor detonador airbag</t>
        </is>
      </c>
      <c r="F5363" s="32" t="inlineStr">
        <is>
          <t>Unidad</t>
        </is>
      </c>
      <c r="G5363" s="35" t="inlineStr">
        <is>
          <t>suministro</t>
        </is>
      </c>
      <c r="H5363" s="159" t="n">
        <v>257586</v>
      </c>
      <c r="I5363" s="37" t="n">
        <v>158.91</v>
      </c>
      <c r="J5363" s="37" t="n">
        <v>151.76</v>
      </c>
      <c r="K5363" s="160">
        <f>H5363*(I5363/J5363)</f>
        <v/>
      </c>
      <c r="L5363" s="159" t="n">
        <v>329959.4753</v>
      </c>
      <c r="M5363" s="159" t="n">
        <v>320349</v>
      </c>
      <c r="N5363" s="159" t="n">
        <v>345976.92</v>
      </c>
      <c r="O5363" s="162">
        <f>MIN(K5363,L5363,M5363,N5363)</f>
        <v/>
      </c>
      <c r="P5363" s="162">
        <f>MAX(K5363,L5363,M5363,N5363)</f>
        <v/>
      </c>
      <c r="Q5363" s="162">
        <f>MEDIAN(K5363,L5363,M5363,N5363)</f>
        <v/>
      </c>
      <c r="R5363" s="162">
        <f>AVERAGE(K5363,L5363,M5363,N5363)</f>
        <v/>
      </c>
      <c r="S5363" s="162">
        <f>AVERAGE(O5363,Q5363)</f>
        <v/>
      </c>
      <c r="T5363" s="162">
        <f>AVERAGE(P5363,Q5363)</f>
        <v/>
      </c>
      <c r="U5363" s="41">
        <f>STDEVA(K5363,L5363,M5363,N5363)</f>
        <v/>
      </c>
      <c r="V5363" s="42">
        <f>U5363/Q5363</f>
        <v/>
      </c>
      <c r="W5363" s="43">
        <f>IF(X5363=O5363,"MENOR",IF(X5363=S5363,"PROM[MEN-MED]","PROMEDIO"))</f>
        <v/>
      </c>
      <c r="X5363" s="163">
        <f>IF(V5363&lt;=300%,O5363,IF(AND(V5363&gt;100%,V5363&lt;=150%),S5363,R5363))</f>
        <v/>
      </c>
      <c r="Y5363" s="162">
        <f>ROUND(X5363,0)</f>
        <v/>
      </c>
    </row>
    <row r="5364" ht="15.75" customHeight="1">
      <c r="B5364" s="32" t="inlineStr">
        <is>
          <t>5.15</t>
        </is>
      </c>
      <c r="C5364" s="32" t="n">
        <v>8714199</v>
      </c>
      <c r="D5364" s="59" t="inlineStr">
        <is>
          <t>CAMBIO DE FUSIBLES 10-15-20-25-30 AMP</t>
        </is>
      </c>
      <c r="E5364" s="34" t="inlineStr">
        <is>
          <t>cambio de fusibles 10-15-20-25-30 amp</t>
        </is>
      </c>
      <c r="F5364" s="32" t="inlineStr">
        <is>
          <t>Unidad</t>
        </is>
      </c>
      <c r="G5364" s="35" t="inlineStr">
        <is>
          <t>suministro</t>
        </is>
      </c>
      <c r="H5364" s="159" t="n">
        <v>136791</v>
      </c>
      <c r="I5364" s="37" t="n">
        <v>158.91</v>
      </c>
      <c r="J5364" s="37" t="n">
        <v>151.76</v>
      </c>
      <c r="K5364" s="160">
        <f>H5364*(I5364/J5364)</f>
        <v/>
      </c>
      <c r="L5364" s="159" t="n">
        <v>169785.2016</v>
      </c>
      <c r="M5364" s="159" t="n">
        <v>164840</v>
      </c>
      <c r="N5364" s="159" t="n">
        <v>178027.2</v>
      </c>
      <c r="O5364" s="162">
        <f>MIN(K5364,L5364,M5364,N5364)</f>
        <v/>
      </c>
      <c r="P5364" s="162">
        <f>MAX(K5364,L5364,M5364,N5364)</f>
        <v/>
      </c>
      <c r="Q5364" s="162">
        <f>MEDIAN(K5364,L5364,M5364,N5364)</f>
        <v/>
      </c>
      <c r="R5364" s="162">
        <f>AVERAGE(K5364,L5364,M5364,N5364)</f>
        <v/>
      </c>
      <c r="S5364" s="162">
        <f>AVERAGE(O5364,Q5364)</f>
        <v/>
      </c>
      <c r="T5364" s="162">
        <f>AVERAGE(P5364,Q5364)</f>
        <v/>
      </c>
      <c r="U5364" s="41">
        <f>STDEVA(K5364,L5364,M5364,N5364)</f>
        <v/>
      </c>
      <c r="V5364" s="42">
        <f>U5364/Q5364</f>
        <v/>
      </c>
      <c r="W5364" s="43">
        <f>IF(X5364=O5364,"MENOR",IF(X5364=S5364,"PROM[MEN-MED]","PROMEDIO"))</f>
        <v/>
      </c>
      <c r="X5364" s="163">
        <f>IF(V5364&lt;=300%,O5364,IF(AND(V5364&gt;100%,V5364&lt;=150%),S5364,R5364))</f>
        <v/>
      </c>
      <c r="Y5364" s="162">
        <f>ROUND(X5364,0)</f>
        <v/>
      </c>
    </row>
    <row r="5365" ht="15.75" customHeight="1">
      <c r="B5365" s="32" t="inlineStr">
        <is>
          <t>5.16</t>
        </is>
      </c>
      <c r="C5365" s="32" t="n">
        <v>8714199</v>
      </c>
      <c r="D5365" s="59" t="inlineStr">
        <is>
          <t>CAMBIO DE FUSIBLES 60-80-100 AMP</t>
        </is>
      </c>
      <c r="E5365" s="34" t="inlineStr">
        <is>
          <t>cambio de fusibles 60-80-100 amp</t>
        </is>
      </c>
      <c r="F5365" s="32" t="inlineStr">
        <is>
          <t>Unidad</t>
        </is>
      </c>
      <c r="G5365" s="35" t="inlineStr">
        <is>
          <t>suministro</t>
        </is>
      </c>
      <c r="H5365" s="159" t="n">
        <v>136791</v>
      </c>
      <c r="I5365" s="37" t="n">
        <v>158.91</v>
      </c>
      <c r="J5365" s="37" t="n">
        <v>151.76</v>
      </c>
      <c r="K5365" s="160">
        <f>H5365*(I5365/J5365)</f>
        <v/>
      </c>
      <c r="L5365" s="159" t="n">
        <v>168183.5449</v>
      </c>
      <c r="M5365" s="159" t="n">
        <v>163285</v>
      </c>
      <c r="N5365" s="159" t="n">
        <v>176347.8</v>
      </c>
      <c r="O5365" s="162">
        <f>MIN(K5365,L5365,M5365,N5365)</f>
        <v/>
      </c>
      <c r="P5365" s="162">
        <f>MAX(K5365,L5365,M5365,N5365)</f>
        <v/>
      </c>
      <c r="Q5365" s="162">
        <f>MEDIAN(K5365,L5365,M5365,N5365)</f>
        <v/>
      </c>
      <c r="R5365" s="162">
        <f>AVERAGE(K5365,L5365,M5365,N5365)</f>
        <v/>
      </c>
      <c r="S5365" s="162">
        <f>AVERAGE(O5365,Q5365)</f>
        <v/>
      </c>
      <c r="T5365" s="162">
        <f>AVERAGE(P5365,Q5365)</f>
        <v/>
      </c>
      <c r="U5365" s="41">
        <f>STDEVA(K5365,L5365,M5365,N5365)</f>
        <v/>
      </c>
      <c r="V5365" s="42">
        <f>U5365/Q5365</f>
        <v/>
      </c>
      <c r="W5365" s="43">
        <f>IF(X5365=O5365,"MENOR",IF(X5365=S5365,"PROM[MEN-MED]","PROMEDIO"))</f>
        <v/>
      </c>
      <c r="X5365" s="163">
        <f>IF(V5365&lt;=300%,O5365,IF(AND(V5365&gt;100%,V5365&lt;=150%),S5365,R5365))</f>
        <v/>
      </c>
      <c r="Y5365" s="162">
        <f>ROUND(X5365,0)</f>
        <v/>
      </c>
    </row>
    <row r="5366" ht="15.75" customHeight="1">
      <c r="B5366" s="32" t="inlineStr">
        <is>
          <t>5.17</t>
        </is>
      </c>
      <c r="C5366" s="32" t="n">
        <v>8714199</v>
      </c>
      <c r="D5366" s="59" t="inlineStr">
        <is>
          <t>CAMBIO DE INYECTORES (MOTOR DIÉSEL Y GASOLINA)</t>
        </is>
      </c>
      <c r="E5366" s="34" t="inlineStr">
        <is>
          <t>cambio de inyectores (motor diésel y gasolina)</t>
        </is>
      </c>
      <c r="F5366" s="32" t="inlineStr">
        <is>
          <t>Unidad</t>
        </is>
      </c>
      <c r="G5366" s="35" t="inlineStr">
        <is>
          <t>suministro</t>
        </is>
      </c>
      <c r="H5366" s="159" t="n">
        <v>440291</v>
      </c>
      <c r="I5366" s="37" t="n">
        <v>158.91</v>
      </c>
      <c r="J5366" s="37" t="n">
        <v>151.76</v>
      </c>
      <c r="K5366" s="160">
        <f>H5366*(I5366/J5366)</f>
        <v/>
      </c>
      <c r="L5366" s="159" t="n">
        <v>989878.414</v>
      </c>
      <c r="M5366" s="159" t="n">
        <v>961047</v>
      </c>
      <c r="N5366" s="159" t="n">
        <v>1037930.76</v>
      </c>
      <c r="O5366" s="162">
        <f>MIN(K5366,L5366,M5366,N5366)</f>
        <v/>
      </c>
      <c r="P5366" s="162">
        <f>MAX(K5366,L5366,M5366,N5366)</f>
        <v/>
      </c>
      <c r="Q5366" s="162">
        <f>MEDIAN(K5366,L5366,M5366,N5366)</f>
        <v/>
      </c>
      <c r="R5366" s="162">
        <f>AVERAGE(K5366,L5366,M5366,N5366)</f>
        <v/>
      </c>
      <c r="S5366" s="162">
        <f>AVERAGE(O5366,Q5366)</f>
        <v/>
      </c>
      <c r="T5366" s="162">
        <f>AVERAGE(P5366,Q5366)</f>
        <v/>
      </c>
      <c r="U5366" s="41">
        <f>STDEVA(K5366,L5366,M5366,N5366)</f>
        <v/>
      </c>
      <c r="V5366" s="42">
        <f>U5366/Q5366</f>
        <v/>
      </c>
      <c r="W5366" s="43">
        <f>IF(X5366=O5366,"MENOR",IF(X5366=S5366,"PROM[MEN-MED]","PROMEDIO"))</f>
        <v/>
      </c>
      <c r="X5366" s="163">
        <f>IF(V5366&lt;=300%,O5366,IF(AND(V5366&gt;100%,V5366&lt;=150%),S5366,R5366))</f>
        <v/>
      </c>
      <c r="Y5366" s="162">
        <f>ROUND(X5366,0)</f>
        <v/>
      </c>
    </row>
    <row r="5367" ht="15.75" customHeight="1">
      <c r="B5367" s="32" t="inlineStr">
        <is>
          <t>5.18</t>
        </is>
      </c>
      <c r="C5367" s="32" t="n">
        <v>8714199</v>
      </c>
      <c r="D5367" s="59" t="inlineStr">
        <is>
          <t>CAMBIO DE MOTOR DE LIMPIABRISAS</t>
        </is>
      </c>
      <c r="E5367" s="34" t="inlineStr">
        <is>
          <t>cambio de motor de limpiabrisas</t>
        </is>
      </c>
      <c r="F5367" s="32" t="inlineStr">
        <is>
          <t xml:space="preserve">Unidad </t>
        </is>
      </c>
      <c r="G5367" s="35" t="inlineStr">
        <is>
          <t>suministro</t>
        </is>
      </c>
      <c r="H5367" s="159" t="n">
        <v>298485</v>
      </c>
      <c r="I5367" s="37" t="n">
        <v>158.91</v>
      </c>
      <c r="J5367" s="37" t="n">
        <v>151.76</v>
      </c>
      <c r="K5367" s="160">
        <f>H5367*(I5367/J5367)</f>
        <v/>
      </c>
      <c r="L5367" s="159" t="n">
        <v>832907.4418</v>
      </c>
      <c r="M5367" s="159" t="n">
        <v>808648</v>
      </c>
      <c r="N5367" s="159" t="n">
        <v>873339.84</v>
      </c>
      <c r="O5367" s="162">
        <f>MIN(K5367,L5367,M5367,N5367)</f>
        <v/>
      </c>
      <c r="P5367" s="162">
        <f>MAX(K5367,L5367,M5367,N5367)</f>
        <v/>
      </c>
      <c r="Q5367" s="162">
        <f>MEDIAN(K5367,L5367,M5367,N5367)</f>
        <v/>
      </c>
      <c r="R5367" s="162">
        <f>AVERAGE(K5367,L5367,M5367,N5367)</f>
        <v/>
      </c>
      <c r="S5367" s="162">
        <f>AVERAGE(O5367,Q5367)</f>
        <v/>
      </c>
      <c r="T5367" s="162">
        <f>AVERAGE(P5367,Q5367)</f>
        <v/>
      </c>
      <c r="U5367" s="41">
        <f>STDEVA(K5367,L5367,M5367,N5367)</f>
        <v/>
      </c>
      <c r="V5367" s="42">
        <f>U5367/Q5367</f>
        <v/>
      </c>
      <c r="W5367" s="43">
        <f>IF(X5367=O5367,"MENOR",IF(X5367=S5367,"PROM[MEN-MED]","PROMEDIO"))</f>
        <v/>
      </c>
      <c r="X5367" s="163">
        <f>IF(V5367&lt;=300%,O5367,IF(AND(V5367&gt;100%,V5367&lt;=150%),S5367,R5367))</f>
        <v/>
      </c>
      <c r="Y5367" s="162">
        <f>ROUND(X5367,0)</f>
        <v/>
      </c>
    </row>
    <row r="5368" ht="15.75" customHeight="1">
      <c r="B5368" s="32" t="inlineStr">
        <is>
          <t>5.19</t>
        </is>
      </c>
      <c r="C5368" s="32" t="n">
        <v>8714199</v>
      </c>
      <c r="D5368" s="59" t="inlineStr">
        <is>
          <t>CAMBIO DE PORTAFUSIBLES</t>
        </is>
      </c>
      <c r="E5368" s="56" t="inlineStr">
        <is>
          <t>cambio de portafusibles</t>
        </is>
      </c>
      <c r="F5368" s="32" t="inlineStr">
        <is>
          <t>Unidad</t>
        </is>
      </c>
      <c r="G5368" s="35" t="inlineStr">
        <is>
          <t>suministro</t>
        </is>
      </c>
      <c r="H5368" s="159" t="n">
        <v>494711</v>
      </c>
      <c r="I5368" s="37" t="n">
        <v>158.91</v>
      </c>
      <c r="J5368" s="37" t="n">
        <v>151.76</v>
      </c>
      <c r="K5368" s="160">
        <f>H5368*(I5368/J5368)</f>
        <v/>
      </c>
      <c r="L5368" s="159" t="n">
        <v>1177282.7913</v>
      </c>
      <c r="M5368" s="159" t="n">
        <v>1142993</v>
      </c>
      <c r="N5368" s="159" t="n">
        <v>1234432.44</v>
      </c>
      <c r="O5368" s="162">
        <f>MIN(K5368,L5368,M5368,N5368)</f>
        <v/>
      </c>
      <c r="P5368" s="162">
        <f>MAX(K5368,L5368,M5368,N5368)</f>
        <v/>
      </c>
      <c r="Q5368" s="162">
        <f>MEDIAN(K5368,L5368,M5368,N5368)</f>
        <v/>
      </c>
      <c r="R5368" s="162">
        <f>AVERAGE(K5368,L5368,M5368,N5368)</f>
        <v/>
      </c>
      <c r="S5368" s="162">
        <f>AVERAGE(O5368,Q5368)</f>
        <v/>
      </c>
      <c r="T5368" s="162">
        <f>AVERAGE(P5368,Q5368)</f>
        <v/>
      </c>
      <c r="U5368" s="41">
        <f>STDEVA(K5368,L5368,M5368,N5368)</f>
        <v/>
      </c>
      <c r="V5368" s="42">
        <f>U5368/Q5368</f>
        <v/>
      </c>
      <c r="W5368" s="43">
        <f>IF(X5368=O5368,"MENOR",IF(X5368=S5368,"PROM[MEN-MED]","PROMEDIO"))</f>
        <v/>
      </c>
      <c r="X5368" s="163">
        <f>IF(V5368&lt;=300%,O5368,IF(AND(V5368&gt;100%,V5368&lt;=150%),S5368,R5368))</f>
        <v/>
      </c>
      <c r="Y5368" s="162">
        <f>ROUND(X5368,0)</f>
        <v/>
      </c>
    </row>
    <row r="5369" ht="15.75" customHeight="1">
      <c r="B5369" s="32" t="inlineStr">
        <is>
          <t>5.20</t>
        </is>
      </c>
      <c r="C5369" s="32" t="n">
        <v>8714199</v>
      </c>
      <c r="D5369" s="59" t="inlineStr">
        <is>
          <t xml:space="preserve">CAMBIO DE SENSOR ABS DE LAS RUEDAS </t>
        </is>
      </c>
      <c r="E5369" s="34" t="inlineStr">
        <is>
          <t xml:space="preserve">cambio de sensor abs de las ruedas </t>
        </is>
      </c>
      <c r="F5369" s="32" t="inlineStr">
        <is>
          <t>Unidad</t>
        </is>
      </c>
      <c r="G5369" s="35" t="inlineStr">
        <is>
          <t>suministro</t>
        </is>
      </c>
      <c r="H5369" s="159" t="n">
        <v>273896</v>
      </c>
      <c r="I5369" s="37" t="n">
        <v>158.91</v>
      </c>
      <c r="J5369" s="37" t="n">
        <v>151.76</v>
      </c>
      <c r="K5369" s="160">
        <f>H5369*(I5369/J5369)</f>
        <v/>
      </c>
      <c r="L5369" s="159" t="n">
        <v>403639.4915</v>
      </c>
      <c r="M5369" s="159" t="n">
        <v>391883</v>
      </c>
      <c r="N5369" s="159" t="n">
        <v>423233.64</v>
      </c>
      <c r="O5369" s="162">
        <f>MIN(K5369,L5369,M5369,N5369)</f>
        <v/>
      </c>
      <c r="P5369" s="162">
        <f>MAX(K5369,L5369,M5369,N5369)</f>
        <v/>
      </c>
      <c r="Q5369" s="162">
        <f>MEDIAN(K5369,L5369,M5369,N5369)</f>
        <v/>
      </c>
      <c r="R5369" s="162">
        <f>AVERAGE(K5369,L5369,M5369,N5369)</f>
        <v/>
      </c>
      <c r="S5369" s="162">
        <f>AVERAGE(O5369,Q5369)</f>
        <v/>
      </c>
      <c r="T5369" s="162">
        <f>AVERAGE(P5369,Q5369)</f>
        <v/>
      </c>
      <c r="U5369" s="41">
        <f>STDEVA(K5369,L5369,M5369,N5369)</f>
        <v/>
      </c>
      <c r="V5369" s="42">
        <f>U5369/Q5369</f>
        <v/>
      </c>
      <c r="W5369" s="43">
        <f>IF(X5369=O5369,"MENOR",IF(X5369=S5369,"PROM[MEN-MED]","PROMEDIO"))</f>
        <v/>
      </c>
      <c r="X5369" s="163">
        <f>IF(V5369&lt;=300%,O5369,IF(AND(V5369&gt;100%,V5369&lt;=150%),S5369,R5369))</f>
        <v/>
      </c>
      <c r="Y5369" s="162">
        <f>ROUND(X5369,0)</f>
        <v/>
      </c>
    </row>
    <row r="5370" ht="15.75" customHeight="1">
      <c r="B5370" s="32" t="inlineStr">
        <is>
          <t>5.21</t>
        </is>
      </c>
      <c r="C5370" s="32" t="n">
        <v>8714199</v>
      </c>
      <c r="D5370" s="59" t="inlineStr">
        <is>
          <t>CAMBIO DE SENSOR DE DETONACIÓN (KS)</t>
        </is>
      </c>
      <c r="E5370" s="56" t="inlineStr">
        <is>
          <t>cambio de sensor de detonación (ks)</t>
        </is>
      </c>
      <c r="F5370" s="32" t="inlineStr">
        <is>
          <t>Unidad</t>
        </is>
      </c>
      <c r="G5370" s="35" t="inlineStr">
        <is>
          <t>suministro</t>
        </is>
      </c>
      <c r="H5370" s="159" t="n">
        <v>273913</v>
      </c>
      <c r="I5370" s="37" t="n">
        <v>158.91</v>
      </c>
      <c r="J5370" s="37" t="n">
        <v>151.76</v>
      </c>
      <c r="K5370" s="160">
        <f>H5370*(I5370/J5370)</f>
        <v/>
      </c>
      <c r="L5370" s="159" t="n">
        <v>509354.5695</v>
      </c>
      <c r="M5370" s="159" t="n">
        <v>494519</v>
      </c>
      <c r="N5370" s="159" t="n">
        <v>534080.52</v>
      </c>
      <c r="O5370" s="162">
        <f>MIN(K5370,L5370,M5370,N5370)</f>
        <v/>
      </c>
      <c r="P5370" s="162">
        <f>MAX(K5370,L5370,M5370,N5370)</f>
        <v/>
      </c>
      <c r="Q5370" s="162">
        <f>MEDIAN(K5370,L5370,M5370,N5370)</f>
        <v/>
      </c>
      <c r="R5370" s="162">
        <f>AVERAGE(K5370,L5370,M5370,N5370)</f>
        <v/>
      </c>
      <c r="S5370" s="162">
        <f>AVERAGE(O5370,Q5370)</f>
        <v/>
      </c>
      <c r="T5370" s="162">
        <f>AVERAGE(P5370,Q5370)</f>
        <v/>
      </c>
      <c r="U5370" s="41">
        <f>STDEVA(K5370,L5370,M5370,N5370)</f>
        <v/>
      </c>
      <c r="V5370" s="42">
        <f>U5370/Q5370</f>
        <v/>
      </c>
      <c r="W5370" s="43">
        <f>IF(X5370=O5370,"MENOR",IF(X5370=S5370,"PROM[MEN-MED]","PROMEDIO"))</f>
        <v/>
      </c>
      <c r="X5370" s="163">
        <f>IF(V5370&lt;=300%,O5370,IF(AND(V5370&gt;100%,V5370&lt;=150%),S5370,R5370))</f>
        <v/>
      </c>
      <c r="Y5370" s="162">
        <f>ROUND(X5370,0)</f>
        <v/>
      </c>
    </row>
    <row r="5371" ht="15.75" customHeight="1">
      <c r="B5371" s="32" t="inlineStr">
        <is>
          <t>5.22</t>
        </is>
      </c>
      <c r="C5371" s="32" t="n">
        <v>8714199</v>
      </c>
      <c r="D5371" s="59" t="inlineStr">
        <is>
          <t>CAMBIO DE SENSOR DE OXIGENO (O2)</t>
        </is>
      </c>
      <c r="E5371" s="56" t="inlineStr">
        <is>
          <t>cambio de sensor de oxigeno (o2)</t>
        </is>
      </c>
      <c r="F5371" s="32" t="inlineStr">
        <is>
          <t>Unidad</t>
        </is>
      </c>
      <c r="G5371" s="35" t="inlineStr">
        <is>
          <t>suministro</t>
        </is>
      </c>
      <c r="H5371" s="159" t="n">
        <v>336425</v>
      </c>
      <c r="I5371" s="37" t="n">
        <v>158.91</v>
      </c>
      <c r="J5371" s="37" t="n">
        <v>151.76</v>
      </c>
      <c r="K5371" s="160">
        <f>H5371*(I5371/J5371)</f>
        <v/>
      </c>
      <c r="L5371" s="159" t="n">
        <v>659918.9387000001</v>
      </c>
      <c r="M5371" s="159" t="n">
        <v>640698</v>
      </c>
      <c r="N5371" s="159" t="n">
        <v>691953.84</v>
      </c>
      <c r="O5371" s="162">
        <f>MIN(K5371,L5371,M5371,N5371)</f>
        <v/>
      </c>
      <c r="P5371" s="162">
        <f>MAX(K5371,L5371,M5371,N5371)</f>
        <v/>
      </c>
      <c r="Q5371" s="162">
        <f>MEDIAN(K5371,L5371,M5371,N5371)</f>
        <v/>
      </c>
      <c r="R5371" s="162">
        <f>AVERAGE(K5371,L5371,M5371,N5371)</f>
        <v/>
      </c>
      <c r="S5371" s="162">
        <f>AVERAGE(O5371,Q5371)</f>
        <v/>
      </c>
      <c r="T5371" s="162">
        <f>AVERAGE(P5371,Q5371)</f>
        <v/>
      </c>
      <c r="U5371" s="41">
        <f>STDEVA(K5371,L5371,M5371,N5371)</f>
        <v/>
      </c>
      <c r="V5371" s="42">
        <f>U5371/Q5371</f>
        <v/>
      </c>
      <c r="W5371" s="43">
        <f>IF(X5371=O5371,"MENOR",IF(X5371=S5371,"PROM[MEN-MED]","PROMEDIO"))</f>
        <v/>
      </c>
      <c r="X5371" s="163">
        <f>IF(V5371&lt;=300%,O5371,IF(AND(V5371&gt;100%,V5371&lt;=150%),S5371,R5371))</f>
        <v/>
      </c>
      <c r="Y5371" s="162">
        <f>ROUND(X5371,0)</f>
        <v/>
      </c>
    </row>
    <row r="5372" ht="15.75" customHeight="1">
      <c r="B5372" s="32" t="inlineStr">
        <is>
          <t>5.23</t>
        </is>
      </c>
      <c r="C5372" s="32" t="n">
        <v>8714199</v>
      </c>
      <c r="D5372" s="59" t="inlineStr">
        <is>
          <t>CAMBIO DE SENSOR DE PRESIÓN DE COMBUSTIBLE</t>
        </is>
      </c>
      <c r="E5372" s="56" t="inlineStr">
        <is>
          <t>cambio de sensor de presión de combustible</t>
        </is>
      </c>
      <c r="F5372" s="32" t="inlineStr">
        <is>
          <t>Unidad</t>
        </is>
      </c>
      <c r="G5372" s="35" t="inlineStr">
        <is>
          <t>suministro</t>
        </is>
      </c>
      <c r="H5372" s="159" t="n">
        <v>291029</v>
      </c>
      <c r="I5372" s="37" t="n">
        <v>158.91</v>
      </c>
      <c r="J5372" s="37" t="n">
        <v>151.76</v>
      </c>
      <c r="K5372" s="160">
        <f>H5372*(I5372/J5372)</f>
        <v/>
      </c>
      <c r="L5372" s="159" t="n">
        <v>659918.9387000001</v>
      </c>
      <c r="M5372" s="159" t="n">
        <v>640698</v>
      </c>
      <c r="N5372" s="159" t="n">
        <v>691953.84</v>
      </c>
      <c r="O5372" s="162">
        <f>MIN(K5372,L5372,M5372,N5372)</f>
        <v/>
      </c>
      <c r="P5372" s="162">
        <f>MAX(K5372,L5372,M5372,N5372)</f>
        <v/>
      </c>
      <c r="Q5372" s="162">
        <f>MEDIAN(K5372,L5372,M5372,N5372)</f>
        <v/>
      </c>
      <c r="R5372" s="162">
        <f>AVERAGE(K5372,L5372,M5372,N5372)</f>
        <v/>
      </c>
      <c r="S5372" s="162">
        <f>AVERAGE(O5372,Q5372)</f>
        <v/>
      </c>
      <c r="T5372" s="162">
        <f>AVERAGE(P5372,Q5372)</f>
        <v/>
      </c>
      <c r="U5372" s="41">
        <f>STDEVA(K5372,L5372,M5372,N5372)</f>
        <v/>
      </c>
      <c r="V5372" s="42">
        <f>U5372/Q5372</f>
        <v/>
      </c>
      <c r="W5372" s="43">
        <f>IF(X5372=O5372,"MENOR",IF(X5372=S5372,"PROM[MEN-MED]","PROMEDIO"))</f>
        <v/>
      </c>
      <c r="X5372" s="163">
        <f>IF(V5372&lt;=300%,O5372,IF(AND(V5372&gt;100%,V5372&lt;=150%),S5372,R5372))</f>
        <v/>
      </c>
      <c r="Y5372" s="162">
        <f>ROUND(X5372,0)</f>
        <v/>
      </c>
    </row>
    <row r="5373" ht="15.75" customHeight="1">
      <c r="B5373" s="32" t="inlineStr">
        <is>
          <t>5.24</t>
        </is>
      </c>
      <c r="C5373" s="32" t="n">
        <v>8714199</v>
      </c>
      <c r="D5373" s="59" t="inlineStr">
        <is>
          <t>CAMBIO DE SENSOR DE REVERSO (LUZ TRASERA)</t>
        </is>
      </c>
      <c r="E5373" s="56" t="inlineStr">
        <is>
          <t>cambio de sensor de reverso (luz trasera)</t>
        </is>
      </c>
      <c r="F5373" s="32" t="inlineStr">
        <is>
          <t>Unidad</t>
        </is>
      </c>
      <c r="G5373" s="35" t="inlineStr">
        <is>
          <t>suministro</t>
        </is>
      </c>
      <c r="H5373" s="159" t="n">
        <v>273581</v>
      </c>
      <c r="I5373" s="37" t="n">
        <v>158.91</v>
      </c>
      <c r="J5373" s="37" t="n">
        <v>151.76</v>
      </c>
      <c r="K5373" s="160">
        <f>H5373*(I5373/J5373)</f>
        <v/>
      </c>
      <c r="L5373" s="159" t="n">
        <v>342773.7047</v>
      </c>
      <c r="M5373" s="159" t="n">
        <v>332790</v>
      </c>
      <c r="N5373" s="159" t="n">
        <v>359413.2</v>
      </c>
      <c r="O5373" s="162">
        <f>MIN(K5373,L5373,M5373,N5373)</f>
        <v/>
      </c>
      <c r="P5373" s="162">
        <f>MAX(K5373,L5373,M5373,N5373)</f>
        <v/>
      </c>
      <c r="Q5373" s="162">
        <f>MEDIAN(K5373,L5373,M5373,N5373)</f>
        <v/>
      </c>
      <c r="R5373" s="162">
        <f>AVERAGE(K5373,L5373,M5373,N5373)</f>
        <v/>
      </c>
      <c r="S5373" s="162">
        <f>AVERAGE(O5373,Q5373)</f>
        <v/>
      </c>
      <c r="T5373" s="162">
        <f>AVERAGE(P5373,Q5373)</f>
        <v/>
      </c>
      <c r="U5373" s="41">
        <f>STDEVA(K5373,L5373,M5373,N5373)</f>
        <v/>
      </c>
      <c r="V5373" s="42">
        <f>U5373/Q5373</f>
        <v/>
      </c>
      <c r="W5373" s="43">
        <f>IF(X5373=O5373,"MENOR",IF(X5373=S5373,"PROM[MEN-MED]","PROMEDIO"))</f>
        <v/>
      </c>
      <c r="X5373" s="163">
        <f>IF(V5373&lt;=300%,O5373,IF(AND(V5373&gt;100%,V5373&lt;=150%),S5373,R5373))</f>
        <v/>
      </c>
      <c r="Y5373" s="162">
        <f>ROUND(X5373,0)</f>
        <v/>
      </c>
    </row>
    <row r="5374" ht="15.75" customHeight="1">
      <c r="B5374" s="32" t="inlineStr">
        <is>
          <t>5.25</t>
        </is>
      </c>
      <c r="C5374" s="32" t="n">
        <v>8714199</v>
      </c>
      <c r="D5374" s="59" t="inlineStr">
        <is>
          <t>CAMBIO DE SENSOR DE TEMPERATURA DEL REFRIGERANTE (CTS - ECT)</t>
        </is>
      </c>
      <c r="E5374" s="56" t="inlineStr">
        <is>
          <t>cambio de sensor de temperatura del refrigerante (cts - ect)</t>
        </is>
      </c>
      <c r="F5374" s="32" t="inlineStr">
        <is>
          <t>Unidad</t>
        </is>
      </c>
      <c r="G5374" s="35" t="inlineStr">
        <is>
          <t>suministro</t>
        </is>
      </c>
      <c r="H5374" s="159" t="n">
        <v>273913</v>
      </c>
      <c r="I5374" s="37" t="n">
        <v>158.91</v>
      </c>
      <c r="J5374" s="37" t="n">
        <v>151.76</v>
      </c>
      <c r="K5374" s="160">
        <f>H5374*(I5374/J5374)</f>
        <v/>
      </c>
      <c r="L5374" s="159" t="n">
        <v>509354.5695</v>
      </c>
      <c r="M5374" s="159" t="n">
        <v>494519</v>
      </c>
      <c r="N5374" s="159" t="n">
        <v>534080.52</v>
      </c>
      <c r="O5374" s="162">
        <f>MIN(K5374,L5374,M5374,N5374)</f>
        <v/>
      </c>
      <c r="P5374" s="162">
        <f>MAX(K5374,L5374,M5374,N5374)</f>
        <v/>
      </c>
      <c r="Q5374" s="162">
        <f>MEDIAN(K5374,L5374,M5374,N5374)</f>
        <v/>
      </c>
      <c r="R5374" s="162">
        <f>AVERAGE(K5374,L5374,M5374,N5374)</f>
        <v/>
      </c>
      <c r="S5374" s="162">
        <f>AVERAGE(O5374,Q5374)</f>
        <v/>
      </c>
      <c r="T5374" s="162">
        <f>AVERAGE(P5374,Q5374)</f>
        <v/>
      </c>
      <c r="U5374" s="41">
        <f>STDEVA(K5374,L5374,M5374,N5374)</f>
        <v/>
      </c>
      <c r="V5374" s="42">
        <f>U5374/Q5374</f>
        <v/>
      </c>
      <c r="W5374" s="43">
        <f>IF(X5374=O5374,"MENOR",IF(X5374=S5374,"PROM[MEN-MED]","PROMEDIO"))</f>
        <v/>
      </c>
      <c r="X5374" s="163">
        <f>IF(V5374&lt;=300%,O5374,IF(AND(V5374&gt;100%,V5374&lt;=150%),S5374,R5374))</f>
        <v/>
      </c>
      <c r="Y5374" s="162">
        <f>ROUND(X5374,0)</f>
        <v/>
      </c>
    </row>
    <row r="5375" ht="15.75" customHeight="1">
      <c r="B5375" s="32" t="inlineStr">
        <is>
          <t>5.26</t>
        </is>
      </c>
      <c r="C5375" s="32" t="n">
        <v>8714199</v>
      </c>
      <c r="D5375" s="59" t="inlineStr">
        <is>
          <t>CAMBIO DE SENSOR DE VELOCIDAD (VSS)</t>
        </is>
      </c>
      <c r="E5375" s="56" t="inlineStr">
        <is>
          <t>cambio de sensor de velocidad (vss)</t>
        </is>
      </c>
      <c r="F5375" s="32" t="inlineStr">
        <is>
          <t>Unidad</t>
        </is>
      </c>
      <c r="G5375" s="35" t="inlineStr">
        <is>
          <t>suministro</t>
        </is>
      </c>
      <c r="H5375" s="159" t="n">
        <v>383395</v>
      </c>
      <c r="I5375" s="37" t="n">
        <v>158.91</v>
      </c>
      <c r="J5375" s="37" t="n">
        <v>151.76</v>
      </c>
      <c r="K5375" s="160">
        <f>H5375*(I5375/J5375)</f>
        <v/>
      </c>
      <c r="L5375" s="159" t="n">
        <v>509354.5695</v>
      </c>
      <c r="M5375" s="159" t="n">
        <v>494519</v>
      </c>
      <c r="N5375" s="159" t="n">
        <v>534080.52</v>
      </c>
      <c r="O5375" s="162">
        <f>MIN(K5375,L5375,M5375,N5375)</f>
        <v/>
      </c>
      <c r="P5375" s="162">
        <f>MAX(K5375,L5375,M5375,N5375)</f>
        <v/>
      </c>
      <c r="Q5375" s="162">
        <f>MEDIAN(K5375,L5375,M5375,N5375)</f>
        <v/>
      </c>
      <c r="R5375" s="162">
        <f>AVERAGE(K5375,L5375,M5375,N5375)</f>
        <v/>
      </c>
      <c r="S5375" s="162">
        <f>AVERAGE(O5375,Q5375)</f>
        <v/>
      </c>
      <c r="T5375" s="162">
        <f>AVERAGE(P5375,Q5375)</f>
        <v/>
      </c>
      <c r="U5375" s="41">
        <f>STDEVA(K5375,L5375,M5375,N5375)</f>
        <v/>
      </c>
      <c r="V5375" s="42">
        <f>U5375/Q5375</f>
        <v/>
      </c>
      <c r="W5375" s="43">
        <f>IF(X5375=O5375,"MENOR",IF(X5375=S5375,"PROM[MEN-MED]","PROMEDIO"))</f>
        <v/>
      </c>
      <c r="X5375" s="163">
        <f>IF(V5375&lt;=300%,O5375,IF(AND(V5375&gt;100%,V5375&lt;=150%),S5375,R5375))</f>
        <v/>
      </c>
      <c r="Y5375" s="162">
        <f>ROUND(X5375,0)</f>
        <v/>
      </c>
    </row>
    <row r="5376" ht="15.75" customHeight="1">
      <c r="B5376" s="32" t="inlineStr">
        <is>
          <t>5.27</t>
        </is>
      </c>
      <c r="C5376" s="32" t="n">
        <v>8714199</v>
      </c>
      <c r="D5376" s="59" t="inlineStr">
        <is>
          <t>CAMBIO DE SENSOR FLUJO DE AIRE (MAF)</t>
        </is>
      </c>
      <c r="E5376" s="56" t="inlineStr">
        <is>
          <t>cambio de sensor flujo de aire (maf)</t>
        </is>
      </c>
      <c r="F5376" s="32" t="inlineStr">
        <is>
          <t>Unidad</t>
        </is>
      </c>
      <c r="G5376" s="35" t="inlineStr">
        <is>
          <t>suministro</t>
        </is>
      </c>
      <c r="H5376" s="159" t="n">
        <v>273466</v>
      </c>
      <c r="I5376" s="37" t="n">
        <v>158.91</v>
      </c>
      <c r="J5376" s="37" t="n">
        <v>151.76</v>
      </c>
      <c r="K5376" s="160">
        <f>H5376*(I5376/J5376)</f>
        <v/>
      </c>
      <c r="L5376" s="159" t="n">
        <v>333162.7649</v>
      </c>
      <c r="M5376" s="159" t="n">
        <v>323459</v>
      </c>
      <c r="N5376" s="159" t="n">
        <v>349335.72</v>
      </c>
      <c r="O5376" s="162">
        <f>MIN(K5376,L5376,M5376,N5376)</f>
        <v/>
      </c>
      <c r="P5376" s="162">
        <f>MAX(K5376,L5376,M5376,N5376)</f>
        <v/>
      </c>
      <c r="Q5376" s="162">
        <f>MEDIAN(K5376,L5376,M5376,N5376)</f>
        <v/>
      </c>
      <c r="R5376" s="162">
        <f>AVERAGE(K5376,L5376,M5376,N5376)</f>
        <v/>
      </c>
      <c r="S5376" s="162">
        <f>AVERAGE(O5376,Q5376)</f>
        <v/>
      </c>
      <c r="T5376" s="162">
        <f>AVERAGE(P5376,Q5376)</f>
        <v/>
      </c>
      <c r="U5376" s="41">
        <f>STDEVA(K5376,L5376,M5376,N5376)</f>
        <v/>
      </c>
      <c r="V5376" s="42">
        <f>U5376/Q5376</f>
        <v/>
      </c>
      <c r="W5376" s="43">
        <f>IF(X5376=O5376,"MENOR",IF(X5376=S5376,"PROM[MEN-MED]","PROMEDIO"))</f>
        <v/>
      </c>
      <c r="X5376" s="163">
        <f>IF(V5376&lt;=300%,O5376,IF(AND(V5376&gt;100%,V5376&lt;=150%),S5376,R5376))</f>
        <v/>
      </c>
      <c r="Y5376" s="162">
        <f>ROUND(X5376,0)</f>
        <v/>
      </c>
    </row>
    <row r="5377" ht="15.75" customHeight="1">
      <c r="B5377" s="32" t="inlineStr">
        <is>
          <t>5.28</t>
        </is>
      </c>
      <c r="C5377" s="32" t="n">
        <v>8714199</v>
      </c>
      <c r="D5377" s="59" t="inlineStr">
        <is>
          <t>CAMBIO DE SENSOR NIVEL DE COMBUSTIBLE (FLOTADOR)</t>
        </is>
      </c>
      <c r="E5377" s="56" t="inlineStr">
        <is>
          <t>cambio de sensor nivel de combustible (flotador)</t>
        </is>
      </c>
      <c r="F5377" s="32" t="inlineStr">
        <is>
          <t>Unidad</t>
        </is>
      </c>
      <c r="G5377" s="35" t="inlineStr">
        <is>
          <t>suministro</t>
        </is>
      </c>
      <c r="H5377" s="159" t="n">
        <v>525304</v>
      </c>
      <c r="I5377" s="37" t="n">
        <v>158.91</v>
      </c>
      <c r="J5377" s="37" t="n">
        <v>151.76</v>
      </c>
      <c r="K5377" s="160">
        <f>H5377*(I5377/J5377)</f>
        <v/>
      </c>
      <c r="L5377" s="159" t="n">
        <v>1018710.1743</v>
      </c>
      <c r="M5377" s="159" t="n">
        <v>989039</v>
      </c>
      <c r="N5377" s="159" t="n">
        <v>1068162.12</v>
      </c>
      <c r="O5377" s="162">
        <f>MIN(K5377,L5377,M5377,N5377)</f>
        <v/>
      </c>
      <c r="P5377" s="162">
        <f>MAX(K5377,L5377,M5377,N5377)</f>
        <v/>
      </c>
      <c r="Q5377" s="162">
        <f>MEDIAN(K5377,L5377,M5377,N5377)</f>
        <v/>
      </c>
      <c r="R5377" s="162">
        <f>AVERAGE(K5377,L5377,M5377,N5377)</f>
        <v/>
      </c>
      <c r="S5377" s="162">
        <f>AVERAGE(O5377,Q5377)</f>
        <v/>
      </c>
      <c r="T5377" s="162">
        <f>AVERAGE(P5377,Q5377)</f>
        <v/>
      </c>
      <c r="U5377" s="41">
        <f>STDEVA(K5377,L5377,M5377,N5377)</f>
        <v/>
      </c>
      <c r="V5377" s="42">
        <f>U5377/Q5377</f>
        <v/>
      </c>
      <c r="W5377" s="43">
        <f>IF(X5377=O5377,"MENOR",IF(X5377=S5377,"PROM[MEN-MED]","PROMEDIO"))</f>
        <v/>
      </c>
      <c r="X5377" s="163">
        <f>IF(V5377&lt;=300%,O5377,IF(AND(V5377&gt;100%,V5377&lt;=150%),S5377,R5377))</f>
        <v/>
      </c>
      <c r="Y5377" s="162">
        <f>ROUND(X5377,0)</f>
        <v/>
      </c>
    </row>
    <row r="5378" ht="15.75" customHeight="1">
      <c r="B5378" s="32" t="inlineStr">
        <is>
          <t>5.29</t>
        </is>
      </c>
      <c r="C5378" s="32" t="n">
        <v>8714199</v>
      </c>
      <c r="D5378" s="59" t="inlineStr">
        <is>
          <t>CAMBIO DE SENSOR POSICIÓN DE ÁRBOL DE LEVAS (CMP)</t>
        </is>
      </c>
      <c r="E5378" s="56" t="inlineStr">
        <is>
          <t>cambio de sensor posición de árbol de levas (cmp)</t>
        </is>
      </c>
      <c r="F5378" s="32" t="inlineStr">
        <is>
          <t>Unidad</t>
        </is>
      </c>
      <c r="G5378" s="35" t="inlineStr">
        <is>
          <t>suministro</t>
        </is>
      </c>
      <c r="H5378" s="159" t="n">
        <v>284663</v>
      </c>
      <c r="I5378" s="37" t="n">
        <v>158.91</v>
      </c>
      <c r="J5378" s="37" t="n">
        <v>151.76</v>
      </c>
      <c r="K5378" s="160">
        <f>H5378*(I5378/J5378)</f>
        <v/>
      </c>
      <c r="L5378" s="159" t="n">
        <v>832907.4418</v>
      </c>
      <c r="M5378" s="159" t="n">
        <v>808648</v>
      </c>
      <c r="N5378" s="159" t="n">
        <v>873339.84</v>
      </c>
      <c r="O5378" s="162">
        <f>MIN(K5378,L5378,M5378,N5378)</f>
        <v/>
      </c>
      <c r="P5378" s="162">
        <f>MAX(K5378,L5378,M5378,N5378)</f>
        <v/>
      </c>
      <c r="Q5378" s="162">
        <f>MEDIAN(K5378,L5378,M5378,N5378)</f>
        <v/>
      </c>
      <c r="R5378" s="162">
        <f>AVERAGE(K5378,L5378,M5378,N5378)</f>
        <v/>
      </c>
      <c r="S5378" s="162">
        <f>AVERAGE(O5378,Q5378)</f>
        <v/>
      </c>
      <c r="T5378" s="162">
        <f>AVERAGE(P5378,Q5378)</f>
        <v/>
      </c>
      <c r="U5378" s="41">
        <f>STDEVA(K5378,L5378,M5378,N5378)</f>
        <v/>
      </c>
      <c r="V5378" s="42">
        <f>U5378/Q5378</f>
        <v/>
      </c>
      <c r="W5378" s="43">
        <f>IF(X5378=O5378,"MENOR",IF(X5378=S5378,"PROM[MEN-MED]","PROMEDIO"))</f>
        <v/>
      </c>
      <c r="X5378" s="163">
        <f>IF(V5378&lt;=300%,O5378,IF(AND(V5378&gt;100%,V5378&lt;=150%),S5378,R5378))</f>
        <v/>
      </c>
      <c r="Y5378" s="162">
        <f>ROUND(X5378,0)</f>
        <v/>
      </c>
    </row>
    <row r="5379" ht="15.75" customHeight="1">
      <c r="B5379" s="32" t="inlineStr">
        <is>
          <t>5.30</t>
        </is>
      </c>
      <c r="C5379" s="32" t="n">
        <v>8714199</v>
      </c>
      <c r="D5379" s="59" t="inlineStr">
        <is>
          <t>CAMBIO DE SENSOR POSICIÓN DE CIGÜEÑAL (CKP)</t>
        </is>
      </c>
      <c r="E5379" s="56" t="inlineStr">
        <is>
          <t>cambio de sensor posición de cigüeñal (ckp)</t>
        </is>
      </c>
      <c r="F5379" s="32" t="inlineStr">
        <is>
          <t>Unidad</t>
        </is>
      </c>
      <c r="G5379" s="35" t="inlineStr">
        <is>
          <t>suministro</t>
        </is>
      </c>
      <c r="H5379" s="159" t="n">
        <v>284663</v>
      </c>
      <c r="I5379" s="37" t="n">
        <v>158.91</v>
      </c>
      <c r="J5379" s="37" t="n">
        <v>151.76</v>
      </c>
      <c r="K5379" s="160">
        <f>H5379*(I5379/J5379)</f>
        <v/>
      </c>
      <c r="L5379" s="159" t="n">
        <v>685546.3741</v>
      </c>
      <c r="M5379" s="159" t="n">
        <v>665579</v>
      </c>
      <c r="N5379" s="159" t="n">
        <v>718825.3199999999</v>
      </c>
      <c r="O5379" s="162">
        <f>MIN(K5379,L5379,M5379,N5379)</f>
        <v/>
      </c>
      <c r="P5379" s="162">
        <f>MAX(K5379,L5379,M5379,N5379)</f>
        <v/>
      </c>
      <c r="Q5379" s="162">
        <f>MEDIAN(K5379,L5379,M5379,N5379)</f>
        <v/>
      </c>
      <c r="R5379" s="162">
        <f>AVERAGE(K5379,L5379,M5379,N5379)</f>
        <v/>
      </c>
      <c r="S5379" s="162">
        <f>AVERAGE(O5379,Q5379)</f>
        <v/>
      </c>
      <c r="T5379" s="162">
        <f>AVERAGE(P5379,Q5379)</f>
        <v/>
      </c>
      <c r="U5379" s="41">
        <f>STDEVA(K5379,L5379,M5379,N5379)</f>
        <v/>
      </c>
      <c r="V5379" s="42">
        <f>U5379/Q5379</f>
        <v/>
      </c>
      <c r="W5379" s="43">
        <f>IF(X5379=O5379,"MENOR",IF(X5379=S5379,"PROM[MEN-MED]","PROMEDIO"))</f>
        <v/>
      </c>
      <c r="X5379" s="163">
        <f>IF(V5379&lt;=300%,O5379,IF(AND(V5379&gt;100%,V5379&lt;=150%),S5379,R5379))</f>
        <v/>
      </c>
      <c r="Y5379" s="162">
        <f>ROUND(X5379,0)</f>
        <v/>
      </c>
    </row>
    <row r="5380" ht="15.75" customHeight="1">
      <c r="B5380" s="32" t="inlineStr">
        <is>
          <t>5.31</t>
        </is>
      </c>
      <c r="C5380" s="32" t="n">
        <v>8714199</v>
      </c>
      <c r="D5380" s="59" t="inlineStr">
        <is>
          <t>CAMBIO DE SENSOR POSICIÓN DEL PEDAL DEL ACELERADOR (APP)</t>
        </is>
      </c>
      <c r="E5380" s="56" t="inlineStr">
        <is>
          <t>cambio de sensor posición del pedal del acelerador (app)</t>
        </is>
      </c>
      <c r="F5380" s="32" t="inlineStr">
        <is>
          <t>Unidad</t>
        </is>
      </c>
      <c r="G5380" s="35" t="inlineStr">
        <is>
          <t>suministro</t>
        </is>
      </c>
      <c r="H5380" s="159" t="n">
        <v>275236</v>
      </c>
      <c r="I5380" s="37" t="n">
        <v>158.91</v>
      </c>
      <c r="J5380" s="37" t="n">
        <v>151.76</v>
      </c>
      <c r="K5380" s="160">
        <f>H5380*(I5380/J5380)</f>
        <v/>
      </c>
      <c r="L5380" s="159" t="n">
        <v>659918.9387000001</v>
      </c>
      <c r="M5380" s="159" t="n">
        <v>640698</v>
      </c>
      <c r="N5380" s="159" t="n">
        <v>691953.84</v>
      </c>
      <c r="O5380" s="162">
        <f>MIN(K5380,L5380,M5380,N5380)</f>
        <v/>
      </c>
      <c r="P5380" s="162">
        <f>MAX(K5380,L5380,M5380,N5380)</f>
        <v/>
      </c>
      <c r="Q5380" s="162">
        <f>MEDIAN(K5380,L5380,M5380,N5380)</f>
        <v/>
      </c>
      <c r="R5380" s="162">
        <f>AVERAGE(K5380,L5380,M5380,N5380)</f>
        <v/>
      </c>
      <c r="S5380" s="162">
        <f>AVERAGE(O5380,Q5380)</f>
        <v/>
      </c>
      <c r="T5380" s="162">
        <f>AVERAGE(P5380,Q5380)</f>
        <v/>
      </c>
      <c r="U5380" s="41">
        <f>STDEVA(K5380,L5380,M5380,N5380)</f>
        <v/>
      </c>
      <c r="V5380" s="42">
        <f>U5380/Q5380</f>
        <v/>
      </c>
      <c r="W5380" s="43">
        <f>IF(X5380=O5380,"MENOR",IF(X5380=S5380,"PROM[MEN-MED]","PROMEDIO"))</f>
        <v/>
      </c>
      <c r="X5380" s="163">
        <f>IF(V5380&lt;=300%,O5380,IF(AND(V5380&gt;100%,V5380&lt;=150%),S5380,R5380))</f>
        <v/>
      </c>
      <c r="Y5380" s="162">
        <f>ROUND(X5380,0)</f>
        <v/>
      </c>
    </row>
    <row r="5381" ht="15.75" customHeight="1">
      <c r="B5381" s="32" t="inlineStr">
        <is>
          <t>5.32</t>
        </is>
      </c>
      <c r="C5381" s="32" t="n">
        <v>8714199</v>
      </c>
      <c r="D5381" s="59" t="inlineStr">
        <is>
          <t>CAMBIO DE SENSOR PRESIÓN DE ACEITE MOTOR</t>
        </is>
      </c>
      <c r="E5381" s="56" t="inlineStr">
        <is>
          <t>cambio de sensor presión de aceite motor</t>
        </is>
      </c>
      <c r="F5381" s="32" t="inlineStr">
        <is>
          <t>Unidad</t>
        </is>
      </c>
      <c r="G5381" s="35" t="inlineStr">
        <is>
          <t>suministro</t>
        </is>
      </c>
      <c r="H5381" s="159" t="n">
        <v>292160</v>
      </c>
      <c r="I5381" s="37" t="n">
        <v>158.91</v>
      </c>
      <c r="J5381" s="37" t="n">
        <v>151.76</v>
      </c>
      <c r="K5381" s="160">
        <f>H5381*(I5381/J5381)</f>
        <v/>
      </c>
      <c r="L5381" s="159" t="n">
        <v>666325.5416999999</v>
      </c>
      <c r="M5381" s="159" t="n">
        <v>646918</v>
      </c>
      <c r="N5381" s="159" t="n">
        <v>698671.4399999999</v>
      </c>
      <c r="O5381" s="162">
        <f>MIN(K5381,L5381,M5381,N5381)</f>
        <v/>
      </c>
      <c r="P5381" s="162">
        <f>MAX(K5381,L5381,M5381,N5381)</f>
        <v/>
      </c>
      <c r="Q5381" s="162">
        <f>MEDIAN(K5381,L5381,M5381,N5381)</f>
        <v/>
      </c>
      <c r="R5381" s="162">
        <f>AVERAGE(K5381,L5381,M5381,N5381)</f>
        <v/>
      </c>
      <c r="S5381" s="162">
        <f>AVERAGE(O5381,Q5381)</f>
        <v/>
      </c>
      <c r="T5381" s="162">
        <f>AVERAGE(P5381,Q5381)</f>
        <v/>
      </c>
      <c r="U5381" s="41">
        <f>STDEVA(K5381,L5381,M5381,N5381)</f>
        <v/>
      </c>
      <c r="V5381" s="42">
        <f>U5381/Q5381</f>
        <v/>
      </c>
      <c r="W5381" s="43">
        <f>IF(X5381=O5381,"MENOR",IF(X5381=S5381,"PROM[MEN-MED]","PROMEDIO"))</f>
        <v/>
      </c>
      <c r="X5381" s="163">
        <f>IF(V5381&lt;=300%,O5381,IF(AND(V5381&gt;100%,V5381&lt;=150%),S5381,R5381))</f>
        <v/>
      </c>
      <c r="Y5381" s="162">
        <f>ROUND(X5381,0)</f>
        <v/>
      </c>
    </row>
    <row r="5382" ht="15.75" customHeight="1">
      <c r="B5382" s="32" t="inlineStr">
        <is>
          <t>5.33</t>
        </is>
      </c>
      <c r="C5382" s="32" t="n">
        <v>8714199</v>
      </c>
      <c r="D5382" s="59" t="inlineStr">
        <is>
          <t>CAMBIO DE SWITCH DE ENCENDIDO</t>
        </is>
      </c>
      <c r="E5382" s="56" t="inlineStr">
        <is>
          <t>cambio de switch de encendido</t>
        </is>
      </c>
      <c r="F5382" s="32" t="inlineStr">
        <is>
          <t>Unidad</t>
        </is>
      </c>
      <c r="G5382" s="35" t="inlineStr">
        <is>
          <t>suministro</t>
        </is>
      </c>
      <c r="H5382" s="159" t="n">
        <v>336785</v>
      </c>
      <c r="I5382" s="37" t="n">
        <v>158.91</v>
      </c>
      <c r="J5382" s="37" t="n">
        <v>151.76</v>
      </c>
      <c r="K5382" s="160">
        <f>H5382*(I5382/J5382)</f>
        <v/>
      </c>
      <c r="L5382" s="159" t="n">
        <v>832907.4418</v>
      </c>
      <c r="M5382" s="159" t="n">
        <v>808648</v>
      </c>
      <c r="N5382" s="159" t="n">
        <v>873339.84</v>
      </c>
      <c r="O5382" s="162">
        <f>MIN(K5382,L5382,M5382,N5382)</f>
        <v/>
      </c>
      <c r="P5382" s="162">
        <f>MAX(K5382,L5382,M5382,N5382)</f>
        <v/>
      </c>
      <c r="Q5382" s="162">
        <f>MEDIAN(K5382,L5382,M5382,N5382)</f>
        <v/>
      </c>
      <c r="R5382" s="162">
        <f>AVERAGE(K5382,L5382,M5382,N5382)</f>
        <v/>
      </c>
      <c r="S5382" s="162">
        <f>AVERAGE(O5382,Q5382)</f>
        <v/>
      </c>
      <c r="T5382" s="162">
        <f>AVERAGE(P5382,Q5382)</f>
        <v/>
      </c>
      <c r="U5382" s="41">
        <f>STDEVA(K5382,L5382,M5382,N5382)</f>
        <v/>
      </c>
      <c r="V5382" s="42">
        <f>U5382/Q5382</f>
        <v/>
      </c>
      <c r="W5382" s="43">
        <f>IF(X5382=O5382,"MENOR",IF(X5382=S5382,"PROM[MEN-MED]","PROMEDIO"))</f>
        <v/>
      </c>
      <c r="X5382" s="163">
        <f>IF(V5382&lt;=300%,O5382,IF(AND(V5382&gt;100%,V5382&lt;=150%),S5382,R5382))</f>
        <v/>
      </c>
      <c r="Y5382" s="162">
        <f>ROUND(X5382,0)</f>
        <v/>
      </c>
    </row>
    <row r="5383" ht="15.75" customHeight="1">
      <c r="B5383" s="32" t="inlineStr">
        <is>
          <t>5.34</t>
        </is>
      </c>
      <c r="C5383" s="32" t="n">
        <v>8714199</v>
      </c>
      <c r="D5383" s="59" t="inlineStr">
        <is>
          <t>CAMBIO DE VÁLVULA RECIRCULACION DE GASES (EGR)</t>
        </is>
      </c>
      <c r="E5383" s="56" t="inlineStr">
        <is>
          <t>cambio de válvula recirculacion de gases (egr)</t>
        </is>
      </c>
      <c r="F5383" s="32" t="inlineStr">
        <is>
          <t>Unidad</t>
        </is>
      </c>
      <c r="G5383" s="35" t="inlineStr">
        <is>
          <t>suministro</t>
        </is>
      </c>
      <c r="H5383" s="159" t="n">
        <v>405879</v>
      </c>
      <c r="I5383" s="37" t="n">
        <v>158.91</v>
      </c>
      <c r="J5383" s="37" t="n">
        <v>151.76</v>
      </c>
      <c r="K5383" s="160">
        <f>H5383*(I5383/J5383)</f>
        <v/>
      </c>
      <c r="L5383" s="159" t="n">
        <v>1319837.8774</v>
      </c>
      <c r="M5383" s="159" t="n">
        <v>1281396</v>
      </c>
      <c r="N5383" s="159" t="n">
        <v>1383907.68</v>
      </c>
      <c r="O5383" s="162">
        <f>MIN(K5383,L5383,M5383,N5383)</f>
        <v/>
      </c>
      <c r="P5383" s="162">
        <f>MAX(K5383,L5383,M5383,N5383)</f>
        <v/>
      </c>
      <c r="Q5383" s="162">
        <f>MEDIAN(K5383,L5383,M5383,N5383)</f>
        <v/>
      </c>
      <c r="R5383" s="162">
        <f>AVERAGE(K5383,L5383,M5383,N5383)</f>
        <v/>
      </c>
      <c r="S5383" s="162">
        <f>AVERAGE(O5383,Q5383)</f>
        <v/>
      </c>
      <c r="T5383" s="162">
        <f>AVERAGE(P5383,Q5383)</f>
        <v/>
      </c>
      <c r="U5383" s="41">
        <f>STDEVA(K5383,L5383,M5383,N5383)</f>
        <v/>
      </c>
      <c r="V5383" s="42">
        <f>U5383/Q5383</f>
        <v/>
      </c>
      <c r="W5383" s="43">
        <f>IF(X5383=O5383,"MENOR",IF(X5383=S5383,"PROM[MEN-MED]","PROMEDIO"))</f>
        <v/>
      </c>
      <c r="X5383" s="163">
        <f>IF(V5383&lt;=300%,O5383,IF(AND(V5383&gt;100%,V5383&lt;=150%),S5383,R5383))</f>
        <v/>
      </c>
      <c r="Y5383" s="162">
        <f>ROUND(X5383,0)</f>
        <v/>
      </c>
    </row>
    <row r="5384" ht="15.75" customHeight="1">
      <c r="B5384" s="26" t="inlineStr">
        <is>
          <t>6.</t>
        </is>
      </c>
      <c r="C5384" s="142" t="inlineStr">
        <is>
          <t>SISTEMA DE REFRIGERACIÓN</t>
        </is>
      </c>
      <c r="H5384" s="157" t="n"/>
      <c r="I5384" s="29" t="n"/>
      <c r="J5384" s="29" t="n"/>
      <c r="K5384" s="157" t="n"/>
      <c r="L5384" s="157" t="n"/>
      <c r="M5384" s="157" t="n"/>
      <c r="N5384" s="157" t="n"/>
      <c r="O5384" s="29" t="n"/>
      <c r="P5384" s="29" t="n"/>
      <c r="Q5384" s="29" t="n"/>
      <c r="R5384" s="29" t="n"/>
      <c r="S5384" s="29" t="n"/>
      <c r="T5384" s="29" t="n"/>
      <c r="U5384" s="29" t="n"/>
      <c r="V5384" s="75" t="n"/>
      <c r="W5384" s="29" t="n"/>
      <c r="X5384" s="29" t="n"/>
      <c r="Y5384" s="29" t="n"/>
    </row>
    <row r="5385" ht="15.75" customHeight="1">
      <c r="B5385" s="32" t="inlineStr">
        <is>
          <t>6.1</t>
        </is>
      </c>
      <c r="C5385" s="32" t="n">
        <v>8714199</v>
      </c>
      <c r="D5385" s="59" t="inlineStr">
        <is>
          <t>CAMBIO DE ABRAZADERAS MANGUERAS DE REFRIGERACIÓN</t>
        </is>
      </c>
      <c r="E5385" s="56" t="inlineStr">
        <is>
          <t>cambio de abrazaderas mangueras de refrigeración</t>
        </is>
      </c>
      <c r="F5385" s="32" t="inlineStr">
        <is>
          <t>Unidad</t>
        </is>
      </c>
      <c r="G5385" s="35" t="inlineStr">
        <is>
          <t>suministro</t>
        </is>
      </c>
      <c r="H5385" s="159" t="n">
        <v>80896</v>
      </c>
      <c r="I5385" s="37" t="n">
        <v>158.91</v>
      </c>
      <c r="J5385" s="37" t="n">
        <v>151.76</v>
      </c>
      <c r="K5385" s="160">
        <f>H5385*(I5385/J5385)</f>
        <v/>
      </c>
      <c r="L5385" s="159" t="n">
        <v>169785.2016</v>
      </c>
      <c r="M5385" s="159" t="n">
        <v>164840</v>
      </c>
      <c r="N5385" s="159" t="n">
        <v>178027.2</v>
      </c>
      <c r="O5385" s="162">
        <f>MIN(K5385,L5385,M5385,N5385)</f>
        <v/>
      </c>
      <c r="P5385" s="162">
        <f>MAX(K5385,L5385,M5385,N5385)</f>
        <v/>
      </c>
      <c r="Q5385" s="162">
        <f>MEDIAN(K5385,L5385,M5385,N5385)</f>
        <v/>
      </c>
      <c r="R5385" s="162">
        <f>AVERAGE(K5385,L5385,M5385,N5385)</f>
        <v/>
      </c>
      <c r="S5385" s="162">
        <f>AVERAGE(O5385,Q5385)</f>
        <v/>
      </c>
      <c r="T5385" s="162">
        <f>AVERAGE(P5385,Q5385)</f>
        <v/>
      </c>
      <c r="U5385" s="41">
        <f>STDEVA(K5385,L5385,M5385,N5385)</f>
        <v/>
      </c>
      <c r="V5385" s="42">
        <f>U5385/Q5385</f>
        <v/>
      </c>
      <c r="W5385" s="43">
        <f>IF(X5385=O5385,"MENOR",IF(X5385=S5385,"PROM[MEN-MED]","PROMEDIO"))</f>
        <v/>
      </c>
      <c r="X5385" s="163">
        <f>IF(V5385&lt;=300%,O5385,IF(AND(V5385&gt;100%,V5385&lt;=150%),S5385,R5385))</f>
        <v/>
      </c>
      <c r="Y5385" s="162">
        <f>ROUND(X5385,0)</f>
        <v/>
      </c>
    </row>
    <row r="5386" ht="15.75" customHeight="1">
      <c r="B5386" s="32" t="inlineStr">
        <is>
          <t>6.2</t>
        </is>
      </c>
      <c r="C5386" s="32" t="n">
        <v>8714199</v>
      </c>
      <c r="D5386" s="59" t="inlineStr">
        <is>
          <t>CAMBIO DE BOMBA DE AGUA</t>
        </is>
      </c>
      <c r="E5386" s="56" t="inlineStr">
        <is>
          <t>cambio de bomba de agua</t>
        </is>
      </c>
      <c r="F5386" s="32" t="inlineStr">
        <is>
          <t>Unidad</t>
        </is>
      </c>
      <c r="G5386" s="35" t="inlineStr">
        <is>
          <t>suministro</t>
        </is>
      </c>
      <c r="H5386" s="159" t="n">
        <v>344380</v>
      </c>
      <c r="I5386" s="37" t="n">
        <v>158.91</v>
      </c>
      <c r="J5386" s="37" t="n">
        <v>151.76</v>
      </c>
      <c r="K5386" s="160">
        <f>H5386*(I5386/J5386)</f>
        <v/>
      </c>
      <c r="L5386" s="159" t="n">
        <v>1319837.8774</v>
      </c>
      <c r="M5386" s="159" t="n">
        <v>1281396</v>
      </c>
      <c r="N5386" s="159" t="n">
        <v>1383907.68</v>
      </c>
      <c r="O5386" s="162">
        <f>MIN(K5386,L5386,M5386,N5386)</f>
        <v/>
      </c>
      <c r="P5386" s="162">
        <f>MAX(K5386,L5386,M5386,N5386)</f>
        <v/>
      </c>
      <c r="Q5386" s="162">
        <f>MEDIAN(K5386,L5386,M5386,N5386)</f>
        <v/>
      </c>
      <c r="R5386" s="162">
        <f>AVERAGE(K5386,L5386,M5386,N5386)</f>
        <v/>
      </c>
      <c r="S5386" s="162">
        <f>AVERAGE(O5386,Q5386)</f>
        <v/>
      </c>
      <c r="T5386" s="162">
        <f>AVERAGE(P5386,Q5386)</f>
        <v/>
      </c>
      <c r="U5386" s="41">
        <f>STDEVA(K5386,L5386,M5386,N5386)</f>
        <v/>
      </c>
      <c r="V5386" s="42">
        <f>U5386/Q5386</f>
        <v/>
      </c>
      <c r="W5386" s="43">
        <f>IF(X5386=O5386,"MENOR",IF(X5386=S5386,"PROM[MEN-MED]","PROMEDIO"))</f>
        <v/>
      </c>
      <c r="X5386" s="163">
        <f>IF(V5386&lt;=300%,O5386,IF(AND(V5386&gt;100%,V5386&lt;=150%),S5386,R5386))</f>
        <v/>
      </c>
      <c r="Y5386" s="162">
        <f>ROUND(X5386,0)</f>
        <v/>
      </c>
    </row>
    <row r="5387" ht="15.75" customHeight="1">
      <c r="B5387" s="32" t="inlineStr">
        <is>
          <t>6.3</t>
        </is>
      </c>
      <c r="C5387" s="32" t="n">
        <v>8714199</v>
      </c>
      <c r="D5387" s="59" t="inlineStr">
        <is>
          <t>CAMBIO DE DEPOSITO RECUPERADOR DE AGUA</t>
        </is>
      </c>
      <c r="E5387" s="34" t="inlineStr">
        <is>
          <t>cambio de deposito recuperador de agua</t>
        </is>
      </c>
      <c r="F5387" s="32" t="inlineStr">
        <is>
          <t>Unidad</t>
        </is>
      </c>
      <c r="G5387" s="35" t="inlineStr">
        <is>
          <t>suministro</t>
        </is>
      </c>
      <c r="H5387" s="159" t="n">
        <v>257586</v>
      </c>
      <c r="I5387" s="37" t="n">
        <v>158.91</v>
      </c>
      <c r="J5387" s="37" t="n">
        <v>151.76</v>
      </c>
      <c r="K5387" s="160">
        <f>H5387*(I5387/J5387)</f>
        <v/>
      </c>
      <c r="L5387" s="159" t="n">
        <v>824898.1587</v>
      </c>
      <c r="M5387" s="159" t="n">
        <v>800872</v>
      </c>
      <c r="N5387" s="159" t="n">
        <v>864941.76</v>
      </c>
      <c r="O5387" s="162">
        <f>MIN(K5387,L5387,M5387,N5387)</f>
        <v/>
      </c>
      <c r="P5387" s="162">
        <f>MAX(K5387,L5387,M5387,N5387)</f>
        <v/>
      </c>
      <c r="Q5387" s="162">
        <f>MEDIAN(K5387,L5387,M5387,N5387)</f>
        <v/>
      </c>
      <c r="R5387" s="162">
        <f>AVERAGE(K5387,L5387,M5387,N5387)</f>
        <v/>
      </c>
      <c r="S5387" s="162">
        <f>AVERAGE(O5387,Q5387)</f>
        <v/>
      </c>
      <c r="T5387" s="162">
        <f>AVERAGE(P5387,Q5387)</f>
        <v/>
      </c>
      <c r="U5387" s="41">
        <f>STDEVA(K5387,L5387,M5387,N5387)</f>
        <v/>
      </c>
      <c r="V5387" s="42">
        <f>U5387/Q5387</f>
        <v/>
      </c>
      <c r="W5387" s="43">
        <f>IF(X5387=O5387,"MENOR",IF(X5387=S5387,"PROM[MEN-MED]","PROMEDIO"))</f>
        <v/>
      </c>
      <c r="X5387" s="163">
        <f>IF(V5387&lt;=300%,O5387,IF(AND(V5387&gt;100%,V5387&lt;=150%),S5387,R5387))</f>
        <v/>
      </c>
      <c r="Y5387" s="162">
        <f>ROUND(X5387,0)</f>
        <v/>
      </c>
    </row>
    <row r="5388" ht="15.75" customHeight="1">
      <c r="B5388" s="32" t="inlineStr">
        <is>
          <t>6.4</t>
        </is>
      </c>
      <c r="C5388" s="32" t="n">
        <v>8714199</v>
      </c>
      <c r="D5388" s="59" t="inlineStr">
        <is>
          <t>CAMBIO DE FILTRO DE AIRE ACONDICIONADO Y/O CABINA</t>
        </is>
      </c>
      <c r="E5388" s="56" t="inlineStr">
        <is>
          <t>cambio de filtro de aire acondicionado y/o cabina</t>
        </is>
      </c>
      <c r="F5388" s="32" t="inlineStr">
        <is>
          <t>Unidad</t>
        </is>
      </c>
      <c r="G5388" s="35" t="inlineStr">
        <is>
          <t>suministro</t>
        </is>
      </c>
      <c r="H5388" s="159" t="n">
        <v>54716</v>
      </c>
      <c r="I5388" s="37" t="n">
        <v>158.91</v>
      </c>
      <c r="J5388" s="37" t="n">
        <v>151.76</v>
      </c>
      <c r="K5388" s="160">
        <f>H5388*(I5388/J5388)</f>
        <v/>
      </c>
      <c r="L5388" s="159" t="n">
        <v>67914.0854</v>
      </c>
      <c r="M5388" s="159" t="n">
        <v>65936</v>
      </c>
      <c r="N5388" s="159" t="n">
        <v>71210.88</v>
      </c>
      <c r="O5388" s="162">
        <f>MIN(K5388,L5388,M5388,N5388)</f>
        <v/>
      </c>
      <c r="P5388" s="162">
        <f>MAX(K5388,L5388,M5388,N5388)</f>
        <v/>
      </c>
      <c r="Q5388" s="162">
        <f>MEDIAN(K5388,L5388,M5388,N5388)</f>
        <v/>
      </c>
      <c r="R5388" s="162">
        <f>AVERAGE(K5388,L5388,M5388,N5388)</f>
        <v/>
      </c>
      <c r="S5388" s="162">
        <f>AVERAGE(O5388,Q5388)</f>
        <v/>
      </c>
      <c r="T5388" s="162">
        <f>AVERAGE(P5388,Q5388)</f>
        <v/>
      </c>
      <c r="U5388" s="41">
        <f>STDEVA(K5388,L5388,M5388,N5388)</f>
        <v/>
      </c>
      <c r="V5388" s="42">
        <f>U5388/Q5388</f>
        <v/>
      </c>
      <c r="W5388" s="43">
        <f>IF(X5388=O5388,"MENOR",IF(X5388=S5388,"PROM[MEN-MED]","PROMEDIO"))</f>
        <v/>
      </c>
      <c r="X5388" s="163">
        <f>IF(V5388&lt;=300%,O5388,IF(AND(V5388&gt;100%,V5388&lt;=150%),S5388,R5388))</f>
        <v/>
      </c>
      <c r="Y5388" s="162">
        <f>ROUND(X5388,0)</f>
        <v/>
      </c>
    </row>
    <row r="5389" ht="15.75" customHeight="1">
      <c r="B5389" s="32" t="inlineStr">
        <is>
          <t>6.5</t>
        </is>
      </c>
      <c r="C5389" s="32" t="n">
        <v>8714199</v>
      </c>
      <c r="D5389" s="59" t="inlineStr">
        <is>
          <t>CAMBIO DE MANGUERA INFERIOR DEL RADIADOR</t>
        </is>
      </c>
      <c r="E5389" s="56" t="inlineStr">
        <is>
          <t>cambio de manguera inferior del radiador</t>
        </is>
      </c>
      <c r="F5389" s="32" t="inlineStr">
        <is>
          <t>Unidad</t>
        </is>
      </c>
      <c r="G5389" s="35" t="inlineStr">
        <is>
          <t>suministro</t>
        </is>
      </c>
      <c r="H5389" s="159" t="n">
        <v>85896</v>
      </c>
      <c r="I5389" s="37" t="n">
        <v>158.91</v>
      </c>
      <c r="J5389" s="37" t="n">
        <v>151.76</v>
      </c>
      <c r="K5389" s="160">
        <f>H5389*(I5389/J5389)</f>
        <v/>
      </c>
      <c r="L5389" s="159" t="n">
        <v>171386.8464</v>
      </c>
      <c r="M5389" s="159" t="n">
        <v>166395</v>
      </c>
      <c r="N5389" s="159" t="n">
        <v>179706.6</v>
      </c>
      <c r="O5389" s="162">
        <f>MIN(K5389,L5389,M5389,N5389)</f>
        <v/>
      </c>
      <c r="P5389" s="162">
        <f>MAX(K5389,L5389,M5389,N5389)</f>
        <v/>
      </c>
      <c r="Q5389" s="162">
        <f>MEDIAN(K5389,L5389,M5389,N5389)</f>
        <v/>
      </c>
      <c r="R5389" s="162">
        <f>AVERAGE(K5389,L5389,M5389,N5389)</f>
        <v/>
      </c>
      <c r="S5389" s="162">
        <f>AVERAGE(O5389,Q5389)</f>
        <v/>
      </c>
      <c r="T5389" s="162">
        <f>AVERAGE(P5389,Q5389)</f>
        <v/>
      </c>
      <c r="U5389" s="41">
        <f>STDEVA(K5389,L5389,M5389,N5389)</f>
        <v/>
      </c>
      <c r="V5389" s="42">
        <f>U5389/Q5389</f>
        <v/>
      </c>
      <c r="W5389" s="43">
        <f>IF(X5389=O5389,"MENOR",IF(X5389=S5389,"PROM[MEN-MED]","PROMEDIO"))</f>
        <v/>
      </c>
      <c r="X5389" s="163">
        <f>IF(V5389&lt;=300%,O5389,IF(AND(V5389&gt;100%,V5389&lt;=150%),S5389,R5389))</f>
        <v/>
      </c>
      <c r="Y5389" s="162">
        <f>ROUND(X5389,0)</f>
        <v/>
      </c>
    </row>
    <row r="5390" ht="15.75" customHeight="1">
      <c r="B5390" s="32" t="inlineStr">
        <is>
          <t>6.6</t>
        </is>
      </c>
      <c r="C5390" s="32" t="n">
        <v>8714199</v>
      </c>
      <c r="D5390" s="59" t="inlineStr">
        <is>
          <t>CAMBIO DE MANGUERA SUPERIOR DEL RADIADOR</t>
        </is>
      </c>
      <c r="E5390" s="34" t="inlineStr">
        <is>
          <t>cambio de manguera superior del radiador</t>
        </is>
      </c>
      <c r="F5390" s="32" t="inlineStr">
        <is>
          <t>Unidad</t>
        </is>
      </c>
      <c r="G5390" s="35" t="inlineStr">
        <is>
          <t>suministro</t>
        </is>
      </c>
      <c r="H5390" s="159" t="n">
        <v>102839</v>
      </c>
      <c r="I5390" s="37" t="n">
        <v>158.91</v>
      </c>
      <c r="J5390" s="37" t="n">
        <v>151.76</v>
      </c>
      <c r="K5390" s="160">
        <f>H5390*(I5390/J5390)</f>
        <v/>
      </c>
      <c r="L5390" s="159" t="n">
        <v>169785.2016</v>
      </c>
      <c r="M5390" s="159" t="n">
        <v>164840</v>
      </c>
      <c r="N5390" s="159" t="n">
        <v>178027.2</v>
      </c>
      <c r="O5390" s="162">
        <f>MIN(K5390,L5390,M5390,N5390)</f>
        <v/>
      </c>
      <c r="P5390" s="162">
        <f>MAX(K5390,L5390,M5390,N5390)</f>
        <v/>
      </c>
      <c r="Q5390" s="162">
        <f>MEDIAN(K5390,L5390,M5390,N5390)</f>
        <v/>
      </c>
      <c r="R5390" s="162">
        <f>AVERAGE(K5390,L5390,M5390,N5390)</f>
        <v/>
      </c>
      <c r="S5390" s="162">
        <f>AVERAGE(O5390,Q5390)</f>
        <v/>
      </c>
      <c r="T5390" s="162">
        <f>AVERAGE(P5390,Q5390)</f>
        <v/>
      </c>
      <c r="U5390" s="41">
        <f>STDEVA(K5390,L5390,M5390,N5390)</f>
        <v/>
      </c>
      <c r="V5390" s="42">
        <f>U5390/Q5390</f>
        <v/>
      </c>
      <c r="W5390" s="43">
        <f>IF(X5390=O5390,"MENOR",IF(X5390=S5390,"PROM[MEN-MED]","PROMEDIO"))</f>
        <v/>
      </c>
      <c r="X5390" s="163">
        <f>IF(V5390&lt;=300%,O5390,IF(AND(V5390&gt;100%,V5390&lt;=150%),S5390,R5390))</f>
        <v/>
      </c>
      <c r="Y5390" s="162">
        <f>ROUND(X5390,0)</f>
        <v/>
      </c>
    </row>
    <row r="5391" ht="15.75" customHeight="1">
      <c r="B5391" s="32" t="inlineStr">
        <is>
          <t>6.7</t>
        </is>
      </c>
      <c r="C5391" s="32" t="n">
        <v>8714199</v>
      </c>
      <c r="D5391" s="59" t="inlineStr">
        <is>
          <t>CAMBIO DE MANGUERAS DEPOSITO REFRIGERANTE</t>
        </is>
      </c>
      <c r="E5391" s="34" t="inlineStr">
        <is>
          <t>cambio de mangueras deposito refrigerante</t>
        </is>
      </c>
      <c r="F5391" s="32" t="inlineStr">
        <is>
          <t>Unidad</t>
        </is>
      </c>
      <c r="G5391" s="35" t="inlineStr">
        <is>
          <t>suministro</t>
        </is>
      </c>
      <c r="H5391" s="159" t="n">
        <v>101424</v>
      </c>
      <c r="I5391" s="37" t="n">
        <v>158.91</v>
      </c>
      <c r="J5391" s="37" t="n">
        <v>151.76</v>
      </c>
      <c r="K5391" s="160">
        <f>H5391*(I5391/J5391)</f>
        <v/>
      </c>
      <c r="L5391" s="159" t="n">
        <v>168183.5449</v>
      </c>
      <c r="M5391" s="159" t="n">
        <v>163285</v>
      </c>
      <c r="N5391" s="159" t="n">
        <v>176347.8</v>
      </c>
      <c r="O5391" s="162">
        <f>MIN(K5391,L5391,M5391,N5391)</f>
        <v/>
      </c>
      <c r="P5391" s="162">
        <f>MAX(K5391,L5391,M5391,N5391)</f>
        <v/>
      </c>
      <c r="Q5391" s="162">
        <f>MEDIAN(K5391,L5391,M5391,N5391)</f>
        <v/>
      </c>
      <c r="R5391" s="162">
        <f>AVERAGE(K5391,L5391,M5391,N5391)</f>
        <v/>
      </c>
      <c r="S5391" s="162">
        <f>AVERAGE(O5391,Q5391)</f>
        <v/>
      </c>
      <c r="T5391" s="162">
        <f>AVERAGE(P5391,Q5391)</f>
        <v/>
      </c>
      <c r="U5391" s="41">
        <f>STDEVA(K5391,L5391,M5391,N5391)</f>
        <v/>
      </c>
      <c r="V5391" s="42">
        <f>U5391/Q5391</f>
        <v/>
      </c>
      <c r="W5391" s="43">
        <f>IF(X5391=O5391,"MENOR",IF(X5391=S5391,"PROM[MEN-MED]","PROMEDIO"))</f>
        <v/>
      </c>
      <c r="X5391" s="163">
        <f>IF(V5391&lt;=300%,O5391,IF(AND(V5391&gt;100%,V5391&lt;=150%),S5391,R5391))</f>
        <v/>
      </c>
      <c r="Y5391" s="162">
        <f>ROUND(X5391,0)</f>
        <v/>
      </c>
    </row>
    <row r="5392" ht="15.75" customHeight="1">
      <c r="B5392" s="32" t="inlineStr">
        <is>
          <t>6.8</t>
        </is>
      </c>
      <c r="C5392" s="32" t="n">
        <v>8714199</v>
      </c>
      <c r="D5392" s="59" t="inlineStr">
        <is>
          <t>CAMBIO DE RADIADOR DE REFRIGERACIÓN</t>
        </is>
      </c>
      <c r="E5392" s="34" t="inlineStr">
        <is>
          <t>cambio de radiador de refrigeración</t>
        </is>
      </c>
      <c r="F5392" s="32" t="inlineStr">
        <is>
          <t>Unidad</t>
        </is>
      </c>
      <c r="G5392" s="35" t="inlineStr">
        <is>
          <t>suministro</t>
        </is>
      </c>
      <c r="H5392" s="159" t="n">
        <v>101449</v>
      </c>
      <c r="I5392" s="37" t="n">
        <v>158.91</v>
      </c>
      <c r="J5392" s="37" t="n">
        <v>151.76</v>
      </c>
      <c r="K5392" s="160">
        <f>H5392*(I5392/J5392)</f>
        <v/>
      </c>
      <c r="L5392" s="159" t="n">
        <v>685546.3741</v>
      </c>
      <c r="M5392" s="159" t="n">
        <v>665579</v>
      </c>
      <c r="N5392" s="159" t="n">
        <v>718825.3199999999</v>
      </c>
      <c r="O5392" s="162">
        <f>MIN(K5392,L5392,M5392,N5392)</f>
        <v/>
      </c>
      <c r="P5392" s="162">
        <f>MAX(K5392,L5392,M5392,N5392)</f>
        <v/>
      </c>
      <c r="Q5392" s="162">
        <f>MEDIAN(K5392,L5392,M5392,N5392)</f>
        <v/>
      </c>
      <c r="R5392" s="162">
        <f>AVERAGE(K5392,L5392,M5392,N5392)</f>
        <v/>
      </c>
      <c r="S5392" s="162">
        <f>AVERAGE(O5392,Q5392)</f>
        <v/>
      </c>
      <c r="T5392" s="162">
        <f>AVERAGE(P5392,Q5392)</f>
        <v/>
      </c>
      <c r="U5392" s="41">
        <f>STDEVA(K5392,L5392,M5392,N5392)</f>
        <v/>
      </c>
      <c r="V5392" s="42">
        <f>U5392/Q5392</f>
        <v/>
      </c>
      <c r="W5392" s="43">
        <f>IF(X5392=O5392,"MENOR",IF(X5392=S5392,"PROM[MEN-MED]","PROMEDIO"))</f>
        <v/>
      </c>
      <c r="X5392" s="163">
        <f>IF(V5392&lt;=300%,O5392,IF(AND(V5392&gt;100%,V5392&lt;=150%),S5392,R5392))</f>
        <v/>
      </c>
      <c r="Y5392" s="162">
        <f>ROUND(X5392,0)</f>
        <v/>
      </c>
    </row>
    <row r="5393" ht="15.75" customHeight="1">
      <c r="B5393" s="32" t="inlineStr">
        <is>
          <t>6.9</t>
        </is>
      </c>
      <c r="C5393" s="32" t="n">
        <v>8714199</v>
      </c>
      <c r="D5393" s="59" t="inlineStr">
        <is>
          <t>CAMBIO DE TAPA RADIADOR</t>
        </is>
      </c>
      <c r="E5393" s="34" t="inlineStr">
        <is>
          <t>cambio de tapa radiador</t>
        </is>
      </c>
      <c r="F5393" s="32" t="inlineStr">
        <is>
          <t>Unidad</t>
        </is>
      </c>
      <c r="G5393" s="35" t="inlineStr">
        <is>
          <t>suministro</t>
        </is>
      </c>
      <c r="H5393" s="159" t="n">
        <v>54716</v>
      </c>
      <c r="I5393" s="37" t="n">
        <v>158.91</v>
      </c>
      <c r="J5393" s="37" t="n">
        <v>151.76</v>
      </c>
      <c r="K5393" s="160">
        <f>H5393*(I5393/J5393)</f>
        <v/>
      </c>
      <c r="L5393" s="159" t="n">
        <v>67914.0854</v>
      </c>
      <c r="M5393" s="159" t="n">
        <v>65936</v>
      </c>
      <c r="N5393" s="159" t="n">
        <v>71210.88</v>
      </c>
      <c r="O5393" s="162">
        <f>MIN(K5393,L5393,M5393,N5393)</f>
        <v/>
      </c>
      <c r="P5393" s="162">
        <f>MAX(K5393,L5393,M5393,N5393)</f>
        <v/>
      </c>
      <c r="Q5393" s="162">
        <f>MEDIAN(K5393,L5393,M5393,N5393)</f>
        <v/>
      </c>
      <c r="R5393" s="162">
        <f>AVERAGE(K5393,L5393,M5393,N5393)</f>
        <v/>
      </c>
      <c r="S5393" s="162">
        <f>AVERAGE(O5393,Q5393)</f>
        <v/>
      </c>
      <c r="T5393" s="162">
        <f>AVERAGE(P5393,Q5393)</f>
        <v/>
      </c>
      <c r="U5393" s="41">
        <f>STDEVA(K5393,L5393,M5393,N5393)</f>
        <v/>
      </c>
      <c r="V5393" s="42">
        <f>U5393/Q5393</f>
        <v/>
      </c>
      <c r="W5393" s="43">
        <f>IF(X5393=O5393,"MENOR",IF(X5393=S5393,"PROM[MEN-MED]","PROMEDIO"))</f>
        <v/>
      </c>
      <c r="X5393" s="163">
        <f>IF(V5393&lt;=300%,O5393,IF(AND(V5393&gt;100%,V5393&lt;=150%),S5393,R5393))</f>
        <v/>
      </c>
      <c r="Y5393" s="162">
        <f>ROUND(X5393,0)</f>
        <v/>
      </c>
    </row>
    <row r="5394" ht="15.75" customHeight="1">
      <c r="B5394" s="32" t="inlineStr">
        <is>
          <t>6.10</t>
        </is>
      </c>
      <c r="C5394" s="32" t="n">
        <v>8714199</v>
      </c>
      <c r="D5394" s="59" t="inlineStr">
        <is>
          <t>CAMBIO DE TERMOSTATO</t>
        </is>
      </c>
      <c r="E5394" s="34" t="inlineStr">
        <is>
          <t>cambio de termostato</t>
        </is>
      </c>
      <c r="F5394" s="32" t="inlineStr">
        <is>
          <t>Unidad</t>
        </is>
      </c>
      <c r="G5394" s="35" t="inlineStr">
        <is>
          <t>suministro</t>
        </is>
      </c>
      <c r="H5394" s="159" t="n">
        <v>222526</v>
      </c>
      <c r="I5394" s="37" t="n">
        <v>158.91</v>
      </c>
      <c r="J5394" s="37" t="n">
        <v>151.76</v>
      </c>
      <c r="K5394" s="160">
        <f>H5394*(I5394/J5394)</f>
        <v/>
      </c>
      <c r="L5394" s="159" t="n">
        <v>499744.665</v>
      </c>
      <c r="M5394" s="159" t="n">
        <v>485189</v>
      </c>
      <c r="N5394" s="159" t="n">
        <v>524004.12</v>
      </c>
      <c r="O5394" s="162">
        <f>MIN(K5394,L5394,M5394,N5394)</f>
        <v/>
      </c>
      <c r="P5394" s="162">
        <f>MAX(K5394,L5394,M5394,N5394)</f>
        <v/>
      </c>
      <c r="Q5394" s="162">
        <f>MEDIAN(K5394,L5394,M5394,N5394)</f>
        <v/>
      </c>
      <c r="R5394" s="162">
        <f>AVERAGE(K5394,L5394,M5394,N5394)</f>
        <v/>
      </c>
      <c r="S5394" s="162">
        <f>AVERAGE(O5394,Q5394)</f>
        <v/>
      </c>
      <c r="T5394" s="162">
        <f>AVERAGE(P5394,Q5394)</f>
        <v/>
      </c>
      <c r="U5394" s="41">
        <f>STDEVA(K5394,L5394,M5394,N5394)</f>
        <v/>
      </c>
      <c r="V5394" s="42">
        <f>U5394/Q5394</f>
        <v/>
      </c>
      <c r="W5394" s="43">
        <f>IF(X5394=O5394,"MENOR",IF(X5394=S5394,"PROM[MEN-MED]","PROMEDIO"))</f>
        <v/>
      </c>
      <c r="X5394" s="163">
        <f>IF(V5394&lt;=300%,O5394,IF(AND(V5394&gt;100%,V5394&lt;=150%),S5394,R5394))</f>
        <v/>
      </c>
      <c r="Y5394" s="162">
        <f>ROUND(X5394,0)</f>
        <v/>
      </c>
    </row>
    <row r="5395" ht="15.75" customHeight="1">
      <c r="B5395" s="32" t="inlineStr">
        <is>
          <t>6.11</t>
        </is>
      </c>
      <c r="C5395" s="32" t="n">
        <v>8714199</v>
      </c>
      <c r="D5395" s="59" t="inlineStr">
        <is>
          <t>CAMBIO DE TUBO DE REFRIGERANTE DE MOTOR (BOMBA DE AGUA)</t>
        </is>
      </c>
      <c r="E5395" s="34" t="inlineStr">
        <is>
          <t>cambio de tubo de refrigerante de motor (bomba de agua)</t>
        </is>
      </c>
      <c r="F5395" s="32" t="inlineStr">
        <is>
          <t>Unidad</t>
        </is>
      </c>
      <c r="G5395" s="35" t="inlineStr">
        <is>
          <t>suministro</t>
        </is>
      </c>
      <c r="H5395" s="159" t="n">
        <v>257586</v>
      </c>
      <c r="I5395" s="37" t="n">
        <v>158.91</v>
      </c>
      <c r="J5395" s="37" t="n">
        <v>151.76</v>
      </c>
      <c r="K5395" s="160">
        <f>H5395*(I5395/J5395)</f>
        <v/>
      </c>
      <c r="L5395" s="159" t="n">
        <v>514160.5511</v>
      </c>
      <c r="M5395" s="159" t="n">
        <v>499185</v>
      </c>
      <c r="N5395" s="159" t="n">
        <v>539119.8</v>
      </c>
      <c r="O5395" s="162">
        <f>MIN(K5395,L5395,M5395,N5395)</f>
        <v/>
      </c>
      <c r="P5395" s="162">
        <f>MAX(K5395,L5395,M5395,N5395)</f>
        <v/>
      </c>
      <c r="Q5395" s="162">
        <f>MEDIAN(K5395,L5395,M5395,N5395)</f>
        <v/>
      </c>
      <c r="R5395" s="162">
        <f>AVERAGE(K5395,L5395,M5395,N5395)</f>
        <v/>
      </c>
      <c r="S5395" s="162">
        <f>AVERAGE(O5395,Q5395)</f>
        <v/>
      </c>
      <c r="T5395" s="162">
        <f>AVERAGE(P5395,Q5395)</f>
        <v/>
      </c>
      <c r="U5395" s="41">
        <f>STDEVA(K5395,L5395,M5395,N5395)</f>
        <v/>
      </c>
      <c r="V5395" s="42">
        <f>U5395/Q5395</f>
        <v/>
      </c>
      <c r="W5395" s="43">
        <f>IF(X5395=O5395,"MENOR",IF(X5395=S5395,"PROM[MEN-MED]","PROMEDIO"))</f>
        <v/>
      </c>
      <c r="X5395" s="163">
        <f>IF(V5395&lt;=300%,O5395,IF(AND(V5395&gt;100%,V5395&lt;=150%),S5395,R5395))</f>
        <v/>
      </c>
      <c r="Y5395" s="162">
        <f>ROUND(X5395,0)</f>
        <v/>
      </c>
    </row>
    <row r="5396" ht="15.75" customHeight="1">
      <c r="B5396" s="32" t="inlineStr">
        <is>
          <t>6.12</t>
        </is>
      </c>
      <c r="C5396" s="32" t="n">
        <v>8714199</v>
      </c>
      <c r="D5396" s="59" t="inlineStr">
        <is>
          <t>CAMBIO DE VENTILADOR DE REFRIGERACION DE MOTOR</t>
        </is>
      </c>
      <c r="E5396" s="34" t="inlineStr">
        <is>
          <t>cambio de ventilador de refrigeracion de motor</t>
        </is>
      </c>
      <c r="F5396" s="32" t="inlineStr">
        <is>
          <t>Unidad</t>
        </is>
      </c>
      <c r="G5396" s="35" t="inlineStr">
        <is>
          <t>suministro</t>
        </is>
      </c>
      <c r="H5396" s="159" t="n">
        <v>482624</v>
      </c>
      <c r="I5396" s="37" t="n">
        <v>158.91</v>
      </c>
      <c r="J5396" s="37" t="n">
        <v>151.76</v>
      </c>
      <c r="K5396" s="160">
        <f>H5396*(I5396/J5396)</f>
        <v/>
      </c>
      <c r="L5396" s="159" t="n">
        <v>1009099.2345</v>
      </c>
      <c r="M5396" s="159" t="n">
        <v>979708</v>
      </c>
      <c r="N5396" s="159" t="n">
        <v>1058084.64</v>
      </c>
      <c r="O5396" s="162">
        <f>MIN(K5396,L5396,M5396,N5396)</f>
        <v/>
      </c>
      <c r="P5396" s="162">
        <f>MAX(K5396,L5396,M5396,N5396)</f>
        <v/>
      </c>
      <c r="Q5396" s="162">
        <f>MEDIAN(K5396,L5396,M5396,N5396)</f>
        <v/>
      </c>
      <c r="R5396" s="162">
        <f>AVERAGE(K5396,L5396,M5396,N5396)</f>
        <v/>
      </c>
      <c r="S5396" s="162">
        <f>AVERAGE(O5396,Q5396)</f>
        <v/>
      </c>
      <c r="T5396" s="162">
        <f>AVERAGE(P5396,Q5396)</f>
        <v/>
      </c>
      <c r="U5396" s="41">
        <f>STDEVA(K5396,L5396,M5396,N5396)</f>
        <v/>
      </c>
      <c r="V5396" s="42">
        <f>U5396/Q5396</f>
        <v/>
      </c>
      <c r="W5396" s="43">
        <f>IF(X5396=O5396,"MENOR",IF(X5396=S5396,"PROM[MEN-MED]","PROMEDIO"))</f>
        <v/>
      </c>
      <c r="X5396" s="163">
        <f>IF(V5396&lt;=300%,O5396,IF(AND(V5396&gt;100%,V5396&lt;=150%),S5396,R5396))</f>
        <v/>
      </c>
      <c r="Y5396" s="162">
        <f>ROUND(X5396,0)</f>
        <v/>
      </c>
    </row>
    <row r="5397" ht="15.75" customHeight="1">
      <c r="B5397" s="26" t="inlineStr">
        <is>
          <t>7.</t>
        </is>
      </c>
      <c r="C5397" s="142" t="inlineStr">
        <is>
          <t>MOTOR  Y SISTEMA DE ALIMENTACIÓN</t>
        </is>
      </c>
      <c r="H5397" s="157" t="n"/>
      <c r="I5397" s="29" t="n"/>
      <c r="J5397" s="29" t="n"/>
      <c r="K5397" s="157" t="n"/>
      <c r="L5397" s="157" t="n"/>
      <c r="M5397" s="157" t="n"/>
      <c r="N5397" s="157" t="n"/>
      <c r="O5397" s="29" t="n"/>
      <c r="P5397" s="29" t="n"/>
      <c r="Q5397" s="29" t="n"/>
      <c r="R5397" s="29" t="n"/>
      <c r="S5397" s="29" t="n"/>
      <c r="T5397" s="29" t="n"/>
      <c r="U5397" s="29" t="n"/>
      <c r="V5397" s="75" t="n"/>
      <c r="W5397" s="29" t="n"/>
      <c r="X5397" s="29" t="n"/>
      <c r="Y5397" s="29" t="n"/>
    </row>
    <row r="5398" ht="15.75" customHeight="1">
      <c r="B5398" s="57" t="inlineStr">
        <is>
          <t>7.1</t>
        </is>
      </c>
      <c r="C5398" s="32" t="n">
        <v>8714199</v>
      </c>
      <c r="D5398" s="59" t="inlineStr">
        <is>
          <t>CAMBIO DE SOPORTES DEL MOTOR</t>
        </is>
      </c>
      <c r="E5398" s="34" t="inlineStr">
        <is>
          <t>cambio de soportes del motor</t>
        </is>
      </c>
      <c r="F5398" s="32" t="inlineStr">
        <is>
          <t>Unidad</t>
        </is>
      </c>
      <c r="G5398" s="35" t="inlineStr">
        <is>
          <t>suministro</t>
        </is>
      </c>
      <c r="H5398" s="159" t="n">
        <v>1094324</v>
      </c>
      <c r="I5398" s="37" t="n">
        <v>158.91</v>
      </c>
      <c r="J5398" s="37" t="n">
        <v>151.76</v>
      </c>
      <c r="K5398" s="160">
        <f>H5398*(I5398/J5398)</f>
        <v/>
      </c>
      <c r="L5398" s="159" t="n">
        <v>1371093.7716</v>
      </c>
      <c r="M5398" s="159" t="n">
        <v>1331159</v>
      </c>
      <c r="N5398" s="159" t="n">
        <v>1437651.72</v>
      </c>
      <c r="O5398" s="162">
        <f>MIN(K5398,L5398,M5398,N5398)</f>
        <v/>
      </c>
      <c r="P5398" s="162">
        <f>MAX(K5398,L5398,M5398,N5398)</f>
        <v/>
      </c>
      <c r="Q5398" s="162">
        <f>MEDIAN(K5398,L5398,M5398,N5398)</f>
        <v/>
      </c>
      <c r="R5398" s="162">
        <f>AVERAGE(K5398,L5398,M5398,N5398)</f>
        <v/>
      </c>
      <c r="S5398" s="162">
        <f>AVERAGE(O5398,Q5398)</f>
        <v/>
      </c>
      <c r="T5398" s="162">
        <f>AVERAGE(P5398,Q5398)</f>
        <v/>
      </c>
      <c r="U5398" s="41">
        <f>STDEVA(K5398,L5398,M5398,N5398)</f>
        <v/>
      </c>
      <c r="V5398" s="42">
        <f>U5398/Q5398</f>
        <v/>
      </c>
      <c r="W5398" s="43">
        <f>IF(X5398=O5398,"MENOR",IF(X5398=S5398,"PROM[MEN-MED]","PROMEDIO"))</f>
        <v/>
      </c>
      <c r="X5398" s="163">
        <f>IF(V5398&lt;=300%,O5398,IF(AND(V5398&gt;100%,V5398&lt;=150%),S5398,R5398))</f>
        <v/>
      </c>
      <c r="Y5398" s="162">
        <f>ROUND(X5398,0)</f>
        <v/>
      </c>
    </row>
    <row r="5399" ht="15.75" customHeight="1">
      <c r="B5399" s="57" t="inlineStr">
        <is>
          <t>7.2</t>
        </is>
      </c>
      <c r="C5399" s="32" t="n">
        <v>8714199</v>
      </c>
      <c r="D5399" s="59" t="inlineStr">
        <is>
          <t>CAMBIO DE ABRAZADERAS DE MANGURERAS SISTEMA DE ALIMENTACION</t>
        </is>
      </c>
      <c r="E5399" s="34" t="inlineStr">
        <is>
          <t>cambio de abrazaderas de mangureras sistema de alimentacion</t>
        </is>
      </c>
      <c r="F5399" s="32" t="inlineStr">
        <is>
          <t>Unidad</t>
        </is>
      </c>
      <c r="G5399" s="35" t="inlineStr">
        <is>
          <t>suministro</t>
        </is>
      </c>
      <c r="H5399" s="159" t="n">
        <v>136791</v>
      </c>
      <c r="I5399" s="37" t="n">
        <v>158.91</v>
      </c>
      <c r="J5399" s="37" t="n">
        <v>151.76</v>
      </c>
      <c r="K5399" s="160">
        <f>H5399*(I5399/J5399)</f>
        <v/>
      </c>
      <c r="L5399" s="159" t="n">
        <v>171386.8464</v>
      </c>
      <c r="M5399" s="159" t="n">
        <v>166395</v>
      </c>
      <c r="N5399" s="159" t="n">
        <v>179706.6</v>
      </c>
      <c r="O5399" s="162">
        <f>MIN(K5399,L5399,M5399,N5399)</f>
        <v/>
      </c>
      <c r="P5399" s="162">
        <f>MAX(K5399,L5399,M5399,N5399)</f>
        <v/>
      </c>
      <c r="Q5399" s="162">
        <f>MEDIAN(K5399,L5399,M5399,N5399)</f>
        <v/>
      </c>
      <c r="R5399" s="162">
        <f>AVERAGE(K5399,L5399,M5399,N5399)</f>
        <v/>
      </c>
      <c r="S5399" s="162">
        <f>AVERAGE(O5399,Q5399)</f>
        <v/>
      </c>
      <c r="T5399" s="162">
        <f>AVERAGE(P5399,Q5399)</f>
        <v/>
      </c>
      <c r="U5399" s="41">
        <f>STDEVA(K5399,L5399,M5399,N5399)</f>
        <v/>
      </c>
      <c r="V5399" s="42">
        <f>U5399/Q5399</f>
        <v/>
      </c>
      <c r="W5399" s="43">
        <f>IF(X5399=O5399,"MENOR",IF(X5399=S5399,"PROM[MEN-MED]","PROMEDIO"))</f>
        <v/>
      </c>
      <c r="X5399" s="163">
        <f>IF(V5399&lt;=300%,O5399,IF(AND(V5399&gt;100%,V5399&lt;=150%),S5399,R5399))</f>
        <v/>
      </c>
      <c r="Y5399" s="162">
        <f>ROUND(X5399,0)</f>
        <v/>
      </c>
    </row>
    <row r="5400" ht="15.75" customHeight="1">
      <c r="B5400" s="57" t="inlineStr">
        <is>
          <t>7.3</t>
        </is>
      </c>
      <c r="C5400" s="32" t="n">
        <v>8714199</v>
      </c>
      <c r="D5400" s="59" t="inlineStr">
        <is>
          <t>CAMBIO DE CUERPO DE ACELERACIÓN (CUERPO DE MARIPOSA)</t>
        </is>
      </c>
      <c r="E5400" s="56" t="inlineStr">
        <is>
          <t>cambio de cuerpo de aceleración (cuerpo de mariposa)</t>
        </is>
      </c>
      <c r="F5400" s="32" t="inlineStr">
        <is>
          <t>Unidad</t>
        </is>
      </c>
      <c r="G5400" s="35" t="inlineStr">
        <is>
          <t>suministro</t>
        </is>
      </c>
      <c r="H5400" s="159" t="n">
        <v>595500</v>
      </c>
      <c r="I5400" s="37" t="n">
        <v>158.91</v>
      </c>
      <c r="J5400" s="37" t="n">
        <v>151.76</v>
      </c>
      <c r="K5400" s="160">
        <f>H5400*(I5400/J5400)</f>
        <v/>
      </c>
      <c r="L5400" s="159" t="n">
        <v>1028320.0669</v>
      </c>
      <c r="M5400" s="159" t="n">
        <v>998369</v>
      </c>
      <c r="N5400" s="159" t="n">
        <v>1078238.52</v>
      </c>
      <c r="O5400" s="162">
        <f>MIN(K5400,L5400,M5400,N5400)</f>
        <v/>
      </c>
      <c r="P5400" s="162">
        <f>MAX(K5400,L5400,M5400,N5400)</f>
        <v/>
      </c>
      <c r="Q5400" s="162">
        <f>MEDIAN(K5400,L5400,M5400,N5400)</f>
        <v/>
      </c>
      <c r="R5400" s="162">
        <f>AVERAGE(K5400,L5400,M5400,N5400)</f>
        <v/>
      </c>
      <c r="S5400" s="162">
        <f>AVERAGE(O5400,Q5400)</f>
        <v/>
      </c>
      <c r="T5400" s="162">
        <f>AVERAGE(P5400,Q5400)</f>
        <v/>
      </c>
      <c r="U5400" s="41">
        <f>STDEVA(K5400,L5400,M5400,N5400)</f>
        <v/>
      </c>
      <c r="V5400" s="42">
        <f>U5400/Q5400</f>
        <v/>
      </c>
      <c r="W5400" s="43">
        <f>IF(X5400=O5400,"MENOR",IF(X5400=S5400,"PROM[MEN-MED]","PROMEDIO"))</f>
        <v/>
      </c>
      <c r="X5400" s="163">
        <f>IF(V5400&lt;=300%,O5400,IF(AND(V5400&gt;100%,V5400&lt;=150%),S5400,R5400))</f>
        <v/>
      </c>
      <c r="Y5400" s="162">
        <f>ROUND(X5400,0)</f>
        <v/>
      </c>
    </row>
    <row r="5401" ht="15.75" customHeight="1">
      <c r="B5401" s="57" t="inlineStr">
        <is>
          <t>7.4</t>
        </is>
      </c>
      <c r="C5401" s="32" t="n">
        <v>8714199</v>
      </c>
      <c r="D5401" s="59" t="inlineStr">
        <is>
          <t>CAMBIO DE FILTRO DE AIRE</t>
        </is>
      </c>
      <c r="E5401" s="56" t="inlineStr">
        <is>
          <t>cambio de filtro de aire</t>
        </is>
      </c>
      <c r="F5401" s="32" t="inlineStr">
        <is>
          <t>Unidad</t>
        </is>
      </c>
      <c r="G5401" s="35" t="inlineStr">
        <is>
          <t>suministro</t>
        </is>
      </c>
      <c r="H5401" s="159" t="n">
        <v>54716</v>
      </c>
      <c r="I5401" s="37" t="n">
        <v>158.91</v>
      </c>
      <c r="J5401" s="37" t="n">
        <v>151.76</v>
      </c>
      <c r="K5401" s="160">
        <f>H5401*(I5401/J5401)</f>
        <v/>
      </c>
      <c r="L5401" s="159" t="n">
        <v>66632.7648</v>
      </c>
      <c r="M5401" s="159" t="n">
        <v>64692</v>
      </c>
      <c r="N5401" s="159" t="n">
        <v>69867.36</v>
      </c>
      <c r="O5401" s="162">
        <f>MIN(K5401,L5401,M5401,N5401)</f>
        <v/>
      </c>
      <c r="P5401" s="162">
        <f>MAX(K5401,L5401,M5401,N5401)</f>
        <v/>
      </c>
      <c r="Q5401" s="162">
        <f>MEDIAN(K5401,L5401,M5401,N5401)</f>
        <v/>
      </c>
      <c r="R5401" s="162">
        <f>AVERAGE(K5401,L5401,M5401,N5401)</f>
        <v/>
      </c>
      <c r="S5401" s="162">
        <f>AVERAGE(O5401,Q5401)</f>
        <v/>
      </c>
      <c r="T5401" s="162">
        <f>AVERAGE(P5401,Q5401)</f>
        <v/>
      </c>
      <c r="U5401" s="41">
        <f>STDEVA(K5401,L5401,M5401,N5401)</f>
        <v/>
      </c>
      <c r="V5401" s="42">
        <f>U5401/Q5401</f>
        <v/>
      </c>
      <c r="W5401" s="43">
        <f>IF(X5401=O5401,"MENOR",IF(X5401=S5401,"PROM[MEN-MED]","PROMEDIO"))</f>
        <v/>
      </c>
      <c r="X5401" s="163">
        <f>IF(V5401&lt;=300%,O5401,IF(AND(V5401&gt;100%,V5401&lt;=150%),S5401,R5401))</f>
        <v/>
      </c>
      <c r="Y5401" s="162">
        <f>ROUND(X5401,0)</f>
        <v/>
      </c>
    </row>
    <row r="5402" ht="15.75" customHeight="1">
      <c r="B5402" s="57" t="inlineStr">
        <is>
          <t>7.5</t>
        </is>
      </c>
      <c r="C5402" s="32" t="n">
        <v>8714199</v>
      </c>
      <c r="D5402" s="59" t="inlineStr">
        <is>
          <t>CAMBIO DE MANGUERAS DE DESFOGUE MOTOR</t>
        </is>
      </c>
      <c r="E5402" s="56" t="inlineStr">
        <is>
          <t>cambio de mangueras de desfogue motor</t>
        </is>
      </c>
      <c r="F5402" s="32" t="inlineStr">
        <is>
          <t>Unidad</t>
        </is>
      </c>
      <c r="G5402" s="35" t="inlineStr">
        <is>
          <t>suministro</t>
        </is>
      </c>
      <c r="H5402" s="159" t="n">
        <v>101717</v>
      </c>
      <c r="I5402" s="37" t="n">
        <v>158.91</v>
      </c>
      <c r="J5402" s="37" t="n">
        <v>151.76</v>
      </c>
      <c r="K5402" s="160">
        <f>H5402*(I5402/J5402)</f>
        <v/>
      </c>
      <c r="L5402" s="159" t="n">
        <v>169785.2016</v>
      </c>
      <c r="M5402" s="159" t="n">
        <v>164840</v>
      </c>
      <c r="N5402" s="159" t="n">
        <v>178027.2</v>
      </c>
      <c r="O5402" s="162">
        <f>MIN(K5402,L5402,M5402,N5402)</f>
        <v/>
      </c>
      <c r="P5402" s="162">
        <f>MAX(K5402,L5402,M5402,N5402)</f>
        <v/>
      </c>
      <c r="Q5402" s="162">
        <f>MEDIAN(K5402,L5402,M5402,N5402)</f>
        <v/>
      </c>
      <c r="R5402" s="162">
        <f>AVERAGE(K5402,L5402,M5402,N5402)</f>
        <v/>
      </c>
      <c r="S5402" s="162">
        <f>AVERAGE(O5402,Q5402)</f>
        <v/>
      </c>
      <c r="T5402" s="162">
        <f>AVERAGE(P5402,Q5402)</f>
        <v/>
      </c>
      <c r="U5402" s="41">
        <f>STDEVA(K5402,L5402,M5402,N5402)</f>
        <v/>
      </c>
      <c r="V5402" s="42">
        <f>U5402/Q5402</f>
        <v/>
      </c>
      <c r="W5402" s="43">
        <f>IF(X5402=O5402,"MENOR",IF(X5402=S5402,"PROM[MEN-MED]","PROMEDIO"))</f>
        <v/>
      </c>
      <c r="X5402" s="163">
        <f>IF(V5402&lt;=300%,O5402,IF(AND(V5402&gt;100%,V5402&lt;=150%),S5402,R5402))</f>
        <v/>
      </c>
      <c r="Y5402" s="162">
        <f>ROUND(X5402,0)</f>
        <v/>
      </c>
    </row>
    <row r="5403" ht="15.75" customHeight="1">
      <c r="B5403" s="57" t="inlineStr">
        <is>
          <t>7.6</t>
        </is>
      </c>
      <c r="C5403" s="32" t="n">
        <v>8714199</v>
      </c>
      <c r="D5403" s="59" t="inlineStr">
        <is>
          <t>CAMBIO DE BOMBA DE ACEITE</t>
        </is>
      </c>
      <c r="E5403" s="56" t="inlineStr">
        <is>
          <t>cambio de bomba de aceite</t>
        </is>
      </c>
      <c r="F5403" s="32" t="inlineStr">
        <is>
          <t>Unidad</t>
        </is>
      </c>
      <c r="G5403" s="35" t="inlineStr">
        <is>
          <t>suministro</t>
        </is>
      </c>
      <c r="H5403" s="159" t="n">
        <v>1094324</v>
      </c>
      <c r="I5403" s="37" t="n">
        <v>158.91</v>
      </c>
      <c r="J5403" s="37" t="n">
        <v>151.76</v>
      </c>
      <c r="K5403" s="160">
        <f>H5403*(I5403/J5403)</f>
        <v/>
      </c>
      <c r="L5403" s="159" t="n">
        <v>1332652.1068</v>
      </c>
      <c r="M5403" s="159" t="n">
        <v>1293837</v>
      </c>
      <c r="N5403" s="159" t="n">
        <v>1397343.96</v>
      </c>
      <c r="O5403" s="162">
        <f>MIN(K5403,L5403,M5403,N5403)</f>
        <v/>
      </c>
      <c r="P5403" s="162">
        <f>MAX(K5403,L5403,M5403,N5403)</f>
        <v/>
      </c>
      <c r="Q5403" s="162">
        <f>MEDIAN(K5403,L5403,M5403,N5403)</f>
        <v/>
      </c>
      <c r="R5403" s="162">
        <f>AVERAGE(K5403,L5403,M5403,N5403)</f>
        <v/>
      </c>
      <c r="S5403" s="162">
        <f>AVERAGE(O5403,Q5403)</f>
        <v/>
      </c>
      <c r="T5403" s="162">
        <f>AVERAGE(P5403,Q5403)</f>
        <v/>
      </c>
      <c r="U5403" s="41">
        <f>STDEVA(K5403,L5403,M5403,N5403)</f>
        <v/>
      </c>
      <c r="V5403" s="42">
        <f>U5403/Q5403</f>
        <v/>
      </c>
      <c r="W5403" s="43">
        <f>IF(X5403=O5403,"MENOR",IF(X5403=S5403,"PROM[MEN-MED]","PROMEDIO"))</f>
        <v/>
      </c>
      <c r="X5403" s="163">
        <f>IF(V5403&lt;=300%,O5403,IF(AND(V5403&gt;100%,V5403&lt;=150%),S5403,R5403))</f>
        <v/>
      </c>
      <c r="Y5403" s="162">
        <f>ROUND(X5403,0)</f>
        <v/>
      </c>
    </row>
    <row r="5404" ht="15.75" customHeight="1">
      <c r="B5404" s="57" t="inlineStr">
        <is>
          <t>7.7</t>
        </is>
      </c>
      <c r="C5404" s="32" t="n">
        <v>8714199</v>
      </c>
      <c r="D5404" s="59" t="inlineStr">
        <is>
          <t>CAMBIO DE FILTRO DE ACEITE</t>
        </is>
      </c>
      <c r="E5404" s="56" t="inlineStr">
        <is>
          <t>cambio de filtro de aceite</t>
        </is>
      </c>
      <c r="F5404" s="32" t="inlineStr">
        <is>
          <t>Unidad</t>
        </is>
      </c>
      <c r="G5404" s="35" t="inlineStr">
        <is>
          <t>suministro</t>
        </is>
      </c>
      <c r="H5404" s="159" t="n">
        <v>54716</v>
      </c>
      <c r="I5404" s="37" t="n">
        <v>158.91</v>
      </c>
      <c r="J5404" s="37" t="n">
        <v>151.76</v>
      </c>
      <c r="K5404" s="160">
        <f>H5404*(I5404/J5404)</f>
        <v/>
      </c>
      <c r="L5404" s="159" t="n">
        <v>68554.7457</v>
      </c>
      <c r="M5404" s="159" t="n">
        <v>66558</v>
      </c>
      <c r="N5404" s="159" t="n">
        <v>71882.64</v>
      </c>
      <c r="O5404" s="162">
        <f>MIN(K5404,L5404,M5404,N5404)</f>
        <v/>
      </c>
      <c r="P5404" s="162">
        <f>MAX(K5404,L5404,M5404,N5404)</f>
        <v/>
      </c>
      <c r="Q5404" s="162">
        <f>MEDIAN(K5404,L5404,M5404,N5404)</f>
        <v/>
      </c>
      <c r="R5404" s="162">
        <f>AVERAGE(K5404,L5404,M5404,N5404)</f>
        <v/>
      </c>
      <c r="S5404" s="162">
        <f>AVERAGE(O5404,Q5404)</f>
        <v/>
      </c>
      <c r="T5404" s="162">
        <f>AVERAGE(P5404,Q5404)</f>
        <v/>
      </c>
      <c r="U5404" s="41">
        <f>STDEVA(K5404,L5404,M5404,N5404)</f>
        <v/>
      </c>
      <c r="V5404" s="42">
        <f>U5404/Q5404</f>
        <v/>
      </c>
      <c r="W5404" s="43">
        <f>IF(X5404=O5404,"MENOR",IF(X5404=S5404,"PROM[MEN-MED]","PROMEDIO"))</f>
        <v/>
      </c>
      <c r="X5404" s="163">
        <f>IF(V5404&lt;=300%,O5404,IF(AND(V5404&gt;100%,V5404&lt;=150%),S5404,R5404))</f>
        <v/>
      </c>
      <c r="Y5404" s="162">
        <f>ROUND(X5404,0)</f>
        <v/>
      </c>
    </row>
    <row r="5405" ht="15.75" customHeight="1">
      <c r="B5405" s="57" t="inlineStr">
        <is>
          <t>7.8</t>
        </is>
      </c>
      <c r="C5405" s="32" t="n">
        <v>8714199</v>
      </c>
      <c r="D5405" s="58" t="inlineStr">
        <is>
          <t>CAMBIO DE VARILLA MEDIDORA DE ACEITE</t>
        </is>
      </c>
      <c r="E5405" s="56" t="inlineStr">
        <is>
          <t>cambio de varilla medidora de aceite</t>
        </is>
      </c>
      <c r="F5405" s="32" t="inlineStr">
        <is>
          <t>Unidad</t>
        </is>
      </c>
      <c r="G5405" s="35" t="inlineStr">
        <is>
          <t>suministro</t>
        </is>
      </c>
      <c r="H5405" s="159" t="n">
        <v>22497</v>
      </c>
      <c r="I5405" s="37" t="n">
        <v>158.91</v>
      </c>
      <c r="J5405" s="37" t="n">
        <v>151.76</v>
      </c>
      <c r="K5405" s="160">
        <f>H5405*(I5405/J5405)</f>
        <v/>
      </c>
      <c r="L5405" s="159" t="n">
        <v>33636.7066</v>
      </c>
      <c r="M5405" s="159" t="n">
        <v>32657</v>
      </c>
      <c r="N5405" s="159" t="n">
        <v>35269.56</v>
      </c>
      <c r="O5405" s="162">
        <f>MIN(K5405,L5405,M5405,N5405)</f>
        <v/>
      </c>
      <c r="P5405" s="162">
        <f>MAX(K5405,L5405,M5405,N5405)</f>
        <v/>
      </c>
      <c r="Q5405" s="162">
        <f>MEDIAN(K5405,L5405,M5405,N5405)</f>
        <v/>
      </c>
      <c r="R5405" s="162">
        <f>AVERAGE(K5405,L5405,M5405,N5405)</f>
        <v/>
      </c>
      <c r="S5405" s="162">
        <f>AVERAGE(O5405,Q5405)</f>
        <v/>
      </c>
      <c r="T5405" s="162">
        <f>AVERAGE(P5405,Q5405)</f>
        <v/>
      </c>
      <c r="U5405" s="41">
        <f>STDEVA(K5405,L5405,M5405,N5405)</f>
        <v/>
      </c>
      <c r="V5405" s="42">
        <f>U5405/Q5405</f>
        <v/>
      </c>
      <c r="W5405" s="43">
        <f>IF(X5405=O5405,"MENOR",IF(X5405=S5405,"PROM[MEN-MED]","PROMEDIO"))</f>
        <v/>
      </c>
      <c r="X5405" s="163">
        <f>IF(V5405&lt;=300%,O5405,IF(AND(V5405&gt;100%,V5405&lt;=150%),S5405,R5405))</f>
        <v/>
      </c>
      <c r="Y5405" s="162">
        <f>ROUND(X5405,0)</f>
        <v/>
      </c>
    </row>
    <row r="5406" ht="15.75" customHeight="1">
      <c r="B5406" s="26" t="inlineStr">
        <is>
          <t>8.</t>
        </is>
      </c>
      <c r="C5406" s="142" t="inlineStr">
        <is>
          <t>CARROCERIA - CHASIS  Y ACCESORIOS</t>
        </is>
      </c>
      <c r="H5406" s="157" t="n"/>
      <c r="I5406" s="29" t="n"/>
      <c r="J5406" s="29" t="n"/>
      <c r="K5406" s="157" t="n"/>
      <c r="L5406" s="157" t="n"/>
      <c r="M5406" s="157" t="n"/>
      <c r="N5406" s="157" t="n"/>
      <c r="O5406" s="29" t="n"/>
      <c r="P5406" s="29" t="n"/>
      <c r="Q5406" s="29" t="n"/>
      <c r="R5406" s="29" t="n"/>
      <c r="S5406" s="29" t="n"/>
      <c r="T5406" s="29" t="n"/>
      <c r="U5406" s="29" t="n"/>
      <c r="V5406" s="75" t="n"/>
      <c r="W5406" s="29" t="n"/>
      <c r="X5406" s="29" t="n"/>
      <c r="Y5406" s="29" t="n"/>
    </row>
    <row r="5407" ht="15.75" customHeight="1">
      <c r="B5407" s="57" t="inlineStr">
        <is>
          <t>8.1</t>
        </is>
      </c>
      <c r="C5407" s="32" t="n">
        <v>8714199</v>
      </c>
      <c r="D5407" s="58" t="inlineStr">
        <is>
          <t>CAMBIO DE ALARMA</t>
        </is>
      </c>
      <c r="E5407" s="34" t="inlineStr">
        <is>
          <t>cambio de alarma</t>
        </is>
      </c>
      <c r="F5407" s="32" t="inlineStr">
        <is>
          <t>Unidad</t>
        </is>
      </c>
      <c r="G5407" s="35" t="inlineStr">
        <is>
          <t>suministro</t>
        </is>
      </c>
      <c r="H5407" s="159" t="n">
        <v>257586</v>
      </c>
      <c r="I5407" s="37" t="n">
        <v>158.91</v>
      </c>
      <c r="J5407" s="37" t="n">
        <v>151.76</v>
      </c>
      <c r="K5407" s="160">
        <f>H5407*(I5407/J5407)</f>
        <v/>
      </c>
      <c r="L5407" s="159" t="n">
        <v>999488.3066</v>
      </c>
      <c r="M5407" s="159" t="n">
        <v>970377</v>
      </c>
      <c r="N5407" s="159" t="n">
        <v>1048007.16</v>
      </c>
      <c r="O5407" s="162">
        <f>MIN(K5407,L5407,M5407,N5407)</f>
        <v/>
      </c>
      <c r="P5407" s="162">
        <f>MAX(K5407,L5407,M5407,N5407)</f>
        <v/>
      </c>
      <c r="Q5407" s="162">
        <f>MEDIAN(K5407,L5407,M5407,N5407)</f>
        <v/>
      </c>
      <c r="R5407" s="162">
        <f>AVERAGE(K5407,L5407,M5407,N5407)</f>
        <v/>
      </c>
      <c r="S5407" s="162">
        <f>AVERAGE(O5407,Q5407)</f>
        <v/>
      </c>
      <c r="T5407" s="162">
        <f>AVERAGE(P5407,Q5407)</f>
        <v/>
      </c>
      <c r="U5407" s="41">
        <f>STDEVA(K5407,L5407,M5407,N5407)</f>
        <v/>
      </c>
      <c r="V5407" s="42">
        <f>U5407/Q5407</f>
        <v/>
      </c>
      <c r="W5407" s="43">
        <f>IF(X5407=O5407,"MENOR",IF(X5407=S5407,"PROM[MEN-MED]","PROMEDIO"))</f>
        <v/>
      </c>
      <c r="X5407" s="163">
        <f>IF(V5407&lt;=300%,O5407,IF(AND(V5407&gt;100%,V5407&lt;=150%),S5407,R5407))</f>
        <v/>
      </c>
      <c r="Y5407" s="162">
        <f>ROUND(X5407,0)</f>
        <v/>
      </c>
    </row>
    <row r="5408" ht="15.75" customHeight="1">
      <c r="B5408" s="57" t="inlineStr">
        <is>
          <t>8.2</t>
        </is>
      </c>
      <c r="C5408" s="32" t="n">
        <v>8714199</v>
      </c>
      <c r="D5408" s="58" t="inlineStr">
        <is>
          <t>CAMBIO DE CHAPA DE LA PUERTA (CERRADURA)</t>
        </is>
      </c>
      <c r="E5408" s="56" t="inlineStr">
        <is>
          <t>cambio de chapa de la puerta (cerradura)</t>
        </is>
      </c>
      <c r="F5408" s="32" t="inlineStr">
        <is>
          <t>Unidad</t>
        </is>
      </c>
      <c r="G5408" s="35" t="inlineStr">
        <is>
          <t>suministro</t>
        </is>
      </c>
      <c r="H5408" s="159" t="n">
        <v>206775</v>
      </c>
      <c r="I5408" s="37" t="n">
        <v>158.91</v>
      </c>
      <c r="J5408" s="37" t="n">
        <v>151.76</v>
      </c>
      <c r="K5408" s="160">
        <f>H5408*(I5408/J5408)</f>
        <v/>
      </c>
      <c r="L5408" s="159" t="n">
        <v>499744.665</v>
      </c>
      <c r="M5408" s="159" t="n">
        <v>485189</v>
      </c>
      <c r="N5408" s="159" t="n">
        <v>524004.12</v>
      </c>
      <c r="O5408" s="162">
        <f>MIN(K5408,L5408,M5408,N5408)</f>
        <v/>
      </c>
      <c r="P5408" s="162">
        <f>MAX(K5408,L5408,M5408,N5408)</f>
        <v/>
      </c>
      <c r="Q5408" s="162">
        <f>MEDIAN(K5408,L5408,M5408,N5408)</f>
        <v/>
      </c>
      <c r="R5408" s="162">
        <f>AVERAGE(K5408,L5408,M5408,N5408)</f>
        <v/>
      </c>
      <c r="S5408" s="162">
        <f>AVERAGE(O5408,Q5408)</f>
        <v/>
      </c>
      <c r="T5408" s="162">
        <f>AVERAGE(P5408,Q5408)</f>
        <v/>
      </c>
      <c r="U5408" s="41">
        <f>STDEVA(K5408,L5408,M5408,N5408)</f>
        <v/>
      </c>
      <c r="V5408" s="42">
        <f>U5408/Q5408</f>
        <v/>
      </c>
      <c r="W5408" s="43">
        <f>IF(X5408=O5408,"MENOR",IF(X5408=S5408,"PROM[MEN-MED]","PROMEDIO"))</f>
        <v/>
      </c>
      <c r="X5408" s="163">
        <f>IF(V5408&lt;=300%,O5408,IF(AND(V5408&gt;100%,V5408&lt;=150%),S5408,R5408))</f>
        <v/>
      </c>
      <c r="Y5408" s="162">
        <f>ROUND(X5408,0)</f>
        <v/>
      </c>
    </row>
    <row r="5409" ht="15.75" customHeight="1">
      <c r="B5409" s="57" t="inlineStr">
        <is>
          <t>8.3</t>
        </is>
      </c>
      <c r="C5409" s="32" t="n">
        <v>8714199</v>
      </c>
      <c r="D5409" s="71" t="inlineStr">
        <is>
          <t xml:space="preserve">CAMBIO DE CONTROL ELEVA VIDRIOS PUERTAS </t>
        </is>
      </c>
      <c r="E5409" s="56" t="inlineStr">
        <is>
          <t xml:space="preserve">cambio de control eleva vidrios puertas </t>
        </is>
      </c>
      <c r="F5409" s="32" t="inlineStr">
        <is>
          <t>Unidad</t>
        </is>
      </c>
      <c r="G5409" s="35" t="inlineStr">
        <is>
          <t>suministro</t>
        </is>
      </c>
      <c r="H5409" s="159" t="n">
        <v>269294</v>
      </c>
      <c r="I5409" s="37" t="n">
        <v>158.91</v>
      </c>
      <c r="J5409" s="37" t="n">
        <v>151.76</v>
      </c>
      <c r="K5409" s="160">
        <f>H5409*(I5409/J5409)</f>
        <v/>
      </c>
      <c r="L5409" s="159" t="n">
        <v>514160.5511</v>
      </c>
      <c r="M5409" s="159" t="n">
        <v>499185</v>
      </c>
      <c r="N5409" s="159" t="n">
        <v>539119.8</v>
      </c>
      <c r="O5409" s="162">
        <f>MIN(K5409,L5409,M5409,N5409)</f>
        <v/>
      </c>
      <c r="P5409" s="162">
        <f>MAX(K5409,L5409,M5409,N5409)</f>
        <v/>
      </c>
      <c r="Q5409" s="162">
        <f>MEDIAN(K5409,L5409,M5409,N5409)</f>
        <v/>
      </c>
      <c r="R5409" s="162">
        <f>AVERAGE(K5409,L5409,M5409,N5409)</f>
        <v/>
      </c>
      <c r="S5409" s="162">
        <f>AVERAGE(O5409,Q5409)</f>
        <v/>
      </c>
      <c r="T5409" s="162">
        <f>AVERAGE(P5409,Q5409)</f>
        <v/>
      </c>
      <c r="U5409" s="41">
        <f>STDEVA(K5409,L5409,M5409,N5409)</f>
        <v/>
      </c>
      <c r="V5409" s="42">
        <f>U5409/Q5409</f>
        <v/>
      </c>
      <c r="W5409" s="43">
        <f>IF(X5409=O5409,"MENOR",IF(X5409=S5409,"PROM[MEN-MED]","PROMEDIO"))</f>
        <v/>
      </c>
      <c r="X5409" s="163">
        <f>IF(V5409&lt;=300%,O5409,IF(AND(V5409&gt;100%,V5409&lt;=150%),S5409,R5409))</f>
        <v/>
      </c>
      <c r="Y5409" s="162">
        <f>ROUND(X5409,0)</f>
        <v/>
      </c>
    </row>
    <row r="5410" ht="15.75" customHeight="1">
      <c r="B5410" s="57" t="inlineStr">
        <is>
          <t>8.4</t>
        </is>
      </c>
      <c r="C5410" s="32" t="n">
        <v>8714199</v>
      </c>
      <c r="D5410" s="58" t="inlineStr">
        <is>
          <t>CAMBIO DE MOTOR ELEVA VIDRIOS PUERTAS</t>
        </is>
      </c>
      <c r="E5410" s="56" t="inlineStr">
        <is>
          <t>cambio de motor eleva vidrios puertas</t>
        </is>
      </c>
      <c r="F5410" s="32" t="inlineStr">
        <is>
          <t>Unidad</t>
        </is>
      </c>
      <c r="G5410" s="35" t="inlineStr">
        <is>
          <t>suministro</t>
        </is>
      </c>
      <c r="H5410" s="159" t="n">
        <v>269294</v>
      </c>
      <c r="I5410" s="37" t="n">
        <v>158.91</v>
      </c>
      <c r="J5410" s="37" t="n">
        <v>151.76</v>
      </c>
      <c r="K5410" s="160">
        <f>H5410*(I5410/J5410)</f>
        <v/>
      </c>
      <c r="L5410" s="159" t="n">
        <v>685546.3741</v>
      </c>
      <c r="M5410" s="159" t="n">
        <v>665579</v>
      </c>
      <c r="N5410" s="159" t="n">
        <v>718825.3199999999</v>
      </c>
      <c r="O5410" s="162">
        <f>MIN(K5410,L5410,M5410,N5410)</f>
        <v/>
      </c>
      <c r="P5410" s="162">
        <f>MAX(K5410,L5410,M5410,N5410)</f>
        <v/>
      </c>
      <c r="Q5410" s="162">
        <f>MEDIAN(K5410,L5410,M5410,N5410)</f>
        <v/>
      </c>
      <c r="R5410" s="162">
        <f>AVERAGE(K5410,L5410,M5410,N5410)</f>
        <v/>
      </c>
      <c r="S5410" s="162">
        <f>AVERAGE(O5410,Q5410)</f>
        <v/>
      </c>
      <c r="T5410" s="162">
        <f>AVERAGE(P5410,Q5410)</f>
        <v/>
      </c>
      <c r="U5410" s="41">
        <f>STDEVA(K5410,L5410,M5410,N5410)</f>
        <v/>
      </c>
      <c r="V5410" s="42">
        <f>U5410/Q5410</f>
        <v/>
      </c>
      <c r="W5410" s="43">
        <f>IF(X5410=O5410,"MENOR",IF(X5410=S5410,"PROM[MEN-MED]","PROMEDIO"))</f>
        <v/>
      </c>
      <c r="X5410" s="163">
        <f>IF(V5410&lt;=300%,O5410,IF(AND(V5410&gt;100%,V5410&lt;=150%),S5410,R5410))</f>
        <v/>
      </c>
      <c r="Y5410" s="162">
        <f>ROUND(X5410,0)</f>
        <v/>
      </c>
    </row>
    <row r="5411" ht="15.75" customHeight="1">
      <c r="B5411" s="57" t="inlineStr">
        <is>
          <t>8.5</t>
        </is>
      </c>
      <c r="C5411" s="32" t="n">
        <v>8714199</v>
      </c>
      <c r="D5411" s="58" t="inlineStr">
        <is>
          <t>CAMBIO DE GUAYA CAPOT</t>
        </is>
      </c>
      <c r="E5411" s="56" t="inlineStr">
        <is>
          <t>cambio de guaya capot</t>
        </is>
      </c>
      <c r="F5411" s="32" t="inlineStr">
        <is>
          <t>Unidad</t>
        </is>
      </c>
      <c r="G5411" s="35" t="inlineStr">
        <is>
          <t>suministro</t>
        </is>
      </c>
      <c r="H5411" s="159" t="n">
        <v>283790</v>
      </c>
      <c r="I5411" s="37" t="n">
        <v>158.91</v>
      </c>
      <c r="J5411" s="37" t="n">
        <v>151.76</v>
      </c>
      <c r="K5411" s="160">
        <f>H5411*(I5411/J5411)</f>
        <v/>
      </c>
      <c r="L5411" s="159" t="n">
        <v>840915.6896</v>
      </c>
      <c r="M5411" s="159" t="n">
        <v>816423</v>
      </c>
      <c r="N5411" s="159" t="n">
        <v>881736.84</v>
      </c>
      <c r="O5411" s="162">
        <f>MIN(K5411,L5411,M5411,N5411)</f>
        <v/>
      </c>
      <c r="P5411" s="162">
        <f>MAX(K5411,L5411,M5411,N5411)</f>
        <v/>
      </c>
      <c r="Q5411" s="162">
        <f>MEDIAN(K5411,L5411,M5411,N5411)</f>
        <v/>
      </c>
      <c r="R5411" s="162">
        <f>AVERAGE(K5411,L5411,M5411,N5411)</f>
        <v/>
      </c>
      <c r="S5411" s="162">
        <f>AVERAGE(O5411,Q5411)</f>
        <v/>
      </c>
      <c r="T5411" s="162">
        <f>AVERAGE(P5411,Q5411)</f>
        <v/>
      </c>
      <c r="U5411" s="41">
        <f>STDEVA(K5411,L5411,M5411,N5411)</f>
        <v/>
      </c>
      <c r="V5411" s="42">
        <f>U5411/Q5411</f>
        <v/>
      </c>
      <c r="W5411" s="43">
        <f>IF(X5411=O5411,"MENOR",IF(X5411=S5411,"PROM[MEN-MED]","PROMEDIO"))</f>
        <v/>
      </c>
      <c r="X5411" s="163">
        <f>IF(V5411&lt;=300%,O5411,IF(AND(V5411&gt;100%,V5411&lt;=150%),S5411,R5411))</f>
        <v/>
      </c>
      <c r="Y5411" s="162">
        <f>ROUND(X5411,0)</f>
        <v/>
      </c>
    </row>
    <row r="5412" ht="15.75" customHeight="1">
      <c r="B5412" s="57" t="inlineStr">
        <is>
          <t>8.6</t>
        </is>
      </c>
      <c r="C5412" s="32" t="n">
        <v>8714199</v>
      </c>
      <c r="D5412" s="58" t="inlineStr">
        <is>
          <t>CAMBIO DE EMPAQUES PUERTAS</t>
        </is>
      </c>
      <c r="E5412" s="56" t="inlineStr">
        <is>
          <t>cambio de empaques puertas</t>
        </is>
      </c>
      <c r="F5412" s="32" t="inlineStr">
        <is>
          <t>Unidad</t>
        </is>
      </c>
      <c r="G5412" s="35" t="inlineStr">
        <is>
          <t>suministro</t>
        </is>
      </c>
      <c r="H5412" s="159" t="n">
        <v>83113</v>
      </c>
      <c r="I5412" s="37" t="n">
        <v>158.91</v>
      </c>
      <c r="J5412" s="37" t="n">
        <v>151.76</v>
      </c>
      <c r="K5412" s="160">
        <f>H5412*(I5412/J5412)</f>
        <v/>
      </c>
      <c r="L5412" s="159" t="n">
        <v>659918.9387000001</v>
      </c>
      <c r="M5412" s="159" t="n">
        <v>640698</v>
      </c>
      <c r="N5412" s="159" t="n">
        <v>691953.84</v>
      </c>
      <c r="O5412" s="162">
        <f>MIN(K5412,L5412,M5412,N5412)</f>
        <v/>
      </c>
      <c r="P5412" s="162">
        <f>MAX(K5412,L5412,M5412,N5412)</f>
        <v/>
      </c>
      <c r="Q5412" s="162">
        <f>MEDIAN(K5412,L5412,M5412,N5412)</f>
        <v/>
      </c>
      <c r="R5412" s="162">
        <f>AVERAGE(K5412,L5412,M5412,N5412)</f>
        <v/>
      </c>
      <c r="S5412" s="162">
        <f>AVERAGE(O5412,Q5412)</f>
        <v/>
      </c>
      <c r="T5412" s="162">
        <f>AVERAGE(P5412,Q5412)</f>
        <v/>
      </c>
      <c r="U5412" s="41">
        <f>STDEVA(K5412,L5412,M5412,N5412)</f>
        <v/>
      </c>
      <c r="V5412" s="42">
        <f>U5412/Q5412</f>
        <v/>
      </c>
      <c r="W5412" s="43">
        <f>IF(X5412=O5412,"MENOR",IF(X5412=S5412,"PROM[MEN-MED]","PROMEDIO"))</f>
        <v/>
      </c>
      <c r="X5412" s="163">
        <f>IF(V5412&lt;=300%,O5412,IF(AND(V5412&gt;100%,V5412&lt;=150%),S5412,R5412))</f>
        <v/>
      </c>
      <c r="Y5412" s="162">
        <f>ROUND(X5412,0)</f>
        <v/>
      </c>
    </row>
    <row r="5413" ht="15.75" customHeight="1">
      <c r="B5413" s="57" t="inlineStr">
        <is>
          <t>8.7</t>
        </is>
      </c>
      <c r="C5413" s="32" t="n">
        <v>8714199</v>
      </c>
      <c r="D5413" s="58" t="inlineStr">
        <is>
          <t>CAMBIO DE ESPARRAGO</t>
        </is>
      </c>
      <c r="E5413" s="56" t="inlineStr">
        <is>
          <t>cambio de esparrago</t>
        </is>
      </c>
      <c r="F5413" s="32" t="inlineStr">
        <is>
          <t>Unidad</t>
        </is>
      </c>
      <c r="G5413" s="35" t="inlineStr">
        <is>
          <t>suministro</t>
        </is>
      </c>
      <c r="H5413" s="159" t="n">
        <v>109317</v>
      </c>
      <c r="I5413" s="37" t="n">
        <v>158.91</v>
      </c>
      <c r="J5413" s="37" t="n">
        <v>151.76</v>
      </c>
      <c r="K5413" s="160">
        <f>H5413*(I5413/J5413)</f>
        <v/>
      </c>
      <c r="L5413" s="159" t="n">
        <v>164979.22</v>
      </c>
      <c r="M5413" s="159" t="n">
        <v>160174</v>
      </c>
      <c r="N5413" s="159" t="n">
        <v>172987.92</v>
      </c>
      <c r="O5413" s="162">
        <f>MIN(K5413,L5413,M5413,N5413)</f>
        <v/>
      </c>
      <c r="P5413" s="162">
        <f>MAX(K5413,L5413,M5413,N5413)</f>
        <v/>
      </c>
      <c r="Q5413" s="162">
        <f>MEDIAN(K5413,L5413,M5413,N5413)</f>
        <v/>
      </c>
      <c r="R5413" s="162">
        <f>AVERAGE(K5413,L5413,M5413,N5413)</f>
        <v/>
      </c>
      <c r="S5413" s="162">
        <f>AVERAGE(O5413,Q5413)</f>
        <v/>
      </c>
      <c r="T5413" s="162">
        <f>AVERAGE(P5413,Q5413)</f>
        <v/>
      </c>
      <c r="U5413" s="41">
        <f>STDEVA(K5413,L5413,M5413,N5413)</f>
        <v/>
      </c>
      <c r="V5413" s="42">
        <f>U5413/Q5413</f>
        <v/>
      </c>
      <c r="W5413" s="43">
        <f>IF(X5413=O5413,"MENOR",IF(X5413=S5413,"PROM[MEN-MED]","PROMEDIO"))</f>
        <v/>
      </c>
      <c r="X5413" s="163">
        <f>IF(V5413&lt;=300%,O5413,IF(AND(V5413&gt;100%,V5413&lt;=150%),S5413,R5413))</f>
        <v/>
      </c>
      <c r="Y5413" s="162">
        <f>ROUND(X5413,0)</f>
        <v/>
      </c>
    </row>
    <row r="5414" ht="15.75" customHeight="1">
      <c r="B5414" s="57" t="inlineStr">
        <is>
          <t>8.8</t>
        </is>
      </c>
      <c r="C5414" s="32" t="n">
        <v>8714199</v>
      </c>
      <c r="D5414" s="58" t="inlineStr">
        <is>
          <t>CAMBIO DE ESPEJO RETROVISOR INTERIOR</t>
        </is>
      </c>
      <c r="E5414" s="56" t="inlineStr">
        <is>
          <t>cambio de espejo retrovisor interior</t>
        </is>
      </c>
      <c r="F5414" s="32" t="inlineStr">
        <is>
          <t>Unidad</t>
        </is>
      </c>
      <c r="G5414" s="35" t="inlineStr">
        <is>
          <t>suministro</t>
        </is>
      </c>
      <c r="H5414" s="159" t="n">
        <v>205033</v>
      </c>
      <c r="I5414" s="37" t="n">
        <v>158.91</v>
      </c>
      <c r="J5414" s="37" t="n">
        <v>151.76</v>
      </c>
      <c r="K5414" s="160">
        <f>H5414*(I5414/J5414)</f>
        <v/>
      </c>
      <c r="L5414" s="159" t="n">
        <v>509354.5695</v>
      </c>
      <c r="M5414" s="159" t="n">
        <v>494519</v>
      </c>
      <c r="N5414" s="159" t="n">
        <v>534080.52</v>
      </c>
      <c r="O5414" s="162">
        <f>MIN(K5414,L5414,M5414,N5414)</f>
        <v/>
      </c>
      <c r="P5414" s="162">
        <f>MAX(K5414,L5414,M5414,N5414)</f>
        <v/>
      </c>
      <c r="Q5414" s="162">
        <f>MEDIAN(K5414,L5414,M5414,N5414)</f>
        <v/>
      </c>
      <c r="R5414" s="162">
        <f>AVERAGE(K5414,L5414,M5414,N5414)</f>
        <v/>
      </c>
      <c r="S5414" s="162">
        <f>AVERAGE(O5414,Q5414)</f>
        <v/>
      </c>
      <c r="T5414" s="162">
        <f>AVERAGE(P5414,Q5414)</f>
        <v/>
      </c>
      <c r="U5414" s="41">
        <f>STDEVA(K5414,L5414,M5414,N5414)</f>
        <v/>
      </c>
      <c r="V5414" s="42">
        <f>U5414/Q5414</f>
        <v/>
      </c>
      <c r="W5414" s="43">
        <f>IF(X5414=O5414,"MENOR",IF(X5414=S5414,"PROM[MEN-MED]","PROMEDIO"))</f>
        <v/>
      </c>
      <c r="X5414" s="163">
        <f>IF(V5414&lt;=300%,O5414,IF(AND(V5414&gt;100%,V5414&lt;=150%),S5414,R5414))</f>
        <v/>
      </c>
      <c r="Y5414" s="162">
        <f>ROUND(X5414,0)</f>
        <v/>
      </c>
    </row>
    <row r="5415" ht="15.75" customHeight="1">
      <c r="B5415" s="57" t="inlineStr">
        <is>
          <t>8.9</t>
        </is>
      </c>
      <c r="C5415" s="32" t="n">
        <v>8714199</v>
      </c>
      <c r="D5415" s="58" t="inlineStr">
        <is>
          <t>CAMBIO DE ESPEJO RETROVISOR LATERAL</t>
        </is>
      </c>
      <c r="E5415" s="56" t="inlineStr">
        <is>
          <t>cambio de espejo retrovisor lateral</t>
        </is>
      </c>
      <c r="F5415" s="32" t="inlineStr">
        <is>
          <t>Unidad</t>
        </is>
      </c>
      <c r="G5415" s="35" t="inlineStr">
        <is>
          <t>suministro</t>
        </is>
      </c>
      <c r="H5415" s="159" t="n">
        <v>173100</v>
      </c>
      <c r="I5415" s="37" t="n">
        <v>158.91</v>
      </c>
      <c r="J5415" s="37" t="n">
        <v>151.76</v>
      </c>
      <c r="K5415" s="160">
        <f>H5415*(I5415/J5415)</f>
        <v/>
      </c>
      <c r="L5415" s="159" t="n">
        <v>514160.5511</v>
      </c>
      <c r="M5415" s="159" t="n">
        <v>499185</v>
      </c>
      <c r="N5415" s="159" t="n">
        <v>539119.8</v>
      </c>
      <c r="O5415" s="162">
        <f>MIN(K5415,L5415,M5415,N5415)</f>
        <v/>
      </c>
      <c r="P5415" s="162">
        <f>MAX(K5415,L5415,M5415,N5415)</f>
        <v/>
      </c>
      <c r="Q5415" s="162">
        <f>MEDIAN(K5415,L5415,M5415,N5415)</f>
        <v/>
      </c>
      <c r="R5415" s="162">
        <f>AVERAGE(K5415,L5415,M5415,N5415)</f>
        <v/>
      </c>
      <c r="S5415" s="162">
        <f>AVERAGE(O5415,Q5415)</f>
        <v/>
      </c>
      <c r="T5415" s="162">
        <f>AVERAGE(P5415,Q5415)</f>
        <v/>
      </c>
      <c r="U5415" s="41">
        <f>STDEVA(K5415,L5415,M5415,N5415)</f>
        <v/>
      </c>
      <c r="V5415" s="42">
        <f>U5415/Q5415</f>
        <v/>
      </c>
      <c r="W5415" s="43">
        <f>IF(X5415=O5415,"MENOR",IF(X5415=S5415,"PROM[MEN-MED]","PROMEDIO"))</f>
        <v/>
      </c>
      <c r="X5415" s="163">
        <f>IF(V5415&lt;=300%,O5415,IF(AND(V5415&gt;100%,V5415&lt;=150%),S5415,R5415))</f>
        <v/>
      </c>
      <c r="Y5415" s="162">
        <f>ROUND(X5415,0)</f>
        <v/>
      </c>
    </row>
    <row r="5416" ht="15.75" customHeight="1">
      <c r="B5416" s="57" t="inlineStr">
        <is>
          <t>8.10</t>
        </is>
      </c>
      <c r="C5416" s="32" t="n">
        <v>8714199</v>
      </c>
      <c r="D5416" s="58" t="inlineStr">
        <is>
          <t>CAMBIO DE UNIDAD SELLADA (FAROLA)</t>
        </is>
      </c>
      <c r="E5416" s="56" t="inlineStr">
        <is>
          <t>cambio de unidad sellada (farola)</t>
        </is>
      </c>
      <c r="F5416" s="32" t="inlineStr">
        <is>
          <t>Unidad</t>
        </is>
      </c>
      <c r="G5416" s="35" t="inlineStr">
        <is>
          <t>suministro</t>
        </is>
      </c>
      <c r="H5416" s="159" t="n">
        <v>276385</v>
      </c>
      <c r="I5416" s="37" t="n">
        <v>158.91</v>
      </c>
      <c r="J5416" s="37" t="n">
        <v>151.76</v>
      </c>
      <c r="K5416" s="160">
        <f>H5416*(I5416/J5416)</f>
        <v/>
      </c>
      <c r="L5416" s="159" t="n">
        <v>659918.9387000001</v>
      </c>
      <c r="M5416" s="159" t="n">
        <v>640698</v>
      </c>
      <c r="N5416" s="159" t="n">
        <v>691953.84</v>
      </c>
      <c r="O5416" s="162">
        <f>MIN(K5416,L5416,M5416,N5416)</f>
        <v/>
      </c>
      <c r="P5416" s="162">
        <f>MAX(K5416,L5416,M5416,N5416)</f>
        <v/>
      </c>
      <c r="Q5416" s="162">
        <f>MEDIAN(K5416,L5416,M5416,N5416)</f>
        <v/>
      </c>
      <c r="R5416" s="162">
        <f>AVERAGE(K5416,L5416,M5416,N5416)</f>
        <v/>
      </c>
      <c r="S5416" s="162">
        <f>AVERAGE(O5416,Q5416)</f>
        <v/>
      </c>
      <c r="T5416" s="162">
        <f>AVERAGE(P5416,Q5416)</f>
        <v/>
      </c>
      <c r="U5416" s="41">
        <f>STDEVA(K5416,L5416,M5416,N5416)</f>
        <v/>
      </c>
      <c r="V5416" s="42">
        <f>U5416/Q5416</f>
        <v/>
      </c>
      <c r="W5416" s="43">
        <f>IF(X5416=O5416,"MENOR",IF(X5416=S5416,"PROM[MEN-MED]","PROMEDIO"))</f>
        <v/>
      </c>
      <c r="X5416" s="163">
        <f>IF(V5416&lt;=300%,O5416,IF(AND(V5416&gt;100%,V5416&lt;=150%),S5416,R5416))</f>
        <v/>
      </c>
      <c r="Y5416" s="162">
        <f>ROUND(X5416,0)</f>
        <v/>
      </c>
    </row>
    <row r="5417" ht="15.75" customHeight="1">
      <c r="B5417" s="57" t="inlineStr">
        <is>
          <t>8.11</t>
        </is>
      </c>
      <c r="C5417" s="32" t="n">
        <v>8714199</v>
      </c>
      <c r="D5417" s="58" t="inlineStr">
        <is>
          <t>CAMBIO DE CINTURON DE SEGURIDAD TRASERO</t>
        </is>
      </c>
      <c r="E5417" s="56" t="inlineStr">
        <is>
          <t>cambio de cinturon de seguridad trasero</t>
        </is>
      </c>
      <c r="F5417" s="32" t="inlineStr">
        <is>
          <t>Unidad</t>
        </is>
      </c>
      <c r="G5417" s="35" t="inlineStr">
        <is>
          <t>suministro</t>
        </is>
      </c>
      <c r="H5417" s="159" t="n">
        <v>171770</v>
      </c>
      <c r="I5417" s="37" t="n">
        <v>158.91</v>
      </c>
      <c r="J5417" s="37" t="n">
        <v>151.76</v>
      </c>
      <c r="K5417" s="160">
        <f>H5417*(I5417/J5417)</f>
        <v/>
      </c>
      <c r="L5417" s="159" t="n">
        <v>659918.9387000001</v>
      </c>
      <c r="M5417" s="159" t="n">
        <v>640698</v>
      </c>
      <c r="N5417" s="159" t="n">
        <v>691953.84</v>
      </c>
      <c r="O5417" s="162">
        <f>MIN(K5417,L5417,M5417,N5417)</f>
        <v/>
      </c>
      <c r="P5417" s="162">
        <f>MAX(K5417,L5417,M5417,N5417)</f>
        <v/>
      </c>
      <c r="Q5417" s="162">
        <f>MEDIAN(K5417,L5417,M5417,N5417)</f>
        <v/>
      </c>
      <c r="R5417" s="162">
        <f>AVERAGE(K5417,L5417,M5417,N5417)</f>
        <v/>
      </c>
      <c r="S5417" s="162">
        <f>AVERAGE(O5417,Q5417)</f>
        <v/>
      </c>
      <c r="T5417" s="162">
        <f>AVERAGE(P5417,Q5417)</f>
        <v/>
      </c>
      <c r="U5417" s="41">
        <f>STDEVA(K5417,L5417,M5417,N5417)</f>
        <v/>
      </c>
      <c r="V5417" s="42">
        <f>U5417/Q5417</f>
        <v/>
      </c>
      <c r="W5417" s="43">
        <f>IF(X5417=O5417,"MENOR",IF(X5417=S5417,"PROM[MEN-MED]","PROMEDIO"))</f>
        <v/>
      </c>
      <c r="X5417" s="163">
        <f>IF(V5417&lt;=300%,O5417,IF(AND(V5417&gt;100%,V5417&lt;=150%),S5417,R5417))</f>
        <v/>
      </c>
      <c r="Y5417" s="162">
        <f>ROUND(X5417,0)</f>
        <v/>
      </c>
    </row>
    <row r="5418" ht="15.75" customHeight="1">
      <c r="B5418" s="57" t="inlineStr">
        <is>
          <t>8.12</t>
        </is>
      </c>
      <c r="C5418" s="32" t="n">
        <v>8714199</v>
      </c>
      <c r="D5418" s="58" t="inlineStr">
        <is>
          <t>CAMBIO DE CINTURON DE SEGURIDAD DELANTERO</t>
        </is>
      </c>
      <c r="E5418" s="56" t="inlineStr">
        <is>
          <t>cambio de cinturon de seguridad delantero</t>
        </is>
      </c>
      <c r="F5418" s="32" t="inlineStr">
        <is>
          <t>Unidad</t>
        </is>
      </c>
      <c r="G5418" s="35" t="inlineStr">
        <is>
          <t>suministro</t>
        </is>
      </c>
      <c r="H5418" s="159" t="n">
        <v>171775</v>
      </c>
      <c r="I5418" s="37" t="n">
        <v>158.91</v>
      </c>
      <c r="J5418" s="37" t="n">
        <v>151.76</v>
      </c>
      <c r="K5418" s="160">
        <f>H5418*(I5418/J5418)</f>
        <v/>
      </c>
      <c r="L5418" s="159" t="n">
        <v>659918.9387000001</v>
      </c>
      <c r="M5418" s="159" t="n">
        <v>640698</v>
      </c>
      <c r="N5418" s="159" t="n">
        <v>691953.84</v>
      </c>
      <c r="O5418" s="162">
        <f>MIN(K5418,L5418,M5418,N5418)</f>
        <v/>
      </c>
      <c r="P5418" s="162">
        <f>MAX(K5418,L5418,M5418,N5418)</f>
        <v/>
      </c>
      <c r="Q5418" s="162">
        <f>MEDIAN(K5418,L5418,M5418,N5418)</f>
        <v/>
      </c>
      <c r="R5418" s="162">
        <f>AVERAGE(K5418,L5418,M5418,N5418)</f>
        <v/>
      </c>
      <c r="S5418" s="162">
        <f>AVERAGE(O5418,Q5418)</f>
        <v/>
      </c>
      <c r="T5418" s="162">
        <f>AVERAGE(P5418,Q5418)</f>
        <v/>
      </c>
      <c r="U5418" s="41">
        <f>STDEVA(K5418,L5418,M5418,N5418)</f>
        <v/>
      </c>
      <c r="V5418" s="42">
        <f>U5418/Q5418</f>
        <v/>
      </c>
      <c r="W5418" s="43">
        <f>IF(X5418=O5418,"MENOR",IF(X5418=S5418,"PROM[MEN-MED]","PROMEDIO"))</f>
        <v/>
      </c>
      <c r="X5418" s="163">
        <f>IF(V5418&lt;=300%,O5418,IF(AND(V5418&gt;100%,V5418&lt;=150%),S5418,R5418))</f>
        <v/>
      </c>
      <c r="Y5418" s="162">
        <f>ROUND(X5418,0)</f>
        <v/>
      </c>
    </row>
    <row r="5419" ht="15.75" customHeight="1">
      <c r="B5419" s="57" t="inlineStr">
        <is>
          <t>8.13</t>
        </is>
      </c>
      <c r="C5419" s="32" t="n">
        <v>8714199</v>
      </c>
      <c r="D5419" s="58" t="inlineStr">
        <is>
          <t>CAMBIO DE LUNAS ESPEJOS RETROVISOR LATERALES</t>
        </is>
      </c>
      <c r="E5419" s="56" t="inlineStr">
        <is>
          <t>cambio de lunas espejos retrovisor laterales</t>
        </is>
      </c>
      <c r="F5419" s="32" t="inlineStr">
        <is>
          <t>Unidad</t>
        </is>
      </c>
      <c r="G5419" s="35" t="inlineStr">
        <is>
          <t>suministro</t>
        </is>
      </c>
      <c r="H5419" s="159" t="n">
        <v>141462</v>
      </c>
      <c r="I5419" s="37" t="n">
        <v>158.91</v>
      </c>
      <c r="J5419" s="37" t="n">
        <v>151.76</v>
      </c>
      <c r="K5419" s="160">
        <f>H5419*(I5419/J5419)</f>
        <v/>
      </c>
      <c r="L5419" s="159" t="n">
        <v>342773.7047</v>
      </c>
      <c r="M5419" s="159" t="n">
        <v>332790</v>
      </c>
      <c r="N5419" s="159" t="n">
        <v>359413.2</v>
      </c>
      <c r="O5419" s="162">
        <f>MIN(K5419,L5419,M5419,N5419)</f>
        <v/>
      </c>
      <c r="P5419" s="162">
        <f>MAX(K5419,L5419,M5419,N5419)</f>
        <v/>
      </c>
      <c r="Q5419" s="162">
        <f>MEDIAN(K5419,L5419,M5419,N5419)</f>
        <v/>
      </c>
      <c r="R5419" s="162">
        <f>AVERAGE(K5419,L5419,M5419,N5419)</f>
        <v/>
      </c>
      <c r="S5419" s="162">
        <f>AVERAGE(O5419,Q5419)</f>
        <v/>
      </c>
      <c r="T5419" s="162">
        <f>AVERAGE(P5419,Q5419)</f>
        <v/>
      </c>
      <c r="U5419" s="41">
        <f>STDEVA(K5419,L5419,M5419,N5419)</f>
        <v/>
      </c>
      <c r="V5419" s="42">
        <f>U5419/Q5419</f>
        <v/>
      </c>
      <c r="W5419" s="43">
        <f>IF(X5419=O5419,"MENOR",IF(X5419=S5419,"PROM[MEN-MED]","PROMEDIO"))</f>
        <v/>
      </c>
      <c r="X5419" s="163">
        <f>IF(V5419&lt;=300%,O5419,IF(AND(V5419&gt;100%,V5419&lt;=150%),S5419,R5419))</f>
        <v/>
      </c>
      <c r="Y5419" s="162">
        <f>ROUND(X5419,0)</f>
        <v/>
      </c>
    </row>
    <row r="5420" ht="15.75" customHeight="1">
      <c r="B5420" s="57" t="inlineStr">
        <is>
          <t>8.14</t>
        </is>
      </c>
      <c r="C5420" s="32" t="n">
        <v>8714199</v>
      </c>
      <c r="D5420" s="58" t="inlineStr">
        <is>
          <t>CAMBIO DE MANIJA APERTURA CAPOT</t>
        </is>
      </c>
      <c r="E5420" s="56" t="inlineStr">
        <is>
          <t>cambio de manija apertura capot</t>
        </is>
      </c>
      <c r="F5420" s="32" t="inlineStr">
        <is>
          <t>Unidad</t>
        </is>
      </c>
      <c r="G5420" s="35" t="inlineStr">
        <is>
          <t>suministro</t>
        </is>
      </c>
      <c r="H5420" s="159" t="n">
        <v>171761</v>
      </c>
      <c r="I5420" s="37" t="n">
        <v>158.91</v>
      </c>
      <c r="J5420" s="37" t="n">
        <v>151.76</v>
      </c>
      <c r="K5420" s="160">
        <f>H5420*(I5420/J5420)</f>
        <v/>
      </c>
      <c r="L5420" s="159" t="n">
        <v>504549.6232</v>
      </c>
      <c r="M5420" s="159" t="n">
        <v>489854</v>
      </c>
      <c r="N5420" s="159" t="n">
        <v>529042.3199999999</v>
      </c>
      <c r="O5420" s="162">
        <f>MIN(K5420,L5420,M5420,N5420)</f>
        <v/>
      </c>
      <c r="P5420" s="162">
        <f>MAX(K5420,L5420,M5420,N5420)</f>
        <v/>
      </c>
      <c r="Q5420" s="162">
        <f>MEDIAN(K5420,L5420,M5420,N5420)</f>
        <v/>
      </c>
      <c r="R5420" s="162">
        <f>AVERAGE(K5420,L5420,M5420,N5420)</f>
        <v/>
      </c>
      <c r="S5420" s="162">
        <f>AVERAGE(O5420,Q5420)</f>
        <v/>
      </c>
      <c r="T5420" s="162">
        <f>AVERAGE(P5420,Q5420)</f>
        <v/>
      </c>
      <c r="U5420" s="41">
        <f>STDEVA(K5420,L5420,M5420,N5420)</f>
        <v/>
      </c>
      <c r="V5420" s="42">
        <f>U5420/Q5420</f>
        <v/>
      </c>
      <c r="W5420" s="43">
        <f>IF(X5420=O5420,"MENOR",IF(X5420=S5420,"PROM[MEN-MED]","PROMEDIO"))</f>
        <v/>
      </c>
      <c r="X5420" s="163">
        <f>IF(V5420&lt;=300%,O5420,IF(AND(V5420&gt;100%,V5420&lt;=150%),S5420,R5420))</f>
        <v/>
      </c>
      <c r="Y5420" s="162">
        <f>ROUND(X5420,0)</f>
        <v/>
      </c>
    </row>
    <row r="5421" ht="15.75" customHeight="1">
      <c r="B5421" s="57" t="inlineStr">
        <is>
          <t>8.15</t>
        </is>
      </c>
      <c r="C5421" s="32" t="n">
        <v>8714199</v>
      </c>
      <c r="D5421" s="58" t="inlineStr">
        <is>
          <t>CAMBIO DE MANIJAS EXTERNAS DE LA PUERTA</t>
        </is>
      </c>
      <c r="E5421" s="56" t="inlineStr">
        <is>
          <t>cambio de manijas externas de la puerta</t>
        </is>
      </c>
      <c r="F5421" s="32" t="inlineStr">
        <is>
          <t>Unidad</t>
        </is>
      </c>
      <c r="G5421" s="35" t="inlineStr">
        <is>
          <t>suministro</t>
        </is>
      </c>
      <c r="H5421" s="159" t="n">
        <v>257586</v>
      </c>
      <c r="I5421" s="37" t="n">
        <v>158.91</v>
      </c>
      <c r="J5421" s="37" t="n">
        <v>151.76</v>
      </c>
      <c r="K5421" s="160">
        <f>H5421*(I5421/J5421)</f>
        <v/>
      </c>
      <c r="L5421" s="159" t="n">
        <v>504549.6232</v>
      </c>
      <c r="M5421" s="159" t="n">
        <v>489854</v>
      </c>
      <c r="N5421" s="159" t="n">
        <v>529042.3199999999</v>
      </c>
      <c r="O5421" s="162">
        <f>MIN(K5421,L5421,M5421,N5421)</f>
        <v/>
      </c>
      <c r="P5421" s="162">
        <f>MAX(K5421,L5421,M5421,N5421)</f>
        <v/>
      </c>
      <c r="Q5421" s="162">
        <f>MEDIAN(K5421,L5421,M5421,N5421)</f>
        <v/>
      </c>
      <c r="R5421" s="162">
        <f>AVERAGE(K5421,L5421,M5421,N5421)</f>
        <v/>
      </c>
      <c r="S5421" s="162">
        <f>AVERAGE(O5421,Q5421)</f>
        <v/>
      </c>
      <c r="T5421" s="162">
        <f>AVERAGE(P5421,Q5421)</f>
        <v/>
      </c>
      <c r="U5421" s="41">
        <f>STDEVA(K5421,L5421,M5421,N5421)</f>
        <v/>
      </c>
      <c r="V5421" s="42">
        <f>U5421/Q5421</f>
        <v/>
      </c>
      <c r="W5421" s="43">
        <f>IF(X5421=O5421,"MENOR",IF(X5421=S5421,"PROM[MEN-MED]","PROMEDIO"))</f>
        <v/>
      </c>
      <c r="X5421" s="163">
        <f>IF(V5421&lt;=300%,O5421,IF(AND(V5421&gt;100%,V5421&lt;=150%),S5421,R5421))</f>
        <v/>
      </c>
      <c r="Y5421" s="162">
        <f>ROUND(X5421,0)</f>
        <v/>
      </c>
    </row>
    <row r="5422" ht="15.75" customHeight="1">
      <c r="B5422" s="57" t="inlineStr">
        <is>
          <t>8.16</t>
        </is>
      </c>
      <c r="C5422" s="32" t="n">
        <v>8714199</v>
      </c>
      <c r="D5422" s="58" t="inlineStr">
        <is>
          <t>CAMBIO DE MANIJAS INTERNAS DE LA PUERTA</t>
        </is>
      </c>
      <c r="E5422" s="56" t="inlineStr">
        <is>
          <t>cambio de manijas internas de la puerta</t>
        </is>
      </c>
      <c r="F5422" s="32" t="inlineStr">
        <is>
          <t>Unidad</t>
        </is>
      </c>
      <c r="G5422" s="35" t="inlineStr">
        <is>
          <t>suministro</t>
        </is>
      </c>
      <c r="H5422" s="159" t="n">
        <v>249829</v>
      </c>
      <c r="I5422" s="37" t="n">
        <v>158.91</v>
      </c>
      <c r="J5422" s="37" t="n">
        <v>151.76</v>
      </c>
      <c r="K5422" s="160">
        <f>H5422*(I5422/J5422)</f>
        <v/>
      </c>
      <c r="L5422" s="159" t="n">
        <v>509354.5695</v>
      </c>
      <c r="M5422" s="159" t="n">
        <v>494519</v>
      </c>
      <c r="N5422" s="159" t="n">
        <v>534080.52</v>
      </c>
      <c r="O5422" s="162">
        <f>MIN(K5422,L5422,M5422,N5422)</f>
        <v/>
      </c>
      <c r="P5422" s="162">
        <f>MAX(K5422,L5422,M5422,N5422)</f>
        <v/>
      </c>
      <c r="Q5422" s="162">
        <f>MEDIAN(K5422,L5422,M5422,N5422)</f>
        <v/>
      </c>
      <c r="R5422" s="162">
        <f>AVERAGE(K5422,L5422,M5422,N5422)</f>
        <v/>
      </c>
      <c r="S5422" s="162">
        <f>AVERAGE(O5422,Q5422)</f>
        <v/>
      </c>
      <c r="T5422" s="162">
        <f>AVERAGE(P5422,Q5422)</f>
        <v/>
      </c>
      <c r="U5422" s="41">
        <f>STDEVA(K5422,L5422,M5422,N5422)</f>
        <v/>
      </c>
      <c r="V5422" s="42">
        <f>U5422/Q5422</f>
        <v/>
      </c>
      <c r="W5422" s="43">
        <f>IF(X5422=O5422,"MENOR",IF(X5422=S5422,"PROM[MEN-MED]","PROMEDIO"))</f>
        <v/>
      </c>
      <c r="X5422" s="163">
        <f>IF(V5422&lt;=300%,O5422,IF(AND(V5422&gt;100%,V5422&lt;=150%),S5422,R5422))</f>
        <v/>
      </c>
      <c r="Y5422" s="162">
        <f>ROUND(X5422,0)</f>
        <v/>
      </c>
    </row>
    <row r="5423" ht="15.75" customHeight="1">
      <c r="B5423" s="57" t="inlineStr">
        <is>
          <t>8.17</t>
        </is>
      </c>
      <c r="C5423" s="32" t="n">
        <v>8714199</v>
      </c>
      <c r="D5423" s="58" t="inlineStr">
        <is>
          <t>CAMBIO DE PERNOS RUEDAS</t>
        </is>
      </c>
      <c r="E5423" s="56" t="inlineStr">
        <is>
          <t>cambio de pernos ruedas</t>
        </is>
      </c>
      <c r="F5423" s="32" t="inlineStr">
        <is>
          <t>Unidad</t>
        </is>
      </c>
      <c r="G5423" s="35" t="inlineStr">
        <is>
          <t>suministro</t>
        </is>
      </c>
      <c r="H5423" s="159" t="n">
        <v>257586</v>
      </c>
      <c r="I5423" s="37" t="n">
        <v>158.91</v>
      </c>
      <c r="J5423" s="37" t="n">
        <v>151.76</v>
      </c>
      <c r="K5423" s="160">
        <f>H5423*(I5423/J5423)</f>
        <v/>
      </c>
      <c r="L5423" s="159" t="n">
        <v>329959.4753</v>
      </c>
      <c r="M5423" s="159" t="n">
        <v>320349</v>
      </c>
      <c r="N5423" s="159" t="n">
        <v>345976.92</v>
      </c>
      <c r="O5423" s="162">
        <f>MIN(K5423,L5423,M5423,N5423)</f>
        <v/>
      </c>
      <c r="P5423" s="162">
        <f>MAX(K5423,L5423,M5423,N5423)</f>
        <v/>
      </c>
      <c r="Q5423" s="162">
        <f>MEDIAN(K5423,L5423,M5423,N5423)</f>
        <v/>
      </c>
      <c r="R5423" s="162">
        <f>AVERAGE(K5423,L5423,M5423,N5423)</f>
        <v/>
      </c>
      <c r="S5423" s="162">
        <f>AVERAGE(O5423,Q5423)</f>
        <v/>
      </c>
      <c r="T5423" s="162">
        <f>AVERAGE(P5423,Q5423)</f>
        <v/>
      </c>
      <c r="U5423" s="41">
        <f>STDEVA(K5423,L5423,M5423,N5423)</f>
        <v/>
      </c>
      <c r="V5423" s="42">
        <f>U5423/Q5423</f>
        <v/>
      </c>
      <c r="W5423" s="43">
        <f>IF(X5423=O5423,"MENOR",IF(X5423=S5423,"PROM[MEN-MED]","PROMEDIO"))</f>
        <v/>
      </c>
      <c r="X5423" s="163">
        <f>IF(V5423&lt;=300%,O5423,IF(AND(V5423&gt;100%,V5423&lt;=150%),S5423,R5423))</f>
        <v/>
      </c>
      <c r="Y5423" s="162">
        <f>ROUND(X5423,0)</f>
        <v/>
      </c>
    </row>
    <row r="5424" ht="15.75" customHeight="1">
      <c r="B5424" s="57" t="inlineStr">
        <is>
          <t>8.18</t>
        </is>
      </c>
      <c r="C5424" s="32" t="n">
        <v>8714199</v>
      </c>
      <c r="D5424" s="59" t="inlineStr">
        <is>
          <t>CAMBIO DE TUERCAS PERNOS RUEDAS</t>
        </is>
      </c>
      <c r="E5424" s="56" t="inlineStr">
        <is>
          <t>cambio de tuercas pernos ruedas</t>
        </is>
      </c>
      <c r="F5424" s="32" t="inlineStr">
        <is>
          <t>Unidad</t>
        </is>
      </c>
      <c r="G5424" s="35" t="inlineStr">
        <is>
          <t>suministro</t>
        </is>
      </c>
      <c r="H5424" s="159" t="n">
        <v>270702</v>
      </c>
      <c r="I5424" s="37" t="n">
        <v>158.91</v>
      </c>
      <c r="J5424" s="37" t="n">
        <v>151.76</v>
      </c>
      <c r="K5424" s="160">
        <f>H5424*(I5424/J5424)</f>
        <v/>
      </c>
      <c r="L5424" s="159" t="n">
        <v>339570.4032</v>
      </c>
      <c r="M5424" s="159" t="n">
        <v>329680</v>
      </c>
      <c r="N5424" s="159" t="n">
        <v>356054.4</v>
      </c>
      <c r="O5424" s="162">
        <f>MIN(K5424,L5424,M5424,N5424)</f>
        <v/>
      </c>
      <c r="P5424" s="162">
        <f>MAX(K5424,L5424,M5424,N5424)</f>
        <v/>
      </c>
      <c r="Q5424" s="162">
        <f>MEDIAN(K5424,L5424,M5424,N5424)</f>
        <v/>
      </c>
      <c r="R5424" s="162">
        <f>AVERAGE(K5424,L5424,M5424,N5424)</f>
        <v/>
      </c>
      <c r="S5424" s="162">
        <f>AVERAGE(O5424,Q5424)</f>
        <v/>
      </c>
      <c r="T5424" s="162">
        <f>AVERAGE(P5424,Q5424)</f>
        <v/>
      </c>
      <c r="U5424" s="41">
        <f>STDEVA(K5424,L5424,M5424,N5424)</f>
        <v/>
      </c>
      <c r="V5424" s="42">
        <f>U5424/Q5424</f>
        <v/>
      </c>
      <c r="W5424" s="43">
        <f>IF(X5424=O5424,"MENOR",IF(X5424=S5424,"PROM[MEN-MED]","PROMEDIO"))</f>
        <v/>
      </c>
      <c r="X5424" s="163">
        <f>IF(V5424&lt;=300%,O5424,IF(AND(V5424&gt;100%,V5424&lt;=150%),S5424,R5424))</f>
        <v/>
      </c>
      <c r="Y5424" s="162">
        <f>ROUND(X5424,0)</f>
        <v/>
      </c>
    </row>
    <row r="5425" ht="15.75" customHeight="1">
      <c r="B5425" s="57" t="inlineStr">
        <is>
          <t>8.19</t>
        </is>
      </c>
      <c r="C5425" s="32" t="n">
        <v>8714199</v>
      </c>
      <c r="D5425" s="58" t="inlineStr">
        <is>
          <t>CAMBIO DE PLUMILLAS</t>
        </is>
      </c>
      <c r="E5425" s="56" t="inlineStr">
        <is>
          <t>cambio de plumillas</t>
        </is>
      </c>
      <c r="F5425" s="32" t="inlineStr">
        <is>
          <t>Unidad</t>
        </is>
      </c>
      <c r="G5425" s="35" t="inlineStr">
        <is>
          <t>suministro</t>
        </is>
      </c>
      <c r="H5425" s="159" t="n">
        <v>54716</v>
      </c>
      <c r="I5425" s="37" t="n">
        <v>158.91</v>
      </c>
      <c r="J5425" s="37" t="n">
        <v>151.76</v>
      </c>
      <c r="K5425" s="160">
        <f>H5425*(I5425/J5425)</f>
        <v/>
      </c>
      <c r="L5425" s="159" t="n">
        <v>68554.7457</v>
      </c>
      <c r="M5425" s="159" t="n">
        <v>66558</v>
      </c>
      <c r="N5425" s="159" t="n">
        <v>71882.64</v>
      </c>
      <c r="O5425" s="162">
        <f>MIN(K5425,L5425,M5425,N5425)</f>
        <v/>
      </c>
      <c r="P5425" s="162">
        <f>MAX(K5425,L5425,M5425,N5425)</f>
        <v/>
      </c>
      <c r="Q5425" s="162">
        <f>MEDIAN(K5425,L5425,M5425,N5425)</f>
        <v/>
      </c>
      <c r="R5425" s="162">
        <f>AVERAGE(K5425,L5425,M5425,N5425)</f>
        <v/>
      </c>
      <c r="S5425" s="162">
        <f>AVERAGE(O5425,Q5425)</f>
        <v/>
      </c>
      <c r="T5425" s="162">
        <f>AVERAGE(P5425,Q5425)</f>
        <v/>
      </c>
      <c r="U5425" s="41">
        <f>STDEVA(K5425,L5425,M5425,N5425)</f>
        <v/>
      </c>
      <c r="V5425" s="42">
        <f>U5425/Q5425</f>
        <v/>
      </c>
      <c r="W5425" s="43">
        <f>IF(X5425=O5425,"MENOR",IF(X5425=S5425,"PROM[MEN-MED]","PROMEDIO"))</f>
        <v/>
      </c>
      <c r="X5425" s="163">
        <f>IF(V5425&lt;=300%,O5425,IF(AND(V5425&gt;100%,V5425&lt;=150%),S5425,R5425))</f>
        <v/>
      </c>
      <c r="Y5425" s="162">
        <f>ROUND(X5425,0)</f>
        <v/>
      </c>
    </row>
    <row r="5426" ht="15.75" customHeight="1">
      <c r="B5426" s="57" t="inlineStr">
        <is>
          <t>8.20</t>
        </is>
      </c>
      <c r="C5426" s="32" t="n">
        <v>8714199</v>
      </c>
      <c r="D5426" s="58" t="inlineStr">
        <is>
          <t>CAMBIO DE RINES DE ALEACIÓN ALUMNIO</t>
        </is>
      </c>
      <c r="E5426" s="56" t="inlineStr">
        <is>
          <t>cambio de rines de aleación alumnio</t>
        </is>
      </c>
      <c r="F5426" s="32" t="inlineStr">
        <is>
          <t>Unidad</t>
        </is>
      </c>
      <c r="G5426" s="35" t="inlineStr">
        <is>
          <t>suministro</t>
        </is>
      </c>
      <c r="H5426" s="159" t="n">
        <v>269294</v>
      </c>
      <c r="I5426" s="37" t="n">
        <v>158.91</v>
      </c>
      <c r="J5426" s="37" t="n">
        <v>151.76</v>
      </c>
      <c r="K5426" s="160">
        <f>H5426*(I5426/J5426)</f>
        <v/>
      </c>
      <c r="L5426" s="159" t="n">
        <v>659918.9387000001</v>
      </c>
      <c r="M5426" s="159" t="n">
        <v>640698</v>
      </c>
      <c r="N5426" s="159" t="n">
        <v>691953.84</v>
      </c>
      <c r="O5426" s="162">
        <f>MIN(K5426,L5426,M5426,N5426)</f>
        <v/>
      </c>
      <c r="P5426" s="162">
        <f>MAX(K5426,L5426,M5426,N5426)</f>
        <v/>
      </c>
      <c r="Q5426" s="162">
        <f>MEDIAN(K5426,L5426,M5426,N5426)</f>
        <v/>
      </c>
      <c r="R5426" s="162">
        <f>AVERAGE(K5426,L5426,M5426,N5426)</f>
        <v/>
      </c>
      <c r="S5426" s="162">
        <f>AVERAGE(O5426,Q5426)</f>
        <v/>
      </c>
      <c r="T5426" s="162">
        <f>AVERAGE(P5426,Q5426)</f>
        <v/>
      </c>
      <c r="U5426" s="41">
        <f>STDEVA(K5426,L5426,M5426,N5426)</f>
        <v/>
      </c>
      <c r="V5426" s="42">
        <f>U5426/Q5426</f>
        <v/>
      </c>
      <c r="W5426" s="43">
        <f>IF(X5426=O5426,"MENOR",IF(X5426=S5426,"PROM[MEN-MED]","PROMEDIO"))</f>
        <v/>
      </c>
      <c r="X5426" s="163">
        <f>IF(V5426&lt;=300%,O5426,IF(AND(V5426&gt;100%,V5426&lt;=150%),S5426,R5426))</f>
        <v/>
      </c>
      <c r="Y5426" s="162">
        <f>ROUND(X5426,0)</f>
        <v/>
      </c>
    </row>
    <row r="5427" ht="15.75" customHeight="1">
      <c r="B5427" s="57" t="inlineStr">
        <is>
          <t>8.21</t>
        </is>
      </c>
      <c r="C5427" s="32" t="n">
        <v>8714199</v>
      </c>
      <c r="D5427" s="58" t="inlineStr">
        <is>
          <t>CAMBIO DE STOP TRASERO</t>
        </is>
      </c>
      <c r="E5427" s="56" t="inlineStr">
        <is>
          <t>cambio de stop trasero</t>
        </is>
      </c>
      <c r="F5427" s="32" t="inlineStr">
        <is>
          <t>Unidad</t>
        </is>
      </c>
      <c r="G5427" s="35" t="inlineStr">
        <is>
          <t>suministro</t>
        </is>
      </c>
      <c r="H5427" s="159" t="n">
        <v>101670</v>
      </c>
      <c r="I5427" s="37" t="n">
        <v>158.91</v>
      </c>
      <c r="J5427" s="37" t="n">
        <v>151.76</v>
      </c>
      <c r="K5427" s="160">
        <f>H5427*(I5427/J5427)</f>
        <v/>
      </c>
      <c r="L5427" s="159" t="n">
        <v>164979.22</v>
      </c>
      <c r="M5427" s="159" t="n">
        <v>160174</v>
      </c>
      <c r="N5427" s="159" t="n">
        <v>172987.92</v>
      </c>
      <c r="O5427" s="162">
        <f>MIN(K5427,L5427,M5427,N5427)</f>
        <v/>
      </c>
      <c r="P5427" s="162">
        <f>MAX(K5427,L5427,M5427,N5427)</f>
        <v/>
      </c>
      <c r="Q5427" s="162">
        <f>MEDIAN(K5427,L5427,M5427,N5427)</f>
        <v/>
      </c>
      <c r="R5427" s="162">
        <f>AVERAGE(K5427,L5427,M5427,N5427)</f>
        <v/>
      </c>
      <c r="S5427" s="162">
        <f>AVERAGE(O5427,Q5427)</f>
        <v/>
      </c>
      <c r="T5427" s="162">
        <f>AVERAGE(P5427,Q5427)</f>
        <v/>
      </c>
      <c r="U5427" s="41">
        <f>STDEVA(K5427,L5427,M5427,N5427)</f>
        <v/>
      </c>
      <c r="V5427" s="42">
        <f>U5427/Q5427</f>
        <v/>
      </c>
      <c r="W5427" s="43">
        <f>IF(X5427=O5427,"MENOR",IF(X5427=S5427,"PROM[MEN-MED]","PROMEDIO"))</f>
        <v/>
      </c>
      <c r="X5427" s="163">
        <f>IF(V5427&lt;=300%,O5427,IF(AND(V5427&gt;100%,V5427&lt;=150%),S5427,R5427))</f>
        <v/>
      </c>
      <c r="Y5427" s="162">
        <f>ROUND(X5427,0)</f>
        <v/>
      </c>
    </row>
    <row r="5428" ht="15.75" customHeight="1">
      <c r="B5428" s="57" t="inlineStr">
        <is>
          <t>8.22</t>
        </is>
      </c>
      <c r="C5428" s="32" t="n">
        <v>8714199</v>
      </c>
      <c r="D5428" s="58" t="inlineStr">
        <is>
          <t xml:space="preserve">CAMBIO DE TAPA TANQUE DE COMBUSTIBLE </t>
        </is>
      </c>
      <c r="E5428" s="56" t="inlineStr">
        <is>
          <t xml:space="preserve">cambio de tapa tanque de combustible </t>
        </is>
      </c>
      <c r="F5428" s="32" t="inlineStr">
        <is>
          <t>Unidad</t>
        </is>
      </c>
      <c r="G5428" s="35" t="inlineStr">
        <is>
          <t>suministro</t>
        </is>
      </c>
      <c r="H5428" s="159" t="n">
        <v>269294</v>
      </c>
      <c r="I5428" s="37" t="n">
        <v>158.91</v>
      </c>
      <c r="J5428" s="37" t="n">
        <v>151.76</v>
      </c>
      <c r="K5428" s="160">
        <f>H5428*(I5428/J5428)</f>
        <v/>
      </c>
      <c r="L5428" s="159" t="n">
        <v>999488.3066</v>
      </c>
      <c r="M5428" s="159" t="n">
        <v>970377</v>
      </c>
      <c r="N5428" s="159" t="n">
        <v>1048007.16</v>
      </c>
      <c r="O5428" s="162">
        <f>MIN(K5428,L5428,M5428,N5428)</f>
        <v/>
      </c>
      <c r="P5428" s="162">
        <f>MAX(K5428,L5428,M5428,N5428)</f>
        <v/>
      </c>
      <c r="Q5428" s="162">
        <f>MEDIAN(K5428,L5428,M5428,N5428)</f>
        <v/>
      </c>
      <c r="R5428" s="162">
        <f>AVERAGE(K5428,L5428,M5428,N5428)</f>
        <v/>
      </c>
      <c r="S5428" s="162">
        <f>AVERAGE(O5428,Q5428)</f>
        <v/>
      </c>
      <c r="T5428" s="162">
        <f>AVERAGE(P5428,Q5428)</f>
        <v/>
      </c>
      <c r="U5428" s="41">
        <f>STDEVA(K5428,L5428,M5428,N5428)</f>
        <v/>
      </c>
      <c r="V5428" s="42">
        <f>U5428/Q5428</f>
        <v/>
      </c>
      <c r="W5428" s="43">
        <f>IF(X5428=O5428,"MENOR",IF(X5428=S5428,"PROM[MEN-MED]","PROMEDIO"))</f>
        <v/>
      </c>
      <c r="X5428" s="163">
        <f>IF(V5428&lt;=300%,O5428,IF(AND(V5428&gt;100%,V5428&lt;=150%),S5428,R5428))</f>
        <v/>
      </c>
      <c r="Y5428" s="162">
        <f>ROUND(X5428,0)</f>
        <v/>
      </c>
    </row>
    <row r="5429" ht="15.75" customHeight="1">
      <c r="B5429" s="57" t="inlineStr">
        <is>
          <t>8.23</t>
        </is>
      </c>
      <c r="C5429" s="32" t="n">
        <v>8714199</v>
      </c>
      <c r="D5429" s="58" t="inlineStr">
        <is>
          <t>CAMBIO DE TARRO SILENCIADOR</t>
        </is>
      </c>
      <c r="E5429" s="56" t="inlineStr">
        <is>
          <t>cambio de tarro silenciador</t>
        </is>
      </c>
      <c r="F5429" s="32" t="inlineStr">
        <is>
          <t>Unidad</t>
        </is>
      </c>
      <c r="G5429" s="35" t="inlineStr">
        <is>
          <t>suministro</t>
        </is>
      </c>
      <c r="H5429" s="159" t="n">
        <v>319895</v>
      </c>
      <c r="I5429" s="37" t="n">
        <v>158.91</v>
      </c>
      <c r="J5429" s="37" t="n">
        <v>151.76</v>
      </c>
      <c r="K5429" s="160">
        <f>H5429*(I5429/J5429)</f>
        <v/>
      </c>
      <c r="L5429" s="159" t="n">
        <v>679139.7711</v>
      </c>
      <c r="M5429" s="159" t="n">
        <v>659359</v>
      </c>
      <c r="N5429" s="159" t="n">
        <v>712107.72</v>
      </c>
      <c r="O5429" s="162">
        <f>MIN(K5429,L5429,M5429,N5429)</f>
        <v/>
      </c>
      <c r="P5429" s="162">
        <f>MAX(K5429,L5429,M5429,N5429)</f>
        <v/>
      </c>
      <c r="Q5429" s="162">
        <f>MEDIAN(K5429,L5429,M5429,N5429)</f>
        <v/>
      </c>
      <c r="R5429" s="162">
        <f>AVERAGE(K5429,L5429,M5429,N5429)</f>
        <v/>
      </c>
      <c r="S5429" s="162">
        <f>AVERAGE(O5429,Q5429)</f>
        <v/>
      </c>
      <c r="T5429" s="162">
        <f>AVERAGE(P5429,Q5429)</f>
        <v/>
      </c>
      <c r="U5429" s="41">
        <f>STDEVA(K5429,L5429,M5429,N5429)</f>
        <v/>
      </c>
      <c r="V5429" s="42">
        <f>U5429/Q5429</f>
        <v/>
      </c>
      <c r="W5429" s="43">
        <f>IF(X5429=O5429,"MENOR",IF(X5429=S5429,"PROM[MEN-MED]","PROMEDIO"))</f>
        <v/>
      </c>
      <c r="X5429" s="163">
        <f>IF(V5429&lt;=300%,O5429,IF(AND(V5429&gt;100%,V5429&lt;=150%),S5429,R5429))</f>
        <v/>
      </c>
      <c r="Y5429" s="162">
        <f>ROUND(X5429,0)</f>
        <v/>
      </c>
    </row>
    <row r="5430" ht="15.75" customHeight="1">
      <c r="B5430" s="57" t="inlineStr">
        <is>
          <t>8.24</t>
        </is>
      </c>
      <c r="C5430" s="32" t="n">
        <v>8714199</v>
      </c>
      <c r="D5430" s="58" t="inlineStr">
        <is>
          <t>CAMBIO DE VIDRIO PANORÁMICO DELANTERO (BLINDADO)</t>
        </is>
      </c>
      <c r="E5430" s="56" t="inlineStr">
        <is>
          <t>cambio de vidrio panorámico delantero (blindado)</t>
        </is>
      </c>
      <c r="F5430" s="32" t="inlineStr">
        <is>
          <t>Unidad</t>
        </is>
      </c>
      <c r="G5430" s="35" t="inlineStr">
        <is>
          <t>suministro</t>
        </is>
      </c>
      <c r="H5430" s="159" t="n">
        <v>807882</v>
      </c>
      <c r="I5430" s="37" t="n">
        <v>158.91</v>
      </c>
      <c r="J5430" s="37" t="n">
        <v>151.76</v>
      </c>
      <c r="K5430" s="160">
        <f>H5430*(I5430/J5430)</f>
        <v/>
      </c>
      <c r="L5430" s="159" t="n">
        <v>2665303.1902</v>
      </c>
      <c r="M5430" s="159" t="n">
        <v>2587673</v>
      </c>
      <c r="N5430" s="159" t="n">
        <v>2794686.84</v>
      </c>
      <c r="O5430" s="162">
        <f>MIN(K5430,L5430,M5430,N5430)</f>
        <v/>
      </c>
      <c r="P5430" s="162">
        <f>MAX(K5430,L5430,M5430,N5430)</f>
        <v/>
      </c>
      <c r="Q5430" s="162">
        <f>MEDIAN(K5430,L5430,M5430,N5430)</f>
        <v/>
      </c>
      <c r="R5430" s="162">
        <f>AVERAGE(K5430,L5430,M5430,N5430)</f>
        <v/>
      </c>
      <c r="S5430" s="162">
        <f>AVERAGE(O5430,Q5430)</f>
        <v/>
      </c>
      <c r="T5430" s="162">
        <f>AVERAGE(P5430,Q5430)</f>
        <v/>
      </c>
      <c r="U5430" s="41">
        <f>STDEVA(K5430,L5430,M5430,N5430)</f>
        <v/>
      </c>
      <c r="V5430" s="42">
        <f>U5430/Q5430</f>
        <v/>
      </c>
      <c r="W5430" s="43">
        <f>IF(X5430=O5430,"MENOR",IF(X5430=S5430,"PROM[MEN-MED]","PROMEDIO"))</f>
        <v/>
      </c>
      <c r="X5430" s="163">
        <f>IF(V5430&lt;=300%,O5430,IF(AND(V5430&gt;100%,V5430&lt;=150%),S5430,R5430))</f>
        <v/>
      </c>
      <c r="Y5430" s="162">
        <f>ROUND(X5430,0)</f>
        <v/>
      </c>
    </row>
    <row r="5431" ht="15.75" customHeight="1">
      <c r="B5431" s="57" t="inlineStr">
        <is>
          <t>8.25</t>
        </is>
      </c>
      <c r="C5431" s="32" t="n">
        <v>8714199</v>
      </c>
      <c r="D5431" s="58" t="inlineStr">
        <is>
          <t>CAMBIO DE VIDRIO PANORÁMICO DELANTERO</t>
        </is>
      </c>
      <c r="E5431" s="56" t="inlineStr">
        <is>
          <t>cambio de vidrio panorámico delantero</t>
        </is>
      </c>
      <c r="F5431" s="32" t="inlineStr">
        <is>
          <t>Unidad</t>
        </is>
      </c>
      <c r="G5431" s="35" t="inlineStr">
        <is>
          <t>suministro</t>
        </is>
      </c>
      <c r="H5431" s="159" t="n">
        <v>807882</v>
      </c>
      <c r="I5431" s="37" t="n">
        <v>158.91</v>
      </c>
      <c r="J5431" s="37" t="n">
        <v>151.76</v>
      </c>
      <c r="K5431" s="160">
        <f>H5431*(I5431/J5431)</f>
        <v/>
      </c>
      <c r="L5431" s="159" t="n">
        <v>2056640.1457</v>
      </c>
      <c r="M5431" s="159" t="n">
        <v>1996738</v>
      </c>
      <c r="N5431" s="159" t="n">
        <v>2156477.04</v>
      </c>
      <c r="O5431" s="162">
        <f>MIN(K5431,L5431,M5431,N5431)</f>
        <v/>
      </c>
      <c r="P5431" s="162">
        <f>MAX(K5431,L5431,M5431,N5431)</f>
        <v/>
      </c>
      <c r="Q5431" s="162">
        <f>MEDIAN(K5431,L5431,M5431,N5431)</f>
        <v/>
      </c>
      <c r="R5431" s="162">
        <f>AVERAGE(K5431,L5431,M5431,N5431)</f>
        <v/>
      </c>
      <c r="S5431" s="162">
        <f>AVERAGE(O5431,Q5431)</f>
        <v/>
      </c>
      <c r="T5431" s="162">
        <f>AVERAGE(P5431,Q5431)</f>
        <v/>
      </c>
      <c r="U5431" s="41">
        <f>STDEVA(K5431,L5431,M5431,N5431)</f>
        <v/>
      </c>
      <c r="V5431" s="42">
        <f>U5431/Q5431</f>
        <v/>
      </c>
      <c r="W5431" s="43">
        <f>IF(X5431=O5431,"MENOR",IF(X5431=S5431,"PROM[MEN-MED]","PROMEDIO"))</f>
        <v/>
      </c>
      <c r="X5431" s="163">
        <f>IF(V5431&lt;=300%,O5431,IF(AND(V5431&gt;100%,V5431&lt;=150%),S5431,R5431))</f>
        <v/>
      </c>
      <c r="Y5431" s="162">
        <f>ROUND(X5431,0)</f>
        <v/>
      </c>
    </row>
    <row r="5432" ht="15.75" customHeight="1">
      <c r="B5432" s="57" t="inlineStr">
        <is>
          <t>8.26</t>
        </is>
      </c>
      <c r="C5432" s="32" t="n">
        <v>8714199</v>
      </c>
      <c r="D5432" s="58" t="inlineStr">
        <is>
          <t>CAMBIO DE VIDRIO PANORÁMICO TRASERO</t>
        </is>
      </c>
      <c r="E5432" s="56" t="inlineStr">
        <is>
          <t>cambio de vidrio panorámico trasero</t>
        </is>
      </c>
      <c r="F5432" s="32" t="inlineStr">
        <is>
          <t>Unidad</t>
        </is>
      </c>
      <c r="G5432" s="35" t="inlineStr">
        <is>
          <t>suministro</t>
        </is>
      </c>
      <c r="H5432" s="159" t="n">
        <v>807882</v>
      </c>
      <c r="I5432" s="37" t="n">
        <v>158.91</v>
      </c>
      <c r="J5432" s="37" t="n">
        <v>151.76</v>
      </c>
      <c r="K5432" s="160">
        <f>H5432*(I5432/J5432)</f>
        <v/>
      </c>
      <c r="L5432" s="159" t="n">
        <v>1649797.3527</v>
      </c>
      <c r="M5432" s="159" t="n">
        <v>1601745</v>
      </c>
      <c r="N5432" s="159" t="n">
        <v>1729884.6</v>
      </c>
      <c r="O5432" s="162">
        <f>MIN(K5432,L5432,M5432,N5432)</f>
        <v/>
      </c>
      <c r="P5432" s="162">
        <f>MAX(K5432,L5432,M5432,N5432)</f>
        <v/>
      </c>
      <c r="Q5432" s="162">
        <f>MEDIAN(K5432,L5432,M5432,N5432)</f>
        <v/>
      </c>
      <c r="R5432" s="162">
        <f>AVERAGE(K5432,L5432,M5432,N5432)</f>
        <v/>
      </c>
      <c r="S5432" s="162">
        <f>AVERAGE(O5432,Q5432)</f>
        <v/>
      </c>
      <c r="T5432" s="162">
        <f>AVERAGE(P5432,Q5432)</f>
        <v/>
      </c>
      <c r="U5432" s="41">
        <f>STDEVA(K5432,L5432,M5432,N5432)</f>
        <v/>
      </c>
      <c r="V5432" s="42">
        <f>U5432/Q5432</f>
        <v/>
      </c>
      <c r="W5432" s="43">
        <f>IF(X5432=O5432,"MENOR",IF(X5432=S5432,"PROM[MEN-MED]","PROMEDIO"))</f>
        <v/>
      </c>
      <c r="X5432" s="163">
        <f>IF(V5432&lt;=300%,O5432,IF(AND(V5432&gt;100%,V5432&lt;=150%),S5432,R5432))</f>
        <v/>
      </c>
      <c r="Y5432" s="162">
        <f>ROUND(X5432,0)</f>
        <v/>
      </c>
    </row>
    <row r="5433" ht="15.75" customHeight="1">
      <c r="B5433" s="57" t="inlineStr">
        <is>
          <t>8.27</t>
        </is>
      </c>
      <c r="C5433" s="32" t="n">
        <v>8714199</v>
      </c>
      <c r="D5433" s="58" t="inlineStr">
        <is>
          <t xml:space="preserve">CAMBIO DE VIDRIOS PUERTAS LATERALES </t>
        </is>
      </c>
      <c r="E5433" s="56" t="inlineStr">
        <is>
          <t xml:space="preserve">cambio de vidrios puertas laterales </t>
        </is>
      </c>
      <c r="F5433" s="32" t="inlineStr">
        <is>
          <t>Unidad</t>
        </is>
      </c>
      <c r="G5433" s="35" t="inlineStr">
        <is>
          <t>suministro</t>
        </is>
      </c>
      <c r="H5433" s="159" t="n">
        <v>807882</v>
      </c>
      <c r="I5433" s="37" t="n">
        <v>158.91</v>
      </c>
      <c r="J5433" s="37" t="n">
        <v>151.76</v>
      </c>
      <c r="K5433" s="160">
        <f>H5433*(I5433/J5433)</f>
        <v/>
      </c>
      <c r="L5433" s="159" t="n">
        <v>2639675.7548</v>
      </c>
      <c r="M5433" s="159" t="n">
        <v>2562792</v>
      </c>
      <c r="N5433" s="159" t="n">
        <v>2767815.36</v>
      </c>
      <c r="O5433" s="162">
        <f>MIN(K5433,L5433,M5433,N5433)</f>
        <v/>
      </c>
      <c r="P5433" s="162">
        <f>MAX(K5433,L5433,M5433,N5433)</f>
        <v/>
      </c>
      <c r="Q5433" s="162">
        <f>MEDIAN(K5433,L5433,M5433,N5433)</f>
        <v/>
      </c>
      <c r="R5433" s="162">
        <f>AVERAGE(K5433,L5433,M5433,N5433)</f>
        <v/>
      </c>
      <c r="S5433" s="162">
        <f>AVERAGE(O5433,Q5433)</f>
        <v/>
      </c>
      <c r="T5433" s="162">
        <f>AVERAGE(P5433,Q5433)</f>
        <v/>
      </c>
      <c r="U5433" s="41">
        <f>STDEVA(K5433,L5433,M5433,N5433)</f>
        <v/>
      </c>
      <c r="V5433" s="42">
        <f>U5433/Q5433</f>
        <v/>
      </c>
      <c r="W5433" s="43">
        <f>IF(X5433=O5433,"MENOR",IF(X5433=S5433,"PROM[MEN-MED]","PROMEDIO"))</f>
        <v/>
      </c>
      <c r="X5433" s="163">
        <f>IF(V5433&lt;=300%,O5433,IF(AND(V5433&gt;100%,V5433&lt;=150%),S5433,R5433))</f>
        <v/>
      </c>
      <c r="Y5433" s="162">
        <f>ROUND(X5433,0)</f>
        <v/>
      </c>
    </row>
    <row r="5434" ht="15.75" customHeight="1">
      <c r="B5434" s="57" t="inlineStr">
        <is>
          <t>8.28</t>
        </is>
      </c>
      <c r="C5434" s="32" t="n">
        <v>8714199</v>
      </c>
      <c r="D5434" s="58" t="inlineStr">
        <is>
          <t>CAMBIO DE VIDRIOS PUERTAS LATERALES (BLINDADO)</t>
        </is>
      </c>
      <c r="E5434" s="56" t="inlineStr">
        <is>
          <t>cambio de vidrios puertas laterales (blindado)</t>
        </is>
      </c>
      <c r="F5434" s="32" t="inlineStr">
        <is>
          <t>Unidad</t>
        </is>
      </c>
      <c r="G5434" s="35" t="inlineStr">
        <is>
          <t>suministro</t>
        </is>
      </c>
      <c r="H5434" s="159" t="n">
        <v>1287150</v>
      </c>
      <c r="I5434" s="37" t="n">
        <v>158.91</v>
      </c>
      <c r="J5434" s="37" t="n">
        <v>151.76</v>
      </c>
      <c r="K5434" s="160">
        <f>H5434*(I5434/J5434)</f>
        <v/>
      </c>
      <c r="L5434" s="159" t="n">
        <v>2716559.0844</v>
      </c>
      <c r="M5434" s="159" t="n">
        <v>2637436</v>
      </c>
      <c r="N5434" s="159" t="n">
        <v>2848430.88</v>
      </c>
      <c r="O5434" s="162">
        <f>MIN(K5434,L5434,M5434,N5434)</f>
        <v/>
      </c>
      <c r="P5434" s="162">
        <f>MAX(K5434,L5434,M5434,N5434)</f>
        <v/>
      </c>
      <c r="Q5434" s="162">
        <f>MEDIAN(K5434,L5434,M5434,N5434)</f>
        <v/>
      </c>
      <c r="R5434" s="162">
        <f>AVERAGE(K5434,L5434,M5434,N5434)</f>
        <v/>
      </c>
      <c r="S5434" s="162">
        <f>AVERAGE(O5434,Q5434)</f>
        <v/>
      </c>
      <c r="T5434" s="162">
        <f>AVERAGE(P5434,Q5434)</f>
        <v/>
      </c>
      <c r="U5434" s="41">
        <f>STDEVA(K5434,L5434,M5434,N5434)</f>
        <v/>
      </c>
      <c r="V5434" s="42">
        <f>U5434/Q5434</f>
        <v/>
      </c>
      <c r="W5434" s="43">
        <f>IF(X5434=O5434,"MENOR",IF(X5434=S5434,"PROM[MEN-MED]","PROMEDIO"))</f>
        <v/>
      </c>
      <c r="X5434" s="163">
        <f>IF(V5434&lt;=300%,O5434,IF(AND(V5434&gt;100%,V5434&lt;=150%),S5434,R5434))</f>
        <v/>
      </c>
      <c r="Y5434" s="162">
        <f>ROUND(X5434,0)</f>
        <v/>
      </c>
    </row>
    <row r="5435" ht="15.75" customHeight="1">
      <c r="B5435" s="57" t="inlineStr">
        <is>
          <t>8.29</t>
        </is>
      </c>
      <c r="C5435" s="32" t="n">
        <v>8714199</v>
      </c>
      <c r="D5435" s="58" t="inlineStr">
        <is>
          <t>CAMBIO DE JUEGO DE TAPETES</t>
        </is>
      </c>
      <c r="E5435" s="56" t="inlineStr">
        <is>
          <t>cambio de juego de tapetes</t>
        </is>
      </c>
      <c r="F5435" s="32" t="inlineStr">
        <is>
          <t>Juego</t>
        </is>
      </c>
      <c r="G5435" s="35" t="inlineStr">
        <is>
          <t>suministro</t>
        </is>
      </c>
      <c r="H5435" s="159" t="n">
        <v>54716</v>
      </c>
      <c r="I5435" s="37" t="n">
        <v>158.91</v>
      </c>
      <c r="J5435" s="37" t="n">
        <v>151.76</v>
      </c>
      <c r="K5435" s="160">
        <f>H5435*(I5435/J5435)</f>
        <v/>
      </c>
      <c r="L5435" s="159" t="n">
        <v>68554.7457</v>
      </c>
      <c r="M5435" s="159" t="n">
        <v>66558</v>
      </c>
      <c r="N5435" s="159" t="n">
        <v>71882.64</v>
      </c>
      <c r="O5435" s="162">
        <f>MIN(K5435,L5435,M5435,N5435)</f>
        <v/>
      </c>
      <c r="P5435" s="162">
        <f>MAX(K5435,L5435,M5435,N5435)</f>
        <v/>
      </c>
      <c r="Q5435" s="162">
        <f>MEDIAN(K5435,L5435,M5435,N5435)</f>
        <v/>
      </c>
      <c r="R5435" s="162">
        <f>AVERAGE(K5435,L5435,M5435,N5435)</f>
        <v/>
      </c>
      <c r="S5435" s="162">
        <f>AVERAGE(O5435,Q5435)</f>
        <v/>
      </c>
      <c r="T5435" s="162">
        <f>AVERAGE(P5435,Q5435)</f>
        <v/>
      </c>
      <c r="U5435" s="41">
        <f>STDEVA(K5435,L5435,M5435,N5435)</f>
        <v/>
      </c>
      <c r="V5435" s="42">
        <f>U5435/Q5435</f>
        <v/>
      </c>
      <c r="W5435" s="43">
        <f>IF(X5435=O5435,"MENOR",IF(X5435=S5435,"PROM[MEN-MED]","PROMEDIO"))</f>
        <v/>
      </c>
      <c r="X5435" s="163">
        <f>IF(V5435&lt;=300%,O5435,IF(AND(V5435&gt;100%,V5435&lt;=150%),S5435,R5435))</f>
        <v/>
      </c>
      <c r="Y5435" s="162">
        <f>ROUND(X5435,0)</f>
        <v/>
      </c>
    </row>
    <row r="5436">
      <c r="B5436" s="60" t="n"/>
      <c r="C5436" s="61" t="n"/>
      <c r="D5436" s="62" t="n"/>
      <c r="E5436" s="63" t="n"/>
      <c r="F5436" s="61" t="n"/>
      <c r="G5436" s="64" t="n"/>
      <c r="H5436" s="173" t="n"/>
      <c r="I5436" s="100" t="n"/>
    </row>
    <row r="5437">
      <c r="B5437" s="60" t="n"/>
      <c r="C5437" s="61" t="n"/>
      <c r="D5437" s="62" t="n"/>
      <c r="E5437" s="63" t="n"/>
      <c r="F5437" s="61" t="n"/>
      <c r="G5437" s="64" t="n"/>
      <c r="H5437" s="173" t="n"/>
      <c r="I5437" s="100" t="n"/>
    </row>
    <row r="5438" ht="31.5" customHeight="1">
      <c r="B5438" s="139" t="inlineStr">
        <is>
          <t xml:space="preserve">TOYOTA FORTUNER DIESEL </t>
        </is>
      </c>
      <c r="C5438" s="149" t="n"/>
      <c r="D5438" s="149" t="n"/>
      <c r="E5438" s="149" t="n"/>
      <c r="F5438" s="149" t="n"/>
      <c r="G5438" s="150" t="n"/>
      <c r="H5438" s="154" t="inlineStr">
        <is>
          <t>INDEXACIÓN PRECIOS DEL CONTRATO 105-SAMC-APOYOLOGÍSTICO-2025 del 15 de octubre de 2025</t>
        </is>
      </c>
      <c r="I5438" s="149" t="n"/>
      <c r="J5438" s="149" t="n"/>
      <c r="K5438" s="150" t="n"/>
      <c r="L5438" s="155" t="inlineStr">
        <is>
          <t>COTIZACIONES 2026</t>
        </is>
      </c>
      <c r="M5438" s="149" t="n"/>
      <c r="N5438" s="150" t="n"/>
      <c r="O5438" s="19" t="n"/>
      <c r="P5438" s="19" t="n"/>
      <c r="Q5438" s="19" t="n"/>
      <c r="R5438" s="19" t="n"/>
      <c r="S5438" s="19" t="n"/>
      <c r="T5438" s="19" t="n"/>
      <c r="U5438" s="19" t="n"/>
      <c r="V5438" s="20" t="n"/>
      <c r="W5438" s="19" t="n"/>
      <c r="X5438" s="19" t="n"/>
      <c r="Y5438" s="19" t="n"/>
    </row>
    <row r="5439" ht="27" customHeight="1">
      <c r="B5439" s="68" t="inlineStr">
        <is>
          <t>ITEM</t>
        </is>
      </c>
      <c r="C5439" s="68" t="inlineStr">
        <is>
          <t>CÓDIGO CPC</t>
        </is>
      </c>
      <c r="D5439" s="69" t="inlineStr">
        <is>
          <t>NOMBRE DEL BIEN Y/O SERVICIO</t>
        </is>
      </c>
      <c r="E5439" s="68" t="inlineStr">
        <is>
          <t>DESCRIPCIÓN DEL BIEN Y/O SERVICIO</t>
        </is>
      </c>
      <c r="F5439" s="68" t="inlineStr">
        <is>
          <t>UNIDAD MEDIDA SEGÚN SECOP II</t>
        </is>
      </c>
      <c r="G5439" s="68" t="inlineStr">
        <is>
          <t>NECESIDAD TOTAL</t>
        </is>
      </c>
      <c r="H5439" s="154" t="inlineStr">
        <is>
          <t xml:space="preserve">PRECIO UNITARIO INCLUIDO IVA </t>
        </is>
      </c>
      <c r="I5439" s="154" t="inlineStr">
        <is>
          <t>IPC ACTUAL (MAYO 2026)</t>
        </is>
      </c>
      <c r="J5439" s="154" t="inlineStr">
        <is>
          <t>IPC INICIAL (OCTUBRE 2025)</t>
        </is>
      </c>
      <c r="K5439" s="154" t="inlineStr">
        <is>
          <t>PRECIO UNITARIO INCLUIDO IVA Y DEMÁS GRAVÁMENES (SI APLICA) - (INDEXADO )</t>
        </is>
      </c>
      <c r="L5439" s="156" t="inlineStr">
        <is>
          <t>DEINTEKOPCT</t>
        </is>
      </c>
      <c r="M5439" s="156" t="inlineStr">
        <is>
          <t>TECNIPROYECTO</t>
        </is>
      </c>
      <c r="N5439" s="156" t="inlineStr">
        <is>
          <t>SS7 Comunicaciones SAS</t>
        </is>
      </c>
      <c r="O5439" s="24" t="inlineStr">
        <is>
          <t>Menor</t>
        </is>
      </c>
      <c r="P5439" s="24" t="inlineStr">
        <is>
          <t>Mayor</t>
        </is>
      </c>
      <c r="Q5439" s="24" t="inlineStr">
        <is>
          <t>Mediana</t>
        </is>
      </c>
      <c r="R5439" s="24" t="inlineStr">
        <is>
          <t>Promedio</t>
        </is>
      </c>
      <c r="S5439" s="24" t="inlineStr">
        <is>
          <t>Promedio Menor-Mediana</t>
        </is>
      </c>
      <c r="T5439" s="24" t="inlineStr">
        <is>
          <t>Promedio Mayor-Mediana</t>
        </is>
      </c>
      <c r="U5439" s="24" t="inlineStr">
        <is>
          <t>Desviación Estándar</t>
        </is>
      </c>
      <c r="V5439" s="25" t="inlineStr">
        <is>
          <t>%disper</t>
        </is>
      </c>
      <c r="W5439" s="24" t="inlineStr">
        <is>
          <t>CRITERIO DE SELECCIÓN</t>
        </is>
      </c>
      <c r="X5439" s="24" t="inlineStr">
        <is>
          <t>PRECIO UNITARIO DE REFERENCIA (INCLUIDO IVA)</t>
        </is>
      </c>
      <c r="Y5439" s="24" t="inlineStr">
        <is>
          <t>PRECIO UNITARIO DE REFERENCIA (INCLUIDO IVA) REDONDEADO A 0 DECIMALES</t>
        </is>
      </c>
    </row>
    <row r="5440" ht="15.75" customHeight="1">
      <c r="B5440" s="26" t="inlineStr">
        <is>
          <t>1.</t>
        </is>
      </c>
      <c r="C5440" s="142" t="inlineStr">
        <is>
          <t>SISTEMA DE FRENOS</t>
        </is>
      </c>
      <c r="H5440" s="157" t="n"/>
      <c r="I5440" s="29" t="n"/>
      <c r="J5440" s="29" t="n"/>
      <c r="K5440" s="157" t="n"/>
      <c r="L5440" s="157" t="n"/>
      <c r="M5440" s="157" t="n"/>
      <c r="N5440" s="157" t="n"/>
      <c r="O5440" s="29" t="n"/>
      <c r="P5440" s="29" t="n"/>
      <c r="Q5440" s="29" t="n"/>
      <c r="R5440" s="29" t="n"/>
      <c r="S5440" s="29" t="n"/>
      <c r="T5440" s="29" t="n"/>
      <c r="U5440" s="29" t="n"/>
      <c r="V5440" s="75" t="n"/>
      <c r="W5440" s="29" t="n"/>
      <c r="X5440" s="29" t="n"/>
      <c r="Y5440" s="29" t="n"/>
    </row>
    <row r="5441" ht="15.75" customHeight="1">
      <c r="B5441" s="32" t="inlineStr">
        <is>
          <t>1.1</t>
        </is>
      </c>
      <c r="C5441" s="32" t="n">
        <v>8714199</v>
      </c>
      <c r="D5441" s="58" t="inlineStr">
        <is>
          <t>CAMBIO DE BOMBA DEL FRENO</t>
        </is>
      </c>
      <c r="E5441" s="34" t="inlineStr">
        <is>
          <t>cambio de bomba del freno</t>
        </is>
      </c>
      <c r="F5441" s="32" t="inlineStr">
        <is>
          <t>Unidad</t>
        </is>
      </c>
      <c r="G5441" s="35" t="inlineStr">
        <is>
          <t>suministro</t>
        </is>
      </c>
      <c r="H5441" s="159" t="n">
        <v>1077176</v>
      </c>
      <c r="I5441" s="37" t="n">
        <v>158.91</v>
      </c>
      <c r="J5441" s="37" t="n">
        <v>151.76</v>
      </c>
      <c r="K5441" s="160">
        <f>H5441*(I5441/J5441)</f>
        <v/>
      </c>
      <c r="L5441" s="159" t="n">
        <v>1332652.1068</v>
      </c>
      <c r="M5441" s="159" t="n">
        <v>1293837</v>
      </c>
      <c r="N5441" s="159" t="n">
        <v>1397343.96</v>
      </c>
      <c r="O5441" s="162">
        <f>MIN(K5441,L5441,M5441,N5441)</f>
        <v/>
      </c>
      <c r="P5441" s="162">
        <f>MAX(K5441,L5441,M5441,N5441)</f>
        <v/>
      </c>
      <c r="Q5441" s="162">
        <f>MEDIAN(K5441,L5441,M5441,N5441)</f>
        <v/>
      </c>
      <c r="R5441" s="162">
        <f>AVERAGE(K5441,L5441,M5441,N5441)</f>
        <v/>
      </c>
      <c r="S5441" s="162">
        <f>AVERAGE(O5441,Q5441)</f>
        <v/>
      </c>
      <c r="T5441" s="162">
        <f>AVERAGE(P5441,Q5441)</f>
        <v/>
      </c>
      <c r="U5441" s="41">
        <f>STDEVA(K5441,L5441,M5441,N5441)</f>
        <v/>
      </c>
      <c r="V5441" s="42">
        <f>U5441/Q5441</f>
        <v/>
      </c>
      <c r="W5441" s="43">
        <f>IF(X5441=O5441,"MENOR",IF(X5441=S5441,"PROM[MEN-MED]","PROMEDIO"))</f>
        <v/>
      </c>
      <c r="X5441" s="163">
        <f>IF(V5441&lt;=300%,O5441,IF(AND(V5441&gt;100%,V5441&lt;=150%),S5441,R5441))</f>
        <v/>
      </c>
      <c r="Y5441" s="162">
        <f>ROUND(X5441,0)</f>
        <v/>
      </c>
    </row>
    <row r="5442" ht="15.75" customHeight="1">
      <c r="B5442" s="32" t="inlineStr">
        <is>
          <t>1.2</t>
        </is>
      </c>
      <c r="C5442" s="32" t="n">
        <v>8714199</v>
      </c>
      <c r="D5442" s="58" t="inlineStr">
        <is>
          <t>CAMBIO DE DISCOS DEL FRENO DELANTERO</t>
        </is>
      </c>
      <c r="E5442" s="34" t="inlineStr">
        <is>
          <t>cambio de discos del freno delantero</t>
        </is>
      </c>
      <c r="F5442" s="32" t="inlineStr">
        <is>
          <t>Unidad</t>
        </is>
      </c>
      <c r="G5442" s="35" t="inlineStr">
        <is>
          <t>suministro</t>
        </is>
      </c>
      <c r="H5442" s="159" t="n">
        <v>515171</v>
      </c>
      <c r="I5442" s="37" t="n">
        <v>158.91</v>
      </c>
      <c r="J5442" s="37" t="n">
        <v>151.76</v>
      </c>
      <c r="K5442" s="160">
        <f>H5442*(I5442/J5442)</f>
        <v/>
      </c>
      <c r="L5442" s="159" t="n">
        <v>685546.3741</v>
      </c>
      <c r="M5442" s="159" t="n">
        <v>665579</v>
      </c>
      <c r="N5442" s="159" t="n">
        <v>718825.3199999999</v>
      </c>
      <c r="O5442" s="162">
        <f>MIN(K5442,L5442,M5442,N5442)</f>
        <v/>
      </c>
      <c r="P5442" s="162">
        <f>MAX(K5442,L5442,M5442,N5442)</f>
        <v/>
      </c>
      <c r="Q5442" s="162">
        <f>MEDIAN(K5442,L5442,M5442,N5442)</f>
        <v/>
      </c>
      <c r="R5442" s="162">
        <f>AVERAGE(K5442,L5442,M5442,N5442)</f>
        <v/>
      </c>
      <c r="S5442" s="162">
        <f>AVERAGE(O5442,Q5442)</f>
        <v/>
      </c>
      <c r="T5442" s="162">
        <f>AVERAGE(P5442,Q5442)</f>
        <v/>
      </c>
      <c r="U5442" s="41">
        <f>STDEVA(K5442,L5442,M5442,N5442)</f>
        <v/>
      </c>
      <c r="V5442" s="42">
        <f>U5442/Q5442</f>
        <v/>
      </c>
      <c r="W5442" s="43">
        <f>IF(X5442=O5442,"MENOR",IF(X5442=S5442,"PROM[MEN-MED]","PROMEDIO"))</f>
        <v/>
      </c>
      <c r="X5442" s="163">
        <f>IF(V5442&lt;=300%,O5442,IF(AND(V5442&gt;100%,V5442&lt;=150%),S5442,R5442))</f>
        <v/>
      </c>
      <c r="Y5442" s="162">
        <f>ROUND(X5442,0)</f>
        <v/>
      </c>
    </row>
    <row r="5443" ht="15.75" customHeight="1">
      <c r="B5443" s="32" t="inlineStr">
        <is>
          <t>1.3</t>
        </is>
      </c>
      <c r="C5443" s="32" t="n">
        <v>8714199</v>
      </c>
      <c r="D5443" s="58" t="inlineStr">
        <is>
          <t>CAMBIO DE DISCOS DEL FRENO TRASERO</t>
        </is>
      </c>
      <c r="E5443" s="34" t="inlineStr">
        <is>
          <t>cambio de discos del freno trasero</t>
        </is>
      </c>
      <c r="F5443" s="32" t="inlineStr">
        <is>
          <t>Unidad</t>
        </is>
      </c>
      <c r="G5443" s="35" t="inlineStr">
        <is>
          <t>suministro</t>
        </is>
      </c>
      <c r="H5443" s="159" t="n">
        <v>515171</v>
      </c>
      <c r="I5443" s="37" t="n">
        <v>158.91</v>
      </c>
      <c r="J5443" s="37" t="n">
        <v>151.76</v>
      </c>
      <c r="K5443" s="160">
        <f>H5443*(I5443/J5443)</f>
        <v/>
      </c>
      <c r="L5443" s="159" t="n">
        <v>685546.3741</v>
      </c>
      <c r="M5443" s="159" t="n">
        <v>665579</v>
      </c>
      <c r="N5443" s="159" t="n">
        <v>718825.3199999999</v>
      </c>
      <c r="O5443" s="162">
        <f>MIN(K5443,L5443,M5443,N5443)</f>
        <v/>
      </c>
      <c r="P5443" s="162">
        <f>MAX(K5443,L5443,M5443,N5443)</f>
        <v/>
      </c>
      <c r="Q5443" s="162">
        <f>MEDIAN(K5443,L5443,M5443,N5443)</f>
        <v/>
      </c>
      <c r="R5443" s="162">
        <f>AVERAGE(K5443,L5443,M5443,N5443)</f>
        <v/>
      </c>
      <c r="S5443" s="162">
        <f>AVERAGE(O5443,Q5443)</f>
        <v/>
      </c>
      <c r="T5443" s="162">
        <f>AVERAGE(P5443,Q5443)</f>
        <v/>
      </c>
      <c r="U5443" s="41">
        <f>STDEVA(K5443,L5443,M5443,N5443)</f>
        <v/>
      </c>
      <c r="V5443" s="42">
        <f>U5443/Q5443</f>
        <v/>
      </c>
      <c r="W5443" s="43">
        <f>IF(X5443=O5443,"MENOR",IF(X5443=S5443,"PROM[MEN-MED]","PROMEDIO"))</f>
        <v/>
      </c>
      <c r="X5443" s="163">
        <f>IF(V5443&lt;=300%,O5443,IF(AND(V5443&gt;100%,V5443&lt;=150%),S5443,R5443))</f>
        <v/>
      </c>
      <c r="Y5443" s="162">
        <f>ROUND(X5443,0)</f>
        <v/>
      </c>
    </row>
    <row r="5444" ht="15.75" customHeight="1">
      <c r="B5444" s="32" t="inlineStr">
        <is>
          <t>1.4</t>
        </is>
      </c>
      <c r="C5444" s="32" t="n">
        <v>8714199</v>
      </c>
      <c r="D5444" s="58" t="inlineStr">
        <is>
          <t>CAMBIO DE PURGADOR DE FRENOS</t>
        </is>
      </c>
      <c r="E5444" s="34" t="inlineStr">
        <is>
          <t>cambio de purgador de frenos</t>
        </is>
      </c>
      <c r="F5444" s="32" t="inlineStr">
        <is>
          <t>Unidad</t>
        </is>
      </c>
      <c r="G5444" s="35" t="inlineStr">
        <is>
          <t>suministro</t>
        </is>
      </c>
      <c r="H5444" s="159" t="n">
        <v>257586</v>
      </c>
      <c r="I5444" s="37" t="n">
        <v>158.91</v>
      </c>
      <c r="J5444" s="37" t="n">
        <v>151.76</v>
      </c>
      <c r="K5444" s="160">
        <f>H5444*(I5444/J5444)</f>
        <v/>
      </c>
      <c r="L5444" s="159" t="n">
        <v>336366.0664</v>
      </c>
      <c r="M5444" s="159" t="n">
        <v>326569</v>
      </c>
      <c r="N5444" s="159" t="n">
        <v>352694.52</v>
      </c>
      <c r="O5444" s="162">
        <f>MIN(K5444,L5444,M5444,N5444)</f>
        <v/>
      </c>
      <c r="P5444" s="162">
        <f>MAX(K5444,L5444,M5444,N5444)</f>
        <v/>
      </c>
      <c r="Q5444" s="162">
        <f>MEDIAN(K5444,L5444,M5444,N5444)</f>
        <v/>
      </c>
      <c r="R5444" s="162">
        <f>AVERAGE(K5444,L5444,M5444,N5444)</f>
        <v/>
      </c>
      <c r="S5444" s="162">
        <f>AVERAGE(O5444,Q5444)</f>
        <v/>
      </c>
      <c r="T5444" s="162">
        <f>AVERAGE(P5444,Q5444)</f>
        <v/>
      </c>
      <c r="U5444" s="41">
        <f>STDEVA(K5444,L5444,M5444,N5444)</f>
        <v/>
      </c>
      <c r="V5444" s="42">
        <f>U5444/Q5444</f>
        <v/>
      </c>
      <c r="W5444" s="43">
        <f>IF(X5444=O5444,"MENOR",IF(X5444=S5444,"PROM[MEN-MED]","PROMEDIO"))</f>
        <v/>
      </c>
      <c r="X5444" s="163">
        <f>IF(V5444&lt;=300%,O5444,IF(AND(V5444&gt;100%,V5444&lt;=150%),S5444,R5444))</f>
        <v/>
      </c>
      <c r="Y5444" s="162">
        <f>ROUND(X5444,0)</f>
        <v/>
      </c>
    </row>
    <row r="5445" ht="15.75" customHeight="1">
      <c r="B5445" s="32" t="inlineStr">
        <is>
          <t>1.5</t>
        </is>
      </c>
      <c r="C5445" s="32" t="n">
        <v>8714199</v>
      </c>
      <c r="D5445" s="58" t="inlineStr">
        <is>
          <t>CAMBIO DE GUAYA FRENO DE PARQUEO</t>
        </is>
      </c>
      <c r="E5445" s="34" t="inlineStr">
        <is>
          <t>cambio de guaya freno de parqueo</t>
        </is>
      </c>
      <c r="F5445" s="32" t="inlineStr">
        <is>
          <t>Unidad</t>
        </is>
      </c>
      <c r="G5445" s="35" t="inlineStr">
        <is>
          <t>suministro</t>
        </is>
      </c>
      <c r="H5445" s="159" t="n">
        <v>269294</v>
      </c>
      <c r="I5445" s="37" t="n">
        <v>158.91</v>
      </c>
      <c r="J5445" s="37" t="n">
        <v>151.76</v>
      </c>
      <c r="K5445" s="160">
        <f>H5445*(I5445/J5445)</f>
        <v/>
      </c>
      <c r="L5445" s="159" t="n">
        <v>848924.9727</v>
      </c>
      <c r="M5445" s="159" t="n">
        <v>824199</v>
      </c>
      <c r="N5445" s="159" t="n">
        <v>890134.92</v>
      </c>
      <c r="O5445" s="162">
        <f>MIN(K5445,L5445,M5445,N5445)</f>
        <v/>
      </c>
      <c r="P5445" s="162">
        <f>MAX(K5445,L5445,M5445,N5445)</f>
        <v/>
      </c>
      <c r="Q5445" s="162">
        <f>MEDIAN(K5445,L5445,M5445,N5445)</f>
        <v/>
      </c>
      <c r="R5445" s="162">
        <f>AVERAGE(K5445,L5445,M5445,N5445)</f>
        <v/>
      </c>
      <c r="S5445" s="162">
        <f>AVERAGE(O5445,Q5445)</f>
        <v/>
      </c>
      <c r="T5445" s="162">
        <f>AVERAGE(P5445,Q5445)</f>
        <v/>
      </c>
      <c r="U5445" s="41">
        <f>STDEVA(K5445,L5445,M5445,N5445)</f>
        <v/>
      </c>
      <c r="V5445" s="42">
        <f>U5445/Q5445</f>
        <v/>
      </c>
      <c r="W5445" s="43">
        <f>IF(X5445=O5445,"MENOR",IF(X5445=S5445,"PROM[MEN-MED]","PROMEDIO"))</f>
        <v/>
      </c>
      <c r="X5445" s="163">
        <f>IF(V5445&lt;=300%,O5445,IF(AND(V5445&gt;100%,V5445&lt;=150%),S5445,R5445))</f>
        <v/>
      </c>
      <c r="Y5445" s="162">
        <f>ROUND(X5445,0)</f>
        <v/>
      </c>
    </row>
    <row r="5446" ht="15.75" customHeight="1">
      <c r="B5446" s="32" t="inlineStr">
        <is>
          <t>1.6</t>
        </is>
      </c>
      <c r="C5446" s="32" t="n">
        <v>8714199</v>
      </c>
      <c r="D5446" s="58" t="inlineStr">
        <is>
          <t>CAMBIO DE JUEGO BANDAS FRENO DE PARQUEO</t>
        </is>
      </c>
      <c r="E5446" s="56" t="inlineStr">
        <is>
          <t>cambio de juego bandas freno de parqueo</t>
        </is>
      </c>
      <c r="F5446" s="32" t="inlineStr">
        <is>
          <t>Juego</t>
        </is>
      </c>
      <c r="G5446" s="35" t="inlineStr">
        <is>
          <t>suministro</t>
        </is>
      </c>
      <c r="H5446" s="159" t="n">
        <v>386378</v>
      </c>
      <c r="I5446" s="37" t="n">
        <v>158.91</v>
      </c>
      <c r="J5446" s="37" t="n">
        <v>151.76</v>
      </c>
      <c r="K5446" s="160">
        <f>H5446*(I5446/J5446)</f>
        <v/>
      </c>
      <c r="L5446" s="159" t="n">
        <v>499744.665</v>
      </c>
      <c r="M5446" s="159" t="n">
        <v>485189</v>
      </c>
      <c r="N5446" s="159" t="n">
        <v>524004.12</v>
      </c>
      <c r="O5446" s="162">
        <f>MIN(K5446,L5446,M5446,N5446)</f>
        <v/>
      </c>
      <c r="P5446" s="162">
        <f>MAX(K5446,L5446,M5446,N5446)</f>
        <v/>
      </c>
      <c r="Q5446" s="162">
        <f>MEDIAN(K5446,L5446,M5446,N5446)</f>
        <v/>
      </c>
      <c r="R5446" s="162">
        <f>AVERAGE(K5446,L5446,M5446,N5446)</f>
        <v/>
      </c>
      <c r="S5446" s="162">
        <f>AVERAGE(O5446,Q5446)</f>
        <v/>
      </c>
      <c r="T5446" s="162">
        <f>AVERAGE(P5446,Q5446)</f>
        <v/>
      </c>
      <c r="U5446" s="41">
        <f>STDEVA(K5446,L5446,M5446,N5446)</f>
        <v/>
      </c>
      <c r="V5446" s="42">
        <f>U5446/Q5446</f>
        <v/>
      </c>
      <c r="W5446" s="43">
        <f>IF(X5446=O5446,"MENOR",IF(X5446=S5446,"PROM[MEN-MED]","PROMEDIO"))</f>
        <v/>
      </c>
      <c r="X5446" s="163">
        <f>IF(V5446&lt;=300%,O5446,IF(AND(V5446&gt;100%,V5446&lt;=150%),S5446,R5446))</f>
        <v/>
      </c>
      <c r="Y5446" s="162">
        <f>ROUND(X5446,0)</f>
        <v/>
      </c>
    </row>
    <row r="5447" ht="15.75" customHeight="1">
      <c r="B5447" s="32" t="inlineStr">
        <is>
          <t>1.7</t>
        </is>
      </c>
      <c r="C5447" s="32" t="n">
        <v>8714199</v>
      </c>
      <c r="D5447" s="58" t="inlineStr">
        <is>
          <t>CAMBIO DE JUEGO PASTILLAS TRASERAS</t>
        </is>
      </c>
      <c r="E5447" s="56" t="inlineStr">
        <is>
          <t>cambio de juego pastillas traseras</t>
        </is>
      </c>
      <c r="F5447" s="32" t="inlineStr">
        <is>
          <t>Juego</t>
        </is>
      </c>
      <c r="G5447" s="35" t="inlineStr">
        <is>
          <t>suministro</t>
        </is>
      </c>
      <c r="H5447" s="159" t="n">
        <v>269059</v>
      </c>
      <c r="I5447" s="37" t="n">
        <v>158.91</v>
      </c>
      <c r="J5447" s="37" t="n">
        <v>151.76</v>
      </c>
      <c r="K5447" s="160">
        <f>H5447*(I5447/J5447)</f>
        <v/>
      </c>
      <c r="L5447" s="159" t="n">
        <v>339570.4032</v>
      </c>
      <c r="M5447" s="159" t="n">
        <v>329680</v>
      </c>
      <c r="N5447" s="159" t="n">
        <v>356054.4</v>
      </c>
      <c r="O5447" s="162">
        <f>MIN(K5447,L5447,M5447,N5447)</f>
        <v/>
      </c>
      <c r="P5447" s="162">
        <f>MAX(K5447,L5447,M5447,N5447)</f>
        <v/>
      </c>
      <c r="Q5447" s="162">
        <f>MEDIAN(K5447,L5447,M5447,N5447)</f>
        <v/>
      </c>
      <c r="R5447" s="162">
        <f>AVERAGE(K5447,L5447,M5447,N5447)</f>
        <v/>
      </c>
      <c r="S5447" s="162">
        <f>AVERAGE(O5447,Q5447)</f>
        <v/>
      </c>
      <c r="T5447" s="162">
        <f>AVERAGE(P5447,Q5447)</f>
        <v/>
      </c>
      <c r="U5447" s="41">
        <f>STDEVA(K5447,L5447,M5447,N5447)</f>
        <v/>
      </c>
      <c r="V5447" s="42">
        <f>U5447/Q5447</f>
        <v/>
      </c>
      <c r="W5447" s="43">
        <f>IF(X5447=O5447,"MENOR",IF(X5447=S5447,"PROM[MEN-MED]","PROMEDIO"))</f>
        <v/>
      </c>
      <c r="X5447" s="163">
        <f>IF(V5447&lt;=300%,O5447,IF(AND(V5447&gt;100%,V5447&lt;=150%),S5447,R5447))</f>
        <v/>
      </c>
      <c r="Y5447" s="162">
        <f>ROUND(X5447,0)</f>
        <v/>
      </c>
    </row>
    <row r="5448" ht="15.75" customHeight="1">
      <c r="B5448" s="32" t="inlineStr">
        <is>
          <t>1.8</t>
        </is>
      </c>
      <c r="C5448" s="32" t="n">
        <v>8714199</v>
      </c>
      <c r="D5448" s="58" t="inlineStr">
        <is>
          <t>CAMBIO DE JUEGO PASTILLAS DELANTERAS</t>
        </is>
      </c>
      <c r="E5448" s="56" t="inlineStr">
        <is>
          <t>cambio de juego pastillas delanteras</t>
        </is>
      </c>
      <c r="F5448" s="32" t="inlineStr">
        <is>
          <t>Juego</t>
        </is>
      </c>
      <c r="G5448" s="35" t="inlineStr">
        <is>
          <t>suministro</t>
        </is>
      </c>
      <c r="H5448" s="159" t="n">
        <v>257586</v>
      </c>
      <c r="I5448" s="37" t="n">
        <v>158.91</v>
      </c>
      <c r="J5448" s="37" t="n">
        <v>151.76</v>
      </c>
      <c r="K5448" s="160">
        <f>H5448*(I5448/J5448)</f>
        <v/>
      </c>
      <c r="L5448" s="159" t="n">
        <v>342773.7047</v>
      </c>
      <c r="M5448" s="159" t="n">
        <v>332790</v>
      </c>
      <c r="N5448" s="159" t="n">
        <v>359413.2</v>
      </c>
      <c r="O5448" s="162">
        <f>MIN(K5448,L5448,M5448,N5448)</f>
        <v/>
      </c>
      <c r="P5448" s="162">
        <f>MAX(K5448,L5448,M5448,N5448)</f>
        <v/>
      </c>
      <c r="Q5448" s="162">
        <f>MEDIAN(K5448,L5448,M5448,N5448)</f>
        <v/>
      </c>
      <c r="R5448" s="162">
        <f>AVERAGE(K5448,L5448,M5448,N5448)</f>
        <v/>
      </c>
      <c r="S5448" s="162">
        <f>AVERAGE(O5448,Q5448)</f>
        <v/>
      </c>
      <c r="T5448" s="162">
        <f>AVERAGE(P5448,Q5448)</f>
        <v/>
      </c>
      <c r="U5448" s="41">
        <f>STDEVA(K5448,L5448,M5448,N5448)</f>
        <v/>
      </c>
      <c r="V5448" s="42">
        <f>U5448/Q5448</f>
        <v/>
      </c>
      <c r="W5448" s="43">
        <f>IF(X5448=O5448,"MENOR",IF(X5448=S5448,"PROM[MEN-MED]","PROMEDIO"))</f>
        <v/>
      </c>
      <c r="X5448" s="163">
        <f>IF(V5448&lt;=300%,O5448,IF(AND(V5448&gt;100%,V5448&lt;=150%),S5448,R5448))</f>
        <v/>
      </c>
      <c r="Y5448" s="162">
        <f>ROUND(X5448,0)</f>
        <v/>
      </c>
    </row>
    <row r="5449" ht="15.75" customHeight="1">
      <c r="B5449" s="32" t="inlineStr">
        <is>
          <t>1.9</t>
        </is>
      </c>
      <c r="C5449" s="32" t="n">
        <v>8714199</v>
      </c>
      <c r="D5449" s="58" t="inlineStr">
        <is>
          <t>CAMBIO DE MORDAZA FRENO DELANTERO</t>
        </is>
      </c>
      <c r="E5449" s="34" t="inlineStr">
        <is>
          <t>cambio de mordaza freno delantero</t>
        </is>
      </c>
      <c r="F5449" s="32" t="inlineStr">
        <is>
          <t>Unidad</t>
        </is>
      </c>
      <c r="G5449" s="35" t="inlineStr">
        <is>
          <t>suministro</t>
        </is>
      </c>
      <c r="H5449" s="159" t="n">
        <v>515171</v>
      </c>
      <c r="I5449" s="37" t="n">
        <v>158.91</v>
      </c>
      <c r="J5449" s="37" t="n">
        <v>151.76</v>
      </c>
      <c r="K5449" s="160">
        <f>H5449*(I5449/J5449)</f>
        <v/>
      </c>
      <c r="L5449" s="159" t="n">
        <v>666325.5416999999</v>
      </c>
      <c r="M5449" s="159" t="n">
        <v>646918</v>
      </c>
      <c r="N5449" s="159" t="n">
        <v>698671.4399999999</v>
      </c>
      <c r="O5449" s="162">
        <f>MIN(K5449,L5449,M5449,N5449)</f>
        <v/>
      </c>
      <c r="P5449" s="162">
        <f>MAX(K5449,L5449,M5449,N5449)</f>
        <v/>
      </c>
      <c r="Q5449" s="162">
        <f>MEDIAN(K5449,L5449,M5449,N5449)</f>
        <v/>
      </c>
      <c r="R5449" s="162">
        <f>AVERAGE(K5449,L5449,M5449,N5449)</f>
        <v/>
      </c>
      <c r="S5449" s="162">
        <f>AVERAGE(O5449,Q5449)</f>
        <v/>
      </c>
      <c r="T5449" s="162">
        <f>AVERAGE(P5449,Q5449)</f>
        <v/>
      </c>
      <c r="U5449" s="41">
        <f>STDEVA(K5449,L5449,M5449,N5449)</f>
        <v/>
      </c>
      <c r="V5449" s="42">
        <f>U5449/Q5449</f>
        <v/>
      </c>
      <c r="W5449" s="43">
        <f>IF(X5449=O5449,"MENOR",IF(X5449=S5449,"PROM[MEN-MED]","PROMEDIO"))</f>
        <v/>
      </c>
      <c r="X5449" s="163">
        <f>IF(V5449&lt;=300%,O5449,IF(AND(V5449&gt;100%,V5449&lt;=150%),S5449,R5449))</f>
        <v/>
      </c>
      <c r="Y5449" s="162">
        <f>ROUND(X5449,0)</f>
        <v/>
      </c>
    </row>
    <row r="5450" ht="15.75" customHeight="1">
      <c r="B5450" s="32" t="inlineStr">
        <is>
          <t>1.10</t>
        </is>
      </c>
      <c r="C5450" s="32" t="n">
        <v>8714199</v>
      </c>
      <c r="D5450" s="58" t="inlineStr">
        <is>
          <t>CAMBIO DE MORDAZA FRENO TRASERO</t>
        </is>
      </c>
      <c r="E5450" s="34" t="inlineStr">
        <is>
          <t>cambio de mordaza freno trasero</t>
        </is>
      </c>
      <c r="F5450" s="32" t="inlineStr">
        <is>
          <t>Unidad</t>
        </is>
      </c>
      <c r="G5450" s="35" t="inlineStr">
        <is>
          <t>suministro</t>
        </is>
      </c>
      <c r="H5450" s="159" t="n">
        <v>515171</v>
      </c>
      <c r="I5450" s="37" t="n">
        <v>158.91</v>
      </c>
      <c r="J5450" s="37" t="n">
        <v>151.76</v>
      </c>
      <c r="K5450" s="160">
        <f>H5450*(I5450/J5450)</f>
        <v/>
      </c>
      <c r="L5450" s="159" t="n">
        <v>666325.5416999999</v>
      </c>
      <c r="M5450" s="159" t="n">
        <v>646918</v>
      </c>
      <c r="N5450" s="159" t="n">
        <v>698671.4399999999</v>
      </c>
      <c r="O5450" s="162">
        <f>MIN(K5450,L5450,M5450,N5450)</f>
        <v/>
      </c>
      <c r="P5450" s="162">
        <f>MAX(K5450,L5450,M5450,N5450)</f>
        <v/>
      </c>
      <c r="Q5450" s="162">
        <f>MEDIAN(K5450,L5450,M5450,N5450)</f>
        <v/>
      </c>
      <c r="R5450" s="162">
        <f>AVERAGE(K5450,L5450,M5450,N5450)</f>
        <v/>
      </c>
      <c r="S5450" s="162">
        <f>AVERAGE(O5450,Q5450)</f>
        <v/>
      </c>
      <c r="T5450" s="162">
        <f>AVERAGE(P5450,Q5450)</f>
        <v/>
      </c>
      <c r="U5450" s="41">
        <f>STDEVA(K5450,L5450,M5450,N5450)</f>
        <v/>
      </c>
      <c r="V5450" s="42">
        <f>U5450/Q5450</f>
        <v/>
      </c>
      <c r="W5450" s="43">
        <f>IF(X5450=O5450,"MENOR",IF(X5450=S5450,"PROM[MEN-MED]","PROMEDIO"))</f>
        <v/>
      </c>
      <c r="X5450" s="163">
        <f>IF(V5450&lt;=300%,O5450,IF(AND(V5450&gt;100%,V5450&lt;=150%),S5450,R5450))</f>
        <v/>
      </c>
      <c r="Y5450" s="162">
        <f>ROUND(X5450,0)</f>
        <v/>
      </c>
    </row>
    <row r="5451" ht="15.75" customHeight="1">
      <c r="B5451" s="26" t="inlineStr">
        <is>
          <t>2.</t>
        </is>
      </c>
      <c r="C5451" s="142" t="inlineStr">
        <is>
          <t>SISTEMA DE SUSPENSIÓN</t>
        </is>
      </c>
      <c r="H5451" s="157" t="n"/>
      <c r="I5451" s="29" t="n"/>
      <c r="J5451" s="29" t="n"/>
      <c r="K5451" s="157" t="n"/>
      <c r="L5451" s="157" t="n"/>
      <c r="M5451" s="157" t="n"/>
      <c r="N5451" s="157" t="n"/>
      <c r="O5451" s="29" t="n"/>
      <c r="P5451" s="29" t="n"/>
      <c r="Q5451" s="29" t="n"/>
      <c r="R5451" s="29" t="n"/>
      <c r="S5451" s="29" t="n"/>
      <c r="T5451" s="29" t="n"/>
      <c r="U5451" s="29" t="n"/>
      <c r="V5451" s="75" t="n"/>
      <c r="W5451" s="29" t="n"/>
      <c r="X5451" s="29" t="n"/>
      <c r="Y5451" s="29" t="n"/>
    </row>
    <row r="5452" ht="15.75" customHeight="1">
      <c r="B5452" s="32" t="inlineStr">
        <is>
          <t>2.1</t>
        </is>
      </c>
      <c r="C5452" s="32" t="n">
        <v>8714199</v>
      </c>
      <c r="D5452" s="59" t="inlineStr">
        <is>
          <t>CAMBIO DE BARRA ESTABILIZADORA DELANTERA</t>
        </is>
      </c>
      <c r="E5452" s="34" t="inlineStr">
        <is>
          <t>cambio de barra estabilizadora delantera</t>
        </is>
      </c>
      <c r="F5452" s="32" t="inlineStr">
        <is>
          <t>Unidad</t>
        </is>
      </c>
      <c r="G5452" s="35" t="inlineStr">
        <is>
          <t>suministro</t>
        </is>
      </c>
      <c r="H5452" s="159" t="n">
        <v>386378</v>
      </c>
      <c r="I5452" s="37" t="n">
        <v>158.91</v>
      </c>
      <c r="J5452" s="37" t="n">
        <v>151.76</v>
      </c>
      <c r="K5452" s="160">
        <f>H5452*(I5452/J5452)</f>
        <v/>
      </c>
      <c r="L5452" s="159" t="n">
        <v>458276.8659</v>
      </c>
      <c r="M5452" s="159" t="n">
        <v>444929</v>
      </c>
      <c r="N5452" s="159" t="n">
        <v>480523.32</v>
      </c>
      <c r="O5452" s="162">
        <f>MIN(K5452,L5452,M5452,N5452)</f>
        <v/>
      </c>
      <c r="P5452" s="162">
        <f>MAX(K5452,L5452,M5452,N5452)</f>
        <v/>
      </c>
      <c r="Q5452" s="162">
        <f>MEDIAN(K5452,L5452,M5452,N5452)</f>
        <v/>
      </c>
      <c r="R5452" s="162">
        <f>AVERAGE(K5452,L5452,M5452,N5452)</f>
        <v/>
      </c>
      <c r="S5452" s="162">
        <f>AVERAGE(O5452,Q5452)</f>
        <v/>
      </c>
      <c r="T5452" s="162">
        <f>AVERAGE(P5452,Q5452)</f>
        <v/>
      </c>
      <c r="U5452" s="41">
        <f>STDEVA(K5452,L5452,M5452,N5452)</f>
        <v/>
      </c>
      <c r="V5452" s="42">
        <f>U5452/Q5452</f>
        <v/>
      </c>
      <c r="W5452" s="43">
        <f>IF(X5452=O5452,"MENOR",IF(X5452=S5452,"PROM[MEN-MED]","PROMEDIO"))</f>
        <v/>
      </c>
      <c r="X5452" s="163">
        <f>IF(V5452&lt;=300%,O5452,IF(AND(V5452&gt;100%,V5452&lt;=150%),S5452,R5452))</f>
        <v/>
      </c>
      <c r="Y5452" s="162">
        <f>ROUND(X5452,0)</f>
        <v/>
      </c>
    </row>
    <row r="5453" ht="15.75" customHeight="1">
      <c r="B5453" s="32" t="inlineStr">
        <is>
          <t>2.2</t>
        </is>
      </c>
      <c r="C5453" s="32" t="n">
        <v>8714199</v>
      </c>
      <c r="D5453" s="59" t="inlineStr">
        <is>
          <t>CAMBIO DE BARRA ESTABILIZADORA TRASERA</t>
        </is>
      </c>
      <c r="E5453" s="34" t="inlineStr">
        <is>
          <t>cambio de barra estabilizadora trasera</t>
        </is>
      </c>
      <c r="F5453" s="32" t="inlineStr">
        <is>
          <t>Unidad</t>
        </is>
      </c>
      <c r="G5453" s="35" t="inlineStr">
        <is>
          <t>suministro</t>
        </is>
      </c>
      <c r="H5453" s="159" t="n">
        <v>386378</v>
      </c>
      <c r="I5453" s="37" t="n">
        <v>158.91</v>
      </c>
      <c r="J5453" s="37" t="n">
        <v>151.76</v>
      </c>
      <c r="K5453" s="160">
        <f>H5453*(I5453/J5453)</f>
        <v/>
      </c>
      <c r="L5453" s="159" t="n">
        <v>514160.5511</v>
      </c>
      <c r="M5453" s="159" t="n">
        <v>499185</v>
      </c>
      <c r="N5453" s="159" t="n">
        <v>539119.8</v>
      </c>
      <c r="O5453" s="162">
        <f>MIN(K5453,L5453,M5453,N5453)</f>
        <v/>
      </c>
      <c r="P5453" s="162">
        <f>MAX(K5453,L5453,M5453,N5453)</f>
        <v/>
      </c>
      <c r="Q5453" s="162">
        <f>MEDIAN(K5453,L5453,M5453,N5453)</f>
        <v/>
      </c>
      <c r="R5453" s="162">
        <f>AVERAGE(K5453,L5453,M5453,N5453)</f>
        <v/>
      </c>
      <c r="S5453" s="162">
        <f>AVERAGE(O5453,Q5453)</f>
        <v/>
      </c>
      <c r="T5453" s="162">
        <f>AVERAGE(P5453,Q5453)</f>
        <v/>
      </c>
      <c r="U5453" s="41">
        <f>STDEVA(K5453,L5453,M5453,N5453)</f>
        <v/>
      </c>
      <c r="V5453" s="42">
        <f>U5453/Q5453</f>
        <v/>
      </c>
      <c r="W5453" s="43">
        <f>IF(X5453=O5453,"MENOR",IF(X5453=S5453,"PROM[MEN-MED]","PROMEDIO"))</f>
        <v/>
      </c>
      <c r="X5453" s="163">
        <f>IF(V5453&lt;=300%,O5453,IF(AND(V5453&gt;100%,V5453&lt;=150%),S5453,R5453))</f>
        <v/>
      </c>
      <c r="Y5453" s="162">
        <f>ROUND(X5453,0)</f>
        <v/>
      </c>
    </row>
    <row r="5454" ht="15.75" customHeight="1">
      <c r="B5454" s="32" t="inlineStr">
        <is>
          <t>2.3</t>
        </is>
      </c>
      <c r="C5454" s="32" t="n">
        <v>8714199</v>
      </c>
      <c r="D5454" s="59" t="inlineStr">
        <is>
          <t>CAMBIO DE JUEGO AMORTIGUADOR DELANTEROS</t>
        </is>
      </c>
      <c r="E5454" s="34" t="inlineStr">
        <is>
          <t>cambio de juego amortiguador delanteros</t>
        </is>
      </c>
      <c r="F5454" s="32" t="inlineStr">
        <is>
          <t>Juego</t>
        </is>
      </c>
      <c r="G5454" s="35" t="inlineStr">
        <is>
          <t>suministro</t>
        </is>
      </c>
      <c r="H5454" s="159" t="n">
        <v>772757</v>
      </c>
      <c r="I5454" s="37" t="n">
        <v>158.91</v>
      </c>
      <c r="J5454" s="37" t="n">
        <v>151.76</v>
      </c>
      <c r="K5454" s="160">
        <f>H5454*(I5454/J5454)</f>
        <v/>
      </c>
      <c r="L5454" s="159" t="n">
        <v>989878.414</v>
      </c>
      <c r="M5454" s="159" t="n">
        <v>961047</v>
      </c>
      <c r="N5454" s="159" t="n">
        <v>1037930.76</v>
      </c>
      <c r="O5454" s="162">
        <f>MIN(K5454,L5454,M5454,N5454)</f>
        <v/>
      </c>
      <c r="P5454" s="162">
        <f>MAX(K5454,L5454,M5454,N5454)</f>
        <v/>
      </c>
      <c r="Q5454" s="162">
        <f>MEDIAN(K5454,L5454,M5454,N5454)</f>
        <v/>
      </c>
      <c r="R5454" s="162">
        <f>AVERAGE(K5454,L5454,M5454,N5454)</f>
        <v/>
      </c>
      <c r="S5454" s="162">
        <f>AVERAGE(O5454,Q5454)</f>
        <v/>
      </c>
      <c r="T5454" s="162">
        <f>AVERAGE(P5454,Q5454)</f>
        <v/>
      </c>
      <c r="U5454" s="41">
        <f>STDEVA(K5454,L5454,M5454,N5454)</f>
        <v/>
      </c>
      <c r="V5454" s="42">
        <f>U5454/Q5454</f>
        <v/>
      </c>
      <c r="W5454" s="43">
        <f>IF(X5454=O5454,"MENOR",IF(X5454=S5454,"PROM[MEN-MED]","PROMEDIO"))</f>
        <v/>
      </c>
      <c r="X5454" s="163">
        <f>IF(V5454&lt;=300%,O5454,IF(AND(V5454&gt;100%,V5454&lt;=150%),S5454,R5454))</f>
        <v/>
      </c>
      <c r="Y5454" s="162">
        <f>ROUND(X5454,0)</f>
        <v/>
      </c>
    </row>
    <row r="5455" ht="15.75" customHeight="1">
      <c r="B5455" s="32" t="inlineStr">
        <is>
          <t>2.4</t>
        </is>
      </c>
      <c r="C5455" s="32" t="n">
        <v>8714199</v>
      </c>
      <c r="D5455" s="59" t="inlineStr">
        <is>
          <t>CAMBIO DE JUEGO AMORTIGUADORES TRASEROS</t>
        </is>
      </c>
      <c r="E5455" s="34" t="inlineStr">
        <is>
          <t>cambio de juego amortiguadores traseros</t>
        </is>
      </c>
      <c r="F5455" s="32" t="inlineStr">
        <is>
          <t>Juego</t>
        </is>
      </c>
      <c r="G5455" s="35" t="inlineStr">
        <is>
          <t>suministro</t>
        </is>
      </c>
      <c r="H5455" s="159" t="n">
        <v>515171</v>
      </c>
      <c r="I5455" s="37" t="n">
        <v>158.91</v>
      </c>
      <c r="J5455" s="37" t="n">
        <v>151.76</v>
      </c>
      <c r="K5455" s="160">
        <f>H5455*(I5455/J5455)</f>
        <v/>
      </c>
      <c r="L5455" s="159" t="n">
        <v>824898.1587</v>
      </c>
      <c r="M5455" s="159" t="n">
        <v>800872</v>
      </c>
      <c r="N5455" s="159" t="n">
        <v>864941.76</v>
      </c>
      <c r="O5455" s="162">
        <f>MIN(K5455,L5455,M5455,N5455)</f>
        <v/>
      </c>
      <c r="P5455" s="162">
        <f>MAX(K5455,L5455,M5455,N5455)</f>
        <v/>
      </c>
      <c r="Q5455" s="162">
        <f>MEDIAN(K5455,L5455,M5455,N5455)</f>
        <v/>
      </c>
      <c r="R5455" s="162">
        <f>AVERAGE(K5455,L5455,M5455,N5455)</f>
        <v/>
      </c>
      <c r="S5455" s="162">
        <f>AVERAGE(O5455,Q5455)</f>
        <v/>
      </c>
      <c r="T5455" s="162">
        <f>AVERAGE(P5455,Q5455)</f>
        <v/>
      </c>
      <c r="U5455" s="41">
        <f>STDEVA(K5455,L5455,M5455,N5455)</f>
        <v/>
      </c>
      <c r="V5455" s="42">
        <f>U5455/Q5455</f>
        <v/>
      </c>
      <c r="W5455" s="43">
        <f>IF(X5455=O5455,"MENOR",IF(X5455=S5455,"PROM[MEN-MED]","PROMEDIO"))</f>
        <v/>
      </c>
      <c r="X5455" s="163">
        <f>IF(V5455&lt;=300%,O5455,IF(AND(V5455&gt;100%,V5455&lt;=150%),S5455,R5455))</f>
        <v/>
      </c>
      <c r="Y5455" s="162">
        <f>ROUND(X5455,0)</f>
        <v/>
      </c>
    </row>
    <row r="5456" ht="15.75" customHeight="1">
      <c r="B5456" s="32" t="inlineStr">
        <is>
          <t>2.5</t>
        </is>
      </c>
      <c r="C5456" s="32" t="n">
        <v>8714199</v>
      </c>
      <c r="D5456" s="59" t="inlineStr">
        <is>
          <t>CAMBIO DE JUEGO BIELETAS (MUÑECOS) ESTABILIZADORA DELANTERA</t>
        </is>
      </c>
      <c r="E5456" s="34" t="inlineStr">
        <is>
          <t>cambio de juego bieletas (muñecos) estabilizadora delantera</t>
        </is>
      </c>
      <c r="F5456" s="32" t="inlineStr">
        <is>
          <t>Juego</t>
        </is>
      </c>
      <c r="G5456" s="35" t="inlineStr">
        <is>
          <t>suministro</t>
        </is>
      </c>
      <c r="H5456" s="159" t="n">
        <v>386378</v>
      </c>
      <c r="I5456" s="37" t="n">
        <v>158.91</v>
      </c>
      <c r="J5456" s="37" t="n">
        <v>151.76</v>
      </c>
      <c r="K5456" s="160">
        <f>H5456*(I5456/J5456)</f>
        <v/>
      </c>
      <c r="L5456" s="159" t="n">
        <v>514160.5511</v>
      </c>
      <c r="M5456" s="159" t="n">
        <v>499185</v>
      </c>
      <c r="N5456" s="159" t="n">
        <v>539119.8</v>
      </c>
      <c r="O5456" s="162">
        <f>MIN(K5456,L5456,M5456,N5456)</f>
        <v/>
      </c>
      <c r="P5456" s="162">
        <f>MAX(K5456,L5456,M5456,N5456)</f>
        <v/>
      </c>
      <c r="Q5456" s="162">
        <f>MEDIAN(K5456,L5456,M5456,N5456)</f>
        <v/>
      </c>
      <c r="R5456" s="162">
        <f>AVERAGE(K5456,L5456,M5456,N5456)</f>
        <v/>
      </c>
      <c r="S5456" s="162">
        <f>AVERAGE(O5456,Q5456)</f>
        <v/>
      </c>
      <c r="T5456" s="162">
        <f>AVERAGE(P5456,Q5456)</f>
        <v/>
      </c>
      <c r="U5456" s="41">
        <f>STDEVA(K5456,L5456,M5456,N5456)</f>
        <v/>
      </c>
      <c r="V5456" s="42">
        <f>U5456/Q5456</f>
        <v/>
      </c>
      <c r="W5456" s="43">
        <f>IF(X5456=O5456,"MENOR",IF(X5456=S5456,"PROM[MEN-MED]","PROMEDIO"))</f>
        <v/>
      </c>
      <c r="X5456" s="163">
        <f>IF(V5456&lt;=300%,O5456,IF(AND(V5456&gt;100%,V5456&lt;=150%),S5456,R5456))</f>
        <v/>
      </c>
      <c r="Y5456" s="162">
        <f>ROUND(X5456,0)</f>
        <v/>
      </c>
    </row>
    <row r="5457" ht="15.75" customHeight="1">
      <c r="B5457" s="32" t="inlineStr">
        <is>
          <t>2.6</t>
        </is>
      </c>
      <c r="C5457" s="32" t="n">
        <v>8714199</v>
      </c>
      <c r="D5457" s="59" t="inlineStr">
        <is>
          <t>CAMBIO DE JUEGO BIELETAS (MUÑECOS) ESTABILIZADORA TRASERA</t>
        </is>
      </c>
      <c r="E5457" s="34" t="inlineStr">
        <is>
          <t>cambio de juego bieletas (muñecos) estabilizadora trasera</t>
        </is>
      </c>
      <c r="F5457" s="32" t="inlineStr">
        <is>
          <t>Juego</t>
        </is>
      </c>
      <c r="G5457" s="35" t="inlineStr">
        <is>
          <t>suministro</t>
        </is>
      </c>
      <c r="H5457" s="159" t="n">
        <v>386378</v>
      </c>
      <c r="I5457" s="37" t="n">
        <v>158.91</v>
      </c>
      <c r="J5457" s="37" t="n">
        <v>151.76</v>
      </c>
      <c r="K5457" s="160">
        <f>H5457*(I5457/J5457)</f>
        <v/>
      </c>
      <c r="L5457" s="159" t="n">
        <v>504549.6232</v>
      </c>
      <c r="M5457" s="159" t="n">
        <v>489854</v>
      </c>
      <c r="N5457" s="159" t="n">
        <v>529042.3199999999</v>
      </c>
      <c r="O5457" s="162">
        <f>MIN(K5457,L5457,M5457,N5457)</f>
        <v/>
      </c>
      <c r="P5457" s="162">
        <f>MAX(K5457,L5457,M5457,N5457)</f>
        <v/>
      </c>
      <c r="Q5457" s="162">
        <f>MEDIAN(K5457,L5457,M5457,N5457)</f>
        <v/>
      </c>
      <c r="R5457" s="162">
        <f>AVERAGE(K5457,L5457,M5457,N5457)</f>
        <v/>
      </c>
      <c r="S5457" s="162">
        <f>AVERAGE(O5457,Q5457)</f>
        <v/>
      </c>
      <c r="T5457" s="162">
        <f>AVERAGE(P5457,Q5457)</f>
        <v/>
      </c>
      <c r="U5457" s="41">
        <f>STDEVA(K5457,L5457,M5457,N5457)</f>
        <v/>
      </c>
      <c r="V5457" s="42">
        <f>U5457/Q5457</f>
        <v/>
      </c>
      <c r="W5457" s="43">
        <f>IF(X5457=O5457,"MENOR",IF(X5457=S5457,"PROM[MEN-MED]","PROMEDIO"))</f>
        <v/>
      </c>
      <c r="X5457" s="163">
        <f>IF(V5457&lt;=300%,O5457,IF(AND(V5457&gt;100%,V5457&lt;=150%),S5457,R5457))</f>
        <v/>
      </c>
      <c r="Y5457" s="162">
        <f>ROUND(X5457,0)</f>
        <v/>
      </c>
    </row>
    <row r="5458" ht="15.75" customHeight="1">
      <c r="B5458" s="32" t="inlineStr">
        <is>
          <t>2.7</t>
        </is>
      </c>
      <c r="C5458" s="32" t="n">
        <v>8714199</v>
      </c>
      <c r="D5458" s="59" t="inlineStr">
        <is>
          <t>CAMBIO DE JUEGO BUJES CENTRALES BARRA ESTABILIZADORA DELANTERA</t>
        </is>
      </c>
      <c r="E5458" s="34" t="inlineStr">
        <is>
          <t>cambio de juego bujes centrales barra estabilizadora delantera</t>
        </is>
      </c>
      <c r="F5458" s="32" t="inlineStr">
        <is>
          <t>Juego</t>
        </is>
      </c>
      <c r="G5458" s="35" t="inlineStr">
        <is>
          <t>suministro</t>
        </is>
      </c>
      <c r="H5458" s="159" t="n">
        <v>386378</v>
      </c>
      <c r="I5458" s="37" t="n">
        <v>158.91</v>
      </c>
      <c r="J5458" s="37" t="n">
        <v>151.76</v>
      </c>
      <c r="K5458" s="160">
        <f>H5458*(I5458/J5458)</f>
        <v/>
      </c>
      <c r="L5458" s="159" t="n">
        <v>494938.6953</v>
      </c>
      <c r="M5458" s="159" t="n">
        <v>480523</v>
      </c>
      <c r="N5458" s="159" t="n">
        <v>518964.84</v>
      </c>
      <c r="O5458" s="162">
        <f>MIN(K5458,L5458,M5458,N5458)</f>
        <v/>
      </c>
      <c r="P5458" s="162">
        <f>MAX(K5458,L5458,M5458,N5458)</f>
        <v/>
      </c>
      <c r="Q5458" s="162">
        <f>MEDIAN(K5458,L5458,M5458,N5458)</f>
        <v/>
      </c>
      <c r="R5458" s="162">
        <f>AVERAGE(K5458,L5458,M5458,N5458)</f>
        <v/>
      </c>
      <c r="S5458" s="162">
        <f>AVERAGE(O5458,Q5458)</f>
        <v/>
      </c>
      <c r="T5458" s="162">
        <f>AVERAGE(P5458,Q5458)</f>
        <v/>
      </c>
      <c r="U5458" s="41">
        <f>STDEVA(K5458,L5458,M5458,N5458)</f>
        <v/>
      </c>
      <c r="V5458" s="42">
        <f>U5458/Q5458</f>
        <v/>
      </c>
      <c r="W5458" s="43">
        <f>IF(X5458=O5458,"MENOR",IF(X5458=S5458,"PROM[MEN-MED]","PROMEDIO"))</f>
        <v/>
      </c>
      <c r="X5458" s="163">
        <f>IF(V5458&lt;=300%,O5458,IF(AND(V5458&gt;100%,V5458&lt;=150%),S5458,R5458))</f>
        <v/>
      </c>
      <c r="Y5458" s="162">
        <f>ROUND(X5458,0)</f>
        <v/>
      </c>
    </row>
    <row r="5459" ht="15.75" customHeight="1">
      <c r="B5459" s="32" t="inlineStr">
        <is>
          <t>2.8</t>
        </is>
      </c>
      <c r="C5459" s="32" t="n">
        <v>8714199</v>
      </c>
      <c r="D5459" s="59" t="inlineStr">
        <is>
          <t>CAMBIO DE JUEGO BUJES CENTRALES BARRA ESTABILIZADORA TRASERA</t>
        </is>
      </c>
      <c r="E5459" s="34" t="inlineStr">
        <is>
          <t>cambio de juego bujes centrales barra estabilizadora trasera</t>
        </is>
      </c>
      <c r="F5459" s="32" t="inlineStr">
        <is>
          <t>Juego</t>
        </is>
      </c>
      <c r="G5459" s="35" t="inlineStr">
        <is>
          <t>suministro</t>
        </is>
      </c>
      <c r="H5459" s="159" t="n">
        <v>410372</v>
      </c>
      <c r="I5459" s="37" t="n">
        <v>158.91</v>
      </c>
      <c r="J5459" s="37" t="n">
        <v>151.76</v>
      </c>
      <c r="K5459" s="160">
        <f>H5459*(I5459/J5459)</f>
        <v/>
      </c>
      <c r="L5459" s="159" t="n">
        <v>499744.665</v>
      </c>
      <c r="M5459" s="159" t="n">
        <v>485189</v>
      </c>
      <c r="N5459" s="159" t="n">
        <v>524004.12</v>
      </c>
      <c r="O5459" s="162">
        <f>MIN(K5459,L5459,M5459,N5459)</f>
        <v/>
      </c>
      <c r="P5459" s="162">
        <f>MAX(K5459,L5459,M5459,N5459)</f>
        <v/>
      </c>
      <c r="Q5459" s="162">
        <f>MEDIAN(K5459,L5459,M5459,N5459)</f>
        <v/>
      </c>
      <c r="R5459" s="162">
        <f>AVERAGE(K5459,L5459,M5459,N5459)</f>
        <v/>
      </c>
      <c r="S5459" s="162">
        <f>AVERAGE(O5459,Q5459)</f>
        <v/>
      </c>
      <c r="T5459" s="162">
        <f>AVERAGE(P5459,Q5459)</f>
        <v/>
      </c>
      <c r="U5459" s="41">
        <f>STDEVA(K5459,L5459,M5459,N5459)</f>
        <v/>
      </c>
      <c r="V5459" s="42">
        <f>U5459/Q5459</f>
        <v/>
      </c>
      <c r="W5459" s="43">
        <f>IF(X5459=O5459,"MENOR",IF(X5459=S5459,"PROM[MEN-MED]","PROMEDIO"))</f>
        <v/>
      </c>
      <c r="X5459" s="163">
        <f>IF(V5459&lt;=300%,O5459,IF(AND(V5459&gt;100%,V5459&lt;=150%),S5459,R5459))</f>
        <v/>
      </c>
      <c r="Y5459" s="162">
        <f>ROUND(X5459,0)</f>
        <v/>
      </c>
    </row>
    <row r="5460" ht="15.75" customHeight="1">
      <c r="B5460" s="32" t="inlineStr">
        <is>
          <t>2.9</t>
        </is>
      </c>
      <c r="C5460" s="32" t="n">
        <v>8714199</v>
      </c>
      <c r="D5460" s="59" t="inlineStr">
        <is>
          <t>CAMBIO DE JUEGO BUJES DE TIJERA INFERIOR</t>
        </is>
      </c>
      <c r="E5460" s="34" t="inlineStr">
        <is>
          <t>cambio de juego bujes de tijera inferior</t>
        </is>
      </c>
      <c r="F5460" s="32" t="inlineStr">
        <is>
          <t>Unidad</t>
        </is>
      </c>
      <c r="G5460" s="35" t="inlineStr">
        <is>
          <t>suministro</t>
        </is>
      </c>
      <c r="H5460" s="159" t="n">
        <v>540379</v>
      </c>
      <c r="I5460" s="37" t="n">
        <v>158.91</v>
      </c>
      <c r="J5460" s="37" t="n">
        <v>151.76</v>
      </c>
      <c r="K5460" s="160">
        <f>H5460*(I5460/J5460)</f>
        <v/>
      </c>
      <c r="L5460" s="159" t="n">
        <v>666325.5416999999</v>
      </c>
      <c r="M5460" s="159" t="n">
        <v>646918</v>
      </c>
      <c r="N5460" s="159" t="n">
        <v>698671.4399999999</v>
      </c>
      <c r="O5460" s="162">
        <f>MIN(K5460,L5460,M5460,N5460)</f>
        <v/>
      </c>
      <c r="P5460" s="162">
        <f>MAX(K5460,L5460,M5460,N5460)</f>
        <v/>
      </c>
      <c r="Q5460" s="162">
        <f>MEDIAN(K5460,L5460,M5460,N5460)</f>
        <v/>
      </c>
      <c r="R5460" s="162">
        <f>AVERAGE(K5460,L5460,M5460,N5460)</f>
        <v/>
      </c>
      <c r="S5460" s="162">
        <f>AVERAGE(O5460,Q5460)</f>
        <v/>
      </c>
      <c r="T5460" s="162">
        <f>AVERAGE(P5460,Q5460)</f>
        <v/>
      </c>
      <c r="U5460" s="41">
        <f>STDEVA(K5460,L5460,M5460,N5460)</f>
        <v/>
      </c>
      <c r="V5460" s="42">
        <f>U5460/Q5460</f>
        <v/>
      </c>
      <c r="W5460" s="43">
        <f>IF(X5460=O5460,"MENOR",IF(X5460=S5460,"PROM[MEN-MED]","PROMEDIO"))</f>
        <v/>
      </c>
      <c r="X5460" s="163">
        <f>IF(V5460&lt;=300%,O5460,IF(AND(V5460&gt;100%,V5460&lt;=150%),S5460,R5460))</f>
        <v/>
      </c>
      <c r="Y5460" s="162">
        <f>ROUND(X5460,0)</f>
        <v/>
      </c>
    </row>
    <row r="5461" ht="15.75" customHeight="1">
      <c r="B5461" s="32" t="inlineStr">
        <is>
          <t>2.10</t>
        </is>
      </c>
      <c r="C5461" s="32" t="n">
        <v>8714199</v>
      </c>
      <c r="D5461" s="59" t="inlineStr">
        <is>
          <t>CAMBIO DE JUEGO BUJES DE TIJERA SUPERIOR</t>
        </is>
      </c>
      <c r="E5461" s="34" t="inlineStr">
        <is>
          <t>cambio de juego bujes de tijera superior</t>
        </is>
      </c>
      <c r="F5461" s="32" t="inlineStr">
        <is>
          <t>Unidad</t>
        </is>
      </c>
      <c r="G5461" s="35" t="inlineStr">
        <is>
          <t>suministro</t>
        </is>
      </c>
      <c r="H5461" s="159" t="n">
        <v>540379</v>
      </c>
      <c r="I5461" s="37" t="n">
        <v>158.91</v>
      </c>
      <c r="J5461" s="37" t="n">
        <v>151.76</v>
      </c>
      <c r="K5461" s="160">
        <f>H5461*(I5461/J5461)</f>
        <v/>
      </c>
      <c r="L5461" s="159" t="n">
        <v>672733.1681</v>
      </c>
      <c r="M5461" s="159" t="n">
        <v>653139</v>
      </c>
      <c r="N5461" s="159" t="n">
        <v>705390.12</v>
      </c>
      <c r="O5461" s="162">
        <f>MIN(K5461,L5461,M5461,N5461)</f>
        <v/>
      </c>
      <c r="P5461" s="162">
        <f>MAX(K5461,L5461,M5461,N5461)</f>
        <v/>
      </c>
      <c r="Q5461" s="162">
        <f>MEDIAN(K5461,L5461,M5461,N5461)</f>
        <v/>
      </c>
      <c r="R5461" s="162">
        <f>AVERAGE(K5461,L5461,M5461,N5461)</f>
        <v/>
      </c>
      <c r="S5461" s="162">
        <f>AVERAGE(O5461,Q5461)</f>
        <v/>
      </c>
      <c r="T5461" s="162">
        <f>AVERAGE(P5461,Q5461)</f>
        <v/>
      </c>
      <c r="U5461" s="41">
        <f>STDEVA(K5461,L5461,M5461,N5461)</f>
        <v/>
      </c>
      <c r="V5461" s="42">
        <f>U5461/Q5461</f>
        <v/>
      </c>
      <c r="W5461" s="43">
        <f>IF(X5461=O5461,"MENOR",IF(X5461=S5461,"PROM[MEN-MED]","PROMEDIO"))</f>
        <v/>
      </c>
      <c r="X5461" s="163">
        <f>IF(V5461&lt;=300%,O5461,IF(AND(V5461&gt;100%,V5461&lt;=150%),S5461,R5461))</f>
        <v/>
      </c>
      <c r="Y5461" s="162">
        <f>ROUND(X5461,0)</f>
        <v/>
      </c>
    </row>
    <row r="5462" ht="15.75" customHeight="1">
      <c r="B5462" s="32" t="inlineStr">
        <is>
          <t>2.11</t>
        </is>
      </c>
      <c r="C5462" s="32" t="n">
        <v>8714199</v>
      </c>
      <c r="D5462" s="59" t="inlineStr">
        <is>
          <t>CAMBIO DE ROTULA INFERIOR</t>
        </is>
      </c>
      <c r="E5462" s="34" t="inlineStr">
        <is>
          <t>cambio de rotula inferior</t>
        </is>
      </c>
      <c r="F5462" s="32" t="inlineStr">
        <is>
          <t>Unidad</t>
        </is>
      </c>
      <c r="G5462" s="35" t="inlineStr">
        <is>
          <t>suministro</t>
        </is>
      </c>
      <c r="H5462" s="159" t="n">
        <v>540379</v>
      </c>
      <c r="I5462" s="37" t="n">
        <v>158.91</v>
      </c>
      <c r="J5462" s="37" t="n">
        <v>151.76</v>
      </c>
      <c r="K5462" s="160">
        <f>H5462*(I5462/J5462)</f>
        <v/>
      </c>
      <c r="L5462" s="159" t="n">
        <v>685546.3741</v>
      </c>
      <c r="M5462" s="159" t="n">
        <v>665579</v>
      </c>
      <c r="N5462" s="159" t="n">
        <v>718825.3199999999</v>
      </c>
      <c r="O5462" s="162">
        <f>MIN(K5462,L5462,M5462,N5462)</f>
        <v/>
      </c>
      <c r="P5462" s="162">
        <f>MAX(K5462,L5462,M5462,N5462)</f>
        <v/>
      </c>
      <c r="Q5462" s="162">
        <f>MEDIAN(K5462,L5462,M5462,N5462)</f>
        <v/>
      </c>
      <c r="R5462" s="162">
        <f>AVERAGE(K5462,L5462,M5462,N5462)</f>
        <v/>
      </c>
      <c r="S5462" s="162">
        <f>AVERAGE(O5462,Q5462)</f>
        <v/>
      </c>
      <c r="T5462" s="162">
        <f>AVERAGE(P5462,Q5462)</f>
        <v/>
      </c>
      <c r="U5462" s="41">
        <f>STDEVA(K5462,L5462,M5462,N5462)</f>
        <v/>
      </c>
      <c r="V5462" s="42">
        <f>U5462/Q5462</f>
        <v/>
      </c>
      <c r="W5462" s="43">
        <f>IF(X5462=O5462,"MENOR",IF(X5462=S5462,"PROM[MEN-MED]","PROMEDIO"))</f>
        <v/>
      </c>
      <c r="X5462" s="163">
        <f>IF(V5462&lt;=300%,O5462,IF(AND(V5462&gt;100%,V5462&lt;=150%),S5462,R5462))</f>
        <v/>
      </c>
      <c r="Y5462" s="162">
        <f>ROUND(X5462,0)</f>
        <v/>
      </c>
    </row>
    <row r="5463" ht="15.75" customHeight="1">
      <c r="B5463" s="32" t="inlineStr">
        <is>
          <t>2.12</t>
        </is>
      </c>
      <c r="C5463" s="32" t="n">
        <v>8714199</v>
      </c>
      <c r="D5463" s="59" t="inlineStr">
        <is>
          <t>CAMBIO DE ROTULA SUPERIOR</t>
        </is>
      </c>
      <c r="E5463" s="34" t="inlineStr">
        <is>
          <t>cambio de rotula superior</t>
        </is>
      </c>
      <c r="F5463" s="32" t="inlineStr">
        <is>
          <t>Unidad</t>
        </is>
      </c>
      <c r="G5463" s="35" t="inlineStr">
        <is>
          <t>suministro</t>
        </is>
      </c>
      <c r="H5463" s="159" t="n">
        <v>540379</v>
      </c>
      <c r="I5463" s="37" t="n">
        <v>158.91</v>
      </c>
      <c r="J5463" s="37" t="n">
        <v>151.76</v>
      </c>
      <c r="K5463" s="160">
        <f>H5463*(I5463/J5463)</f>
        <v/>
      </c>
      <c r="L5463" s="159" t="n">
        <v>666325.5416999999</v>
      </c>
      <c r="M5463" s="159" t="n">
        <v>646918</v>
      </c>
      <c r="N5463" s="159" t="n">
        <v>698671.4399999999</v>
      </c>
      <c r="O5463" s="162">
        <f>MIN(K5463,L5463,M5463,N5463)</f>
        <v/>
      </c>
      <c r="P5463" s="162">
        <f>MAX(K5463,L5463,M5463,N5463)</f>
        <v/>
      </c>
      <c r="Q5463" s="162">
        <f>MEDIAN(K5463,L5463,M5463,N5463)</f>
        <v/>
      </c>
      <c r="R5463" s="162">
        <f>AVERAGE(K5463,L5463,M5463,N5463)</f>
        <v/>
      </c>
      <c r="S5463" s="162">
        <f>AVERAGE(O5463,Q5463)</f>
        <v/>
      </c>
      <c r="T5463" s="162">
        <f>AVERAGE(P5463,Q5463)</f>
        <v/>
      </c>
      <c r="U5463" s="41">
        <f>STDEVA(K5463,L5463,M5463,N5463)</f>
        <v/>
      </c>
      <c r="V5463" s="42">
        <f>U5463/Q5463</f>
        <v/>
      </c>
      <c r="W5463" s="43">
        <f>IF(X5463=O5463,"MENOR",IF(X5463=S5463,"PROM[MEN-MED]","PROMEDIO"))</f>
        <v/>
      </c>
      <c r="X5463" s="163">
        <f>IF(V5463&lt;=300%,O5463,IF(AND(V5463&gt;100%,V5463&lt;=150%),S5463,R5463))</f>
        <v/>
      </c>
      <c r="Y5463" s="162">
        <f>ROUND(X5463,0)</f>
        <v/>
      </c>
    </row>
    <row r="5464" ht="15.75" customHeight="1">
      <c r="B5464" s="32" t="inlineStr">
        <is>
          <t>2.13</t>
        </is>
      </c>
      <c r="C5464" s="32" t="n">
        <v>8714199</v>
      </c>
      <c r="D5464" s="59" t="inlineStr">
        <is>
          <t>CAMBIO DE TIJERA INFERIOR</t>
        </is>
      </c>
      <c r="E5464" s="34" t="inlineStr">
        <is>
          <t>cambio de tijera inferior</t>
        </is>
      </c>
      <c r="F5464" s="32" t="inlineStr">
        <is>
          <t>Unidad</t>
        </is>
      </c>
      <c r="G5464" s="35" t="inlineStr">
        <is>
          <t>suministro</t>
        </is>
      </c>
      <c r="H5464" s="159" t="n">
        <v>515171</v>
      </c>
      <c r="I5464" s="37" t="n">
        <v>158.91</v>
      </c>
      <c r="J5464" s="37" t="n">
        <v>151.76</v>
      </c>
      <c r="K5464" s="160">
        <f>H5464*(I5464/J5464)</f>
        <v/>
      </c>
      <c r="L5464" s="159" t="n">
        <v>685546.3741</v>
      </c>
      <c r="M5464" s="159" t="n">
        <v>665579</v>
      </c>
      <c r="N5464" s="159" t="n">
        <v>718825.3199999999</v>
      </c>
      <c r="O5464" s="162">
        <f>MIN(K5464,L5464,M5464,N5464)</f>
        <v/>
      </c>
      <c r="P5464" s="162">
        <f>MAX(K5464,L5464,M5464,N5464)</f>
        <v/>
      </c>
      <c r="Q5464" s="162">
        <f>MEDIAN(K5464,L5464,M5464,N5464)</f>
        <v/>
      </c>
      <c r="R5464" s="162">
        <f>AVERAGE(K5464,L5464,M5464,N5464)</f>
        <v/>
      </c>
      <c r="S5464" s="162">
        <f>AVERAGE(O5464,Q5464)</f>
        <v/>
      </c>
      <c r="T5464" s="162">
        <f>AVERAGE(P5464,Q5464)</f>
        <v/>
      </c>
      <c r="U5464" s="41">
        <f>STDEVA(K5464,L5464,M5464,N5464)</f>
        <v/>
      </c>
      <c r="V5464" s="42">
        <f>U5464/Q5464</f>
        <v/>
      </c>
      <c r="W5464" s="43">
        <f>IF(X5464=O5464,"MENOR",IF(X5464=S5464,"PROM[MEN-MED]","PROMEDIO"))</f>
        <v/>
      </c>
      <c r="X5464" s="163">
        <f>IF(V5464&lt;=300%,O5464,IF(AND(V5464&gt;100%,V5464&lt;=150%),S5464,R5464))</f>
        <v/>
      </c>
      <c r="Y5464" s="162">
        <f>ROUND(X5464,0)</f>
        <v/>
      </c>
    </row>
    <row r="5465" ht="15.75" customHeight="1">
      <c r="B5465" s="32" t="inlineStr">
        <is>
          <t>2.14</t>
        </is>
      </c>
      <c r="C5465" s="32" t="n">
        <v>8714199</v>
      </c>
      <c r="D5465" s="59" t="inlineStr">
        <is>
          <t>CAMBIO DE TIJERA SUPERIOR</t>
        </is>
      </c>
      <c r="E5465" s="34" t="inlineStr">
        <is>
          <t>cambio de tijera superior</t>
        </is>
      </c>
      <c r="F5465" s="32" t="inlineStr">
        <is>
          <t>Unidad</t>
        </is>
      </c>
      <c r="G5465" s="35" t="inlineStr">
        <is>
          <t>suministro</t>
        </is>
      </c>
      <c r="H5465" s="159" t="n">
        <v>515171</v>
      </c>
      <c r="I5465" s="37" t="n">
        <v>158.91</v>
      </c>
      <c r="J5465" s="37" t="n">
        <v>151.76</v>
      </c>
      <c r="K5465" s="160">
        <f>H5465*(I5465/J5465)</f>
        <v/>
      </c>
      <c r="L5465" s="159" t="n">
        <v>659918.9387000001</v>
      </c>
      <c r="M5465" s="159" t="n">
        <v>640698</v>
      </c>
      <c r="N5465" s="159" t="n">
        <v>691953.84</v>
      </c>
      <c r="O5465" s="162">
        <f>MIN(K5465,L5465,M5465,N5465)</f>
        <v/>
      </c>
      <c r="P5465" s="162">
        <f>MAX(K5465,L5465,M5465,N5465)</f>
        <v/>
      </c>
      <c r="Q5465" s="162">
        <f>MEDIAN(K5465,L5465,M5465,N5465)</f>
        <v/>
      </c>
      <c r="R5465" s="162">
        <f>AVERAGE(K5465,L5465,M5465,N5465)</f>
        <v/>
      </c>
      <c r="S5465" s="162">
        <f>AVERAGE(O5465,Q5465)</f>
        <v/>
      </c>
      <c r="T5465" s="162">
        <f>AVERAGE(P5465,Q5465)</f>
        <v/>
      </c>
      <c r="U5465" s="41">
        <f>STDEVA(K5465,L5465,M5465,N5465)</f>
        <v/>
      </c>
      <c r="V5465" s="42">
        <f>U5465/Q5465</f>
        <v/>
      </c>
      <c r="W5465" s="43">
        <f>IF(X5465=O5465,"MENOR",IF(X5465=S5465,"PROM[MEN-MED]","PROMEDIO"))</f>
        <v/>
      </c>
      <c r="X5465" s="163">
        <f>IF(V5465&lt;=300%,O5465,IF(AND(V5465&gt;100%,V5465&lt;=150%),S5465,R5465))</f>
        <v/>
      </c>
      <c r="Y5465" s="162">
        <f>ROUND(X5465,0)</f>
        <v/>
      </c>
    </row>
    <row r="5466" ht="15.75" customHeight="1">
      <c r="B5466" s="26" t="inlineStr">
        <is>
          <t>3.</t>
        </is>
      </c>
      <c r="C5466" s="142" t="inlineStr">
        <is>
          <t>SISTEMA DE DIRECCIÓN</t>
        </is>
      </c>
      <c r="H5466" s="157" t="n"/>
      <c r="I5466" s="29" t="n"/>
      <c r="J5466" s="29" t="n"/>
      <c r="K5466" s="157" t="n"/>
      <c r="L5466" s="157" t="n"/>
      <c r="M5466" s="157" t="n"/>
      <c r="N5466" s="157" t="n"/>
      <c r="O5466" s="29" t="n"/>
      <c r="P5466" s="29" t="n"/>
      <c r="Q5466" s="29" t="n"/>
      <c r="R5466" s="29" t="n"/>
      <c r="S5466" s="29" t="n"/>
      <c r="T5466" s="29" t="n"/>
      <c r="U5466" s="29" t="n"/>
      <c r="V5466" s="75" t="n"/>
      <c r="W5466" s="29" t="n"/>
      <c r="X5466" s="29" t="n"/>
      <c r="Y5466" s="29" t="n"/>
    </row>
    <row r="5467" ht="15.75" customHeight="1">
      <c r="B5467" s="32" t="inlineStr">
        <is>
          <t>3.1</t>
        </is>
      </c>
      <c r="C5467" s="32" t="n">
        <v>8714199</v>
      </c>
      <c r="D5467" s="58" t="inlineStr">
        <is>
          <t>CAMBIO DE BOMBA HIDRÁULICA</t>
        </is>
      </c>
      <c r="E5467" s="56" t="inlineStr">
        <is>
          <t>cambio de bomba hidráulica</t>
        </is>
      </c>
      <c r="F5467" s="32" t="inlineStr">
        <is>
          <t>Unidad</t>
        </is>
      </c>
      <c r="G5467" s="35" t="inlineStr">
        <is>
          <t>suministro</t>
        </is>
      </c>
      <c r="H5467" s="162" t="n">
        <v>1030342</v>
      </c>
      <c r="I5467" s="37" t="n">
        <v>158.91</v>
      </c>
      <c r="J5467" s="37" t="n">
        <v>151.76</v>
      </c>
      <c r="K5467" s="160">
        <f>H5467*(I5467/J5467)</f>
        <v/>
      </c>
      <c r="L5467" s="159" t="n">
        <v>1358279.5422</v>
      </c>
      <c r="M5467" s="159" t="n">
        <v>1318718</v>
      </c>
      <c r="N5467" s="159" t="n">
        <v>1424215.44</v>
      </c>
      <c r="O5467" s="162">
        <f>MIN(K5467,L5467,M5467,N5467)</f>
        <v/>
      </c>
      <c r="P5467" s="162">
        <f>MAX(K5467,L5467,M5467,N5467)</f>
        <v/>
      </c>
      <c r="Q5467" s="162">
        <f>MEDIAN(K5467,L5467,M5467,N5467)</f>
        <v/>
      </c>
      <c r="R5467" s="162">
        <f>AVERAGE(K5467,L5467,M5467,N5467)</f>
        <v/>
      </c>
      <c r="S5467" s="162">
        <f>AVERAGE(O5467,Q5467)</f>
        <v/>
      </c>
      <c r="T5467" s="162">
        <f>AVERAGE(P5467,Q5467)</f>
        <v/>
      </c>
      <c r="U5467" s="41">
        <f>STDEVA(K5467,L5467,M5467,N5467)</f>
        <v/>
      </c>
      <c r="V5467" s="42">
        <f>U5467/Q5467</f>
        <v/>
      </c>
      <c r="W5467" s="43">
        <f>IF(X5467=O5467,"MENOR",IF(X5467=S5467,"PROM[MEN-MED]","PROMEDIO"))</f>
        <v/>
      </c>
      <c r="X5467" s="163">
        <f>IF(V5467&lt;=300%,O5467,IF(AND(V5467&gt;100%,V5467&lt;=150%),S5467,R5467))</f>
        <v/>
      </c>
      <c r="Y5467" s="162">
        <f>ROUND(X5467,0)</f>
        <v/>
      </c>
    </row>
    <row r="5468" ht="15.75" customHeight="1">
      <c r="B5468" s="32" t="inlineStr">
        <is>
          <t>3.2</t>
        </is>
      </c>
      <c r="C5468" s="32" t="n">
        <v>8714199</v>
      </c>
      <c r="D5468" s="59" t="inlineStr">
        <is>
          <t xml:space="preserve">CAMBIO DE JUEGO BRAZOS AXIALES </t>
        </is>
      </c>
      <c r="E5468" s="34" t="inlineStr">
        <is>
          <t xml:space="preserve">cambio de juego brazos axiales </t>
        </is>
      </c>
      <c r="F5468" s="32" t="inlineStr">
        <is>
          <t>Juego</t>
        </is>
      </c>
      <c r="G5468" s="35" t="inlineStr">
        <is>
          <t>suministro</t>
        </is>
      </c>
      <c r="H5468" s="162" t="n">
        <v>515171</v>
      </c>
      <c r="I5468" s="37" t="n">
        <v>158.91</v>
      </c>
      <c r="J5468" s="37" t="n">
        <v>151.76</v>
      </c>
      <c r="K5468" s="160">
        <f>H5468*(I5468/J5468)</f>
        <v/>
      </c>
      <c r="L5468" s="159" t="n">
        <v>659918.9387000001</v>
      </c>
      <c r="M5468" s="159" t="n">
        <v>640698</v>
      </c>
      <c r="N5468" s="159" t="n">
        <v>691953.84</v>
      </c>
      <c r="O5468" s="162">
        <f>MIN(K5468,L5468,M5468,N5468)</f>
        <v/>
      </c>
      <c r="P5468" s="162">
        <f>MAX(K5468,L5468,M5468,N5468)</f>
        <v/>
      </c>
      <c r="Q5468" s="162">
        <f>MEDIAN(K5468,L5468,M5468,N5468)</f>
        <v/>
      </c>
      <c r="R5468" s="162">
        <f>AVERAGE(K5468,L5468,M5468,N5468)</f>
        <v/>
      </c>
      <c r="S5468" s="162">
        <f>AVERAGE(O5468,Q5468)</f>
        <v/>
      </c>
      <c r="T5468" s="162">
        <f>AVERAGE(P5468,Q5468)</f>
        <v/>
      </c>
      <c r="U5468" s="41">
        <f>STDEVA(K5468,L5468,M5468,N5468)</f>
        <v/>
      </c>
      <c r="V5468" s="42">
        <f>U5468/Q5468</f>
        <v/>
      </c>
      <c r="W5468" s="43">
        <f>IF(X5468=O5468,"MENOR",IF(X5468=S5468,"PROM[MEN-MED]","PROMEDIO"))</f>
        <v/>
      </c>
      <c r="X5468" s="163">
        <f>IF(V5468&lt;=300%,O5468,IF(AND(V5468&gt;100%,V5468&lt;=150%),S5468,R5468))</f>
        <v/>
      </c>
      <c r="Y5468" s="162">
        <f>ROUND(X5468,0)</f>
        <v/>
      </c>
    </row>
    <row r="5469" ht="15.75" customHeight="1">
      <c r="B5469" s="32" t="inlineStr">
        <is>
          <t>3.3</t>
        </is>
      </c>
      <c r="C5469" s="32" t="n">
        <v>8714199</v>
      </c>
      <c r="D5469" s="58" t="inlineStr">
        <is>
          <t>CAMBIO DE CAJA DE DIRECCIÓN</t>
        </is>
      </c>
      <c r="E5469" s="56" t="inlineStr">
        <is>
          <t>cambio de caja de dirección</t>
        </is>
      </c>
      <c r="F5469" s="32" t="inlineStr">
        <is>
          <t>Unidad</t>
        </is>
      </c>
      <c r="G5469" s="35" t="inlineStr">
        <is>
          <t>suministro</t>
        </is>
      </c>
      <c r="H5469" s="162" t="n">
        <v>807882</v>
      </c>
      <c r="I5469" s="37" t="n">
        <v>158.91</v>
      </c>
      <c r="J5469" s="37" t="n">
        <v>151.76</v>
      </c>
      <c r="K5469" s="160">
        <f>H5469*(I5469/J5469)</f>
        <v/>
      </c>
      <c r="L5469" s="159" t="n">
        <v>2969635.2301</v>
      </c>
      <c r="M5469" s="159" t="n">
        <v>2883141</v>
      </c>
      <c r="N5469" s="159" t="n">
        <v>3113792.28</v>
      </c>
      <c r="O5469" s="162">
        <f>MIN(K5469,L5469,M5469,N5469)</f>
        <v/>
      </c>
      <c r="P5469" s="162">
        <f>MAX(K5469,L5469,M5469,N5469)</f>
        <v/>
      </c>
      <c r="Q5469" s="162">
        <f>MEDIAN(K5469,L5469,M5469,N5469)</f>
        <v/>
      </c>
      <c r="R5469" s="162">
        <f>AVERAGE(K5469,L5469,M5469,N5469)</f>
        <v/>
      </c>
      <c r="S5469" s="162">
        <f>AVERAGE(O5469,Q5469)</f>
        <v/>
      </c>
      <c r="T5469" s="162">
        <f>AVERAGE(P5469,Q5469)</f>
        <v/>
      </c>
      <c r="U5469" s="41">
        <f>STDEVA(K5469,L5469,M5469,N5469)</f>
        <v/>
      </c>
      <c r="V5469" s="42">
        <f>U5469/Q5469</f>
        <v/>
      </c>
      <c r="W5469" s="43">
        <f>IF(X5469=O5469,"MENOR",IF(X5469=S5469,"PROM[MEN-MED]","PROMEDIO"))</f>
        <v/>
      </c>
      <c r="X5469" s="163">
        <f>IF(V5469&lt;=300%,O5469,IF(AND(V5469&gt;100%,V5469&lt;=150%),S5469,R5469))</f>
        <v/>
      </c>
      <c r="Y5469" s="162">
        <f>ROUND(X5469,0)</f>
        <v/>
      </c>
    </row>
    <row r="5470" ht="15.75" customHeight="1">
      <c r="B5470" s="32" t="inlineStr">
        <is>
          <t>3.4</t>
        </is>
      </c>
      <c r="C5470" s="32" t="n">
        <v>8714199</v>
      </c>
      <c r="D5470" s="59" t="inlineStr">
        <is>
          <t>CAMBIO DE CORREA DEL HIDRÁULICO</t>
        </is>
      </c>
      <c r="E5470" s="34" t="inlineStr">
        <is>
          <t>cambio de correa del hidráulico</t>
        </is>
      </c>
      <c r="F5470" s="32" t="inlineStr">
        <is>
          <t>Unidad</t>
        </is>
      </c>
      <c r="G5470" s="35" t="inlineStr">
        <is>
          <t>suministro</t>
        </is>
      </c>
      <c r="H5470" s="162" t="n">
        <v>386378</v>
      </c>
      <c r="I5470" s="37" t="n">
        <v>158.91</v>
      </c>
      <c r="J5470" s="37" t="n">
        <v>151.76</v>
      </c>
      <c r="K5470" s="160">
        <f>H5470*(I5470/J5470)</f>
        <v/>
      </c>
      <c r="L5470" s="159" t="n">
        <v>499744.665</v>
      </c>
      <c r="M5470" s="159" t="n">
        <v>485189</v>
      </c>
      <c r="N5470" s="159" t="n">
        <v>524004.12</v>
      </c>
      <c r="O5470" s="162">
        <f>MIN(K5470,L5470,M5470,N5470)</f>
        <v/>
      </c>
      <c r="P5470" s="162">
        <f>MAX(K5470,L5470,M5470,N5470)</f>
        <v/>
      </c>
      <c r="Q5470" s="162">
        <f>MEDIAN(K5470,L5470,M5470,N5470)</f>
        <v/>
      </c>
      <c r="R5470" s="162">
        <f>AVERAGE(K5470,L5470,M5470,N5470)</f>
        <v/>
      </c>
      <c r="S5470" s="162">
        <f>AVERAGE(O5470,Q5470)</f>
        <v/>
      </c>
      <c r="T5470" s="162">
        <f>AVERAGE(P5470,Q5470)</f>
        <v/>
      </c>
      <c r="U5470" s="41">
        <f>STDEVA(K5470,L5470,M5470,N5470)</f>
        <v/>
      </c>
      <c r="V5470" s="42">
        <f>U5470/Q5470</f>
        <v/>
      </c>
      <c r="W5470" s="43">
        <f>IF(X5470=O5470,"MENOR",IF(X5470=S5470,"PROM[MEN-MED]","PROMEDIO"))</f>
        <v/>
      </c>
      <c r="X5470" s="163">
        <f>IF(V5470&lt;=300%,O5470,IF(AND(V5470&gt;100%,V5470&lt;=150%),S5470,R5470))</f>
        <v/>
      </c>
      <c r="Y5470" s="162">
        <f>ROUND(X5470,0)</f>
        <v/>
      </c>
    </row>
    <row r="5471" ht="15.75" customHeight="1">
      <c r="B5471" s="32" t="inlineStr">
        <is>
          <t>3.5</t>
        </is>
      </c>
      <c r="C5471" s="32" t="n">
        <v>8714199</v>
      </c>
      <c r="D5471" s="58" t="inlineStr">
        <is>
          <t>CAMBIO DE JUEGO EMPAQUETADURA CAJA DE  DIRECCIÓN</t>
        </is>
      </c>
      <c r="E5471" s="34" t="inlineStr">
        <is>
          <t>cambio de juego empaquetadura caja de  dirección</t>
        </is>
      </c>
      <c r="F5471" s="32" t="inlineStr">
        <is>
          <t>Juego</t>
        </is>
      </c>
      <c r="G5471" s="35" t="inlineStr">
        <is>
          <t>suministro</t>
        </is>
      </c>
      <c r="H5471" s="162" t="n">
        <v>1077176</v>
      </c>
      <c r="I5471" s="37" t="n">
        <v>158.91</v>
      </c>
      <c r="J5471" s="37" t="n">
        <v>151.76</v>
      </c>
      <c r="K5471" s="160">
        <f>H5471*(I5471/J5471)</f>
        <v/>
      </c>
      <c r="L5471" s="159" t="n">
        <v>3084960.2126</v>
      </c>
      <c r="M5471" s="159" t="n">
        <v>2995107</v>
      </c>
      <c r="N5471" s="159" t="n">
        <v>3234715.56</v>
      </c>
      <c r="O5471" s="162">
        <f>MIN(K5471,L5471,M5471,N5471)</f>
        <v/>
      </c>
      <c r="P5471" s="162">
        <f>MAX(K5471,L5471,M5471,N5471)</f>
        <v/>
      </c>
      <c r="Q5471" s="162">
        <f>MEDIAN(K5471,L5471,M5471,N5471)</f>
        <v/>
      </c>
      <c r="R5471" s="162">
        <f>AVERAGE(K5471,L5471,M5471,N5471)</f>
        <v/>
      </c>
      <c r="S5471" s="162">
        <f>AVERAGE(O5471,Q5471)</f>
        <v/>
      </c>
      <c r="T5471" s="162">
        <f>AVERAGE(P5471,Q5471)</f>
        <v/>
      </c>
      <c r="U5471" s="41">
        <f>STDEVA(K5471,L5471,M5471,N5471)</f>
        <v/>
      </c>
      <c r="V5471" s="42">
        <f>U5471/Q5471</f>
        <v/>
      </c>
      <c r="W5471" s="43">
        <f>IF(X5471=O5471,"MENOR",IF(X5471=S5471,"PROM[MEN-MED]","PROMEDIO"))</f>
        <v/>
      </c>
      <c r="X5471" s="163">
        <f>IF(V5471&lt;=300%,O5471,IF(AND(V5471&gt;100%,V5471&lt;=150%),S5471,R5471))</f>
        <v/>
      </c>
      <c r="Y5471" s="162">
        <f>ROUND(X5471,0)</f>
        <v/>
      </c>
    </row>
    <row r="5472" ht="15.75" customHeight="1">
      <c r="B5472" s="32" t="inlineStr">
        <is>
          <t>3.6</t>
        </is>
      </c>
      <c r="C5472" s="32" t="n">
        <v>8714199</v>
      </c>
      <c r="D5472" s="59" t="inlineStr">
        <is>
          <t>CAMBIO DE JUEGO FUELLES CAJA DE DIRECCIÓN (GUARDAPOLVOS)</t>
        </is>
      </c>
      <c r="E5472" s="56" t="inlineStr">
        <is>
          <t>cambio de juego fuelles caja de dirección (guardapolvos)</t>
        </is>
      </c>
      <c r="F5472" s="32" t="inlineStr">
        <is>
          <t>Juego</t>
        </is>
      </c>
      <c r="G5472" s="35" t="inlineStr">
        <is>
          <t>suministro</t>
        </is>
      </c>
      <c r="H5472" s="162" t="n">
        <v>772757</v>
      </c>
      <c r="I5472" s="37" t="n">
        <v>158.91</v>
      </c>
      <c r="J5472" s="37" t="n">
        <v>151.76</v>
      </c>
      <c r="K5472" s="160">
        <f>H5472*(I5472/J5472)</f>
        <v/>
      </c>
      <c r="L5472" s="159" t="n">
        <v>1484817.0974</v>
      </c>
      <c r="M5472" s="159" t="n">
        <v>1441570</v>
      </c>
      <c r="N5472" s="159" t="n">
        <v>1556895.6</v>
      </c>
      <c r="O5472" s="162">
        <f>MIN(K5472,L5472,M5472,N5472)</f>
        <v/>
      </c>
      <c r="P5472" s="162">
        <f>MAX(K5472,L5472,M5472,N5472)</f>
        <v/>
      </c>
      <c r="Q5472" s="162">
        <f>MEDIAN(K5472,L5472,M5472,N5472)</f>
        <v/>
      </c>
      <c r="R5472" s="162">
        <f>AVERAGE(K5472,L5472,M5472,N5472)</f>
        <v/>
      </c>
      <c r="S5472" s="162">
        <f>AVERAGE(O5472,Q5472)</f>
        <v/>
      </c>
      <c r="T5472" s="162">
        <f>AVERAGE(P5472,Q5472)</f>
        <v/>
      </c>
      <c r="U5472" s="41">
        <f>STDEVA(K5472,L5472,M5472,N5472)</f>
        <v/>
      </c>
      <c r="V5472" s="42">
        <f>U5472/Q5472</f>
        <v/>
      </c>
      <c r="W5472" s="43">
        <f>IF(X5472=O5472,"MENOR",IF(X5472=S5472,"PROM[MEN-MED]","PROMEDIO"))</f>
        <v/>
      </c>
      <c r="X5472" s="163">
        <f>IF(V5472&lt;=300%,O5472,IF(AND(V5472&gt;100%,V5472&lt;=150%),S5472,R5472))</f>
        <v/>
      </c>
      <c r="Y5472" s="162">
        <f>ROUND(X5472,0)</f>
        <v/>
      </c>
    </row>
    <row r="5473" ht="15.75" customHeight="1">
      <c r="B5473" s="32" t="inlineStr">
        <is>
          <t>3.7</t>
        </is>
      </c>
      <c r="C5473" s="32" t="n">
        <v>8714199</v>
      </c>
      <c r="D5473" s="59" t="inlineStr">
        <is>
          <t>CAMBIO DE JOKEY DIRECCIÓN (CRUCETA-JUNTAS)</t>
        </is>
      </c>
      <c r="E5473" s="56" t="inlineStr">
        <is>
          <t>cambio de jokey dirección (cruceta-juntas)</t>
        </is>
      </c>
      <c r="F5473" s="32" t="inlineStr">
        <is>
          <t>Unidad</t>
        </is>
      </c>
      <c r="G5473" s="35" t="inlineStr">
        <is>
          <t>suministro</t>
        </is>
      </c>
      <c r="H5473" s="162" t="n">
        <v>807882</v>
      </c>
      <c r="I5473" s="37" t="n">
        <v>158.91</v>
      </c>
      <c r="J5473" s="37" t="n">
        <v>151.76</v>
      </c>
      <c r="K5473" s="160">
        <f>H5473*(I5473/J5473)</f>
        <v/>
      </c>
      <c r="L5473" s="159" t="n">
        <v>1199706.9252</v>
      </c>
      <c r="M5473" s="159" t="n">
        <v>1164764</v>
      </c>
      <c r="N5473" s="159" t="n">
        <v>1257945.12</v>
      </c>
      <c r="O5473" s="162">
        <f>MIN(K5473,L5473,M5473,N5473)</f>
        <v/>
      </c>
      <c r="P5473" s="162">
        <f>MAX(K5473,L5473,M5473,N5473)</f>
        <v/>
      </c>
      <c r="Q5473" s="162">
        <f>MEDIAN(K5473,L5473,M5473,N5473)</f>
        <v/>
      </c>
      <c r="R5473" s="162">
        <f>AVERAGE(K5473,L5473,M5473,N5473)</f>
        <v/>
      </c>
      <c r="S5473" s="162">
        <f>AVERAGE(O5473,Q5473)</f>
        <v/>
      </c>
      <c r="T5473" s="162">
        <f>AVERAGE(P5473,Q5473)</f>
        <v/>
      </c>
      <c r="U5473" s="41">
        <f>STDEVA(K5473,L5473,M5473,N5473)</f>
        <v/>
      </c>
      <c r="V5473" s="42">
        <f>U5473/Q5473</f>
        <v/>
      </c>
      <c r="W5473" s="43">
        <f>IF(X5473=O5473,"MENOR",IF(X5473=S5473,"PROM[MEN-MED]","PROMEDIO"))</f>
        <v/>
      </c>
      <c r="X5473" s="163">
        <f>IF(V5473&lt;=300%,O5473,IF(AND(V5473&gt;100%,V5473&lt;=150%),S5473,R5473))</f>
        <v/>
      </c>
      <c r="Y5473" s="162">
        <f>ROUND(X5473,0)</f>
        <v/>
      </c>
    </row>
    <row r="5474" ht="15.75" customHeight="1">
      <c r="B5474" s="32" t="inlineStr">
        <is>
          <t>3.8</t>
        </is>
      </c>
      <c r="C5474" s="32" t="n">
        <v>8714199</v>
      </c>
      <c r="D5474" s="59" t="inlineStr">
        <is>
          <t>CAMBIO DE MANGUERAS BOMBA HIDRÁULICO</t>
        </is>
      </c>
      <c r="E5474" s="34" t="inlineStr">
        <is>
          <t>cambio de mangueras bomba hidráulico</t>
        </is>
      </c>
      <c r="F5474" s="32" t="inlineStr">
        <is>
          <t>Unidad</t>
        </is>
      </c>
      <c r="G5474" s="35" t="inlineStr">
        <is>
          <t>suministro</t>
        </is>
      </c>
      <c r="H5474" s="162" t="n">
        <v>134530</v>
      </c>
      <c r="I5474" s="37" t="n">
        <v>158.91</v>
      </c>
      <c r="J5474" s="37" t="n">
        <v>151.76</v>
      </c>
      <c r="K5474" s="160">
        <f>H5474*(I5474/J5474)</f>
        <v/>
      </c>
      <c r="L5474" s="159" t="n">
        <v>171386.8464</v>
      </c>
      <c r="M5474" s="159" t="n">
        <v>166395</v>
      </c>
      <c r="N5474" s="159" t="n">
        <v>179706.6</v>
      </c>
      <c r="O5474" s="162">
        <f>MIN(K5474,L5474,M5474,N5474)</f>
        <v/>
      </c>
      <c r="P5474" s="162">
        <f>MAX(K5474,L5474,M5474,N5474)</f>
        <v/>
      </c>
      <c r="Q5474" s="162">
        <f>MEDIAN(K5474,L5474,M5474,N5474)</f>
        <v/>
      </c>
      <c r="R5474" s="162">
        <f>AVERAGE(K5474,L5474,M5474,N5474)</f>
        <v/>
      </c>
      <c r="S5474" s="162">
        <f>AVERAGE(O5474,Q5474)</f>
        <v/>
      </c>
      <c r="T5474" s="162">
        <f>AVERAGE(P5474,Q5474)</f>
        <v/>
      </c>
      <c r="U5474" s="41">
        <f>STDEVA(K5474,L5474,M5474,N5474)</f>
        <v/>
      </c>
      <c r="V5474" s="42">
        <f>U5474/Q5474</f>
        <v/>
      </c>
      <c r="W5474" s="43">
        <f>IF(X5474=O5474,"MENOR",IF(X5474=S5474,"PROM[MEN-MED]","PROMEDIO"))</f>
        <v/>
      </c>
      <c r="X5474" s="163">
        <f>IF(V5474&lt;=300%,O5474,IF(AND(V5474&gt;100%,V5474&lt;=150%),S5474,R5474))</f>
        <v/>
      </c>
      <c r="Y5474" s="162">
        <f>ROUND(X5474,0)</f>
        <v/>
      </c>
    </row>
    <row r="5475" ht="15.75" customHeight="1">
      <c r="B5475" s="32" t="inlineStr">
        <is>
          <t>3.9</t>
        </is>
      </c>
      <c r="C5475" s="32" t="n">
        <v>8714199</v>
      </c>
      <c r="D5475" s="58" t="inlineStr">
        <is>
          <t>CAMBIO DE TERMINALES EXTERNAS DE DIRECCIÓN</t>
        </is>
      </c>
      <c r="E5475" s="34" t="inlineStr">
        <is>
          <t>cambio de terminales externas de dirección</t>
        </is>
      </c>
      <c r="F5475" s="32" t="inlineStr">
        <is>
          <t>Unidad</t>
        </is>
      </c>
      <c r="G5475" s="35" t="inlineStr">
        <is>
          <t>suministro</t>
        </is>
      </c>
      <c r="H5475" s="162" t="n">
        <v>515171</v>
      </c>
      <c r="I5475" s="37" t="n">
        <v>158.91</v>
      </c>
      <c r="J5475" s="37" t="n">
        <v>151.76</v>
      </c>
      <c r="K5475" s="160">
        <f>H5475*(I5475/J5475)</f>
        <v/>
      </c>
      <c r="L5475" s="159" t="n">
        <v>685546.3741</v>
      </c>
      <c r="M5475" s="159" t="n">
        <v>665579</v>
      </c>
      <c r="N5475" s="159" t="n">
        <v>718825.3199999999</v>
      </c>
      <c r="O5475" s="162">
        <f>MIN(K5475,L5475,M5475,N5475)</f>
        <v/>
      </c>
      <c r="P5475" s="162">
        <f>MAX(K5475,L5475,M5475,N5475)</f>
        <v/>
      </c>
      <c r="Q5475" s="162">
        <f>MEDIAN(K5475,L5475,M5475,N5475)</f>
        <v/>
      </c>
      <c r="R5475" s="162">
        <f>AVERAGE(K5475,L5475,M5475,N5475)</f>
        <v/>
      </c>
      <c r="S5475" s="162">
        <f>AVERAGE(O5475,Q5475)</f>
        <v/>
      </c>
      <c r="T5475" s="162">
        <f>AVERAGE(P5475,Q5475)</f>
        <v/>
      </c>
      <c r="U5475" s="41">
        <f>STDEVA(K5475,L5475,M5475,N5475)</f>
        <v/>
      </c>
      <c r="V5475" s="42">
        <f>U5475/Q5475</f>
        <v/>
      </c>
      <c r="W5475" s="43">
        <f>IF(X5475=O5475,"MENOR",IF(X5475=S5475,"PROM[MEN-MED]","PROMEDIO"))</f>
        <v/>
      </c>
      <c r="X5475" s="163">
        <f>IF(V5475&lt;=300%,O5475,IF(AND(V5475&gt;100%,V5475&lt;=150%),S5475,R5475))</f>
        <v/>
      </c>
      <c r="Y5475" s="162">
        <f>ROUND(X5475,0)</f>
        <v/>
      </c>
    </row>
    <row r="5476" ht="15.75" customHeight="1">
      <c r="B5476" s="26" t="inlineStr">
        <is>
          <t>4.</t>
        </is>
      </c>
      <c r="C5476" s="142" t="inlineStr">
        <is>
          <t>SISTEMA DE TRANSMISIÓN</t>
        </is>
      </c>
      <c r="H5476" s="157" t="n"/>
      <c r="I5476" s="29" t="n"/>
      <c r="J5476" s="29" t="n"/>
      <c r="K5476" s="157" t="n"/>
      <c r="L5476" s="157" t="n"/>
      <c r="M5476" s="157" t="n"/>
      <c r="N5476" s="157" t="n"/>
      <c r="O5476" s="29" t="n"/>
      <c r="P5476" s="29" t="n"/>
      <c r="Q5476" s="29" t="n"/>
      <c r="R5476" s="29" t="n"/>
      <c r="S5476" s="29" t="n"/>
      <c r="T5476" s="29" t="n"/>
      <c r="U5476" s="29" t="n"/>
      <c r="V5476" s="75" t="n"/>
      <c r="W5476" s="29" t="n"/>
      <c r="X5476" s="29" t="n"/>
      <c r="Y5476" s="29" t="n"/>
    </row>
    <row r="5477" ht="15.75" customHeight="1">
      <c r="B5477" s="32" t="inlineStr">
        <is>
          <t>4.1</t>
        </is>
      </c>
      <c r="C5477" s="32" t="n">
        <v>8714199</v>
      </c>
      <c r="D5477" s="71" t="inlineStr">
        <is>
          <t>CAMBIO DE CARDAN DELANTERO</t>
        </is>
      </c>
      <c r="E5477" s="56" t="inlineStr">
        <is>
          <t>cambio de cardan delantero</t>
        </is>
      </c>
      <c r="F5477" s="32" t="inlineStr">
        <is>
          <t>Unidad</t>
        </is>
      </c>
      <c r="G5477" s="35" t="inlineStr">
        <is>
          <t>suministro</t>
        </is>
      </c>
      <c r="H5477" s="162" t="n">
        <v>515171</v>
      </c>
      <c r="I5477" s="37" t="n">
        <v>158.91</v>
      </c>
      <c r="J5477" s="37" t="n">
        <v>151.76</v>
      </c>
      <c r="K5477" s="160">
        <f>H5477*(I5477/J5477)</f>
        <v/>
      </c>
      <c r="L5477" s="159" t="n">
        <v>685546.3741</v>
      </c>
      <c r="M5477" s="159" t="n">
        <v>665579</v>
      </c>
      <c r="N5477" s="159" t="n">
        <v>718825.3199999999</v>
      </c>
      <c r="O5477" s="162">
        <f>MIN(K5477,L5477,M5477,N5477)</f>
        <v/>
      </c>
      <c r="P5477" s="162">
        <f>MAX(K5477,L5477,M5477,N5477)</f>
        <v/>
      </c>
      <c r="Q5477" s="162">
        <f>MEDIAN(K5477,L5477,M5477,N5477)</f>
        <v/>
      </c>
      <c r="R5477" s="162">
        <f>AVERAGE(K5477,L5477,M5477,N5477)</f>
        <v/>
      </c>
      <c r="S5477" s="162">
        <f>AVERAGE(O5477,Q5477)</f>
        <v/>
      </c>
      <c r="T5477" s="162">
        <f>AVERAGE(P5477,Q5477)</f>
        <v/>
      </c>
      <c r="U5477" s="41">
        <f>STDEVA(K5477,L5477,M5477,N5477)</f>
        <v/>
      </c>
      <c r="V5477" s="42">
        <f>U5477/Q5477</f>
        <v/>
      </c>
      <c r="W5477" s="43">
        <f>IF(X5477=O5477,"MENOR",IF(X5477=S5477,"PROM[MEN-MED]","PROMEDIO"))</f>
        <v/>
      </c>
      <c r="X5477" s="163">
        <f>IF(V5477&lt;=300%,O5477,IF(AND(V5477&gt;100%,V5477&lt;=150%),S5477,R5477))</f>
        <v/>
      </c>
      <c r="Y5477" s="162">
        <f>ROUND(X5477,0)</f>
        <v/>
      </c>
    </row>
    <row r="5478" ht="15.75" customHeight="1">
      <c r="B5478" s="32" t="inlineStr">
        <is>
          <t>4.2</t>
        </is>
      </c>
      <c r="C5478" s="32" t="n">
        <v>8714199</v>
      </c>
      <c r="D5478" s="71" t="inlineStr">
        <is>
          <t>CAMBIO DE CARDAN TRASERO</t>
        </is>
      </c>
      <c r="E5478" s="56" t="inlineStr">
        <is>
          <t>cambio de cardan trasero</t>
        </is>
      </c>
      <c r="F5478" s="32" t="inlineStr">
        <is>
          <t>Unidad</t>
        </is>
      </c>
      <c r="G5478" s="35" t="inlineStr">
        <is>
          <t>suministro</t>
        </is>
      </c>
      <c r="H5478" s="162" t="n">
        <v>515171</v>
      </c>
      <c r="I5478" s="37" t="n">
        <v>158.91</v>
      </c>
      <c r="J5478" s="37" t="n">
        <v>151.76</v>
      </c>
      <c r="K5478" s="160">
        <f>H5478*(I5478/J5478)</f>
        <v/>
      </c>
      <c r="L5478" s="159" t="n">
        <v>679139.7711</v>
      </c>
      <c r="M5478" s="159" t="n">
        <v>659359</v>
      </c>
      <c r="N5478" s="159" t="n">
        <v>712107.72</v>
      </c>
      <c r="O5478" s="162">
        <f>MIN(K5478,L5478,M5478,N5478)</f>
        <v/>
      </c>
      <c r="P5478" s="162">
        <f>MAX(K5478,L5478,M5478,N5478)</f>
        <v/>
      </c>
      <c r="Q5478" s="162">
        <f>MEDIAN(K5478,L5478,M5478,N5478)</f>
        <v/>
      </c>
      <c r="R5478" s="162">
        <f>AVERAGE(K5478,L5478,M5478,N5478)</f>
        <v/>
      </c>
      <c r="S5478" s="162">
        <f>AVERAGE(O5478,Q5478)</f>
        <v/>
      </c>
      <c r="T5478" s="162">
        <f>AVERAGE(P5478,Q5478)</f>
        <v/>
      </c>
      <c r="U5478" s="41">
        <f>STDEVA(K5478,L5478,M5478,N5478)</f>
        <v/>
      </c>
      <c r="V5478" s="42">
        <f>U5478/Q5478</f>
        <v/>
      </c>
      <c r="W5478" s="43">
        <f>IF(X5478=O5478,"MENOR",IF(X5478=S5478,"PROM[MEN-MED]","PROMEDIO"))</f>
        <v/>
      </c>
      <c r="X5478" s="163">
        <f>IF(V5478&lt;=300%,O5478,IF(AND(V5478&gt;100%,V5478&lt;=150%),S5478,R5478))</f>
        <v/>
      </c>
      <c r="Y5478" s="162">
        <f>ROUND(X5478,0)</f>
        <v/>
      </c>
    </row>
    <row r="5479" ht="15.75" customHeight="1">
      <c r="B5479" s="32" t="inlineStr">
        <is>
          <t>4.3</t>
        </is>
      </c>
      <c r="C5479" s="32" t="n">
        <v>8714199</v>
      </c>
      <c r="D5479" s="71" t="inlineStr">
        <is>
          <t>CAMBIO DE CRUCETA CARDAN</t>
        </is>
      </c>
      <c r="E5479" s="56" t="inlineStr">
        <is>
          <t>cambio de cruceta cardan</t>
        </is>
      </c>
      <c r="F5479" s="32" t="inlineStr">
        <is>
          <t>Unidad</t>
        </is>
      </c>
      <c r="G5479" s="35" t="inlineStr">
        <is>
          <t>suministro</t>
        </is>
      </c>
      <c r="H5479" s="162" t="n">
        <v>515171</v>
      </c>
      <c r="I5479" s="37" t="n">
        <v>158.91</v>
      </c>
      <c r="J5479" s="37" t="n">
        <v>151.76</v>
      </c>
      <c r="K5479" s="160">
        <f>H5479*(I5479/J5479)</f>
        <v/>
      </c>
      <c r="L5479" s="159" t="n">
        <v>679139.7711</v>
      </c>
      <c r="M5479" s="159" t="n">
        <v>659359</v>
      </c>
      <c r="N5479" s="159" t="n">
        <v>712107.72</v>
      </c>
      <c r="O5479" s="162">
        <f>MIN(K5479,L5479,M5479,N5479)</f>
        <v/>
      </c>
      <c r="P5479" s="162">
        <f>MAX(K5479,L5479,M5479,N5479)</f>
        <v/>
      </c>
      <c r="Q5479" s="162">
        <f>MEDIAN(K5479,L5479,M5479,N5479)</f>
        <v/>
      </c>
      <c r="R5479" s="162">
        <f>AVERAGE(K5479,L5479,M5479,N5479)</f>
        <v/>
      </c>
      <c r="S5479" s="162">
        <f>AVERAGE(O5479,Q5479)</f>
        <v/>
      </c>
      <c r="T5479" s="162">
        <f>AVERAGE(P5479,Q5479)</f>
        <v/>
      </c>
      <c r="U5479" s="41">
        <f>STDEVA(K5479,L5479,M5479,N5479)</f>
        <v/>
      </c>
      <c r="V5479" s="42">
        <f>U5479/Q5479</f>
        <v/>
      </c>
      <c r="W5479" s="43">
        <f>IF(X5479=O5479,"MENOR",IF(X5479=S5479,"PROM[MEN-MED]","PROMEDIO"))</f>
        <v/>
      </c>
      <c r="X5479" s="163">
        <f>IF(V5479&lt;=300%,O5479,IF(AND(V5479&gt;100%,V5479&lt;=150%),S5479,R5479))</f>
        <v/>
      </c>
      <c r="Y5479" s="162">
        <f>ROUND(X5479,0)</f>
        <v/>
      </c>
    </row>
    <row r="5480" ht="15.75" customHeight="1">
      <c r="B5480" s="32" t="inlineStr">
        <is>
          <t>4.4</t>
        </is>
      </c>
      <c r="C5480" s="32" t="n">
        <v>8714199</v>
      </c>
      <c r="D5480" s="72" t="inlineStr">
        <is>
          <t>CAMBIO DE EJES PROPULSORES DELANTEROS</t>
        </is>
      </c>
      <c r="E5480" s="56" t="inlineStr">
        <is>
          <t>cambio de ejes propulsores delanteros</t>
        </is>
      </c>
      <c r="F5480" s="32" t="inlineStr">
        <is>
          <t>Unidad</t>
        </is>
      </c>
      <c r="G5480" s="35" t="inlineStr">
        <is>
          <t>suministro</t>
        </is>
      </c>
      <c r="H5480" s="162" t="n">
        <v>538587</v>
      </c>
      <c r="I5480" s="37" t="n">
        <v>158.91</v>
      </c>
      <c r="J5480" s="37" t="n">
        <v>151.76</v>
      </c>
      <c r="K5480" s="160">
        <f>H5480*(I5480/J5480)</f>
        <v/>
      </c>
      <c r="L5480" s="159" t="n">
        <v>1513648.8577</v>
      </c>
      <c r="M5480" s="159" t="n">
        <v>1469562</v>
      </c>
      <c r="N5480" s="159" t="n">
        <v>1587126.96</v>
      </c>
      <c r="O5480" s="162">
        <f>MIN(K5480,L5480,M5480,N5480)</f>
        <v/>
      </c>
      <c r="P5480" s="162">
        <f>MAX(K5480,L5480,M5480,N5480)</f>
        <v/>
      </c>
      <c r="Q5480" s="162">
        <f>MEDIAN(K5480,L5480,M5480,N5480)</f>
        <v/>
      </c>
      <c r="R5480" s="162">
        <f>AVERAGE(K5480,L5480,M5480,N5480)</f>
        <v/>
      </c>
      <c r="S5480" s="162">
        <f>AVERAGE(O5480,Q5480)</f>
        <v/>
      </c>
      <c r="T5480" s="162">
        <f>AVERAGE(P5480,Q5480)</f>
        <v/>
      </c>
      <c r="U5480" s="41">
        <f>STDEVA(K5480,L5480,M5480,N5480)</f>
        <v/>
      </c>
      <c r="V5480" s="42">
        <f>U5480/Q5480</f>
        <v/>
      </c>
      <c r="W5480" s="43">
        <f>IF(X5480=O5480,"MENOR",IF(X5480=S5480,"PROM[MEN-MED]","PROMEDIO"))</f>
        <v/>
      </c>
      <c r="X5480" s="163">
        <f>IF(V5480&lt;=300%,O5480,IF(AND(V5480&gt;100%,V5480&lt;=150%),S5480,R5480))</f>
        <v/>
      </c>
      <c r="Y5480" s="162">
        <f>ROUND(X5480,0)</f>
        <v/>
      </c>
    </row>
    <row r="5481" ht="15.75" customHeight="1">
      <c r="B5481" s="32" t="inlineStr">
        <is>
          <t>4.5</t>
        </is>
      </c>
      <c r="C5481" s="32" t="n">
        <v>8714199</v>
      </c>
      <c r="D5481" s="72" t="inlineStr">
        <is>
          <t>CAMBIO DE EJES PROPULSORES TRASEROS</t>
        </is>
      </c>
      <c r="E5481" s="56" t="inlineStr">
        <is>
          <t>cambio de ejes propulsores traseros</t>
        </is>
      </c>
      <c r="F5481" s="32" t="inlineStr">
        <is>
          <t>Unidad</t>
        </is>
      </c>
      <c r="G5481" s="35" t="inlineStr">
        <is>
          <t>suministro</t>
        </is>
      </c>
      <c r="H5481" s="162" t="n">
        <v>538587</v>
      </c>
      <c r="I5481" s="37" t="n">
        <v>158.91</v>
      </c>
      <c r="J5481" s="37" t="n">
        <v>151.76</v>
      </c>
      <c r="K5481" s="160">
        <f>H5481*(I5481/J5481)</f>
        <v/>
      </c>
      <c r="L5481" s="159" t="n">
        <v>1542480.618</v>
      </c>
      <c r="M5481" s="159" t="n">
        <v>1497554</v>
      </c>
      <c r="N5481" s="159" t="n">
        <v>1617358.32</v>
      </c>
      <c r="O5481" s="162">
        <f>MIN(K5481,L5481,M5481,N5481)</f>
        <v/>
      </c>
      <c r="P5481" s="162">
        <f>MAX(K5481,L5481,M5481,N5481)</f>
        <v/>
      </c>
      <c r="Q5481" s="162">
        <f>MEDIAN(K5481,L5481,M5481,N5481)</f>
        <v/>
      </c>
      <c r="R5481" s="162">
        <f>AVERAGE(K5481,L5481,M5481,N5481)</f>
        <v/>
      </c>
      <c r="S5481" s="162">
        <f>AVERAGE(O5481,Q5481)</f>
        <v/>
      </c>
      <c r="T5481" s="162">
        <f>AVERAGE(P5481,Q5481)</f>
        <v/>
      </c>
      <c r="U5481" s="41">
        <f>STDEVA(K5481,L5481,M5481,N5481)</f>
        <v/>
      </c>
      <c r="V5481" s="42">
        <f>U5481/Q5481</f>
        <v/>
      </c>
      <c r="W5481" s="43">
        <f>IF(X5481=O5481,"MENOR",IF(X5481=S5481,"PROM[MEN-MED]","PROMEDIO"))</f>
        <v/>
      </c>
      <c r="X5481" s="163">
        <f>IF(V5481&lt;=300%,O5481,IF(AND(V5481&gt;100%,V5481&lt;=150%),S5481,R5481))</f>
        <v/>
      </c>
      <c r="Y5481" s="162">
        <f>ROUND(X5481,0)</f>
        <v/>
      </c>
    </row>
    <row r="5482" ht="15.75" customHeight="1">
      <c r="B5482" s="32" t="inlineStr">
        <is>
          <t>4.6</t>
        </is>
      </c>
      <c r="C5482" s="32" t="n">
        <v>8714199</v>
      </c>
      <c r="D5482" s="72" t="inlineStr">
        <is>
          <t>CAMBIO DE JUEGO GUARDAPOLVOS EJES DELANTEROS INTERNO Y EXTERNO</t>
        </is>
      </c>
      <c r="E5482" s="56" t="inlineStr">
        <is>
          <t>cambio de juego guardapolvos ejes delanteros interno y externo</t>
        </is>
      </c>
      <c r="F5482" s="32" t="inlineStr">
        <is>
          <t>Juego</t>
        </is>
      </c>
      <c r="G5482" s="35" t="inlineStr">
        <is>
          <t>suministro</t>
        </is>
      </c>
      <c r="H5482" s="162" t="n">
        <v>538587</v>
      </c>
      <c r="I5482" s="37" t="n">
        <v>158.91</v>
      </c>
      <c r="J5482" s="37" t="n">
        <v>151.76</v>
      </c>
      <c r="K5482" s="160">
        <f>H5482*(I5482/J5482)</f>
        <v/>
      </c>
      <c r="L5482" s="159" t="n">
        <v>848924.9727</v>
      </c>
      <c r="M5482" s="159" t="n">
        <v>824199</v>
      </c>
      <c r="N5482" s="159" t="n">
        <v>890134.92</v>
      </c>
      <c r="O5482" s="162">
        <f>MIN(K5482,L5482,M5482,N5482)</f>
        <v/>
      </c>
      <c r="P5482" s="162">
        <f>MAX(K5482,L5482,M5482,N5482)</f>
        <v/>
      </c>
      <c r="Q5482" s="162">
        <f>MEDIAN(K5482,L5482,M5482,N5482)</f>
        <v/>
      </c>
      <c r="R5482" s="162">
        <f>AVERAGE(K5482,L5482,M5482,N5482)</f>
        <v/>
      </c>
      <c r="S5482" s="162">
        <f>AVERAGE(O5482,Q5482)</f>
        <v/>
      </c>
      <c r="T5482" s="162">
        <f>AVERAGE(P5482,Q5482)</f>
        <v/>
      </c>
      <c r="U5482" s="41">
        <f>STDEVA(K5482,L5482,M5482,N5482)</f>
        <v/>
      </c>
      <c r="V5482" s="42">
        <f>U5482/Q5482</f>
        <v/>
      </c>
      <c r="W5482" s="43">
        <f>IF(X5482=O5482,"MENOR",IF(X5482=S5482,"PROM[MEN-MED]","PROMEDIO"))</f>
        <v/>
      </c>
      <c r="X5482" s="163">
        <f>IF(V5482&lt;=300%,O5482,IF(AND(V5482&gt;100%,V5482&lt;=150%),S5482,R5482))</f>
        <v/>
      </c>
      <c r="Y5482" s="162">
        <f>ROUND(X5482,0)</f>
        <v/>
      </c>
    </row>
    <row r="5483" ht="15.75" customHeight="1">
      <c r="B5483" s="32" t="inlineStr">
        <is>
          <t>4.7</t>
        </is>
      </c>
      <c r="C5483" s="32" t="n">
        <v>8714199</v>
      </c>
      <c r="D5483" s="72" t="inlineStr">
        <is>
          <t>CAMBIO DE PUNTAS EJES DELANTEROS (HOMOCINÉTICAS)</t>
        </is>
      </c>
      <c r="E5483" s="56" t="inlineStr">
        <is>
          <t>cambio de puntas ejes delanteros (homocinéticas)</t>
        </is>
      </c>
      <c r="F5483" s="32" t="inlineStr">
        <is>
          <t>Unidad</t>
        </is>
      </c>
      <c r="G5483" s="35" t="inlineStr">
        <is>
          <t>suministro</t>
        </is>
      </c>
      <c r="H5483" s="162" t="n">
        <v>643963</v>
      </c>
      <c r="I5483" s="37" t="n">
        <v>158.91</v>
      </c>
      <c r="J5483" s="37" t="n">
        <v>151.76</v>
      </c>
      <c r="K5483" s="160">
        <f>H5483*(I5483/J5483)</f>
        <v/>
      </c>
      <c r="L5483" s="159" t="n">
        <v>1319837.8774</v>
      </c>
      <c r="M5483" s="159" t="n">
        <v>1281396</v>
      </c>
      <c r="N5483" s="159" t="n">
        <v>1383907.68</v>
      </c>
      <c r="O5483" s="162">
        <f>MIN(K5483,L5483,M5483,N5483)</f>
        <v/>
      </c>
      <c r="P5483" s="162">
        <f>MAX(K5483,L5483,M5483,N5483)</f>
        <v/>
      </c>
      <c r="Q5483" s="162">
        <f>MEDIAN(K5483,L5483,M5483,N5483)</f>
        <v/>
      </c>
      <c r="R5483" s="162">
        <f>AVERAGE(K5483,L5483,M5483,N5483)</f>
        <v/>
      </c>
      <c r="S5483" s="162">
        <f>AVERAGE(O5483,Q5483)</f>
        <v/>
      </c>
      <c r="T5483" s="162">
        <f>AVERAGE(P5483,Q5483)</f>
        <v/>
      </c>
      <c r="U5483" s="41">
        <f>STDEVA(K5483,L5483,M5483,N5483)</f>
        <v/>
      </c>
      <c r="V5483" s="42">
        <f>U5483/Q5483</f>
        <v/>
      </c>
      <c r="W5483" s="43">
        <f>IF(X5483=O5483,"MENOR",IF(X5483=S5483,"PROM[MEN-MED]","PROMEDIO"))</f>
        <v/>
      </c>
      <c r="X5483" s="163">
        <f>IF(V5483&lt;=300%,O5483,IF(AND(V5483&gt;100%,V5483&lt;=150%),S5483,R5483))</f>
        <v/>
      </c>
      <c r="Y5483" s="162">
        <f>ROUND(X5483,0)</f>
        <v/>
      </c>
    </row>
    <row r="5484" ht="15.75" customHeight="1">
      <c r="B5484" s="32" t="inlineStr">
        <is>
          <t>4.8</t>
        </is>
      </c>
      <c r="C5484" s="32" t="n">
        <v>8714199</v>
      </c>
      <c r="D5484" s="72" t="inlineStr">
        <is>
          <t>CAMBIO DE RETENEDORES EJES LADO CAJA</t>
        </is>
      </c>
      <c r="E5484" s="34" t="inlineStr">
        <is>
          <t>cambio de retenedores ejes lado caja</t>
        </is>
      </c>
      <c r="F5484" s="32" t="inlineStr">
        <is>
          <t>Unidad</t>
        </is>
      </c>
      <c r="G5484" s="35" t="inlineStr">
        <is>
          <t>suministro</t>
        </is>
      </c>
      <c r="H5484" s="162" t="n">
        <v>1077176</v>
      </c>
      <c r="I5484" s="37" t="n">
        <v>158.91</v>
      </c>
      <c r="J5484" s="37" t="n">
        <v>151.76</v>
      </c>
      <c r="K5484" s="160">
        <f>H5484*(I5484/J5484)</f>
        <v/>
      </c>
      <c r="L5484" s="159" t="n">
        <v>2998465.9551</v>
      </c>
      <c r="M5484" s="159" t="n">
        <v>2911132</v>
      </c>
      <c r="N5484" s="159" t="n">
        <v>3144022.56</v>
      </c>
      <c r="O5484" s="162">
        <f>MIN(K5484,L5484,M5484,N5484)</f>
        <v/>
      </c>
      <c r="P5484" s="162">
        <f>MAX(K5484,L5484,M5484,N5484)</f>
        <v/>
      </c>
      <c r="Q5484" s="162">
        <f>MEDIAN(K5484,L5484,M5484,N5484)</f>
        <v/>
      </c>
      <c r="R5484" s="162">
        <f>AVERAGE(K5484,L5484,M5484,N5484)</f>
        <v/>
      </c>
      <c r="S5484" s="162">
        <f>AVERAGE(O5484,Q5484)</f>
        <v/>
      </c>
      <c r="T5484" s="162">
        <f>AVERAGE(P5484,Q5484)</f>
        <v/>
      </c>
      <c r="U5484" s="41">
        <f>STDEVA(K5484,L5484,M5484,N5484)</f>
        <v/>
      </c>
      <c r="V5484" s="42">
        <f>U5484/Q5484</f>
        <v/>
      </c>
      <c r="W5484" s="43">
        <f>IF(X5484=O5484,"MENOR",IF(X5484=S5484,"PROM[MEN-MED]","PROMEDIO"))</f>
        <v/>
      </c>
      <c r="X5484" s="163">
        <f>IF(V5484&lt;=300%,O5484,IF(AND(V5484&gt;100%,V5484&lt;=150%),S5484,R5484))</f>
        <v/>
      </c>
      <c r="Y5484" s="162">
        <f>ROUND(X5484,0)</f>
        <v/>
      </c>
    </row>
    <row r="5485" ht="15.75" customHeight="1">
      <c r="B5485" s="32" t="inlineStr">
        <is>
          <t>4.9</t>
        </is>
      </c>
      <c r="C5485" s="32" t="n">
        <v>8714199</v>
      </c>
      <c r="D5485" s="72" t="inlineStr">
        <is>
          <t>CAMBIO DE RODAMIENTOS BOCÍN DELANTEROS</t>
        </is>
      </c>
      <c r="E5485" s="56" t="inlineStr">
        <is>
          <t>cambio de rodamientos bocín delanteros</t>
        </is>
      </c>
      <c r="F5485" s="32" t="inlineStr">
        <is>
          <t>Unidad</t>
        </is>
      </c>
      <c r="G5485" s="35" t="inlineStr">
        <is>
          <t>suministro</t>
        </is>
      </c>
      <c r="H5485" s="162" t="n">
        <v>1077176</v>
      </c>
      <c r="I5485" s="37" t="n">
        <v>158.91</v>
      </c>
      <c r="J5485" s="37" t="n">
        <v>151.76</v>
      </c>
      <c r="K5485" s="160">
        <f>H5485*(I5485/J5485)</f>
        <v/>
      </c>
      <c r="L5485" s="159" t="n">
        <v>1484817.0974</v>
      </c>
      <c r="M5485" s="159" t="n">
        <v>1441570</v>
      </c>
      <c r="N5485" s="159" t="n">
        <v>1556895.6</v>
      </c>
      <c r="O5485" s="162">
        <f>MIN(K5485,L5485,M5485,N5485)</f>
        <v/>
      </c>
      <c r="P5485" s="162">
        <f>MAX(K5485,L5485,M5485,N5485)</f>
        <v/>
      </c>
      <c r="Q5485" s="162">
        <f>MEDIAN(K5485,L5485,M5485,N5485)</f>
        <v/>
      </c>
      <c r="R5485" s="162">
        <f>AVERAGE(K5485,L5485,M5485,N5485)</f>
        <v/>
      </c>
      <c r="S5485" s="162">
        <f>AVERAGE(O5485,Q5485)</f>
        <v/>
      </c>
      <c r="T5485" s="162">
        <f>AVERAGE(P5485,Q5485)</f>
        <v/>
      </c>
      <c r="U5485" s="41">
        <f>STDEVA(K5485,L5485,M5485,N5485)</f>
        <v/>
      </c>
      <c r="V5485" s="42">
        <f>U5485/Q5485</f>
        <v/>
      </c>
      <c r="W5485" s="43">
        <f>IF(X5485=O5485,"MENOR",IF(X5485=S5485,"PROM[MEN-MED]","PROMEDIO"))</f>
        <v/>
      </c>
      <c r="X5485" s="163">
        <f>IF(V5485&lt;=300%,O5485,IF(AND(V5485&gt;100%,V5485&lt;=150%),S5485,R5485))</f>
        <v/>
      </c>
      <c r="Y5485" s="162">
        <f>ROUND(X5485,0)</f>
        <v/>
      </c>
    </row>
    <row r="5486" ht="15.75" customHeight="1">
      <c r="B5486" s="32" t="inlineStr">
        <is>
          <t>4.10</t>
        </is>
      </c>
      <c r="C5486" s="32" t="n">
        <v>8714199</v>
      </c>
      <c r="D5486" s="72" t="inlineStr">
        <is>
          <t>CAMBIO DE SOPORTE DE LA CAJA VELOCIDADES (TRANSMISION)</t>
        </is>
      </c>
      <c r="E5486" s="34" t="inlineStr">
        <is>
          <t>cambio de soporte de la caja velocidades (transmision)</t>
        </is>
      </c>
      <c r="F5486" s="32" t="inlineStr">
        <is>
          <t>Unidad</t>
        </is>
      </c>
      <c r="G5486" s="35" t="inlineStr">
        <is>
          <t>suministro</t>
        </is>
      </c>
      <c r="H5486" s="162" t="n">
        <v>515171</v>
      </c>
      <c r="I5486" s="37" t="n">
        <v>158.91</v>
      </c>
      <c r="J5486" s="37" t="n">
        <v>151.76</v>
      </c>
      <c r="K5486" s="160">
        <f>H5486*(I5486/J5486)</f>
        <v/>
      </c>
      <c r="L5486" s="159" t="n">
        <v>685546.3741</v>
      </c>
      <c r="M5486" s="159" t="n">
        <v>665579</v>
      </c>
      <c r="N5486" s="159" t="n">
        <v>718825.3199999999</v>
      </c>
      <c r="O5486" s="162">
        <f>MIN(K5486,L5486,M5486,N5486)</f>
        <v/>
      </c>
      <c r="P5486" s="162">
        <f>MAX(K5486,L5486,M5486,N5486)</f>
        <v/>
      </c>
      <c r="Q5486" s="162">
        <f>MEDIAN(K5486,L5486,M5486,N5486)</f>
        <v/>
      </c>
      <c r="R5486" s="162">
        <f>AVERAGE(K5486,L5486,M5486,N5486)</f>
        <v/>
      </c>
      <c r="S5486" s="162">
        <f>AVERAGE(O5486,Q5486)</f>
        <v/>
      </c>
      <c r="T5486" s="162">
        <f>AVERAGE(P5486,Q5486)</f>
        <v/>
      </c>
      <c r="U5486" s="41">
        <f>STDEVA(K5486,L5486,M5486,N5486)</f>
        <v/>
      </c>
      <c r="V5486" s="42">
        <f>U5486/Q5486</f>
        <v/>
      </c>
      <c r="W5486" s="43">
        <f>IF(X5486=O5486,"MENOR",IF(X5486=S5486,"PROM[MEN-MED]","PROMEDIO"))</f>
        <v/>
      </c>
      <c r="X5486" s="163">
        <f>IF(V5486&lt;=300%,O5486,IF(AND(V5486&gt;100%,V5486&lt;=150%),S5486,R5486))</f>
        <v/>
      </c>
      <c r="Y5486" s="162">
        <f>ROUND(X5486,0)</f>
        <v/>
      </c>
    </row>
    <row r="5487" ht="15.75" customHeight="1">
      <c r="B5487" s="32" t="inlineStr">
        <is>
          <t>4.11</t>
        </is>
      </c>
      <c r="C5487" s="32" t="n">
        <v>8714199</v>
      </c>
      <c r="D5487" s="59" t="inlineStr">
        <is>
          <t>CAMBIO DE GUAYA CONTROL CAMBIOS</t>
        </is>
      </c>
      <c r="E5487" s="56" t="inlineStr">
        <is>
          <t>cambio de guaya control cambios</t>
        </is>
      </c>
      <c r="F5487" s="32" t="inlineStr">
        <is>
          <t>Unidad</t>
        </is>
      </c>
      <c r="G5487" s="35" t="inlineStr">
        <is>
          <t>suministro</t>
        </is>
      </c>
      <c r="H5487" s="162" t="n">
        <v>643963</v>
      </c>
      <c r="I5487" s="37" t="n">
        <v>158.91</v>
      </c>
      <c r="J5487" s="37" t="n">
        <v>151.76</v>
      </c>
      <c r="K5487" s="160">
        <f>H5487*(I5487/J5487)</f>
        <v/>
      </c>
      <c r="L5487" s="159" t="n">
        <v>840915.6896</v>
      </c>
      <c r="M5487" s="159" t="n">
        <v>816423</v>
      </c>
      <c r="N5487" s="159" t="n">
        <v>881736.84</v>
      </c>
      <c r="O5487" s="162">
        <f>MIN(K5487,L5487,M5487,N5487)</f>
        <v/>
      </c>
      <c r="P5487" s="162">
        <f>MAX(K5487,L5487,M5487,N5487)</f>
        <v/>
      </c>
      <c r="Q5487" s="162">
        <f>MEDIAN(K5487,L5487,M5487,N5487)</f>
        <v/>
      </c>
      <c r="R5487" s="162">
        <f>AVERAGE(K5487,L5487,M5487,N5487)</f>
        <v/>
      </c>
      <c r="S5487" s="162">
        <f>AVERAGE(O5487,Q5487)</f>
        <v/>
      </c>
      <c r="T5487" s="162">
        <f>AVERAGE(P5487,Q5487)</f>
        <v/>
      </c>
      <c r="U5487" s="41">
        <f>STDEVA(K5487,L5487,M5487,N5487)</f>
        <v/>
      </c>
      <c r="V5487" s="42">
        <f>U5487/Q5487</f>
        <v/>
      </c>
      <c r="W5487" s="43">
        <f>IF(X5487=O5487,"MENOR",IF(X5487=S5487,"PROM[MEN-MED]","PROMEDIO"))</f>
        <v/>
      </c>
      <c r="X5487" s="163">
        <f>IF(V5487&lt;=300%,O5487,IF(AND(V5487&gt;100%,V5487&lt;=150%),S5487,R5487))</f>
        <v/>
      </c>
      <c r="Y5487" s="162">
        <f>ROUND(X5487,0)</f>
        <v/>
      </c>
    </row>
    <row r="5488" ht="15.75" customHeight="1">
      <c r="B5488" s="26" t="inlineStr">
        <is>
          <t>5.</t>
        </is>
      </c>
      <c r="C5488" s="142" t="inlineStr">
        <is>
          <t>SISTEMA ELÉCTRICO</t>
        </is>
      </c>
      <c r="H5488" s="157" t="n"/>
      <c r="I5488" s="29" t="n"/>
      <c r="J5488" s="29" t="n"/>
      <c r="K5488" s="157" t="n"/>
      <c r="L5488" s="157" t="n"/>
      <c r="M5488" s="157" t="n"/>
      <c r="N5488" s="157" t="n"/>
      <c r="O5488" s="29" t="n"/>
      <c r="P5488" s="29" t="n"/>
      <c r="Q5488" s="29" t="n"/>
      <c r="R5488" s="29" t="n"/>
      <c r="S5488" s="29" t="n"/>
      <c r="T5488" s="29" t="n"/>
      <c r="U5488" s="29" t="n"/>
      <c r="V5488" s="75" t="n"/>
      <c r="W5488" s="29" t="n"/>
      <c r="X5488" s="29" t="n"/>
      <c r="Y5488" s="29" t="n"/>
    </row>
    <row r="5489" ht="15.75" customHeight="1">
      <c r="B5489" s="32" t="inlineStr">
        <is>
          <t>5.1</t>
        </is>
      </c>
      <c r="C5489" s="32" t="n">
        <v>8714199</v>
      </c>
      <c r="D5489" s="59" t="inlineStr">
        <is>
          <t>CAMBIO DE ALTERNADOR</t>
        </is>
      </c>
      <c r="E5489" s="56" t="inlineStr">
        <is>
          <t>cambio de alternador</t>
        </is>
      </c>
      <c r="F5489" s="32" t="inlineStr">
        <is>
          <t>Unidad</t>
        </is>
      </c>
      <c r="G5489" s="35" t="inlineStr">
        <is>
          <t>suministro</t>
        </is>
      </c>
      <c r="H5489" s="159" t="n">
        <v>515171</v>
      </c>
      <c r="I5489" s="37" t="n">
        <v>158.91</v>
      </c>
      <c r="J5489" s="37" t="n">
        <v>151.76</v>
      </c>
      <c r="K5489" s="160">
        <f>H5489*(I5489/J5489)</f>
        <v/>
      </c>
      <c r="L5489" s="159" t="n">
        <v>856933.2205000001</v>
      </c>
      <c r="M5489" s="159" t="n">
        <v>831974</v>
      </c>
      <c r="N5489" s="159" t="n">
        <v>898531.92</v>
      </c>
      <c r="O5489" s="162">
        <f>MIN(K5489,L5489,M5489,N5489)</f>
        <v/>
      </c>
      <c r="P5489" s="162">
        <f>MAX(K5489,L5489,M5489,N5489)</f>
        <v/>
      </c>
      <c r="Q5489" s="162">
        <f>MEDIAN(K5489,L5489,M5489,N5489)</f>
        <v/>
      </c>
      <c r="R5489" s="162">
        <f>AVERAGE(K5489,L5489,M5489,N5489)</f>
        <v/>
      </c>
      <c r="S5489" s="162">
        <f>AVERAGE(O5489,Q5489)</f>
        <v/>
      </c>
      <c r="T5489" s="162">
        <f>AVERAGE(P5489,Q5489)</f>
        <v/>
      </c>
      <c r="U5489" s="41">
        <f>STDEVA(K5489,L5489,M5489,N5489)</f>
        <v/>
      </c>
      <c r="V5489" s="42">
        <f>U5489/Q5489</f>
        <v/>
      </c>
      <c r="W5489" s="43">
        <f>IF(X5489=O5489,"MENOR",IF(X5489=S5489,"PROM[MEN-MED]","PROMEDIO"))</f>
        <v/>
      </c>
      <c r="X5489" s="163">
        <f>IF(V5489&lt;=300%,O5489,IF(AND(V5489&gt;100%,V5489&lt;=150%),S5489,R5489))</f>
        <v/>
      </c>
      <c r="Y5489" s="162">
        <f>ROUND(X5489,0)</f>
        <v/>
      </c>
    </row>
    <row r="5490" ht="15.75" customHeight="1">
      <c r="B5490" s="32" t="inlineStr">
        <is>
          <t>5.2</t>
        </is>
      </c>
      <c r="C5490" s="32" t="n">
        <v>8714199</v>
      </c>
      <c r="D5490" s="59" t="inlineStr">
        <is>
          <t>CAMBIO DE AUTOMÁTICO MOTOR DE ARRANQUE (SOLENOIDE)</t>
        </is>
      </c>
      <c r="E5490" s="34" t="inlineStr">
        <is>
          <t>cambio de automático motor de arranque (solenoide)</t>
        </is>
      </c>
      <c r="F5490" s="32" t="inlineStr">
        <is>
          <t>Unidad</t>
        </is>
      </c>
      <c r="G5490" s="35" t="inlineStr">
        <is>
          <t>suministro</t>
        </is>
      </c>
      <c r="H5490" s="159" t="n">
        <v>515171</v>
      </c>
      <c r="I5490" s="37" t="n">
        <v>158.91</v>
      </c>
      <c r="J5490" s="37" t="n">
        <v>151.76</v>
      </c>
      <c r="K5490" s="160">
        <f>H5490*(I5490/J5490)</f>
        <v/>
      </c>
      <c r="L5490" s="159" t="n">
        <v>824898.1587</v>
      </c>
      <c r="M5490" s="159" t="n">
        <v>800872</v>
      </c>
      <c r="N5490" s="159" t="n">
        <v>864941.76</v>
      </c>
      <c r="O5490" s="162">
        <f>MIN(K5490,L5490,M5490,N5490)</f>
        <v/>
      </c>
      <c r="P5490" s="162">
        <f>MAX(K5490,L5490,M5490,N5490)</f>
        <v/>
      </c>
      <c r="Q5490" s="162">
        <f>MEDIAN(K5490,L5490,M5490,N5490)</f>
        <v/>
      </c>
      <c r="R5490" s="162">
        <f>AVERAGE(K5490,L5490,M5490,N5490)</f>
        <v/>
      </c>
      <c r="S5490" s="162">
        <f>AVERAGE(O5490,Q5490)</f>
        <v/>
      </c>
      <c r="T5490" s="162">
        <f>AVERAGE(P5490,Q5490)</f>
        <v/>
      </c>
      <c r="U5490" s="41">
        <f>STDEVA(K5490,L5490,M5490,N5490)</f>
        <v/>
      </c>
      <c r="V5490" s="42">
        <f>U5490/Q5490</f>
        <v/>
      </c>
      <c r="W5490" s="43">
        <f>IF(X5490=O5490,"MENOR",IF(X5490=S5490,"PROM[MEN-MED]","PROMEDIO"))</f>
        <v/>
      </c>
      <c r="X5490" s="163">
        <f>IF(V5490&lt;=300%,O5490,IF(AND(V5490&gt;100%,V5490&lt;=150%),S5490,R5490))</f>
        <v/>
      </c>
      <c r="Y5490" s="162">
        <f>ROUND(X5490,0)</f>
        <v/>
      </c>
    </row>
    <row r="5491" ht="15.75" customHeight="1">
      <c r="B5491" s="32" t="inlineStr">
        <is>
          <t>5.3</t>
        </is>
      </c>
      <c r="C5491" s="32" t="n">
        <v>8714199</v>
      </c>
      <c r="D5491" s="59" t="inlineStr">
        <is>
          <t>CAMBIO DE BALINERA DEL ALTERNADOR</t>
        </is>
      </c>
      <c r="E5491" s="56" t="inlineStr">
        <is>
          <t>cambio de balinera del alternador</t>
        </is>
      </c>
      <c r="F5491" s="32" t="inlineStr">
        <is>
          <t>Unidad</t>
        </is>
      </c>
      <c r="G5491" s="35" t="inlineStr">
        <is>
          <t>suministro</t>
        </is>
      </c>
      <c r="H5491" s="159" t="n">
        <v>515171</v>
      </c>
      <c r="I5491" s="37" t="n">
        <v>158.91</v>
      </c>
      <c r="J5491" s="37" t="n">
        <v>151.76</v>
      </c>
      <c r="K5491" s="160">
        <f>H5491*(I5491/J5491)</f>
        <v/>
      </c>
      <c r="L5491" s="159" t="n">
        <v>848924.9727</v>
      </c>
      <c r="M5491" s="159" t="n">
        <v>824199</v>
      </c>
      <c r="N5491" s="159" t="n">
        <v>890134.92</v>
      </c>
      <c r="O5491" s="162">
        <f>MIN(K5491,L5491,M5491,N5491)</f>
        <v/>
      </c>
      <c r="P5491" s="162">
        <f>MAX(K5491,L5491,M5491,N5491)</f>
        <v/>
      </c>
      <c r="Q5491" s="162">
        <f>MEDIAN(K5491,L5491,M5491,N5491)</f>
        <v/>
      </c>
      <c r="R5491" s="162">
        <f>AVERAGE(K5491,L5491,M5491,N5491)</f>
        <v/>
      </c>
      <c r="S5491" s="162">
        <f>AVERAGE(O5491,Q5491)</f>
        <v/>
      </c>
      <c r="T5491" s="162">
        <f>AVERAGE(P5491,Q5491)</f>
        <v/>
      </c>
      <c r="U5491" s="41">
        <f>STDEVA(K5491,L5491,M5491,N5491)</f>
        <v/>
      </c>
      <c r="V5491" s="42">
        <f>U5491/Q5491</f>
        <v/>
      </c>
      <c r="W5491" s="43">
        <f>IF(X5491=O5491,"MENOR",IF(X5491=S5491,"PROM[MEN-MED]","PROMEDIO"))</f>
        <v/>
      </c>
      <c r="X5491" s="163">
        <f>IF(V5491&lt;=300%,O5491,IF(AND(V5491&gt;100%,V5491&lt;=150%),S5491,R5491))</f>
        <v/>
      </c>
      <c r="Y5491" s="162">
        <f>ROUND(X5491,0)</f>
        <v/>
      </c>
    </row>
    <row r="5492" ht="15.75" customHeight="1">
      <c r="B5492" s="32" t="inlineStr">
        <is>
          <t>5.4</t>
        </is>
      </c>
      <c r="C5492" s="32" t="n">
        <v>8714199</v>
      </c>
      <c r="D5492" s="59" t="inlineStr">
        <is>
          <t>CAMBIO DE BOBINA DE ENCENDIDO</t>
        </is>
      </c>
      <c r="E5492" s="56" t="inlineStr">
        <is>
          <t>cambio de bobina de encendido</t>
        </is>
      </c>
      <c r="F5492" s="32" t="inlineStr">
        <is>
          <t>Unidad</t>
        </is>
      </c>
      <c r="G5492" s="35" t="inlineStr">
        <is>
          <t>suministro</t>
        </is>
      </c>
      <c r="H5492" s="159" t="n">
        <v>683953</v>
      </c>
      <c r="I5492" s="37" t="n">
        <v>158.91</v>
      </c>
      <c r="J5492" s="37" t="n">
        <v>151.76</v>
      </c>
      <c r="K5492" s="160">
        <f>H5492*(I5492/J5492)</f>
        <v/>
      </c>
      <c r="L5492" s="159" t="n">
        <v>832907.4418</v>
      </c>
      <c r="M5492" s="159" t="n">
        <v>808648</v>
      </c>
      <c r="N5492" s="159" t="n">
        <v>873339.84</v>
      </c>
      <c r="O5492" s="162">
        <f>MIN(K5492,L5492,M5492,N5492)</f>
        <v/>
      </c>
      <c r="P5492" s="162">
        <f>MAX(K5492,L5492,M5492,N5492)</f>
        <v/>
      </c>
      <c r="Q5492" s="162">
        <f>MEDIAN(K5492,L5492,M5492,N5492)</f>
        <v/>
      </c>
      <c r="R5492" s="162">
        <f>AVERAGE(K5492,L5492,M5492,N5492)</f>
        <v/>
      </c>
      <c r="S5492" s="162">
        <f>AVERAGE(O5492,Q5492)</f>
        <v/>
      </c>
      <c r="T5492" s="162">
        <f>AVERAGE(P5492,Q5492)</f>
        <v/>
      </c>
      <c r="U5492" s="41">
        <f>STDEVA(K5492,L5492,M5492,N5492)</f>
        <v/>
      </c>
      <c r="V5492" s="42">
        <f>U5492/Q5492</f>
        <v/>
      </c>
      <c r="W5492" s="43">
        <f>IF(X5492=O5492,"MENOR",IF(X5492=S5492,"PROM[MEN-MED]","PROMEDIO"))</f>
        <v/>
      </c>
      <c r="X5492" s="163">
        <f>IF(V5492&lt;=300%,O5492,IF(AND(V5492&gt;100%,V5492&lt;=150%),S5492,R5492))</f>
        <v/>
      </c>
      <c r="Y5492" s="162">
        <f>ROUND(X5492,0)</f>
        <v/>
      </c>
    </row>
    <row r="5493" ht="15.75" customHeight="1">
      <c r="B5493" s="32" t="inlineStr">
        <is>
          <t>5.5</t>
        </is>
      </c>
      <c r="C5493" s="32" t="n">
        <v>8714199</v>
      </c>
      <c r="D5493" s="59" t="inlineStr">
        <is>
          <t>CAMBIO DE BOMBA DE GASOLINA (PILA)</t>
        </is>
      </c>
      <c r="E5493" s="56" t="inlineStr">
        <is>
          <t>cambio de bomba de gasolina (pila)</t>
        </is>
      </c>
      <c r="F5493" s="32" t="inlineStr">
        <is>
          <t>Unidad</t>
        </is>
      </c>
      <c r="G5493" s="35" t="inlineStr">
        <is>
          <t>suministro</t>
        </is>
      </c>
      <c r="H5493" s="159" t="n">
        <v>772757</v>
      </c>
      <c r="I5493" s="37" t="n">
        <v>158.91</v>
      </c>
      <c r="J5493" s="37" t="n">
        <v>151.76</v>
      </c>
      <c r="K5493" s="160">
        <f>H5493*(I5493/J5493)</f>
        <v/>
      </c>
      <c r="L5493" s="159" t="n">
        <v>1018710.1743</v>
      </c>
      <c r="M5493" s="159" t="n">
        <v>989039</v>
      </c>
      <c r="N5493" s="159" t="n">
        <v>1068162.12</v>
      </c>
      <c r="O5493" s="162">
        <f>MIN(K5493,L5493,M5493,N5493)</f>
        <v/>
      </c>
      <c r="P5493" s="162">
        <f>MAX(K5493,L5493,M5493,N5493)</f>
        <v/>
      </c>
      <c r="Q5493" s="162">
        <f>MEDIAN(K5493,L5493,M5493,N5493)</f>
        <v/>
      </c>
      <c r="R5493" s="162">
        <f>AVERAGE(K5493,L5493,M5493,N5493)</f>
        <v/>
      </c>
      <c r="S5493" s="162">
        <f>AVERAGE(O5493,Q5493)</f>
        <v/>
      </c>
      <c r="T5493" s="162">
        <f>AVERAGE(P5493,Q5493)</f>
        <v/>
      </c>
      <c r="U5493" s="41">
        <f>STDEVA(K5493,L5493,M5493,N5493)</f>
        <v/>
      </c>
      <c r="V5493" s="42">
        <f>U5493/Q5493</f>
        <v/>
      </c>
      <c r="W5493" s="43">
        <f>IF(X5493=O5493,"MENOR",IF(X5493=S5493,"PROM[MEN-MED]","PROMEDIO"))</f>
        <v/>
      </c>
      <c r="X5493" s="163">
        <f>IF(V5493&lt;=300%,O5493,IF(AND(V5493&gt;100%,V5493&lt;=150%),S5493,R5493))</f>
        <v/>
      </c>
      <c r="Y5493" s="162">
        <f>ROUND(X5493,0)</f>
        <v/>
      </c>
    </row>
    <row r="5494" ht="15.75" customHeight="1">
      <c r="B5494" s="32" t="inlineStr">
        <is>
          <t>5.6</t>
        </is>
      </c>
      <c r="C5494" s="32" t="n">
        <v>8714199</v>
      </c>
      <c r="D5494" s="59" t="inlineStr">
        <is>
          <t xml:space="preserve">CAMBIO DE BOMBILLOS DE DOBLE FILAMENTO </t>
        </is>
      </c>
      <c r="E5494" s="34" t="inlineStr">
        <is>
          <t xml:space="preserve">cambio de bombillos de doble filamento </t>
        </is>
      </c>
      <c r="F5494" s="32" t="inlineStr">
        <is>
          <t>Unidad</t>
        </is>
      </c>
      <c r="G5494" s="35" t="inlineStr">
        <is>
          <t>suministro</t>
        </is>
      </c>
      <c r="H5494" s="159" t="n">
        <v>51777</v>
      </c>
      <c r="I5494" s="37" t="n">
        <v>158.91</v>
      </c>
      <c r="J5494" s="37" t="n">
        <v>151.76</v>
      </c>
      <c r="K5494" s="160">
        <f>H5494*(I5494/J5494)</f>
        <v/>
      </c>
      <c r="L5494" s="159" t="n">
        <v>67914.0854</v>
      </c>
      <c r="M5494" s="159" t="n">
        <v>65936</v>
      </c>
      <c r="N5494" s="159" t="n">
        <v>71210.88</v>
      </c>
      <c r="O5494" s="162">
        <f>MIN(K5494,L5494,M5494,N5494)</f>
        <v/>
      </c>
      <c r="P5494" s="162">
        <f>MAX(K5494,L5494,M5494,N5494)</f>
        <v/>
      </c>
      <c r="Q5494" s="162">
        <f>MEDIAN(K5494,L5494,M5494,N5494)</f>
        <v/>
      </c>
      <c r="R5494" s="162">
        <f>AVERAGE(K5494,L5494,M5494,N5494)</f>
        <v/>
      </c>
      <c r="S5494" s="162">
        <f>AVERAGE(O5494,Q5494)</f>
        <v/>
      </c>
      <c r="T5494" s="162">
        <f>AVERAGE(P5494,Q5494)</f>
        <v/>
      </c>
      <c r="U5494" s="41">
        <f>STDEVA(K5494,L5494,M5494,N5494)</f>
        <v/>
      </c>
      <c r="V5494" s="42">
        <f>U5494/Q5494</f>
        <v/>
      </c>
      <c r="W5494" s="43">
        <f>IF(X5494=O5494,"MENOR",IF(X5494=S5494,"PROM[MEN-MED]","PROMEDIO"))</f>
        <v/>
      </c>
      <c r="X5494" s="163">
        <f>IF(V5494&lt;=300%,O5494,IF(AND(V5494&gt;100%,V5494&lt;=150%),S5494,R5494))</f>
        <v/>
      </c>
      <c r="Y5494" s="162">
        <f>ROUND(X5494,0)</f>
        <v/>
      </c>
    </row>
    <row r="5495" ht="15.75" customHeight="1">
      <c r="B5495" s="32" t="inlineStr">
        <is>
          <t>5.7</t>
        </is>
      </c>
      <c r="C5495" s="32" t="n">
        <v>8714199</v>
      </c>
      <c r="D5495" s="59" t="inlineStr">
        <is>
          <t xml:space="preserve">CAMBIO DE BOMBILLOS HALÓGENO </t>
        </is>
      </c>
      <c r="E5495" s="56" t="inlineStr">
        <is>
          <t xml:space="preserve">cambio de bombillos halógeno </t>
        </is>
      </c>
      <c r="F5495" s="32" t="inlineStr">
        <is>
          <t>Unidad</t>
        </is>
      </c>
      <c r="G5495" s="35" t="inlineStr">
        <is>
          <t>suministro</t>
        </is>
      </c>
      <c r="H5495" s="159" t="n">
        <v>51777</v>
      </c>
      <c r="I5495" s="37" t="n">
        <v>158.91</v>
      </c>
      <c r="J5495" s="37" t="n">
        <v>151.76</v>
      </c>
      <c r="K5495" s="160">
        <f>H5495*(I5495/J5495)</f>
        <v/>
      </c>
      <c r="L5495" s="159" t="n">
        <v>66632.7648</v>
      </c>
      <c r="M5495" s="159" t="n">
        <v>64692</v>
      </c>
      <c r="N5495" s="159" t="n">
        <v>69867.36</v>
      </c>
      <c r="O5495" s="162">
        <f>MIN(K5495,L5495,M5495,N5495)</f>
        <v/>
      </c>
      <c r="P5495" s="162">
        <f>MAX(K5495,L5495,M5495,N5495)</f>
        <v/>
      </c>
      <c r="Q5495" s="162">
        <f>MEDIAN(K5495,L5495,M5495,N5495)</f>
        <v/>
      </c>
      <c r="R5495" s="162">
        <f>AVERAGE(K5495,L5495,M5495,N5495)</f>
        <v/>
      </c>
      <c r="S5495" s="162">
        <f>AVERAGE(O5495,Q5495)</f>
        <v/>
      </c>
      <c r="T5495" s="162">
        <f>AVERAGE(P5495,Q5495)</f>
        <v/>
      </c>
      <c r="U5495" s="41">
        <f>STDEVA(K5495,L5495,M5495,N5495)</f>
        <v/>
      </c>
      <c r="V5495" s="42">
        <f>U5495/Q5495</f>
        <v/>
      </c>
      <c r="W5495" s="43">
        <f>IF(X5495=O5495,"MENOR",IF(X5495=S5495,"PROM[MEN-MED]","PROMEDIO"))</f>
        <v/>
      </c>
      <c r="X5495" s="163">
        <f>IF(V5495&lt;=300%,O5495,IF(AND(V5495&gt;100%,V5495&lt;=150%),S5495,R5495))</f>
        <v/>
      </c>
      <c r="Y5495" s="162">
        <f>ROUND(X5495,0)</f>
        <v/>
      </c>
    </row>
    <row r="5496" ht="15.75" customHeight="1">
      <c r="B5496" s="32" t="inlineStr">
        <is>
          <t>5.8</t>
        </is>
      </c>
      <c r="C5496" s="32" t="n">
        <v>8714199</v>
      </c>
      <c r="D5496" s="58" t="inlineStr">
        <is>
          <t>CAMBIO DE SENSOR FRENO (PERA)</t>
        </is>
      </c>
      <c r="E5496" s="34" t="inlineStr">
        <is>
          <t>cambio de sensor freno (pera)</t>
        </is>
      </c>
      <c r="F5496" s="32" t="inlineStr">
        <is>
          <t>Unidad</t>
        </is>
      </c>
      <c r="G5496" s="35" t="inlineStr">
        <is>
          <t>suministro</t>
        </is>
      </c>
      <c r="H5496" s="159" t="n">
        <v>257586</v>
      </c>
      <c r="I5496" s="37" t="n">
        <v>158.91</v>
      </c>
      <c r="J5496" s="37" t="n">
        <v>151.76</v>
      </c>
      <c r="K5496" s="160">
        <f>H5496*(I5496/J5496)</f>
        <v/>
      </c>
      <c r="L5496" s="159" t="n">
        <v>342773.7047</v>
      </c>
      <c r="M5496" s="159" t="n">
        <v>332790</v>
      </c>
      <c r="N5496" s="159" t="n">
        <v>359413.2</v>
      </c>
      <c r="O5496" s="162">
        <f>MIN(K5496,L5496,M5496,N5496)</f>
        <v/>
      </c>
      <c r="P5496" s="162">
        <f>MAX(K5496,L5496,M5496,N5496)</f>
        <v/>
      </c>
      <c r="Q5496" s="162">
        <f>MEDIAN(K5496,L5496,M5496,N5496)</f>
        <v/>
      </c>
      <c r="R5496" s="162">
        <f>AVERAGE(K5496,L5496,M5496,N5496)</f>
        <v/>
      </c>
      <c r="S5496" s="162">
        <f>AVERAGE(O5496,Q5496)</f>
        <v/>
      </c>
      <c r="T5496" s="162">
        <f>AVERAGE(P5496,Q5496)</f>
        <v/>
      </c>
      <c r="U5496" s="41">
        <f>STDEVA(K5496,L5496,M5496,N5496)</f>
        <v/>
      </c>
      <c r="V5496" s="42">
        <f>U5496/Q5496</f>
        <v/>
      </c>
      <c r="W5496" s="43">
        <f>IF(X5496=O5496,"MENOR",IF(X5496=S5496,"PROM[MEN-MED]","PROMEDIO"))</f>
        <v/>
      </c>
      <c r="X5496" s="163">
        <f>IF(V5496&lt;=300%,O5496,IF(AND(V5496&gt;100%,V5496&lt;=150%),S5496,R5496))</f>
        <v/>
      </c>
      <c r="Y5496" s="162">
        <f>ROUND(X5496,0)</f>
        <v/>
      </c>
    </row>
    <row r="5497" ht="15.75" customHeight="1">
      <c r="B5497" s="32" t="inlineStr">
        <is>
          <t>5.9</t>
        </is>
      </c>
      <c r="C5497" s="32" t="n">
        <v>8714199</v>
      </c>
      <c r="D5497" s="59" t="inlineStr">
        <is>
          <t>CAMBIO DE BOMBILLO LUZ DE CORTESIA (LUZ TECHO)</t>
        </is>
      </c>
      <c r="E5497" s="34" t="inlineStr">
        <is>
          <t>cambio de bombillo luz de cortesia (luz techo)</t>
        </is>
      </c>
      <c r="F5497" s="32" t="inlineStr">
        <is>
          <t>Unidad</t>
        </is>
      </c>
      <c r="G5497" s="35" t="inlineStr">
        <is>
          <t>suministro</t>
        </is>
      </c>
      <c r="H5497" s="159" t="n">
        <v>51777</v>
      </c>
      <c r="I5497" s="37" t="n">
        <v>158.91</v>
      </c>
      <c r="J5497" s="37" t="n">
        <v>151.76</v>
      </c>
      <c r="K5497" s="160">
        <f>H5497*(I5497/J5497)</f>
        <v/>
      </c>
      <c r="L5497" s="159" t="n">
        <v>67273.42509999999</v>
      </c>
      <c r="M5497" s="159" t="n">
        <v>65314</v>
      </c>
      <c r="N5497" s="159" t="n">
        <v>70539.12</v>
      </c>
      <c r="O5497" s="162">
        <f>MIN(K5497,L5497,M5497,N5497)</f>
        <v/>
      </c>
      <c r="P5497" s="162">
        <f>MAX(K5497,L5497,M5497,N5497)</f>
        <v/>
      </c>
      <c r="Q5497" s="162">
        <f>MEDIAN(K5497,L5497,M5497,N5497)</f>
        <v/>
      </c>
      <c r="R5497" s="162">
        <f>AVERAGE(K5497,L5497,M5497,N5497)</f>
        <v/>
      </c>
      <c r="S5497" s="162">
        <f>AVERAGE(O5497,Q5497)</f>
        <v/>
      </c>
      <c r="T5497" s="162">
        <f>AVERAGE(P5497,Q5497)</f>
        <v/>
      </c>
      <c r="U5497" s="41">
        <f>STDEVA(K5497,L5497,M5497,N5497)</f>
        <v/>
      </c>
      <c r="V5497" s="42">
        <f>U5497/Q5497</f>
        <v/>
      </c>
      <c r="W5497" s="43">
        <f>IF(X5497=O5497,"MENOR",IF(X5497=S5497,"PROM[MEN-MED]","PROMEDIO"))</f>
        <v/>
      </c>
      <c r="X5497" s="163">
        <f>IF(V5497&lt;=300%,O5497,IF(AND(V5497&gt;100%,V5497&lt;=150%),S5497,R5497))</f>
        <v/>
      </c>
      <c r="Y5497" s="162">
        <f>ROUND(X5497,0)</f>
        <v/>
      </c>
    </row>
    <row r="5498" ht="15.75" customHeight="1">
      <c r="B5498" s="32" t="inlineStr">
        <is>
          <t>5.10</t>
        </is>
      </c>
      <c r="C5498" s="32" t="n">
        <v>8714199</v>
      </c>
      <c r="D5498" s="59" t="inlineStr">
        <is>
          <t>CAMBIO DE BOMBILLOS DIRECCIONALES</t>
        </is>
      </c>
      <c r="E5498" s="34" t="inlineStr">
        <is>
          <t>cambio de bombillos direccionales</t>
        </is>
      </c>
      <c r="F5498" s="32" t="inlineStr">
        <is>
          <t>Unidad</t>
        </is>
      </c>
      <c r="G5498" s="35" t="inlineStr">
        <is>
          <t>suministro</t>
        </is>
      </c>
      <c r="H5498" s="159" t="n">
        <v>136791</v>
      </c>
      <c r="I5498" s="37" t="n">
        <v>158.91</v>
      </c>
      <c r="J5498" s="37" t="n">
        <v>151.76</v>
      </c>
      <c r="K5498" s="160">
        <f>H5498*(I5498/J5498)</f>
        <v/>
      </c>
      <c r="L5498" s="159" t="n">
        <v>166581.9001</v>
      </c>
      <c r="M5498" s="159" t="n">
        <v>161730</v>
      </c>
      <c r="N5498" s="159" t="n">
        <v>174668.4</v>
      </c>
      <c r="O5498" s="162">
        <f>MIN(K5498,L5498,M5498,N5498)</f>
        <v/>
      </c>
      <c r="P5498" s="162">
        <f>MAX(K5498,L5498,M5498,N5498)</f>
        <v/>
      </c>
      <c r="Q5498" s="162">
        <f>MEDIAN(K5498,L5498,M5498,N5498)</f>
        <v/>
      </c>
      <c r="R5498" s="162">
        <f>AVERAGE(K5498,L5498,M5498,N5498)</f>
        <v/>
      </c>
      <c r="S5498" s="162">
        <f>AVERAGE(O5498,Q5498)</f>
        <v/>
      </c>
      <c r="T5498" s="162">
        <f>AVERAGE(P5498,Q5498)</f>
        <v/>
      </c>
      <c r="U5498" s="41">
        <f>STDEVA(K5498,L5498,M5498,N5498)</f>
        <v/>
      </c>
      <c r="V5498" s="42">
        <f>U5498/Q5498</f>
        <v/>
      </c>
      <c r="W5498" s="43">
        <f>IF(X5498=O5498,"MENOR",IF(X5498=S5498,"PROM[MEN-MED]","PROMEDIO"))</f>
        <v/>
      </c>
      <c r="X5498" s="163">
        <f>IF(V5498&lt;=300%,O5498,IF(AND(V5498&gt;100%,V5498&lt;=150%),S5498,R5498))</f>
        <v/>
      </c>
      <c r="Y5498" s="162">
        <f>ROUND(X5498,0)</f>
        <v/>
      </c>
    </row>
    <row r="5499" ht="15.75" customHeight="1">
      <c r="B5499" s="32" t="inlineStr">
        <is>
          <t>5.11</t>
        </is>
      </c>
      <c r="C5499" s="32" t="n">
        <v>8714199</v>
      </c>
      <c r="D5499" s="59" t="inlineStr">
        <is>
          <t>CAMBIO DE BORNE DE BATERÍA POSITIVO Y/O NEGATIVO</t>
        </is>
      </c>
      <c r="E5499" s="34" t="inlineStr">
        <is>
          <t>cambio de borne de batería positivo y/o negativo</t>
        </is>
      </c>
      <c r="F5499" s="32" t="inlineStr">
        <is>
          <t>Unidad</t>
        </is>
      </c>
      <c r="G5499" s="35" t="inlineStr">
        <is>
          <t>suministro</t>
        </is>
      </c>
      <c r="H5499" s="159" t="n">
        <v>128792</v>
      </c>
      <c r="I5499" s="37" t="n">
        <v>158.91</v>
      </c>
      <c r="J5499" s="37" t="n">
        <v>151.76</v>
      </c>
      <c r="K5499" s="160">
        <f>H5499*(I5499/J5499)</f>
        <v/>
      </c>
      <c r="L5499" s="159" t="n">
        <v>168183.5449</v>
      </c>
      <c r="M5499" s="159" t="n">
        <v>163285</v>
      </c>
      <c r="N5499" s="159" t="n">
        <v>176347.8</v>
      </c>
      <c r="O5499" s="162">
        <f>MIN(K5499,L5499,M5499,N5499)</f>
        <v/>
      </c>
      <c r="P5499" s="162">
        <f>MAX(K5499,L5499,M5499,N5499)</f>
        <v/>
      </c>
      <c r="Q5499" s="162">
        <f>MEDIAN(K5499,L5499,M5499,N5499)</f>
        <v/>
      </c>
      <c r="R5499" s="162">
        <f>AVERAGE(K5499,L5499,M5499,N5499)</f>
        <v/>
      </c>
      <c r="S5499" s="162">
        <f>AVERAGE(O5499,Q5499)</f>
        <v/>
      </c>
      <c r="T5499" s="162">
        <f>AVERAGE(P5499,Q5499)</f>
        <v/>
      </c>
      <c r="U5499" s="41">
        <f>STDEVA(K5499,L5499,M5499,N5499)</f>
        <v/>
      </c>
      <c r="V5499" s="42">
        <f>U5499/Q5499</f>
        <v/>
      </c>
      <c r="W5499" s="43">
        <f>IF(X5499=O5499,"MENOR",IF(X5499=S5499,"PROM[MEN-MED]","PROMEDIO"))</f>
        <v/>
      </c>
      <c r="X5499" s="163">
        <f>IF(V5499&lt;=300%,O5499,IF(AND(V5499&gt;100%,V5499&lt;=150%),S5499,R5499))</f>
        <v/>
      </c>
      <c r="Y5499" s="162">
        <f>ROUND(X5499,0)</f>
        <v/>
      </c>
    </row>
    <row r="5500" ht="15.75" customHeight="1">
      <c r="B5500" s="32" t="inlineStr">
        <is>
          <t>5.12</t>
        </is>
      </c>
      <c r="C5500" s="32" t="n">
        <v>8714199</v>
      </c>
      <c r="D5500" s="59" t="inlineStr">
        <is>
          <t>CAMBIO DE BUJÍAS DE PRECALENTAMIENTO (MOTOR DIÉSEL)</t>
        </is>
      </c>
      <c r="E5500" s="34" t="inlineStr">
        <is>
          <t>cambio de bujías de precalentamiento (motor diésel)</t>
        </is>
      </c>
      <c r="F5500" s="32" t="inlineStr">
        <is>
          <t>Unidad</t>
        </is>
      </c>
      <c r="G5500" s="35" t="inlineStr">
        <is>
          <t>suministro</t>
        </is>
      </c>
      <c r="H5500" s="159" t="n">
        <v>772757</v>
      </c>
      <c r="I5500" s="37" t="n">
        <v>158.91</v>
      </c>
      <c r="J5500" s="37" t="n">
        <v>151.76</v>
      </c>
      <c r="K5500" s="160">
        <f>H5500*(I5500/J5500)</f>
        <v/>
      </c>
      <c r="L5500" s="159" t="n">
        <v>1009099.2345</v>
      </c>
      <c r="M5500" s="159" t="n">
        <v>979708</v>
      </c>
      <c r="N5500" s="159" t="n">
        <v>1058084.64</v>
      </c>
      <c r="O5500" s="162">
        <f>MIN(K5500,L5500,M5500,N5500)</f>
        <v/>
      </c>
      <c r="P5500" s="162">
        <f>MAX(K5500,L5500,M5500,N5500)</f>
        <v/>
      </c>
      <c r="Q5500" s="162">
        <f>MEDIAN(K5500,L5500,M5500,N5500)</f>
        <v/>
      </c>
      <c r="R5500" s="162">
        <f>AVERAGE(K5500,L5500,M5500,N5500)</f>
        <v/>
      </c>
      <c r="S5500" s="162">
        <f>AVERAGE(O5500,Q5500)</f>
        <v/>
      </c>
      <c r="T5500" s="162">
        <f>AVERAGE(P5500,Q5500)</f>
        <v/>
      </c>
      <c r="U5500" s="41">
        <f>STDEVA(K5500,L5500,M5500,N5500)</f>
        <v/>
      </c>
      <c r="V5500" s="42">
        <f>U5500/Q5500</f>
        <v/>
      </c>
      <c r="W5500" s="43">
        <f>IF(X5500=O5500,"MENOR",IF(X5500=S5500,"PROM[MEN-MED]","PROMEDIO"))</f>
        <v/>
      </c>
      <c r="X5500" s="163">
        <f>IF(V5500&lt;=300%,O5500,IF(AND(V5500&gt;100%,V5500&lt;=150%),S5500,R5500))</f>
        <v/>
      </c>
      <c r="Y5500" s="162">
        <f>ROUND(X5500,0)</f>
        <v/>
      </c>
    </row>
    <row r="5501" ht="15.75" customHeight="1">
      <c r="B5501" s="32" t="inlineStr">
        <is>
          <t>5.13</t>
        </is>
      </c>
      <c r="C5501" s="32" t="n">
        <v>8714199</v>
      </c>
      <c r="D5501" s="59" t="inlineStr">
        <is>
          <t>CAMBIO DE CLAXON (PITO)</t>
        </is>
      </c>
      <c r="E5501" s="56" t="inlineStr">
        <is>
          <t>cambio de claxon (pito)</t>
        </is>
      </c>
      <c r="F5501" s="32" t="inlineStr">
        <is>
          <t>Unidad</t>
        </is>
      </c>
      <c r="G5501" s="35" t="inlineStr">
        <is>
          <t>suministro</t>
        </is>
      </c>
      <c r="H5501" s="159" t="n">
        <v>136791</v>
      </c>
      <c r="I5501" s="37" t="n">
        <v>158.91</v>
      </c>
      <c r="J5501" s="37" t="n">
        <v>151.76</v>
      </c>
      <c r="K5501" s="160">
        <f>H5501*(I5501/J5501)</f>
        <v/>
      </c>
      <c r="L5501" s="159" t="n">
        <v>171386.8464</v>
      </c>
      <c r="M5501" s="159" t="n">
        <v>166395</v>
      </c>
      <c r="N5501" s="159" t="n">
        <v>179706.6</v>
      </c>
      <c r="O5501" s="162">
        <f>MIN(K5501,L5501,M5501,N5501)</f>
        <v/>
      </c>
      <c r="P5501" s="162">
        <f>MAX(K5501,L5501,M5501,N5501)</f>
        <v/>
      </c>
      <c r="Q5501" s="162">
        <f>MEDIAN(K5501,L5501,M5501,N5501)</f>
        <v/>
      </c>
      <c r="R5501" s="162">
        <f>AVERAGE(K5501,L5501,M5501,N5501)</f>
        <v/>
      </c>
      <c r="S5501" s="162">
        <f>AVERAGE(O5501,Q5501)</f>
        <v/>
      </c>
      <c r="T5501" s="162">
        <f>AVERAGE(P5501,Q5501)</f>
        <v/>
      </c>
      <c r="U5501" s="41">
        <f>STDEVA(K5501,L5501,M5501,N5501)</f>
        <v/>
      </c>
      <c r="V5501" s="42">
        <f>U5501/Q5501</f>
        <v/>
      </c>
      <c r="W5501" s="43">
        <f>IF(X5501=O5501,"MENOR",IF(X5501=S5501,"PROM[MEN-MED]","PROMEDIO"))</f>
        <v/>
      </c>
      <c r="X5501" s="163">
        <f>IF(V5501&lt;=300%,O5501,IF(AND(V5501&gt;100%,V5501&lt;=150%),S5501,R5501))</f>
        <v/>
      </c>
      <c r="Y5501" s="162">
        <f>ROUND(X5501,0)</f>
        <v/>
      </c>
    </row>
    <row r="5502" ht="15.75" customHeight="1">
      <c r="B5502" s="32" t="inlineStr">
        <is>
          <t>5.14</t>
        </is>
      </c>
      <c r="C5502" s="32" t="n">
        <v>8714199</v>
      </c>
      <c r="D5502" s="59" t="inlineStr">
        <is>
          <t>CAMBIO DE SENSOR DETONADOR AIRBAG</t>
        </is>
      </c>
      <c r="E5502" s="56" t="inlineStr">
        <is>
          <t>cambio de sensor detonador airbag</t>
        </is>
      </c>
      <c r="F5502" s="32" t="inlineStr">
        <is>
          <t>Unidad</t>
        </is>
      </c>
      <c r="G5502" s="35" t="inlineStr">
        <is>
          <t>suministro</t>
        </is>
      </c>
      <c r="H5502" s="159" t="n">
        <v>404719</v>
      </c>
      <c r="I5502" s="37" t="n">
        <v>158.91</v>
      </c>
      <c r="J5502" s="37" t="n">
        <v>151.76</v>
      </c>
      <c r="K5502" s="160">
        <f>H5502*(I5502/J5502)</f>
        <v/>
      </c>
      <c r="L5502" s="159" t="n">
        <v>499744.665</v>
      </c>
      <c r="M5502" s="159" t="n">
        <v>485189</v>
      </c>
      <c r="N5502" s="159" t="n">
        <v>524004.12</v>
      </c>
      <c r="O5502" s="162">
        <f>MIN(K5502,L5502,M5502,N5502)</f>
        <v/>
      </c>
      <c r="P5502" s="162">
        <f>MAX(K5502,L5502,M5502,N5502)</f>
        <v/>
      </c>
      <c r="Q5502" s="162">
        <f>MEDIAN(K5502,L5502,M5502,N5502)</f>
        <v/>
      </c>
      <c r="R5502" s="162">
        <f>AVERAGE(K5502,L5502,M5502,N5502)</f>
        <v/>
      </c>
      <c r="S5502" s="162">
        <f>AVERAGE(O5502,Q5502)</f>
        <v/>
      </c>
      <c r="T5502" s="162">
        <f>AVERAGE(P5502,Q5502)</f>
        <v/>
      </c>
      <c r="U5502" s="41">
        <f>STDEVA(K5502,L5502,M5502,N5502)</f>
        <v/>
      </c>
      <c r="V5502" s="42">
        <f>U5502/Q5502</f>
        <v/>
      </c>
      <c r="W5502" s="43">
        <f>IF(X5502=O5502,"MENOR",IF(X5502=S5502,"PROM[MEN-MED]","PROMEDIO"))</f>
        <v/>
      </c>
      <c r="X5502" s="163">
        <f>IF(V5502&lt;=300%,O5502,IF(AND(V5502&gt;100%,V5502&lt;=150%),S5502,R5502))</f>
        <v/>
      </c>
      <c r="Y5502" s="162">
        <f>ROUND(X5502,0)</f>
        <v/>
      </c>
    </row>
    <row r="5503" ht="15.75" customHeight="1">
      <c r="B5503" s="32" t="inlineStr">
        <is>
          <t>5.15</t>
        </is>
      </c>
      <c r="C5503" s="32" t="n">
        <v>8714199</v>
      </c>
      <c r="D5503" s="59" t="inlineStr">
        <is>
          <t>CAMBIO DE PORTA ESCOBILLAS DEL MOTOR DE ARRANQUE</t>
        </is>
      </c>
      <c r="E5503" s="56" t="inlineStr">
        <is>
          <t>cambio de porta escobillas del motor de arranque</t>
        </is>
      </c>
      <c r="F5503" s="32" t="inlineStr">
        <is>
          <t>Unidad</t>
        </is>
      </c>
      <c r="G5503" s="35" t="inlineStr">
        <is>
          <t>suministro</t>
        </is>
      </c>
      <c r="H5503" s="159" t="n">
        <v>515171</v>
      </c>
      <c r="I5503" s="37" t="n">
        <v>158.91</v>
      </c>
      <c r="J5503" s="37" t="n">
        <v>151.76</v>
      </c>
      <c r="K5503" s="160">
        <f>H5503*(I5503/J5503)</f>
        <v/>
      </c>
      <c r="L5503" s="159" t="n">
        <v>824898.1587</v>
      </c>
      <c r="M5503" s="159" t="n">
        <v>800872</v>
      </c>
      <c r="N5503" s="159" t="n">
        <v>864941.76</v>
      </c>
      <c r="O5503" s="162">
        <f>MIN(K5503,L5503,M5503,N5503)</f>
        <v/>
      </c>
      <c r="P5503" s="162">
        <f>MAX(K5503,L5503,M5503,N5503)</f>
        <v/>
      </c>
      <c r="Q5503" s="162">
        <f>MEDIAN(K5503,L5503,M5503,N5503)</f>
        <v/>
      </c>
      <c r="R5503" s="162">
        <f>AVERAGE(K5503,L5503,M5503,N5503)</f>
        <v/>
      </c>
      <c r="S5503" s="162">
        <f>AVERAGE(O5503,Q5503)</f>
        <v/>
      </c>
      <c r="T5503" s="162">
        <f>AVERAGE(P5503,Q5503)</f>
        <v/>
      </c>
      <c r="U5503" s="41">
        <f>STDEVA(K5503,L5503,M5503,N5503)</f>
        <v/>
      </c>
      <c r="V5503" s="42">
        <f>U5503/Q5503</f>
        <v/>
      </c>
      <c r="W5503" s="43">
        <f>IF(X5503=O5503,"MENOR",IF(X5503=S5503,"PROM[MEN-MED]","PROMEDIO"))</f>
        <v/>
      </c>
      <c r="X5503" s="163">
        <f>IF(V5503&lt;=300%,O5503,IF(AND(V5503&gt;100%,V5503&lt;=150%),S5503,R5503))</f>
        <v/>
      </c>
      <c r="Y5503" s="162">
        <f>ROUND(X5503,0)</f>
        <v/>
      </c>
    </row>
    <row r="5504" ht="15.75" customHeight="1">
      <c r="B5504" s="32" t="inlineStr">
        <is>
          <t>5.16</t>
        </is>
      </c>
      <c r="C5504" s="32" t="n">
        <v>8714199</v>
      </c>
      <c r="D5504" s="59" t="inlineStr">
        <is>
          <t>CAMBIO DE FUSIBLES 10-15-20-25-30 AMP</t>
        </is>
      </c>
      <c r="E5504" s="34" t="inlineStr">
        <is>
          <t>cambio de fusibles 10-15-20-25-30 amp</t>
        </is>
      </c>
      <c r="F5504" s="32" t="inlineStr">
        <is>
          <t>Unidad</t>
        </is>
      </c>
      <c r="G5504" s="35" t="inlineStr">
        <is>
          <t>suministro</t>
        </is>
      </c>
      <c r="H5504" s="159" t="n">
        <v>128792</v>
      </c>
      <c r="I5504" s="37" t="n">
        <v>158.91</v>
      </c>
      <c r="J5504" s="37" t="n">
        <v>151.76</v>
      </c>
      <c r="K5504" s="160">
        <f>H5504*(I5504/J5504)</f>
        <v/>
      </c>
      <c r="L5504" s="159" t="n">
        <v>169785.2016</v>
      </c>
      <c r="M5504" s="159" t="n">
        <v>164840</v>
      </c>
      <c r="N5504" s="159" t="n">
        <v>178027.2</v>
      </c>
      <c r="O5504" s="162">
        <f>MIN(K5504,L5504,M5504,N5504)</f>
        <v/>
      </c>
      <c r="P5504" s="162">
        <f>MAX(K5504,L5504,M5504,N5504)</f>
        <v/>
      </c>
      <c r="Q5504" s="162">
        <f>MEDIAN(K5504,L5504,M5504,N5504)</f>
        <v/>
      </c>
      <c r="R5504" s="162">
        <f>AVERAGE(K5504,L5504,M5504,N5504)</f>
        <v/>
      </c>
      <c r="S5504" s="162">
        <f>AVERAGE(O5504,Q5504)</f>
        <v/>
      </c>
      <c r="T5504" s="162">
        <f>AVERAGE(P5504,Q5504)</f>
        <v/>
      </c>
      <c r="U5504" s="41">
        <f>STDEVA(K5504,L5504,M5504,N5504)</f>
        <v/>
      </c>
      <c r="V5504" s="42">
        <f>U5504/Q5504</f>
        <v/>
      </c>
      <c r="W5504" s="43">
        <f>IF(X5504=O5504,"MENOR",IF(X5504=S5504,"PROM[MEN-MED]","PROMEDIO"))</f>
        <v/>
      </c>
      <c r="X5504" s="163">
        <f>IF(V5504&lt;=300%,O5504,IF(AND(V5504&gt;100%,V5504&lt;=150%),S5504,R5504))</f>
        <v/>
      </c>
      <c r="Y5504" s="162">
        <f>ROUND(X5504,0)</f>
        <v/>
      </c>
    </row>
    <row r="5505" ht="15.75" customHeight="1">
      <c r="B5505" s="32" t="inlineStr">
        <is>
          <t>5.17</t>
        </is>
      </c>
      <c r="C5505" s="32" t="n">
        <v>8714199</v>
      </c>
      <c r="D5505" s="59" t="inlineStr">
        <is>
          <t>CAMBIO DE FUSIBLES 60-80-100 AMP</t>
        </is>
      </c>
      <c r="E5505" s="34" t="inlineStr">
        <is>
          <t>cambio de fusibles 60-80-100 amp</t>
        </is>
      </c>
      <c r="F5505" s="32" t="inlineStr">
        <is>
          <t>Unidad</t>
        </is>
      </c>
      <c r="G5505" s="35" t="inlineStr">
        <is>
          <t>suministro</t>
        </is>
      </c>
      <c r="H5505" s="159" t="n">
        <v>128792</v>
      </c>
      <c r="I5505" s="37" t="n">
        <v>158.91</v>
      </c>
      <c r="J5505" s="37" t="n">
        <v>151.76</v>
      </c>
      <c r="K5505" s="160">
        <f>H5505*(I5505/J5505)</f>
        <v/>
      </c>
      <c r="L5505" s="159" t="n">
        <v>169785.2016</v>
      </c>
      <c r="M5505" s="159" t="n">
        <v>164840</v>
      </c>
      <c r="N5505" s="159" t="n">
        <v>178027.2</v>
      </c>
      <c r="O5505" s="162">
        <f>MIN(K5505,L5505,M5505,N5505)</f>
        <v/>
      </c>
      <c r="P5505" s="162">
        <f>MAX(K5505,L5505,M5505,N5505)</f>
        <v/>
      </c>
      <c r="Q5505" s="162">
        <f>MEDIAN(K5505,L5505,M5505,N5505)</f>
        <v/>
      </c>
      <c r="R5505" s="162">
        <f>AVERAGE(K5505,L5505,M5505,N5505)</f>
        <v/>
      </c>
      <c r="S5505" s="162">
        <f>AVERAGE(O5505,Q5505)</f>
        <v/>
      </c>
      <c r="T5505" s="162">
        <f>AVERAGE(P5505,Q5505)</f>
        <v/>
      </c>
      <c r="U5505" s="41">
        <f>STDEVA(K5505,L5505,M5505,N5505)</f>
        <v/>
      </c>
      <c r="V5505" s="42">
        <f>U5505/Q5505</f>
        <v/>
      </c>
      <c r="W5505" s="43">
        <f>IF(X5505=O5505,"MENOR",IF(X5505=S5505,"PROM[MEN-MED]","PROMEDIO"))</f>
        <v/>
      </c>
      <c r="X5505" s="163">
        <f>IF(V5505&lt;=300%,O5505,IF(AND(V5505&gt;100%,V5505&lt;=150%),S5505,R5505))</f>
        <v/>
      </c>
      <c r="Y5505" s="162">
        <f>ROUND(X5505,0)</f>
        <v/>
      </c>
    </row>
    <row r="5506" ht="15.75" customHeight="1">
      <c r="B5506" s="32" t="inlineStr">
        <is>
          <t>5.18</t>
        </is>
      </c>
      <c r="C5506" s="32" t="n">
        <v>8714199</v>
      </c>
      <c r="D5506" s="59" t="inlineStr">
        <is>
          <t>CAMBIO DE INYECTORES (MOTOR DIÉSEL Y GASOLINA)</t>
        </is>
      </c>
      <c r="E5506" s="34" t="inlineStr">
        <is>
          <t>cambio de inyectores (motor diésel y gasolina)</t>
        </is>
      </c>
      <c r="F5506" s="32" t="inlineStr">
        <is>
          <t>Unidad</t>
        </is>
      </c>
      <c r="G5506" s="35" t="inlineStr">
        <is>
          <t>suministro</t>
        </is>
      </c>
      <c r="H5506" s="159" t="n">
        <v>269294</v>
      </c>
      <c r="I5506" s="37" t="n">
        <v>158.91</v>
      </c>
      <c r="J5506" s="37" t="n">
        <v>151.76</v>
      </c>
      <c r="K5506" s="160">
        <f>H5506*(I5506/J5506)</f>
        <v/>
      </c>
      <c r="L5506" s="159" t="n">
        <v>1028320.0669</v>
      </c>
      <c r="M5506" s="159" t="n">
        <v>998369</v>
      </c>
      <c r="N5506" s="159" t="n">
        <v>1078238.52</v>
      </c>
      <c r="O5506" s="162">
        <f>MIN(K5506,L5506,M5506,N5506)</f>
        <v/>
      </c>
      <c r="P5506" s="162">
        <f>MAX(K5506,L5506,M5506,N5506)</f>
        <v/>
      </c>
      <c r="Q5506" s="162">
        <f>MEDIAN(K5506,L5506,M5506,N5506)</f>
        <v/>
      </c>
      <c r="R5506" s="162">
        <f>AVERAGE(K5506,L5506,M5506,N5506)</f>
        <v/>
      </c>
      <c r="S5506" s="162">
        <f>AVERAGE(O5506,Q5506)</f>
        <v/>
      </c>
      <c r="T5506" s="162">
        <f>AVERAGE(P5506,Q5506)</f>
        <v/>
      </c>
      <c r="U5506" s="41">
        <f>STDEVA(K5506,L5506,M5506,N5506)</f>
        <v/>
      </c>
      <c r="V5506" s="42">
        <f>U5506/Q5506</f>
        <v/>
      </c>
      <c r="W5506" s="43">
        <f>IF(X5506=O5506,"MENOR",IF(X5506=S5506,"PROM[MEN-MED]","PROMEDIO"))</f>
        <v/>
      </c>
      <c r="X5506" s="163">
        <f>IF(V5506&lt;=300%,O5506,IF(AND(V5506&gt;100%,V5506&lt;=150%),S5506,R5506))</f>
        <v/>
      </c>
      <c r="Y5506" s="162">
        <f>ROUND(X5506,0)</f>
        <v/>
      </c>
    </row>
    <row r="5507" ht="15.75" customHeight="1">
      <c r="B5507" s="32" t="inlineStr">
        <is>
          <t>5.19</t>
        </is>
      </c>
      <c r="C5507" s="32" t="n">
        <v>8714199</v>
      </c>
      <c r="D5507" s="59" t="inlineStr">
        <is>
          <t>CAMBIO DE MOTOR DE LIMPIABRISAS</t>
        </is>
      </c>
      <c r="E5507" s="34" t="inlineStr">
        <is>
          <t>cambio de motor de limpiabrisas</t>
        </is>
      </c>
      <c r="F5507" s="32" t="inlineStr">
        <is>
          <t xml:space="preserve">Unidad </t>
        </is>
      </c>
      <c r="G5507" s="35" t="inlineStr">
        <is>
          <t>suministro</t>
        </is>
      </c>
      <c r="H5507" s="159" t="n">
        <v>515171</v>
      </c>
      <c r="I5507" s="37" t="n">
        <v>158.91</v>
      </c>
      <c r="J5507" s="37" t="n">
        <v>151.76</v>
      </c>
      <c r="K5507" s="160">
        <f>H5507*(I5507/J5507)</f>
        <v/>
      </c>
      <c r="L5507" s="159" t="n">
        <v>840915.6896</v>
      </c>
      <c r="M5507" s="159" t="n">
        <v>816423</v>
      </c>
      <c r="N5507" s="159" t="n">
        <v>881736.84</v>
      </c>
      <c r="O5507" s="162">
        <f>MIN(K5507,L5507,M5507,N5507)</f>
        <v/>
      </c>
      <c r="P5507" s="162">
        <f>MAX(K5507,L5507,M5507,N5507)</f>
        <v/>
      </c>
      <c r="Q5507" s="162">
        <f>MEDIAN(K5507,L5507,M5507,N5507)</f>
        <v/>
      </c>
      <c r="R5507" s="162">
        <f>AVERAGE(K5507,L5507,M5507,N5507)</f>
        <v/>
      </c>
      <c r="S5507" s="162">
        <f>AVERAGE(O5507,Q5507)</f>
        <v/>
      </c>
      <c r="T5507" s="162">
        <f>AVERAGE(P5507,Q5507)</f>
        <v/>
      </c>
      <c r="U5507" s="41">
        <f>STDEVA(K5507,L5507,M5507,N5507)</f>
        <v/>
      </c>
      <c r="V5507" s="42">
        <f>U5507/Q5507</f>
        <v/>
      </c>
      <c r="W5507" s="43">
        <f>IF(X5507=O5507,"MENOR",IF(X5507=S5507,"PROM[MEN-MED]","PROMEDIO"))</f>
        <v/>
      </c>
      <c r="X5507" s="163">
        <f>IF(V5507&lt;=300%,O5507,IF(AND(V5507&gt;100%,V5507&lt;=150%),S5507,R5507))</f>
        <v/>
      </c>
      <c r="Y5507" s="162">
        <f>ROUND(X5507,0)</f>
        <v/>
      </c>
    </row>
    <row r="5508" ht="15.75" customHeight="1">
      <c r="B5508" s="32" t="inlineStr">
        <is>
          <t>5.20</t>
        </is>
      </c>
      <c r="C5508" s="32" t="n">
        <v>8714199</v>
      </c>
      <c r="D5508" s="59" t="inlineStr">
        <is>
          <t>CAMBIO DE PORTAFUSIBLES</t>
        </is>
      </c>
      <c r="E5508" s="56" t="inlineStr">
        <is>
          <t>cambio de portafusibles</t>
        </is>
      </c>
      <c r="F5508" s="32" t="inlineStr">
        <is>
          <t>Unidad</t>
        </is>
      </c>
      <c r="G5508" s="35" t="inlineStr">
        <is>
          <t>suministro</t>
        </is>
      </c>
      <c r="H5508" s="159" t="n">
        <v>772757</v>
      </c>
      <c r="I5508" s="37" t="n">
        <v>158.91</v>
      </c>
      <c r="J5508" s="37" t="n">
        <v>151.76</v>
      </c>
      <c r="K5508" s="160">
        <f>H5508*(I5508/J5508)</f>
        <v/>
      </c>
      <c r="L5508" s="159" t="n">
        <v>1188494.3406</v>
      </c>
      <c r="M5508" s="159" t="n">
        <v>1153878</v>
      </c>
      <c r="N5508" s="159" t="n">
        <v>1246188.24</v>
      </c>
      <c r="O5508" s="162">
        <f>MIN(K5508,L5508,M5508,N5508)</f>
        <v/>
      </c>
      <c r="P5508" s="162">
        <f>MAX(K5508,L5508,M5508,N5508)</f>
        <v/>
      </c>
      <c r="Q5508" s="162">
        <f>MEDIAN(K5508,L5508,M5508,N5508)</f>
        <v/>
      </c>
      <c r="R5508" s="162">
        <f>AVERAGE(K5508,L5508,M5508,N5508)</f>
        <v/>
      </c>
      <c r="S5508" s="162">
        <f>AVERAGE(O5508,Q5508)</f>
        <v/>
      </c>
      <c r="T5508" s="162">
        <f>AVERAGE(P5508,Q5508)</f>
        <v/>
      </c>
      <c r="U5508" s="41">
        <f>STDEVA(K5508,L5508,M5508,N5508)</f>
        <v/>
      </c>
      <c r="V5508" s="42">
        <f>U5508/Q5508</f>
        <v/>
      </c>
      <c r="W5508" s="43">
        <f>IF(X5508=O5508,"MENOR",IF(X5508=S5508,"PROM[MEN-MED]","PROMEDIO"))</f>
        <v/>
      </c>
      <c r="X5508" s="163">
        <f>IF(V5508&lt;=300%,O5508,IF(AND(V5508&gt;100%,V5508&lt;=150%),S5508,R5508))</f>
        <v/>
      </c>
      <c r="Y5508" s="162">
        <f>ROUND(X5508,0)</f>
        <v/>
      </c>
    </row>
    <row r="5509" ht="15.75" customHeight="1">
      <c r="B5509" s="32" t="inlineStr">
        <is>
          <t>5.21</t>
        </is>
      </c>
      <c r="C5509" s="32" t="n">
        <v>8714199</v>
      </c>
      <c r="D5509" s="59" t="inlineStr">
        <is>
          <t xml:space="preserve">CAMBIO DE REGULADOR ALTERNADOR </t>
        </is>
      </c>
      <c r="E5509" s="56" t="inlineStr">
        <is>
          <t xml:space="preserve">cambio de regulador alternador </t>
        </is>
      </c>
      <c r="F5509" s="32" t="inlineStr">
        <is>
          <t>Unidad</t>
        </is>
      </c>
      <c r="G5509" s="35" t="inlineStr">
        <is>
          <t>suministro</t>
        </is>
      </c>
      <c r="H5509" s="159" t="n">
        <v>515171</v>
      </c>
      <c r="I5509" s="37" t="n">
        <v>158.91</v>
      </c>
      <c r="J5509" s="37" t="n">
        <v>151.76</v>
      </c>
      <c r="K5509" s="160">
        <f>H5509*(I5509/J5509)</f>
        <v/>
      </c>
      <c r="L5509" s="159" t="n">
        <v>832907.4418</v>
      </c>
      <c r="M5509" s="159" t="n">
        <v>808648</v>
      </c>
      <c r="N5509" s="159" t="n">
        <v>873339.84</v>
      </c>
      <c r="O5509" s="162">
        <f>MIN(K5509,L5509,M5509,N5509)</f>
        <v/>
      </c>
      <c r="P5509" s="162">
        <f>MAX(K5509,L5509,M5509,N5509)</f>
        <v/>
      </c>
      <c r="Q5509" s="162">
        <f>MEDIAN(K5509,L5509,M5509,N5509)</f>
        <v/>
      </c>
      <c r="R5509" s="162">
        <f>AVERAGE(K5509,L5509,M5509,N5509)</f>
        <v/>
      </c>
      <c r="S5509" s="162">
        <f>AVERAGE(O5509,Q5509)</f>
        <v/>
      </c>
      <c r="T5509" s="162">
        <f>AVERAGE(P5509,Q5509)</f>
        <v/>
      </c>
      <c r="U5509" s="41">
        <f>STDEVA(K5509,L5509,M5509,N5509)</f>
        <v/>
      </c>
      <c r="V5509" s="42">
        <f>U5509/Q5509</f>
        <v/>
      </c>
      <c r="W5509" s="43">
        <f>IF(X5509=O5509,"MENOR",IF(X5509=S5509,"PROM[MEN-MED]","PROMEDIO"))</f>
        <v/>
      </c>
      <c r="X5509" s="163">
        <f>IF(V5509&lt;=300%,O5509,IF(AND(V5509&gt;100%,V5509&lt;=150%),S5509,R5509))</f>
        <v/>
      </c>
      <c r="Y5509" s="162">
        <f>ROUND(X5509,0)</f>
        <v/>
      </c>
    </row>
    <row r="5510" ht="15.75" customHeight="1">
      <c r="B5510" s="32" t="inlineStr">
        <is>
          <t>5.22</t>
        </is>
      </c>
      <c r="C5510" s="32" t="n">
        <v>8714199</v>
      </c>
      <c r="D5510" s="59" t="inlineStr">
        <is>
          <t>CAMBIO DE RELÉ (ELEVADOR DE CORRIENTE)</t>
        </is>
      </c>
      <c r="E5510" s="34" t="inlineStr">
        <is>
          <t>cambio de relé (elevador de corriente)</t>
        </is>
      </c>
      <c r="F5510" s="32" t="inlineStr">
        <is>
          <t>Unidad</t>
        </is>
      </c>
      <c r="G5510" s="35" t="inlineStr">
        <is>
          <t>suministro</t>
        </is>
      </c>
      <c r="H5510" s="159" t="n">
        <v>257586</v>
      </c>
      <c r="I5510" s="37" t="n">
        <v>158.91</v>
      </c>
      <c r="J5510" s="37" t="n">
        <v>151.76</v>
      </c>
      <c r="K5510" s="160">
        <f>H5510*(I5510/J5510)</f>
        <v/>
      </c>
      <c r="L5510" s="159" t="n">
        <v>499744.665</v>
      </c>
      <c r="M5510" s="159" t="n">
        <v>485189</v>
      </c>
      <c r="N5510" s="159" t="n">
        <v>524004.12</v>
      </c>
      <c r="O5510" s="162">
        <f>MIN(K5510,L5510,M5510,N5510)</f>
        <v/>
      </c>
      <c r="P5510" s="162">
        <f>MAX(K5510,L5510,M5510,N5510)</f>
        <v/>
      </c>
      <c r="Q5510" s="162">
        <f>MEDIAN(K5510,L5510,M5510,N5510)</f>
        <v/>
      </c>
      <c r="R5510" s="162">
        <f>AVERAGE(K5510,L5510,M5510,N5510)</f>
        <v/>
      </c>
      <c r="S5510" s="162">
        <f>AVERAGE(O5510,Q5510)</f>
        <v/>
      </c>
      <c r="T5510" s="162">
        <f>AVERAGE(P5510,Q5510)</f>
        <v/>
      </c>
      <c r="U5510" s="41">
        <f>STDEVA(K5510,L5510,M5510,N5510)</f>
        <v/>
      </c>
      <c r="V5510" s="42">
        <f>U5510/Q5510</f>
        <v/>
      </c>
      <c r="W5510" s="43">
        <f>IF(X5510=O5510,"MENOR",IF(X5510=S5510,"PROM[MEN-MED]","PROMEDIO"))</f>
        <v/>
      </c>
      <c r="X5510" s="163">
        <f>IF(V5510&lt;=300%,O5510,IF(AND(V5510&gt;100%,V5510&lt;=150%),S5510,R5510))</f>
        <v/>
      </c>
      <c r="Y5510" s="162">
        <f>ROUND(X5510,0)</f>
        <v/>
      </c>
    </row>
    <row r="5511" ht="15.75" customHeight="1">
      <c r="B5511" s="32" t="inlineStr">
        <is>
          <t>5.23</t>
        </is>
      </c>
      <c r="C5511" s="32" t="n">
        <v>8714199</v>
      </c>
      <c r="D5511" s="59" t="inlineStr">
        <is>
          <t xml:space="preserve">CAMBIO DE SENSOR ABS DE LAS RUEDAS </t>
        </is>
      </c>
      <c r="E5511" s="34" t="inlineStr">
        <is>
          <t xml:space="preserve">cambio de sensor abs de las ruedas </t>
        </is>
      </c>
      <c r="F5511" s="32" t="inlineStr">
        <is>
          <t>Unidad</t>
        </is>
      </c>
      <c r="G5511" s="35" t="inlineStr">
        <is>
          <t>suministro</t>
        </is>
      </c>
      <c r="H5511" s="159" t="n">
        <v>273581</v>
      </c>
      <c r="I5511" s="37" t="n">
        <v>158.91</v>
      </c>
      <c r="J5511" s="37" t="n">
        <v>151.76</v>
      </c>
      <c r="K5511" s="160">
        <f>H5511*(I5511/J5511)</f>
        <v/>
      </c>
      <c r="L5511" s="159" t="n">
        <v>342773.7047</v>
      </c>
      <c r="M5511" s="159" t="n">
        <v>332790</v>
      </c>
      <c r="N5511" s="159" t="n">
        <v>359413.2</v>
      </c>
      <c r="O5511" s="162">
        <f>MIN(K5511,L5511,M5511,N5511)</f>
        <v/>
      </c>
      <c r="P5511" s="162">
        <f>MAX(K5511,L5511,M5511,N5511)</f>
        <v/>
      </c>
      <c r="Q5511" s="162">
        <f>MEDIAN(K5511,L5511,M5511,N5511)</f>
        <v/>
      </c>
      <c r="R5511" s="162">
        <f>AVERAGE(K5511,L5511,M5511,N5511)</f>
        <v/>
      </c>
      <c r="S5511" s="162">
        <f>AVERAGE(O5511,Q5511)</f>
        <v/>
      </c>
      <c r="T5511" s="162">
        <f>AVERAGE(P5511,Q5511)</f>
        <v/>
      </c>
      <c r="U5511" s="41">
        <f>STDEVA(K5511,L5511,M5511,N5511)</f>
        <v/>
      </c>
      <c r="V5511" s="42">
        <f>U5511/Q5511</f>
        <v/>
      </c>
      <c r="W5511" s="43">
        <f>IF(X5511=O5511,"MENOR",IF(X5511=S5511,"PROM[MEN-MED]","PROMEDIO"))</f>
        <v/>
      </c>
      <c r="X5511" s="163">
        <f>IF(V5511&lt;=300%,O5511,IF(AND(V5511&gt;100%,V5511&lt;=150%),S5511,R5511))</f>
        <v/>
      </c>
      <c r="Y5511" s="162">
        <f>ROUND(X5511,0)</f>
        <v/>
      </c>
    </row>
    <row r="5512" ht="15.75" customHeight="1">
      <c r="B5512" s="32" t="inlineStr">
        <is>
          <t>5.24</t>
        </is>
      </c>
      <c r="C5512" s="32" t="n">
        <v>8714199</v>
      </c>
      <c r="D5512" s="59" t="inlineStr">
        <is>
          <t>CAMBIO DE SENSOR DE DETONACIÓN (KS)</t>
        </is>
      </c>
      <c r="E5512" s="56" t="inlineStr">
        <is>
          <t>cambio de sensor de detonación (ks)</t>
        </is>
      </c>
      <c r="F5512" s="32" t="inlineStr">
        <is>
          <t>Unidad</t>
        </is>
      </c>
      <c r="G5512" s="35" t="inlineStr">
        <is>
          <t>suministro</t>
        </is>
      </c>
      <c r="H5512" s="159" t="n">
        <v>410372</v>
      </c>
      <c r="I5512" s="37" t="n">
        <v>158.91</v>
      </c>
      <c r="J5512" s="37" t="n">
        <v>151.76</v>
      </c>
      <c r="K5512" s="160">
        <f>H5512*(I5512/J5512)</f>
        <v/>
      </c>
      <c r="L5512" s="159" t="n">
        <v>494938.6953</v>
      </c>
      <c r="M5512" s="159" t="n">
        <v>480523</v>
      </c>
      <c r="N5512" s="159" t="n">
        <v>518964.84</v>
      </c>
      <c r="O5512" s="162">
        <f>MIN(K5512,L5512,M5512,N5512)</f>
        <v/>
      </c>
      <c r="P5512" s="162">
        <f>MAX(K5512,L5512,M5512,N5512)</f>
        <v/>
      </c>
      <c r="Q5512" s="162">
        <f>MEDIAN(K5512,L5512,M5512,N5512)</f>
        <v/>
      </c>
      <c r="R5512" s="162">
        <f>AVERAGE(K5512,L5512,M5512,N5512)</f>
        <v/>
      </c>
      <c r="S5512" s="162">
        <f>AVERAGE(O5512,Q5512)</f>
        <v/>
      </c>
      <c r="T5512" s="162">
        <f>AVERAGE(P5512,Q5512)</f>
        <v/>
      </c>
      <c r="U5512" s="41">
        <f>STDEVA(K5512,L5512,M5512,N5512)</f>
        <v/>
      </c>
      <c r="V5512" s="42">
        <f>U5512/Q5512</f>
        <v/>
      </c>
      <c r="W5512" s="43">
        <f>IF(X5512=O5512,"MENOR",IF(X5512=S5512,"PROM[MEN-MED]","PROMEDIO"))</f>
        <v/>
      </c>
      <c r="X5512" s="163">
        <f>IF(V5512&lt;=300%,O5512,IF(AND(V5512&gt;100%,V5512&lt;=150%),S5512,R5512))</f>
        <v/>
      </c>
      <c r="Y5512" s="162">
        <f>ROUND(X5512,0)</f>
        <v/>
      </c>
    </row>
    <row r="5513" ht="15.75" customHeight="1">
      <c r="B5513" s="32" t="inlineStr">
        <is>
          <t>5.25</t>
        </is>
      </c>
      <c r="C5513" s="32" t="n">
        <v>8714199</v>
      </c>
      <c r="D5513" s="59" t="inlineStr">
        <is>
          <t>CAMBIO DE SENSOR DE OXIGENO (O2)</t>
        </is>
      </c>
      <c r="E5513" s="56" t="inlineStr">
        <is>
          <t>cambio de sensor de oxigeno (o2)</t>
        </is>
      </c>
      <c r="F5513" s="32" t="inlineStr">
        <is>
          <t>Unidad</t>
        </is>
      </c>
      <c r="G5513" s="35" t="inlineStr">
        <is>
          <t>suministro</t>
        </is>
      </c>
      <c r="H5513" s="159" t="n">
        <v>515171</v>
      </c>
      <c r="I5513" s="37" t="n">
        <v>158.91</v>
      </c>
      <c r="J5513" s="37" t="n">
        <v>151.76</v>
      </c>
      <c r="K5513" s="160">
        <f>H5513*(I5513/J5513)</f>
        <v/>
      </c>
      <c r="L5513" s="159" t="n">
        <v>666325.5416999999</v>
      </c>
      <c r="M5513" s="159" t="n">
        <v>646918</v>
      </c>
      <c r="N5513" s="159" t="n">
        <v>698671.4399999999</v>
      </c>
      <c r="O5513" s="162">
        <f>MIN(K5513,L5513,M5513,N5513)</f>
        <v/>
      </c>
      <c r="P5513" s="162">
        <f>MAX(K5513,L5513,M5513,N5513)</f>
        <v/>
      </c>
      <c r="Q5513" s="162">
        <f>MEDIAN(K5513,L5513,M5513,N5513)</f>
        <v/>
      </c>
      <c r="R5513" s="162">
        <f>AVERAGE(K5513,L5513,M5513,N5513)</f>
        <v/>
      </c>
      <c r="S5513" s="162">
        <f>AVERAGE(O5513,Q5513)</f>
        <v/>
      </c>
      <c r="T5513" s="162">
        <f>AVERAGE(P5513,Q5513)</f>
        <v/>
      </c>
      <c r="U5513" s="41">
        <f>STDEVA(K5513,L5513,M5513,N5513)</f>
        <v/>
      </c>
      <c r="V5513" s="42">
        <f>U5513/Q5513</f>
        <v/>
      </c>
      <c r="W5513" s="43">
        <f>IF(X5513=O5513,"MENOR",IF(X5513=S5513,"PROM[MEN-MED]","PROMEDIO"))</f>
        <v/>
      </c>
      <c r="X5513" s="163">
        <f>IF(V5513&lt;=300%,O5513,IF(AND(V5513&gt;100%,V5513&lt;=150%),S5513,R5513))</f>
        <v/>
      </c>
      <c r="Y5513" s="162">
        <f>ROUND(X5513,0)</f>
        <v/>
      </c>
    </row>
    <row r="5514" ht="15.75" customHeight="1">
      <c r="B5514" s="32" t="inlineStr">
        <is>
          <t>5.26</t>
        </is>
      </c>
      <c r="C5514" s="32" t="n">
        <v>8714199</v>
      </c>
      <c r="D5514" s="59" t="inlineStr">
        <is>
          <t>CAMBIO DE SENSOR DE PRESIÓN DE COMBUSTIBLE</t>
        </is>
      </c>
      <c r="E5514" s="56" t="inlineStr">
        <is>
          <t>cambio de sensor de presión de combustible</t>
        </is>
      </c>
      <c r="F5514" s="32" t="inlineStr">
        <is>
          <t>Unidad</t>
        </is>
      </c>
      <c r="G5514" s="35" t="inlineStr">
        <is>
          <t>suministro</t>
        </is>
      </c>
      <c r="H5514" s="159" t="n">
        <v>257586</v>
      </c>
      <c r="I5514" s="37" t="n">
        <v>158.91</v>
      </c>
      <c r="J5514" s="37" t="n">
        <v>151.76</v>
      </c>
      <c r="K5514" s="160">
        <f>H5514*(I5514/J5514)</f>
        <v/>
      </c>
      <c r="L5514" s="159" t="n">
        <v>679139.7711</v>
      </c>
      <c r="M5514" s="159" t="n">
        <v>659359</v>
      </c>
      <c r="N5514" s="159" t="n">
        <v>712107.72</v>
      </c>
      <c r="O5514" s="162">
        <f>MIN(K5514,L5514,M5514,N5514)</f>
        <v/>
      </c>
      <c r="P5514" s="162">
        <f>MAX(K5514,L5514,M5514,N5514)</f>
        <v/>
      </c>
      <c r="Q5514" s="162">
        <f>MEDIAN(K5514,L5514,M5514,N5514)</f>
        <v/>
      </c>
      <c r="R5514" s="162">
        <f>AVERAGE(K5514,L5514,M5514,N5514)</f>
        <v/>
      </c>
      <c r="S5514" s="162">
        <f>AVERAGE(O5514,Q5514)</f>
        <v/>
      </c>
      <c r="T5514" s="162">
        <f>AVERAGE(P5514,Q5514)</f>
        <v/>
      </c>
      <c r="U5514" s="41">
        <f>STDEVA(K5514,L5514,M5514,N5514)</f>
        <v/>
      </c>
      <c r="V5514" s="42">
        <f>U5514/Q5514</f>
        <v/>
      </c>
      <c r="W5514" s="43">
        <f>IF(X5514=O5514,"MENOR",IF(X5514=S5514,"PROM[MEN-MED]","PROMEDIO"))</f>
        <v/>
      </c>
      <c r="X5514" s="163">
        <f>IF(V5514&lt;=300%,O5514,IF(AND(V5514&gt;100%,V5514&lt;=150%),S5514,R5514))</f>
        <v/>
      </c>
      <c r="Y5514" s="162">
        <f>ROUND(X5514,0)</f>
        <v/>
      </c>
    </row>
    <row r="5515" ht="15.75" customHeight="1">
      <c r="B5515" s="32" t="inlineStr">
        <is>
          <t>5.27</t>
        </is>
      </c>
      <c r="C5515" s="32" t="n">
        <v>8714199</v>
      </c>
      <c r="D5515" s="59" t="inlineStr">
        <is>
          <t>CAMBIO DE SENSOR DE REVERSO (LUZ TRASERA)</t>
        </is>
      </c>
      <c r="E5515" s="56" t="inlineStr">
        <is>
          <t>cambio de sensor de reverso (luz trasera)</t>
        </is>
      </c>
      <c r="F5515" s="32" t="inlineStr">
        <is>
          <t>Unidad</t>
        </is>
      </c>
      <c r="G5515" s="35" t="inlineStr">
        <is>
          <t>suministro</t>
        </is>
      </c>
      <c r="H5515" s="159" t="n">
        <v>257586</v>
      </c>
      <c r="I5515" s="37" t="n">
        <v>158.91</v>
      </c>
      <c r="J5515" s="37" t="n">
        <v>151.76</v>
      </c>
      <c r="K5515" s="160">
        <f>H5515*(I5515/J5515)</f>
        <v/>
      </c>
      <c r="L5515" s="159" t="n">
        <v>336366.0664</v>
      </c>
      <c r="M5515" s="159" t="n">
        <v>326569</v>
      </c>
      <c r="N5515" s="159" t="n">
        <v>352694.52</v>
      </c>
      <c r="O5515" s="162">
        <f>MIN(K5515,L5515,M5515,N5515)</f>
        <v/>
      </c>
      <c r="P5515" s="162">
        <f>MAX(K5515,L5515,M5515,N5515)</f>
        <v/>
      </c>
      <c r="Q5515" s="162">
        <f>MEDIAN(K5515,L5515,M5515,N5515)</f>
        <v/>
      </c>
      <c r="R5515" s="162">
        <f>AVERAGE(K5515,L5515,M5515,N5515)</f>
        <v/>
      </c>
      <c r="S5515" s="162">
        <f>AVERAGE(O5515,Q5515)</f>
        <v/>
      </c>
      <c r="T5515" s="162">
        <f>AVERAGE(P5515,Q5515)</f>
        <v/>
      </c>
      <c r="U5515" s="41">
        <f>STDEVA(K5515,L5515,M5515,N5515)</f>
        <v/>
      </c>
      <c r="V5515" s="42">
        <f>U5515/Q5515</f>
        <v/>
      </c>
      <c r="W5515" s="43">
        <f>IF(X5515=O5515,"MENOR",IF(X5515=S5515,"PROM[MEN-MED]","PROMEDIO"))</f>
        <v/>
      </c>
      <c r="X5515" s="163">
        <f>IF(V5515&lt;=300%,O5515,IF(AND(V5515&gt;100%,V5515&lt;=150%),S5515,R5515))</f>
        <v/>
      </c>
      <c r="Y5515" s="162">
        <f>ROUND(X5515,0)</f>
        <v/>
      </c>
    </row>
    <row r="5516" ht="15.75" customHeight="1">
      <c r="B5516" s="32" t="inlineStr">
        <is>
          <t>5.28</t>
        </is>
      </c>
      <c r="C5516" s="32" t="n">
        <v>8714199</v>
      </c>
      <c r="D5516" s="59" t="inlineStr">
        <is>
          <t>CAMBIO DE SENSOR DE TEMPERATURA DEL REFRIGERANTE (CTS - ECT)</t>
        </is>
      </c>
      <c r="E5516" s="56" t="inlineStr">
        <is>
          <t>cambio de sensor de temperatura del refrigerante (cts - ect)</t>
        </is>
      </c>
      <c r="F5516" s="32" t="inlineStr">
        <is>
          <t>Unidad</t>
        </is>
      </c>
      <c r="G5516" s="35" t="inlineStr">
        <is>
          <t>suministro</t>
        </is>
      </c>
      <c r="H5516" s="159" t="n">
        <v>269294</v>
      </c>
      <c r="I5516" s="37" t="n">
        <v>158.91</v>
      </c>
      <c r="J5516" s="37" t="n">
        <v>151.76</v>
      </c>
      <c r="K5516" s="160">
        <f>H5516*(I5516/J5516)</f>
        <v/>
      </c>
      <c r="L5516" s="159" t="n">
        <v>494938.6953</v>
      </c>
      <c r="M5516" s="159" t="n">
        <v>480523</v>
      </c>
      <c r="N5516" s="159" t="n">
        <v>518964.84</v>
      </c>
      <c r="O5516" s="162">
        <f>MIN(K5516,L5516,M5516,N5516)</f>
        <v/>
      </c>
      <c r="P5516" s="162">
        <f>MAX(K5516,L5516,M5516,N5516)</f>
        <v/>
      </c>
      <c r="Q5516" s="162">
        <f>MEDIAN(K5516,L5516,M5516,N5516)</f>
        <v/>
      </c>
      <c r="R5516" s="162">
        <f>AVERAGE(K5516,L5516,M5516,N5516)</f>
        <v/>
      </c>
      <c r="S5516" s="162">
        <f>AVERAGE(O5516,Q5516)</f>
        <v/>
      </c>
      <c r="T5516" s="162">
        <f>AVERAGE(P5516,Q5516)</f>
        <v/>
      </c>
      <c r="U5516" s="41">
        <f>STDEVA(K5516,L5516,M5516,N5516)</f>
        <v/>
      </c>
      <c r="V5516" s="42">
        <f>U5516/Q5516</f>
        <v/>
      </c>
      <c r="W5516" s="43">
        <f>IF(X5516=O5516,"MENOR",IF(X5516=S5516,"PROM[MEN-MED]","PROMEDIO"))</f>
        <v/>
      </c>
      <c r="X5516" s="163">
        <f>IF(V5516&lt;=300%,O5516,IF(AND(V5516&gt;100%,V5516&lt;=150%),S5516,R5516))</f>
        <v/>
      </c>
      <c r="Y5516" s="162">
        <f>ROUND(X5516,0)</f>
        <v/>
      </c>
    </row>
    <row r="5517" ht="15.75" customHeight="1">
      <c r="B5517" s="32" t="inlineStr">
        <is>
          <t>5.29</t>
        </is>
      </c>
      <c r="C5517" s="32" t="n">
        <v>8714199</v>
      </c>
      <c r="D5517" s="59" t="inlineStr">
        <is>
          <t>CAMBIO DE SENSOR DE VELOCIDAD (VSS)</t>
        </is>
      </c>
      <c r="E5517" s="56" t="inlineStr">
        <is>
          <t>cambio de sensor de velocidad (vss)</t>
        </is>
      </c>
      <c r="F5517" s="32" t="inlineStr">
        <is>
          <t>Unidad</t>
        </is>
      </c>
      <c r="G5517" s="35" t="inlineStr">
        <is>
          <t>suministro</t>
        </is>
      </c>
      <c r="H5517" s="159" t="n">
        <v>257586</v>
      </c>
      <c r="I5517" s="37" t="n">
        <v>158.91</v>
      </c>
      <c r="J5517" s="37" t="n">
        <v>151.76</v>
      </c>
      <c r="K5517" s="160">
        <f>H5517*(I5517/J5517)</f>
        <v/>
      </c>
      <c r="L5517" s="159" t="n">
        <v>514160.5511</v>
      </c>
      <c r="M5517" s="159" t="n">
        <v>499185</v>
      </c>
      <c r="N5517" s="159" t="n">
        <v>539119.8</v>
      </c>
      <c r="O5517" s="162">
        <f>MIN(K5517,L5517,M5517,N5517)</f>
        <v/>
      </c>
      <c r="P5517" s="162">
        <f>MAX(K5517,L5517,M5517,N5517)</f>
        <v/>
      </c>
      <c r="Q5517" s="162">
        <f>MEDIAN(K5517,L5517,M5517,N5517)</f>
        <v/>
      </c>
      <c r="R5517" s="162">
        <f>AVERAGE(K5517,L5517,M5517,N5517)</f>
        <v/>
      </c>
      <c r="S5517" s="162">
        <f>AVERAGE(O5517,Q5517)</f>
        <v/>
      </c>
      <c r="T5517" s="162">
        <f>AVERAGE(P5517,Q5517)</f>
        <v/>
      </c>
      <c r="U5517" s="41">
        <f>STDEVA(K5517,L5517,M5517,N5517)</f>
        <v/>
      </c>
      <c r="V5517" s="42">
        <f>U5517/Q5517</f>
        <v/>
      </c>
      <c r="W5517" s="43">
        <f>IF(X5517=O5517,"MENOR",IF(X5517=S5517,"PROM[MEN-MED]","PROMEDIO"))</f>
        <v/>
      </c>
      <c r="X5517" s="163">
        <f>IF(V5517&lt;=300%,O5517,IF(AND(V5517&gt;100%,V5517&lt;=150%),S5517,R5517))</f>
        <v/>
      </c>
      <c r="Y5517" s="162">
        <f>ROUND(X5517,0)</f>
        <v/>
      </c>
    </row>
    <row r="5518" ht="15.75" customHeight="1">
      <c r="B5518" s="32" t="inlineStr">
        <is>
          <t>5.30</t>
        </is>
      </c>
      <c r="C5518" s="32" t="n">
        <v>8714199</v>
      </c>
      <c r="D5518" s="59" t="inlineStr">
        <is>
          <t>CAMBIO DE SENSOR FLUJO DE AIRE (MAF)</t>
        </is>
      </c>
      <c r="E5518" s="56" t="inlineStr">
        <is>
          <t>cambio de sensor flujo de aire (maf)</t>
        </is>
      </c>
      <c r="F5518" s="32" t="inlineStr">
        <is>
          <t>Unidad</t>
        </is>
      </c>
      <c r="G5518" s="35" t="inlineStr">
        <is>
          <t>suministro</t>
        </is>
      </c>
      <c r="H5518" s="159" t="n">
        <v>257586</v>
      </c>
      <c r="I5518" s="37" t="n">
        <v>158.91</v>
      </c>
      <c r="J5518" s="37" t="n">
        <v>151.76</v>
      </c>
      <c r="K5518" s="160">
        <f>H5518*(I5518/J5518)</f>
        <v/>
      </c>
      <c r="L5518" s="159" t="n">
        <v>333162.7649</v>
      </c>
      <c r="M5518" s="159" t="n">
        <v>323459</v>
      </c>
      <c r="N5518" s="159" t="n">
        <v>349335.72</v>
      </c>
      <c r="O5518" s="162">
        <f>MIN(K5518,L5518,M5518,N5518)</f>
        <v/>
      </c>
      <c r="P5518" s="162">
        <f>MAX(K5518,L5518,M5518,N5518)</f>
        <v/>
      </c>
      <c r="Q5518" s="162">
        <f>MEDIAN(K5518,L5518,M5518,N5518)</f>
        <v/>
      </c>
      <c r="R5518" s="162">
        <f>AVERAGE(K5518,L5518,M5518,N5518)</f>
        <v/>
      </c>
      <c r="S5518" s="162">
        <f>AVERAGE(O5518,Q5518)</f>
        <v/>
      </c>
      <c r="T5518" s="162">
        <f>AVERAGE(P5518,Q5518)</f>
        <v/>
      </c>
      <c r="U5518" s="41">
        <f>STDEVA(K5518,L5518,M5518,N5518)</f>
        <v/>
      </c>
      <c r="V5518" s="42">
        <f>U5518/Q5518</f>
        <v/>
      </c>
      <c r="W5518" s="43">
        <f>IF(X5518=O5518,"MENOR",IF(X5518=S5518,"PROM[MEN-MED]","PROMEDIO"))</f>
        <v/>
      </c>
      <c r="X5518" s="163">
        <f>IF(V5518&lt;=300%,O5518,IF(AND(V5518&gt;100%,V5518&lt;=150%),S5518,R5518))</f>
        <v/>
      </c>
      <c r="Y5518" s="162">
        <f>ROUND(X5518,0)</f>
        <v/>
      </c>
    </row>
    <row r="5519" ht="15.75" customHeight="1">
      <c r="B5519" s="32" t="inlineStr">
        <is>
          <t>5.31</t>
        </is>
      </c>
      <c r="C5519" s="32" t="n">
        <v>8714199</v>
      </c>
      <c r="D5519" s="59" t="inlineStr">
        <is>
          <t>CAMBIO DE SENSOR FILTRO DE COMBUSTIBLE (SEDIMENTADOR)</t>
        </is>
      </c>
      <c r="E5519" s="56" t="inlineStr">
        <is>
          <t>cambio de sensor filtro de combustible (sedimentador)</t>
        </is>
      </c>
      <c r="F5519" s="32" t="inlineStr">
        <is>
          <t>Unidad</t>
        </is>
      </c>
      <c r="G5519" s="35" t="inlineStr">
        <is>
          <t>suministro</t>
        </is>
      </c>
      <c r="H5519" s="159" t="n">
        <v>273581</v>
      </c>
      <c r="I5519" s="37" t="n">
        <v>158.91</v>
      </c>
      <c r="J5519" s="37" t="n">
        <v>151.76</v>
      </c>
      <c r="K5519" s="160">
        <f>H5519*(I5519/J5519)</f>
        <v/>
      </c>
      <c r="L5519" s="159" t="n">
        <v>339570.4032</v>
      </c>
      <c r="M5519" s="159" t="n">
        <v>329680</v>
      </c>
      <c r="N5519" s="159" t="n">
        <v>356054.4</v>
      </c>
      <c r="O5519" s="162">
        <f>MIN(K5519,L5519,M5519,N5519)</f>
        <v/>
      </c>
      <c r="P5519" s="162">
        <f>MAX(K5519,L5519,M5519,N5519)</f>
        <v/>
      </c>
      <c r="Q5519" s="162">
        <f>MEDIAN(K5519,L5519,M5519,N5519)</f>
        <v/>
      </c>
      <c r="R5519" s="162">
        <f>AVERAGE(K5519,L5519,M5519,N5519)</f>
        <v/>
      </c>
      <c r="S5519" s="162">
        <f>AVERAGE(O5519,Q5519)</f>
        <v/>
      </c>
      <c r="T5519" s="162">
        <f>AVERAGE(P5519,Q5519)</f>
        <v/>
      </c>
      <c r="U5519" s="41">
        <f>STDEVA(K5519,L5519,M5519,N5519)</f>
        <v/>
      </c>
      <c r="V5519" s="42">
        <f>U5519/Q5519</f>
        <v/>
      </c>
      <c r="W5519" s="43">
        <f>IF(X5519=O5519,"MENOR",IF(X5519=S5519,"PROM[MEN-MED]","PROMEDIO"))</f>
        <v/>
      </c>
      <c r="X5519" s="163">
        <f>IF(V5519&lt;=300%,O5519,IF(AND(V5519&gt;100%,V5519&lt;=150%),S5519,R5519))</f>
        <v/>
      </c>
      <c r="Y5519" s="162">
        <f>ROUND(X5519,0)</f>
        <v/>
      </c>
    </row>
    <row r="5520" ht="15.75" customHeight="1">
      <c r="B5520" s="32" t="inlineStr">
        <is>
          <t>5.32</t>
        </is>
      </c>
      <c r="C5520" s="32" t="n">
        <v>8714199</v>
      </c>
      <c r="D5520" s="59" t="inlineStr">
        <is>
          <t>CAMBIO DE SENSOR NIVEL DE COMBUSTIBLE (FLOTADOR)</t>
        </is>
      </c>
      <c r="E5520" s="56" t="inlineStr">
        <is>
          <t>cambio de sensor nivel de combustible (flotador)</t>
        </is>
      </c>
      <c r="F5520" s="32" t="inlineStr">
        <is>
          <t>Unidad</t>
        </is>
      </c>
      <c r="G5520" s="35" t="inlineStr">
        <is>
          <t>suministro</t>
        </is>
      </c>
      <c r="H5520" s="159" t="n">
        <v>269294</v>
      </c>
      <c r="I5520" s="37" t="n">
        <v>158.91</v>
      </c>
      <c r="J5520" s="37" t="n">
        <v>151.76</v>
      </c>
      <c r="K5520" s="160">
        <f>H5520*(I5520/J5520)</f>
        <v/>
      </c>
      <c r="L5520" s="159" t="n">
        <v>1018710.1743</v>
      </c>
      <c r="M5520" s="159" t="n">
        <v>989039</v>
      </c>
      <c r="N5520" s="159" t="n">
        <v>1068162.12</v>
      </c>
      <c r="O5520" s="162">
        <f>MIN(K5520,L5520,M5520,N5520)</f>
        <v/>
      </c>
      <c r="P5520" s="162">
        <f>MAX(K5520,L5520,M5520,N5520)</f>
        <v/>
      </c>
      <c r="Q5520" s="162">
        <f>MEDIAN(K5520,L5520,M5520,N5520)</f>
        <v/>
      </c>
      <c r="R5520" s="162">
        <f>AVERAGE(K5520,L5520,M5520,N5520)</f>
        <v/>
      </c>
      <c r="S5520" s="162">
        <f>AVERAGE(O5520,Q5520)</f>
        <v/>
      </c>
      <c r="T5520" s="162">
        <f>AVERAGE(P5520,Q5520)</f>
        <v/>
      </c>
      <c r="U5520" s="41">
        <f>STDEVA(K5520,L5520,M5520,N5520)</f>
        <v/>
      </c>
      <c r="V5520" s="42">
        <f>U5520/Q5520</f>
        <v/>
      </c>
      <c r="W5520" s="43">
        <f>IF(X5520=O5520,"MENOR",IF(X5520=S5520,"PROM[MEN-MED]","PROMEDIO"))</f>
        <v/>
      </c>
      <c r="X5520" s="163">
        <f>IF(V5520&lt;=300%,O5520,IF(AND(V5520&gt;100%,V5520&lt;=150%),S5520,R5520))</f>
        <v/>
      </c>
      <c r="Y5520" s="162">
        <f>ROUND(X5520,0)</f>
        <v/>
      </c>
    </row>
    <row r="5521" ht="15.75" customHeight="1">
      <c r="B5521" s="32" t="inlineStr">
        <is>
          <t>5.33</t>
        </is>
      </c>
      <c r="C5521" s="32" t="n">
        <v>8714199</v>
      </c>
      <c r="D5521" s="59" t="inlineStr">
        <is>
          <t>CAMBIO DE INTERCOOLER</t>
        </is>
      </c>
      <c r="E5521" s="56" t="inlineStr">
        <is>
          <t>cambio de intercooler</t>
        </is>
      </c>
      <c r="F5521" s="32" t="inlineStr">
        <is>
          <t>Unidad</t>
        </is>
      </c>
      <c r="G5521" s="35" t="inlineStr">
        <is>
          <t>suministro</t>
        </is>
      </c>
      <c r="H5521" s="159" t="n">
        <v>772757</v>
      </c>
      <c r="I5521" s="37" t="n">
        <v>158.91</v>
      </c>
      <c r="J5521" s="37" t="n">
        <v>151.76</v>
      </c>
      <c r="K5521" s="160">
        <f>H5521*(I5521/J5521)</f>
        <v/>
      </c>
      <c r="L5521" s="159" t="n">
        <v>1166070.2067</v>
      </c>
      <c r="M5521" s="159" t="n">
        <v>1132107</v>
      </c>
      <c r="N5521" s="159" t="n">
        <v>1222675.56</v>
      </c>
      <c r="O5521" s="162">
        <f>MIN(K5521,L5521,M5521,N5521)</f>
        <v/>
      </c>
      <c r="P5521" s="162">
        <f>MAX(K5521,L5521,M5521,N5521)</f>
        <v/>
      </c>
      <c r="Q5521" s="162">
        <f>MEDIAN(K5521,L5521,M5521,N5521)</f>
        <v/>
      </c>
      <c r="R5521" s="162">
        <f>AVERAGE(K5521,L5521,M5521,N5521)</f>
        <v/>
      </c>
      <c r="S5521" s="162">
        <f>AVERAGE(O5521,Q5521)</f>
        <v/>
      </c>
      <c r="T5521" s="162">
        <f>AVERAGE(P5521,Q5521)</f>
        <v/>
      </c>
      <c r="U5521" s="41">
        <f>STDEVA(K5521,L5521,M5521,N5521)</f>
        <v/>
      </c>
      <c r="V5521" s="42">
        <f>U5521/Q5521</f>
        <v/>
      </c>
      <c r="W5521" s="43">
        <f>IF(X5521=O5521,"MENOR",IF(X5521=S5521,"PROM[MEN-MED]","PROMEDIO"))</f>
        <v/>
      </c>
      <c r="X5521" s="163">
        <f>IF(V5521&lt;=300%,O5521,IF(AND(V5521&gt;100%,V5521&lt;=150%),S5521,R5521))</f>
        <v/>
      </c>
      <c r="Y5521" s="162">
        <f>ROUND(X5521,0)</f>
        <v/>
      </c>
    </row>
    <row r="5522" ht="15.75" customHeight="1">
      <c r="B5522" s="32" t="inlineStr">
        <is>
          <t>5.34</t>
        </is>
      </c>
      <c r="C5522" s="32" t="n">
        <v>8714199</v>
      </c>
      <c r="D5522" s="59" t="inlineStr">
        <is>
          <t>CAMBIO DE MANGUERAS INTERCOOLER</t>
        </is>
      </c>
      <c r="E5522" s="56" t="inlineStr">
        <is>
          <t>cambio de mangueras intercooler</t>
        </is>
      </c>
      <c r="F5522" s="32" t="inlineStr">
        <is>
          <t>Unidad</t>
        </is>
      </c>
      <c r="G5522" s="35" t="inlineStr">
        <is>
          <t>suministro</t>
        </is>
      </c>
      <c r="H5522" s="159" t="n">
        <v>136791</v>
      </c>
      <c r="I5522" s="37" t="n">
        <v>158.91</v>
      </c>
      <c r="J5522" s="37" t="n">
        <v>151.76</v>
      </c>
      <c r="K5522" s="160">
        <f>H5522*(I5522/J5522)</f>
        <v/>
      </c>
      <c r="L5522" s="159" t="n">
        <v>166581.9001</v>
      </c>
      <c r="M5522" s="159" t="n">
        <v>161730</v>
      </c>
      <c r="N5522" s="159" t="n">
        <v>174668.4</v>
      </c>
      <c r="O5522" s="162">
        <f>MIN(K5522,L5522,M5522,N5522)</f>
        <v/>
      </c>
      <c r="P5522" s="162">
        <f>MAX(K5522,L5522,M5522,N5522)</f>
        <v/>
      </c>
      <c r="Q5522" s="162">
        <f>MEDIAN(K5522,L5522,M5522,N5522)</f>
        <v/>
      </c>
      <c r="R5522" s="162">
        <f>AVERAGE(K5522,L5522,M5522,N5522)</f>
        <v/>
      </c>
      <c r="S5522" s="162">
        <f>AVERAGE(O5522,Q5522)</f>
        <v/>
      </c>
      <c r="T5522" s="162">
        <f>AVERAGE(P5522,Q5522)</f>
        <v/>
      </c>
      <c r="U5522" s="41">
        <f>STDEVA(K5522,L5522,M5522,N5522)</f>
        <v/>
      </c>
      <c r="V5522" s="42">
        <f>U5522/Q5522</f>
        <v/>
      </c>
      <c r="W5522" s="43">
        <f>IF(X5522=O5522,"MENOR",IF(X5522=S5522,"PROM[MEN-MED]","PROMEDIO"))</f>
        <v/>
      </c>
      <c r="X5522" s="163">
        <f>IF(V5522&lt;=300%,O5522,IF(AND(V5522&gt;100%,V5522&lt;=150%),S5522,R5522))</f>
        <v/>
      </c>
      <c r="Y5522" s="162">
        <f>ROUND(X5522,0)</f>
        <v/>
      </c>
    </row>
    <row r="5523" ht="15.75" customHeight="1">
      <c r="B5523" s="32" t="inlineStr">
        <is>
          <t>5.35</t>
        </is>
      </c>
      <c r="C5523" s="32" t="n">
        <v>8714199</v>
      </c>
      <c r="D5523" s="59" t="inlineStr">
        <is>
          <t>CAMBIO DE SENSOR POSICIÓN DE ÁRBOL DE LEVAS (CMP)</t>
        </is>
      </c>
      <c r="E5523" s="56" t="inlineStr">
        <is>
          <t>cambio de sensor posición de árbol de levas (cmp)</t>
        </is>
      </c>
      <c r="F5523" s="32" t="inlineStr">
        <is>
          <t>Unidad</t>
        </is>
      </c>
      <c r="G5523" s="35" t="inlineStr">
        <is>
          <t>suministro</t>
        </is>
      </c>
      <c r="H5523" s="159" t="n">
        <v>410372</v>
      </c>
      <c r="I5523" s="37" t="n">
        <v>158.91</v>
      </c>
      <c r="J5523" s="37" t="n">
        <v>151.76</v>
      </c>
      <c r="K5523" s="160">
        <f>H5523*(I5523/J5523)</f>
        <v/>
      </c>
      <c r="L5523" s="159" t="n">
        <v>514160.5511</v>
      </c>
      <c r="M5523" s="159" t="n">
        <v>499185</v>
      </c>
      <c r="N5523" s="159" t="n">
        <v>539119.8</v>
      </c>
      <c r="O5523" s="162">
        <f>MIN(K5523,L5523,M5523,N5523)</f>
        <v/>
      </c>
      <c r="P5523" s="162">
        <f>MAX(K5523,L5523,M5523,N5523)</f>
        <v/>
      </c>
      <c r="Q5523" s="162">
        <f>MEDIAN(K5523,L5523,M5523,N5523)</f>
        <v/>
      </c>
      <c r="R5523" s="162">
        <f>AVERAGE(K5523,L5523,M5523,N5523)</f>
        <v/>
      </c>
      <c r="S5523" s="162">
        <f>AVERAGE(O5523,Q5523)</f>
        <v/>
      </c>
      <c r="T5523" s="162">
        <f>AVERAGE(P5523,Q5523)</f>
        <v/>
      </c>
      <c r="U5523" s="41">
        <f>STDEVA(K5523,L5523,M5523,N5523)</f>
        <v/>
      </c>
      <c r="V5523" s="42">
        <f>U5523/Q5523</f>
        <v/>
      </c>
      <c r="W5523" s="43">
        <f>IF(X5523=O5523,"MENOR",IF(X5523=S5523,"PROM[MEN-MED]","PROMEDIO"))</f>
        <v/>
      </c>
      <c r="X5523" s="163">
        <f>IF(V5523&lt;=300%,O5523,IF(AND(V5523&gt;100%,V5523&lt;=150%),S5523,R5523))</f>
        <v/>
      </c>
      <c r="Y5523" s="162">
        <f>ROUND(X5523,0)</f>
        <v/>
      </c>
    </row>
    <row r="5524" ht="15.75" customHeight="1">
      <c r="B5524" s="32" t="inlineStr">
        <is>
          <t>5.36</t>
        </is>
      </c>
      <c r="C5524" s="32" t="n">
        <v>8714199</v>
      </c>
      <c r="D5524" s="59" t="inlineStr">
        <is>
          <t>CAMBIO DE SENSOR POSICIÓN DE CIGÜEÑAL (CKP)</t>
        </is>
      </c>
      <c r="E5524" s="56" t="inlineStr">
        <is>
          <t>cambio de sensor posición de cigüeñal (ckp)</t>
        </is>
      </c>
      <c r="F5524" s="32" t="inlineStr">
        <is>
          <t>Unidad</t>
        </is>
      </c>
      <c r="G5524" s="35" t="inlineStr">
        <is>
          <t>suministro</t>
        </is>
      </c>
      <c r="H5524" s="159" t="n">
        <v>410372</v>
      </c>
      <c r="I5524" s="37" t="n">
        <v>158.91</v>
      </c>
      <c r="J5524" s="37" t="n">
        <v>151.76</v>
      </c>
      <c r="K5524" s="160">
        <f>H5524*(I5524/J5524)</f>
        <v/>
      </c>
      <c r="L5524" s="159" t="n">
        <v>494938.6953</v>
      </c>
      <c r="M5524" s="159" t="n">
        <v>480523</v>
      </c>
      <c r="N5524" s="159" t="n">
        <v>518964.84</v>
      </c>
      <c r="O5524" s="162">
        <f>MIN(K5524,L5524,M5524,N5524)</f>
        <v/>
      </c>
      <c r="P5524" s="162">
        <f>MAX(K5524,L5524,M5524,N5524)</f>
        <v/>
      </c>
      <c r="Q5524" s="162">
        <f>MEDIAN(K5524,L5524,M5524,N5524)</f>
        <v/>
      </c>
      <c r="R5524" s="162">
        <f>AVERAGE(K5524,L5524,M5524,N5524)</f>
        <v/>
      </c>
      <c r="S5524" s="162">
        <f>AVERAGE(O5524,Q5524)</f>
        <v/>
      </c>
      <c r="T5524" s="162">
        <f>AVERAGE(P5524,Q5524)</f>
        <v/>
      </c>
      <c r="U5524" s="41">
        <f>STDEVA(K5524,L5524,M5524,N5524)</f>
        <v/>
      </c>
      <c r="V5524" s="42">
        <f>U5524/Q5524</f>
        <v/>
      </c>
      <c r="W5524" s="43">
        <f>IF(X5524=O5524,"MENOR",IF(X5524=S5524,"PROM[MEN-MED]","PROMEDIO"))</f>
        <v/>
      </c>
      <c r="X5524" s="163">
        <f>IF(V5524&lt;=300%,O5524,IF(AND(V5524&gt;100%,V5524&lt;=150%),S5524,R5524))</f>
        <v/>
      </c>
      <c r="Y5524" s="162">
        <f>ROUND(X5524,0)</f>
        <v/>
      </c>
    </row>
    <row r="5525" ht="15.75" customHeight="1">
      <c r="B5525" s="32" t="inlineStr">
        <is>
          <t>5.37</t>
        </is>
      </c>
      <c r="C5525" s="32" t="n">
        <v>8714199</v>
      </c>
      <c r="D5525" s="59" t="inlineStr">
        <is>
          <t>CAMBIO DE SENSOR POSICIÓN DEL PEDAL DEL ACELERADOR (APP)</t>
        </is>
      </c>
      <c r="E5525" s="56" t="inlineStr">
        <is>
          <t>cambio de sensor posición del pedal del acelerador (app)</t>
        </is>
      </c>
      <c r="F5525" s="32" t="inlineStr">
        <is>
          <t>Unidad</t>
        </is>
      </c>
      <c r="G5525" s="35" t="inlineStr">
        <is>
          <t>suministro</t>
        </is>
      </c>
      <c r="H5525" s="159" t="n">
        <v>451638</v>
      </c>
      <c r="I5525" s="37" t="n">
        <v>158.91</v>
      </c>
      <c r="J5525" s="37" t="n">
        <v>151.76</v>
      </c>
      <c r="K5525" s="160">
        <f>H5525*(I5525/J5525)</f>
        <v/>
      </c>
      <c r="L5525" s="159" t="n">
        <v>672733.1681</v>
      </c>
      <c r="M5525" s="159" t="n">
        <v>653139</v>
      </c>
      <c r="N5525" s="159" t="n">
        <v>705390.12</v>
      </c>
      <c r="O5525" s="162">
        <f>MIN(K5525,L5525,M5525,N5525)</f>
        <v/>
      </c>
      <c r="P5525" s="162">
        <f>MAX(K5525,L5525,M5525,N5525)</f>
        <v/>
      </c>
      <c r="Q5525" s="162">
        <f>MEDIAN(K5525,L5525,M5525,N5525)</f>
        <v/>
      </c>
      <c r="R5525" s="162">
        <f>AVERAGE(K5525,L5525,M5525,N5525)</f>
        <v/>
      </c>
      <c r="S5525" s="162">
        <f>AVERAGE(O5525,Q5525)</f>
        <v/>
      </c>
      <c r="T5525" s="162">
        <f>AVERAGE(P5525,Q5525)</f>
        <v/>
      </c>
      <c r="U5525" s="41">
        <f>STDEVA(K5525,L5525,M5525,N5525)</f>
        <v/>
      </c>
      <c r="V5525" s="42">
        <f>U5525/Q5525</f>
        <v/>
      </c>
      <c r="W5525" s="43">
        <f>IF(X5525=O5525,"MENOR",IF(X5525=S5525,"PROM[MEN-MED]","PROMEDIO"))</f>
        <v/>
      </c>
      <c r="X5525" s="163">
        <f>IF(V5525&lt;=300%,O5525,IF(AND(V5525&gt;100%,V5525&lt;=150%),S5525,R5525))</f>
        <v/>
      </c>
      <c r="Y5525" s="162">
        <f>ROUND(X5525,0)</f>
        <v/>
      </c>
    </row>
    <row r="5526" ht="15.75" customHeight="1">
      <c r="B5526" s="32" t="inlineStr">
        <is>
          <t>5.38</t>
        </is>
      </c>
      <c r="C5526" s="32" t="n">
        <v>8714199</v>
      </c>
      <c r="D5526" s="59" t="inlineStr">
        <is>
          <t>CAMBIO DE SENSOR PRESIÓN DE ACEITE MOTOR</t>
        </is>
      </c>
      <c r="E5526" s="56" t="inlineStr">
        <is>
          <t>cambio de sensor presión de aceite motor</t>
        </is>
      </c>
      <c r="F5526" s="32" t="inlineStr">
        <is>
          <t>Unidad</t>
        </is>
      </c>
      <c r="G5526" s="35" t="inlineStr">
        <is>
          <t>suministro</t>
        </is>
      </c>
      <c r="H5526" s="159" t="n">
        <v>386378</v>
      </c>
      <c r="I5526" s="37" t="n">
        <v>158.91</v>
      </c>
      <c r="J5526" s="37" t="n">
        <v>151.76</v>
      </c>
      <c r="K5526" s="160">
        <f>H5526*(I5526/J5526)</f>
        <v/>
      </c>
      <c r="L5526" s="159" t="n">
        <v>672733.1681</v>
      </c>
      <c r="M5526" s="159" t="n">
        <v>653139</v>
      </c>
      <c r="N5526" s="159" t="n">
        <v>705390.12</v>
      </c>
      <c r="O5526" s="162">
        <f>MIN(K5526,L5526,M5526,N5526)</f>
        <v/>
      </c>
      <c r="P5526" s="162">
        <f>MAX(K5526,L5526,M5526,N5526)</f>
        <v/>
      </c>
      <c r="Q5526" s="162">
        <f>MEDIAN(K5526,L5526,M5526,N5526)</f>
        <v/>
      </c>
      <c r="R5526" s="162">
        <f>AVERAGE(K5526,L5526,M5526,N5526)</f>
        <v/>
      </c>
      <c r="S5526" s="162">
        <f>AVERAGE(O5526,Q5526)</f>
        <v/>
      </c>
      <c r="T5526" s="162">
        <f>AVERAGE(P5526,Q5526)</f>
        <v/>
      </c>
      <c r="U5526" s="41">
        <f>STDEVA(K5526,L5526,M5526,N5526)</f>
        <v/>
      </c>
      <c r="V5526" s="42">
        <f>U5526/Q5526</f>
        <v/>
      </c>
      <c r="W5526" s="43">
        <f>IF(X5526=O5526,"MENOR",IF(X5526=S5526,"PROM[MEN-MED]","PROMEDIO"))</f>
        <v/>
      </c>
      <c r="X5526" s="163">
        <f>IF(V5526&lt;=300%,O5526,IF(AND(V5526&gt;100%,V5526&lt;=150%),S5526,R5526))</f>
        <v/>
      </c>
      <c r="Y5526" s="162">
        <f>ROUND(X5526,0)</f>
        <v/>
      </c>
    </row>
    <row r="5527" ht="15.75" customHeight="1">
      <c r="B5527" s="32" t="inlineStr">
        <is>
          <t>5.39</t>
        </is>
      </c>
      <c r="C5527" s="32" t="n">
        <v>8714199</v>
      </c>
      <c r="D5527" s="58" t="inlineStr">
        <is>
          <t>CAMBIO DE SENSOR TEMPERATURA DEL AIRE DE ADMISION (MAT)</t>
        </is>
      </c>
      <c r="E5527" s="56" t="inlineStr">
        <is>
          <t>cambio de sensor temperatura del aire de admision (mat)</t>
        </is>
      </c>
      <c r="F5527" s="32" t="inlineStr">
        <is>
          <t>Unidad</t>
        </is>
      </c>
      <c r="G5527" s="35" t="inlineStr">
        <is>
          <t>suministro</t>
        </is>
      </c>
      <c r="H5527" s="159" t="n">
        <v>451638</v>
      </c>
      <c r="I5527" s="37" t="n">
        <v>158.91</v>
      </c>
      <c r="J5527" s="37" t="n">
        <v>151.76</v>
      </c>
      <c r="K5527" s="160">
        <f>H5527*(I5527/J5527)</f>
        <v/>
      </c>
      <c r="L5527" s="159" t="n">
        <v>659918.9387000001</v>
      </c>
      <c r="M5527" s="159" t="n">
        <v>640698</v>
      </c>
      <c r="N5527" s="159" t="n">
        <v>691953.84</v>
      </c>
      <c r="O5527" s="162">
        <f>MIN(K5527,L5527,M5527,N5527)</f>
        <v/>
      </c>
      <c r="P5527" s="162">
        <f>MAX(K5527,L5527,M5527,N5527)</f>
        <v/>
      </c>
      <c r="Q5527" s="162">
        <f>MEDIAN(K5527,L5527,M5527,N5527)</f>
        <v/>
      </c>
      <c r="R5527" s="162">
        <f>AVERAGE(K5527,L5527,M5527,N5527)</f>
        <v/>
      </c>
      <c r="S5527" s="162">
        <f>AVERAGE(O5527,Q5527)</f>
        <v/>
      </c>
      <c r="T5527" s="162">
        <f>AVERAGE(P5527,Q5527)</f>
        <v/>
      </c>
      <c r="U5527" s="41">
        <f>STDEVA(K5527,L5527,M5527,N5527)</f>
        <v/>
      </c>
      <c r="V5527" s="42">
        <f>U5527/Q5527</f>
        <v/>
      </c>
      <c r="W5527" s="43">
        <f>IF(X5527=O5527,"MENOR",IF(X5527=S5527,"PROM[MEN-MED]","PROMEDIO"))</f>
        <v/>
      </c>
      <c r="X5527" s="163">
        <f>IF(V5527&lt;=300%,O5527,IF(AND(V5527&gt;100%,V5527&lt;=150%),S5527,R5527))</f>
        <v/>
      </c>
      <c r="Y5527" s="162">
        <f>ROUND(X5527,0)</f>
        <v/>
      </c>
    </row>
    <row r="5528" ht="15.75" customHeight="1">
      <c r="B5528" s="32" t="inlineStr">
        <is>
          <t>5.40</t>
        </is>
      </c>
      <c r="C5528" s="32" t="n">
        <v>8714199</v>
      </c>
      <c r="D5528" s="59" t="inlineStr">
        <is>
          <t>CAMBIO DE SWITCH DE ENCENDIDO</t>
        </is>
      </c>
      <c r="E5528" s="56" t="inlineStr">
        <is>
          <t>cambio de switch de encendido</t>
        </is>
      </c>
      <c r="F5528" s="32" t="inlineStr">
        <is>
          <t>Unidad</t>
        </is>
      </c>
      <c r="G5528" s="35" t="inlineStr">
        <is>
          <t>suministro</t>
        </is>
      </c>
      <c r="H5528" s="159" t="n">
        <v>676039</v>
      </c>
      <c r="I5528" s="37" t="n">
        <v>158.91</v>
      </c>
      <c r="J5528" s="37" t="n">
        <v>151.76</v>
      </c>
      <c r="K5528" s="160">
        <f>H5528*(I5528/J5528)</f>
        <v/>
      </c>
      <c r="L5528" s="159" t="n">
        <v>856933.2205000001</v>
      </c>
      <c r="M5528" s="159" t="n">
        <v>831974</v>
      </c>
      <c r="N5528" s="159" t="n">
        <v>898531.92</v>
      </c>
      <c r="O5528" s="162">
        <f>MIN(K5528,L5528,M5528,N5528)</f>
        <v/>
      </c>
      <c r="P5528" s="162">
        <f>MAX(K5528,L5528,M5528,N5528)</f>
        <v/>
      </c>
      <c r="Q5528" s="162">
        <f>MEDIAN(K5528,L5528,M5528,N5528)</f>
        <v/>
      </c>
      <c r="R5528" s="162">
        <f>AVERAGE(K5528,L5528,M5528,N5528)</f>
        <v/>
      </c>
      <c r="S5528" s="162">
        <f>AVERAGE(O5528,Q5528)</f>
        <v/>
      </c>
      <c r="T5528" s="162">
        <f>AVERAGE(P5528,Q5528)</f>
        <v/>
      </c>
      <c r="U5528" s="41">
        <f>STDEVA(K5528,L5528,M5528,N5528)</f>
        <v/>
      </c>
      <c r="V5528" s="42">
        <f>U5528/Q5528</f>
        <v/>
      </c>
      <c r="W5528" s="43">
        <f>IF(X5528=O5528,"MENOR",IF(X5528=S5528,"PROM[MEN-MED]","PROMEDIO"))</f>
        <v/>
      </c>
      <c r="X5528" s="163">
        <f>IF(V5528&lt;=300%,O5528,IF(AND(V5528&gt;100%,V5528&lt;=150%),S5528,R5528))</f>
        <v/>
      </c>
      <c r="Y5528" s="162">
        <f>ROUND(X5528,0)</f>
        <v/>
      </c>
    </row>
    <row r="5529" ht="15.75" customHeight="1">
      <c r="B5529" s="32" t="inlineStr">
        <is>
          <t>5.41</t>
        </is>
      </c>
      <c r="C5529" s="32" t="n">
        <v>8714199</v>
      </c>
      <c r="D5529" s="59" t="inlineStr">
        <is>
          <t>CAMBIO DE VÁLVULA RECIRCULACION DE GASES (EGR)</t>
        </is>
      </c>
      <c r="E5529" s="56" t="inlineStr">
        <is>
          <t>cambio de válvula recirculacion de gases (egr)</t>
        </is>
      </c>
      <c r="F5529" s="32" t="inlineStr">
        <is>
          <t>Unidad</t>
        </is>
      </c>
      <c r="G5529" s="35" t="inlineStr">
        <is>
          <t>suministro</t>
        </is>
      </c>
      <c r="H5529" s="159" t="n">
        <v>772757</v>
      </c>
      <c r="I5529" s="37" t="n">
        <v>158.91</v>
      </c>
      <c r="J5529" s="37" t="n">
        <v>151.76</v>
      </c>
      <c r="K5529" s="160">
        <f>H5529*(I5529/J5529)</f>
        <v/>
      </c>
      <c r="L5529" s="159" t="n">
        <v>1371093.7716</v>
      </c>
      <c r="M5529" s="159" t="n">
        <v>1331159</v>
      </c>
      <c r="N5529" s="159" t="n">
        <v>1437651.72</v>
      </c>
      <c r="O5529" s="162">
        <f>MIN(K5529,L5529,M5529,N5529)</f>
        <v/>
      </c>
      <c r="P5529" s="162">
        <f>MAX(K5529,L5529,M5529,N5529)</f>
        <v/>
      </c>
      <c r="Q5529" s="162">
        <f>MEDIAN(K5529,L5529,M5529,N5529)</f>
        <v/>
      </c>
      <c r="R5529" s="162">
        <f>AVERAGE(K5529,L5529,M5529,N5529)</f>
        <v/>
      </c>
      <c r="S5529" s="162">
        <f>AVERAGE(O5529,Q5529)</f>
        <v/>
      </c>
      <c r="T5529" s="162">
        <f>AVERAGE(P5529,Q5529)</f>
        <v/>
      </c>
      <c r="U5529" s="41">
        <f>STDEVA(K5529,L5529,M5529,N5529)</f>
        <v/>
      </c>
      <c r="V5529" s="42">
        <f>U5529/Q5529</f>
        <v/>
      </c>
      <c r="W5529" s="43">
        <f>IF(X5529=O5529,"MENOR",IF(X5529=S5529,"PROM[MEN-MED]","PROMEDIO"))</f>
        <v/>
      </c>
      <c r="X5529" s="163">
        <f>IF(V5529&lt;=300%,O5529,IF(AND(V5529&gt;100%,V5529&lt;=150%),S5529,R5529))</f>
        <v/>
      </c>
      <c r="Y5529" s="162">
        <f>ROUND(X5529,0)</f>
        <v/>
      </c>
    </row>
    <row r="5530" ht="15.75" customHeight="1">
      <c r="B5530" s="26" t="inlineStr">
        <is>
          <t>6.</t>
        </is>
      </c>
      <c r="C5530" s="142" t="inlineStr">
        <is>
          <t>SISTEMA DE REFRIGERACIÓN</t>
        </is>
      </c>
      <c r="H5530" s="157" t="n"/>
      <c r="I5530" s="29" t="n"/>
      <c r="J5530" s="29" t="n"/>
      <c r="K5530" s="157" t="n"/>
      <c r="L5530" s="157" t="n"/>
      <c r="M5530" s="157" t="n"/>
      <c r="N5530" s="157" t="n"/>
      <c r="O5530" s="29" t="n"/>
      <c r="P5530" s="29" t="n"/>
      <c r="Q5530" s="29" t="n"/>
      <c r="R5530" s="29" t="n"/>
      <c r="S5530" s="29" t="n"/>
      <c r="T5530" s="29" t="n"/>
      <c r="U5530" s="29" t="n"/>
      <c r="V5530" s="75" t="n"/>
      <c r="W5530" s="29" t="n"/>
      <c r="X5530" s="29" t="n"/>
      <c r="Y5530" s="29" t="n"/>
    </row>
    <row r="5531" ht="15.75" customHeight="1">
      <c r="B5531" s="32" t="inlineStr">
        <is>
          <t>6.1</t>
        </is>
      </c>
      <c r="C5531" s="32" t="n">
        <v>8714199</v>
      </c>
      <c r="D5531" s="59" t="inlineStr">
        <is>
          <t>CAMBIO DE ABRAZADERAS MANGUERAS DE REFRIGERACIÓN</t>
        </is>
      </c>
      <c r="E5531" s="56" t="inlineStr">
        <is>
          <t>cambio de abrazaderas mangueras de refrigeración</t>
        </is>
      </c>
      <c r="F5531" s="32" t="inlineStr">
        <is>
          <t>Unidad</t>
        </is>
      </c>
      <c r="G5531" s="35" t="inlineStr">
        <is>
          <t>suministro</t>
        </is>
      </c>
      <c r="H5531" s="162" t="n">
        <v>128792</v>
      </c>
      <c r="I5531" s="37" t="n">
        <v>158.91</v>
      </c>
      <c r="J5531" s="37" t="n">
        <v>151.76</v>
      </c>
      <c r="K5531" s="160">
        <f>H5531*(I5531/J5531)</f>
        <v/>
      </c>
      <c r="L5531" s="159" t="n">
        <v>168183.5449</v>
      </c>
      <c r="M5531" s="159" t="n">
        <v>163285</v>
      </c>
      <c r="N5531" s="159" t="n">
        <v>176347.8</v>
      </c>
      <c r="O5531" s="162">
        <f>MIN(K5531,L5531,M5531,N5531)</f>
        <v/>
      </c>
      <c r="P5531" s="162">
        <f>MAX(K5531,L5531,M5531,N5531)</f>
        <v/>
      </c>
      <c r="Q5531" s="162">
        <f>MEDIAN(K5531,L5531,M5531,N5531)</f>
        <v/>
      </c>
      <c r="R5531" s="162">
        <f>AVERAGE(K5531,L5531,M5531,N5531)</f>
        <v/>
      </c>
      <c r="S5531" s="162">
        <f>AVERAGE(O5531,Q5531)</f>
        <v/>
      </c>
      <c r="T5531" s="162">
        <f>AVERAGE(P5531,Q5531)</f>
        <v/>
      </c>
      <c r="U5531" s="41">
        <f>STDEVA(K5531,L5531,M5531,N5531)</f>
        <v/>
      </c>
      <c r="V5531" s="42">
        <f>U5531/Q5531</f>
        <v/>
      </c>
      <c r="W5531" s="43">
        <f>IF(X5531=O5531,"MENOR",IF(X5531=S5531,"PROM[MEN-MED]","PROMEDIO"))</f>
        <v/>
      </c>
      <c r="X5531" s="163">
        <f>IF(V5531&lt;=300%,O5531,IF(AND(V5531&gt;100%,V5531&lt;=150%),S5531,R5531))</f>
        <v/>
      </c>
      <c r="Y5531" s="162">
        <f>ROUND(X5531,0)</f>
        <v/>
      </c>
    </row>
    <row r="5532" ht="15.75" customHeight="1">
      <c r="B5532" s="32" t="inlineStr">
        <is>
          <t>6.2</t>
        </is>
      </c>
      <c r="C5532" s="32" t="n">
        <v>8714199</v>
      </c>
      <c r="D5532" s="59" t="inlineStr">
        <is>
          <t>CAMBIO DE BASE TERMOSTATO</t>
        </is>
      </c>
      <c r="E5532" s="56" t="inlineStr">
        <is>
          <t>cambio de base termostato</t>
        </is>
      </c>
      <c r="F5532" s="32" t="inlineStr">
        <is>
          <t>Unidad</t>
        </is>
      </c>
      <c r="G5532" s="35" t="inlineStr">
        <is>
          <t>suministro</t>
        </is>
      </c>
      <c r="H5532" s="162" t="n">
        <v>386378</v>
      </c>
      <c r="I5532" s="37" t="n">
        <v>158.91</v>
      </c>
      <c r="J5532" s="37" t="n">
        <v>151.76</v>
      </c>
      <c r="K5532" s="160">
        <f>H5532*(I5532/J5532)</f>
        <v/>
      </c>
      <c r="L5532" s="159" t="n">
        <v>494938.6953</v>
      </c>
      <c r="M5532" s="159" t="n">
        <v>480523</v>
      </c>
      <c r="N5532" s="159" t="n">
        <v>518964.84</v>
      </c>
      <c r="O5532" s="162">
        <f>MIN(K5532,L5532,M5532,N5532)</f>
        <v/>
      </c>
      <c r="P5532" s="162">
        <f>MAX(K5532,L5532,M5532,N5532)</f>
        <v/>
      </c>
      <c r="Q5532" s="162">
        <f>MEDIAN(K5532,L5532,M5532,N5532)</f>
        <v/>
      </c>
      <c r="R5532" s="162">
        <f>AVERAGE(K5532,L5532,M5532,N5532)</f>
        <v/>
      </c>
      <c r="S5532" s="162">
        <f>AVERAGE(O5532,Q5532)</f>
        <v/>
      </c>
      <c r="T5532" s="162">
        <f>AVERAGE(P5532,Q5532)</f>
        <v/>
      </c>
      <c r="U5532" s="41">
        <f>STDEVA(K5532,L5532,M5532,N5532)</f>
        <v/>
      </c>
      <c r="V5532" s="42">
        <f>U5532/Q5532</f>
        <v/>
      </c>
      <c r="W5532" s="43">
        <f>IF(X5532=O5532,"MENOR",IF(X5532=S5532,"PROM[MEN-MED]","PROMEDIO"))</f>
        <v/>
      </c>
      <c r="X5532" s="163">
        <f>IF(V5532&lt;=300%,O5532,IF(AND(V5532&gt;100%,V5532&lt;=150%),S5532,R5532))</f>
        <v/>
      </c>
      <c r="Y5532" s="162">
        <f>ROUND(X5532,0)</f>
        <v/>
      </c>
    </row>
    <row r="5533" ht="15.75" customHeight="1">
      <c r="B5533" s="32" t="inlineStr">
        <is>
          <t>6.3</t>
        </is>
      </c>
      <c r="C5533" s="32" t="n">
        <v>8714199</v>
      </c>
      <c r="D5533" s="59" t="inlineStr">
        <is>
          <t>CAMBIO DE BOMBA DE AGUA</t>
        </is>
      </c>
      <c r="E5533" s="56" t="inlineStr">
        <is>
          <t>cambio de bomba de agua</t>
        </is>
      </c>
      <c r="F5533" s="32" t="inlineStr">
        <is>
          <t>Unidad</t>
        </is>
      </c>
      <c r="G5533" s="35" t="inlineStr">
        <is>
          <t>suministro</t>
        </is>
      </c>
      <c r="H5533" s="162" t="n">
        <v>1030342</v>
      </c>
      <c r="I5533" s="37" t="n">
        <v>158.91</v>
      </c>
      <c r="J5533" s="37" t="n">
        <v>151.76</v>
      </c>
      <c r="K5533" s="160">
        <f>H5533*(I5533/J5533)</f>
        <v/>
      </c>
      <c r="L5533" s="159" t="n">
        <v>1332652.1068</v>
      </c>
      <c r="M5533" s="159" t="n">
        <v>1293837</v>
      </c>
      <c r="N5533" s="159" t="n">
        <v>1397343.96</v>
      </c>
      <c r="O5533" s="162">
        <f>MIN(K5533,L5533,M5533,N5533)</f>
        <v/>
      </c>
      <c r="P5533" s="162">
        <f>MAX(K5533,L5533,M5533,N5533)</f>
        <v/>
      </c>
      <c r="Q5533" s="162">
        <f>MEDIAN(K5533,L5533,M5533,N5533)</f>
        <v/>
      </c>
      <c r="R5533" s="162">
        <f>AVERAGE(K5533,L5533,M5533,N5533)</f>
        <v/>
      </c>
      <c r="S5533" s="162">
        <f>AVERAGE(O5533,Q5533)</f>
        <v/>
      </c>
      <c r="T5533" s="162">
        <f>AVERAGE(P5533,Q5533)</f>
        <v/>
      </c>
      <c r="U5533" s="41">
        <f>STDEVA(K5533,L5533,M5533,N5533)</f>
        <v/>
      </c>
      <c r="V5533" s="42">
        <f>U5533/Q5533</f>
        <v/>
      </c>
      <c r="W5533" s="43">
        <f>IF(X5533=O5533,"MENOR",IF(X5533=S5533,"PROM[MEN-MED]","PROMEDIO"))</f>
        <v/>
      </c>
      <c r="X5533" s="163">
        <f>IF(V5533&lt;=300%,O5533,IF(AND(V5533&gt;100%,V5533&lt;=150%),S5533,R5533))</f>
        <v/>
      </c>
      <c r="Y5533" s="162">
        <f>ROUND(X5533,0)</f>
        <v/>
      </c>
    </row>
    <row r="5534" ht="15.75" customHeight="1">
      <c r="B5534" s="32" t="inlineStr">
        <is>
          <t>6.4</t>
        </is>
      </c>
      <c r="C5534" s="32" t="n">
        <v>8714199</v>
      </c>
      <c r="D5534" s="59" t="inlineStr">
        <is>
          <t>CAMBIO DE DEPOSITO RECUPERADOR DE AGUA</t>
        </is>
      </c>
      <c r="E5534" s="34" t="inlineStr">
        <is>
          <t>cambio de deposito recuperador de agua</t>
        </is>
      </c>
      <c r="F5534" s="32" t="inlineStr">
        <is>
          <t>Unidad</t>
        </is>
      </c>
      <c r="G5534" s="35" t="inlineStr">
        <is>
          <t>suministro</t>
        </is>
      </c>
      <c r="H5534" s="162" t="n">
        <v>410372</v>
      </c>
      <c r="I5534" s="37" t="n">
        <v>158.91</v>
      </c>
      <c r="J5534" s="37" t="n">
        <v>151.76</v>
      </c>
      <c r="K5534" s="160">
        <f>H5534*(I5534/J5534)</f>
        <v/>
      </c>
      <c r="L5534" s="159" t="n">
        <v>494938.6953</v>
      </c>
      <c r="M5534" s="159" t="n">
        <v>480523</v>
      </c>
      <c r="N5534" s="159" t="n">
        <v>518964.84</v>
      </c>
      <c r="O5534" s="162">
        <f>MIN(K5534,L5534,M5534,N5534)</f>
        <v/>
      </c>
      <c r="P5534" s="162">
        <f>MAX(K5534,L5534,M5534,N5534)</f>
        <v/>
      </c>
      <c r="Q5534" s="162">
        <f>MEDIAN(K5534,L5534,M5534,N5534)</f>
        <v/>
      </c>
      <c r="R5534" s="162">
        <f>AVERAGE(K5534,L5534,M5534,N5534)</f>
        <v/>
      </c>
      <c r="S5534" s="162">
        <f>AVERAGE(O5534,Q5534)</f>
        <v/>
      </c>
      <c r="T5534" s="162">
        <f>AVERAGE(P5534,Q5534)</f>
        <v/>
      </c>
      <c r="U5534" s="41">
        <f>STDEVA(K5534,L5534,M5534,N5534)</f>
        <v/>
      </c>
      <c r="V5534" s="42">
        <f>U5534/Q5534</f>
        <v/>
      </c>
      <c r="W5534" s="43">
        <f>IF(X5534=O5534,"MENOR",IF(X5534=S5534,"PROM[MEN-MED]","PROMEDIO"))</f>
        <v/>
      </c>
      <c r="X5534" s="163">
        <f>IF(V5534&lt;=300%,O5534,IF(AND(V5534&gt;100%,V5534&lt;=150%),S5534,R5534))</f>
        <v/>
      </c>
      <c r="Y5534" s="162">
        <f>ROUND(X5534,0)</f>
        <v/>
      </c>
    </row>
    <row r="5535" ht="15.75" customHeight="1">
      <c r="B5535" s="32" t="inlineStr">
        <is>
          <t>6.5</t>
        </is>
      </c>
      <c r="C5535" s="32" t="n">
        <v>8714199</v>
      </c>
      <c r="D5535" s="59" t="inlineStr">
        <is>
          <t>CAMBIO DE FILTRO DE AIRE ACONDICIONADO Y/O CABINA</t>
        </is>
      </c>
      <c r="E5535" s="56" t="inlineStr">
        <is>
          <t>cambio de filtro de aire acondicionado y/o cabina</t>
        </is>
      </c>
      <c r="F5535" s="32" t="inlineStr">
        <is>
          <t>Unidad</t>
        </is>
      </c>
      <c r="G5535" s="35" t="inlineStr">
        <is>
          <t>suministro</t>
        </is>
      </c>
      <c r="H5535" s="162" t="n">
        <v>54716</v>
      </c>
      <c r="I5535" s="37" t="n">
        <v>158.91</v>
      </c>
      <c r="J5535" s="37" t="n">
        <v>151.76</v>
      </c>
      <c r="K5535" s="160">
        <f>H5535*(I5535/J5535)</f>
        <v/>
      </c>
      <c r="L5535" s="159" t="n">
        <v>68554.7457</v>
      </c>
      <c r="M5535" s="159" t="n">
        <v>66558</v>
      </c>
      <c r="N5535" s="159" t="n">
        <v>71882.64</v>
      </c>
      <c r="O5535" s="162">
        <f>MIN(K5535,L5535,M5535,N5535)</f>
        <v/>
      </c>
      <c r="P5535" s="162">
        <f>MAX(K5535,L5535,M5535,N5535)</f>
        <v/>
      </c>
      <c r="Q5535" s="162">
        <f>MEDIAN(K5535,L5535,M5535,N5535)</f>
        <v/>
      </c>
      <c r="R5535" s="162">
        <f>AVERAGE(K5535,L5535,M5535,N5535)</f>
        <v/>
      </c>
      <c r="S5535" s="162">
        <f>AVERAGE(O5535,Q5535)</f>
        <v/>
      </c>
      <c r="T5535" s="162">
        <f>AVERAGE(P5535,Q5535)</f>
        <v/>
      </c>
      <c r="U5535" s="41">
        <f>STDEVA(K5535,L5535,M5535,N5535)</f>
        <v/>
      </c>
      <c r="V5535" s="42">
        <f>U5535/Q5535</f>
        <v/>
      </c>
      <c r="W5535" s="43">
        <f>IF(X5535=O5535,"MENOR",IF(X5535=S5535,"PROM[MEN-MED]","PROMEDIO"))</f>
        <v/>
      </c>
      <c r="X5535" s="163">
        <f>IF(V5535&lt;=300%,O5535,IF(AND(V5535&gt;100%,V5535&lt;=150%),S5535,R5535))</f>
        <v/>
      </c>
      <c r="Y5535" s="162">
        <f>ROUND(X5535,0)</f>
        <v/>
      </c>
    </row>
    <row r="5536" ht="15.75" customHeight="1">
      <c r="B5536" s="32" t="inlineStr">
        <is>
          <t>6.6</t>
        </is>
      </c>
      <c r="C5536" s="32" t="n">
        <v>8714199</v>
      </c>
      <c r="D5536" s="59" t="inlineStr">
        <is>
          <t>CAMBIO DE MANGUERA INFERIOR DEL RADIADOR</t>
        </is>
      </c>
      <c r="E5536" s="56" t="inlineStr">
        <is>
          <t>cambio de manguera inferior del radiador</t>
        </is>
      </c>
      <c r="F5536" s="32" t="inlineStr">
        <is>
          <t>Unidad</t>
        </is>
      </c>
      <c r="G5536" s="35" t="inlineStr">
        <is>
          <t>suministro</t>
        </is>
      </c>
      <c r="H5536" s="162" t="n">
        <v>128792</v>
      </c>
      <c r="I5536" s="37" t="n">
        <v>158.91</v>
      </c>
      <c r="J5536" s="37" t="n">
        <v>151.76</v>
      </c>
      <c r="K5536" s="160">
        <f>H5536*(I5536/J5536)</f>
        <v/>
      </c>
      <c r="L5536" s="159" t="n">
        <v>168183.5449</v>
      </c>
      <c r="M5536" s="159" t="n">
        <v>163285</v>
      </c>
      <c r="N5536" s="159" t="n">
        <v>176347.8</v>
      </c>
      <c r="O5536" s="162">
        <f>MIN(K5536,L5536,M5536,N5536)</f>
        <v/>
      </c>
      <c r="P5536" s="162">
        <f>MAX(K5536,L5536,M5536,N5536)</f>
        <v/>
      </c>
      <c r="Q5536" s="162">
        <f>MEDIAN(K5536,L5536,M5536,N5536)</f>
        <v/>
      </c>
      <c r="R5536" s="162">
        <f>AVERAGE(K5536,L5536,M5536,N5536)</f>
        <v/>
      </c>
      <c r="S5536" s="162">
        <f>AVERAGE(O5536,Q5536)</f>
        <v/>
      </c>
      <c r="T5536" s="162">
        <f>AVERAGE(P5536,Q5536)</f>
        <v/>
      </c>
      <c r="U5536" s="41">
        <f>STDEVA(K5536,L5536,M5536,N5536)</f>
        <v/>
      </c>
      <c r="V5536" s="42">
        <f>U5536/Q5536</f>
        <v/>
      </c>
      <c r="W5536" s="43">
        <f>IF(X5536=O5536,"MENOR",IF(X5536=S5536,"PROM[MEN-MED]","PROMEDIO"))</f>
        <v/>
      </c>
      <c r="X5536" s="163">
        <f>IF(V5536&lt;=300%,O5536,IF(AND(V5536&gt;100%,V5536&lt;=150%),S5536,R5536))</f>
        <v/>
      </c>
      <c r="Y5536" s="162">
        <f>ROUND(X5536,0)</f>
        <v/>
      </c>
    </row>
    <row r="5537" ht="15.75" customHeight="1">
      <c r="B5537" s="32" t="inlineStr">
        <is>
          <t>6.7</t>
        </is>
      </c>
      <c r="C5537" s="32" t="n">
        <v>8714199</v>
      </c>
      <c r="D5537" s="59" t="inlineStr">
        <is>
          <t>CAMBIO DE MANGUERA SUPERIOR DEL RADIADOR</t>
        </is>
      </c>
      <c r="E5537" s="34" t="inlineStr">
        <is>
          <t>cambio de manguera superior del radiador</t>
        </is>
      </c>
      <c r="F5537" s="32" t="inlineStr">
        <is>
          <t>Unidad</t>
        </is>
      </c>
      <c r="G5537" s="35" t="inlineStr">
        <is>
          <t>suministro</t>
        </is>
      </c>
      <c r="H5537" s="162" t="n">
        <v>128792</v>
      </c>
      <c r="I5537" s="37" t="n">
        <v>158.91</v>
      </c>
      <c r="J5537" s="37" t="n">
        <v>151.76</v>
      </c>
      <c r="K5537" s="160">
        <f>H5537*(I5537/J5537)</f>
        <v/>
      </c>
      <c r="L5537" s="159" t="n">
        <v>171386.8464</v>
      </c>
      <c r="M5537" s="159" t="n">
        <v>166395</v>
      </c>
      <c r="N5537" s="159" t="n">
        <v>179706.6</v>
      </c>
      <c r="O5537" s="162">
        <f>MIN(K5537,L5537,M5537,N5537)</f>
        <v/>
      </c>
      <c r="P5537" s="162">
        <f>MAX(K5537,L5537,M5537,N5537)</f>
        <v/>
      </c>
      <c r="Q5537" s="162">
        <f>MEDIAN(K5537,L5537,M5537,N5537)</f>
        <v/>
      </c>
      <c r="R5537" s="162">
        <f>AVERAGE(K5537,L5537,M5537,N5537)</f>
        <v/>
      </c>
      <c r="S5537" s="162">
        <f>AVERAGE(O5537,Q5537)</f>
        <v/>
      </c>
      <c r="T5537" s="162">
        <f>AVERAGE(P5537,Q5537)</f>
        <v/>
      </c>
      <c r="U5537" s="41">
        <f>STDEVA(K5537,L5537,M5537,N5537)</f>
        <v/>
      </c>
      <c r="V5537" s="42">
        <f>U5537/Q5537</f>
        <v/>
      </c>
      <c r="W5537" s="43">
        <f>IF(X5537=O5537,"MENOR",IF(X5537=S5537,"PROM[MEN-MED]","PROMEDIO"))</f>
        <v/>
      </c>
      <c r="X5537" s="163">
        <f>IF(V5537&lt;=300%,O5537,IF(AND(V5537&gt;100%,V5537&lt;=150%),S5537,R5537))</f>
        <v/>
      </c>
      <c r="Y5537" s="162">
        <f>ROUND(X5537,0)</f>
        <v/>
      </c>
    </row>
    <row r="5538" ht="15.75" customHeight="1">
      <c r="B5538" s="32" t="inlineStr">
        <is>
          <t>6.8</t>
        </is>
      </c>
      <c r="C5538" s="32" t="n">
        <v>8714199</v>
      </c>
      <c r="D5538" s="59" t="inlineStr">
        <is>
          <t>CAMBIO DE MANGUERAS DEPOSITO REFRIGERANTE</t>
        </is>
      </c>
      <c r="E5538" s="34" t="inlineStr">
        <is>
          <t>cambio de mangueras deposito refrigerante</t>
        </is>
      </c>
      <c r="F5538" s="32" t="inlineStr">
        <is>
          <t>Unidad</t>
        </is>
      </c>
      <c r="G5538" s="35" t="inlineStr">
        <is>
          <t>suministro</t>
        </is>
      </c>
      <c r="H5538" s="162" t="n">
        <v>136791</v>
      </c>
      <c r="I5538" s="37" t="n">
        <v>158.91</v>
      </c>
      <c r="J5538" s="37" t="n">
        <v>151.76</v>
      </c>
      <c r="K5538" s="160">
        <f>H5538*(I5538/J5538)</f>
        <v/>
      </c>
      <c r="L5538" s="159" t="n">
        <v>171386.8464</v>
      </c>
      <c r="M5538" s="159" t="n">
        <v>166395</v>
      </c>
      <c r="N5538" s="159" t="n">
        <v>179706.6</v>
      </c>
      <c r="O5538" s="162">
        <f>MIN(K5538,L5538,M5538,N5538)</f>
        <v/>
      </c>
      <c r="P5538" s="162">
        <f>MAX(K5538,L5538,M5538,N5538)</f>
        <v/>
      </c>
      <c r="Q5538" s="162">
        <f>MEDIAN(K5538,L5538,M5538,N5538)</f>
        <v/>
      </c>
      <c r="R5538" s="162">
        <f>AVERAGE(K5538,L5538,M5538,N5538)</f>
        <v/>
      </c>
      <c r="S5538" s="162">
        <f>AVERAGE(O5538,Q5538)</f>
        <v/>
      </c>
      <c r="T5538" s="162">
        <f>AVERAGE(P5538,Q5538)</f>
        <v/>
      </c>
      <c r="U5538" s="41">
        <f>STDEVA(K5538,L5538,M5538,N5538)</f>
        <v/>
      </c>
      <c r="V5538" s="42">
        <f>U5538/Q5538</f>
        <v/>
      </c>
      <c r="W5538" s="43">
        <f>IF(X5538=O5538,"MENOR",IF(X5538=S5538,"PROM[MEN-MED]","PROMEDIO"))</f>
        <v/>
      </c>
      <c r="X5538" s="163">
        <f>IF(V5538&lt;=300%,O5538,IF(AND(V5538&gt;100%,V5538&lt;=150%),S5538,R5538))</f>
        <v/>
      </c>
      <c r="Y5538" s="162">
        <f>ROUND(X5538,0)</f>
        <v/>
      </c>
    </row>
    <row r="5539" ht="15.75" customHeight="1">
      <c r="B5539" s="32" t="inlineStr">
        <is>
          <t>6.9</t>
        </is>
      </c>
      <c r="C5539" s="32" t="n">
        <v>8714199</v>
      </c>
      <c r="D5539" s="59" t="inlineStr">
        <is>
          <t>CAMBIO DE RADIADOR DE REFRIGERACIÓN</t>
        </is>
      </c>
      <c r="E5539" s="34" t="inlineStr">
        <is>
          <t>cambio de radiador de refrigeración</t>
        </is>
      </c>
      <c r="F5539" s="32" t="inlineStr">
        <is>
          <t>Unidad</t>
        </is>
      </c>
      <c r="G5539" s="35" t="inlineStr">
        <is>
          <t>suministro</t>
        </is>
      </c>
      <c r="H5539" s="162" t="n">
        <v>515171</v>
      </c>
      <c r="I5539" s="37" t="n">
        <v>158.91</v>
      </c>
      <c r="J5539" s="37" t="n">
        <v>151.76</v>
      </c>
      <c r="K5539" s="160">
        <f>H5539*(I5539/J5539)</f>
        <v/>
      </c>
      <c r="L5539" s="159" t="n">
        <v>666325.5416999999</v>
      </c>
      <c r="M5539" s="159" t="n">
        <v>646918</v>
      </c>
      <c r="N5539" s="159" t="n">
        <v>698671.4399999999</v>
      </c>
      <c r="O5539" s="162">
        <f>MIN(K5539,L5539,M5539,N5539)</f>
        <v/>
      </c>
      <c r="P5539" s="162">
        <f>MAX(K5539,L5539,M5539,N5539)</f>
        <v/>
      </c>
      <c r="Q5539" s="162">
        <f>MEDIAN(K5539,L5539,M5539,N5539)</f>
        <v/>
      </c>
      <c r="R5539" s="162">
        <f>AVERAGE(K5539,L5539,M5539,N5539)</f>
        <v/>
      </c>
      <c r="S5539" s="162">
        <f>AVERAGE(O5539,Q5539)</f>
        <v/>
      </c>
      <c r="T5539" s="162">
        <f>AVERAGE(P5539,Q5539)</f>
        <v/>
      </c>
      <c r="U5539" s="41">
        <f>STDEVA(K5539,L5539,M5539,N5539)</f>
        <v/>
      </c>
      <c r="V5539" s="42">
        <f>U5539/Q5539</f>
        <v/>
      </c>
      <c r="W5539" s="43">
        <f>IF(X5539=O5539,"MENOR",IF(X5539=S5539,"PROM[MEN-MED]","PROMEDIO"))</f>
        <v/>
      </c>
      <c r="X5539" s="163">
        <f>IF(V5539&lt;=300%,O5539,IF(AND(V5539&gt;100%,V5539&lt;=150%),S5539,R5539))</f>
        <v/>
      </c>
      <c r="Y5539" s="162">
        <f>ROUND(X5539,0)</f>
        <v/>
      </c>
    </row>
    <row r="5540" ht="15.75" customHeight="1">
      <c r="B5540" s="32" t="inlineStr">
        <is>
          <t>6.10</t>
        </is>
      </c>
      <c r="C5540" s="32" t="n">
        <v>8714199</v>
      </c>
      <c r="D5540" s="59" t="inlineStr">
        <is>
          <t>CAMBIO DE TAPA RADIADOR</t>
        </is>
      </c>
      <c r="E5540" s="34" t="inlineStr">
        <is>
          <t>cambio de tapa radiador</t>
        </is>
      </c>
      <c r="F5540" s="32" t="inlineStr">
        <is>
          <t>Unidad</t>
        </is>
      </c>
      <c r="G5540" s="35" t="inlineStr">
        <is>
          <t>suministro</t>
        </is>
      </c>
      <c r="H5540" s="162" t="n">
        <v>22158</v>
      </c>
      <c r="I5540" s="37" t="n">
        <v>158.91</v>
      </c>
      <c r="J5540" s="37" t="n">
        <v>151.76</v>
      </c>
      <c r="K5540" s="160">
        <f>H5540*(I5540/J5540)</f>
        <v/>
      </c>
      <c r="L5540" s="159" t="n">
        <v>33636.7066</v>
      </c>
      <c r="M5540" s="159" t="n">
        <v>32657</v>
      </c>
      <c r="N5540" s="159" t="n">
        <v>35269.56</v>
      </c>
      <c r="O5540" s="162">
        <f>MIN(K5540,L5540,M5540,N5540)</f>
        <v/>
      </c>
      <c r="P5540" s="162">
        <f>MAX(K5540,L5540,M5540,N5540)</f>
        <v/>
      </c>
      <c r="Q5540" s="162">
        <f>MEDIAN(K5540,L5540,M5540,N5540)</f>
        <v/>
      </c>
      <c r="R5540" s="162">
        <f>AVERAGE(K5540,L5540,M5540,N5540)</f>
        <v/>
      </c>
      <c r="S5540" s="162">
        <f>AVERAGE(O5540,Q5540)</f>
        <v/>
      </c>
      <c r="T5540" s="162">
        <f>AVERAGE(P5540,Q5540)</f>
        <v/>
      </c>
      <c r="U5540" s="41">
        <f>STDEVA(K5540,L5540,M5540,N5540)</f>
        <v/>
      </c>
      <c r="V5540" s="42">
        <f>U5540/Q5540</f>
        <v/>
      </c>
      <c r="W5540" s="43">
        <f>IF(X5540=O5540,"MENOR",IF(X5540=S5540,"PROM[MEN-MED]","PROMEDIO"))</f>
        <v/>
      </c>
      <c r="X5540" s="163">
        <f>IF(V5540&lt;=300%,O5540,IF(AND(V5540&gt;100%,V5540&lt;=150%),S5540,R5540))</f>
        <v/>
      </c>
      <c r="Y5540" s="162">
        <f>ROUND(X5540,0)</f>
        <v/>
      </c>
    </row>
    <row r="5541" ht="15.75" customHeight="1">
      <c r="B5541" s="32" t="inlineStr">
        <is>
          <t>6.11</t>
        </is>
      </c>
      <c r="C5541" s="32" t="n">
        <v>8714199</v>
      </c>
      <c r="D5541" s="59" t="inlineStr">
        <is>
          <t>CAMBIO DE TERMOSTATO</t>
        </is>
      </c>
      <c r="E5541" s="34" t="inlineStr">
        <is>
          <t>cambio de termostato</t>
        </is>
      </c>
      <c r="F5541" s="32" t="inlineStr">
        <is>
          <t>Unidad</t>
        </is>
      </c>
      <c r="G5541" s="35" t="inlineStr">
        <is>
          <t>suministro</t>
        </is>
      </c>
      <c r="H5541" s="162" t="n">
        <v>269294</v>
      </c>
      <c r="I5541" s="37" t="n">
        <v>158.91</v>
      </c>
      <c r="J5541" s="37" t="n">
        <v>151.76</v>
      </c>
      <c r="K5541" s="160">
        <f>H5541*(I5541/J5541)</f>
        <v/>
      </c>
      <c r="L5541" s="159" t="n">
        <v>685546.3741</v>
      </c>
      <c r="M5541" s="159" t="n">
        <v>665579</v>
      </c>
      <c r="N5541" s="159" t="n">
        <v>718825.3199999999</v>
      </c>
      <c r="O5541" s="162">
        <f>MIN(K5541,L5541,M5541,N5541)</f>
        <v/>
      </c>
      <c r="P5541" s="162">
        <f>MAX(K5541,L5541,M5541,N5541)</f>
        <v/>
      </c>
      <c r="Q5541" s="162">
        <f>MEDIAN(K5541,L5541,M5541,N5541)</f>
        <v/>
      </c>
      <c r="R5541" s="162">
        <f>AVERAGE(K5541,L5541,M5541,N5541)</f>
        <v/>
      </c>
      <c r="S5541" s="162">
        <f>AVERAGE(O5541,Q5541)</f>
        <v/>
      </c>
      <c r="T5541" s="162">
        <f>AVERAGE(P5541,Q5541)</f>
        <v/>
      </c>
      <c r="U5541" s="41">
        <f>STDEVA(K5541,L5541,M5541,N5541)</f>
        <v/>
      </c>
      <c r="V5541" s="42">
        <f>U5541/Q5541</f>
        <v/>
      </c>
      <c r="W5541" s="43">
        <f>IF(X5541=O5541,"MENOR",IF(X5541=S5541,"PROM[MEN-MED]","PROMEDIO"))</f>
        <v/>
      </c>
      <c r="X5541" s="163">
        <f>IF(V5541&lt;=300%,O5541,IF(AND(V5541&gt;100%,V5541&lt;=150%),S5541,R5541))</f>
        <v/>
      </c>
      <c r="Y5541" s="162">
        <f>ROUND(X5541,0)</f>
        <v/>
      </c>
    </row>
    <row r="5542" ht="15.75" customHeight="1">
      <c r="B5542" s="32" t="inlineStr">
        <is>
          <t>6.12</t>
        </is>
      </c>
      <c r="C5542" s="32" t="n">
        <v>8714199</v>
      </c>
      <c r="D5542" s="59" t="inlineStr">
        <is>
          <t>CAMBIO DE TUBO DE REFRIGERANTE DE MOTOR (BOMBA DE AGUA)</t>
        </is>
      </c>
      <c r="E5542" s="34" t="inlineStr">
        <is>
          <t>cambio de tubo de refrigerante de motor (bomba de agua)</t>
        </is>
      </c>
      <c r="F5542" s="32" t="inlineStr">
        <is>
          <t>Unidad</t>
        </is>
      </c>
      <c r="G5542" s="35" t="inlineStr">
        <is>
          <t>suministro</t>
        </is>
      </c>
      <c r="H5542" s="162" t="n">
        <v>257586</v>
      </c>
      <c r="I5542" s="37" t="n">
        <v>158.91</v>
      </c>
      <c r="J5542" s="37" t="n">
        <v>151.76</v>
      </c>
      <c r="K5542" s="160">
        <f>H5542*(I5542/J5542)</f>
        <v/>
      </c>
      <c r="L5542" s="159" t="n">
        <v>494938.6953</v>
      </c>
      <c r="M5542" s="159" t="n">
        <v>480523</v>
      </c>
      <c r="N5542" s="159" t="n">
        <v>518964.84</v>
      </c>
      <c r="O5542" s="162">
        <f>MIN(K5542,L5542,M5542,N5542)</f>
        <v/>
      </c>
      <c r="P5542" s="162">
        <f>MAX(K5542,L5542,M5542,N5542)</f>
        <v/>
      </c>
      <c r="Q5542" s="162">
        <f>MEDIAN(K5542,L5542,M5542,N5542)</f>
        <v/>
      </c>
      <c r="R5542" s="162">
        <f>AVERAGE(K5542,L5542,M5542,N5542)</f>
        <v/>
      </c>
      <c r="S5542" s="162">
        <f>AVERAGE(O5542,Q5542)</f>
        <v/>
      </c>
      <c r="T5542" s="162">
        <f>AVERAGE(P5542,Q5542)</f>
        <v/>
      </c>
      <c r="U5542" s="41">
        <f>STDEVA(K5542,L5542,M5542,N5542)</f>
        <v/>
      </c>
      <c r="V5542" s="42">
        <f>U5542/Q5542</f>
        <v/>
      </c>
      <c r="W5542" s="43">
        <f>IF(X5542=O5542,"MENOR",IF(X5542=S5542,"PROM[MEN-MED]","PROMEDIO"))</f>
        <v/>
      </c>
      <c r="X5542" s="163">
        <f>IF(V5542&lt;=300%,O5542,IF(AND(V5542&gt;100%,V5542&lt;=150%),S5542,R5542))</f>
        <v/>
      </c>
      <c r="Y5542" s="162">
        <f>ROUND(X5542,0)</f>
        <v/>
      </c>
    </row>
    <row r="5543" ht="15.75" customHeight="1">
      <c r="B5543" s="32" t="inlineStr">
        <is>
          <t>6.13</t>
        </is>
      </c>
      <c r="C5543" s="32" t="n">
        <v>8714199</v>
      </c>
      <c r="D5543" s="59" t="inlineStr">
        <is>
          <t>CAMBIO DE VENTILADOR DE REFRIGERACION DE MOTOR</t>
        </is>
      </c>
      <c r="E5543" s="34" t="inlineStr">
        <is>
          <t>cambio de ventilador de refrigeracion de motor</t>
        </is>
      </c>
      <c r="F5543" s="32" t="inlineStr">
        <is>
          <t>Unidad</t>
        </is>
      </c>
      <c r="G5543" s="35" t="inlineStr">
        <is>
          <t>suministro</t>
        </is>
      </c>
      <c r="H5543" s="162" t="n">
        <v>772757</v>
      </c>
      <c r="I5543" s="37" t="n">
        <v>158.91</v>
      </c>
      <c r="J5543" s="37" t="n">
        <v>151.76</v>
      </c>
      <c r="K5543" s="160">
        <f>H5543*(I5543/J5543)</f>
        <v/>
      </c>
      <c r="L5543" s="159" t="n">
        <v>999488.3066</v>
      </c>
      <c r="M5543" s="159" t="n">
        <v>970377</v>
      </c>
      <c r="N5543" s="159" t="n">
        <v>1048007.16</v>
      </c>
      <c r="O5543" s="162">
        <f>MIN(K5543,L5543,M5543,N5543)</f>
        <v/>
      </c>
      <c r="P5543" s="162">
        <f>MAX(K5543,L5543,M5543,N5543)</f>
        <v/>
      </c>
      <c r="Q5543" s="162">
        <f>MEDIAN(K5543,L5543,M5543,N5543)</f>
        <v/>
      </c>
      <c r="R5543" s="162">
        <f>AVERAGE(K5543,L5543,M5543,N5543)</f>
        <v/>
      </c>
      <c r="S5543" s="162">
        <f>AVERAGE(O5543,Q5543)</f>
        <v/>
      </c>
      <c r="T5543" s="162">
        <f>AVERAGE(P5543,Q5543)</f>
        <v/>
      </c>
      <c r="U5543" s="41">
        <f>STDEVA(K5543,L5543,M5543,N5543)</f>
        <v/>
      </c>
      <c r="V5543" s="42">
        <f>U5543/Q5543</f>
        <v/>
      </c>
      <c r="W5543" s="43">
        <f>IF(X5543=O5543,"MENOR",IF(X5543=S5543,"PROM[MEN-MED]","PROMEDIO"))</f>
        <v/>
      </c>
      <c r="X5543" s="163">
        <f>IF(V5543&lt;=300%,O5543,IF(AND(V5543&gt;100%,V5543&lt;=150%),S5543,R5543))</f>
        <v/>
      </c>
      <c r="Y5543" s="162">
        <f>ROUND(X5543,0)</f>
        <v/>
      </c>
    </row>
    <row r="5544" ht="15.75" customHeight="1">
      <c r="B5544" s="26" t="inlineStr">
        <is>
          <t>7.</t>
        </is>
      </c>
      <c r="C5544" s="142" t="inlineStr">
        <is>
          <t>MOTOR  Y SISTEMA DE ALIMENTACIÓN</t>
        </is>
      </c>
      <c r="H5544" s="157" t="n"/>
      <c r="I5544" s="29" t="n"/>
      <c r="J5544" s="29" t="n"/>
      <c r="K5544" s="157" t="n"/>
      <c r="L5544" s="157" t="n"/>
      <c r="M5544" s="157" t="n"/>
      <c r="N5544" s="157" t="n"/>
      <c r="O5544" s="29" t="n"/>
      <c r="P5544" s="29" t="n"/>
      <c r="Q5544" s="29" t="n"/>
      <c r="R5544" s="29" t="n"/>
      <c r="S5544" s="29" t="n"/>
      <c r="T5544" s="29" t="n"/>
      <c r="U5544" s="29" t="n"/>
      <c r="V5544" s="75" t="n"/>
      <c r="W5544" s="29" t="n"/>
      <c r="X5544" s="29" t="n"/>
      <c r="Y5544" s="29" t="n"/>
    </row>
    <row r="5545" ht="15.75" customHeight="1">
      <c r="B5545" s="57" t="inlineStr">
        <is>
          <t>7.1</t>
        </is>
      </c>
      <c r="C5545" s="32" t="n">
        <v>8714199</v>
      </c>
      <c r="D5545" s="59" t="inlineStr">
        <is>
          <t>CAMBIO DE SOPORTES DEL MOTOR</t>
        </is>
      </c>
      <c r="E5545" s="34" t="inlineStr">
        <is>
          <t>cambio de soportes del motor</t>
        </is>
      </c>
      <c r="F5545" s="32" t="inlineStr">
        <is>
          <t>Unidad</t>
        </is>
      </c>
      <c r="G5545" s="35" t="inlineStr">
        <is>
          <t>suministro</t>
        </is>
      </c>
      <c r="H5545" s="162" t="n">
        <v>541510</v>
      </c>
      <c r="I5545" s="37" t="n">
        <v>158.91</v>
      </c>
      <c r="J5545" s="37" t="n">
        <v>151.76</v>
      </c>
      <c r="K5545" s="160">
        <f>H5545*(I5545/J5545)</f>
        <v/>
      </c>
      <c r="L5545" s="159" t="n">
        <v>659918.9387000001</v>
      </c>
      <c r="M5545" s="159" t="n">
        <v>640698</v>
      </c>
      <c r="N5545" s="159" t="n">
        <v>691953.84</v>
      </c>
      <c r="O5545" s="162">
        <f>MIN(K5545,L5545,M5545,N5545)</f>
        <v/>
      </c>
      <c r="P5545" s="162">
        <f>MAX(K5545,L5545,M5545,N5545)</f>
        <v/>
      </c>
      <c r="Q5545" s="162">
        <f>MEDIAN(K5545,L5545,M5545,N5545)</f>
        <v/>
      </c>
      <c r="R5545" s="162">
        <f>AVERAGE(K5545,L5545,M5545,N5545)</f>
        <v/>
      </c>
      <c r="S5545" s="162">
        <f>AVERAGE(O5545,Q5545)</f>
        <v/>
      </c>
      <c r="T5545" s="162">
        <f>AVERAGE(P5545,Q5545)</f>
        <v/>
      </c>
      <c r="U5545" s="41">
        <f>STDEVA(K5545,L5545,M5545,N5545)</f>
        <v/>
      </c>
      <c r="V5545" s="42">
        <f>U5545/Q5545</f>
        <v/>
      </c>
      <c r="W5545" s="43">
        <f>IF(X5545=O5545,"MENOR",IF(X5545=S5545,"PROM[MEN-MED]","PROMEDIO"))</f>
        <v/>
      </c>
      <c r="X5545" s="163">
        <f>IF(V5545&lt;=300%,O5545,IF(AND(V5545&gt;100%,V5545&lt;=150%),S5545,R5545))</f>
        <v/>
      </c>
      <c r="Y5545" s="162">
        <f>ROUND(X5545,0)</f>
        <v/>
      </c>
    </row>
    <row r="5546" ht="15.75" customHeight="1">
      <c r="B5546" s="57" t="inlineStr">
        <is>
          <t>7.2</t>
        </is>
      </c>
      <c r="C5546" s="32" t="n">
        <v>8714199</v>
      </c>
      <c r="D5546" s="59" t="inlineStr">
        <is>
          <t>CAMBIO DE ABRAZADERAS DE MANGURERAS SISTEMA DE ALIMENTACION</t>
        </is>
      </c>
      <c r="E5546" s="34" t="inlineStr">
        <is>
          <t>cambio de abrazaderas de mangureras sistema de alimentacion</t>
        </is>
      </c>
      <c r="F5546" s="32" t="inlineStr">
        <is>
          <t>Unidad</t>
        </is>
      </c>
      <c r="G5546" s="35" t="inlineStr">
        <is>
          <t>suministro</t>
        </is>
      </c>
      <c r="H5546" s="162" t="n">
        <v>134530</v>
      </c>
      <c r="I5546" s="37" t="n">
        <v>158.91</v>
      </c>
      <c r="J5546" s="37" t="n">
        <v>151.76</v>
      </c>
      <c r="K5546" s="160">
        <f>H5546*(I5546/J5546)</f>
        <v/>
      </c>
      <c r="L5546" s="159" t="n">
        <v>168183.5449</v>
      </c>
      <c r="M5546" s="159" t="n">
        <v>163285</v>
      </c>
      <c r="N5546" s="159" t="n">
        <v>176347.8</v>
      </c>
      <c r="O5546" s="162">
        <f>MIN(K5546,L5546,M5546,N5546)</f>
        <v/>
      </c>
      <c r="P5546" s="162">
        <f>MAX(K5546,L5546,M5546,N5546)</f>
        <v/>
      </c>
      <c r="Q5546" s="162">
        <f>MEDIAN(K5546,L5546,M5546,N5546)</f>
        <v/>
      </c>
      <c r="R5546" s="162">
        <f>AVERAGE(K5546,L5546,M5546,N5546)</f>
        <v/>
      </c>
      <c r="S5546" s="162">
        <f>AVERAGE(O5546,Q5546)</f>
        <v/>
      </c>
      <c r="T5546" s="162">
        <f>AVERAGE(P5546,Q5546)</f>
        <v/>
      </c>
      <c r="U5546" s="41">
        <f>STDEVA(K5546,L5546,M5546,N5546)</f>
        <v/>
      </c>
      <c r="V5546" s="42">
        <f>U5546/Q5546</f>
        <v/>
      </c>
      <c r="W5546" s="43">
        <f>IF(X5546=O5546,"MENOR",IF(X5546=S5546,"PROM[MEN-MED]","PROMEDIO"))</f>
        <v/>
      </c>
      <c r="X5546" s="163">
        <f>IF(V5546&lt;=300%,O5546,IF(AND(V5546&gt;100%,V5546&lt;=150%),S5546,R5546))</f>
        <v/>
      </c>
      <c r="Y5546" s="162">
        <f>ROUND(X5546,0)</f>
        <v/>
      </c>
    </row>
    <row r="5547" ht="15.75" customHeight="1">
      <c r="B5547" s="57" t="inlineStr">
        <is>
          <t>7.3</t>
        </is>
      </c>
      <c r="C5547" s="32" t="n">
        <v>8714199</v>
      </c>
      <c r="D5547" s="59" t="inlineStr">
        <is>
          <t>CAMBIO DE CUERPO DE ACELERACIÓN (CUERPO DE MARIPOSA)</t>
        </is>
      </c>
      <c r="E5547" s="56" t="inlineStr">
        <is>
          <t>cambio de cuerpo de aceleración (cuerpo de mariposa)</t>
        </is>
      </c>
      <c r="F5547" s="32" t="inlineStr">
        <is>
          <t>Unidad</t>
        </is>
      </c>
      <c r="G5547" s="35" t="inlineStr">
        <is>
          <t>suministro</t>
        </is>
      </c>
      <c r="H5547" s="162" t="n">
        <v>772757</v>
      </c>
      <c r="I5547" s="37" t="n">
        <v>158.91</v>
      </c>
      <c r="J5547" s="37" t="n">
        <v>151.76</v>
      </c>
      <c r="K5547" s="160">
        <f>H5547*(I5547/J5547)</f>
        <v/>
      </c>
      <c r="L5547" s="159" t="n">
        <v>1018710.1743</v>
      </c>
      <c r="M5547" s="159" t="n">
        <v>989039</v>
      </c>
      <c r="N5547" s="159" t="n">
        <v>1068162.12</v>
      </c>
      <c r="O5547" s="162">
        <f>MIN(K5547,L5547,M5547,N5547)</f>
        <v/>
      </c>
      <c r="P5547" s="162">
        <f>MAX(K5547,L5547,M5547,N5547)</f>
        <v/>
      </c>
      <c r="Q5547" s="162">
        <f>MEDIAN(K5547,L5547,M5547,N5547)</f>
        <v/>
      </c>
      <c r="R5547" s="162">
        <f>AVERAGE(K5547,L5547,M5547,N5547)</f>
        <v/>
      </c>
      <c r="S5547" s="162">
        <f>AVERAGE(O5547,Q5547)</f>
        <v/>
      </c>
      <c r="T5547" s="162">
        <f>AVERAGE(P5547,Q5547)</f>
        <v/>
      </c>
      <c r="U5547" s="41">
        <f>STDEVA(K5547,L5547,M5547,N5547)</f>
        <v/>
      </c>
      <c r="V5547" s="42">
        <f>U5547/Q5547</f>
        <v/>
      </c>
      <c r="W5547" s="43">
        <f>IF(X5547=O5547,"MENOR",IF(X5547=S5547,"PROM[MEN-MED]","PROMEDIO"))</f>
        <v/>
      </c>
      <c r="X5547" s="163">
        <f>IF(V5547&lt;=300%,O5547,IF(AND(V5547&gt;100%,V5547&lt;=150%),S5547,R5547))</f>
        <v/>
      </c>
      <c r="Y5547" s="162">
        <f>ROUND(X5547,0)</f>
        <v/>
      </c>
    </row>
    <row r="5548" ht="15.75" customHeight="1">
      <c r="B5548" s="57" t="inlineStr">
        <is>
          <t>7.4</t>
        </is>
      </c>
      <c r="C5548" s="32" t="n">
        <v>8714199</v>
      </c>
      <c r="D5548" s="59" t="inlineStr">
        <is>
          <t>CAMBIO DE FILTRO DE AIRE</t>
        </is>
      </c>
      <c r="E5548" s="56" t="inlineStr">
        <is>
          <t>cambio de filtro de aire</t>
        </is>
      </c>
      <c r="F5548" s="32" t="inlineStr">
        <is>
          <t>Unidad</t>
        </is>
      </c>
      <c r="G5548" s="35" t="inlineStr">
        <is>
          <t>suministro</t>
        </is>
      </c>
      <c r="H5548" s="162" t="n">
        <v>54716</v>
      </c>
      <c r="I5548" s="37" t="n">
        <v>158.91</v>
      </c>
      <c r="J5548" s="37" t="n">
        <v>151.76</v>
      </c>
      <c r="K5548" s="160">
        <f>H5548*(I5548/J5548)</f>
        <v/>
      </c>
      <c r="L5548" s="159" t="n">
        <v>66632.7648</v>
      </c>
      <c r="M5548" s="159" t="n">
        <v>64692</v>
      </c>
      <c r="N5548" s="159" t="n">
        <v>69867.36</v>
      </c>
      <c r="O5548" s="162">
        <f>MIN(K5548,L5548,M5548,N5548)</f>
        <v/>
      </c>
      <c r="P5548" s="162">
        <f>MAX(K5548,L5548,M5548,N5548)</f>
        <v/>
      </c>
      <c r="Q5548" s="162">
        <f>MEDIAN(K5548,L5548,M5548,N5548)</f>
        <v/>
      </c>
      <c r="R5548" s="162">
        <f>AVERAGE(K5548,L5548,M5548,N5548)</f>
        <v/>
      </c>
      <c r="S5548" s="162">
        <f>AVERAGE(O5548,Q5548)</f>
        <v/>
      </c>
      <c r="T5548" s="162">
        <f>AVERAGE(P5548,Q5548)</f>
        <v/>
      </c>
      <c r="U5548" s="41">
        <f>STDEVA(K5548,L5548,M5548,N5548)</f>
        <v/>
      </c>
      <c r="V5548" s="42">
        <f>U5548/Q5548</f>
        <v/>
      </c>
      <c r="W5548" s="43">
        <f>IF(X5548=O5548,"MENOR",IF(X5548=S5548,"PROM[MEN-MED]","PROMEDIO"))</f>
        <v/>
      </c>
      <c r="X5548" s="163">
        <f>IF(V5548&lt;=300%,O5548,IF(AND(V5548&gt;100%,V5548&lt;=150%),S5548,R5548))</f>
        <v/>
      </c>
      <c r="Y5548" s="162">
        <f>ROUND(X5548,0)</f>
        <v/>
      </c>
    </row>
    <row r="5549" ht="15.75" customHeight="1">
      <c r="B5549" s="57" t="inlineStr">
        <is>
          <t>7.5</t>
        </is>
      </c>
      <c r="C5549" s="32" t="n">
        <v>8714199</v>
      </c>
      <c r="D5549" s="59" t="inlineStr">
        <is>
          <t xml:space="preserve">CAMBIO DE FILTRO DE COMBUSTIBLE </t>
        </is>
      </c>
      <c r="E5549" s="56" t="inlineStr">
        <is>
          <t xml:space="preserve">cambio de filtro de combustible </t>
        </is>
      </c>
      <c r="F5549" s="32" t="inlineStr">
        <is>
          <t>Unidad</t>
        </is>
      </c>
      <c r="G5549" s="35" t="inlineStr">
        <is>
          <t>suministro</t>
        </is>
      </c>
      <c r="H5549" s="162" t="n">
        <v>54716</v>
      </c>
      <c r="I5549" s="37" t="n">
        <v>158.91</v>
      </c>
      <c r="J5549" s="37" t="n">
        <v>151.76</v>
      </c>
      <c r="K5549" s="160">
        <f>H5549*(I5549/J5549)</f>
        <v/>
      </c>
      <c r="L5549" s="159" t="n">
        <v>66632.7648</v>
      </c>
      <c r="M5549" s="159" t="n">
        <v>64692</v>
      </c>
      <c r="N5549" s="159" t="n">
        <v>69867.36</v>
      </c>
      <c r="O5549" s="162">
        <f>MIN(K5549,L5549,M5549,N5549)</f>
        <v/>
      </c>
      <c r="P5549" s="162">
        <f>MAX(K5549,L5549,M5549,N5549)</f>
        <v/>
      </c>
      <c r="Q5549" s="162">
        <f>MEDIAN(K5549,L5549,M5549,N5549)</f>
        <v/>
      </c>
      <c r="R5549" s="162">
        <f>AVERAGE(K5549,L5549,M5549,N5549)</f>
        <v/>
      </c>
      <c r="S5549" s="162">
        <f>AVERAGE(O5549,Q5549)</f>
        <v/>
      </c>
      <c r="T5549" s="162">
        <f>AVERAGE(P5549,Q5549)</f>
        <v/>
      </c>
      <c r="U5549" s="41">
        <f>STDEVA(K5549,L5549,M5549,N5549)</f>
        <v/>
      </c>
      <c r="V5549" s="42">
        <f>U5549/Q5549</f>
        <v/>
      </c>
      <c r="W5549" s="43">
        <f>IF(X5549=O5549,"MENOR",IF(X5549=S5549,"PROM[MEN-MED]","PROMEDIO"))</f>
        <v/>
      </c>
      <c r="X5549" s="163">
        <f>IF(V5549&lt;=300%,O5549,IF(AND(V5549&gt;100%,V5549&lt;=150%),S5549,R5549))</f>
        <v/>
      </c>
      <c r="Y5549" s="162">
        <f>ROUND(X5549,0)</f>
        <v/>
      </c>
    </row>
    <row r="5550" ht="15.75" customHeight="1">
      <c r="B5550" s="57" t="inlineStr">
        <is>
          <t>7.6</t>
        </is>
      </c>
      <c r="C5550" s="32" t="n">
        <v>8714199</v>
      </c>
      <c r="D5550" s="59" t="inlineStr">
        <is>
          <t>CAMBIO DE MANGUERAS DE DESFOGUE MOTOR</t>
        </is>
      </c>
      <c r="E5550" s="56" t="inlineStr">
        <is>
          <t>cambio de mangueras de desfogue motor</t>
        </is>
      </c>
      <c r="F5550" s="32" t="inlineStr">
        <is>
          <t>Unidad</t>
        </is>
      </c>
      <c r="G5550" s="35" t="inlineStr">
        <is>
          <t>suministro</t>
        </is>
      </c>
      <c r="H5550" s="162" t="n">
        <v>128792</v>
      </c>
      <c r="I5550" s="37" t="n">
        <v>158.91</v>
      </c>
      <c r="J5550" s="37" t="n">
        <v>151.76</v>
      </c>
      <c r="K5550" s="160">
        <f>H5550*(I5550/J5550)</f>
        <v/>
      </c>
      <c r="L5550" s="159" t="n">
        <v>171386.8464</v>
      </c>
      <c r="M5550" s="159" t="n">
        <v>166395</v>
      </c>
      <c r="N5550" s="159" t="n">
        <v>179706.6</v>
      </c>
      <c r="O5550" s="162">
        <f>MIN(K5550,L5550,M5550,N5550)</f>
        <v/>
      </c>
      <c r="P5550" s="162">
        <f>MAX(K5550,L5550,M5550,N5550)</f>
        <v/>
      </c>
      <c r="Q5550" s="162">
        <f>MEDIAN(K5550,L5550,M5550,N5550)</f>
        <v/>
      </c>
      <c r="R5550" s="162">
        <f>AVERAGE(K5550,L5550,M5550,N5550)</f>
        <v/>
      </c>
      <c r="S5550" s="162">
        <f>AVERAGE(O5550,Q5550)</f>
        <v/>
      </c>
      <c r="T5550" s="162">
        <f>AVERAGE(P5550,Q5550)</f>
        <v/>
      </c>
      <c r="U5550" s="41">
        <f>STDEVA(K5550,L5550,M5550,N5550)</f>
        <v/>
      </c>
      <c r="V5550" s="42">
        <f>U5550/Q5550</f>
        <v/>
      </c>
      <c r="W5550" s="43">
        <f>IF(X5550=O5550,"MENOR",IF(X5550=S5550,"PROM[MEN-MED]","PROMEDIO"))</f>
        <v/>
      </c>
      <c r="X5550" s="163">
        <f>IF(V5550&lt;=300%,O5550,IF(AND(V5550&gt;100%,V5550&lt;=150%),S5550,R5550))</f>
        <v/>
      </c>
      <c r="Y5550" s="162">
        <f>ROUND(X5550,0)</f>
        <v/>
      </c>
    </row>
    <row r="5551" ht="15.75" customHeight="1">
      <c r="B5551" s="57" t="inlineStr">
        <is>
          <t>7.7</t>
        </is>
      </c>
      <c r="C5551" s="32" t="n">
        <v>8714199</v>
      </c>
      <c r="D5551" s="59" t="inlineStr">
        <is>
          <t>CAMBIO DE BOMBA DE ACEITE</t>
        </is>
      </c>
      <c r="E5551" s="56" t="inlineStr">
        <is>
          <t>cambio de bomba de aceite</t>
        </is>
      </c>
      <c r="F5551" s="32" t="inlineStr">
        <is>
          <t>Unidad</t>
        </is>
      </c>
      <c r="G5551" s="35" t="inlineStr">
        <is>
          <t>suministro</t>
        </is>
      </c>
      <c r="H5551" s="162" t="n">
        <v>1094324</v>
      </c>
      <c r="I5551" s="37" t="n">
        <v>158.91</v>
      </c>
      <c r="J5551" s="37" t="n">
        <v>151.76</v>
      </c>
      <c r="K5551" s="160">
        <f>H5551*(I5551/J5551)</f>
        <v/>
      </c>
      <c r="L5551" s="159" t="n">
        <v>1358279.5422</v>
      </c>
      <c r="M5551" s="159" t="n">
        <v>1318718</v>
      </c>
      <c r="N5551" s="159" t="n">
        <v>1424215.44</v>
      </c>
      <c r="O5551" s="162">
        <f>MIN(K5551,L5551,M5551,N5551)</f>
        <v/>
      </c>
      <c r="P5551" s="162">
        <f>MAX(K5551,L5551,M5551,N5551)</f>
        <v/>
      </c>
      <c r="Q5551" s="162">
        <f>MEDIAN(K5551,L5551,M5551,N5551)</f>
        <v/>
      </c>
      <c r="R5551" s="162">
        <f>AVERAGE(K5551,L5551,M5551,N5551)</f>
        <v/>
      </c>
      <c r="S5551" s="162">
        <f>AVERAGE(O5551,Q5551)</f>
        <v/>
      </c>
      <c r="T5551" s="162">
        <f>AVERAGE(P5551,Q5551)</f>
        <v/>
      </c>
      <c r="U5551" s="41">
        <f>STDEVA(K5551,L5551,M5551,N5551)</f>
        <v/>
      </c>
      <c r="V5551" s="42">
        <f>U5551/Q5551</f>
        <v/>
      </c>
      <c r="W5551" s="43">
        <f>IF(X5551=O5551,"MENOR",IF(X5551=S5551,"PROM[MEN-MED]","PROMEDIO"))</f>
        <v/>
      </c>
      <c r="X5551" s="163">
        <f>IF(V5551&lt;=300%,O5551,IF(AND(V5551&gt;100%,V5551&lt;=150%),S5551,R5551))</f>
        <v/>
      </c>
      <c r="Y5551" s="162">
        <f>ROUND(X5551,0)</f>
        <v/>
      </c>
    </row>
    <row r="5552" ht="15.75" customHeight="1">
      <c r="B5552" s="57" t="inlineStr">
        <is>
          <t>7.8</t>
        </is>
      </c>
      <c r="C5552" s="32" t="n">
        <v>8714199</v>
      </c>
      <c r="D5552" s="59" t="inlineStr">
        <is>
          <t>CAMBIO DE FILTRO DE ACEITE</t>
        </is>
      </c>
      <c r="E5552" s="56" t="inlineStr">
        <is>
          <t>cambio de filtro de aceite</t>
        </is>
      </c>
      <c r="F5552" s="32" t="inlineStr">
        <is>
          <t>Unidad</t>
        </is>
      </c>
      <c r="G5552" s="35" t="inlineStr">
        <is>
          <t>suministro</t>
        </is>
      </c>
      <c r="H5552" s="162" t="n">
        <v>54716</v>
      </c>
      <c r="I5552" s="37" t="n">
        <v>158.91</v>
      </c>
      <c r="J5552" s="37" t="n">
        <v>151.76</v>
      </c>
      <c r="K5552" s="160">
        <f>H5552*(I5552/J5552)</f>
        <v/>
      </c>
      <c r="L5552" s="159" t="n">
        <v>65992.1045</v>
      </c>
      <c r="M5552" s="159" t="n">
        <v>64070</v>
      </c>
      <c r="N5552" s="159" t="n">
        <v>69195.60000000001</v>
      </c>
      <c r="O5552" s="162">
        <f>MIN(K5552,L5552,M5552,N5552)</f>
        <v/>
      </c>
      <c r="P5552" s="162">
        <f>MAX(K5552,L5552,M5552,N5552)</f>
        <v/>
      </c>
      <c r="Q5552" s="162">
        <f>MEDIAN(K5552,L5552,M5552,N5552)</f>
        <v/>
      </c>
      <c r="R5552" s="162">
        <f>AVERAGE(K5552,L5552,M5552,N5552)</f>
        <v/>
      </c>
      <c r="S5552" s="162">
        <f>AVERAGE(O5552,Q5552)</f>
        <v/>
      </c>
      <c r="T5552" s="162">
        <f>AVERAGE(P5552,Q5552)</f>
        <v/>
      </c>
      <c r="U5552" s="41">
        <f>STDEVA(K5552,L5552,M5552,N5552)</f>
        <v/>
      </c>
      <c r="V5552" s="42">
        <f>U5552/Q5552</f>
        <v/>
      </c>
      <c r="W5552" s="43">
        <f>IF(X5552=O5552,"MENOR",IF(X5552=S5552,"PROM[MEN-MED]","PROMEDIO"))</f>
        <v/>
      </c>
      <c r="X5552" s="163">
        <f>IF(V5552&lt;=300%,O5552,IF(AND(V5552&gt;100%,V5552&lt;=150%),S5552,R5552))</f>
        <v/>
      </c>
      <c r="Y5552" s="162">
        <f>ROUND(X5552,0)</f>
        <v/>
      </c>
    </row>
    <row r="5553" ht="15.75" customHeight="1">
      <c r="B5553" s="57" t="inlineStr">
        <is>
          <t>7.9</t>
        </is>
      </c>
      <c r="C5553" s="32" t="n">
        <v>8714199</v>
      </c>
      <c r="D5553" s="58" t="inlineStr">
        <is>
          <t>CAMBIO DE VARILLA MEDIDORA DE ACEITE</t>
        </is>
      </c>
      <c r="E5553" s="56" t="inlineStr">
        <is>
          <t>cambio de varilla medidora de aceite</t>
        </is>
      </c>
      <c r="F5553" s="32" t="inlineStr">
        <is>
          <t>Unidad</t>
        </is>
      </c>
      <c r="G5553" s="35" t="inlineStr">
        <is>
          <t>suministro</t>
        </is>
      </c>
      <c r="H5553" s="162" t="n">
        <v>22384</v>
      </c>
      <c r="I5553" s="37" t="n">
        <v>158.91</v>
      </c>
      <c r="J5553" s="37" t="n">
        <v>151.76</v>
      </c>
      <c r="K5553" s="160">
        <f>H5553*(I5553/J5553)</f>
        <v/>
      </c>
      <c r="L5553" s="159" t="n">
        <v>32996.0463</v>
      </c>
      <c r="M5553" s="159" t="n">
        <v>32035</v>
      </c>
      <c r="N5553" s="159" t="n">
        <v>34597.8</v>
      </c>
      <c r="O5553" s="162">
        <f>MIN(K5553,L5553,M5553,N5553)</f>
        <v/>
      </c>
      <c r="P5553" s="162">
        <f>MAX(K5553,L5553,M5553,N5553)</f>
        <v/>
      </c>
      <c r="Q5553" s="162">
        <f>MEDIAN(K5553,L5553,M5553,N5553)</f>
        <v/>
      </c>
      <c r="R5553" s="162">
        <f>AVERAGE(K5553,L5553,M5553,N5553)</f>
        <v/>
      </c>
      <c r="S5553" s="162">
        <f>AVERAGE(O5553,Q5553)</f>
        <v/>
      </c>
      <c r="T5553" s="162">
        <f>AVERAGE(P5553,Q5553)</f>
        <v/>
      </c>
      <c r="U5553" s="41">
        <f>STDEVA(K5553,L5553,M5553,N5553)</f>
        <v/>
      </c>
      <c r="V5553" s="42">
        <f>U5553/Q5553</f>
        <v/>
      </c>
      <c r="W5553" s="43">
        <f>IF(X5553=O5553,"MENOR",IF(X5553=S5553,"PROM[MEN-MED]","PROMEDIO"))</f>
        <v/>
      </c>
      <c r="X5553" s="163">
        <f>IF(V5553&lt;=300%,O5553,IF(AND(V5553&gt;100%,V5553&lt;=150%),S5553,R5553))</f>
        <v/>
      </c>
      <c r="Y5553" s="162">
        <f>ROUND(X5553,0)</f>
        <v/>
      </c>
    </row>
    <row r="5554" ht="15.75" customHeight="1">
      <c r="B5554" s="26" t="inlineStr">
        <is>
          <t>8.</t>
        </is>
      </c>
      <c r="C5554" s="142" t="inlineStr">
        <is>
          <t>CARROCERIA - CHASIS  Y ACCESORIOS</t>
        </is>
      </c>
      <c r="H5554" s="157" t="n"/>
      <c r="I5554" s="29" t="n"/>
      <c r="J5554" s="29" t="n"/>
      <c r="K5554" s="157" t="n"/>
      <c r="L5554" s="157" t="n"/>
      <c r="M5554" s="157" t="n"/>
      <c r="N5554" s="157" t="n"/>
      <c r="O5554" s="29" t="n"/>
      <c r="P5554" s="29" t="n"/>
      <c r="Q5554" s="29" t="n"/>
      <c r="R5554" s="29" t="n"/>
      <c r="S5554" s="29" t="n"/>
      <c r="T5554" s="29" t="n"/>
      <c r="U5554" s="29" t="n"/>
      <c r="V5554" s="75" t="n"/>
      <c r="W5554" s="29" t="n"/>
      <c r="X5554" s="29" t="n"/>
      <c r="Y5554" s="29" t="n"/>
    </row>
    <row r="5555" ht="15.75" customHeight="1">
      <c r="B5555" s="57" t="inlineStr">
        <is>
          <t>8.1</t>
        </is>
      </c>
      <c r="C5555" s="32" t="n">
        <v>8714199</v>
      </c>
      <c r="D5555" s="58" t="inlineStr">
        <is>
          <t>CAMBIO DE ALARMA</t>
        </is>
      </c>
      <c r="E5555" s="34" t="inlineStr">
        <is>
          <t>cambio de alarma</t>
        </is>
      </c>
      <c r="F5555" s="32" t="inlineStr">
        <is>
          <t>Unidad</t>
        </is>
      </c>
      <c r="G5555" s="35" t="inlineStr">
        <is>
          <t>suministro</t>
        </is>
      </c>
      <c r="H5555" s="162" t="n">
        <v>269294</v>
      </c>
      <c r="I5555" s="37" t="n">
        <v>158.91</v>
      </c>
      <c r="J5555" s="37" t="n">
        <v>151.76</v>
      </c>
      <c r="K5555" s="160">
        <f>H5555*(I5555/J5555)</f>
        <v/>
      </c>
      <c r="L5555" s="159" t="n">
        <v>1028320.0669</v>
      </c>
      <c r="M5555" s="159" t="n">
        <v>998369</v>
      </c>
      <c r="N5555" s="159" t="n">
        <v>1078238.52</v>
      </c>
      <c r="O5555" s="162">
        <f>MIN(K5555,L5555,M5555,N5555)</f>
        <v/>
      </c>
      <c r="P5555" s="162">
        <f>MAX(K5555,L5555,M5555,N5555)</f>
        <v/>
      </c>
      <c r="Q5555" s="162">
        <f>MEDIAN(K5555,L5555,M5555,N5555)</f>
        <v/>
      </c>
      <c r="R5555" s="162">
        <f>AVERAGE(K5555,L5555,M5555,N5555)</f>
        <v/>
      </c>
      <c r="S5555" s="162">
        <f>AVERAGE(O5555,Q5555)</f>
        <v/>
      </c>
      <c r="T5555" s="162">
        <f>AVERAGE(P5555,Q5555)</f>
        <v/>
      </c>
      <c r="U5555" s="41">
        <f>STDEVA(K5555,L5555,M5555,N5555)</f>
        <v/>
      </c>
      <c r="V5555" s="42">
        <f>U5555/Q5555</f>
        <v/>
      </c>
      <c r="W5555" s="43">
        <f>IF(X5555=O5555,"MENOR",IF(X5555=S5555,"PROM[MEN-MED]","PROMEDIO"))</f>
        <v/>
      </c>
      <c r="X5555" s="163">
        <f>IF(V5555&lt;=300%,O5555,IF(AND(V5555&gt;100%,V5555&lt;=150%),S5555,R5555))</f>
        <v/>
      </c>
      <c r="Y5555" s="162">
        <f>ROUND(X5555,0)</f>
        <v/>
      </c>
    </row>
    <row r="5556" ht="15.75" customHeight="1">
      <c r="B5556" s="57" t="inlineStr">
        <is>
          <t>8.2</t>
        </is>
      </c>
      <c r="C5556" s="32" t="n">
        <v>8714199</v>
      </c>
      <c r="D5556" s="58" t="inlineStr">
        <is>
          <t>CAMBIO DE CHAPA DE LA PUERTA (CERRADURA)</t>
        </is>
      </c>
      <c r="E5556" s="56" t="inlineStr">
        <is>
          <t>cambio de chapa de la puerta (cerradura)</t>
        </is>
      </c>
      <c r="F5556" s="32" t="inlineStr">
        <is>
          <t>Unidad</t>
        </is>
      </c>
      <c r="G5556" s="35" t="inlineStr">
        <is>
          <t>suministro</t>
        </is>
      </c>
      <c r="H5556" s="162" t="n">
        <v>257586</v>
      </c>
      <c r="I5556" s="37" t="n">
        <v>158.91</v>
      </c>
      <c r="J5556" s="37" t="n">
        <v>151.76</v>
      </c>
      <c r="K5556" s="160">
        <f>H5556*(I5556/J5556)</f>
        <v/>
      </c>
      <c r="L5556" s="159" t="n">
        <v>509354.5695</v>
      </c>
      <c r="M5556" s="159" t="n">
        <v>494519</v>
      </c>
      <c r="N5556" s="159" t="n">
        <v>534080.52</v>
      </c>
      <c r="O5556" s="162">
        <f>MIN(K5556,L5556,M5556,N5556)</f>
        <v/>
      </c>
      <c r="P5556" s="162">
        <f>MAX(K5556,L5556,M5556,N5556)</f>
        <v/>
      </c>
      <c r="Q5556" s="162">
        <f>MEDIAN(K5556,L5556,M5556,N5556)</f>
        <v/>
      </c>
      <c r="R5556" s="162">
        <f>AVERAGE(K5556,L5556,M5556,N5556)</f>
        <v/>
      </c>
      <c r="S5556" s="162">
        <f>AVERAGE(O5556,Q5556)</f>
        <v/>
      </c>
      <c r="T5556" s="162">
        <f>AVERAGE(P5556,Q5556)</f>
        <v/>
      </c>
      <c r="U5556" s="41">
        <f>STDEVA(K5556,L5556,M5556,N5556)</f>
        <v/>
      </c>
      <c r="V5556" s="42">
        <f>U5556/Q5556</f>
        <v/>
      </c>
      <c r="W5556" s="43">
        <f>IF(X5556=O5556,"MENOR",IF(X5556=S5556,"PROM[MEN-MED]","PROMEDIO"))</f>
        <v/>
      </c>
      <c r="X5556" s="163">
        <f>IF(V5556&lt;=300%,O5556,IF(AND(V5556&gt;100%,V5556&lt;=150%),S5556,R5556))</f>
        <v/>
      </c>
      <c r="Y5556" s="162">
        <f>ROUND(X5556,0)</f>
        <v/>
      </c>
    </row>
    <row r="5557" ht="15.75" customHeight="1">
      <c r="B5557" s="57" t="inlineStr">
        <is>
          <t>8.3</t>
        </is>
      </c>
      <c r="C5557" s="32" t="n">
        <v>8714199</v>
      </c>
      <c r="D5557" s="71" t="inlineStr">
        <is>
          <t xml:space="preserve">CAMBIO DE CONTROL ELEVA VIDRIOS PUERTAS </t>
        </is>
      </c>
      <c r="E5557" s="56" t="inlineStr">
        <is>
          <t xml:space="preserve">cambio de control eleva vidrios puertas </t>
        </is>
      </c>
      <c r="F5557" s="32" t="inlineStr">
        <is>
          <t>Unidad</t>
        </is>
      </c>
      <c r="G5557" s="35" t="inlineStr">
        <is>
          <t>suministro</t>
        </is>
      </c>
      <c r="H5557" s="162" t="n">
        <v>269294</v>
      </c>
      <c r="I5557" s="37" t="n">
        <v>158.91</v>
      </c>
      <c r="J5557" s="37" t="n">
        <v>151.76</v>
      </c>
      <c r="K5557" s="160">
        <f>H5557*(I5557/J5557)</f>
        <v/>
      </c>
      <c r="L5557" s="159" t="n">
        <v>494938.6953</v>
      </c>
      <c r="M5557" s="159" t="n">
        <v>480523</v>
      </c>
      <c r="N5557" s="159" t="n">
        <v>518964.84</v>
      </c>
      <c r="O5557" s="162">
        <f>MIN(K5557,L5557,M5557,N5557)</f>
        <v/>
      </c>
      <c r="P5557" s="162">
        <f>MAX(K5557,L5557,M5557,N5557)</f>
        <v/>
      </c>
      <c r="Q5557" s="162">
        <f>MEDIAN(K5557,L5557,M5557,N5557)</f>
        <v/>
      </c>
      <c r="R5557" s="162">
        <f>AVERAGE(K5557,L5557,M5557,N5557)</f>
        <v/>
      </c>
      <c r="S5557" s="162">
        <f>AVERAGE(O5557,Q5557)</f>
        <v/>
      </c>
      <c r="T5557" s="162">
        <f>AVERAGE(P5557,Q5557)</f>
        <v/>
      </c>
      <c r="U5557" s="41">
        <f>STDEVA(K5557,L5557,M5557,N5557)</f>
        <v/>
      </c>
      <c r="V5557" s="42">
        <f>U5557/Q5557</f>
        <v/>
      </c>
      <c r="W5557" s="43">
        <f>IF(X5557=O5557,"MENOR",IF(X5557=S5557,"PROM[MEN-MED]","PROMEDIO"))</f>
        <v/>
      </c>
      <c r="X5557" s="163">
        <f>IF(V5557&lt;=300%,O5557,IF(AND(V5557&gt;100%,V5557&lt;=150%),S5557,R5557))</f>
        <v/>
      </c>
      <c r="Y5557" s="162">
        <f>ROUND(X5557,0)</f>
        <v/>
      </c>
    </row>
    <row r="5558" ht="15.75" customHeight="1">
      <c r="B5558" s="57" t="inlineStr">
        <is>
          <t>8.4</t>
        </is>
      </c>
      <c r="C5558" s="32" t="n">
        <v>8714199</v>
      </c>
      <c r="D5558" s="58" t="inlineStr">
        <is>
          <t>CAMBIO DE MOTOR ELEVA VIDRIOS PUERTAS</t>
        </is>
      </c>
      <c r="E5558" s="56" t="inlineStr">
        <is>
          <t>cambio de motor eleva vidrios puertas</t>
        </is>
      </c>
      <c r="F5558" s="32" t="inlineStr">
        <is>
          <t>Unidad</t>
        </is>
      </c>
      <c r="G5558" s="35" t="inlineStr">
        <is>
          <t>suministro</t>
        </is>
      </c>
      <c r="H5558" s="162" t="n">
        <v>269294</v>
      </c>
      <c r="I5558" s="37" t="n">
        <v>158.91</v>
      </c>
      <c r="J5558" s="37" t="n">
        <v>151.76</v>
      </c>
      <c r="K5558" s="160">
        <f>H5558*(I5558/J5558)</f>
        <v/>
      </c>
      <c r="L5558" s="159" t="n">
        <v>840915.6896</v>
      </c>
      <c r="M5558" s="159" t="n">
        <v>816423</v>
      </c>
      <c r="N5558" s="159" t="n">
        <v>881736.84</v>
      </c>
      <c r="O5558" s="162">
        <f>MIN(K5558,L5558,M5558,N5558)</f>
        <v/>
      </c>
      <c r="P5558" s="162">
        <f>MAX(K5558,L5558,M5558,N5558)</f>
        <v/>
      </c>
      <c r="Q5558" s="162">
        <f>MEDIAN(K5558,L5558,M5558,N5558)</f>
        <v/>
      </c>
      <c r="R5558" s="162">
        <f>AVERAGE(K5558,L5558,M5558,N5558)</f>
        <v/>
      </c>
      <c r="S5558" s="162">
        <f>AVERAGE(O5558,Q5558)</f>
        <v/>
      </c>
      <c r="T5558" s="162">
        <f>AVERAGE(P5558,Q5558)</f>
        <v/>
      </c>
      <c r="U5558" s="41">
        <f>STDEVA(K5558,L5558,M5558,N5558)</f>
        <v/>
      </c>
      <c r="V5558" s="42">
        <f>U5558/Q5558</f>
        <v/>
      </c>
      <c r="W5558" s="43">
        <f>IF(X5558=O5558,"MENOR",IF(X5558=S5558,"PROM[MEN-MED]","PROMEDIO"))</f>
        <v/>
      </c>
      <c r="X5558" s="163">
        <f>IF(V5558&lt;=300%,O5558,IF(AND(V5558&gt;100%,V5558&lt;=150%),S5558,R5558))</f>
        <v/>
      </c>
      <c r="Y5558" s="162">
        <f>ROUND(X5558,0)</f>
        <v/>
      </c>
    </row>
    <row r="5559" ht="15.75" customHeight="1">
      <c r="B5559" s="57" t="inlineStr">
        <is>
          <t>8.5</t>
        </is>
      </c>
      <c r="C5559" s="32" t="n">
        <v>8714199</v>
      </c>
      <c r="D5559" s="58" t="inlineStr">
        <is>
          <t>CAMBIO DE GUAYA CAPOT</t>
        </is>
      </c>
      <c r="E5559" s="56" t="inlineStr">
        <is>
          <t>cambio de guaya capot</t>
        </is>
      </c>
      <c r="F5559" s="32" t="inlineStr">
        <is>
          <t>Unidad</t>
        </is>
      </c>
      <c r="G5559" s="35" t="inlineStr">
        <is>
          <t>suministro</t>
        </is>
      </c>
      <c r="H5559" s="162" t="n">
        <v>515171</v>
      </c>
      <c r="I5559" s="37" t="n">
        <v>158.91</v>
      </c>
      <c r="J5559" s="37" t="n">
        <v>151.76</v>
      </c>
      <c r="K5559" s="160">
        <f>H5559*(I5559/J5559)</f>
        <v/>
      </c>
      <c r="L5559" s="159" t="n">
        <v>848924.9727</v>
      </c>
      <c r="M5559" s="159" t="n">
        <v>824199</v>
      </c>
      <c r="N5559" s="159" t="n">
        <v>890134.92</v>
      </c>
      <c r="O5559" s="162">
        <f>MIN(K5559,L5559,M5559,N5559)</f>
        <v/>
      </c>
      <c r="P5559" s="162">
        <f>MAX(K5559,L5559,M5559,N5559)</f>
        <v/>
      </c>
      <c r="Q5559" s="162">
        <f>MEDIAN(K5559,L5559,M5559,N5559)</f>
        <v/>
      </c>
      <c r="R5559" s="162">
        <f>AVERAGE(K5559,L5559,M5559,N5559)</f>
        <v/>
      </c>
      <c r="S5559" s="162">
        <f>AVERAGE(O5559,Q5559)</f>
        <v/>
      </c>
      <c r="T5559" s="162">
        <f>AVERAGE(P5559,Q5559)</f>
        <v/>
      </c>
      <c r="U5559" s="41">
        <f>STDEVA(K5559,L5559,M5559,N5559)</f>
        <v/>
      </c>
      <c r="V5559" s="42">
        <f>U5559/Q5559</f>
        <v/>
      </c>
      <c r="W5559" s="43">
        <f>IF(X5559=O5559,"MENOR",IF(X5559=S5559,"PROM[MEN-MED]","PROMEDIO"))</f>
        <v/>
      </c>
      <c r="X5559" s="163">
        <f>IF(V5559&lt;=300%,O5559,IF(AND(V5559&gt;100%,V5559&lt;=150%),S5559,R5559))</f>
        <v/>
      </c>
      <c r="Y5559" s="162">
        <f>ROUND(X5559,0)</f>
        <v/>
      </c>
    </row>
    <row r="5560" ht="15.75" customHeight="1">
      <c r="B5560" s="57" t="inlineStr">
        <is>
          <t>8.6</t>
        </is>
      </c>
      <c r="C5560" s="32" t="n">
        <v>8714199</v>
      </c>
      <c r="D5560" s="58" t="inlineStr">
        <is>
          <t>CAMBIO DE EMPAQUES PUERTAS</t>
        </is>
      </c>
      <c r="E5560" s="56" t="inlineStr">
        <is>
          <t>cambio de empaques puertas</t>
        </is>
      </c>
      <c r="F5560" s="32" t="inlineStr">
        <is>
          <t>Unidad</t>
        </is>
      </c>
      <c r="G5560" s="35" t="inlineStr">
        <is>
          <t>suministro</t>
        </is>
      </c>
      <c r="H5560" s="162" t="n">
        <v>269294</v>
      </c>
      <c r="I5560" s="37" t="n">
        <v>158.91</v>
      </c>
      <c r="J5560" s="37" t="n">
        <v>151.76</v>
      </c>
      <c r="K5560" s="160">
        <f>H5560*(I5560/J5560)</f>
        <v/>
      </c>
      <c r="L5560" s="159" t="n">
        <v>666325.5416999999</v>
      </c>
      <c r="M5560" s="159" t="n">
        <v>646918</v>
      </c>
      <c r="N5560" s="159" t="n">
        <v>698671.4399999999</v>
      </c>
      <c r="O5560" s="162">
        <f>MIN(K5560,L5560,M5560,N5560)</f>
        <v/>
      </c>
      <c r="P5560" s="162">
        <f>MAX(K5560,L5560,M5560,N5560)</f>
        <v/>
      </c>
      <c r="Q5560" s="162">
        <f>MEDIAN(K5560,L5560,M5560,N5560)</f>
        <v/>
      </c>
      <c r="R5560" s="162">
        <f>AVERAGE(K5560,L5560,M5560,N5560)</f>
        <v/>
      </c>
      <c r="S5560" s="162">
        <f>AVERAGE(O5560,Q5560)</f>
        <v/>
      </c>
      <c r="T5560" s="162">
        <f>AVERAGE(P5560,Q5560)</f>
        <v/>
      </c>
      <c r="U5560" s="41">
        <f>STDEVA(K5560,L5560,M5560,N5560)</f>
        <v/>
      </c>
      <c r="V5560" s="42">
        <f>U5560/Q5560</f>
        <v/>
      </c>
      <c r="W5560" s="43">
        <f>IF(X5560=O5560,"MENOR",IF(X5560=S5560,"PROM[MEN-MED]","PROMEDIO"))</f>
        <v/>
      </c>
      <c r="X5560" s="163">
        <f>IF(V5560&lt;=300%,O5560,IF(AND(V5560&gt;100%,V5560&lt;=150%),S5560,R5560))</f>
        <v/>
      </c>
      <c r="Y5560" s="162">
        <f>ROUND(X5560,0)</f>
        <v/>
      </c>
    </row>
    <row r="5561" ht="15.75" customHeight="1">
      <c r="B5561" s="57" t="inlineStr">
        <is>
          <t>8.7</t>
        </is>
      </c>
      <c r="C5561" s="32" t="n">
        <v>8714199</v>
      </c>
      <c r="D5561" s="58" t="inlineStr">
        <is>
          <t>CAMBIO DE ESPARRAGO</t>
        </is>
      </c>
      <c r="E5561" s="56" t="inlineStr">
        <is>
          <t>cambio de esparrago</t>
        </is>
      </c>
      <c r="F5561" s="32" t="inlineStr">
        <is>
          <t>Unidad</t>
        </is>
      </c>
      <c r="G5561" s="35" t="inlineStr">
        <is>
          <t>suministro</t>
        </is>
      </c>
      <c r="H5561" s="162" t="n">
        <v>128792</v>
      </c>
      <c r="I5561" s="37" t="n">
        <v>158.91</v>
      </c>
      <c r="J5561" s="37" t="n">
        <v>151.76</v>
      </c>
      <c r="K5561" s="160">
        <f>H5561*(I5561/J5561)</f>
        <v/>
      </c>
      <c r="L5561" s="159" t="n">
        <v>166581.9001</v>
      </c>
      <c r="M5561" s="159" t="n">
        <v>161730</v>
      </c>
      <c r="N5561" s="159" t="n">
        <v>174668.4</v>
      </c>
      <c r="O5561" s="162">
        <f>MIN(K5561,L5561,M5561,N5561)</f>
        <v/>
      </c>
      <c r="P5561" s="162">
        <f>MAX(K5561,L5561,M5561,N5561)</f>
        <v/>
      </c>
      <c r="Q5561" s="162">
        <f>MEDIAN(K5561,L5561,M5561,N5561)</f>
        <v/>
      </c>
      <c r="R5561" s="162">
        <f>AVERAGE(K5561,L5561,M5561,N5561)</f>
        <v/>
      </c>
      <c r="S5561" s="162">
        <f>AVERAGE(O5561,Q5561)</f>
        <v/>
      </c>
      <c r="T5561" s="162">
        <f>AVERAGE(P5561,Q5561)</f>
        <v/>
      </c>
      <c r="U5561" s="41">
        <f>STDEVA(K5561,L5561,M5561,N5561)</f>
        <v/>
      </c>
      <c r="V5561" s="42">
        <f>U5561/Q5561</f>
        <v/>
      </c>
      <c r="W5561" s="43">
        <f>IF(X5561=O5561,"MENOR",IF(X5561=S5561,"PROM[MEN-MED]","PROMEDIO"))</f>
        <v/>
      </c>
      <c r="X5561" s="163">
        <f>IF(V5561&lt;=300%,O5561,IF(AND(V5561&gt;100%,V5561&lt;=150%),S5561,R5561))</f>
        <v/>
      </c>
      <c r="Y5561" s="162">
        <f>ROUND(X5561,0)</f>
        <v/>
      </c>
    </row>
    <row r="5562" ht="15.75" customHeight="1">
      <c r="B5562" s="57" t="inlineStr">
        <is>
          <t>8.8</t>
        </is>
      </c>
      <c r="C5562" s="32" t="n">
        <v>8714199</v>
      </c>
      <c r="D5562" s="58" t="inlineStr">
        <is>
          <t>CAMBIO DE ESPEJO RETROVISOR INTERIOR</t>
        </is>
      </c>
      <c r="E5562" s="56" t="inlineStr">
        <is>
          <t>cambio de espejo retrovisor interior</t>
        </is>
      </c>
      <c r="F5562" s="32" t="inlineStr">
        <is>
          <t>Unidad</t>
        </is>
      </c>
      <c r="G5562" s="35" t="inlineStr">
        <is>
          <t>suministro</t>
        </is>
      </c>
      <c r="H5562" s="162" t="n">
        <v>257586</v>
      </c>
      <c r="I5562" s="37" t="n">
        <v>158.91</v>
      </c>
      <c r="J5562" s="37" t="n">
        <v>151.76</v>
      </c>
      <c r="K5562" s="160">
        <f>H5562*(I5562/J5562)</f>
        <v/>
      </c>
      <c r="L5562" s="159" t="n">
        <v>499744.665</v>
      </c>
      <c r="M5562" s="159" t="n">
        <v>485189</v>
      </c>
      <c r="N5562" s="159" t="n">
        <v>524004.12</v>
      </c>
      <c r="O5562" s="162">
        <f>MIN(K5562,L5562,M5562,N5562)</f>
        <v/>
      </c>
      <c r="P5562" s="162">
        <f>MAX(K5562,L5562,M5562,N5562)</f>
        <v/>
      </c>
      <c r="Q5562" s="162">
        <f>MEDIAN(K5562,L5562,M5562,N5562)</f>
        <v/>
      </c>
      <c r="R5562" s="162">
        <f>AVERAGE(K5562,L5562,M5562,N5562)</f>
        <v/>
      </c>
      <c r="S5562" s="162">
        <f>AVERAGE(O5562,Q5562)</f>
        <v/>
      </c>
      <c r="T5562" s="162">
        <f>AVERAGE(P5562,Q5562)</f>
        <v/>
      </c>
      <c r="U5562" s="41">
        <f>STDEVA(K5562,L5562,M5562,N5562)</f>
        <v/>
      </c>
      <c r="V5562" s="42">
        <f>U5562/Q5562</f>
        <v/>
      </c>
      <c r="W5562" s="43">
        <f>IF(X5562=O5562,"MENOR",IF(X5562=S5562,"PROM[MEN-MED]","PROMEDIO"))</f>
        <v/>
      </c>
      <c r="X5562" s="163">
        <f>IF(V5562&lt;=300%,O5562,IF(AND(V5562&gt;100%,V5562&lt;=150%),S5562,R5562))</f>
        <v/>
      </c>
      <c r="Y5562" s="162">
        <f>ROUND(X5562,0)</f>
        <v/>
      </c>
    </row>
    <row r="5563" ht="15.75" customHeight="1">
      <c r="B5563" s="57" t="inlineStr">
        <is>
          <t>8.9</t>
        </is>
      </c>
      <c r="C5563" s="32" t="n">
        <v>8714199</v>
      </c>
      <c r="D5563" s="58" t="inlineStr">
        <is>
          <t>CAMBIO DE ESPEJO RETROVISOR LATERAL</t>
        </is>
      </c>
      <c r="E5563" s="56" t="inlineStr">
        <is>
          <t>cambio de espejo retrovisor lateral</t>
        </is>
      </c>
      <c r="F5563" s="32" t="inlineStr">
        <is>
          <t>Unidad</t>
        </is>
      </c>
      <c r="G5563" s="35" t="inlineStr">
        <is>
          <t>suministro</t>
        </is>
      </c>
      <c r="H5563" s="162" t="n">
        <v>257586</v>
      </c>
      <c r="I5563" s="37" t="n">
        <v>158.91</v>
      </c>
      <c r="J5563" s="37" t="n">
        <v>151.76</v>
      </c>
      <c r="K5563" s="160">
        <f>H5563*(I5563/J5563)</f>
        <v/>
      </c>
      <c r="L5563" s="159" t="n">
        <v>499744.665</v>
      </c>
      <c r="M5563" s="159" t="n">
        <v>485189</v>
      </c>
      <c r="N5563" s="159" t="n">
        <v>524004.12</v>
      </c>
      <c r="O5563" s="162">
        <f>MIN(K5563,L5563,M5563,N5563)</f>
        <v/>
      </c>
      <c r="P5563" s="162">
        <f>MAX(K5563,L5563,M5563,N5563)</f>
        <v/>
      </c>
      <c r="Q5563" s="162">
        <f>MEDIAN(K5563,L5563,M5563,N5563)</f>
        <v/>
      </c>
      <c r="R5563" s="162">
        <f>AVERAGE(K5563,L5563,M5563,N5563)</f>
        <v/>
      </c>
      <c r="S5563" s="162">
        <f>AVERAGE(O5563,Q5563)</f>
        <v/>
      </c>
      <c r="T5563" s="162">
        <f>AVERAGE(P5563,Q5563)</f>
        <v/>
      </c>
      <c r="U5563" s="41">
        <f>STDEVA(K5563,L5563,M5563,N5563)</f>
        <v/>
      </c>
      <c r="V5563" s="42">
        <f>U5563/Q5563</f>
        <v/>
      </c>
      <c r="W5563" s="43">
        <f>IF(X5563=O5563,"MENOR",IF(X5563=S5563,"PROM[MEN-MED]","PROMEDIO"))</f>
        <v/>
      </c>
      <c r="X5563" s="163">
        <f>IF(V5563&lt;=300%,O5563,IF(AND(V5563&gt;100%,V5563&lt;=150%),S5563,R5563))</f>
        <v/>
      </c>
      <c r="Y5563" s="162">
        <f>ROUND(X5563,0)</f>
        <v/>
      </c>
    </row>
    <row r="5564" ht="15.75" customHeight="1">
      <c r="B5564" s="57" t="inlineStr">
        <is>
          <t>8.10</t>
        </is>
      </c>
      <c r="C5564" s="32" t="n">
        <v>8714199</v>
      </c>
      <c r="D5564" s="58" t="inlineStr">
        <is>
          <t>CAMBIO DE UNIDAD SELLADA (FAROLA)</t>
        </is>
      </c>
      <c r="E5564" s="56" t="inlineStr">
        <is>
          <t>cambio de unidad sellada (farola)</t>
        </is>
      </c>
      <c r="F5564" s="32" t="inlineStr">
        <is>
          <t>Unidad</t>
        </is>
      </c>
      <c r="G5564" s="35" t="inlineStr">
        <is>
          <t>suministro</t>
        </is>
      </c>
      <c r="H5564" s="162" t="n">
        <v>386378</v>
      </c>
      <c r="I5564" s="37" t="n">
        <v>158.91</v>
      </c>
      <c r="J5564" s="37" t="n">
        <v>151.76</v>
      </c>
      <c r="K5564" s="160">
        <f>H5564*(I5564/J5564)</f>
        <v/>
      </c>
      <c r="L5564" s="159" t="n">
        <v>672733.1681</v>
      </c>
      <c r="M5564" s="159" t="n">
        <v>653139</v>
      </c>
      <c r="N5564" s="159" t="n">
        <v>705390.12</v>
      </c>
      <c r="O5564" s="162">
        <f>MIN(K5564,L5564,M5564,N5564)</f>
        <v/>
      </c>
      <c r="P5564" s="162">
        <f>MAX(K5564,L5564,M5564,N5564)</f>
        <v/>
      </c>
      <c r="Q5564" s="162">
        <f>MEDIAN(K5564,L5564,M5564,N5564)</f>
        <v/>
      </c>
      <c r="R5564" s="162">
        <f>AVERAGE(K5564,L5564,M5564,N5564)</f>
        <v/>
      </c>
      <c r="S5564" s="162">
        <f>AVERAGE(O5564,Q5564)</f>
        <v/>
      </c>
      <c r="T5564" s="162">
        <f>AVERAGE(P5564,Q5564)</f>
        <v/>
      </c>
      <c r="U5564" s="41">
        <f>STDEVA(K5564,L5564,M5564,N5564)</f>
        <v/>
      </c>
      <c r="V5564" s="42">
        <f>U5564/Q5564</f>
        <v/>
      </c>
      <c r="W5564" s="43">
        <f>IF(X5564=O5564,"MENOR",IF(X5564=S5564,"PROM[MEN-MED]","PROMEDIO"))</f>
        <v/>
      </c>
      <c r="X5564" s="163">
        <f>IF(V5564&lt;=300%,O5564,IF(AND(V5564&gt;100%,V5564&lt;=150%),S5564,R5564))</f>
        <v/>
      </c>
      <c r="Y5564" s="162">
        <f>ROUND(X5564,0)</f>
        <v/>
      </c>
    </row>
    <row r="5565" ht="15.75" customHeight="1">
      <c r="B5565" s="57" t="inlineStr">
        <is>
          <t>8.11</t>
        </is>
      </c>
      <c r="C5565" s="32" t="n">
        <v>8714199</v>
      </c>
      <c r="D5565" s="58" t="inlineStr">
        <is>
          <t>CAMBIO DE CINTURON DE SEGURIDAD TRASERO</t>
        </is>
      </c>
      <c r="E5565" s="56" t="inlineStr">
        <is>
          <t>cambio de cinturon de seguridad trasero</t>
        </is>
      </c>
      <c r="F5565" s="32" t="inlineStr">
        <is>
          <t>Unidad</t>
        </is>
      </c>
      <c r="G5565" s="35" t="inlineStr">
        <is>
          <t>suministro</t>
        </is>
      </c>
      <c r="H5565" s="162" t="n">
        <v>515171</v>
      </c>
      <c r="I5565" s="37" t="n">
        <v>158.91</v>
      </c>
      <c r="J5565" s="37" t="n">
        <v>151.76</v>
      </c>
      <c r="K5565" s="160">
        <f>H5565*(I5565/J5565)</f>
        <v/>
      </c>
      <c r="L5565" s="159" t="n">
        <v>666325.5416999999</v>
      </c>
      <c r="M5565" s="159" t="n">
        <v>646918</v>
      </c>
      <c r="N5565" s="159" t="n">
        <v>698671.4399999999</v>
      </c>
      <c r="O5565" s="162">
        <f>MIN(K5565,L5565,M5565,N5565)</f>
        <v/>
      </c>
      <c r="P5565" s="162">
        <f>MAX(K5565,L5565,M5565,N5565)</f>
        <v/>
      </c>
      <c r="Q5565" s="162">
        <f>MEDIAN(K5565,L5565,M5565,N5565)</f>
        <v/>
      </c>
      <c r="R5565" s="162">
        <f>AVERAGE(K5565,L5565,M5565,N5565)</f>
        <v/>
      </c>
      <c r="S5565" s="162">
        <f>AVERAGE(O5565,Q5565)</f>
        <v/>
      </c>
      <c r="T5565" s="162">
        <f>AVERAGE(P5565,Q5565)</f>
        <v/>
      </c>
      <c r="U5565" s="41">
        <f>STDEVA(K5565,L5565,M5565,N5565)</f>
        <v/>
      </c>
      <c r="V5565" s="42">
        <f>U5565/Q5565</f>
        <v/>
      </c>
      <c r="W5565" s="43">
        <f>IF(X5565=O5565,"MENOR",IF(X5565=S5565,"PROM[MEN-MED]","PROMEDIO"))</f>
        <v/>
      </c>
      <c r="X5565" s="163">
        <f>IF(V5565&lt;=300%,O5565,IF(AND(V5565&gt;100%,V5565&lt;=150%),S5565,R5565))</f>
        <v/>
      </c>
      <c r="Y5565" s="162">
        <f>ROUND(X5565,0)</f>
        <v/>
      </c>
    </row>
    <row r="5566" ht="15.75" customHeight="1">
      <c r="B5566" s="57" t="inlineStr">
        <is>
          <t>8.12</t>
        </is>
      </c>
      <c r="C5566" s="32" t="n">
        <v>8714199</v>
      </c>
      <c r="D5566" s="58" t="inlineStr">
        <is>
          <t>CAMBIO DE CINTURON DE SEGURIDAD DELANTERO</t>
        </is>
      </c>
      <c r="E5566" s="56" t="inlineStr">
        <is>
          <t>cambio de cinturon de seguridad delantero</t>
        </is>
      </c>
      <c r="F5566" s="32" t="inlineStr">
        <is>
          <t>Unidad</t>
        </is>
      </c>
      <c r="G5566" s="35" t="inlineStr">
        <is>
          <t>suministro</t>
        </is>
      </c>
      <c r="H5566" s="162" t="n">
        <v>515171</v>
      </c>
      <c r="I5566" s="37" t="n">
        <v>158.91</v>
      </c>
      <c r="J5566" s="37" t="n">
        <v>151.76</v>
      </c>
      <c r="K5566" s="160">
        <f>H5566*(I5566/J5566)</f>
        <v/>
      </c>
      <c r="L5566" s="159" t="n">
        <v>666325.5416999999</v>
      </c>
      <c r="M5566" s="159" t="n">
        <v>646918</v>
      </c>
      <c r="N5566" s="159" t="n">
        <v>698671.4399999999</v>
      </c>
      <c r="O5566" s="162">
        <f>MIN(K5566,L5566,M5566,N5566)</f>
        <v/>
      </c>
      <c r="P5566" s="162">
        <f>MAX(K5566,L5566,M5566,N5566)</f>
        <v/>
      </c>
      <c r="Q5566" s="162">
        <f>MEDIAN(K5566,L5566,M5566,N5566)</f>
        <v/>
      </c>
      <c r="R5566" s="162">
        <f>AVERAGE(K5566,L5566,M5566,N5566)</f>
        <v/>
      </c>
      <c r="S5566" s="162">
        <f>AVERAGE(O5566,Q5566)</f>
        <v/>
      </c>
      <c r="T5566" s="162">
        <f>AVERAGE(P5566,Q5566)</f>
        <v/>
      </c>
      <c r="U5566" s="41">
        <f>STDEVA(K5566,L5566,M5566,N5566)</f>
        <v/>
      </c>
      <c r="V5566" s="42">
        <f>U5566/Q5566</f>
        <v/>
      </c>
      <c r="W5566" s="43">
        <f>IF(X5566=O5566,"MENOR",IF(X5566=S5566,"PROM[MEN-MED]","PROMEDIO"))</f>
        <v/>
      </c>
      <c r="X5566" s="163">
        <f>IF(V5566&lt;=300%,O5566,IF(AND(V5566&gt;100%,V5566&lt;=150%),S5566,R5566))</f>
        <v/>
      </c>
      <c r="Y5566" s="162">
        <f>ROUND(X5566,0)</f>
        <v/>
      </c>
    </row>
    <row r="5567" ht="15.75" customHeight="1">
      <c r="B5567" s="57" t="inlineStr">
        <is>
          <t>8.13</t>
        </is>
      </c>
      <c r="C5567" s="32" t="n">
        <v>8714199</v>
      </c>
      <c r="D5567" s="58" t="inlineStr">
        <is>
          <t>CAMBIO DE LUNAS ESPEJOS RETROVISOR LATERALES</t>
        </is>
      </c>
      <c r="E5567" s="56" t="inlineStr">
        <is>
          <t>cambio de lunas espejos retrovisor laterales</t>
        </is>
      </c>
      <c r="F5567" s="32" t="inlineStr">
        <is>
          <t>Unidad</t>
        </is>
      </c>
      <c r="G5567" s="35" t="inlineStr">
        <is>
          <t>suministro</t>
        </is>
      </c>
      <c r="H5567" s="162" t="n">
        <v>257586</v>
      </c>
      <c r="I5567" s="37" t="n">
        <v>158.91</v>
      </c>
      <c r="J5567" s="37" t="n">
        <v>151.76</v>
      </c>
      <c r="K5567" s="160">
        <f>H5567*(I5567/J5567)</f>
        <v/>
      </c>
      <c r="L5567" s="159" t="n">
        <v>679139.7711</v>
      </c>
      <c r="M5567" s="159" t="n">
        <v>659359</v>
      </c>
      <c r="N5567" s="159" t="n">
        <v>712107.72</v>
      </c>
      <c r="O5567" s="162">
        <f>MIN(K5567,L5567,M5567,N5567)</f>
        <v/>
      </c>
      <c r="P5567" s="162">
        <f>MAX(K5567,L5567,M5567,N5567)</f>
        <v/>
      </c>
      <c r="Q5567" s="162">
        <f>MEDIAN(K5567,L5567,M5567,N5567)</f>
        <v/>
      </c>
      <c r="R5567" s="162">
        <f>AVERAGE(K5567,L5567,M5567,N5567)</f>
        <v/>
      </c>
      <c r="S5567" s="162">
        <f>AVERAGE(O5567,Q5567)</f>
        <v/>
      </c>
      <c r="T5567" s="162">
        <f>AVERAGE(P5567,Q5567)</f>
        <v/>
      </c>
      <c r="U5567" s="41">
        <f>STDEVA(K5567,L5567,M5567,N5567)</f>
        <v/>
      </c>
      <c r="V5567" s="42">
        <f>U5567/Q5567</f>
        <v/>
      </c>
      <c r="W5567" s="43">
        <f>IF(X5567=O5567,"MENOR",IF(X5567=S5567,"PROM[MEN-MED]","PROMEDIO"))</f>
        <v/>
      </c>
      <c r="X5567" s="163">
        <f>IF(V5567&lt;=300%,O5567,IF(AND(V5567&gt;100%,V5567&lt;=150%),S5567,R5567))</f>
        <v/>
      </c>
      <c r="Y5567" s="162">
        <f>ROUND(X5567,0)</f>
        <v/>
      </c>
    </row>
    <row r="5568" ht="15.75" customHeight="1">
      <c r="B5568" s="57" t="inlineStr">
        <is>
          <t>8.14</t>
        </is>
      </c>
      <c r="C5568" s="32" t="n">
        <v>8714199</v>
      </c>
      <c r="D5568" s="58" t="inlineStr">
        <is>
          <t>CAMBIO DE MANIJA APERTURA CAPOT</t>
        </is>
      </c>
      <c r="E5568" s="56" t="inlineStr">
        <is>
          <t>cambio de manija apertura capot</t>
        </is>
      </c>
      <c r="F5568" s="32" t="inlineStr">
        <is>
          <t>Unidad</t>
        </is>
      </c>
      <c r="G5568" s="35" t="inlineStr">
        <is>
          <t>suministro</t>
        </is>
      </c>
      <c r="H5568" s="162" t="n">
        <v>257586</v>
      </c>
      <c r="I5568" s="37" t="n">
        <v>158.91</v>
      </c>
      <c r="J5568" s="37" t="n">
        <v>151.76</v>
      </c>
      <c r="K5568" s="160">
        <f>H5568*(I5568/J5568)</f>
        <v/>
      </c>
      <c r="L5568" s="159" t="n">
        <v>504549.6232</v>
      </c>
      <c r="M5568" s="159" t="n">
        <v>489854</v>
      </c>
      <c r="N5568" s="159" t="n">
        <v>529042.3199999999</v>
      </c>
      <c r="O5568" s="162">
        <f>MIN(K5568,L5568,M5568,N5568)</f>
        <v/>
      </c>
      <c r="P5568" s="162">
        <f>MAX(K5568,L5568,M5568,N5568)</f>
        <v/>
      </c>
      <c r="Q5568" s="162">
        <f>MEDIAN(K5568,L5568,M5568,N5568)</f>
        <v/>
      </c>
      <c r="R5568" s="162">
        <f>AVERAGE(K5568,L5568,M5568,N5568)</f>
        <v/>
      </c>
      <c r="S5568" s="162">
        <f>AVERAGE(O5568,Q5568)</f>
        <v/>
      </c>
      <c r="T5568" s="162">
        <f>AVERAGE(P5568,Q5568)</f>
        <v/>
      </c>
      <c r="U5568" s="41">
        <f>STDEVA(K5568,L5568,M5568,N5568)</f>
        <v/>
      </c>
      <c r="V5568" s="42">
        <f>U5568/Q5568</f>
        <v/>
      </c>
      <c r="W5568" s="43">
        <f>IF(X5568=O5568,"MENOR",IF(X5568=S5568,"PROM[MEN-MED]","PROMEDIO"))</f>
        <v/>
      </c>
      <c r="X5568" s="163">
        <f>IF(V5568&lt;=300%,O5568,IF(AND(V5568&gt;100%,V5568&lt;=150%),S5568,R5568))</f>
        <v/>
      </c>
      <c r="Y5568" s="162">
        <f>ROUND(X5568,0)</f>
        <v/>
      </c>
    </row>
    <row r="5569" ht="15.75" customHeight="1">
      <c r="B5569" s="57" t="inlineStr">
        <is>
          <t>8.15</t>
        </is>
      </c>
      <c r="C5569" s="32" t="n">
        <v>8714199</v>
      </c>
      <c r="D5569" s="58" t="inlineStr">
        <is>
          <t>CAMBIO DE MANIJAS EXTERNAS DE LA PUERTA</t>
        </is>
      </c>
      <c r="E5569" s="56" t="inlineStr">
        <is>
          <t>cambio de manijas externas de la puerta</t>
        </is>
      </c>
      <c r="F5569" s="32" t="inlineStr">
        <is>
          <t>Unidad</t>
        </is>
      </c>
      <c r="G5569" s="35" t="inlineStr">
        <is>
          <t>suministro</t>
        </is>
      </c>
      <c r="H5569" s="162" t="n">
        <v>410372</v>
      </c>
      <c r="I5569" s="37" t="n">
        <v>158.91</v>
      </c>
      <c r="J5569" s="37" t="n">
        <v>151.76</v>
      </c>
      <c r="K5569" s="160">
        <f>H5569*(I5569/J5569)</f>
        <v/>
      </c>
      <c r="L5569" s="159" t="n">
        <v>509354.5695</v>
      </c>
      <c r="M5569" s="159" t="n">
        <v>494519</v>
      </c>
      <c r="N5569" s="159" t="n">
        <v>534080.52</v>
      </c>
      <c r="O5569" s="162">
        <f>MIN(K5569,L5569,M5569,N5569)</f>
        <v/>
      </c>
      <c r="P5569" s="162">
        <f>MAX(K5569,L5569,M5569,N5569)</f>
        <v/>
      </c>
      <c r="Q5569" s="162">
        <f>MEDIAN(K5569,L5569,M5569,N5569)</f>
        <v/>
      </c>
      <c r="R5569" s="162">
        <f>AVERAGE(K5569,L5569,M5569,N5569)</f>
        <v/>
      </c>
      <c r="S5569" s="162">
        <f>AVERAGE(O5569,Q5569)</f>
        <v/>
      </c>
      <c r="T5569" s="162">
        <f>AVERAGE(P5569,Q5569)</f>
        <v/>
      </c>
      <c r="U5569" s="41">
        <f>STDEVA(K5569,L5569,M5569,N5569)</f>
        <v/>
      </c>
      <c r="V5569" s="42">
        <f>U5569/Q5569</f>
        <v/>
      </c>
      <c r="W5569" s="43">
        <f>IF(X5569=O5569,"MENOR",IF(X5569=S5569,"PROM[MEN-MED]","PROMEDIO"))</f>
        <v/>
      </c>
      <c r="X5569" s="163">
        <f>IF(V5569&lt;=300%,O5569,IF(AND(V5569&gt;100%,V5569&lt;=150%),S5569,R5569))</f>
        <v/>
      </c>
      <c r="Y5569" s="162">
        <f>ROUND(X5569,0)</f>
        <v/>
      </c>
    </row>
    <row r="5570" ht="15.75" customHeight="1">
      <c r="B5570" s="57" t="inlineStr">
        <is>
          <t>8.16</t>
        </is>
      </c>
      <c r="C5570" s="32" t="n">
        <v>8714199</v>
      </c>
      <c r="D5570" s="58" t="inlineStr">
        <is>
          <t>CAMBIO DE MANIJAS INTERNAS DE LA PUERTA</t>
        </is>
      </c>
      <c r="E5570" s="56" t="inlineStr">
        <is>
          <t>cambio de manijas internas de la puerta</t>
        </is>
      </c>
      <c r="F5570" s="32" t="inlineStr">
        <is>
          <t>Unidad</t>
        </is>
      </c>
      <c r="G5570" s="35" t="inlineStr">
        <is>
          <t>suministro</t>
        </is>
      </c>
      <c r="H5570" s="162" t="n">
        <v>410372</v>
      </c>
      <c r="I5570" s="37" t="n">
        <v>158.91</v>
      </c>
      <c r="J5570" s="37" t="n">
        <v>151.76</v>
      </c>
      <c r="K5570" s="160">
        <f>H5570*(I5570/J5570)</f>
        <v/>
      </c>
      <c r="L5570" s="159" t="n">
        <v>494938.6953</v>
      </c>
      <c r="M5570" s="159" t="n">
        <v>480523</v>
      </c>
      <c r="N5570" s="159" t="n">
        <v>518964.84</v>
      </c>
      <c r="O5570" s="162">
        <f>MIN(K5570,L5570,M5570,N5570)</f>
        <v/>
      </c>
      <c r="P5570" s="162">
        <f>MAX(K5570,L5570,M5570,N5570)</f>
        <v/>
      </c>
      <c r="Q5570" s="162">
        <f>MEDIAN(K5570,L5570,M5570,N5570)</f>
        <v/>
      </c>
      <c r="R5570" s="162">
        <f>AVERAGE(K5570,L5570,M5570,N5570)</f>
        <v/>
      </c>
      <c r="S5570" s="162">
        <f>AVERAGE(O5570,Q5570)</f>
        <v/>
      </c>
      <c r="T5570" s="162">
        <f>AVERAGE(P5570,Q5570)</f>
        <v/>
      </c>
      <c r="U5570" s="41">
        <f>STDEVA(K5570,L5570,M5570,N5570)</f>
        <v/>
      </c>
      <c r="V5570" s="42">
        <f>U5570/Q5570</f>
        <v/>
      </c>
      <c r="W5570" s="43">
        <f>IF(X5570=O5570,"MENOR",IF(X5570=S5570,"PROM[MEN-MED]","PROMEDIO"))</f>
        <v/>
      </c>
      <c r="X5570" s="163">
        <f>IF(V5570&lt;=300%,O5570,IF(AND(V5570&gt;100%,V5570&lt;=150%),S5570,R5570))</f>
        <v/>
      </c>
      <c r="Y5570" s="162">
        <f>ROUND(X5570,0)</f>
        <v/>
      </c>
    </row>
    <row r="5571" ht="15.75" customHeight="1">
      <c r="B5571" s="57" t="inlineStr">
        <is>
          <t>8.17</t>
        </is>
      </c>
      <c r="C5571" s="32" t="n">
        <v>8714199</v>
      </c>
      <c r="D5571" s="58" t="inlineStr">
        <is>
          <t>CAMBIO DE PLUMILLAS</t>
        </is>
      </c>
      <c r="E5571" s="56" t="inlineStr">
        <is>
          <t>cambio de plumillas</t>
        </is>
      </c>
      <c r="F5571" s="32" t="inlineStr">
        <is>
          <t>Unidad</t>
        </is>
      </c>
      <c r="G5571" s="35" t="inlineStr">
        <is>
          <t>suministro</t>
        </is>
      </c>
      <c r="H5571" s="162" t="n">
        <v>49629</v>
      </c>
      <c r="I5571" s="37" t="n">
        <v>158.91</v>
      </c>
      <c r="J5571" s="37" t="n">
        <v>151.76</v>
      </c>
      <c r="K5571" s="160">
        <f>H5571*(I5571/J5571)</f>
        <v/>
      </c>
      <c r="L5571" s="159" t="n">
        <v>67273.42509999999</v>
      </c>
      <c r="M5571" s="159" t="n">
        <v>65314</v>
      </c>
      <c r="N5571" s="159" t="n">
        <v>70539.12</v>
      </c>
      <c r="O5571" s="162">
        <f>MIN(K5571,L5571,M5571,N5571)</f>
        <v/>
      </c>
      <c r="P5571" s="162">
        <f>MAX(K5571,L5571,M5571,N5571)</f>
        <v/>
      </c>
      <c r="Q5571" s="162">
        <f>MEDIAN(K5571,L5571,M5571,N5571)</f>
        <v/>
      </c>
      <c r="R5571" s="162">
        <f>AVERAGE(K5571,L5571,M5571,N5571)</f>
        <v/>
      </c>
      <c r="S5571" s="162">
        <f>AVERAGE(O5571,Q5571)</f>
        <v/>
      </c>
      <c r="T5571" s="162">
        <f>AVERAGE(P5571,Q5571)</f>
        <v/>
      </c>
      <c r="U5571" s="41">
        <f>STDEVA(K5571,L5571,M5571,N5571)</f>
        <v/>
      </c>
      <c r="V5571" s="42">
        <f>U5571/Q5571</f>
        <v/>
      </c>
      <c r="W5571" s="43">
        <f>IF(X5571=O5571,"MENOR",IF(X5571=S5571,"PROM[MEN-MED]","PROMEDIO"))</f>
        <v/>
      </c>
      <c r="X5571" s="163">
        <f>IF(V5571&lt;=300%,O5571,IF(AND(V5571&gt;100%,V5571&lt;=150%),S5571,R5571))</f>
        <v/>
      </c>
      <c r="Y5571" s="162">
        <f>ROUND(X5571,0)</f>
        <v/>
      </c>
    </row>
    <row r="5572" ht="15.75" customHeight="1">
      <c r="B5572" s="57" t="inlineStr">
        <is>
          <t>8.18</t>
        </is>
      </c>
      <c r="C5572" s="32" t="n">
        <v>8714199</v>
      </c>
      <c r="D5572" s="58" t="inlineStr">
        <is>
          <t>CAMBIO DE RINES DE ALEACIÓN ALUMNIO</t>
        </is>
      </c>
      <c r="E5572" s="56" t="inlineStr">
        <is>
          <t>cambio de rines de aleación alumnio</t>
        </is>
      </c>
      <c r="F5572" s="32" t="inlineStr">
        <is>
          <t>Unidad</t>
        </is>
      </c>
      <c r="G5572" s="35" t="inlineStr">
        <is>
          <t>suministro</t>
        </is>
      </c>
      <c r="H5572" s="162" t="n">
        <v>49629</v>
      </c>
      <c r="I5572" s="37" t="n">
        <v>158.91</v>
      </c>
      <c r="J5572" s="37" t="n">
        <v>151.76</v>
      </c>
      <c r="K5572" s="160">
        <f>H5572*(I5572/J5572)</f>
        <v/>
      </c>
      <c r="L5572" s="159" t="n">
        <v>67273.42509999999</v>
      </c>
      <c r="M5572" s="159" t="n">
        <v>65314</v>
      </c>
      <c r="N5572" s="159" t="n">
        <v>70539.12</v>
      </c>
      <c r="O5572" s="162">
        <f>MIN(K5572,L5572,M5572,N5572)</f>
        <v/>
      </c>
      <c r="P5572" s="162">
        <f>MAX(K5572,L5572,M5572,N5572)</f>
        <v/>
      </c>
      <c r="Q5572" s="162">
        <f>MEDIAN(K5572,L5572,M5572,N5572)</f>
        <v/>
      </c>
      <c r="R5572" s="162">
        <f>AVERAGE(K5572,L5572,M5572,N5572)</f>
        <v/>
      </c>
      <c r="S5572" s="162">
        <f>AVERAGE(O5572,Q5572)</f>
        <v/>
      </c>
      <c r="T5572" s="162">
        <f>AVERAGE(P5572,Q5572)</f>
        <v/>
      </c>
      <c r="U5572" s="41">
        <f>STDEVA(K5572,L5572,M5572,N5572)</f>
        <v/>
      </c>
      <c r="V5572" s="42">
        <f>U5572/Q5572</f>
        <v/>
      </c>
      <c r="W5572" s="43">
        <f>IF(X5572=O5572,"MENOR",IF(X5572=S5572,"PROM[MEN-MED]","PROMEDIO"))</f>
        <v/>
      </c>
      <c r="X5572" s="163">
        <f>IF(V5572&lt;=300%,O5572,IF(AND(V5572&gt;100%,V5572&lt;=150%),S5572,R5572))</f>
        <v/>
      </c>
      <c r="Y5572" s="162">
        <f>ROUND(X5572,0)</f>
        <v/>
      </c>
    </row>
    <row r="5573" ht="15.75" customHeight="1">
      <c r="B5573" s="57" t="inlineStr">
        <is>
          <t>8.19</t>
        </is>
      </c>
      <c r="C5573" s="32" t="n">
        <v>8714199</v>
      </c>
      <c r="D5573" s="58" t="inlineStr">
        <is>
          <t>CAMBIO DE STOP TRASERO</t>
        </is>
      </c>
      <c r="E5573" s="56" t="inlineStr">
        <is>
          <t>cambio de stop trasero</t>
        </is>
      </c>
      <c r="F5573" s="32" t="inlineStr">
        <is>
          <t>Unidad</t>
        </is>
      </c>
      <c r="G5573" s="35" t="inlineStr">
        <is>
          <t>suministro</t>
        </is>
      </c>
      <c r="H5573" s="162" t="n">
        <v>136791</v>
      </c>
      <c r="I5573" s="37" t="n">
        <v>158.91</v>
      </c>
      <c r="J5573" s="37" t="n">
        <v>151.76</v>
      </c>
      <c r="K5573" s="160">
        <f>H5573*(I5573/J5573)</f>
        <v/>
      </c>
      <c r="L5573" s="159" t="n">
        <v>168183.5449</v>
      </c>
      <c r="M5573" s="159" t="n">
        <v>163285</v>
      </c>
      <c r="N5573" s="159" t="n">
        <v>176347.8</v>
      </c>
      <c r="O5573" s="162">
        <f>MIN(K5573,L5573,M5573,N5573)</f>
        <v/>
      </c>
      <c r="P5573" s="162">
        <f>MAX(K5573,L5573,M5573,N5573)</f>
        <v/>
      </c>
      <c r="Q5573" s="162">
        <f>MEDIAN(K5573,L5573,M5573,N5573)</f>
        <v/>
      </c>
      <c r="R5573" s="162">
        <f>AVERAGE(K5573,L5573,M5573,N5573)</f>
        <v/>
      </c>
      <c r="S5573" s="162">
        <f>AVERAGE(O5573,Q5573)</f>
        <v/>
      </c>
      <c r="T5573" s="162">
        <f>AVERAGE(P5573,Q5573)</f>
        <v/>
      </c>
      <c r="U5573" s="41">
        <f>STDEVA(K5573,L5573,M5573,N5573)</f>
        <v/>
      </c>
      <c r="V5573" s="42">
        <f>U5573/Q5573</f>
        <v/>
      </c>
      <c r="W5573" s="43">
        <f>IF(X5573=O5573,"MENOR",IF(X5573=S5573,"PROM[MEN-MED]","PROMEDIO"))</f>
        <v/>
      </c>
      <c r="X5573" s="163">
        <f>IF(V5573&lt;=300%,O5573,IF(AND(V5573&gt;100%,V5573&lt;=150%),S5573,R5573))</f>
        <v/>
      </c>
      <c r="Y5573" s="162">
        <f>ROUND(X5573,0)</f>
        <v/>
      </c>
    </row>
    <row r="5574" ht="15.75" customHeight="1">
      <c r="B5574" s="57" t="inlineStr">
        <is>
          <t>8.20</t>
        </is>
      </c>
      <c r="C5574" s="32" t="n">
        <v>8714199</v>
      </c>
      <c r="D5574" s="58" t="inlineStr">
        <is>
          <t xml:space="preserve">CAMBIO DE TAPA TANQUE DE COMBUSTIBLE </t>
        </is>
      </c>
      <c r="E5574" s="56" t="inlineStr">
        <is>
          <t xml:space="preserve">cambio de tapa tanque de combustible </t>
        </is>
      </c>
      <c r="F5574" s="32" t="inlineStr">
        <is>
          <t>Unidad</t>
        </is>
      </c>
      <c r="G5574" s="35" t="inlineStr">
        <is>
          <t>suministro</t>
        </is>
      </c>
      <c r="H5574" s="162" t="n">
        <v>538587</v>
      </c>
      <c r="I5574" s="37" t="n">
        <v>158.91</v>
      </c>
      <c r="J5574" s="37" t="n">
        <v>151.76</v>
      </c>
      <c r="K5574" s="160">
        <f>H5574*(I5574/J5574)</f>
        <v/>
      </c>
      <c r="L5574" s="159" t="n">
        <v>1018710.1743</v>
      </c>
      <c r="M5574" s="159" t="n">
        <v>989039</v>
      </c>
      <c r="N5574" s="159" t="n">
        <v>1068162.12</v>
      </c>
      <c r="O5574" s="162">
        <f>MIN(K5574,L5574,M5574,N5574)</f>
        <v/>
      </c>
      <c r="P5574" s="162">
        <f>MAX(K5574,L5574,M5574,N5574)</f>
        <v/>
      </c>
      <c r="Q5574" s="162">
        <f>MEDIAN(K5574,L5574,M5574,N5574)</f>
        <v/>
      </c>
      <c r="R5574" s="162">
        <f>AVERAGE(K5574,L5574,M5574,N5574)</f>
        <v/>
      </c>
      <c r="S5574" s="162">
        <f>AVERAGE(O5574,Q5574)</f>
        <v/>
      </c>
      <c r="T5574" s="162">
        <f>AVERAGE(P5574,Q5574)</f>
        <v/>
      </c>
      <c r="U5574" s="41">
        <f>STDEVA(K5574,L5574,M5574,N5574)</f>
        <v/>
      </c>
      <c r="V5574" s="42">
        <f>U5574/Q5574</f>
        <v/>
      </c>
      <c r="W5574" s="43">
        <f>IF(X5574=O5574,"MENOR",IF(X5574=S5574,"PROM[MEN-MED]","PROMEDIO"))</f>
        <v/>
      </c>
      <c r="X5574" s="163">
        <f>IF(V5574&lt;=300%,O5574,IF(AND(V5574&gt;100%,V5574&lt;=150%),S5574,R5574))</f>
        <v/>
      </c>
      <c r="Y5574" s="162">
        <f>ROUND(X5574,0)</f>
        <v/>
      </c>
    </row>
    <row r="5575" ht="15.75" customHeight="1">
      <c r="B5575" s="57" t="inlineStr">
        <is>
          <t>8.21</t>
        </is>
      </c>
      <c r="C5575" s="32" t="n">
        <v>8714199</v>
      </c>
      <c r="D5575" s="58" t="inlineStr">
        <is>
          <t>CAMBIO DE TARRO SILENCIADOR</t>
        </is>
      </c>
      <c r="E5575" s="56" t="inlineStr">
        <is>
          <t>cambio de tarro silenciador</t>
        </is>
      </c>
      <c r="F5575" s="32" t="inlineStr">
        <is>
          <t>Unidad</t>
        </is>
      </c>
      <c r="G5575" s="35" t="inlineStr">
        <is>
          <t>suministro</t>
        </is>
      </c>
      <c r="H5575" s="162" t="n">
        <v>269294</v>
      </c>
      <c r="I5575" s="37" t="n">
        <v>158.91</v>
      </c>
      <c r="J5575" s="37" t="n">
        <v>151.76</v>
      </c>
      <c r="K5575" s="160">
        <f>H5575*(I5575/J5575)</f>
        <v/>
      </c>
      <c r="L5575" s="159" t="n">
        <v>685546.3741</v>
      </c>
      <c r="M5575" s="159" t="n">
        <v>665579</v>
      </c>
      <c r="N5575" s="159" t="n">
        <v>718825.3199999999</v>
      </c>
      <c r="O5575" s="162">
        <f>MIN(K5575,L5575,M5575,N5575)</f>
        <v/>
      </c>
      <c r="P5575" s="162">
        <f>MAX(K5575,L5575,M5575,N5575)</f>
        <v/>
      </c>
      <c r="Q5575" s="162">
        <f>MEDIAN(K5575,L5575,M5575,N5575)</f>
        <v/>
      </c>
      <c r="R5575" s="162">
        <f>AVERAGE(K5575,L5575,M5575,N5575)</f>
        <v/>
      </c>
      <c r="S5575" s="162">
        <f>AVERAGE(O5575,Q5575)</f>
        <v/>
      </c>
      <c r="T5575" s="162">
        <f>AVERAGE(P5575,Q5575)</f>
        <v/>
      </c>
      <c r="U5575" s="41">
        <f>STDEVA(K5575,L5575,M5575,N5575)</f>
        <v/>
      </c>
      <c r="V5575" s="42">
        <f>U5575/Q5575</f>
        <v/>
      </c>
      <c r="W5575" s="43">
        <f>IF(X5575=O5575,"MENOR",IF(X5575=S5575,"PROM[MEN-MED]","PROMEDIO"))</f>
        <v/>
      </c>
      <c r="X5575" s="163">
        <f>IF(V5575&lt;=300%,O5575,IF(AND(V5575&gt;100%,V5575&lt;=150%),S5575,R5575))</f>
        <v/>
      </c>
      <c r="Y5575" s="162">
        <f>ROUND(X5575,0)</f>
        <v/>
      </c>
    </row>
    <row r="5576" ht="15.75" customHeight="1">
      <c r="B5576" s="57" t="inlineStr">
        <is>
          <t>8.22</t>
        </is>
      </c>
      <c r="C5576" s="32" t="n">
        <v>8714199</v>
      </c>
      <c r="D5576" s="58" t="inlineStr">
        <is>
          <t>CAMBIO DE VIDRIO PANORÁMICO DELANTERO</t>
        </is>
      </c>
      <c r="E5576" s="56" t="inlineStr">
        <is>
          <t>cambio de vidrio panorámico delantero</t>
        </is>
      </c>
      <c r="F5576" s="32" t="inlineStr">
        <is>
          <t>Unidad</t>
        </is>
      </c>
      <c r="G5576" s="35" t="inlineStr">
        <is>
          <t>suministro</t>
        </is>
      </c>
      <c r="H5576" s="162" t="n">
        <v>1641486</v>
      </c>
      <c r="I5576" s="37" t="n">
        <v>158.91</v>
      </c>
      <c r="J5576" s="37" t="n">
        <v>151.76</v>
      </c>
      <c r="K5576" s="160">
        <f>H5576*(I5576/J5576)</f>
        <v/>
      </c>
      <c r="L5576" s="159" t="n">
        <v>1979756.8161</v>
      </c>
      <c r="M5576" s="159" t="n">
        <v>1922094</v>
      </c>
      <c r="N5576" s="159" t="n">
        <v>2075861.52</v>
      </c>
      <c r="O5576" s="162">
        <f>MIN(K5576,L5576,M5576,N5576)</f>
        <v/>
      </c>
      <c r="P5576" s="162">
        <f>MAX(K5576,L5576,M5576,N5576)</f>
        <v/>
      </c>
      <c r="Q5576" s="162">
        <f>MEDIAN(K5576,L5576,M5576,N5576)</f>
        <v/>
      </c>
      <c r="R5576" s="162">
        <f>AVERAGE(K5576,L5576,M5576,N5576)</f>
        <v/>
      </c>
      <c r="S5576" s="162">
        <f>AVERAGE(O5576,Q5576)</f>
        <v/>
      </c>
      <c r="T5576" s="162">
        <f>AVERAGE(P5576,Q5576)</f>
        <v/>
      </c>
      <c r="U5576" s="41">
        <f>STDEVA(K5576,L5576,M5576,N5576)</f>
        <v/>
      </c>
      <c r="V5576" s="42">
        <f>U5576/Q5576</f>
        <v/>
      </c>
      <c r="W5576" s="43">
        <f>IF(X5576=O5576,"MENOR",IF(X5576=S5576,"PROM[MEN-MED]","PROMEDIO"))</f>
        <v/>
      </c>
      <c r="X5576" s="163">
        <f>IF(V5576&lt;=300%,O5576,IF(AND(V5576&gt;100%,V5576&lt;=150%),S5576,R5576))</f>
        <v/>
      </c>
      <c r="Y5576" s="162">
        <f>ROUND(X5576,0)</f>
        <v/>
      </c>
    </row>
    <row r="5577" ht="15.75" customHeight="1">
      <c r="B5577" s="57" t="inlineStr">
        <is>
          <t>8.23</t>
        </is>
      </c>
      <c r="C5577" s="32" t="n">
        <v>8714199</v>
      </c>
      <c r="D5577" s="58" t="inlineStr">
        <is>
          <t>CAMBIO DE VIDRIO PANORÁMICO DELANTERO (BLINDADO)</t>
        </is>
      </c>
      <c r="E5577" s="56" t="inlineStr">
        <is>
          <t>cambio de vidrio panorámico delantero (blindado)</t>
        </is>
      </c>
      <c r="F5577" s="32" t="inlineStr">
        <is>
          <t>Unidad</t>
        </is>
      </c>
      <c r="G5577" s="35" t="inlineStr">
        <is>
          <t>suministro</t>
        </is>
      </c>
      <c r="H5577" s="162" t="n">
        <v>269294</v>
      </c>
      <c r="I5577" s="37" t="n">
        <v>158.91</v>
      </c>
      <c r="J5577" s="37" t="n">
        <v>151.76</v>
      </c>
      <c r="K5577" s="160">
        <f>H5577*(I5577/J5577)</f>
        <v/>
      </c>
      <c r="L5577" s="159" t="n">
        <v>2716559.0844</v>
      </c>
      <c r="M5577" s="159" t="n">
        <v>2637436</v>
      </c>
      <c r="N5577" s="159" t="n">
        <v>2848430.88</v>
      </c>
      <c r="O5577" s="162">
        <f>MIN(K5577,L5577,M5577,N5577)</f>
        <v/>
      </c>
      <c r="P5577" s="162">
        <f>MAX(K5577,L5577,M5577,N5577)</f>
        <v/>
      </c>
      <c r="Q5577" s="162">
        <f>MEDIAN(K5577,L5577,M5577,N5577)</f>
        <v/>
      </c>
      <c r="R5577" s="162">
        <f>AVERAGE(K5577,L5577,M5577,N5577)</f>
        <v/>
      </c>
      <c r="S5577" s="162">
        <f>AVERAGE(O5577,Q5577)</f>
        <v/>
      </c>
      <c r="T5577" s="162">
        <f>AVERAGE(P5577,Q5577)</f>
        <v/>
      </c>
      <c r="U5577" s="41">
        <f>STDEVA(K5577,L5577,M5577,N5577)</f>
        <v/>
      </c>
      <c r="V5577" s="42">
        <f>U5577/Q5577</f>
        <v/>
      </c>
      <c r="W5577" s="43">
        <f>IF(X5577=O5577,"MENOR",IF(X5577=S5577,"PROM[MEN-MED]","PROMEDIO"))</f>
        <v/>
      </c>
      <c r="X5577" s="163">
        <f>IF(V5577&lt;=300%,O5577,IF(AND(V5577&gt;100%,V5577&lt;=150%),S5577,R5577))</f>
        <v/>
      </c>
      <c r="Y5577" s="162">
        <f>ROUND(X5577,0)</f>
        <v/>
      </c>
    </row>
    <row r="5578" ht="15.75" customHeight="1">
      <c r="B5578" s="57" t="inlineStr">
        <is>
          <t>8.24</t>
        </is>
      </c>
      <c r="C5578" s="32" t="n">
        <v>8714199</v>
      </c>
      <c r="D5578" s="58" t="inlineStr">
        <is>
          <t>CAMBIO DE VIDRIO PANORÁMICO TRASERO</t>
        </is>
      </c>
      <c r="E5578" s="56" t="inlineStr">
        <is>
          <t>cambio de vidrio panorámico trasero</t>
        </is>
      </c>
      <c r="F5578" s="32" t="inlineStr">
        <is>
          <t>Unidad</t>
        </is>
      </c>
      <c r="G5578" s="35" t="inlineStr">
        <is>
          <t>suministro</t>
        </is>
      </c>
      <c r="H5578" s="162" t="n">
        <v>807882</v>
      </c>
      <c r="I5578" s="37" t="n">
        <v>158.91</v>
      </c>
      <c r="J5578" s="37" t="n">
        <v>151.76</v>
      </c>
      <c r="K5578" s="160">
        <f>H5578*(I5578/J5578)</f>
        <v/>
      </c>
      <c r="L5578" s="159" t="n">
        <v>1713866.441</v>
      </c>
      <c r="M5578" s="159" t="n">
        <v>1663948</v>
      </c>
      <c r="N5578" s="159" t="n">
        <v>1797063.84</v>
      </c>
      <c r="O5578" s="162">
        <f>MIN(K5578,L5578,M5578,N5578)</f>
        <v/>
      </c>
      <c r="P5578" s="162">
        <f>MAX(K5578,L5578,M5578,N5578)</f>
        <v/>
      </c>
      <c r="Q5578" s="162">
        <f>MEDIAN(K5578,L5578,M5578,N5578)</f>
        <v/>
      </c>
      <c r="R5578" s="162">
        <f>AVERAGE(K5578,L5578,M5578,N5578)</f>
        <v/>
      </c>
      <c r="S5578" s="162">
        <f>AVERAGE(O5578,Q5578)</f>
        <v/>
      </c>
      <c r="T5578" s="162">
        <f>AVERAGE(P5578,Q5578)</f>
        <v/>
      </c>
      <c r="U5578" s="41">
        <f>STDEVA(K5578,L5578,M5578,N5578)</f>
        <v/>
      </c>
      <c r="V5578" s="42">
        <f>U5578/Q5578</f>
        <v/>
      </c>
      <c r="W5578" s="43">
        <f>IF(X5578=O5578,"MENOR",IF(X5578=S5578,"PROM[MEN-MED]","PROMEDIO"))</f>
        <v/>
      </c>
      <c r="X5578" s="163">
        <f>IF(V5578&lt;=300%,O5578,IF(AND(V5578&gt;100%,V5578&lt;=150%),S5578,R5578))</f>
        <v/>
      </c>
      <c r="Y5578" s="162">
        <f>ROUND(X5578,0)</f>
        <v/>
      </c>
    </row>
    <row r="5579" ht="15.75" customHeight="1">
      <c r="B5579" s="57" t="inlineStr">
        <is>
          <t>8.25</t>
        </is>
      </c>
      <c r="C5579" s="32" t="n">
        <v>8714199</v>
      </c>
      <c r="D5579" s="58" t="inlineStr">
        <is>
          <t xml:space="preserve">CAMBIO DE VIDRIOS LATERALES COSTADOS </t>
        </is>
      </c>
      <c r="E5579" s="56" t="inlineStr">
        <is>
          <t xml:space="preserve">cambio de vidrios laterales costados </t>
        </is>
      </c>
      <c r="F5579" s="32" t="inlineStr">
        <is>
          <t>Unidad</t>
        </is>
      </c>
      <c r="G5579" s="35" t="inlineStr">
        <is>
          <t>suministro</t>
        </is>
      </c>
      <c r="H5579" s="162" t="n">
        <v>807882</v>
      </c>
      <c r="I5579" s="37" t="n">
        <v>158.91</v>
      </c>
      <c r="J5579" s="37" t="n">
        <v>151.76</v>
      </c>
      <c r="K5579" s="160">
        <f>H5579*(I5579/J5579)</f>
        <v/>
      </c>
      <c r="L5579" s="159" t="n">
        <v>2665303.1902</v>
      </c>
      <c r="M5579" s="159" t="n">
        <v>2587673</v>
      </c>
      <c r="N5579" s="159" t="n">
        <v>2794686.84</v>
      </c>
      <c r="O5579" s="162">
        <f>MIN(K5579,L5579,M5579,N5579)</f>
        <v/>
      </c>
      <c r="P5579" s="162">
        <f>MAX(K5579,L5579,M5579,N5579)</f>
        <v/>
      </c>
      <c r="Q5579" s="162">
        <f>MEDIAN(K5579,L5579,M5579,N5579)</f>
        <v/>
      </c>
      <c r="R5579" s="162">
        <f>AVERAGE(K5579,L5579,M5579,N5579)</f>
        <v/>
      </c>
      <c r="S5579" s="162">
        <f>AVERAGE(O5579,Q5579)</f>
        <v/>
      </c>
      <c r="T5579" s="162">
        <f>AVERAGE(P5579,Q5579)</f>
        <v/>
      </c>
      <c r="U5579" s="41">
        <f>STDEVA(K5579,L5579,M5579,N5579)</f>
        <v/>
      </c>
      <c r="V5579" s="42">
        <f>U5579/Q5579</f>
        <v/>
      </c>
      <c r="W5579" s="43">
        <f>IF(X5579=O5579,"MENOR",IF(X5579=S5579,"PROM[MEN-MED]","PROMEDIO"))</f>
        <v/>
      </c>
      <c r="X5579" s="163">
        <f>IF(V5579&lt;=300%,O5579,IF(AND(V5579&gt;100%,V5579&lt;=150%),S5579,R5579))</f>
        <v/>
      </c>
      <c r="Y5579" s="162">
        <f>ROUND(X5579,0)</f>
        <v/>
      </c>
    </row>
    <row r="5580" ht="15.75" customHeight="1">
      <c r="B5580" s="57" t="inlineStr">
        <is>
          <t>8.26</t>
        </is>
      </c>
      <c r="C5580" s="32" t="n">
        <v>8714199</v>
      </c>
      <c r="D5580" s="58" t="inlineStr">
        <is>
          <t>CAMBIO DE VIDRIOS LATERALES COSTADOS (BLINDADO)</t>
        </is>
      </c>
      <c r="E5580" s="56" t="inlineStr">
        <is>
          <t>cambio de vidrios laterales costados (blindado)</t>
        </is>
      </c>
      <c r="F5580" s="32" t="inlineStr">
        <is>
          <t>Unidad</t>
        </is>
      </c>
      <c r="G5580" s="35" t="inlineStr">
        <is>
          <t>suministro</t>
        </is>
      </c>
      <c r="H5580" s="162" t="n">
        <v>807882</v>
      </c>
      <c r="I5580" s="37" t="n">
        <v>158.91</v>
      </c>
      <c r="J5580" s="37" t="n">
        <v>151.76</v>
      </c>
      <c r="K5580" s="160">
        <f>H5580*(I5580/J5580)</f>
        <v/>
      </c>
      <c r="L5580" s="159" t="n">
        <v>2665303.1902</v>
      </c>
      <c r="M5580" s="159" t="n">
        <v>2587673</v>
      </c>
      <c r="N5580" s="159" t="n">
        <v>2794686.84</v>
      </c>
      <c r="O5580" s="162">
        <f>MIN(K5580,L5580,M5580,N5580)</f>
        <v/>
      </c>
      <c r="P5580" s="162">
        <f>MAX(K5580,L5580,M5580,N5580)</f>
        <v/>
      </c>
      <c r="Q5580" s="162">
        <f>MEDIAN(K5580,L5580,M5580,N5580)</f>
        <v/>
      </c>
      <c r="R5580" s="162">
        <f>AVERAGE(K5580,L5580,M5580,N5580)</f>
        <v/>
      </c>
      <c r="S5580" s="162">
        <f>AVERAGE(O5580,Q5580)</f>
        <v/>
      </c>
      <c r="T5580" s="162">
        <f>AVERAGE(P5580,Q5580)</f>
        <v/>
      </c>
      <c r="U5580" s="41">
        <f>STDEVA(K5580,L5580,M5580,N5580)</f>
        <v/>
      </c>
      <c r="V5580" s="42">
        <f>U5580/Q5580</f>
        <v/>
      </c>
      <c r="W5580" s="43">
        <f>IF(X5580=O5580,"MENOR",IF(X5580=S5580,"PROM[MEN-MED]","PROMEDIO"))</f>
        <v/>
      </c>
      <c r="X5580" s="163">
        <f>IF(V5580&lt;=300%,O5580,IF(AND(V5580&gt;100%,V5580&lt;=150%),S5580,R5580))</f>
        <v/>
      </c>
      <c r="Y5580" s="162">
        <f>ROUND(X5580,0)</f>
        <v/>
      </c>
    </row>
    <row r="5581" ht="15.75" customHeight="1">
      <c r="B5581" s="76" t="inlineStr">
        <is>
          <t>8.27</t>
        </is>
      </c>
      <c r="C5581" s="77" t="n">
        <v>8714199</v>
      </c>
      <c r="D5581" s="78" t="inlineStr">
        <is>
          <t>CAMBIO DE JUEGO DE TAPETES</t>
        </is>
      </c>
      <c r="E5581" s="79" t="inlineStr">
        <is>
          <t>cambio de juego de tapetes</t>
        </is>
      </c>
      <c r="F5581" s="77" t="inlineStr">
        <is>
          <t>Juego</t>
        </is>
      </c>
      <c r="G5581" s="80" t="inlineStr">
        <is>
          <t>suministro</t>
        </is>
      </c>
      <c r="H5581" s="162" t="n">
        <v>54716</v>
      </c>
      <c r="I5581" s="37" t="n">
        <v>158.91</v>
      </c>
      <c r="J5581" s="37" t="n">
        <v>151.76</v>
      </c>
      <c r="K5581" s="160">
        <f>H5581*(I5581/J5581)</f>
        <v/>
      </c>
      <c r="L5581" s="159" t="n">
        <v>67914.0854</v>
      </c>
      <c r="M5581" s="159" t="n">
        <v>65936</v>
      </c>
      <c r="N5581" s="159" t="n">
        <v>71210.88</v>
      </c>
      <c r="O5581" s="162">
        <f>MIN(K5581,L5581,M5581,N5581)</f>
        <v/>
      </c>
      <c r="P5581" s="162">
        <f>MAX(K5581,L5581,M5581,N5581)</f>
        <v/>
      </c>
      <c r="Q5581" s="162">
        <f>MEDIAN(K5581,L5581,M5581,N5581)</f>
        <v/>
      </c>
      <c r="R5581" s="162">
        <f>AVERAGE(K5581,L5581,M5581,N5581)</f>
        <v/>
      </c>
      <c r="S5581" s="162">
        <f>AVERAGE(O5581,Q5581)</f>
        <v/>
      </c>
      <c r="T5581" s="162">
        <f>AVERAGE(P5581,Q5581)</f>
        <v/>
      </c>
      <c r="U5581" s="41">
        <f>STDEVA(K5581,L5581,M5581,N5581)</f>
        <v/>
      </c>
      <c r="V5581" s="42">
        <f>U5581/Q5581</f>
        <v/>
      </c>
      <c r="W5581" s="43">
        <f>IF(X5581=O5581,"MENOR",IF(X5581=S5581,"PROM[MEN-MED]","PROMEDIO"))</f>
        <v/>
      </c>
      <c r="X5581" s="163">
        <f>IF(V5581&lt;=300%,O5581,IF(AND(V5581&gt;100%,V5581&lt;=150%),S5581,R5581))</f>
        <v/>
      </c>
      <c r="Y5581" s="162">
        <f>ROUND(X5581,0)</f>
        <v/>
      </c>
    </row>
    <row r="5582" ht="16.5" customHeight="1">
      <c r="B5582" s="60" t="n"/>
      <c r="C5582" s="61" t="n"/>
      <c r="D5582" s="62" t="n"/>
      <c r="E5582" s="63" t="n"/>
      <c r="F5582" s="61" t="n"/>
      <c r="G5582" s="64" t="n"/>
      <c r="H5582" s="173" t="n"/>
      <c r="I5582" s="100" t="n"/>
      <c r="K5582" s="160" t="n"/>
    </row>
    <row r="5583" ht="16.5" customHeight="1">
      <c r="B5583" s="60" t="n"/>
      <c r="C5583" s="61" t="n"/>
      <c r="D5583" s="62" t="n"/>
      <c r="E5583" s="63" t="n"/>
      <c r="F5583" s="61" t="n"/>
      <c r="G5583" s="64" t="n"/>
      <c r="H5583" s="173" t="n"/>
      <c r="I5583" s="100" t="n"/>
      <c r="K5583" s="160" t="n"/>
    </row>
    <row r="5584" ht="15.75" customHeight="1">
      <c r="B5584" s="139" t="inlineStr">
        <is>
          <t xml:space="preserve">TOYOTA COROLLA CROSS HIBRIDAS </t>
        </is>
      </c>
      <c r="C5584" s="149" t="n"/>
      <c r="D5584" s="149" t="n"/>
      <c r="E5584" s="149" t="n"/>
      <c r="F5584" s="149" t="n"/>
      <c r="G5584" s="150" t="n"/>
      <c r="H5584" s="154" t="inlineStr">
        <is>
          <t>INDEXACIÓN PRECIOS DEL CONTRATO 105-SAMC-APOYOLOGÍSTICO-2025 del 15 de octubre de 2025</t>
        </is>
      </c>
      <c r="I5584" s="149" t="n"/>
      <c r="J5584" s="149" t="n"/>
      <c r="K5584" s="150" t="n"/>
      <c r="L5584" s="155" t="inlineStr">
        <is>
          <t>COTIZACIONES 2026</t>
        </is>
      </c>
      <c r="M5584" s="149" t="n"/>
      <c r="N5584" s="150" t="n"/>
      <c r="O5584" s="19" t="n"/>
      <c r="P5584" s="19" t="n"/>
      <c r="Q5584" s="19" t="n"/>
      <c r="R5584" s="19" t="n"/>
      <c r="S5584" s="19" t="n"/>
      <c r="T5584" s="19" t="n"/>
      <c r="U5584" s="19" t="n"/>
      <c r="V5584" s="20" t="n"/>
      <c r="W5584" s="19" t="n"/>
      <c r="X5584" s="19" t="n"/>
      <c r="Y5584" s="19" t="n"/>
    </row>
    <row r="5585" ht="27" customHeight="1">
      <c r="B5585" s="68" t="inlineStr">
        <is>
          <t>ITEM</t>
        </is>
      </c>
      <c r="C5585" s="68" t="inlineStr">
        <is>
          <t>CÓDIGO CPC</t>
        </is>
      </c>
      <c r="D5585" s="69" t="inlineStr">
        <is>
          <t>NOMBRE DEL BIEN Y/O SERVICIO</t>
        </is>
      </c>
      <c r="E5585" s="68" t="inlineStr">
        <is>
          <t>DESCRIPCIÓN DEL BIEN Y/O SERVICIO</t>
        </is>
      </c>
      <c r="F5585" s="68" t="inlineStr">
        <is>
          <t>UNIDAD MEDIDA SEGÚN SECOP II</t>
        </is>
      </c>
      <c r="G5585" s="68" t="inlineStr">
        <is>
          <t>NECESIDAD TOTAL</t>
        </is>
      </c>
      <c r="H5585" s="154" t="inlineStr">
        <is>
          <t xml:space="preserve">PRECIO UNITARIO INCLUIDO IVA </t>
        </is>
      </c>
      <c r="I5585" s="154" t="inlineStr">
        <is>
          <t>IPC ACTUAL (MAYO 2026)</t>
        </is>
      </c>
      <c r="J5585" s="154" t="inlineStr">
        <is>
          <t>IPC INICIAL (OCTUBRE 2025)</t>
        </is>
      </c>
      <c r="K5585" s="154" t="inlineStr">
        <is>
          <t>PRECIO UNITARIO INCLUIDO IVA Y DEMÁS GRAVÁMENES (SI APLICA) - (INDEXADO )</t>
        </is>
      </c>
      <c r="L5585" s="156" t="inlineStr">
        <is>
          <t>DEINTEKOPCT</t>
        </is>
      </c>
      <c r="M5585" s="156" t="inlineStr">
        <is>
          <t xml:space="preserve">TECNIPROYECTO </t>
        </is>
      </c>
      <c r="N5585" s="156" t="inlineStr">
        <is>
          <t>SS7 Comunicaciones SAS</t>
        </is>
      </c>
      <c r="O5585" s="24" t="inlineStr">
        <is>
          <t>Menor</t>
        </is>
      </c>
      <c r="P5585" s="24" t="inlineStr">
        <is>
          <t>Mayor</t>
        </is>
      </c>
      <c r="Q5585" s="24" t="inlineStr">
        <is>
          <t>Mediana</t>
        </is>
      </c>
      <c r="R5585" s="24" t="inlineStr">
        <is>
          <t>Promedio</t>
        </is>
      </c>
      <c r="S5585" s="24" t="inlineStr">
        <is>
          <t>Promedio Menor-Mediana</t>
        </is>
      </c>
      <c r="T5585" s="24" t="inlineStr">
        <is>
          <t>Promedio Mayor-Mediana</t>
        </is>
      </c>
      <c r="U5585" s="24" t="inlineStr">
        <is>
          <t>Desviación Estándar</t>
        </is>
      </c>
      <c r="V5585" s="25" t="inlineStr">
        <is>
          <t>%disper</t>
        </is>
      </c>
      <c r="W5585" s="24" t="inlineStr">
        <is>
          <t>CRITERIO DE SELECCIÓN</t>
        </is>
      </c>
      <c r="X5585" s="24" t="inlineStr">
        <is>
          <t>PRECIO UNITARIO DE REFERENCIA (INCLUIDO IVA)</t>
        </is>
      </c>
      <c r="Y5585" s="24" t="inlineStr">
        <is>
          <t>PRECIO UNITARIO DE REFERENCIA (INCLUIDO IVA) REDONDEADO A 0 DECIMALES</t>
        </is>
      </c>
    </row>
    <row r="5586" ht="15.75" customHeight="1">
      <c r="B5586" s="26" t="inlineStr">
        <is>
          <t>1.</t>
        </is>
      </c>
      <c r="C5586" s="142" t="inlineStr">
        <is>
          <t>SISTEMA DE FRENOS</t>
        </is>
      </c>
      <c r="H5586" s="157" t="n"/>
      <c r="I5586" s="29" t="n"/>
      <c r="J5586" s="29" t="n"/>
      <c r="K5586" s="157" t="n"/>
      <c r="L5586" s="157" t="n"/>
      <c r="M5586" s="157" t="n"/>
      <c r="N5586" s="157" t="n"/>
      <c r="O5586" s="29" t="n"/>
      <c r="P5586" s="29" t="n"/>
      <c r="Q5586" s="29" t="n"/>
      <c r="R5586" s="29" t="n"/>
      <c r="S5586" s="29" t="n"/>
      <c r="T5586" s="29" t="n"/>
      <c r="U5586" s="29" t="n"/>
      <c r="V5586" s="75" t="n"/>
      <c r="W5586" s="29" t="n"/>
      <c r="X5586" s="29" t="n"/>
      <c r="Y5586" s="29" t="n"/>
    </row>
    <row r="5587" ht="15.75" customHeight="1">
      <c r="B5587" s="32" t="inlineStr">
        <is>
          <t>1.1</t>
        </is>
      </c>
      <c r="C5587" s="32" t="n">
        <v>8714199</v>
      </c>
      <c r="D5587" s="58" t="inlineStr">
        <is>
          <t>CAMBIO DE HORQUILLA DE LA VARILLA DE EMPUJE DEL CILINDRO MAESTRO</t>
        </is>
      </c>
      <c r="E5587" s="34" t="inlineStr">
        <is>
          <t>cambio de horquilla de la varilla de empuje del cilindro maestro</t>
        </is>
      </c>
      <c r="F5587" s="32" t="inlineStr">
        <is>
          <t>Unidad</t>
        </is>
      </c>
      <c r="G5587" s="35" t="inlineStr">
        <is>
          <t>suministro</t>
        </is>
      </c>
      <c r="H5587" s="162" t="n">
        <v>1094324</v>
      </c>
      <c r="I5587" s="37" t="n">
        <v>158.91</v>
      </c>
      <c r="J5587" s="37" t="n">
        <v>151.76</v>
      </c>
      <c r="K5587" s="160">
        <f>H5587*(I5587/J5587)</f>
        <v/>
      </c>
      <c r="L5587" s="159" t="n">
        <v>1371093.7716</v>
      </c>
      <c r="M5587" s="159" t="n">
        <v>1331159</v>
      </c>
      <c r="N5587" s="159" t="n">
        <v>1437651.72</v>
      </c>
      <c r="O5587" s="162">
        <f>MIN(K5587,L5587,M5587,N5587)</f>
        <v/>
      </c>
      <c r="P5587" s="162">
        <f>MAX(K5587,L5587,M5587,N5587)</f>
        <v/>
      </c>
      <c r="Q5587" s="162">
        <f>MEDIAN(K5587,L5587,M5587,N5587)</f>
        <v/>
      </c>
      <c r="R5587" s="162">
        <f>AVERAGE(K5587,L5587,M5587,N5587)</f>
        <v/>
      </c>
      <c r="S5587" s="162">
        <f>AVERAGE(O5587,Q5587)</f>
        <v/>
      </c>
      <c r="T5587" s="162">
        <f>AVERAGE(P5587,Q5587)</f>
        <v/>
      </c>
      <c r="U5587" s="41">
        <f>STDEVA(K5587,L5587,M5587,N5587)</f>
        <v/>
      </c>
      <c r="V5587" s="42">
        <f>U5587/Q5587</f>
        <v/>
      </c>
      <c r="W5587" s="43">
        <f>IF(X5587=O5587,"MENOR",IF(X5587=S5587,"PROM[MEN-MED]","PROMEDIO"))</f>
        <v/>
      </c>
      <c r="X5587" s="163">
        <f>IF(V5587&lt;=300%,O5587,IF(AND(V5587&gt;100%,V5587&lt;=150%),S5587,R5587))</f>
        <v/>
      </c>
      <c r="Y5587" s="162">
        <f>ROUND(X5587,0)</f>
        <v/>
      </c>
    </row>
    <row r="5588" ht="15.75" customHeight="1">
      <c r="B5588" s="32" t="inlineStr">
        <is>
          <t>1.2</t>
        </is>
      </c>
      <c r="C5588" s="32" t="n">
        <v>8714199</v>
      </c>
      <c r="D5588" s="58" t="inlineStr">
        <is>
          <t>CAMBIO DE JUNTA DEL SERVOFRENO</t>
        </is>
      </c>
      <c r="E5588" s="34" t="inlineStr">
        <is>
          <t>cambio de junta del servofreno</t>
        </is>
      </c>
      <c r="F5588" s="32" t="inlineStr">
        <is>
          <t>Unidad</t>
        </is>
      </c>
      <c r="G5588" s="35" t="inlineStr">
        <is>
          <t>suministro</t>
        </is>
      </c>
      <c r="H5588" s="162" t="n">
        <v>1094324</v>
      </c>
      <c r="I5588" s="37" t="n">
        <v>158.91</v>
      </c>
      <c r="J5588" s="37" t="n">
        <v>151.76</v>
      </c>
      <c r="K5588" s="160">
        <f>H5588*(I5588/J5588)</f>
        <v/>
      </c>
      <c r="L5588" s="159" t="n">
        <v>1345465.3128</v>
      </c>
      <c r="M5588" s="159" t="n">
        <v>1306277</v>
      </c>
      <c r="N5588" s="159" t="n">
        <v>1410779.16</v>
      </c>
      <c r="O5588" s="162">
        <f>MIN(K5588,L5588,M5588,N5588)</f>
        <v/>
      </c>
      <c r="P5588" s="162">
        <f>MAX(K5588,L5588,M5588,N5588)</f>
        <v/>
      </c>
      <c r="Q5588" s="162">
        <f>MEDIAN(K5588,L5588,M5588,N5588)</f>
        <v/>
      </c>
      <c r="R5588" s="162">
        <f>AVERAGE(K5588,L5588,M5588,N5588)</f>
        <v/>
      </c>
      <c r="S5588" s="162">
        <f>AVERAGE(O5588,Q5588)</f>
        <v/>
      </c>
      <c r="T5588" s="162">
        <f>AVERAGE(P5588,Q5588)</f>
        <v/>
      </c>
      <c r="U5588" s="41">
        <f>STDEVA(K5588,L5588,M5588,N5588)</f>
        <v/>
      </c>
      <c r="V5588" s="42">
        <f>U5588/Q5588</f>
        <v/>
      </c>
      <c r="W5588" s="43">
        <f>IF(X5588=O5588,"MENOR",IF(X5588=S5588,"PROM[MEN-MED]","PROMEDIO"))</f>
        <v/>
      </c>
      <c r="X5588" s="163">
        <f>IF(V5588&lt;=300%,O5588,IF(AND(V5588&gt;100%,V5588&lt;=150%),S5588,R5588))</f>
        <v/>
      </c>
      <c r="Y5588" s="162">
        <f>ROUND(X5588,0)</f>
        <v/>
      </c>
    </row>
    <row r="5589" ht="15.75" customHeight="1">
      <c r="B5589" s="32" t="inlineStr">
        <is>
          <t>1.3</t>
        </is>
      </c>
      <c r="C5589" s="32" t="n">
        <v>8714199</v>
      </c>
      <c r="D5589" s="58" t="inlineStr">
        <is>
          <t>CAMBIO DE  SERVOFRENO CON CILINDRO MAESTRO</t>
        </is>
      </c>
      <c r="E5589" s="34" t="inlineStr">
        <is>
          <t>cambio de  servofreno con cilindro maestro</t>
        </is>
      </c>
      <c r="F5589" s="32" t="inlineStr">
        <is>
          <t>Unidad</t>
        </is>
      </c>
      <c r="G5589" s="35" t="inlineStr">
        <is>
          <t>suministro</t>
        </is>
      </c>
      <c r="H5589" s="162" t="n">
        <v>1094324</v>
      </c>
      <c r="I5589" s="37" t="n">
        <v>158.91</v>
      </c>
      <c r="J5589" s="37" t="n">
        <v>151.76</v>
      </c>
      <c r="K5589" s="160">
        <f>H5589*(I5589/J5589)</f>
        <v/>
      </c>
      <c r="L5589" s="159" t="n">
        <v>1345465.3128</v>
      </c>
      <c r="M5589" s="159" t="n">
        <v>1306277</v>
      </c>
      <c r="N5589" s="159" t="n">
        <v>1410779.16</v>
      </c>
      <c r="O5589" s="162">
        <f>MIN(K5589,L5589,M5589,N5589)</f>
        <v/>
      </c>
      <c r="P5589" s="162">
        <f>MAX(K5589,L5589,M5589,N5589)</f>
        <v/>
      </c>
      <c r="Q5589" s="162">
        <f>MEDIAN(K5589,L5589,M5589,N5589)</f>
        <v/>
      </c>
      <c r="R5589" s="162">
        <f>AVERAGE(K5589,L5589,M5589,N5589)</f>
        <v/>
      </c>
      <c r="S5589" s="162">
        <f>AVERAGE(O5589,Q5589)</f>
        <v/>
      </c>
      <c r="T5589" s="162">
        <f>AVERAGE(P5589,Q5589)</f>
        <v/>
      </c>
      <c r="U5589" s="41">
        <f>STDEVA(K5589,L5589,M5589,N5589)</f>
        <v/>
      </c>
      <c r="V5589" s="42">
        <f>U5589/Q5589</f>
        <v/>
      </c>
      <c r="W5589" s="43">
        <f>IF(X5589=O5589,"MENOR",IF(X5589=S5589,"PROM[MEN-MED]","PROMEDIO"))</f>
        <v/>
      </c>
      <c r="X5589" s="163">
        <f>IF(V5589&lt;=300%,O5589,IF(AND(V5589&gt;100%,V5589&lt;=150%),S5589,R5589))</f>
        <v/>
      </c>
      <c r="Y5589" s="162">
        <f>ROUND(X5589,0)</f>
        <v/>
      </c>
    </row>
    <row r="5590" ht="15.75" customHeight="1">
      <c r="B5590" s="32" t="inlineStr">
        <is>
          <t>1.4</t>
        </is>
      </c>
      <c r="C5590" s="32" t="n">
        <v>8714199</v>
      </c>
      <c r="D5590" s="58" t="inlineStr">
        <is>
          <t>CAMBIO DE BOMBA DEL SERVOFRENO</t>
        </is>
      </c>
      <c r="E5590" s="34" t="inlineStr">
        <is>
          <t>cambio de bomba del servofreno</t>
        </is>
      </c>
      <c r="F5590" s="32" t="inlineStr">
        <is>
          <t>Unidad</t>
        </is>
      </c>
      <c r="G5590" s="35" t="inlineStr">
        <is>
          <t>suministro</t>
        </is>
      </c>
      <c r="H5590" s="162" t="n">
        <v>1094324</v>
      </c>
      <c r="I5590" s="37" t="n">
        <v>158.91</v>
      </c>
      <c r="J5590" s="37" t="n">
        <v>151.76</v>
      </c>
      <c r="K5590" s="160">
        <f>H5590*(I5590/J5590)</f>
        <v/>
      </c>
      <c r="L5590" s="159" t="n">
        <v>1319837.8774</v>
      </c>
      <c r="M5590" s="159" t="n">
        <v>1281396</v>
      </c>
      <c r="N5590" s="159" t="n">
        <v>1383907.68</v>
      </c>
      <c r="O5590" s="162">
        <f>MIN(K5590,L5590,M5590,N5590)</f>
        <v/>
      </c>
      <c r="P5590" s="162">
        <f>MAX(K5590,L5590,M5590,N5590)</f>
        <v/>
      </c>
      <c r="Q5590" s="162">
        <f>MEDIAN(K5590,L5590,M5590,N5590)</f>
        <v/>
      </c>
      <c r="R5590" s="162">
        <f>AVERAGE(K5590,L5590,M5590,N5590)</f>
        <v/>
      </c>
      <c r="S5590" s="162">
        <f>AVERAGE(O5590,Q5590)</f>
        <v/>
      </c>
      <c r="T5590" s="162">
        <f>AVERAGE(P5590,Q5590)</f>
        <v/>
      </c>
      <c r="U5590" s="41">
        <f>STDEVA(K5590,L5590,M5590,N5590)</f>
        <v/>
      </c>
      <c r="V5590" s="42">
        <f>U5590/Q5590</f>
        <v/>
      </c>
      <c r="W5590" s="43">
        <f>IF(X5590=O5590,"MENOR",IF(X5590=S5590,"PROM[MEN-MED]","PROMEDIO"))</f>
        <v/>
      </c>
      <c r="X5590" s="163">
        <f>IF(V5590&lt;=300%,O5590,IF(AND(V5590&gt;100%,V5590&lt;=150%),S5590,R5590))</f>
        <v/>
      </c>
      <c r="Y5590" s="162">
        <f>ROUND(X5590,0)</f>
        <v/>
      </c>
    </row>
    <row r="5591" ht="15.75" customHeight="1">
      <c r="B5591" s="32" t="inlineStr">
        <is>
          <t>1.5</t>
        </is>
      </c>
      <c r="C5591" s="32" t="n">
        <v>8714199</v>
      </c>
      <c r="D5591" s="58" t="inlineStr">
        <is>
          <t>CAMBIO DE ACTUADOR DEL FRENO</t>
        </is>
      </c>
      <c r="E5591" s="56" t="inlineStr">
        <is>
          <t>cambio de actuador del freno</t>
        </is>
      </c>
      <c r="F5591" s="32" t="inlineStr">
        <is>
          <t>Juego</t>
        </is>
      </c>
      <c r="G5591" s="35" t="inlineStr">
        <is>
          <t>suministro</t>
        </is>
      </c>
      <c r="H5591" s="162" t="n">
        <v>1094324</v>
      </c>
      <c r="I5591" s="37" t="n">
        <v>158.91</v>
      </c>
      <c r="J5591" s="37" t="n">
        <v>151.76</v>
      </c>
      <c r="K5591" s="160">
        <f>H5591*(I5591/J5591)</f>
        <v/>
      </c>
      <c r="L5591" s="159" t="n">
        <v>1358279.5422</v>
      </c>
      <c r="M5591" s="159" t="n">
        <v>1318718</v>
      </c>
      <c r="N5591" s="159" t="n">
        <v>1424215.44</v>
      </c>
      <c r="O5591" s="162">
        <f>MIN(K5591,L5591,M5591,N5591)</f>
        <v/>
      </c>
      <c r="P5591" s="162">
        <f>MAX(K5591,L5591,M5591,N5591)</f>
        <v/>
      </c>
      <c r="Q5591" s="162">
        <f>MEDIAN(K5591,L5591,M5591,N5591)</f>
        <v/>
      </c>
      <c r="R5591" s="162">
        <f>AVERAGE(K5591,L5591,M5591,N5591)</f>
        <v/>
      </c>
      <c r="S5591" s="162">
        <f>AVERAGE(O5591,Q5591)</f>
        <v/>
      </c>
      <c r="T5591" s="162">
        <f>AVERAGE(P5591,Q5591)</f>
        <v/>
      </c>
      <c r="U5591" s="41">
        <f>STDEVA(K5591,L5591,M5591,N5591)</f>
        <v/>
      </c>
      <c r="V5591" s="42">
        <f>U5591/Q5591</f>
        <v/>
      </c>
      <c r="W5591" s="43">
        <f>IF(X5591=O5591,"MENOR",IF(X5591=S5591,"PROM[MEN-MED]","PROMEDIO"))</f>
        <v/>
      </c>
      <c r="X5591" s="163">
        <f>IF(V5591&lt;=300%,O5591,IF(AND(V5591&gt;100%,V5591&lt;=150%),S5591,R5591))</f>
        <v/>
      </c>
      <c r="Y5591" s="162">
        <f>ROUND(X5591,0)</f>
        <v/>
      </c>
    </row>
    <row r="5592" ht="15.75" customHeight="1">
      <c r="B5592" s="32" t="inlineStr">
        <is>
          <t>1.6</t>
        </is>
      </c>
      <c r="C5592" s="32" t="n">
        <v>8714199</v>
      </c>
      <c r="D5592" s="58" t="inlineStr">
        <is>
          <t>CAMBIO DE TUBO DEL ACUMULADOR AL CILINDRO MAESTRO DEL FRENO</t>
        </is>
      </c>
      <c r="E5592" s="56" t="inlineStr">
        <is>
          <t>cambio de tubo del acumulador al cilindro maestro del freno</t>
        </is>
      </c>
      <c r="F5592" s="32" t="inlineStr">
        <is>
          <t>Juego</t>
        </is>
      </c>
      <c r="G5592" s="35" t="inlineStr">
        <is>
          <t>suministro</t>
        </is>
      </c>
      <c r="H5592" s="162" t="n">
        <v>410372</v>
      </c>
      <c r="I5592" s="37" t="n">
        <v>158.91</v>
      </c>
      <c r="J5592" s="37" t="n">
        <v>151.76</v>
      </c>
      <c r="K5592" s="160">
        <f>H5592*(I5592/J5592)</f>
        <v/>
      </c>
      <c r="L5592" s="159" t="n">
        <v>504549.6232</v>
      </c>
      <c r="M5592" s="159" t="n">
        <v>489854</v>
      </c>
      <c r="N5592" s="159" t="n">
        <v>529042.3199999999</v>
      </c>
      <c r="O5592" s="162">
        <f>MIN(K5592,L5592,M5592,N5592)</f>
        <v/>
      </c>
      <c r="P5592" s="162">
        <f>MAX(K5592,L5592,M5592,N5592)</f>
        <v/>
      </c>
      <c r="Q5592" s="162">
        <f>MEDIAN(K5592,L5592,M5592,N5592)</f>
        <v/>
      </c>
      <c r="R5592" s="162">
        <f>AVERAGE(K5592,L5592,M5592,N5592)</f>
        <v/>
      </c>
      <c r="S5592" s="162">
        <f>AVERAGE(O5592,Q5592)</f>
        <v/>
      </c>
      <c r="T5592" s="162">
        <f>AVERAGE(P5592,Q5592)</f>
        <v/>
      </c>
      <c r="U5592" s="41">
        <f>STDEVA(K5592,L5592,M5592,N5592)</f>
        <v/>
      </c>
      <c r="V5592" s="42">
        <f>U5592/Q5592</f>
        <v/>
      </c>
      <c r="W5592" s="43">
        <f>IF(X5592=O5592,"MENOR",IF(X5592=S5592,"PROM[MEN-MED]","PROMEDIO"))</f>
        <v/>
      </c>
      <c r="X5592" s="163">
        <f>IF(V5592&lt;=300%,O5592,IF(AND(V5592&gt;100%,V5592&lt;=150%),S5592,R5592))</f>
        <v/>
      </c>
      <c r="Y5592" s="162">
        <f>ROUND(X5592,0)</f>
        <v/>
      </c>
    </row>
    <row r="5593" ht="15.75" customHeight="1">
      <c r="B5593" s="32" t="inlineStr">
        <is>
          <t>1.7</t>
        </is>
      </c>
      <c r="C5593" s="32" t="n">
        <v>8714199</v>
      </c>
      <c r="D5593" s="58" t="inlineStr">
        <is>
          <t>CAMBIO DE BOMBA DE VACÍO</t>
        </is>
      </c>
      <c r="E5593" s="56" t="inlineStr">
        <is>
          <t>cambio de bomba de vacío</t>
        </is>
      </c>
      <c r="F5593" s="32" t="inlineStr">
        <is>
          <t>Juego</t>
        </is>
      </c>
      <c r="G5593" s="35" t="inlineStr">
        <is>
          <t>suministro</t>
        </is>
      </c>
      <c r="H5593" s="162" t="n">
        <v>1094324</v>
      </c>
      <c r="I5593" s="37" t="n">
        <v>158.91</v>
      </c>
      <c r="J5593" s="37" t="n">
        <v>151.76</v>
      </c>
      <c r="K5593" s="160">
        <f>H5593*(I5593/J5593)</f>
        <v/>
      </c>
      <c r="L5593" s="159" t="n">
        <v>1332652.1068</v>
      </c>
      <c r="M5593" s="159" t="n">
        <v>1293837</v>
      </c>
      <c r="N5593" s="159" t="n">
        <v>1397343.96</v>
      </c>
      <c r="O5593" s="162">
        <f>MIN(K5593,L5593,M5593,N5593)</f>
        <v/>
      </c>
      <c r="P5593" s="162">
        <f>MAX(K5593,L5593,M5593,N5593)</f>
        <v/>
      </c>
      <c r="Q5593" s="162">
        <f>MEDIAN(K5593,L5593,M5593,N5593)</f>
        <v/>
      </c>
      <c r="R5593" s="162">
        <f>AVERAGE(K5593,L5593,M5593,N5593)</f>
        <v/>
      </c>
      <c r="S5593" s="162">
        <f>AVERAGE(O5593,Q5593)</f>
        <v/>
      </c>
      <c r="T5593" s="162">
        <f>AVERAGE(P5593,Q5593)</f>
        <v/>
      </c>
      <c r="U5593" s="41">
        <f>STDEVA(K5593,L5593,M5593,N5593)</f>
        <v/>
      </c>
      <c r="V5593" s="42">
        <f>U5593/Q5593</f>
        <v/>
      </c>
      <c r="W5593" s="43">
        <f>IF(X5593=O5593,"MENOR",IF(X5593=S5593,"PROM[MEN-MED]","PROMEDIO"))</f>
        <v/>
      </c>
      <c r="X5593" s="163">
        <f>IF(V5593&lt;=300%,O5593,IF(AND(V5593&gt;100%,V5593&lt;=150%),S5593,R5593))</f>
        <v/>
      </c>
      <c r="Y5593" s="162">
        <f>ROUND(X5593,0)</f>
        <v/>
      </c>
    </row>
    <row r="5594" ht="15.75" customHeight="1">
      <c r="B5594" s="32" t="inlineStr">
        <is>
          <t>1.8</t>
        </is>
      </c>
      <c r="C5594" s="32" t="n">
        <v>8714199</v>
      </c>
      <c r="D5594" s="101" t="inlineStr">
        <is>
          <t>CAMBIO DE DISCO DELANTERO</t>
        </is>
      </c>
      <c r="E5594" s="34" t="inlineStr">
        <is>
          <t>cambio de disco delantero</t>
        </is>
      </c>
      <c r="F5594" s="32" t="inlineStr">
        <is>
          <t>Unidad</t>
        </is>
      </c>
      <c r="G5594" s="35" t="inlineStr">
        <is>
          <t>suministro</t>
        </is>
      </c>
      <c r="H5594" s="162" t="n">
        <v>541510</v>
      </c>
      <c r="I5594" s="37" t="n">
        <v>158.91</v>
      </c>
      <c r="J5594" s="37" t="n">
        <v>151.76</v>
      </c>
      <c r="K5594" s="160">
        <f>H5594*(I5594/J5594)</f>
        <v/>
      </c>
      <c r="L5594" s="159" t="n">
        <v>672733.1681</v>
      </c>
      <c r="M5594" s="159" t="n">
        <v>653139</v>
      </c>
      <c r="N5594" s="159" t="n">
        <v>705390.12</v>
      </c>
      <c r="O5594" s="162">
        <f>MIN(K5594,L5594,M5594,N5594)</f>
        <v/>
      </c>
      <c r="P5594" s="162">
        <f>MAX(K5594,L5594,M5594,N5594)</f>
        <v/>
      </c>
      <c r="Q5594" s="162">
        <f>MEDIAN(K5594,L5594,M5594,N5594)</f>
        <v/>
      </c>
      <c r="R5594" s="162">
        <f>AVERAGE(K5594,L5594,M5594,N5594)</f>
        <v/>
      </c>
      <c r="S5594" s="162">
        <f>AVERAGE(O5594,Q5594)</f>
        <v/>
      </c>
      <c r="T5594" s="162">
        <f>AVERAGE(P5594,Q5594)</f>
        <v/>
      </c>
      <c r="U5594" s="41">
        <f>STDEVA(K5594,L5594,M5594,N5594)</f>
        <v/>
      </c>
      <c r="V5594" s="42">
        <f>U5594/Q5594</f>
        <v/>
      </c>
      <c r="W5594" s="43">
        <f>IF(X5594=O5594,"MENOR",IF(X5594=S5594,"PROM[MEN-MED]","PROMEDIO"))</f>
        <v/>
      </c>
      <c r="X5594" s="163">
        <f>IF(V5594&lt;=300%,O5594,IF(AND(V5594&gt;100%,V5594&lt;=150%),S5594,R5594))</f>
        <v/>
      </c>
      <c r="Y5594" s="162">
        <f>ROUND(X5594,0)</f>
        <v/>
      </c>
    </row>
    <row r="5595" ht="15.75" customHeight="1">
      <c r="B5595" s="32" t="inlineStr">
        <is>
          <t>1.9</t>
        </is>
      </c>
      <c r="C5595" s="32" t="n">
        <v>8714199</v>
      </c>
      <c r="D5595" s="58" t="inlineStr">
        <is>
          <t>CAMBIO DE SOPORTE DEL CILINDRO DEL FRENO DE DISCO DELANTERO</t>
        </is>
      </c>
      <c r="E5595" s="34" t="inlineStr">
        <is>
          <t>cambio de soporte del cilindro del freno de disco delantero</t>
        </is>
      </c>
      <c r="F5595" s="32" t="inlineStr">
        <is>
          <t>Unidad</t>
        </is>
      </c>
      <c r="G5595" s="35" t="inlineStr">
        <is>
          <t>suministro</t>
        </is>
      </c>
      <c r="H5595" s="162" t="n">
        <v>410372</v>
      </c>
      <c r="I5595" s="37" t="n">
        <v>158.91</v>
      </c>
      <c r="J5595" s="37" t="n">
        <v>151.76</v>
      </c>
      <c r="K5595" s="160">
        <f>H5595*(I5595/J5595)</f>
        <v/>
      </c>
      <c r="L5595" s="159" t="n">
        <v>514160.5511</v>
      </c>
      <c r="M5595" s="159" t="n">
        <v>499185</v>
      </c>
      <c r="N5595" s="159" t="n">
        <v>539119.8</v>
      </c>
      <c r="O5595" s="162">
        <f>MIN(K5595,L5595,M5595,N5595)</f>
        <v/>
      </c>
      <c r="P5595" s="162">
        <f>MAX(K5595,L5595,M5595,N5595)</f>
        <v/>
      </c>
      <c r="Q5595" s="162">
        <f>MEDIAN(K5595,L5595,M5595,N5595)</f>
        <v/>
      </c>
      <c r="R5595" s="162">
        <f>AVERAGE(K5595,L5595,M5595,N5595)</f>
        <v/>
      </c>
      <c r="S5595" s="162">
        <f>AVERAGE(O5595,Q5595)</f>
        <v/>
      </c>
      <c r="T5595" s="162">
        <f>AVERAGE(P5595,Q5595)</f>
        <v/>
      </c>
      <c r="U5595" s="41">
        <f>STDEVA(K5595,L5595,M5595,N5595)</f>
        <v/>
      </c>
      <c r="V5595" s="42">
        <f>U5595/Q5595</f>
        <v/>
      </c>
      <c r="W5595" s="43">
        <f>IF(X5595=O5595,"MENOR",IF(X5595=S5595,"PROM[MEN-MED]","PROMEDIO"))</f>
        <v/>
      </c>
      <c r="X5595" s="163">
        <f>IF(V5595&lt;=300%,O5595,IF(AND(V5595&gt;100%,V5595&lt;=150%),S5595,R5595))</f>
        <v/>
      </c>
      <c r="Y5595" s="162">
        <f>ROUND(X5595,0)</f>
        <v/>
      </c>
    </row>
    <row r="5596" ht="15.75" customHeight="1">
      <c r="B5596" s="32" t="inlineStr">
        <is>
          <t>1.10</t>
        </is>
      </c>
      <c r="C5596" s="32" t="n">
        <v>8714199</v>
      </c>
      <c r="D5596" s="58" t="inlineStr">
        <is>
          <t>CAMBIO DE KIT DE CALCE ANTICHIRRIDO DEL FRENO DE DISCO DELANTERO</t>
        </is>
      </c>
      <c r="E5596" s="34" t="inlineStr">
        <is>
          <t>cambio de kit de calce antichirrido del freno de disco delantero</t>
        </is>
      </c>
      <c r="F5596" s="32" t="inlineStr">
        <is>
          <t>Unidad</t>
        </is>
      </c>
      <c r="G5596" s="35" t="inlineStr">
        <is>
          <t>suministro</t>
        </is>
      </c>
      <c r="H5596" s="162" t="n">
        <v>273581</v>
      </c>
      <c r="I5596" s="37" t="n">
        <v>158.91</v>
      </c>
      <c r="J5596" s="37" t="n">
        <v>151.76</v>
      </c>
      <c r="K5596" s="160">
        <f>H5596*(I5596/J5596)</f>
        <v/>
      </c>
      <c r="L5596" s="159" t="n">
        <v>336366.0664</v>
      </c>
      <c r="M5596" s="159" t="n">
        <v>326569</v>
      </c>
      <c r="N5596" s="159" t="n">
        <v>352694.52</v>
      </c>
      <c r="O5596" s="162">
        <f>MIN(K5596,L5596,M5596,N5596)</f>
        <v/>
      </c>
      <c r="P5596" s="162">
        <f>MAX(K5596,L5596,M5596,N5596)</f>
        <v/>
      </c>
      <c r="Q5596" s="162">
        <f>MEDIAN(K5596,L5596,M5596,N5596)</f>
        <v/>
      </c>
      <c r="R5596" s="162">
        <f>AVERAGE(K5596,L5596,M5596,N5596)</f>
        <v/>
      </c>
      <c r="S5596" s="162">
        <f>AVERAGE(O5596,Q5596)</f>
        <v/>
      </c>
      <c r="T5596" s="162">
        <f>AVERAGE(P5596,Q5596)</f>
        <v/>
      </c>
      <c r="U5596" s="41">
        <f>STDEVA(K5596,L5596,M5596,N5596)</f>
        <v/>
      </c>
      <c r="V5596" s="42">
        <f>U5596/Q5596</f>
        <v/>
      </c>
      <c r="W5596" s="43">
        <f>IF(X5596=O5596,"MENOR",IF(X5596=S5596,"PROM[MEN-MED]","PROMEDIO"))</f>
        <v/>
      </c>
      <c r="X5596" s="163">
        <f>IF(V5596&lt;=300%,O5596,IF(AND(V5596&gt;100%,V5596&lt;=150%),S5596,R5596))</f>
        <v/>
      </c>
      <c r="Y5596" s="162">
        <f>ROUND(X5596,0)</f>
        <v/>
      </c>
    </row>
    <row r="5597" ht="15.75" customHeight="1">
      <c r="B5597" s="32" t="inlineStr">
        <is>
          <t>1.11</t>
        </is>
      </c>
      <c r="C5597" s="32" t="n">
        <v>8714199</v>
      </c>
      <c r="D5597" s="58" t="inlineStr">
        <is>
          <t>CAMBIO DE PASTILLA DEL FRENO DE DISCO DELANTERO</t>
        </is>
      </c>
      <c r="E5597" s="34" t="inlineStr">
        <is>
          <t>cambio de pastilla del freno de disco delantero</t>
        </is>
      </c>
      <c r="F5597" s="32" t="inlineStr">
        <is>
          <t>Unidad</t>
        </is>
      </c>
      <c r="G5597" s="35" t="inlineStr">
        <is>
          <t>suministro</t>
        </is>
      </c>
      <c r="H5597" s="162" t="n">
        <v>273581</v>
      </c>
      <c r="I5597" s="37" t="n">
        <v>158.91</v>
      </c>
      <c r="J5597" s="37" t="n">
        <v>151.76</v>
      </c>
      <c r="K5597" s="160">
        <f>H5597*(I5597/J5597)</f>
        <v/>
      </c>
      <c r="L5597" s="159" t="n">
        <v>342773.7047</v>
      </c>
      <c r="M5597" s="159" t="n">
        <v>332790</v>
      </c>
      <c r="N5597" s="159" t="n">
        <v>359413.2</v>
      </c>
      <c r="O5597" s="162">
        <f>MIN(K5597,L5597,M5597,N5597)</f>
        <v/>
      </c>
      <c r="P5597" s="162">
        <f>MAX(K5597,L5597,M5597,N5597)</f>
        <v/>
      </c>
      <c r="Q5597" s="162">
        <f>MEDIAN(K5597,L5597,M5597,N5597)</f>
        <v/>
      </c>
      <c r="R5597" s="162">
        <f>AVERAGE(K5597,L5597,M5597,N5597)</f>
        <v/>
      </c>
      <c r="S5597" s="162">
        <f>AVERAGE(O5597,Q5597)</f>
        <v/>
      </c>
      <c r="T5597" s="162">
        <f>AVERAGE(P5597,Q5597)</f>
        <v/>
      </c>
      <c r="U5597" s="41">
        <f>STDEVA(K5597,L5597,M5597,N5597)</f>
        <v/>
      </c>
      <c r="V5597" s="42">
        <f>U5597/Q5597</f>
        <v/>
      </c>
      <c r="W5597" s="43">
        <f>IF(X5597=O5597,"MENOR",IF(X5597=S5597,"PROM[MEN-MED]","PROMEDIO"))</f>
        <v/>
      </c>
      <c r="X5597" s="163">
        <f>IF(V5597&lt;=300%,O5597,IF(AND(V5597&gt;100%,V5597&lt;=150%),S5597,R5597))</f>
        <v/>
      </c>
      <c r="Y5597" s="162">
        <f>ROUND(X5597,0)</f>
        <v/>
      </c>
    </row>
    <row r="5598" ht="15.75" customHeight="1">
      <c r="B5598" s="32" t="inlineStr">
        <is>
          <t>1.12</t>
        </is>
      </c>
      <c r="C5598" s="32" t="n">
        <v>8714199</v>
      </c>
      <c r="D5598" s="58" t="inlineStr">
        <is>
          <t>CAMBIO DE CONJUNTO DEL CILINDRO DEL FRENO DE DISCO DELANTERO</t>
        </is>
      </c>
      <c r="E5598" s="34" t="inlineStr">
        <is>
          <t>cambio de conjunto del cilindro del freno de disco delantero</t>
        </is>
      </c>
      <c r="F5598" s="32" t="inlineStr">
        <is>
          <t>Unidad</t>
        </is>
      </c>
      <c r="G5598" s="35" t="inlineStr">
        <is>
          <t>suministro</t>
        </is>
      </c>
      <c r="H5598" s="162" t="n">
        <v>676039</v>
      </c>
      <c r="I5598" s="37" t="n">
        <v>158.91</v>
      </c>
      <c r="J5598" s="37" t="n">
        <v>151.76</v>
      </c>
      <c r="K5598" s="160">
        <f>H5598*(I5598/J5598)</f>
        <v/>
      </c>
      <c r="L5598" s="159" t="n">
        <v>856933.2205000001</v>
      </c>
      <c r="M5598" s="159" t="n">
        <v>831974</v>
      </c>
      <c r="N5598" s="159" t="n">
        <v>898531.92</v>
      </c>
      <c r="O5598" s="162">
        <f>MIN(K5598,L5598,M5598,N5598)</f>
        <v/>
      </c>
      <c r="P5598" s="162">
        <f>MAX(K5598,L5598,M5598,N5598)</f>
        <v/>
      </c>
      <c r="Q5598" s="162">
        <f>MEDIAN(K5598,L5598,M5598,N5598)</f>
        <v/>
      </c>
      <c r="R5598" s="162">
        <f>AVERAGE(K5598,L5598,M5598,N5598)</f>
        <v/>
      </c>
      <c r="S5598" s="162">
        <f>AVERAGE(O5598,Q5598)</f>
        <v/>
      </c>
      <c r="T5598" s="162">
        <f>AVERAGE(P5598,Q5598)</f>
        <v/>
      </c>
      <c r="U5598" s="41">
        <f>STDEVA(K5598,L5598,M5598,N5598)</f>
        <v/>
      </c>
      <c r="V5598" s="42">
        <f>U5598/Q5598</f>
        <v/>
      </c>
      <c r="W5598" s="43">
        <f>IF(X5598=O5598,"MENOR",IF(X5598=S5598,"PROM[MEN-MED]","PROMEDIO"))</f>
        <v/>
      </c>
      <c r="X5598" s="163">
        <f>IF(V5598&lt;=300%,O5598,IF(AND(V5598&gt;100%,V5598&lt;=150%),S5598,R5598))</f>
        <v/>
      </c>
      <c r="Y5598" s="162">
        <f>ROUND(X5598,0)</f>
        <v/>
      </c>
    </row>
    <row r="5599" ht="15.75" customHeight="1">
      <c r="B5599" s="32" t="inlineStr">
        <is>
          <t>1.13</t>
        </is>
      </c>
      <c r="C5599" s="32" t="n">
        <v>8714199</v>
      </c>
      <c r="D5599" s="58" t="inlineStr">
        <is>
          <t xml:space="preserve">CAMBIO DE MANGUERA FLEXIBLE DELANTERA DE FRENO </t>
        </is>
      </c>
      <c r="E5599" s="34" t="inlineStr">
        <is>
          <t xml:space="preserve">cambio de manguera flexible delantera de freno </t>
        </is>
      </c>
      <c r="F5599" s="32" t="inlineStr">
        <is>
          <t>Unidad</t>
        </is>
      </c>
      <c r="G5599" s="35" t="inlineStr">
        <is>
          <t>suministro</t>
        </is>
      </c>
      <c r="H5599" s="162" t="n">
        <v>266798</v>
      </c>
      <c r="I5599" s="37" t="n">
        <v>158.91</v>
      </c>
      <c r="J5599" s="37" t="n">
        <v>151.76</v>
      </c>
      <c r="K5599" s="160">
        <f>H5599*(I5599/J5599)</f>
        <v/>
      </c>
      <c r="L5599" s="159" t="n">
        <v>342773.7047</v>
      </c>
      <c r="M5599" s="159" t="n">
        <v>332790</v>
      </c>
      <c r="N5599" s="159" t="n">
        <v>359413.2</v>
      </c>
      <c r="O5599" s="162">
        <f>MIN(K5599,L5599,M5599,N5599)</f>
        <v/>
      </c>
      <c r="P5599" s="162">
        <f>MAX(K5599,L5599,M5599,N5599)</f>
        <v/>
      </c>
      <c r="Q5599" s="162">
        <f>MEDIAN(K5599,L5599,M5599,N5599)</f>
        <v/>
      </c>
      <c r="R5599" s="162">
        <f>AVERAGE(K5599,L5599,M5599,N5599)</f>
        <v/>
      </c>
      <c r="S5599" s="162">
        <f>AVERAGE(O5599,Q5599)</f>
        <v/>
      </c>
      <c r="T5599" s="162">
        <f>AVERAGE(P5599,Q5599)</f>
        <v/>
      </c>
      <c r="U5599" s="41">
        <f>STDEVA(K5599,L5599,M5599,N5599)</f>
        <v/>
      </c>
      <c r="V5599" s="42">
        <f>U5599/Q5599</f>
        <v/>
      </c>
      <c r="W5599" s="43">
        <f>IF(X5599=O5599,"MENOR",IF(X5599=S5599,"PROM[MEN-MED]","PROMEDIO"))</f>
        <v/>
      </c>
      <c r="X5599" s="163">
        <f>IF(V5599&lt;=300%,O5599,IF(AND(V5599&gt;100%,V5599&lt;=150%),S5599,R5599))</f>
        <v/>
      </c>
      <c r="Y5599" s="162">
        <f>ROUND(X5599,0)</f>
        <v/>
      </c>
    </row>
    <row r="5600" ht="15.75" customHeight="1">
      <c r="B5600" s="32" t="inlineStr">
        <is>
          <t>1.14</t>
        </is>
      </c>
      <c r="C5600" s="32" t="n">
        <v>8714199</v>
      </c>
      <c r="D5600" s="58" t="inlineStr">
        <is>
          <t>CAMBIO DE DISCO TRASERO</t>
        </is>
      </c>
      <c r="E5600" s="34" t="inlineStr">
        <is>
          <t>cambio de disco trasero</t>
        </is>
      </c>
      <c r="F5600" s="32" t="inlineStr">
        <is>
          <t>Unidad</t>
        </is>
      </c>
      <c r="G5600" s="35" t="inlineStr">
        <is>
          <t>suministro</t>
        </is>
      </c>
      <c r="H5600" s="162" t="n">
        <v>536988</v>
      </c>
      <c r="I5600" s="37" t="n">
        <v>158.91</v>
      </c>
      <c r="J5600" s="37" t="n">
        <v>151.76</v>
      </c>
      <c r="K5600" s="160">
        <f>H5600*(I5600/J5600)</f>
        <v/>
      </c>
      <c r="L5600" s="159" t="n">
        <v>679139.7711</v>
      </c>
      <c r="M5600" s="159" t="n">
        <v>659359</v>
      </c>
      <c r="N5600" s="159" t="n">
        <v>712107.72</v>
      </c>
      <c r="O5600" s="162">
        <f>MIN(K5600,L5600,M5600,N5600)</f>
        <v/>
      </c>
      <c r="P5600" s="162">
        <f>MAX(K5600,L5600,M5600,N5600)</f>
        <v/>
      </c>
      <c r="Q5600" s="162">
        <f>MEDIAN(K5600,L5600,M5600,N5600)</f>
        <v/>
      </c>
      <c r="R5600" s="162">
        <f>AVERAGE(K5600,L5600,M5600,N5600)</f>
        <v/>
      </c>
      <c r="S5600" s="162">
        <f>AVERAGE(O5600,Q5600)</f>
        <v/>
      </c>
      <c r="T5600" s="162">
        <f>AVERAGE(P5600,Q5600)</f>
        <v/>
      </c>
      <c r="U5600" s="41">
        <f>STDEVA(K5600,L5600,M5600,N5600)</f>
        <v/>
      </c>
      <c r="V5600" s="42">
        <f>U5600/Q5600</f>
        <v/>
      </c>
      <c r="W5600" s="43">
        <f>IF(X5600=O5600,"MENOR",IF(X5600=S5600,"PROM[MEN-MED]","PROMEDIO"))</f>
        <v/>
      </c>
      <c r="X5600" s="163">
        <f>IF(V5600&lt;=300%,O5600,IF(AND(V5600&gt;100%,V5600&lt;=150%),S5600,R5600))</f>
        <v/>
      </c>
      <c r="Y5600" s="162">
        <f>ROUND(X5600,0)</f>
        <v/>
      </c>
    </row>
    <row r="5601" ht="15.75" customHeight="1">
      <c r="B5601" s="32" t="inlineStr">
        <is>
          <t>1.15</t>
        </is>
      </c>
      <c r="C5601" s="32" t="n">
        <v>8714199</v>
      </c>
      <c r="D5601" s="58" t="inlineStr">
        <is>
          <t>CAMBIO DE SOPORTE DEL CILINDRO DEL FRENO DE DISCO TRASERO</t>
        </is>
      </c>
      <c r="E5601" s="34" t="inlineStr">
        <is>
          <t>cambio de soporte del cilindro del freno de disco trasero</t>
        </is>
      </c>
      <c r="F5601" s="32" t="inlineStr">
        <is>
          <t>Unidad</t>
        </is>
      </c>
      <c r="G5601" s="35" t="inlineStr">
        <is>
          <t>suministro</t>
        </is>
      </c>
      <c r="H5601" s="162" t="n">
        <v>536988</v>
      </c>
      <c r="I5601" s="37" t="n">
        <v>158.91</v>
      </c>
      <c r="J5601" s="37" t="n">
        <v>151.76</v>
      </c>
      <c r="K5601" s="160">
        <f>H5601*(I5601/J5601)</f>
        <v/>
      </c>
      <c r="L5601" s="159" t="n">
        <v>666325.5416999999</v>
      </c>
      <c r="M5601" s="159" t="n">
        <v>646918</v>
      </c>
      <c r="N5601" s="159" t="n">
        <v>698671.4399999999</v>
      </c>
      <c r="O5601" s="162">
        <f>MIN(K5601,L5601,M5601,N5601)</f>
        <v/>
      </c>
      <c r="P5601" s="162">
        <f>MAX(K5601,L5601,M5601,N5601)</f>
        <v/>
      </c>
      <c r="Q5601" s="162">
        <f>MEDIAN(K5601,L5601,M5601,N5601)</f>
        <v/>
      </c>
      <c r="R5601" s="162">
        <f>AVERAGE(K5601,L5601,M5601,N5601)</f>
        <v/>
      </c>
      <c r="S5601" s="162">
        <f>AVERAGE(O5601,Q5601)</f>
        <v/>
      </c>
      <c r="T5601" s="162">
        <f>AVERAGE(P5601,Q5601)</f>
        <v/>
      </c>
      <c r="U5601" s="41">
        <f>STDEVA(K5601,L5601,M5601,N5601)</f>
        <v/>
      </c>
      <c r="V5601" s="42">
        <f>U5601/Q5601</f>
        <v/>
      </c>
      <c r="W5601" s="43">
        <f>IF(X5601=O5601,"MENOR",IF(X5601=S5601,"PROM[MEN-MED]","PROMEDIO"))</f>
        <v/>
      </c>
      <c r="X5601" s="163">
        <f>IF(V5601&lt;=300%,O5601,IF(AND(V5601&gt;100%,V5601&lt;=150%),S5601,R5601))</f>
        <v/>
      </c>
      <c r="Y5601" s="162">
        <f>ROUND(X5601,0)</f>
        <v/>
      </c>
    </row>
    <row r="5602" ht="15.75" customHeight="1">
      <c r="B5602" s="32" t="inlineStr">
        <is>
          <t>1.16</t>
        </is>
      </c>
      <c r="C5602" s="32" t="n">
        <v>8714199</v>
      </c>
      <c r="D5602" s="58" t="inlineStr">
        <is>
          <t>CAMBIO DE KIT DEL CALCE ANTICHIRRIDO DEL FRENO DE DISCO TRASERO</t>
        </is>
      </c>
      <c r="E5602" s="34" t="inlineStr">
        <is>
          <t>cambio de kit del calce antichirrido del freno de disco trasero</t>
        </is>
      </c>
      <c r="F5602" s="32" t="inlineStr">
        <is>
          <t>Unidad</t>
        </is>
      </c>
      <c r="G5602" s="35" t="inlineStr">
        <is>
          <t>suministro</t>
        </is>
      </c>
      <c r="H5602" s="162" t="n">
        <v>536988</v>
      </c>
      <c r="I5602" s="37" t="n">
        <v>158.91</v>
      </c>
      <c r="J5602" s="37" t="n">
        <v>151.76</v>
      </c>
      <c r="K5602" s="160">
        <f>H5602*(I5602/J5602)</f>
        <v/>
      </c>
      <c r="L5602" s="159" t="n">
        <v>679139.7711</v>
      </c>
      <c r="M5602" s="159" t="n">
        <v>659359</v>
      </c>
      <c r="N5602" s="159" t="n">
        <v>712107.72</v>
      </c>
      <c r="O5602" s="162">
        <f>MIN(K5602,L5602,M5602,N5602)</f>
        <v/>
      </c>
      <c r="P5602" s="162">
        <f>MAX(K5602,L5602,M5602,N5602)</f>
        <v/>
      </c>
      <c r="Q5602" s="162">
        <f>MEDIAN(K5602,L5602,M5602,N5602)</f>
        <v/>
      </c>
      <c r="R5602" s="162">
        <f>AVERAGE(K5602,L5602,M5602,N5602)</f>
        <v/>
      </c>
      <c r="S5602" s="162">
        <f>AVERAGE(O5602,Q5602)</f>
        <v/>
      </c>
      <c r="T5602" s="162">
        <f>AVERAGE(P5602,Q5602)</f>
        <v/>
      </c>
      <c r="U5602" s="41">
        <f>STDEVA(K5602,L5602,M5602,N5602)</f>
        <v/>
      </c>
      <c r="V5602" s="42">
        <f>U5602/Q5602</f>
        <v/>
      </c>
      <c r="W5602" s="43">
        <f>IF(X5602=O5602,"MENOR",IF(X5602=S5602,"PROM[MEN-MED]","PROMEDIO"))</f>
        <v/>
      </c>
      <c r="X5602" s="163">
        <f>IF(V5602&lt;=300%,O5602,IF(AND(V5602&gt;100%,V5602&lt;=150%),S5602,R5602))</f>
        <v/>
      </c>
      <c r="Y5602" s="162">
        <f>ROUND(X5602,0)</f>
        <v/>
      </c>
    </row>
    <row r="5603" ht="15.75" customHeight="1">
      <c r="B5603" s="32" t="inlineStr">
        <is>
          <t>1.17</t>
        </is>
      </c>
      <c r="C5603" s="32" t="n">
        <v>8714199</v>
      </c>
      <c r="D5603" s="58" t="inlineStr">
        <is>
          <t>CAMBIO DE KIT DE PASTILLAS DEL FRENO DE DISCO TRASERO</t>
        </is>
      </c>
      <c r="E5603" s="34" t="inlineStr">
        <is>
          <t>cambio de kit de pastillas del freno de disco trasero</t>
        </is>
      </c>
      <c r="F5603" s="32" t="inlineStr">
        <is>
          <t>Unidad</t>
        </is>
      </c>
      <c r="G5603" s="35" t="inlineStr">
        <is>
          <t>suministro</t>
        </is>
      </c>
      <c r="H5603" s="162" t="n">
        <v>266798</v>
      </c>
      <c r="I5603" s="37" t="n">
        <v>158.91</v>
      </c>
      <c r="J5603" s="37" t="n">
        <v>151.76</v>
      </c>
      <c r="K5603" s="160">
        <f>H5603*(I5603/J5603)</f>
        <v/>
      </c>
      <c r="L5603" s="159" t="n">
        <v>342773.7047</v>
      </c>
      <c r="M5603" s="159" t="n">
        <v>332790</v>
      </c>
      <c r="N5603" s="159" t="n">
        <v>359413.2</v>
      </c>
      <c r="O5603" s="162">
        <f>MIN(K5603,L5603,M5603,N5603)</f>
        <v/>
      </c>
      <c r="P5603" s="162">
        <f>MAX(K5603,L5603,M5603,N5603)</f>
        <v/>
      </c>
      <c r="Q5603" s="162">
        <f>MEDIAN(K5603,L5603,M5603,N5603)</f>
        <v/>
      </c>
      <c r="R5603" s="162">
        <f>AVERAGE(K5603,L5603,M5603,N5603)</f>
        <v/>
      </c>
      <c r="S5603" s="162">
        <f>AVERAGE(O5603,Q5603)</f>
        <v/>
      </c>
      <c r="T5603" s="162">
        <f>AVERAGE(P5603,Q5603)</f>
        <v/>
      </c>
      <c r="U5603" s="41">
        <f>STDEVA(K5603,L5603,M5603,N5603)</f>
        <v/>
      </c>
      <c r="V5603" s="42">
        <f>U5603/Q5603</f>
        <v/>
      </c>
      <c r="W5603" s="43">
        <f>IF(X5603=O5603,"MENOR",IF(X5603=S5603,"PROM[MEN-MED]","PROMEDIO"))</f>
        <v/>
      </c>
      <c r="X5603" s="163">
        <f>IF(V5603&lt;=300%,O5603,IF(AND(V5603&gt;100%,V5603&lt;=150%),S5603,R5603))</f>
        <v/>
      </c>
      <c r="Y5603" s="162">
        <f>ROUND(X5603,0)</f>
        <v/>
      </c>
    </row>
    <row r="5604" ht="15.75" customHeight="1">
      <c r="B5604" s="32" t="inlineStr">
        <is>
          <t>1.18</t>
        </is>
      </c>
      <c r="C5604" s="32" t="n">
        <v>8714199</v>
      </c>
      <c r="D5604" s="58" t="inlineStr">
        <is>
          <t>CAMBIO DE ACTUADOR DEL FRENO DE ESTACIONAMIENTO</t>
        </is>
      </c>
      <c r="E5604" s="34" t="inlineStr">
        <is>
          <t>cambio de actuador del freno de estacionamiento</t>
        </is>
      </c>
      <c r="F5604" s="32" t="inlineStr">
        <is>
          <t>Unidad</t>
        </is>
      </c>
      <c r="G5604" s="35" t="inlineStr">
        <is>
          <t>suministro</t>
        </is>
      </c>
      <c r="H5604" s="162" t="n">
        <v>673778</v>
      </c>
      <c r="I5604" s="37" t="n">
        <v>158.91</v>
      </c>
      <c r="J5604" s="37" t="n">
        <v>151.76</v>
      </c>
      <c r="K5604" s="160">
        <f>H5604*(I5604/J5604)</f>
        <v/>
      </c>
      <c r="L5604" s="159" t="n">
        <v>832907.4418</v>
      </c>
      <c r="M5604" s="159" t="n">
        <v>808648</v>
      </c>
      <c r="N5604" s="159" t="n">
        <v>873339.84</v>
      </c>
      <c r="O5604" s="162">
        <f>MIN(K5604,L5604,M5604,N5604)</f>
        <v/>
      </c>
      <c r="P5604" s="162">
        <f>MAX(K5604,L5604,M5604,N5604)</f>
        <v/>
      </c>
      <c r="Q5604" s="162">
        <f>MEDIAN(K5604,L5604,M5604,N5604)</f>
        <v/>
      </c>
      <c r="R5604" s="162">
        <f>AVERAGE(K5604,L5604,M5604,N5604)</f>
        <v/>
      </c>
      <c r="S5604" s="162">
        <f>AVERAGE(O5604,Q5604)</f>
        <v/>
      </c>
      <c r="T5604" s="162">
        <f>AVERAGE(P5604,Q5604)</f>
        <v/>
      </c>
      <c r="U5604" s="41">
        <f>STDEVA(K5604,L5604,M5604,N5604)</f>
        <v/>
      </c>
      <c r="V5604" s="42">
        <f>U5604/Q5604</f>
        <v/>
      </c>
      <c r="W5604" s="43">
        <f>IF(X5604=O5604,"MENOR",IF(X5604=S5604,"PROM[MEN-MED]","PROMEDIO"))</f>
        <v/>
      </c>
      <c r="X5604" s="163">
        <f>IF(V5604&lt;=300%,O5604,IF(AND(V5604&gt;100%,V5604&lt;=150%),S5604,R5604))</f>
        <v/>
      </c>
      <c r="Y5604" s="162">
        <f>ROUND(X5604,0)</f>
        <v/>
      </c>
    </row>
    <row r="5605" ht="15.75" customHeight="1">
      <c r="B5605" s="32" t="inlineStr">
        <is>
          <t>1.19</t>
        </is>
      </c>
      <c r="C5605" s="32" t="n">
        <v>8714199</v>
      </c>
      <c r="D5605" s="58" t="inlineStr">
        <is>
          <t>CAMBIO DE CABLE DEL FRENO DE ESTACIONAMIENTO N° 2</t>
        </is>
      </c>
      <c r="E5605" s="34" t="inlineStr">
        <is>
          <t>cambio de cable del freno de estacionamiento n° 2</t>
        </is>
      </c>
      <c r="F5605" s="32" t="inlineStr">
        <is>
          <t>Unidad</t>
        </is>
      </c>
      <c r="G5605" s="35" t="inlineStr">
        <is>
          <t>suministro</t>
        </is>
      </c>
      <c r="H5605" s="162" t="n">
        <v>405850</v>
      </c>
      <c r="I5605" s="37" t="n">
        <v>158.91</v>
      </c>
      <c r="J5605" s="37" t="n">
        <v>151.76</v>
      </c>
      <c r="K5605" s="160">
        <f>H5605*(I5605/J5605)</f>
        <v/>
      </c>
      <c r="L5605" s="159" t="n">
        <v>504549.6232</v>
      </c>
      <c r="M5605" s="159" t="n">
        <v>489854</v>
      </c>
      <c r="N5605" s="159" t="n">
        <v>529042.3199999999</v>
      </c>
      <c r="O5605" s="162">
        <f>MIN(K5605,L5605,M5605,N5605)</f>
        <v/>
      </c>
      <c r="P5605" s="162">
        <f>MAX(K5605,L5605,M5605,N5605)</f>
        <v/>
      </c>
      <c r="Q5605" s="162">
        <f>MEDIAN(K5605,L5605,M5605,N5605)</f>
        <v/>
      </c>
      <c r="R5605" s="162">
        <f>AVERAGE(K5605,L5605,M5605,N5605)</f>
        <v/>
      </c>
      <c r="S5605" s="162">
        <f>AVERAGE(O5605,Q5605)</f>
        <v/>
      </c>
      <c r="T5605" s="162">
        <f>AVERAGE(P5605,Q5605)</f>
        <v/>
      </c>
      <c r="U5605" s="41">
        <f>STDEVA(K5605,L5605,M5605,N5605)</f>
        <v/>
      </c>
      <c r="V5605" s="42">
        <f>U5605/Q5605</f>
        <v/>
      </c>
      <c r="W5605" s="43">
        <f>IF(X5605=O5605,"MENOR",IF(X5605=S5605,"PROM[MEN-MED]","PROMEDIO"))</f>
        <v/>
      </c>
      <c r="X5605" s="163">
        <f>IF(V5605&lt;=300%,O5605,IF(AND(V5605&gt;100%,V5605&lt;=150%),S5605,R5605))</f>
        <v/>
      </c>
      <c r="Y5605" s="162">
        <f>ROUND(X5605,0)</f>
        <v/>
      </c>
    </row>
    <row r="5606" ht="15.75" customHeight="1">
      <c r="B5606" s="32" t="inlineStr">
        <is>
          <t>1.20</t>
        </is>
      </c>
      <c r="C5606" s="32" t="n">
        <v>8714199</v>
      </c>
      <c r="D5606" s="58" t="inlineStr">
        <is>
          <t xml:space="preserve">CAMBIO DE MANGUERA FLEXIBLE TRASERA DE FRENO </t>
        </is>
      </c>
      <c r="E5606" s="34" t="inlineStr">
        <is>
          <t xml:space="preserve">cambio de manguera flexible trasera de freno </t>
        </is>
      </c>
      <c r="F5606" s="32" t="inlineStr">
        <is>
          <t>Unidad</t>
        </is>
      </c>
      <c r="G5606" s="35" t="inlineStr">
        <is>
          <t>suministro</t>
        </is>
      </c>
      <c r="H5606" s="162" t="n">
        <v>134530</v>
      </c>
      <c r="I5606" s="37" t="n">
        <v>158.91</v>
      </c>
      <c r="J5606" s="37" t="n">
        <v>151.76</v>
      </c>
      <c r="K5606" s="160">
        <f>H5606*(I5606/J5606)</f>
        <v/>
      </c>
      <c r="L5606" s="159" t="n">
        <v>171386.8464</v>
      </c>
      <c r="M5606" s="159" t="n">
        <v>166395</v>
      </c>
      <c r="N5606" s="159" t="n">
        <v>179706.6</v>
      </c>
      <c r="O5606" s="162">
        <f>MIN(K5606,L5606,M5606,N5606)</f>
        <v/>
      </c>
      <c r="P5606" s="162">
        <f>MAX(K5606,L5606,M5606,N5606)</f>
        <v/>
      </c>
      <c r="Q5606" s="162">
        <f>MEDIAN(K5606,L5606,M5606,N5606)</f>
        <v/>
      </c>
      <c r="R5606" s="162">
        <f>AVERAGE(K5606,L5606,M5606,N5606)</f>
        <v/>
      </c>
      <c r="S5606" s="162">
        <f>AVERAGE(O5606,Q5606)</f>
        <v/>
      </c>
      <c r="T5606" s="162">
        <f>AVERAGE(P5606,Q5606)</f>
        <v/>
      </c>
      <c r="U5606" s="41">
        <f>STDEVA(K5606,L5606,M5606,N5606)</f>
        <v/>
      </c>
      <c r="V5606" s="42">
        <f>U5606/Q5606</f>
        <v/>
      </c>
      <c r="W5606" s="43">
        <f>IF(X5606=O5606,"MENOR",IF(X5606=S5606,"PROM[MEN-MED]","PROMEDIO"))</f>
        <v/>
      </c>
      <c r="X5606" s="163">
        <f>IF(V5606&lt;=300%,O5606,IF(AND(V5606&gt;100%,V5606&lt;=150%),S5606,R5606))</f>
        <v/>
      </c>
      <c r="Y5606" s="162">
        <f>ROUND(X5606,0)</f>
        <v/>
      </c>
    </row>
    <row r="5607" ht="15.75" customHeight="1">
      <c r="B5607" s="26" t="inlineStr">
        <is>
          <t>2.</t>
        </is>
      </c>
      <c r="C5607" s="142" t="inlineStr">
        <is>
          <t>SISTEMA DE SUSPENSIÓN</t>
        </is>
      </c>
      <c r="H5607" s="157" t="n"/>
      <c r="I5607" s="29" t="n"/>
      <c r="J5607" s="29" t="n"/>
      <c r="K5607" s="157" t="n"/>
      <c r="L5607" s="157" t="n"/>
      <c r="M5607" s="157" t="n"/>
      <c r="N5607" s="157" t="n"/>
      <c r="O5607" s="29" t="n"/>
      <c r="P5607" s="29" t="n"/>
      <c r="Q5607" s="29" t="n"/>
      <c r="R5607" s="29" t="n"/>
      <c r="S5607" s="29" t="n"/>
      <c r="T5607" s="29" t="n"/>
      <c r="U5607" s="29" t="n"/>
      <c r="V5607" s="75" t="n"/>
      <c r="W5607" s="29" t="n"/>
      <c r="X5607" s="29" t="n"/>
      <c r="Y5607" s="29" t="n"/>
    </row>
    <row r="5608" ht="15.75" customHeight="1">
      <c r="B5608" s="32" t="inlineStr">
        <is>
          <t>2.1</t>
        </is>
      </c>
      <c r="C5608" s="32" t="n">
        <v>8714199</v>
      </c>
      <c r="D5608" s="59" t="inlineStr">
        <is>
          <t xml:space="preserve">CAMBIO DE JUEGO AMORTIGUADORES DELANTEROS </t>
        </is>
      </c>
      <c r="E5608" s="34" t="inlineStr">
        <is>
          <t xml:space="preserve">cambio de juego amortiguadores delanteros </t>
        </is>
      </c>
      <c r="F5608" s="32" t="inlineStr">
        <is>
          <t>Unidad</t>
        </is>
      </c>
      <c r="G5608" s="35" t="inlineStr">
        <is>
          <t>suministro</t>
        </is>
      </c>
      <c r="H5608" s="159" t="n">
        <v>820743</v>
      </c>
      <c r="I5608" s="37" t="n">
        <v>158.91</v>
      </c>
      <c r="J5608" s="37" t="n">
        <v>151.76</v>
      </c>
      <c r="K5608" s="160">
        <f>H5608*(I5608/J5608)</f>
        <v/>
      </c>
      <c r="L5608" s="159" t="n">
        <v>1009099.2345</v>
      </c>
      <c r="M5608" s="159" t="n">
        <v>979708</v>
      </c>
      <c r="N5608" s="159" t="n">
        <v>1058084.64</v>
      </c>
      <c r="O5608" s="162">
        <f>MIN(K5608,L5608,M5608,N5608)</f>
        <v/>
      </c>
      <c r="P5608" s="162">
        <f>MAX(K5608,L5608,M5608,N5608)</f>
        <v/>
      </c>
      <c r="Q5608" s="162">
        <f>MEDIAN(K5608,L5608,M5608,N5608)</f>
        <v/>
      </c>
      <c r="R5608" s="162">
        <f>AVERAGE(K5608,L5608,M5608,N5608)</f>
        <v/>
      </c>
      <c r="S5608" s="162">
        <f>AVERAGE(O5608,Q5608)</f>
        <v/>
      </c>
      <c r="T5608" s="162">
        <f>AVERAGE(P5608,Q5608)</f>
        <v/>
      </c>
      <c r="U5608" s="41">
        <f>STDEVA(K5608,L5608,M5608,N5608)</f>
        <v/>
      </c>
      <c r="V5608" s="42">
        <f>U5608/Q5608</f>
        <v/>
      </c>
      <c r="W5608" s="43">
        <f>IF(X5608=O5608,"MENOR",IF(X5608=S5608,"PROM[MEN-MED]","PROMEDIO"))</f>
        <v/>
      </c>
      <c r="X5608" s="163">
        <f>IF(V5608&lt;=300%,O5608,IF(AND(V5608&gt;100%,V5608&lt;=150%),S5608,R5608))</f>
        <v/>
      </c>
      <c r="Y5608" s="162">
        <f>ROUND(X5608,0)</f>
        <v/>
      </c>
    </row>
    <row r="5609" ht="15.75" customHeight="1">
      <c r="B5609" s="32" t="inlineStr">
        <is>
          <t>2.2</t>
        </is>
      </c>
      <c r="C5609" s="32" t="n">
        <v>8714199</v>
      </c>
      <c r="D5609" s="59" t="inlineStr">
        <is>
          <t>CAMBIO DE AISLANTE INFERIOR DEL MUELLE ESPIRAL DELANTERO</t>
        </is>
      </c>
      <c r="E5609" s="34" t="inlineStr">
        <is>
          <t>cambio de aislante inferior del muelle espiral delantero</t>
        </is>
      </c>
      <c r="F5609" s="32" t="inlineStr">
        <is>
          <t>Unidad</t>
        </is>
      </c>
      <c r="G5609" s="35" t="inlineStr">
        <is>
          <t>suministro</t>
        </is>
      </c>
      <c r="H5609" s="159" t="n">
        <v>410372</v>
      </c>
      <c r="I5609" s="37" t="n">
        <v>158.91</v>
      </c>
      <c r="J5609" s="37" t="n">
        <v>151.76</v>
      </c>
      <c r="K5609" s="160">
        <f>H5609*(I5609/J5609)</f>
        <v/>
      </c>
      <c r="L5609" s="159" t="n">
        <v>494938.6953</v>
      </c>
      <c r="M5609" s="159" t="n">
        <v>480523</v>
      </c>
      <c r="N5609" s="159" t="n">
        <v>518964.84</v>
      </c>
      <c r="O5609" s="162">
        <f>MIN(K5609,L5609,M5609,N5609)</f>
        <v/>
      </c>
      <c r="P5609" s="162">
        <f>MAX(K5609,L5609,M5609,N5609)</f>
        <v/>
      </c>
      <c r="Q5609" s="162">
        <f>MEDIAN(K5609,L5609,M5609,N5609)</f>
        <v/>
      </c>
      <c r="R5609" s="162">
        <f>AVERAGE(K5609,L5609,M5609,N5609)</f>
        <v/>
      </c>
      <c r="S5609" s="162">
        <f>AVERAGE(O5609,Q5609)</f>
        <v/>
      </c>
      <c r="T5609" s="162">
        <f>AVERAGE(P5609,Q5609)</f>
        <v/>
      </c>
      <c r="U5609" s="41">
        <f>STDEVA(K5609,L5609,M5609,N5609)</f>
        <v/>
      </c>
      <c r="V5609" s="42">
        <f>U5609/Q5609</f>
        <v/>
      </c>
      <c r="W5609" s="43">
        <f>IF(X5609=O5609,"MENOR",IF(X5609=S5609,"PROM[MEN-MED]","PROMEDIO"))</f>
        <v/>
      </c>
      <c r="X5609" s="163">
        <f>IF(V5609&lt;=300%,O5609,IF(AND(V5609&gt;100%,V5609&lt;=150%),S5609,R5609))</f>
        <v/>
      </c>
      <c r="Y5609" s="162">
        <f>ROUND(X5609,0)</f>
        <v/>
      </c>
    </row>
    <row r="5610" ht="15.75" customHeight="1">
      <c r="B5610" s="32" t="inlineStr">
        <is>
          <t>2.3</t>
        </is>
      </c>
      <c r="C5610" s="32" t="n">
        <v>8714199</v>
      </c>
      <c r="D5610" s="59" t="inlineStr">
        <is>
          <t>CAMBIO DE TOPE DE RESORTE DELANTERO</t>
        </is>
      </c>
      <c r="E5610" s="34" t="inlineStr">
        <is>
          <t>cambio de tope de resorte delantero</t>
        </is>
      </c>
      <c r="F5610" s="32" t="inlineStr">
        <is>
          <t>Unidad</t>
        </is>
      </c>
      <c r="G5610" s="35" t="inlineStr">
        <is>
          <t>suministro</t>
        </is>
      </c>
      <c r="H5610" s="159" t="n">
        <v>533596</v>
      </c>
      <c r="I5610" s="37" t="n">
        <v>158.91</v>
      </c>
      <c r="J5610" s="37" t="n">
        <v>151.76</v>
      </c>
      <c r="K5610" s="160">
        <f>H5610*(I5610/J5610)</f>
        <v/>
      </c>
      <c r="L5610" s="159" t="n">
        <v>659918.9387000001</v>
      </c>
      <c r="M5610" s="159" t="n">
        <v>640698</v>
      </c>
      <c r="N5610" s="159" t="n">
        <v>691953.84</v>
      </c>
      <c r="O5610" s="162">
        <f>MIN(K5610,L5610,M5610,N5610)</f>
        <v/>
      </c>
      <c r="P5610" s="162">
        <f>MAX(K5610,L5610,M5610,N5610)</f>
        <v/>
      </c>
      <c r="Q5610" s="162">
        <f>MEDIAN(K5610,L5610,M5610,N5610)</f>
        <v/>
      </c>
      <c r="R5610" s="162">
        <f>AVERAGE(K5610,L5610,M5610,N5610)</f>
        <v/>
      </c>
      <c r="S5610" s="162">
        <f>AVERAGE(O5610,Q5610)</f>
        <v/>
      </c>
      <c r="T5610" s="162">
        <f>AVERAGE(P5610,Q5610)</f>
        <v/>
      </c>
      <c r="U5610" s="41">
        <f>STDEVA(K5610,L5610,M5610,N5610)</f>
        <v/>
      </c>
      <c r="V5610" s="42">
        <f>U5610/Q5610</f>
        <v/>
      </c>
      <c r="W5610" s="43">
        <f>IF(X5610=O5610,"MENOR",IF(X5610=S5610,"PROM[MEN-MED]","PROMEDIO"))</f>
        <v/>
      </c>
      <c r="X5610" s="163">
        <f>IF(V5610&lt;=300%,O5610,IF(AND(V5610&gt;100%,V5610&lt;=150%),S5610,R5610))</f>
        <v/>
      </c>
      <c r="Y5610" s="162">
        <f>ROUND(X5610,0)</f>
        <v/>
      </c>
    </row>
    <row r="5611" ht="15.75" customHeight="1">
      <c r="B5611" s="32" t="inlineStr">
        <is>
          <t>2.4</t>
        </is>
      </c>
      <c r="C5611" s="32" t="n">
        <v>8714199</v>
      </c>
      <c r="D5611" s="59" t="inlineStr">
        <is>
          <t>CAMBIO DE MUELLE ESPIRAL DELANTERO</t>
        </is>
      </c>
      <c r="E5611" s="34" t="inlineStr">
        <is>
          <t>cambio de muelle espiral delantero</t>
        </is>
      </c>
      <c r="F5611" s="32" t="inlineStr">
        <is>
          <t>Unidad</t>
        </is>
      </c>
      <c r="G5611" s="35" t="inlineStr">
        <is>
          <t>suministro</t>
        </is>
      </c>
      <c r="H5611" s="159" t="n">
        <v>410372</v>
      </c>
      <c r="I5611" s="37" t="n">
        <v>158.91</v>
      </c>
      <c r="J5611" s="37" t="n">
        <v>151.76</v>
      </c>
      <c r="K5611" s="160">
        <f>H5611*(I5611/J5611)</f>
        <v/>
      </c>
      <c r="L5611" s="159" t="n">
        <v>504549.6232</v>
      </c>
      <c r="M5611" s="159" t="n">
        <v>489854</v>
      </c>
      <c r="N5611" s="159" t="n">
        <v>529042.3199999999</v>
      </c>
      <c r="O5611" s="162">
        <f>MIN(K5611,L5611,M5611,N5611)</f>
        <v/>
      </c>
      <c r="P5611" s="162">
        <f>MAX(K5611,L5611,M5611,N5611)</f>
        <v/>
      </c>
      <c r="Q5611" s="162">
        <f>MEDIAN(K5611,L5611,M5611,N5611)</f>
        <v/>
      </c>
      <c r="R5611" s="162">
        <f>AVERAGE(K5611,L5611,M5611,N5611)</f>
        <v/>
      </c>
      <c r="S5611" s="162">
        <f>AVERAGE(O5611,Q5611)</f>
        <v/>
      </c>
      <c r="T5611" s="162">
        <f>AVERAGE(P5611,Q5611)</f>
        <v/>
      </c>
      <c r="U5611" s="41">
        <f>STDEVA(K5611,L5611,M5611,N5611)</f>
        <v/>
      </c>
      <c r="V5611" s="42">
        <f>U5611/Q5611</f>
        <v/>
      </c>
      <c r="W5611" s="43">
        <f>IF(X5611=O5611,"MENOR",IF(X5611=S5611,"PROM[MEN-MED]","PROMEDIO"))</f>
        <v/>
      </c>
      <c r="X5611" s="163">
        <f>IF(V5611&lt;=300%,O5611,IF(AND(V5611&gt;100%,V5611&lt;=150%),S5611,R5611))</f>
        <v/>
      </c>
      <c r="Y5611" s="162">
        <f>ROUND(X5611,0)</f>
        <v/>
      </c>
    </row>
    <row r="5612" ht="15.75" customHeight="1">
      <c r="B5612" s="32" t="inlineStr">
        <is>
          <t>2.5</t>
        </is>
      </c>
      <c r="C5612" s="32" t="n">
        <v>8714199</v>
      </c>
      <c r="D5612" s="59" t="inlineStr">
        <is>
          <t>CAMBIO DE COJINETE DEL MONTAJE DEL PUNTAL</t>
        </is>
      </c>
      <c r="E5612" s="34" t="inlineStr">
        <is>
          <t>cambio de cojinete del montaje del puntal</t>
        </is>
      </c>
      <c r="F5612" s="32" t="inlineStr">
        <is>
          <t>Unidad</t>
        </is>
      </c>
      <c r="G5612" s="35" t="inlineStr">
        <is>
          <t>suministro</t>
        </is>
      </c>
      <c r="H5612" s="159" t="n">
        <v>673778</v>
      </c>
      <c r="I5612" s="37" t="n">
        <v>158.91</v>
      </c>
      <c r="J5612" s="37" t="n">
        <v>151.76</v>
      </c>
      <c r="K5612" s="160">
        <f>H5612*(I5612/J5612)</f>
        <v/>
      </c>
      <c r="L5612" s="159" t="n">
        <v>840915.6896</v>
      </c>
      <c r="M5612" s="159" t="n">
        <v>816423</v>
      </c>
      <c r="N5612" s="159" t="n">
        <v>881736.84</v>
      </c>
      <c r="O5612" s="162">
        <f>MIN(K5612,L5612,M5612,N5612)</f>
        <v/>
      </c>
      <c r="P5612" s="162">
        <f>MAX(K5612,L5612,M5612,N5612)</f>
        <v/>
      </c>
      <c r="Q5612" s="162">
        <f>MEDIAN(K5612,L5612,M5612,N5612)</f>
        <v/>
      </c>
      <c r="R5612" s="162">
        <f>AVERAGE(K5612,L5612,M5612,N5612)</f>
        <v/>
      </c>
      <c r="S5612" s="162">
        <f>AVERAGE(O5612,Q5612)</f>
        <v/>
      </c>
      <c r="T5612" s="162">
        <f>AVERAGE(P5612,Q5612)</f>
        <v/>
      </c>
      <c r="U5612" s="41">
        <f>STDEVA(K5612,L5612,M5612,N5612)</f>
        <v/>
      </c>
      <c r="V5612" s="42">
        <f>U5612/Q5612</f>
        <v/>
      </c>
      <c r="W5612" s="43">
        <f>IF(X5612=O5612,"MENOR",IF(X5612=S5612,"PROM[MEN-MED]","PROMEDIO"))</f>
        <v/>
      </c>
      <c r="X5612" s="163">
        <f>IF(V5612&lt;=300%,O5612,IF(AND(V5612&gt;100%,V5612&lt;=150%),S5612,R5612))</f>
        <v/>
      </c>
      <c r="Y5612" s="162">
        <f>ROUND(X5612,0)</f>
        <v/>
      </c>
    </row>
    <row r="5613" ht="15.75" customHeight="1">
      <c r="B5613" s="32" t="inlineStr">
        <is>
          <t>2.6</t>
        </is>
      </c>
      <c r="C5613" s="32" t="n">
        <v>8714199</v>
      </c>
      <c r="D5613" s="59" t="inlineStr">
        <is>
          <t>CAMBIO DE AISLANTE SUPERIOR DEL MUELLE ESPIRAL DELANTERO</t>
        </is>
      </c>
      <c r="E5613" s="34" t="inlineStr">
        <is>
          <t>cambio de aislante superior del muelle espiral delantero</t>
        </is>
      </c>
      <c r="F5613" s="32" t="inlineStr">
        <is>
          <t>Unidad</t>
        </is>
      </c>
      <c r="G5613" s="35" t="inlineStr">
        <is>
          <t>suministro</t>
        </is>
      </c>
      <c r="H5613" s="159" t="n">
        <v>820743</v>
      </c>
      <c r="I5613" s="37" t="n">
        <v>158.91</v>
      </c>
      <c r="J5613" s="37" t="n">
        <v>151.76</v>
      </c>
      <c r="K5613" s="160">
        <f>H5613*(I5613/J5613)</f>
        <v/>
      </c>
      <c r="L5613" s="159" t="n">
        <v>1028320.0669</v>
      </c>
      <c r="M5613" s="159" t="n">
        <v>998369</v>
      </c>
      <c r="N5613" s="159" t="n">
        <v>1078238.52</v>
      </c>
      <c r="O5613" s="162">
        <f>MIN(K5613,L5613,M5613,N5613)</f>
        <v/>
      </c>
      <c r="P5613" s="162">
        <f>MAX(K5613,L5613,M5613,N5613)</f>
        <v/>
      </c>
      <c r="Q5613" s="162">
        <f>MEDIAN(K5613,L5613,M5613,N5613)</f>
        <v/>
      </c>
      <c r="R5613" s="162">
        <f>AVERAGE(K5613,L5613,M5613,N5613)</f>
        <v/>
      </c>
      <c r="S5613" s="162">
        <f>AVERAGE(O5613,Q5613)</f>
        <v/>
      </c>
      <c r="T5613" s="162">
        <f>AVERAGE(P5613,Q5613)</f>
        <v/>
      </c>
      <c r="U5613" s="41">
        <f>STDEVA(K5613,L5613,M5613,N5613)</f>
        <v/>
      </c>
      <c r="V5613" s="42">
        <f>U5613/Q5613</f>
        <v/>
      </c>
      <c r="W5613" s="43">
        <f>IF(X5613=O5613,"MENOR",IF(X5613=S5613,"PROM[MEN-MED]","PROMEDIO"))</f>
        <v/>
      </c>
      <c r="X5613" s="163">
        <f>IF(V5613&lt;=300%,O5613,IF(AND(V5613&gt;100%,V5613&lt;=150%),S5613,R5613))</f>
        <v/>
      </c>
      <c r="Y5613" s="162">
        <f>ROUND(X5613,0)</f>
        <v/>
      </c>
    </row>
    <row r="5614" ht="15.75" customHeight="1">
      <c r="B5614" s="32" t="inlineStr">
        <is>
          <t>2.7</t>
        </is>
      </c>
      <c r="C5614" s="32" t="n">
        <v>8714199</v>
      </c>
      <c r="D5614" s="59" t="inlineStr">
        <is>
          <t>CAMBIO DE SOPORTE DE LA SUSPENSIÓN DELANTERA</t>
        </is>
      </c>
      <c r="E5614" s="34" t="inlineStr">
        <is>
          <t>cambio de soporte de la suspensión delantera</t>
        </is>
      </c>
      <c r="F5614" s="32" t="inlineStr">
        <is>
          <t>Unidad</t>
        </is>
      </c>
      <c r="G5614" s="35" t="inlineStr">
        <is>
          <t>suministro</t>
        </is>
      </c>
      <c r="H5614" s="159" t="n">
        <v>683953</v>
      </c>
      <c r="I5614" s="37" t="n">
        <v>158.91</v>
      </c>
      <c r="J5614" s="37" t="n">
        <v>151.76</v>
      </c>
      <c r="K5614" s="160">
        <f>H5614*(I5614/J5614)</f>
        <v/>
      </c>
      <c r="L5614" s="159" t="n">
        <v>856933.2205000001</v>
      </c>
      <c r="M5614" s="159" t="n">
        <v>831974</v>
      </c>
      <c r="N5614" s="159" t="n">
        <v>898531.92</v>
      </c>
      <c r="O5614" s="162">
        <f>MIN(K5614,L5614,M5614,N5614)</f>
        <v/>
      </c>
      <c r="P5614" s="162">
        <f>MAX(K5614,L5614,M5614,N5614)</f>
        <v/>
      </c>
      <c r="Q5614" s="162">
        <f>MEDIAN(K5614,L5614,M5614,N5614)</f>
        <v/>
      </c>
      <c r="R5614" s="162">
        <f>AVERAGE(K5614,L5614,M5614,N5614)</f>
        <v/>
      </c>
      <c r="S5614" s="162">
        <f>AVERAGE(O5614,Q5614)</f>
        <v/>
      </c>
      <c r="T5614" s="162">
        <f>AVERAGE(P5614,Q5614)</f>
        <v/>
      </c>
      <c r="U5614" s="41">
        <f>STDEVA(K5614,L5614,M5614,N5614)</f>
        <v/>
      </c>
      <c r="V5614" s="42">
        <f>U5614/Q5614</f>
        <v/>
      </c>
      <c r="W5614" s="43">
        <f>IF(X5614=O5614,"MENOR",IF(X5614=S5614,"PROM[MEN-MED]","PROMEDIO"))</f>
        <v/>
      </c>
      <c r="X5614" s="163">
        <f>IF(V5614&lt;=300%,O5614,IF(AND(V5614&gt;100%,V5614&lt;=150%),S5614,R5614))</f>
        <v/>
      </c>
      <c r="Y5614" s="162">
        <f>ROUND(X5614,0)</f>
        <v/>
      </c>
    </row>
    <row r="5615" ht="15.75" customHeight="1">
      <c r="B5615" s="32" t="inlineStr">
        <is>
          <t>2.8</t>
        </is>
      </c>
      <c r="C5615" s="32" t="n">
        <v>8714199</v>
      </c>
      <c r="D5615" s="59" t="inlineStr">
        <is>
          <t>CAMBIO DE BRAZO INFERIOR DE LA SUSPENSIÓN DELANTERA N° 1</t>
        </is>
      </c>
      <c r="E5615" s="34" t="inlineStr">
        <is>
          <t>cambio de brazo inferior de la suspensión delantera n° 1</t>
        </is>
      </c>
      <c r="F5615" s="32" t="inlineStr">
        <is>
          <t>Unidad</t>
        </is>
      </c>
      <c r="G5615" s="35" t="inlineStr">
        <is>
          <t>suministro</t>
        </is>
      </c>
      <c r="H5615" s="159" t="n">
        <v>683953</v>
      </c>
      <c r="I5615" s="37" t="n">
        <v>158.91</v>
      </c>
      <c r="J5615" s="37" t="n">
        <v>151.76</v>
      </c>
      <c r="K5615" s="160">
        <f>H5615*(I5615/J5615)</f>
        <v/>
      </c>
      <c r="L5615" s="159" t="n">
        <v>824898.1587</v>
      </c>
      <c r="M5615" s="159" t="n">
        <v>800872</v>
      </c>
      <c r="N5615" s="159" t="n">
        <v>864941.76</v>
      </c>
      <c r="O5615" s="162">
        <f>MIN(K5615,L5615,M5615,N5615)</f>
        <v/>
      </c>
      <c r="P5615" s="162">
        <f>MAX(K5615,L5615,M5615,N5615)</f>
        <v/>
      </c>
      <c r="Q5615" s="162">
        <f>MEDIAN(K5615,L5615,M5615,N5615)</f>
        <v/>
      </c>
      <c r="R5615" s="162">
        <f>AVERAGE(K5615,L5615,M5615,N5615)</f>
        <v/>
      </c>
      <c r="S5615" s="162">
        <f>AVERAGE(O5615,Q5615)</f>
        <v/>
      </c>
      <c r="T5615" s="162">
        <f>AVERAGE(P5615,Q5615)</f>
        <v/>
      </c>
      <c r="U5615" s="41">
        <f>STDEVA(K5615,L5615,M5615,N5615)</f>
        <v/>
      </c>
      <c r="V5615" s="42">
        <f>U5615/Q5615</f>
        <v/>
      </c>
      <c r="W5615" s="43">
        <f>IF(X5615=O5615,"MENOR",IF(X5615=S5615,"PROM[MEN-MED]","PROMEDIO"))</f>
        <v/>
      </c>
      <c r="X5615" s="163">
        <f>IF(V5615&lt;=300%,O5615,IF(AND(V5615&gt;100%,V5615&lt;=150%),S5615,R5615))</f>
        <v/>
      </c>
      <c r="Y5615" s="162">
        <f>ROUND(X5615,0)</f>
        <v/>
      </c>
    </row>
    <row r="5616" ht="15.75" customHeight="1">
      <c r="B5616" s="32" t="inlineStr">
        <is>
          <t>2.9</t>
        </is>
      </c>
      <c r="C5616" s="32" t="n">
        <v>8714199</v>
      </c>
      <c r="D5616" s="59" t="inlineStr">
        <is>
          <t>CAMBIO DE JUNTA ESFÉRICA INFERIOR DELANTERA</t>
        </is>
      </c>
      <c r="E5616" s="34" t="inlineStr">
        <is>
          <t>cambio de junta esférica inferior delantera</t>
        </is>
      </c>
      <c r="F5616" s="32" t="inlineStr">
        <is>
          <t>Unidad</t>
        </is>
      </c>
      <c r="G5616" s="35" t="inlineStr">
        <is>
          <t>suministro</t>
        </is>
      </c>
      <c r="H5616" s="159" t="n">
        <v>547162</v>
      </c>
      <c r="I5616" s="37" t="n">
        <v>158.91</v>
      </c>
      <c r="J5616" s="37" t="n">
        <v>151.76</v>
      </c>
      <c r="K5616" s="160">
        <f>H5616*(I5616/J5616)</f>
        <v/>
      </c>
      <c r="L5616" s="159" t="n">
        <v>666325.5416999999</v>
      </c>
      <c r="M5616" s="159" t="n">
        <v>646918</v>
      </c>
      <c r="N5616" s="159" t="n">
        <v>698671.4399999999</v>
      </c>
      <c r="O5616" s="162">
        <f>MIN(K5616,L5616,M5616,N5616)</f>
        <v/>
      </c>
      <c r="P5616" s="162">
        <f>MAX(K5616,L5616,M5616,N5616)</f>
        <v/>
      </c>
      <c r="Q5616" s="162">
        <f>MEDIAN(K5616,L5616,M5616,N5616)</f>
        <v/>
      </c>
      <c r="R5616" s="162">
        <f>AVERAGE(K5616,L5616,M5616,N5616)</f>
        <v/>
      </c>
      <c r="S5616" s="162">
        <f>AVERAGE(O5616,Q5616)</f>
        <v/>
      </c>
      <c r="T5616" s="162">
        <f>AVERAGE(P5616,Q5616)</f>
        <v/>
      </c>
      <c r="U5616" s="41">
        <f>STDEVA(K5616,L5616,M5616,N5616)</f>
        <v/>
      </c>
      <c r="V5616" s="42">
        <f>U5616/Q5616</f>
        <v/>
      </c>
      <c r="W5616" s="43">
        <f>IF(X5616=O5616,"MENOR",IF(X5616=S5616,"PROM[MEN-MED]","PROMEDIO"))</f>
        <v/>
      </c>
      <c r="X5616" s="163">
        <f>IF(V5616&lt;=300%,O5616,IF(AND(V5616&gt;100%,V5616&lt;=150%),S5616,R5616))</f>
        <v/>
      </c>
      <c r="Y5616" s="162">
        <f>ROUND(X5616,0)</f>
        <v/>
      </c>
    </row>
    <row r="5617" ht="15.75" customHeight="1">
      <c r="B5617" s="32" t="inlineStr">
        <is>
          <t>2.10</t>
        </is>
      </c>
      <c r="C5617" s="32" t="n">
        <v>8714199</v>
      </c>
      <c r="D5617" s="59" t="inlineStr">
        <is>
          <t>CAMBIO DE CASQUILLO IZQUIERDO DE LA BARRA ESTABILIZADORA DELANTERA</t>
        </is>
      </c>
      <c r="E5617" s="34" t="inlineStr">
        <is>
          <t>cambio de casquillo izquierdo de la barra estabilizadora delantera</t>
        </is>
      </c>
      <c r="F5617" s="32" t="inlineStr">
        <is>
          <t>Unidad</t>
        </is>
      </c>
      <c r="G5617" s="35" t="inlineStr">
        <is>
          <t>suministro</t>
        </is>
      </c>
      <c r="H5617" s="159" t="n">
        <v>410372</v>
      </c>
      <c r="I5617" s="37" t="n">
        <v>158.91</v>
      </c>
      <c r="J5617" s="37" t="n">
        <v>151.76</v>
      </c>
      <c r="K5617" s="160">
        <f>H5617*(I5617/J5617)</f>
        <v/>
      </c>
      <c r="L5617" s="159" t="n">
        <v>504549.6232</v>
      </c>
      <c r="M5617" s="159" t="n">
        <v>489854</v>
      </c>
      <c r="N5617" s="159" t="n">
        <v>529042.3199999999</v>
      </c>
      <c r="O5617" s="162">
        <f>MIN(K5617,L5617,M5617,N5617)</f>
        <v/>
      </c>
      <c r="P5617" s="162">
        <f>MAX(K5617,L5617,M5617,N5617)</f>
        <v/>
      </c>
      <c r="Q5617" s="162">
        <f>MEDIAN(K5617,L5617,M5617,N5617)</f>
        <v/>
      </c>
      <c r="R5617" s="162">
        <f>AVERAGE(K5617,L5617,M5617,N5617)</f>
        <v/>
      </c>
      <c r="S5617" s="162">
        <f>AVERAGE(O5617,Q5617)</f>
        <v/>
      </c>
      <c r="T5617" s="162">
        <f>AVERAGE(P5617,Q5617)</f>
        <v/>
      </c>
      <c r="U5617" s="41">
        <f>STDEVA(K5617,L5617,M5617,N5617)</f>
        <v/>
      </c>
      <c r="V5617" s="42">
        <f>U5617/Q5617</f>
        <v/>
      </c>
      <c r="W5617" s="43">
        <f>IF(X5617=O5617,"MENOR",IF(X5617=S5617,"PROM[MEN-MED]","PROMEDIO"))</f>
        <v/>
      </c>
      <c r="X5617" s="163">
        <f>IF(V5617&lt;=300%,O5617,IF(AND(V5617&gt;100%,V5617&lt;=150%),S5617,R5617))</f>
        <v/>
      </c>
      <c r="Y5617" s="162">
        <f>ROUND(X5617,0)</f>
        <v/>
      </c>
    </row>
    <row r="5618" ht="15.75" customHeight="1">
      <c r="B5618" s="32" t="inlineStr">
        <is>
          <t>2.11</t>
        </is>
      </c>
      <c r="C5618" s="32" t="n">
        <v>8714199</v>
      </c>
      <c r="D5618" s="59" t="inlineStr">
        <is>
          <t>CAMBIO DE CASQUILLO DERECHO DE LA BARRA ESTABILIZADORA DELANTERA</t>
        </is>
      </c>
      <c r="E5618" s="34" t="inlineStr">
        <is>
          <t>cambio de casquillo derecho de la barra estabilizadora delantera</t>
        </is>
      </c>
      <c r="F5618" s="32" t="inlineStr">
        <is>
          <t>Unidad</t>
        </is>
      </c>
      <c r="G5618" s="35" t="inlineStr">
        <is>
          <t>suministro</t>
        </is>
      </c>
      <c r="H5618" s="159" t="n">
        <v>410372</v>
      </c>
      <c r="I5618" s="37" t="n">
        <v>158.91</v>
      </c>
      <c r="J5618" s="37" t="n">
        <v>151.76</v>
      </c>
      <c r="K5618" s="160">
        <f>H5618*(I5618/J5618)</f>
        <v/>
      </c>
      <c r="L5618" s="159" t="n">
        <v>504549.6232</v>
      </c>
      <c r="M5618" s="159" t="n">
        <v>489854</v>
      </c>
      <c r="N5618" s="159" t="n">
        <v>529042.3199999999</v>
      </c>
      <c r="O5618" s="162">
        <f>MIN(K5618,L5618,M5618,N5618)</f>
        <v/>
      </c>
      <c r="P5618" s="162">
        <f>MAX(K5618,L5618,M5618,N5618)</f>
        <v/>
      </c>
      <c r="Q5618" s="162">
        <f>MEDIAN(K5618,L5618,M5618,N5618)</f>
        <v/>
      </c>
      <c r="R5618" s="162">
        <f>AVERAGE(K5618,L5618,M5618,N5618)</f>
        <v/>
      </c>
      <c r="S5618" s="162">
        <f>AVERAGE(O5618,Q5618)</f>
        <v/>
      </c>
      <c r="T5618" s="162">
        <f>AVERAGE(P5618,Q5618)</f>
        <v/>
      </c>
      <c r="U5618" s="41">
        <f>STDEVA(K5618,L5618,M5618,N5618)</f>
        <v/>
      </c>
      <c r="V5618" s="42">
        <f>U5618/Q5618</f>
        <v/>
      </c>
      <c r="W5618" s="43">
        <f>IF(X5618=O5618,"MENOR",IF(X5618=S5618,"PROM[MEN-MED]","PROMEDIO"))</f>
        <v/>
      </c>
      <c r="X5618" s="163">
        <f>IF(V5618&lt;=300%,O5618,IF(AND(V5618&gt;100%,V5618&lt;=150%),S5618,R5618))</f>
        <v/>
      </c>
      <c r="Y5618" s="162">
        <f>ROUND(X5618,0)</f>
        <v/>
      </c>
    </row>
    <row r="5619" ht="15.75" customHeight="1">
      <c r="B5619" s="32" t="inlineStr">
        <is>
          <t>2.12</t>
        </is>
      </c>
      <c r="C5619" s="32" t="n">
        <v>8714199</v>
      </c>
      <c r="D5619" s="59" t="inlineStr">
        <is>
          <t>CAMBIO DE BARRA ESTABILIZADORA DELANTERA</t>
        </is>
      </c>
      <c r="E5619" s="34" t="inlineStr">
        <is>
          <t>cambio de barra estabilizadora delantera</t>
        </is>
      </c>
      <c r="F5619" s="32" t="inlineStr">
        <is>
          <t>Unidad</t>
        </is>
      </c>
      <c r="G5619" s="35" t="inlineStr">
        <is>
          <t>suministro</t>
        </is>
      </c>
      <c r="H5619" s="159" t="n">
        <v>410372</v>
      </c>
      <c r="I5619" s="37" t="n">
        <v>158.91</v>
      </c>
      <c r="J5619" s="37" t="n">
        <v>151.76</v>
      </c>
      <c r="K5619" s="160">
        <f>H5619*(I5619/J5619)</f>
        <v/>
      </c>
      <c r="L5619" s="159" t="n">
        <v>509354.5695</v>
      </c>
      <c r="M5619" s="159" t="n">
        <v>494519</v>
      </c>
      <c r="N5619" s="159" t="n">
        <v>534080.52</v>
      </c>
      <c r="O5619" s="162">
        <f>MIN(K5619,L5619,M5619,N5619)</f>
        <v/>
      </c>
      <c r="P5619" s="162">
        <f>MAX(K5619,L5619,M5619,N5619)</f>
        <v/>
      </c>
      <c r="Q5619" s="162">
        <f>MEDIAN(K5619,L5619,M5619,N5619)</f>
        <v/>
      </c>
      <c r="R5619" s="162">
        <f>AVERAGE(K5619,L5619,M5619,N5619)</f>
        <v/>
      </c>
      <c r="S5619" s="162">
        <f>AVERAGE(O5619,Q5619)</f>
        <v/>
      </c>
      <c r="T5619" s="162">
        <f>AVERAGE(P5619,Q5619)</f>
        <v/>
      </c>
      <c r="U5619" s="41">
        <f>STDEVA(K5619,L5619,M5619,N5619)</f>
        <v/>
      </c>
      <c r="V5619" s="42">
        <f>U5619/Q5619</f>
        <v/>
      </c>
      <c r="W5619" s="43">
        <f>IF(X5619=O5619,"MENOR",IF(X5619=S5619,"PROM[MEN-MED]","PROMEDIO"))</f>
        <v/>
      </c>
      <c r="X5619" s="163">
        <f>IF(V5619&lt;=300%,O5619,IF(AND(V5619&gt;100%,V5619&lt;=150%),S5619,R5619))</f>
        <v/>
      </c>
      <c r="Y5619" s="162">
        <f>ROUND(X5619,0)</f>
        <v/>
      </c>
    </row>
    <row r="5620" ht="15.75" customHeight="1">
      <c r="B5620" s="32" t="inlineStr">
        <is>
          <t>2.13</t>
        </is>
      </c>
      <c r="C5620" s="32" t="n">
        <v>8714199</v>
      </c>
      <c r="D5620" s="59" t="inlineStr">
        <is>
          <t>CAMBIO DE SOPORTE IZQUIERDO DEL ESTABILIZADOR DELANTERO N° 1</t>
        </is>
      </c>
      <c r="E5620" s="34" t="inlineStr">
        <is>
          <t>cambio de soporte izquierdo del estabilizador delantero n° 1</t>
        </is>
      </c>
      <c r="F5620" s="32" t="inlineStr">
        <is>
          <t>Unidad</t>
        </is>
      </c>
      <c r="G5620" s="35" t="inlineStr">
        <is>
          <t>suministro</t>
        </is>
      </c>
      <c r="H5620" s="159" t="n">
        <v>410372</v>
      </c>
      <c r="I5620" s="37" t="n">
        <v>158.91</v>
      </c>
      <c r="J5620" s="37" t="n">
        <v>151.76</v>
      </c>
      <c r="K5620" s="160">
        <f>H5620*(I5620/J5620)</f>
        <v/>
      </c>
      <c r="L5620" s="159" t="n">
        <v>509354.5695</v>
      </c>
      <c r="M5620" s="159" t="n">
        <v>494519</v>
      </c>
      <c r="N5620" s="159" t="n">
        <v>534080.52</v>
      </c>
      <c r="O5620" s="162">
        <f>MIN(K5620,L5620,M5620,N5620)</f>
        <v/>
      </c>
      <c r="P5620" s="162">
        <f>MAX(K5620,L5620,M5620,N5620)</f>
        <v/>
      </c>
      <c r="Q5620" s="162">
        <f>MEDIAN(K5620,L5620,M5620,N5620)</f>
        <v/>
      </c>
      <c r="R5620" s="162">
        <f>AVERAGE(K5620,L5620,M5620,N5620)</f>
        <v/>
      </c>
      <c r="S5620" s="162">
        <f>AVERAGE(O5620,Q5620)</f>
        <v/>
      </c>
      <c r="T5620" s="162">
        <f>AVERAGE(P5620,Q5620)</f>
        <v/>
      </c>
      <c r="U5620" s="41">
        <f>STDEVA(K5620,L5620,M5620,N5620)</f>
        <v/>
      </c>
      <c r="V5620" s="42">
        <f>U5620/Q5620</f>
        <v/>
      </c>
      <c r="W5620" s="43">
        <f>IF(X5620=O5620,"MENOR",IF(X5620=S5620,"PROM[MEN-MED]","PROMEDIO"))</f>
        <v/>
      </c>
      <c r="X5620" s="163">
        <f>IF(V5620&lt;=300%,O5620,IF(AND(V5620&gt;100%,V5620&lt;=150%),S5620,R5620))</f>
        <v/>
      </c>
      <c r="Y5620" s="162">
        <f>ROUND(X5620,0)</f>
        <v/>
      </c>
    </row>
    <row r="5621" ht="15.75" customHeight="1">
      <c r="B5621" s="32" t="inlineStr">
        <is>
          <t>2.14</t>
        </is>
      </c>
      <c r="C5621" s="32" t="n">
        <v>8714199</v>
      </c>
      <c r="D5621" s="59" t="inlineStr">
        <is>
          <t>CAMBIO DE SOPORTE DERECHO DEL ESTABILIZADOR DELANTERO N° 1</t>
        </is>
      </c>
      <c r="E5621" s="34" t="inlineStr">
        <is>
          <t>cambio de soporte derecho del estabilizador delantero n° 1</t>
        </is>
      </c>
      <c r="F5621" s="32" t="inlineStr">
        <is>
          <t>Unidad</t>
        </is>
      </c>
      <c r="G5621" s="35" t="inlineStr">
        <is>
          <t>suministro</t>
        </is>
      </c>
      <c r="H5621" s="159" t="n">
        <v>410372</v>
      </c>
      <c r="I5621" s="37" t="n">
        <v>158.91</v>
      </c>
      <c r="J5621" s="37" t="n">
        <v>151.76</v>
      </c>
      <c r="K5621" s="160">
        <f>H5621*(I5621/J5621)</f>
        <v/>
      </c>
      <c r="L5621" s="159" t="n">
        <v>499744.665</v>
      </c>
      <c r="M5621" s="159" t="n">
        <v>485189</v>
      </c>
      <c r="N5621" s="159" t="n">
        <v>524004.12</v>
      </c>
      <c r="O5621" s="162">
        <f>MIN(K5621,L5621,M5621,N5621)</f>
        <v/>
      </c>
      <c r="P5621" s="162">
        <f>MAX(K5621,L5621,M5621,N5621)</f>
        <v/>
      </c>
      <c r="Q5621" s="162">
        <f>MEDIAN(K5621,L5621,M5621,N5621)</f>
        <v/>
      </c>
      <c r="R5621" s="162">
        <f>AVERAGE(K5621,L5621,M5621,N5621)</f>
        <v/>
      </c>
      <c r="S5621" s="162">
        <f>AVERAGE(O5621,Q5621)</f>
        <v/>
      </c>
      <c r="T5621" s="162">
        <f>AVERAGE(P5621,Q5621)</f>
        <v/>
      </c>
      <c r="U5621" s="41">
        <f>STDEVA(K5621,L5621,M5621,N5621)</f>
        <v/>
      </c>
      <c r="V5621" s="42">
        <f>U5621/Q5621</f>
        <v/>
      </c>
      <c r="W5621" s="43">
        <f>IF(X5621=O5621,"MENOR",IF(X5621=S5621,"PROM[MEN-MED]","PROMEDIO"))</f>
        <v/>
      </c>
      <c r="X5621" s="163">
        <f>IF(V5621&lt;=300%,O5621,IF(AND(V5621&gt;100%,V5621&lt;=150%),S5621,R5621))</f>
        <v/>
      </c>
      <c r="Y5621" s="162">
        <f>ROUND(X5621,0)</f>
        <v/>
      </c>
    </row>
    <row r="5622" ht="15.75" customHeight="1">
      <c r="B5622" s="32" t="inlineStr">
        <is>
          <t>2.15</t>
        </is>
      </c>
      <c r="C5622" s="32" t="n">
        <v>8714199</v>
      </c>
      <c r="D5622" s="101" t="inlineStr">
        <is>
          <t>CAMBIO DE CONJUNTO IZQUIERDO DEL ESTABILIZADOR DELANTERO</t>
        </is>
      </c>
      <c r="E5622" s="34" t="inlineStr">
        <is>
          <t>cambio de conjunto izquierdo del estabilizador delantero</t>
        </is>
      </c>
      <c r="F5622" s="32" t="inlineStr">
        <is>
          <t>Unidad</t>
        </is>
      </c>
      <c r="G5622" s="35" t="inlineStr">
        <is>
          <t>suministro</t>
        </is>
      </c>
      <c r="H5622" s="159" t="n">
        <v>410372</v>
      </c>
      <c r="I5622" s="37" t="n">
        <v>158.91</v>
      </c>
      <c r="J5622" s="37" t="n">
        <v>151.76</v>
      </c>
      <c r="K5622" s="160">
        <f>H5622*(I5622/J5622)</f>
        <v/>
      </c>
      <c r="L5622" s="159" t="n">
        <v>499744.665</v>
      </c>
      <c r="M5622" s="159" t="n">
        <v>485189</v>
      </c>
      <c r="N5622" s="159" t="n">
        <v>524004.12</v>
      </c>
      <c r="O5622" s="162">
        <f>MIN(K5622,L5622,M5622,N5622)</f>
        <v/>
      </c>
      <c r="P5622" s="162">
        <f>MAX(K5622,L5622,M5622,N5622)</f>
        <v/>
      </c>
      <c r="Q5622" s="162">
        <f>MEDIAN(K5622,L5622,M5622,N5622)</f>
        <v/>
      </c>
      <c r="R5622" s="162">
        <f>AVERAGE(K5622,L5622,M5622,N5622)</f>
        <v/>
      </c>
      <c r="S5622" s="162">
        <f>AVERAGE(O5622,Q5622)</f>
        <v/>
      </c>
      <c r="T5622" s="162">
        <f>AVERAGE(P5622,Q5622)</f>
        <v/>
      </c>
      <c r="U5622" s="41">
        <f>STDEVA(K5622,L5622,M5622,N5622)</f>
        <v/>
      </c>
      <c r="V5622" s="42">
        <f>U5622/Q5622</f>
        <v/>
      </c>
      <c r="W5622" s="43">
        <f>IF(X5622=O5622,"MENOR",IF(X5622=S5622,"PROM[MEN-MED]","PROMEDIO"))</f>
        <v/>
      </c>
      <c r="X5622" s="163">
        <f>IF(V5622&lt;=300%,O5622,IF(AND(V5622&gt;100%,V5622&lt;=150%),S5622,R5622))</f>
        <v/>
      </c>
      <c r="Y5622" s="162">
        <f>ROUND(X5622,0)</f>
        <v/>
      </c>
    </row>
    <row r="5623" ht="15.75" customHeight="1">
      <c r="B5623" s="32" t="inlineStr">
        <is>
          <t>2.16</t>
        </is>
      </c>
      <c r="C5623" s="32" t="n">
        <v>8714199</v>
      </c>
      <c r="D5623" s="59" t="inlineStr">
        <is>
          <t>CAMBIO DE BRAZO INFERIOR DE LA SUSPENSIÓN DELANTERA IZQUIERDO N° 1</t>
        </is>
      </c>
      <c r="E5623" s="34" t="inlineStr">
        <is>
          <t>cambio de brazo inferior de la suspensión delantera izquierdo n° 1</t>
        </is>
      </c>
      <c r="F5623" s="32" t="inlineStr">
        <is>
          <t>Unidad</t>
        </is>
      </c>
      <c r="G5623" s="35" t="inlineStr">
        <is>
          <t>suministro</t>
        </is>
      </c>
      <c r="H5623" s="159" t="n">
        <v>410372</v>
      </c>
      <c r="I5623" s="37" t="n">
        <v>158.91</v>
      </c>
      <c r="J5623" s="37" t="n">
        <v>151.76</v>
      </c>
      <c r="K5623" s="160">
        <f>H5623*(I5623/J5623)</f>
        <v/>
      </c>
      <c r="L5623" s="159" t="n">
        <v>499744.665</v>
      </c>
      <c r="M5623" s="159" t="n">
        <v>485189</v>
      </c>
      <c r="N5623" s="159" t="n">
        <v>524004.12</v>
      </c>
      <c r="O5623" s="162">
        <f>MIN(K5623,L5623,M5623,N5623)</f>
        <v/>
      </c>
      <c r="P5623" s="162">
        <f>MAX(K5623,L5623,M5623,N5623)</f>
        <v/>
      </c>
      <c r="Q5623" s="162">
        <f>MEDIAN(K5623,L5623,M5623,N5623)</f>
        <v/>
      </c>
      <c r="R5623" s="162">
        <f>AVERAGE(K5623,L5623,M5623,N5623)</f>
        <v/>
      </c>
      <c r="S5623" s="162">
        <f>AVERAGE(O5623,Q5623)</f>
        <v/>
      </c>
      <c r="T5623" s="162">
        <f>AVERAGE(P5623,Q5623)</f>
        <v/>
      </c>
      <c r="U5623" s="41">
        <f>STDEVA(K5623,L5623,M5623,N5623)</f>
        <v/>
      </c>
      <c r="V5623" s="42">
        <f>U5623/Q5623</f>
        <v/>
      </c>
      <c r="W5623" s="43">
        <f>IF(X5623=O5623,"MENOR",IF(X5623=S5623,"PROM[MEN-MED]","PROMEDIO"))</f>
        <v/>
      </c>
      <c r="X5623" s="163">
        <f>IF(V5623&lt;=300%,O5623,IF(AND(V5623&gt;100%,V5623&lt;=150%),S5623,R5623))</f>
        <v/>
      </c>
      <c r="Y5623" s="162">
        <f>ROUND(X5623,0)</f>
        <v/>
      </c>
    </row>
    <row r="5624" ht="15.75" customHeight="1">
      <c r="B5624" s="32" t="inlineStr">
        <is>
          <t>2.17</t>
        </is>
      </c>
      <c r="C5624" s="32" t="n">
        <v>8714199</v>
      </c>
      <c r="D5624" s="59" t="inlineStr">
        <is>
          <t>CAMBIO DE BRAZO INFERIOR DERECHO DE LA SUSPENSIÓN DELANTERA N° 1</t>
        </is>
      </c>
      <c r="E5624" s="34" t="inlineStr">
        <is>
          <t>cambio de brazo inferior derecho de la suspensión delantera n° 1</t>
        </is>
      </c>
      <c r="F5624" s="32" t="inlineStr">
        <is>
          <t>Unidad</t>
        </is>
      </c>
      <c r="G5624" s="35" t="inlineStr">
        <is>
          <t>suministro</t>
        </is>
      </c>
      <c r="H5624" s="159" t="n">
        <v>410372</v>
      </c>
      <c r="I5624" s="37" t="n">
        <v>158.91</v>
      </c>
      <c r="J5624" s="37" t="n">
        <v>151.76</v>
      </c>
      <c r="K5624" s="160">
        <f>H5624*(I5624/J5624)</f>
        <v/>
      </c>
      <c r="L5624" s="159" t="n">
        <v>514160.5511</v>
      </c>
      <c r="M5624" s="159" t="n">
        <v>499185</v>
      </c>
      <c r="N5624" s="159" t="n">
        <v>539119.8</v>
      </c>
      <c r="O5624" s="162">
        <f>MIN(K5624,L5624,M5624,N5624)</f>
        <v/>
      </c>
      <c r="P5624" s="162">
        <f>MAX(K5624,L5624,M5624,N5624)</f>
        <v/>
      </c>
      <c r="Q5624" s="162">
        <f>MEDIAN(K5624,L5624,M5624,N5624)</f>
        <v/>
      </c>
      <c r="R5624" s="162">
        <f>AVERAGE(K5624,L5624,M5624,N5624)</f>
        <v/>
      </c>
      <c r="S5624" s="162">
        <f>AVERAGE(O5624,Q5624)</f>
        <v/>
      </c>
      <c r="T5624" s="162">
        <f>AVERAGE(P5624,Q5624)</f>
        <v/>
      </c>
      <c r="U5624" s="41">
        <f>STDEVA(K5624,L5624,M5624,N5624)</f>
        <v/>
      </c>
      <c r="V5624" s="42">
        <f>U5624/Q5624</f>
        <v/>
      </c>
      <c r="W5624" s="43">
        <f>IF(X5624=O5624,"MENOR",IF(X5624=S5624,"PROM[MEN-MED]","PROMEDIO"))</f>
        <v/>
      </c>
      <c r="X5624" s="163">
        <f>IF(V5624&lt;=300%,O5624,IF(AND(V5624&gt;100%,V5624&lt;=150%),S5624,R5624))</f>
        <v/>
      </c>
      <c r="Y5624" s="162">
        <f>ROUND(X5624,0)</f>
        <v/>
      </c>
    </row>
    <row r="5625" ht="15.75" customHeight="1">
      <c r="B5625" s="32" t="inlineStr">
        <is>
          <t>2.18</t>
        </is>
      </c>
      <c r="C5625" s="32" t="n">
        <v>8714199</v>
      </c>
      <c r="D5625" s="59" t="inlineStr">
        <is>
          <t>CAMBIO DE ASIENTO DEL MUELLE TRASERO</t>
        </is>
      </c>
      <c r="E5625" s="34" t="inlineStr">
        <is>
          <t>cambio de asiento del muelle trasero</t>
        </is>
      </c>
      <c r="F5625" s="32" t="inlineStr">
        <is>
          <t>Unidad</t>
        </is>
      </c>
      <c r="G5625" s="35" t="inlineStr">
        <is>
          <t>suministro</t>
        </is>
      </c>
      <c r="H5625" s="159" t="n">
        <v>410372</v>
      </c>
      <c r="I5625" s="37" t="n">
        <v>158.91</v>
      </c>
      <c r="J5625" s="37" t="n">
        <v>151.76</v>
      </c>
      <c r="K5625" s="160">
        <f>H5625*(I5625/J5625)</f>
        <v/>
      </c>
      <c r="L5625" s="159" t="n">
        <v>499744.665</v>
      </c>
      <c r="M5625" s="159" t="n">
        <v>485189</v>
      </c>
      <c r="N5625" s="159" t="n">
        <v>524004.12</v>
      </c>
      <c r="O5625" s="162">
        <f>MIN(K5625,L5625,M5625,N5625)</f>
        <v/>
      </c>
      <c r="P5625" s="162">
        <f>MAX(K5625,L5625,M5625,N5625)</f>
        <v/>
      </c>
      <c r="Q5625" s="162">
        <f>MEDIAN(K5625,L5625,M5625,N5625)</f>
        <v/>
      </c>
      <c r="R5625" s="162">
        <f>AVERAGE(K5625,L5625,M5625,N5625)</f>
        <v/>
      </c>
      <c r="S5625" s="162">
        <f>AVERAGE(O5625,Q5625)</f>
        <v/>
      </c>
      <c r="T5625" s="162">
        <f>AVERAGE(P5625,Q5625)</f>
        <v/>
      </c>
      <c r="U5625" s="41">
        <f>STDEVA(K5625,L5625,M5625,N5625)</f>
        <v/>
      </c>
      <c r="V5625" s="42">
        <f>U5625/Q5625</f>
        <v/>
      </c>
      <c r="W5625" s="43">
        <f>IF(X5625=O5625,"MENOR",IF(X5625=S5625,"PROM[MEN-MED]","PROMEDIO"))</f>
        <v/>
      </c>
      <c r="X5625" s="163">
        <f>IF(V5625&lt;=300%,O5625,IF(AND(V5625&gt;100%,V5625&lt;=150%),S5625,R5625))</f>
        <v/>
      </c>
      <c r="Y5625" s="162">
        <f>ROUND(X5625,0)</f>
        <v/>
      </c>
    </row>
    <row r="5626" ht="15.75" customHeight="1">
      <c r="B5626" s="32" t="inlineStr">
        <is>
          <t>2.19</t>
        </is>
      </c>
      <c r="C5626" s="32" t="n">
        <v>8714199</v>
      </c>
      <c r="D5626" s="59" t="inlineStr">
        <is>
          <t>CAMBIO DE AMORTIGUADOR TRASERO</t>
        </is>
      </c>
      <c r="E5626" s="34" t="inlineStr">
        <is>
          <t>cambio de amortiguador trasero</t>
        </is>
      </c>
      <c r="F5626" s="32" t="inlineStr">
        <is>
          <t>Unidad</t>
        </is>
      </c>
      <c r="G5626" s="35" t="inlineStr">
        <is>
          <t>suministro</t>
        </is>
      </c>
      <c r="H5626" s="159" t="n">
        <v>410372</v>
      </c>
      <c r="I5626" s="37" t="n">
        <v>158.91</v>
      </c>
      <c r="J5626" s="37" t="n">
        <v>151.76</v>
      </c>
      <c r="K5626" s="160">
        <f>H5626*(I5626/J5626)</f>
        <v/>
      </c>
      <c r="L5626" s="159" t="n">
        <v>504549.6232</v>
      </c>
      <c r="M5626" s="159" t="n">
        <v>489854</v>
      </c>
      <c r="N5626" s="159" t="n">
        <v>529042.3199999999</v>
      </c>
      <c r="O5626" s="162">
        <f>MIN(K5626,L5626,M5626,N5626)</f>
        <v/>
      </c>
      <c r="P5626" s="162">
        <f>MAX(K5626,L5626,M5626,N5626)</f>
        <v/>
      </c>
      <c r="Q5626" s="162">
        <f>MEDIAN(K5626,L5626,M5626,N5626)</f>
        <v/>
      </c>
      <c r="R5626" s="162">
        <f>AVERAGE(K5626,L5626,M5626,N5626)</f>
        <v/>
      </c>
      <c r="S5626" s="162">
        <f>AVERAGE(O5626,Q5626)</f>
        <v/>
      </c>
      <c r="T5626" s="162">
        <f>AVERAGE(P5626,Q5626)</f>
        <v/>
      </c>
      <c r="U5626" s="41">
        <f>STDEVA(K5626,L5626,M5626,N5626)</f>
        <v/>
      </c>
      <c r="V5626" s="42">
        <f>U5626/Q5626</f>
        <v/>
      </c>
      <c r="W5626" s="43">
        <f>IF(X5626=O5626,"MENOR",IF(X5626=S5626,"PROM[MEN-MED]","PROMEDIO"))</f>
        <v/>
      </c>
      <c r="X5626" s="163">
        <f>IF(V5626&lt;=300%,O5626,IF(AND(V5626&gt;100%,V5626&lt;=150%),S5626,R5626))</f>
        <v/>
      </c>
      <c r="Y5626" s="162">
        <f>ROUND(X5626,0)</f>
        <v/>
      </c>
    </row>
    <row r="5627" ht="15.75" customHeight="1">
      <c r="B5627" s="32" t="inlineStr">
        <is>
          <t>2.20</t>
        </is>
      </c>
      <c r="C5627" s="32" t="n">
        <v>8714199</v>
      </c>
      <c r="D5627" s="59" t="inlineStr">
        <is>
          <t>CAMBIO DE AISLANTE DEL MUELLE ESPIRAL INFERIOR TRASERO</t>
        </is>
      </c>
      <c r="E5627" s="34" t="inlineStr">
        <is>
          <t>cambio de aislante del muelle espiral inferior trasero</t>
        </is>
      </c>
      <c r="F5627" s="32" t="inlineStr">
        <is>
          <t>Unidad</t>
        </is>
      </c>
      <c r="G5627" s="35" t="inlineStr">
        <is>
          <t>suministro</t>
        </is>
      </c>
      <c r="H5627" s="159" t="n">
        <v>543771</v>
      </c>
      <c r="I5627" s="37" t="n">
        <v>158.91</v>
      </c>
      <c r="J5627" s="37" t="n">
        <v>151.76</v>
      </c>
      <c r="K5627" s="160">
        <f>H5627*(I5627/J5627)</f>
        <v/>
      </c>
      <c r="L5627" s="159" t="n">
        <v>666325.5416999999</v>
      </c>
      <c r="M5627" s="159" t="n">
        <v>646918</v>
      </c>
      <c r="N5627" s="159" t="n">
        <v>698671.4399999999</v>
      </c>
      <c r="O5627" s="162">
        <f>MIN(K5627,L5627,M5627,N5627)</f>
        <v/>
      </c>
      <c r="P5627" s="162">
        <f>MAX(K5627,L5627,M5627,N5627)</f>
        <v/>
      </c>
      <c r="Q5627" s="162">
        <f>MEDIAN(K5627,L5627,M5627,N5627)</f>
        <v/>
      </c>
      <c r="R5627" s="162">
        <f>AVERAGE(K5627,L5627,M5627,N5627)</f>
        <v/>
      </c>
      <c r="S5627" s="162">
        <f>AVERAGE(O5627,Q5627)</f>
        <v/>
      </c>
      <c r="T5627" s="162">
        <f>AVERAGE(P5627,Q5627)</f>
        <v/>
      </c>
      <c r="U5627" s="41">
        <f>STDEVA(K5627,L5627,M5627,N5627)</f>
        <v/>
      </c>
      <c r="V5627" s="42">
        <f>U5627/Q5627</f>
        <v/>
      </c>
      <c r="W5627" s="43">
        <f>IF(X5627=O5627,"MENOR",IF(X5627=S5627,"PROM[MEN-MED]","PROMEDIO"))</f>
        <v/>
      </c>
      <c r="X5627" s="163">
        <f>IF(V5627&lt;=300%,O5627,IF(AND(V5627&gt;100%,V5627&lt;=150%),S5627,R5627))</f>
        <v/>
      </c>
      <c r="Y5627" s="162">
        <f>ROUND(X5627,0)</f>
        <v/>
      </c>
    </row>
    <row r="5628" ht="15.75" customHeight="1">
      <c r="B5628" s="32" t="inlineStr">
        <is>
          <t>2.21</t>
        </is>
      </c>
      <c r="C5628" s="32" t="n">
        <v>8714199</v>
      </c>
      <c r="D5628" s="59" t="inlineStr">
        <is>
          <t>CAMBIO DE AISLANTE DEL MUELLE ESPIRAL SUPERIOR TRASERO</t>
        </is>
      </c>
      <c r="E5628" s="34" t="inlineStr">
        <is>
          <t>cambio de aislante del muelle espiral superior trasero</t>
        </is>
      </c>
      <c r="F5628" s="32" t="inlineStr">
        <is>
          <t>Unidad</t>
        </is>
      </c>
      <c r="G5628" s="35" t="inlineStr">
        <is>
          <t>suministro</t>
        </is>
      </c>
      <c r="H5628" s="159" t="n">
        <v>543771</v>
      </c>
      <c r="I5628" s="37" t="n">
        <v>158.91</v>
      </c>
      <c r="J5628" s="37" t="n">
        <v>151.76</v>
      </c>
      <c r="K5628" s="160">
        <f>H5628*(I5628/J5628)</f>
        <v/>
      </c>
      <c r="L5628" s="159" t="n">
        <v>666325.5416999999</v>
      </c>
      <c r="M5628" s="159" t="n">
        <v>646918</v>
      </c>
      <c r="N5628" s="159" t="n">
        <v>698671.4399999999</v>
      </c>
      <c r="O5628" s="162">
        <f>MIN(K5628,L5628,M5628,N5628)</f>
        <v/>
      </c>
      <c r="P5628" s="162">
        <f>MAX(K5628,L5628,M5628,N5628)</f>
        <v/>
      </c>
      <c r="Q5628" s="162">
        <f>MEDIAN(K5628,L5628,M5628,N5628)</f>
        <v/>
      </c>
      <c r="R5628" s="162">
        <f>AVERAGE(K5628,L5628,M5628,N5628)</f>
        <v/>
      </c>
      <c r="S5628" s="162">
        <f>AVERAGE(O5628,Q5628)</f>
        <v/>
      </c>
      <c r="T5628" s="162">
        <f>AVERAGE(P5628,Q5628)</f>
        <v/>
      </c>
      <c r="U5628" s="41">
        <f>STDEVA(K5628,L5628,M5628,N5628)</f>
        <v/>
      </c>
      <c r="V5628" s="42">
        <f>U5628/Q5628</f>
        <v/>
      </c>
      <c r="W5628" s="43">
        <f>IF(X5628=O5628,"MENOR",IF(X5628=S5628,"PROM[MEN-MED]","PROMEDIO"))</f>
        <v/>
      </c>
      <c r="X5628" s="163">
        <f>IF(V5628&lt;=300%,O5628,IF(AND(V5628&gt;100%,V5628&lt;=150%),S5628,R5628))</f>
        <v/>
      </c>
      <c r="Y5628" s="162">
        <f>ROUND(X5628,0)</f>
        <v/>
      </c>
    </row>
    <row r="5629" ht="15.75" customHeight="1">
      <c r="B5629" s="32" t="inlineStr">
        <is>
          <t>2.22</t>
        </is>
      </c>
      <c r="C5629" s="32" t="n">
        <v>8714199</v>
      </c>
      <c r="D5629" s="59" t="inlineStr">
        <is>
          <t>CAMBIO DE MUELLE ESPIRAL TRASERO</t>
        </is>
      </c>
      <c r="E5629" s="34" t="inlineStr">
        <is>
          <t>cambio de muelle espiral trasero</t>
        </is>
      </c>
      <c r="F5629" s="32" t="inlineStr">
        <is>
          <t>Unidad</t>
        </is>
      </c>
      <c r="G5629" s="35" t="inlineStr">
        <is>
          <t>suministro</t>
        </is>
      </c>
      <c r="H5629" s="159" t="n">
        <v>543771</v>
      </c>
      <c r="I5629" s="37" t="n">
        <v>158.91</v>
      </c>
      <c r="J5629" s="37" t="n">
        <v>151.76</v>
      </c>
      <c r="K5629" s="160">
        <f>H5629*(I5629/J5629)</f>
        <v/>
      </c>
      <c r="L5629" s="159" t="n">
        <v>679139.7711</v>
      </c>
      <c r="M5629" s="159" t="n">
        <v>659359</v>
      </c>
      <c r="N5629" s="159" t="n">
        <v>712107.72</v>
      </c>
      <c r="O5629" s="162">
        <f>MIN(K5629,L5629,M5629,N5629)</f>
        <v/>
      </c>
      <c r="P5629" s="162">
        <f>MAX(K5629,L5629,M5629,N5629)</f>
        <v/>
      </c>
      <c r="Q5629" s="162">
        <f>MEDIAN(K5629,L5629,M5629,N5629)</f>
        <v/>
      </c>
      <c r="R5629" s="162">
        <f>AVERAGE(K5629,L5629,M5629,N5629)</f>
        <v/>
      </c>
      <c r="S5629" s="162">
        <f>AVERAGE(O5629,Q5629)</f>
        <v/>
      </c>
      <c r="T5629" s="162">
        <f>AVERAGE(P5629,Q5629)</f>
        <v/>
      </c>
      <c r="U5629" s="41">
        <f>STDEVA(K5629,L5629,M5629,N5629)</f>
        <v/>
      </c>
      <c r="V5629" s="42">
        <f>U5629/Q5629</f>
        <v/>
      </c>
      <c r="W5629" s="43">
        <f>IF(X5629=O5629,"MENOR",IF(X5629=S5629,"PROM[MEN-MED]","PROMEDIO"))</f>
        <v/>
      </c>
      <c r="X5629" s="163">
        <f>IF(V5629&lt;=300%,O5629,IF(AND(V5629&gt;100%,V5629&lt;=150%),S5629,R5629))</f>
        <v/>
      </c>
      <c r="Y5629" s="162">
        <f>ROUND(X5629,0)</f>
        <v/>
      </c>
    </row>
    <row r="5630" ht="15.75" customHeight="1">
      <c r="B5630" s="32" t="inlineStr">
        <is>
          <t>2.23</t>
        </is>
      </c>
      <c r="C5630" s="32" t="n">
        <v>8714199</v>
      </c>
      <c r="D5630" s="59" t="inlineStr">
        <is>
          <t>CAMBIO DE BRAZO DE SUSPENSIÓN TRASERA N° 1</t>
        </is>
      </c>
      <c r="E5630" s="34" t="inlineStr">
        <is>
          <t>cambio de brazo de suspensión trasera n° 1</t>
        </is>
      </c>
      <c r="F5630" s="32" t="inlineStr">
        <is>
          <t>Unidad</t>
        </is>
      </c>
      <c r="G5630" s="35" t="inlineStr">
        <is>
          <t>suministro</t>
        </is>
      </c>
      <c r="H5630" s="159" t="n">
        <v>543771</v>
      </c>
      <c r="I5630" s="37" t="n">
        <v>158.91</v>
      </c>
      <c r="J5630" s="37" t="n">
        <v>151.76</v>
      </c>
      <c r="K5630" s="160">
        <f>H5630*(I5630/J5630)</f>
        <v/>
      </c>
      <c r="L5630" s="159" t="n">
        <v>659918.9387000001</v>
      </c>
      <c r="M5630" s="159" t="n">
        <v>640698</v>
      </c>
      <c r="N5630" s="159" t="n">
        <v>691953.84</v>
      </c>
      <c r="O5630" s="162">
        <f>MIN(K5630,L5630,M5630,N5630)</f>
        <v/>
      </c>
      <c r="P5630" s="162">
        <f>MAX(K5630,L5630,M5630,N5630)</f>
        <v/>
      </c>
      <c r="Q5630" s="162">
        <f>MEDIAN(K5630,L5630,M5630,N5630)</f>
        <v/>
      </c>
      <c r="R5630" s="162">
        <f>AVERAGE(K5630,L5630,M5630,N5630)</f>
        <v/>
      </c>
      <c r="S5630" s="162">
        <f>AVERAGE(O5630,Q5630)</f>
        <v/>
      </c>
      <c r="T5630" s="162">
        <f>AVERAGE(P5630,Q5630)</f>
        <v/>
      </c>
      <c r="U5630" s="41">
        <f>STDEVA(K5630,L5630,M5630,N5630)</f>
        <v/>
      </c>
      <c r="V5630" s="42">
        <f>U5630/Q5630</f>
        <v/>
      </c>
      <c r="W5630" s="43">
        <f>IF(X5630=O5630,"MENOR",IF(X5630=S5630,"PROM[MEN-MED]","PROMEDIO"))</f>
        <v/>
      </c>
      <c r="X5630" s="163">
        <f>IF(V5630&lt;=300%,O5630,IF(AND(V5630&gt;100%,V5630&lt;=150%),S5630,R5630))</f>
        <v/>
      </c>
      <c r="Y5630" s="162">
        <f>ROUND(X5630,0)</f>
        <v/>
      </c>
    </row>
    <row r="5631" ht="15.75" customHeight="1">
      <c r="B5631" s="32" t="inlineStr">
        <is>
          <t>2.24</t>
        </is>
      </c>
      <c r="C5631" s="32" t="n">
        <v>8714199</v>
      </c>
      <c r="D5631" s="59" t="inlineStr">
        <is>
          <t>CAMBIO DE BRAZO DE SUSPENSIÓN TRASERA N° 2</t>
        </is>
      </c>
      <c r="E5631" s="34" t="inlineStr">
        <is>
          <t>cambio de brazo de suspensión trasera n° 2</t>
        </is>
      </c>
      <c r="F5631" s="32" t="inlineStr">
        <is>
          <t>Unidad</t>
        </is>
      </c>
      <c r="G5631" s="35" t="inlineStr">
        <is>
          <t>suministro</t>
        </is>
      </c>
      <c r="H5631" s="159" t="n">
        <v>543771</v>
      </c>
      <c r="I5631" s="37" t="n">
        <v>158.91</v>
      </c>
      <c r="J5631" s="37" t="n">
        <v>151.76</v>
      </c>
      <c r="K5631" s="160">
        <f>H5631*(I5631/J5631)</f>
        <v/>
      </c>
      <c r="L5631" s="159" t="n">
        <v>659918.9387000001</v>
      </c>
      <c r="M5631" s="159" t="n">
        <v>640698</v>
      </c>
      <c r="N5631" s="159" t="n">
        <v>691953.84</v>
      </c>
      <c r="O5631" s="162">
        <f>MIN(K5631,L5631,M5631,N5631)</f>
        <v/>
      </c>
      <c r="P5631" s="162">
        <f>MAX(K5631,L5631,M5631,N5631)</f>
        <v/>
      </c>
      <c r="Q5631" s="162">
        <f>MEDIAN(K5631,L5631,M5631,N5631)</f>
        <v/>
      </c>
      <c r="R5631" s="162">
        <f>AVERAGE(K5631,L5631,M5631,N5631)</f>
        <v/>
      </c>
      <c r="S5631" s="162">
        <f>AVERAGE(O5631,Q5631)</f>
        <v/>
      </c>
      <c r="T5631" s="162">
        <f>AVERAGE(P5631,Q5631)</f>
        <v/>
      </c>
      <c r="U5631" s="41">
        <f>STDEVA(K5631,L5631,M5631,N5631)</f>
        <v/>
      </c>
      <c r="V5631" s="42">
        <f>U5631/Q5631</f>
        <v/>
      </c>
      <c r="W5631" s="43">
        <f>IF(X5631=O5631,"MENOR",IF(X5631=S5631,"PROM[MEN-MED]","PROMEDIO"))</f>
        <v/>
      </c>
      <c r="X5631" s="163">
        <f>IF(V5631&lt;=300%,O5631,IF(AND(V5631&gt;100%,V5631&lt;=150%),S5631,R5631))</f>
        <v/>
      </c>
      <c r="Y5631" s="162">
        <f>ROUND(X5631,0)</f>
        <v/>
      </c>
    </row>
    <row r="5632" ht="15.75" customHeight="1">
      <c r="B5632" s="32" t="inlineStr">
        <is>
          <t>2.25</t>
        </is>
      </c>
      <c r="C5632" s="32" t="n">
        <v>8714199</v>
      </c>
      <c r="D5632" s="59" t="inlineStr">
        <is>
          <t>CAMBIO DE BARRA ESTABILIZADORA TRASERA</t>
        </is>
      </c>
      <c r="E5632" s="34" t="inlineStr">
        <is>
          <t>cambio de barra estabilizadora trasera</t>
        </is>
      </c>
      <c r="F5632" s="32" t="inlineStr">
        <is>
          <t>Unidad</t>
        </is>
      </c>
      <c r="G5632" s="35" t="inlineStr">
        <is>
          <t>suministro</t>
        </is>
      </c>
      <c r="H5632" s="159" t="n">
        <v>543771</v>
      </c>
      <c r="I5632" s="37" t="n">
        <v>158.91</v>
      </c>
      <c r="J5632" s="37" t="n">
        <v>151.76</v>
      </c>
      <c r="K5632" s="160">
        <f>H5632*(I5632/J5632)</f>
        <v/>
      </c>
      <c r="L5632" s="159" t="n">
        <v>672733.1681</v>
      </c>
      <c r="M5632" s="159" t="n">
        <v>653139</v>
      </c>
      <c r="N5632" s="159" t="n">
        <v>705390.12</v>
      </c>
      <c r="O5632" s="162">
        <f>MIN(K5632,L5632,M5632,N5632)</f>
        <v/>
      </c>
      <c r="P5632" s="162">
        <f>MAX(K5632,L5632,M5632,N5632)</f>
        <v/>
      </c>
      <c r="Q5632" s="162">
        <f>MEDIAN(K5632,L5632,M5632,N5632)</f>
        <v/>
      </c>
      <c r="R5632" s="162">
        <f>AVERAGE(K5632,L5632,M5632,N5632)</f>
        <v/>
      </c>
      <c r="S5632" s="162">
        <f>AVERAGE(O5632,Q5632)</f>
        <v/>
      </c>
      <c r="T5632" s="162">
        <f>AVERAGE(P5632,Q5632)</f>
        <v/>
      </c>
      <c r="U5632" s="41">
        <f>STDEVA(K5632,L5632,M5632,N5632)</f>
        <v/>
      </c>
      <c r="V5632" s="42">
        <f>U5632/Q5632</f>
        <v/>
      </c>
      <c r="W5632" s="43">
        <f>IF(X5632=O5632,"MENOR",IF(X5632=S5632,"PROM[MEN-MED]","PROMEDIO"))</f>
        <v/>
      </c>
      <c r="X5632" s="163">
        <f>IF(V5632&lt;=300%,O5632,IF(AND(V5632&gt;100%,V5632&lt;=150%),S5632,R5632))</f>
        <v/>
      </c>
      <c r="Y5632" s="162">
        <f>ROUND(X5632,0)</f>
        <v/>
      </c>
    </row>
    <row r="5633" ht="15.75" customHeight="1">
      <c r="B5633" s="32" t="inlineStr">
        <is>
          <t>2.26</t>
        </is>
      </c>
      <c r="C5633" s="32" t="n">
        <v>8714199</v>
      </c>
      <c r="D5633" s="59" t="inlineStr">
        <is>
          <t>CAMBIO DE ESTABILIZADOR TRASERO IZQUIERDO</t>
        </is>
      </c>
      <c r="E5633" s="34" t="inlineStr">
        <is>
          <t>cambio de estabilizador trasero izquierdo</t>
        </is>
      </c>
      <c r="F5633" s="32" t="inlineStr">
        <is>
          <t>Unidad</t>
        </is>
      </c>
      <c r="G5633" s="35" t="inlineStr">
        <is>
          <t>suministro</t>
        </is>
      </c>
      <c r="H5633" s="159" t="n">
        <v>683953</v>
      </c>
      <c r="I5633" s="37" t="n">
        <v>158.91</v>
      </c>
      <c r="J5633" s="37" t="n">
        <v>151.76</v>
      </c>
      <c r="K5633" s="160">
        <f>H5633*(I5633/J5633)</f>
        <v/>
      </c>
      <c r="L5633" s="159" t="n">
        <v>856933.2205000001</v>
      </c>
      <c r="M5633" s="159" t="n">
        <v>831974</v>
      </c>
      <c r="N5633" s="159" t="n">
        <v>898531.92</v>
      </c>
      <c r="O5633" s="162">
        <f>MIN(K5633,L5633,M5633,N5633)</f>
        <v/>
      </c>
      <c r="P5633" s="162">
        <f>MAX(K5633,L5633,M5633,N5633)</f>
        <v/>
      </c>
      <c r="Q5633" s="162">
        <f>MEDIAN(K5633,L5633,M5633,N5633)</f>
        <v/>
      </c>
      <c r="R5633" s="162">
        <f>AVERAGE(K5633,L5633,M5633,N5633)</f>
        <v/>
      </c>
      <c r="S5633" s="162">
        <f>AVERAGE(O5633,Q5633)</f>
        <v/>
      </c>
      <c r="T5633" s="162">
        <f>AVERAGE(P5633,Q5633)</f>
        <v/>
      </c>
      <c r="U5633" s="41">
        <f>STDEVA(K5633,L5633,M5633,N5633)</f>
        <v/>
      </c>
      <c r="V5633" s="42">
        <f>U5633/Q5633</f>
        <v/>
      </c>
      <c r="W5633" s="43">
        <f>IF(X5633=O5633,"MENOR",IF(X5633=S5633,"PROM[MEN-MED]","PROMEDIO"))</f>
        <v/>
      </c>
      <c r="X5633" s="163">
        <f>IF(V5633&lt;=300%,O5633,IF(AND(V5633&gt;100%,V5633&lt;=150%),S5633,R5633))</f>
        <v/>
      </c>
      <c r="Y5633" s="162">
        <f>ROUND(X5633,0)</f>
        <v/>
      </c>
    </row>
    <row r="5634" ht="15.75" customHeight="1">
      <c r="B5634" s="32" t="inlineStr">
        <is>
          <t>2.27</t>
        </is>
      </c>
      <c r="C5634" s="32" t="n">
        <v>8714199</v>
      </c>
      <c r="D5634" s="59" t="inlineStr">
        <is>
          <t>CAMBIO DE ESTABILIZADOR TRASERO DERECHO</t>
        </is>
      </c>
      <c r="E5634" s="34" t="inlineStr">
        <is>
          <t>cambio de estabilizador trasero derecho</t>
        </is>
      </c>
      <c r="F5634" s="32" t="inlineStr">
        <is>
          <t>Unidad</t>
        </is>
      </c>
      <c r="G5634" s="35" t="inlineStr">
        <is>
          <t>suministro</t>
        </is>
      </c>
      <c r="H5634" s="159" t="n">
        <v>683953</v>
      </c>
      <c r="I5634" s="37" t="n">
        <v>158.91</v>
      </c>
      <c r="J5634" s="37" t="n">
        <v>151.76</v>
      </c>
      <c r="K5634" s="160">
        <f>H5634*(I5634/J5634)</f>
        <v/>
      </c>
      <c r="L5634" s="159" t="n">
        <v>832907.4418</v>
      </c>
      <c r="M5634" s="159" t="n">
        <v>808648</v>
      </c>
      <c r="N5634" s="159" t="n">
        <v>873339.84</v>
      </c>
      <c r="O5634" s="162">
        <f>MIN(K5634,L5634,M5634,N5634)</f>
        <v/>
      </c>
      <c r="P5634" s="162">
        <f>MAX(K5634,L5634,M5634,N5634)</f>
        <v/>
      </c>
      <c r="Q5634" s="162">
        <f>MEDIAN(K5634,L5634,M5634,N5634)</f>
        <v/>
      </c>
      <c r="R5634" s="162">
        <f>AVERAGE(K5634,L5634,M5634,N5634)</f>
        <v/>
      </c>
      <c r="S5634" s="162">
        <f>AVERAGE(O5634,Q5634)</f>
        <v/>
      </c>
      <c r="T5634" s="162">
        <f>AVERAGE(P5634,Q5634)</f>
        <v/>
      </c>
      <c r="U5634" s="41">
        <f>STDEVA(K5634,L5634,M5634,N5634)</f>
        <v/>
      </c>
      <c r="V5634" s="42">
        <f>U5634/Q5634</f>
        <v/>
      </c>
      <c r="W5634" s="43">
        <f>IF(X5634=O5634,"MENOR",IF(X5634=S5634,"PROM[MEN-MED]","PROMEDIO"))</f>
        <v/>
      </c>
      <c r="X5634" s="163">
        <f>IF(V5634&lt;=300%,O5634,IF(AND(V5634&gt;100%,V5634&lt;=150%),S5634,R5634))</f>
        <v/>
      </c>
      <c r="Y5634" s="162">
        <f>ROUND(X5634,0)</f>
        <v/>
      </c>
    </row>
    <row r="5635" ht="15.75" customHeight="1">
      <c r="B5635" s="32" t="inlineStr">
        <is>
          <t>2.28</t>
        </is>
      </c>
      <c r="C5635" s="32" t="n">
        <v>8714199</v>
      </c>
      <c r="D5635" s="59" t="inlineStr">
        <is>
          <t>CAMBIO DE BRAZO DE CONTROL TRASERO IZQUIERDO</t>
        </is>
      </c>
      <c r="E5635" s="34" t="inlineStr">
        <is>
          <t>cambio de brazo de control trasero izquierdo</t>
        </is>
      </c>
      <c r="F5635" s="32" t="inlineStr">
        <is>
          <t>Unidad</t>
        </is>
      </c>
      <c r="G5635" s="35" t="inlineStr">
        <is>
          <t>suministro</t>
        </is>
      </c>
      <c r="H5635" s="159" t="n">
        <v>820743</v>
      </c>
      <c r="I5635" s="37" t="n">
        <v>158.91</v>
      </c>
      <c r="J5635" s="37" t="n">
        <v>151.76</v>
      </c>
      <c r="K5635" s="160">
        <f>H5635*(I5635/J5635)</f>
        <v/>
      </c>
      <c r="L5635" s="159" t="n">
        <v>1018710.1743</v>
      </c>
      <c r="M5635" s="159" t="n">
        <v>989039</v>
      </c>
      <c r="N5635" s="159" t="n">
        <v>1068162.12</v>
      </c>
      <c r="O5635" s="162">
        <f>MIN(K5635,L5635,M5635,N5635)</f>
        <v/>
      </c>
      <c r="P5635" s="162">
        <f>MAX(K5635,L5635,M5635,N5635)</f>
        <v/>
      </c>
      <c r="Q5635" s="162">
        <f>MEDIAN(K5635,L5635,M5635,N5635)</f>
        <v/>
      </c>
      <c r="R5635" s="162">
        <f>AVERAGE(K5635,L5635,M5635,N5635)</f>
        <v/>
      </c>
      <c r="S5635" s="162">
        <f>AVERAGE(O5635,Q5635)</f>
        <v/>
      </c>
      <c r="T5635" s="162">
        <f>AVERAGE(P5635,Q5635)</f>
        <v/>
      </c>
      <c r="U5635" s="41">
        <f>STDEVA(K5635,L5635,M5635,N5635)</f>
        <v/>
      </c>
      <c r="V5635" s="42">
        <f>U5635/Q5635</f>
        <v/>
      </c>
      <c r="W5635" s="43">
        <f>IF(X5635=O5635,"MENOR",IF(X5635=S5635,"PROM[MEN-MED]","PROMEDIO"))</f>
        <v/>
      </c>
      <c r="X5635" s="163">
        <f>IF(V5635&lt;=300%,O5635,IF(AND(V5635&gt;100%,V5635&lt;=150%),S5635,R5635))</f>
        <v/>
      </c>
      <c r="Y5635" s="162">
        <f>ROUND(X5635,0)</f>
        <v/>
      </c>
    </row>
    <row r="5636" ht="15.75" customHeight="1">
      <c r="B5636" s="32" t="inlineStr">
        <is>
          <t>2.29</t>
        </is>
      </c>
      <c r="C5636" s="32" t="n">
        <v>8714199</v>
      </c>
      <c r="D5636" s="59" t="inlineStr">
        <is>
          <t>CAMBIO DE BRAZO DE CONTROL TRASERODERECHO</t>
        </is>
      </c>
      <c r="E5636" s="34" t="inlineStr">
        <is>
          <t>cambio de brazo de control traseroderecho</t>
        </is>
      </c>
      <c r="F5636" s="32" t="inlineStr">
        <is>
          <t>Unidad</t>
        </is>
      </c>
      <c r="G5636" s="35" t="inlineStr">
        <is>
          <t>suministro</t>
        </is>
      </c>
      <c r="H5636" s="159" t="n">
        <v>820743</v>
      </c>
      <c r="I5636" s="37" t="n">
        <v>158.91</v>
      </c>
      <c r="J5636" s="37" t="n">
        <v>151.76</v>
      </c>
      <c r="K5636" s="160">
        <f>H5636*(I5636/J5636)</f>
        <v/>
      </c>
      <c r="L5636" s="159" t="n">
        <v>1028320.0669</v>
      </c>
      <c r="M5636" s="159" t="n">
        <v>998369</v>
      </c>
      <c r="N5636" s="159" t="n">
        <v>1078238.52</v>
      </c>
      <c r="O5636" s="162">
        <f>MIN(K5636,L5636,M5636,N5636)</f>
        <v/>
      </c>
      <c r="P5636" s="162">
        <f>MAX(K5636,L5636,M5636,N5636)</f>
        <v/>
      </c>
      <c r="Q5636" s="162">
        <f>MEDIAN(K5636,L5636,M5636,N5636)</f>
        <v/>
      </c>
      <c r="R5636" s="162">
        <f>AVERAGE(K5636,L5636,M5636,N5636)</f>
        <v/>
      </c>
      <c r="S5636" s="162">
        <f>AVERAGE(O5636,Q5636)</f>
        <v/>
      </c>
      <c r="T5636" s="162">
        <f>AVERAGE(P5636,Q5636)</f>
        <v/>
      </c>
      <c r="U5636" s="41">
        <f>STDEVA(K5636,L5636,M5636,N5636)</f>
        <v/>
      </c>
      <c r="V5636" s="42">
        <f>U5636/Q5636</f>
        <v/>
      </c>
      <c r="W5636" s="43">
        <f>IF(X5636=O5636,"MENOR",IF(X5636=S5636,"PROM[MEN-MED]","PROMEDIO"))</f>
        <v/>
      </c>
      <c r="X5636" s="163">
        <f>IF(V5636&lt;=300%,O5636,IF(AND(V5636&gt;100%,V5636&lt;=150%),S5636,R5636))</f>
        <v/>
      </c>
      <c r="Y5636" s="162">
        <f>ROUND(X5636,0)</f>
        <v/>
      </c>
    </row>
    <row r="5637" ht="15.75" customHeight="1">
      <c r="B5637" s="26" t="inlineStr">
        <is>
          <t>3.</t>
        </is>
      </c>
      <c r="C5637" s="142" t="inlineStr">
        <is>
          <t>SISTEMA DE DIRECCIÓN</t>
        </is>
      </c>
      <c r="H5637" s="157" t="n"/>
      <c r="I5637" s="29" t="n"/>
      <c r="J5637" s="29" t="n"/>
      <c r="K5637" s="157" t="n"/>
      <c r="L5637" s="157" t="n"/>
      <c r="M5637" s="157" t="n"/>
      <c r="N5637" s="157" t="n"/>
      <c r="O5637" s="29" t="n"/>
      <c r="P5637" s="29" t="n"/>
      <c r="Q5637" s="29" t="n"/>
      <c r="R5637" s="29" t="n"/>
      <c r="S5637" s="29" t="n"/>
      <c r="T5637" s="29" t="n"/>
      <c r="U5637" s="29" t="n"/>
      <c r="V5637" s="75" t="n"/>
      <c r="W5637" s="29" t="n"/>
      <c r="X5637" s="29" t="n"/>
      <c r="Y5637" s="29" t="n"/>
    </row>
    <row r="5638" ht="15.75" customHeight="1">
      <c r="B5638" s="32" t="inlineStr">
        <is>
          <t>3.1</t>
        </is>
      </c>
      <c r="C5638" s="32" t="n">
        <v>8714199</v>
      </c>
      <c r="D5638" s="58" t="inlineStr">
        <is>
          <t>CAMBIO DE COLUMNA DE DIRECCIÓN</t>
        </is>
      </c>
      <c r="E5638" s="56" t="inlineStr">
        <is>
          <t>cambio de columna de dirección</t>
        </is>
      </c>
      <c r="F5638" s="32" t="inlineStr">
        <is>
          <t>Unidad</t>
        </is>
      </c>
      <c r="G5638" s="35" t="inlineStr">
        <is>
          <t>suministro</t>
        </is>
      </c>
      <c r="H5638" s="159" t="n">
        <v>957534</v>
      </c>
      <c r="I5638" s="37" t="n">
        <v>158.91</v>
      </c>
      <c r="J5638" s="37" t="n">
        <v>151.76</v>
      </c>
      <c r="K5638" s="160">
        <f>H5638*(I5638/J5638)</f>
        <v/>
      </c>
      <c r="L5638" s="159" t="n">
        <v>1199706.9252</v>
      </c>
      <c r="M5638" s="159" t="n">
        <v>1164764</v>
      </c>
      <c r="N5638" s="159" t="n">
        <v>1257945.12</v>
      </c>
      <c r="O5638" s="162">
        <f>MIN(K5638,L5638,M5638,N5638)</f>
        <v/>
      </c>
      <c r="P5638" s="162">
        <f>MAX(K5638,L5638,M5638,N5638)</f>
        <v/>
      </c>
      <c r="Q5638" s="162">
        <f>MEDIAN(K5638,L5638,M5638,N5638)</f>
        <v/>
      </c>
      <c r="R5638" s="162">
        <f>AVERAGE(K5638,L5638,M5638,N5638)</f>
        <v/>
      </c>
      <c r="S5638" s="162">
        <f>AVERAGE(O5638,Q5638)</f>
        <v/>
      </c>
      <c r="T5638" s="162">
        <f>AVERAGE(P5638,Q5638)</f>
        <v/>
      </c>
      <c r="U5638" s="41">
        <f>STDEVA(K5638,L5638,M5638,N5638)</f>
        <v/>
      </c>
      <c r="V5638" s="42">
        <f>U5638/Q5638</f>
        <v/>
      </c>
      <c r="W5638" s="43">
        <f>IF(X5638=O5638,"MENOR",IF(X5638=S5638,"PROM[MEN-MED]","PROMEDIO"))</f>
        <v/>
      </c>
      <c r="X5638" s="163">
        <f>IF(V5638&lt;=300%,O5638,IF(AND(V5638&gt;100%,V5638&lt;=150%),S5638,R5638))</f>
        <v/>
      </c>
      <c r="Y5638" s="162">
        <f>ROUND(X5638,0)</f>
        <v/>
      </c>
    </row>
    <row r="5639" ht="15.75" customHeight="1">
      <c r="B5639" s="32" t="inlineStr">
        <is>
          <t>3.2</t>
        </is>
      </c>
      <c r="C5639" s="32" t="n">
        <v>8714199</v>
      </c>
      <c r="D5639" s="58" t="inlineStr">
        <is>
          <t>CAMBIO DE EJE INTERMEDIO DE DIRECCIÓN N° 2</t>
        </is>
      </c>
      <c r="E5639" s="56" t="inlineStr">
        <is>
          <t>cambio de eje intermedio de dirección n° 2</t>
        </is>
      </c>
      <c r="F5639" s="32" t="inlineStr">
        <is>
          <t>Unidad</t>
        </is>
      </c>
      <c r="G5639" s="35" t="inlineStr">
        <is>
          <t>suministro</t>
        </is>
      </c>
      <c r="H5639" s="159" t="n">
        <v>957534</v>
      </c>
      <c r="I5639" s="37" t="n">
        <v>158.91</v>
      </c>
      <c r="J5639" s="37" t="n">
        <v>151.76</v>
      </c>
      <c r="K5639" s="160">
        <f>H5639*(I5639/J5639)</f>
        <v/>
      </c>
      <c r="L5639" s="159" t="n">
        <v>1188494.3406</v>
      </c>
      <c r="M5639" s="159" t="n">
        <v>1153878</v>
      </c>
      <c r="N5639" s="159" t="n">
        <v>1246188.24</v>
      </c>
      <c r="O5639" s="162">
        <f>MIN(K5639,L5639,M5639,N5639)</f>
        <v/>
      </c>
      <c r="P5639" s="162">
        <f>MAX(K5639,L5639,M5639,N5639)</f>
        <v/>
      </c>
      <c r="Q5639" s="162">
        <f>MEDIAN(K5639,L5639,M5639,N5639)</f>
        <v/>
      </c>
      <c r="R5639" s="162">
        <f>AVERAGE(K5639,L5639,M5639,N5639)</f>
        <v/>
      </c>
      <c r="S5639" s="162">
        <f>AVERAGE(O5639,Q5639)</f>
        <v/>
      </c>
      <c r="T5639" s="162">
        <f>AVERAGE(P5639,Q5639)</f>
        <v/>
      </c>
      <c r="U5639" s="41">
        <f>STDEVA(K5639,L5639,M5639,N5639)</f>
        <v/>
      </c>
      <c r="V5639" s="42">
        <f>U5639/Q5639</f>
        <v/>
      </c>
      <c r="W5639" s="43">
        <f>IF(X5639=O5639,"MENOR",IF(X5639=S5639,"PROM[MEN-MED]","PROMEDIO"))</f>
        <v/>
      </c>
      <c r="X5639" s="163">
        <f>IF(V5639&lt;=300%,O5639,IF(AND(V5639&gt;100%,V5639&lt;=150%),S5639,R5639))</f>
        <v/>
      </c>
      <c r="Y5639" s="162">
        <f>ROUND(X5639,0)</f>
        <v/>
      </c>
    </row>
    <row r="5640" ht="15.75" customHeight="1">
      <c r="B5640" s="32" t="inlineStr">
        <is>
          <t>3.3</t>
        </is>
      </c>
      <c r="C5640" s="32" t="n">
        <v>8714199</v>
      </c>
      <c r="D5640" s="58" t="inlineStr">
        <is>
          <t>CAMBIO DE CUBIERTA SUPERIOR DE LA COLUMNA DE DIRECCIÓN</t>
        </is>
      </c>
      <c r="E5640" s="56" t="inlineStr">
        <is>
          <t>cambio de cubierta superior de la columna de dirección</t>
        </is>
      </c>
      <c r="F5640" s="32" t="inlineStr">
        <is>
          <t>Unidad</t>
        </is>
      </c>
      <c r="G5640" s="35" t="inlineStr">
        <is>
          <t>suministro</t>
        </is>
      </c>
      <c r="H5640" s="159" t="n">
        <v>957534</v>
      </c>
      <c r="I5640" s="37" t="n">
        <v>158.91</v>
      </c>
      <c r="J5640" s="37" t="n">
        <v>151.76</v>
      </c>
      <c r="K5640" s="160">
        <f>H5640*(I5640/J5640)</f>
        <v/>
      </c>
      <c r="L5640" s="159" t="n">
        <v>1166070.2067</v>
      </c>
      <c r="M5640" s="159" t="n">
        <v>1132107</v>
      </c>
      <c r="N5640" s="159" t="n">
        <v>1222675.56</v>
      </c>
      <c r="O5640" s="162">
        <f>MIN(K5640,L5640,M5640,N5640)</f>
        <v/>
      </c>
      <c r="P5640" s="162">
        <f>MAX(K5640,L5640,M5640,N5640)</f>
        <v/>
      </c>
      <c r="Q5640" s="162">
        <f>MEDIAN(K5640,L5640,M5640,N5640)</f>
        <v/>
      </c>
      <c r="R5640" s="162">
        <f>AVERAGE(K5640,L5640,M5640,N5640)</f>
        <v/>
      </c>
      <c r="S5640" s="162">
        <f>AVERAGE(O5640,Q5640)</f>
        <v/>
      </c>
      <c r="T5640" s="162">
        <f>AVERAGE(P5640,Q5640)</f>
        <v/>
      </c>
      <c r="U5640" s="41">
        <f>STDEVA(K5640,L5640,M5640,N5640)</f>
        <v/>
      </c>
      <c r="V5640" s="42">
        <f>U5640/Q5640</f>
        <v/>
      </c>
      <c r="W5640" s="43">
        <f>IF(X5640=O5640,"MENOR",IF(X5640=S5640,"PROM[MEN-MED]","PROMEDIO"))</f>
        <v/>
      </c>
      <c r="X5640" s="163">
        <f>IF(V5640&lt;=300%,O5640,IF(AND(V5640&gt;100%,V5640&lt;=150%),S5640,R5640))</f>
        <v/>
      </c>
      <c r="Y5640" s="162">
        <f>ROUND(X5640,0)</f>
        <v/>
      </c>
    </row>
    <row r="5641" ht="15.75" customHeight="1">
      <c r="B5641" s="32" t="inlineStr">
        <is>
          <t>3.4</t>
        </is>
      </c>
      <c r="C5641" s="32" t="n">
        <v>8714199</v>
      </c>
      <c r="D5641" s="58" t="inlineStr">
        <is>
          <t>CAMBIO DE CUBIERTA INFERIOR DE LA COLUMNA DE DIRECCIÓN</t>
        </is>
      </c>
      <c r="E5641" s="56" t="inlineStr">
        <is>
          <t>cambio de cubierta inferior de la columna de dirección</t>
        </is>
      </c>
      <c r="F5641" s="32" t="inlineStr">
        <is>
          <t>Unidad</t>
        </is>
      </c>
      <c r="G5641" s="35" t="inlineStr">
        <is>
          <t>suministro</t>
        </is>
      </c>
      <c r="H5641" s="159" t="n">
        <v>957534</v>
      </c>
      <c r="I5641" s="37" t="n">
        <v>158.91</v>
      </c>
      <c r="J5641" s="37" t="n">
        <v>151.76</v>
      </c>
      <c r="K5641" s="160">
        <f>H5641*(I5641/J5641)</f>
        <v/>
      </c>
      <c r="L5641" s="159" t="n">
        <v>1166070.2067</v>
      </c>
      <c r="M5641" s="159" t="n">
        <v>1132107</v>
      </c>
      <c r="N5641" s="159" t="n">
        <v>1222675.56</v>
      </c>
      <c r="O5641" s="162">
        <f>MIN(K5641,L5641,M5641,N5641)</f>
        <v/>
      </c>
      <c r="P5641" s="162">
        <f>MAX(K5641,L5641,M5641,N5641)</f>
        <v/>
      </c>
      <c r="Q5641" s="162">
        <f>MEDIAN(K5641,L5641,M5641,N5641)</f>
        <v/>
      </c>
      <c r="R5641" s="162">
        <f>AVERAGE(K5641,L5641,M5641,N5641)</f>
        <v/>
      </c>
      <c r="S5641" s="162">
        <f>AVERAGE(O5641,Q5641)</f>
        <v/>
      </c>
      <c r="T5641" s="162">
        <f>AVERAGE(P5641,Q5641)</f>
        <v/>
      </c>
      <c r="U5641" s="41">
        <f>STDEVA(K5641,L5641,M5641,N5641)</f>
        <v/>
      </c>
      <c r="V5641" s="42">
        <f>U5641/Q5641</f>
        <v/>
      </c>
      <c r="W5641" s="43">
        <f>IF(X5641=O5641,"MENOR",IF(X5641=S5641,"PROM[MEN-MED]","PROMEDIO"))</f>
        <v/>
      </c>
      <c r="X5641" s="163">
        <f>IF(V5641&lt;=300%,O5641,IF(AND(V5641&gt;100%,V5641&lt;=150%),S5641,R5641))</f>
        <v/>
      </c>
      <c r="Y5641" s="162">
        <f>ROUND(X5641,0)</f>
        <v/>
      </c>
    </row>
    <row r="5642" ht="15.75" customHeight="1">
      <c r="B5642" s="32" t="inlineStr">
        <is>
          <t>3.5</t>
        </is>
      </c>
      <c r="C5642" s="32" t="n">
        <v>8714199</v>
      </c>
      <c r="D5642" s="58" t="inlineStr">
        <is>
          <t>CAMBIO DE VOLANTE</t>
        </is>
      </c>
      <c r="E5642" s="56" t="inlineStr">
        <is>
          <t>cambio de volante</t>
        </is>
      </c>
      <c r="F5642" s="32" t="inlineStr">
        <is>
          <t>Unidad</t>
        </is>
      </c>
      <c r="G5642" s="35" t="inlineStr">
        <is>
          <t>suministro</t>
        </is>
      </c>
      <c r="H5642" s="159" t="n">
        <v>683953</v>
      </c>
      <c r="I5642" s="37" t="n">
        <v>158.91</v>
      </c>
      <c r="J5642" s="37" t="n">
        <v>151.76</v>
      </c>
      <c r="K5642" s="160">
        <f>H5642*(I5642/J5642)</f>
        <v/>
      </c>
      <c r="L5642" s="159" t="n">
        <v>856933.2205000001</v>
      </c>
      <c r="M5642" s="159" t="n">
        <v>831974</v>
      </c>
      <c r="N5642" s="159" t="n">
        <v>898531.92</v>
      </c>
      <c r="O5642" s="162">
        <f>MIN(K5642,L5642,M5642,N5642)</f>
        <v/>
      </c>
      <c r="P5642" s="162">
        <f>MAX(K5642,L5642,M5642,N5642)</f>
        <v/>
      </c>
      <c r="Q5642" s="162">
        <f>MEDIAN(K5642,L5642,M5642,N5642)</f>
        <v/>
      </c>
      <c r="R5642" s="162">
        <f>AVERAGE(K5642,L5642,M5642,N5642)</f>
        <v/>
      </c>
      <c r="S5642" s="162">
        <f>AVERAGE(O5642,Q5642)</f>
        <v/>
      </c>
      <c r="T5642" s="162">
        <f>AVERAGE(P5642,Q5642)</f>
        <v/>
      </c>
      <c r="U5642" s="41">
        <f>STDEVA(K5642,L5642,M5642,N5642)</f>
        <v/>
      </c>
      <c r="V5642" s="42">
        <f>U5642/Q5642</f>
        <v/>
      </c>
      <c r="W5642" s="43">
        <f>IF(X5642=O5642,"MENOR",IF(X5642=S5642,"PROM[MEN-MED]","PROMEDIO"))</f>
        <v/>
      </c>
      <c r="X5642" s="163">
        <f>IF(V5642&lt;=300%,O5642,IF(AND(V5642&gt;100%,V5642&lt;=150%),S5642,R5642))</f>
        <v/>
      </c>
      <c r="Y5642" s="162">
        <f>ROUND(X5642,0)</f>
        <v/>
      </c>
    </row>
    <row r="5643" ht="15.75" customHeight="1">
      <c r="B5643" s="32" t="inlineStr">
        <is>
          <t>3.6</t>
        </is>
      </c>
      <c r="C5643" s="32" t="n">
        <v>8714199</v>
      </c>
      <c r="D5643" s="58" t="inlineStr">
        <is>
          <t>CAMBIO DE BOTÓN DEL CLAXON</t>
        </is>
      </c>
      <c r="E5643" s="56" t="inlineStr">
        <is>
          <t>cambio de botón del claxon</t>
        </is>
      </c>
      <c r="F5643" s="32" t="inlineStr">
        <is>
          <t>Unidad</t>
        </is>
      </c>
      <c r="G5643" s="35" t="inlineStr">
        <is>
          <t>suministro</t>
        </is>
      </c>
      <c r="H5643" s="159" t="n">
        <v>134530</v>
      </c>
      <c r="I5643" s="37" t="n">
        <v>158.91</v>
      </c>
      <c r="J5643" s="37" t="n">
        <v>151.76</v>
      </c>
      <c r="K5643" s="160">
        <f>H5643*(I5643/J5643)</f>
        <v/>
      </c>
      <c r="L5643" s="159" t="n">
        <v>171386.8464</v>
      </c>
      <c r="M5643" s="159" t="n">
        <v>166395</v>
      </c>
      <c r="N5643" s="159" t="n">
        <v>179706.6</v>
      </c>
      <c r="O5643" s="162">
        <f>MIN(K5643,L5643,M5643,N5643)</f>
        <v/>
      </c>
      <c r="P5643" s="162">
        <f>MAX(K5643,L5643,M5643,N5643)</f>
        <v/>
      </c>
      <c r="Q5643" s="162">
        <f>MEDIAN(K5643,L5643,M5643,N5643)</f>
        <v/>
      </c>
      <c r="R5643" s="162">
        <f>AVERAGE(K5643,L5643,M5643,N5643)</f>
        <v/>
      </c>
      <c r="S5643" s="162">
        <f>AVERAGE(O5643,Q5643)</f>
        <v/>
      </c>
      <c r="T5643" s="162">
        <f>AVERAGE(P5643,Q5643)</f>
        <v/>
      </c>
      <c r="U5643" s="41">
        <f>STDEVA(K5643,L5643,M5643,N5643)</f>
        <v/>
      </c>
      <c r="V5643" s="42">
        <f>U5643/Q5643</f>
        <v/>
      </c>
      <c r="W5643" s="43">
        <f>IF(X5643=O5643,"MENOR",IF(X5643=S5643,"PROM[MEN-MED]","PROMEDIO"))</f>
        <v/>
      </c>
      <c r="X5643" s="163">
        <f>IF(V5643&lt;=300%,O5643,IF(AND(V5643&gt;100%,V5643&lt;=150%),S5643,R5643))</f>
        <v/>
      </c>
      <c r="Y5643" s="162">
        <f>ROUND(X5643,0)</f>
        <v/>
      </c>
    </row>
    <row r="5644" ht="15.75" customHeight="1">
      <c r="B5644" s="32" t="inlineStr">
        <is>
          <t>3.7</t>
        </is>
      </c>
      <c r="C5644" s="32" t="n">
        <v>8714199</v>
      </c>
      <c r="D5644" s="58" t="inlineStr">
        <is>
          <t>CAMBIO DE BOBINA DE LA LLAVE TRANSMISORA</t>
        </is>
      </c>
      <c r="E5644" s="56" t="inlineStr">
        <is>
          <t>cambio de bobina de la llave transmisora</t>
        </is>
      </c>
      <c r="F5644" s="32" t="inlineStr">
        <is>
          <t>Unidad</t>
        </is>
      </c>
      <c r="G5644" s="35" t="inlineStr">
        <is>
          <t>suministro</t>
        </is>
      </c>
      <c r="H5644" s="159" t="n">
        <v>948490</v>
      </c>
      <c r="I5644" s="37" t="n">
        <v>158.91</v>
      </c>
      <c r="J5644" s="37" t="n">
        <v>151.76</v>
      </c>
      <c r="K5644" s="160">
        <f>H5644*(I5644/J5644)</f>
        <v/>
      </c>
      <c r="L5644" s="159" t="n">
        <v>1177282.7913</v>
      </c>
      <c r="M5644" s="159" t="n">
        <v>1142993</v>
      </c>
      <c r="N5644" s="159" t="n">
        <v>1234432.44</v>
      </c>
      <c r="O5644" s="162">
        <f>MIN(K5644,L5644,M5644,N5644)</f>
        <v/>
      </c>
      <c r="P5644" s="162">
        <f>MAX(K5644,L5644,M5644,N5644)</f>
        <v/>
      </c>
      <c r="Q5644" s="162">
        <f>MEDIAN(K5644,L5644,M5644,N5644)</f>
        <v/>
      </c>
      <c r="R5644" s="162">
        <f>AVERAGE(K5644,L5644,M5644,N5644)</f>
        <v/>
      </c>
      <c r="S5644" s="162">
        <f>AVERAGE(O5644,Q5644)</f>
        <v/>
      </c>
      <c r="T5644" s="162">
        <f>AVERAGE(P5644,Q5644)</f>
        <v/>
      </c>
      <c r="U5644" s="41">
        <f>STDEVA(K5644,L5644,M5644,N5644)</f>
        <v/>
      </c>
      <c r="V5644" s="42">
        <f>U5644/Q5644</f>
        <v/>
      </c>
      <c r="W5644" s="43">
        <f>IF(X5644=O5644,"MENOR",IF(X5644=S5644,"PROM[MEN-MED]","PROMEDIO"))</f>
        <v/>
      </c>
      <c r="X5644" s="163">
        <f>IF(V5644&lt;=300%,O5644,IF(AND(V5644&gt;100%,V5644&lt;=150%),S5644,R5644))</f>
        <v/>
      </c>
      <c r="Y5644" s="162">
        <f>ROUND(X5644,0)</f>
        <v/>
      </c>
    </row>
    <row r="5645" ht="15.75" customHeight="1">
      <c r="B5645" s="32" t="inlineStr">
        <is>
          <t>3.8</t>
        </is>
      </c>
      <c r="C5645" s="32" t="n">
        <v>8714199</v>
      </c>
      <c r="D5645" s="58" t="inlineStr">
        <is>
          <t>CAMBIO DE CONJUNTO DEL INTERRUPTOR DE LA ALMOHADILLA DEL VOLANTE</t>
        </is>
      </c>
      <c r="E5645" s="56" t="inlineStr">
        <is>
          <t>cambio de conjunto del interruptor de la almohadilla del volante</t>
        </is>
      </c>
      <c r="F5645" s="32" t="inlineStr">
        <is>
          <t>Unidad</t>
        </is>
      </c>
      <c r="G5645" s="35" t="inlineStr">
        <is>
          <t>suministro</t>
        </is>
      </c>
      <c r="H5645" s="159" t="n">
        <v>676039</v>
      </c>
      <c r="I5645" s="37" t="n">
        <v>158.91</v>
      </c>
      <c r="J5645" s="37" t="n">
        <v>151.76</v>
      </c>
      <c r="K5645" s="160">
        <f>H5645*(I5645/J5645)</f>
        <v/>
      </c>
      <c r="L5645" s="159" t="n">
        <v>824898.1587</v>
      </c>
      <c r="M5645" s="159" t="n">
        <v>800872</v>
      </c>
      <c r="N5645" s="159" t="n">
        <v>864941.76</v>
      </c>
      <c r="O5645" s="162">
        <f>MIN(K5645,L5645,M5645,N5645)</f>
        <v/>
      </c>
      <c r="P5645" s="162">
        <f>MAX(K5645,L5645,M5645,N5645)</f>
        <v/>
      </c>
      <c r="Q5645" s="162">
        <f>MEDIAN(K5645,L5645,M5645,N5645)</f>
        <v/>
      </c>
      <c r="R5645" s="162">
        <f>AVERAGE(K5645,L5645,M5645,N5645)</f>
        <v/>
      </c>
      <c r="S5645" s="162">
        <f>AVERAGE(O5645,Q5645)</f>
        <v/>
      </c>
      <c r="T5645" s="162">
        <f>AVERAGE(P5645,Q5645)</f>
        <v/>
      </c>
      <c r="U5645" s="41">
        <f>STDEVA(K5645,L5645,M5645,N5645)</f>
        <v/>
      </c>
      <c r="V5645" s="42">
        <f>U5645/Q5645</f>
        <v/>
      </c>
      <c r="W5645" s="43">
        <f>IF(X5645=O5645,"MENOR",IF(X5645=S5645,"PROM[MEN-MED]","PROMEDIO"))</f>
        <v/>
      </c>
      <c r="X5645" s="163">
        <f>IF(V5645&lt;=300%,O5645,IF(AND(V5645&gt;100%,V5645&lt;=150%),S5645,R5645))</f>
        <v/>
      </c>
      <c r="Y5645" s="162">
        <f>ROUND(X5645,0)</f>
        <v/>
      </c>
    </row>
    <row r="5646" ht="15.75" customHeight="1">
      <c r="B5646" s="32" t="inlineStr">
        <is>
          <t>3.9</t>
        </is>
      </c>
      <c r="C5646" s="32" t="n">
        <v>8714199</v>
      </c>
      <c r="D5646" s="70" t="inlineStr">
        <is>
          <t xml:space="preserve">CAMBIO DE  BARRA DE ACOPLAMIENTO DERCHA </t>
        </is>
      </c>
      <c r="E5646" s="56" t="inlineStr">
        <is>
          <t xml:space="preserve">cambio de  barra de acoplamiento dercha </t>
        </is>
      </c>
      <c r="F5646" s="32" t="inlineStr">
        <is>
          <t>Unidad</t>
        </is>
      </c>
      <c r="G5646" s="35" t="inlineStr">
        <is>
          <t>suministro</t>
        </is>
      </c>
      <c r="H5646" s="159" t="n">
        <v>676039</v>
      </c>
      <c r="I5646" s="37" t="n">
        <v>158.91</v>
      </c>
      <c r="J5646" s="37" t="n">
        <v>151.76</v>
      </c>
      <c r="K5646" s="160">
        <f>H5646*(I5646/J5646)</f>
        <v/>
      </c>
      <c r="L5646" s="159" t="n">
        <v>824898.1587</v>
      </c>
      <c r="M5646" s="159" t="n">
        <v>800872</v>
      </c>
      <c r="N5646" s="159" t="n">
        <v>864941.76</v>
      </c>
      <c r="O5646" s="162">
        <f>MIN(K5646,L5646,M5646,N5646)</f>
        <v/>
      </c>
      <c r="P5646" s="162">
        <f>MAX(K5646,L5646,M5646,N5646)</f>
        <v/>
      </c>
      <c r="Q5646" s="162">
        <f>MEDIAN(K5646,L5646,M5646,N5646)</f>
        <v/>
      </c>
      <c r="R5646" s="162">
        <f>AVERAGE(K5646,L5646,M5646,N5646)</f>
        <v/>
      </c>
      <c r="S5646" s="162">
        <f>AVERAGE(O5646,Q5646)</f>
        <v/>
      </c>
      <c r="T5646" s="162">
        <f>AVERAGE(P5646,Q5646)</f>
        <v/>
      </c>
      <c r="U5646" s="41">
        <f>STDEVA(K5646,L5646,M5646,N5646)</f>
        <v/>
      </c>
      <c r="V5646" s="42">
        <f>U5646/Q5646</f>
        <v/>
      </c>
      <c r="W5646" s="43">
        <f>IF(X5646=O5646,"MENOR",IF(X5646=S5646,"PROM[MEN-MED]","PROMEDIO"))</f>
        <v/>
      </c>
      <c r="X5646" s="163">
        <f>IF(V5646&lt;=300%,O5646,IF(AND(V5646&gt;100%,V5646&lt;=150%),S5646,R5646))</f>
        <v/>
      </c>
      <c r="Y5646" s="162">
        <f>ROUND(X5646,0)</f>
        <v/>
      </c>
    </row>
    <row r="5647" ht="15.75" customHeight="1">
      <c r="B5647" s="32" t="inlineStr">
        <is>
          <t>3.10</t>
        </is>
      </c>
      <c r="C5647" s="32" t="n">
        <v>8714199</v>
      </c>
      <c r="D5647" s="70" t="inlineStr">
        <is>
          <t>CAMBIO DE  BARRA DE ACOPLAMIENTO  IZQUIERDA</t>
        </is>
      </c>
      <c r="E5647" s="56" t="inlineStr">
        <is>
          <t>cambio de  barra de acoplamiento  izquierda</t>
        </is>
      </c>
      <c r="F5647" s="32" t="inlineStr">
        <is>
          <t>Unidad</t>
        </is>
      </c>
      <c r="G5647" s="35" t="inlineStr">
        <is>
          <t>suministro</t>
        </is>
      </c>
      <c r="H5647" s="159" t="n">
        <v>676039</v>
      </c>
      <c r="I5647" s="37" t="n">
        <v>158.91</v>
      </c>
      <c r="J5647" s="37" t="n">
        <v>151.76</v>
      </c>
      <c r="K5647" s="160">
        <f>H5647*(I5647/J5647)</f>
        <v/>
      </c>
      <c r="L5647" s="159" t="n">
        <v>856933.2205000001</v>
      </c>
      <c r="M5647" s="159" t="n">
        <v>831974</v>
      </c>
      <c r="N5647" s="159" t="n">
        <v>898531.92</v>
      </c>
      <c r="O5647" s="162">
        <f>MIN(K5647,L5647,M5647,N5647)</f>
        <v/>
      </c>
      <c r="P5647" s="162">
        <f>MAX(K5647,L5647,M5647,N5647)</f>
        <v/>
      </c>
      <c r="Q5647" s="162">
        <f>MEDIAN(K5647,L5647,M5647,N5647)</f>
        <v/>
      </c>
      <c r="R5647" s="162">
        <f>AVERAGE(K5647,L5647,M5647,N5647)</f>
        <v/>
      </c>
      <c r="S5647" s="162">
        <f>AVERAGE(O5647,Q5647)</f>
        <v/>
      </c>
      <c r="T5647" s="162">
        <f>AVERAGE(P5647,Q5647)</f>
        <v/>
      </c>
      <c r="U5647" s="41">
        <f>STDEVA(K5647,L5647,M5647,N5647)</f>
        <v/>
      </c>
      <c r="V5647" s="42">
        <f>U5647/Q5647</f>
        <v/>
      </c>
      <c r="W5647" s="43">
        <f>IF(X5647=O5647,"MENOR",IF(X5647=S5647,"PROM[MEN-MED]","PROMEDIO"))</f>
        <v/>
      </c>
      <c r="X5647" s="163">
        <f>IF(V5647&lt;=300%,O5647,IF(AND(V5647&gt;100%,V5647&lt;=150%),S5647,R5647))</f>
        <v/>
      </c>
      <c r="Y5647" s="162">
        <f>ROUND(X5647,0)</f>
        <v/>
      </c>
    </row>
    <row r="5648" ht="15.75" customHeight="1">
      <c r="B5648" s="32" t="inlineStr">
        <is>
          <t>3.11</t>
        </is>
      </c>
      <c r="C5648" s="32" t="n">
        <v>8714199</v>
      </c>
      <c r="D5648" s="58" t="inlineStr">
        <is>
          <t>CAMBIO DE ARTICULACIÓN DE LA DIRECCIÓN</t>
        </is>
      </c>
      <c r="E5648" s="56" t="inlineStr">
        <is>
          <t>cambio de articulación de la dirección</t>
        </is>
      </c>
      <c r="F5648" s="32" t="inlineStr">
        <is>
          <t>Unidad</t>
        </is>
      </c>
      <c r="G5648" s="35" t="inlineStr">
        <is>
          <t>suministro</t>
        </is>
      </c>
      <c r="H5648" s="159" t="n">
        <v>955273</v>
      </c>
      <c r="I5648" s="37" t="n">
        <v>158.91</v>
      </c>
      <c r="J5648" s="37" t="n">
        <v>151.76</v>
      </c>
      <c r="K5648" s="160">
        <f>H5648*(I5648/J5648)</f>
        <v/>
      </c>
      <c r="L5648" s="159" t="n">
        <v>1154857.634</v>
      </c>
      <c r="M5648" s="159" t="n">
        <v>1121221</v>
      </c>
      <c r="N5648" s="159" t="n">
        <v>1210918.68</v>
      </c>
      <c r="O5648" s="162">
        <f>MIN(K5648,L5648,M5648,N5648)</f>
        <v/>
      </c>
      <c r="P5648" s="162">
        <f>MAX(K5648,L5648,M5648,N5648)</f>
        <v/>
      </c>
      <c r="Q5648" s="162">
        <f>MEDIAN(K5648,L5648,M5648,N5648)</f>
        <v/>
      </c>
      <c r="R5648" s="162">
        <f>AVERAGE(K5648,L5648,M5648,N5648)</f>
        <v/>
      </c>
      <c r="S5648" s="162">
        <f>AVERAGE(O5648,Q5648)</f>
        <v/>
      </c>
      <c r="T5648" s="162">
        <f>AVERAGE(P5648,Q5648)</f>
        <v/>
      </c>
      <c r="U5648" s="41">
        <f>STDEVA(K5648,L5648,M5648,N5648)</f>
        <v/>
      </c>
      <c r="V5648" s="42">
        <f>U5648/Q5648</f>
        <v/>
      </c>
      <c r="W5648" s="43">
        <f>IF(X5648=O5648,"MENOR",IF(X5648=S5648,"PROM[MEN-MED]","PROMEDIO"))</f>
        <v/>
      </c>
      <c r="X5648" s="163">
        <f>IF(V5648&lt;=300%,O5648,IF(AND(V5648&gt;100%,V5648&lt;=150%),S5648,R5648))</f>
        <v/>
      </c>
      <c r="Y5648" s="162">
        <f>ROUND(X5648,0)</f>
        <v/>
      </c>
    </row>
    <row r="5649" ht="15.75" customHeight="1">
      <c r="B5649" s="32" t="inlineStr">
        <is>
          <t>3.12</t>
        </is>
      </c>
      <c r="C5649" s="32" t="n">
        <v>8714199</v>
      </c>
      <c r="D5649" s="58" t="inlineStr">
        <is>
          <t>CAMBIO DE CONJUNTO DEL INTERRUPTOR DE ADVERTENCIA DE DESBLOQUEO</t>
        </is>
      </c>
      <c r="E5649" s="56" t="inlineStr">
        <is>
          <t>cambio de cubierta del orificio de la columna de dirección n° 1</t>
        </is>
      </c>
      <c r="F5649" s="32" t="inlineStr">
        <is>
          <t>Unidad</t>
        </is>
      </c>
      <c r="G5649" s="35" t="inlineStr">
        <is>
          <t>suministro</t>
        </is>
      </c>
      <c r="H5649" s="159" t="n">
        <v>683953</v>
      </c>
      <c r="I5649" s="37" t="n">
        <v>158.91</v>
      </c>
      <c r="J5649" s="37" t="n">
        <v>151.76</v>
      </c>
      <c r="K5649" s="160">
        <f>H5649*(I5649/J5649)</f>
        <v/>
      </c>
      <c r="L5649" s="159" t="n">
        <v>856933.2205000001</v>
      </c>
      <c r="M5649" s="159" t="n">
        <v>831974</v>
      </c>
      <c r="N5649" s="159" t="n">
        <v>898531.92</v>
      </c>
      <c r="O5649" s="162">
        <f>MIN(K5649,L5649,M5649,N5649)</f>
        <v/>
      </c>
      <c r="P5649" s="162">
        <f>MAX(K5649,L5649,M5649,N5649)</f>
        <v/>
      </c>
      <c r="Q5649" s="162">
        <f>MEDIAN(K5649,L5649,M5649,N5649)</f>
        <v/>
      </c>
      <c r="R5649" s="162">
        <f>AVERAGE(K5649,L5649,M5649,N5649)</f>
        <v/>
      </c>
      <c r="S5649" s="162">
        <f>AVERAGE(O5649,Q5649)</f>
        <v/>
      </c>
      <c r="T5649" s="162">
        <f>AVERAGE(P5649,Q5649)</f>
        <v/>
      </c>
      <c r="U5649" s="41">
        <f>STDEVA(K5649,L5649,M5649,N5649)</f>
        <v/>
      </c>
      <c r="V5649" s="42">
        <f>U5649/Q5649</f>
        <v/>
      </c>
      <c r="W5649" s="43">
        <f>IF(X5649=O5649,"MENOR",IF(X5649=S5649,"PROM[MEN-MED]","PROMEDIO"))</f>
        <v/>
      </c>
      <c r="X5649" s="163">
        <f>IF(V5649&lt;=300%,O5649,IF(AND(V5649&gt;100%,V5649&lt;=150%),S5649,R5649))</f>
        <v/>
      </c>
      <c r="Y5649" s="162">
        <f>ROUND(X5649,0)</f>
        <v/>
      </c>
    </row>
    <row r="5650" ht="15.75" customHeight="1">
      <c r="B5650" s="32" t="inlineStr">
        <is>
          <t>3.13</t>
        </is>
      </c>
      <c r="C5650" s="32" t="n">
        <v>8714199</v>
      </c>
      <c r="D5650" s="58" t="inlineStr">
        <is>
          <t>CAMBIO DE HOJA SILENCIADORA DE LA CUBIERTA DEL ORIFICIO DE LA COLUMNA</t>
        </is>
      </c>
      <c r="E5650" s="56" t="inlineStr">
        <is>
          <t>cambio de hoja silenciadora de la cubierta del orificio de la columna</t>
        </is>
      </c>
      <c r="F5650" s="32" t="inlineStr">
        <is>
          <t>Unidad</t>
        </is>
      </c>
      <c r="G5650" s="35" t="inlineStr">
        <is>
          <t>suministro</t>
        </is>
      </c>
      <c r="H5650" s="159" t="n">
        <v>820743</v>
      </c>
      <c r="I5650" s="37" t="n">
        <v>158.91</v>
      </c>
      <c r="J5650" s="37" t="n">
        <v>151.76</v>
      </c>
      <c r="K5650" s="160">
        <f>H5650*(I5650/J5650)</f>
        <v/>
      </c>
      <c r="L5650" s="159" t="n">
        <v>1018710.1743</v>
      </c>
      <c r="M5650" s="159" t="n">
        <v>989039</v>
      </c>
      <c r="N5650" s="159" t="n">
        <v>1068162.12</v>
      </c>
      <c r="O5650" s="162">
        <f>MIN(K5650,L5650,M5650,N5650)</f>
        <v/>
      </c>
      <c r="P5650" s="162">
        <f>MAX(K5650,L5650,M5650,N5650)</f>
        <v/>
      </c>
      <c r="Q5650" s="162">
        <f>MEDIAN(K5650,L5650,M5650,N5650)</f>
        <v/>
      </c>
      <c r="R5650" s="162">
        <f>AVERAGE(K5650,L5650,M5650,N5650)</f>
        <v/>
      </c>
      <c r="S5650" s="162">
        <f>AVERAGE(O5650,Q5650)</f>
        <v/>
      </c>
      <c r="T5650" s="162">
        <f>AVERAGE(P5650,Q5650)</f>
        <v/>
      </c>
      <c r="U5650" s="41">
        <f>STDEVA(K5650,L5650,M5650,N5650)</f>
        <v/>
      </c>
      <c r="V5650" s="42">
        <f>U5650/Q5650</f>
        <v/>
      </c>
      <c r="W5650" s="43">
        <f>IF(X5650=O5650,"MENOR",IF(X5650=S5650,"PROM[MEN-MED]","PROMEDIO"))</f>
        <v/>
      </c>
      <c r="X5650" s="163">
        <f>IF(V5650&lt;=300%,O5650,IF(AND(V5650&gt;100%,V5650&lt;=150%),S5650,R5650))</f>
        <v/>
      </c>
      <c r="Y5650" s="162">
        <f>ROUND(X5650,0)</f>
        <v/>
      </c>
    </row>
    <row r="5651" ht="15.75" customHeight="1">
      <c r="B5651" s="32" t="inlineStr">
        <is>
          <t>3.14</t>
        </is>
      </c>
      <c r="C5651" s="32" t="n">
        <v>8714199</v>
      </c>
      <c r="D5651" s="70" t="inlineStr">
        <is>
          <t>CAMBIO DE  EJE INTERMEDIO DE LA DIRECCIÓN N° 2</t>
        </is>
      </c>
      <c r="E5651" s="56" t="inlineStr">
        <is>
          <t>cambio de  eje intermedio de la dirección n° 2</t>
        </is>
      </c>
      <c r="F5651" s="32" t="inlineStr">
        <is>
          <t>Unidad</t>
        </is>
      </c>
      <c r="G5651" s="35" t="inlineStr">
        <is>
          <t>suministro</t>
        </is>
      </c>
      <c r="H5651" s="159" t="n">
        <v>949620</v>
      </c>
      <c r="I5651" s="37" t="n">
        <v>158.91</v>
      </c>
      <c r="J5651" s="37" t="n">
        <v>151.76</v>
      </c>
      <c r="K5651" s="160">
        <f>H5651*(I5651/J5651)</f>
        <v/>
      </c>
      <c r="L5651" s="159" t="n">
        <v>1177282.7913</v>
      </c>
      <c r="M5651" s="159" t="n">
        <v>1142993</v>
      </c>
      <c r="N5651" s="159" t="n">
        <v>1234432.44</v>
      </c>
      <c r="O5651" s="162">
        <f>MIN(K5651,L5651,M5651,N5651)</f>
        <v/>
      </c>
      <c r="P5651" s="162">
        <f>MAX(K5651,L5651,M5651,N5651)</f>
        <v/>
      </c>
      <c r="Q5651" s="162">
        <f>MEDIAN(K5651,L5651,M5651,N5651)</f>
        <v/>
      </c>
      <c r="R5651" s="162">
        <f>AVERAGE(K5651,L5651,M5651,N5651)</f>
        <v/>
      </c>
      <c r="S5651" s="162">
        <f>AVERAGE(O5651,Q5651)</f>
        <v/>
      </c>
      <c r="T5651" s="162">
        <f>AVERAGE(P5651,Q5651)</f>
        <v/>
      </c>
      <c r="U5651" s="41">
        <f>STDEVA(K5651,L5651,M5651,N5651)</f>
        <v/>
      </c>
      <c r="V5651" s="42">
        <f>U5651/Q5651</f>
        <v/>
      </c>
      <c r="W5651" s="43">
        <f>IF(X5651=O5651,"MENOR",IF(X5651=S5651,"PROM[MEN-MED]","PROMEDIO"))</f>
        <v/>
      </c>
      <c r="X5651" s="163">
        <f>IF(V5651&lt;=300%,O5651,IF(AND(V5651&gt;100%,V5651&lt;=150%),S5651,R5651))</f>
        <v/>
      </c>
      <c r="Y5651" s="162">
        <f>ROUND(X5651,0)</f>
        <v/>
      </c>
    </row>
    <row r="5652" ht="15.75" customHeight="1">
      <c r="B5652" s="26" t="inlineStr">
        <is>
          <t>4.</t>
        </is>
      </c>
      <c r="C5652" s="142" t="inlineStr">
        <is>
          <t>SISTEMA DE TRANSMISIÓN</t>
        </is>
      </c>
      <c r="H5652" s="157" t="n"/>
      <c r="I5652" s="29" t="n"/>
      <c r="J5652" s="29" t="n"/>
      <c r="K5652" s="157" t="n"/>
      <c r="L5652" s="157" t="n"/>
      <c r="M5652" s="157" t="n"/>
      <c r="N5652" s="157" t="n"/>
      <c r="O5652" s="29" t="n"/>
      <c r="P5652" s="29" t="n"/>
      <c r="Q5652" s="29" t="n"/>
      <c r="R5652" s="29" t="n"/>
      <c r="S5652" s="29" t="n"/>
      <c r="T5652" s="29" t="n"/>
      <c r="U5652" s="29" t="n"/>
      <c r="V5652" s="75" t="n"/>
      <c r="W5652" s="29" t="n"/>
      <c r="X5652" s="29" t="n"/>
      <c r="Y5652" s="29" t="n"/>
    </row>
    <row r="5653" ht="15.75" customHeight="1">
      <c r="B5653" s="32" t="inlineStr">
        <is>
          <t>4.1</t>
        </is>
      </c>
      <c r="C5653" s="32" t="n">
        <v>8714199</v>
      </c>
      <c r="D5653" s="71" t="inlineStr">
        <is>
          <t>CAMBIO DE EJE PROPULSOR DELANTERO</t>
        </is>
      </c>
      <c r="E5653" s="56" t="inlineStr">
        <is>
          <t>cambio de eje propulsor delantero</t>
        </is>
      </c>
      <c r="F5653" s="32" t="inlineStr">
        <is>
          <t>Unidad</t>
        </is>
      </c>
      <c r="G5653" s="35" t="inlineStr">
        <is>
          <t>suministro</t>
        </is>
      </c>
      <c r="H5653" s="159" t="n">
        <v>1231115</v>
      </c>
      <c r="I5653" s="37" t="n">
        <v>158.91</v>
      </c>
      <c r="J5653" s="37" t="n">
        <v>151.76</v>
      </c>
      <c r="K5653" s="160">
        <f>H5653*(I5653/J5653)</f>
        <v/>
      </c>
      <c r="L5653" s="159" t="n">
        <v>1542480.618</v>
      </c>
      <c r="M5653" s="159" t="n">
        <v>1497554</v>
      </c>
      <c r="N5653" s="159" t="n">
        <v>1617358.32</v>
      </c>
      <c r="O5653" s="162">
        <f>MIN(K5653,L5653,M5653,N5653)</f>
        <v/>
      </c>
      <c r="P5653" s="162">
        <f>MAX(K5653,L5653,M5653,N5653)</f>
        <v/>
      </c>
      <c r="Q5653" s="162">
        <f>MEDIAN(K5653,L5653,M5653,N5653)</f>
        <v/>
      </c>
      <c r="R5653" s="162">
        <f>AVERAGE(K5653,L5653,M5653,N5653)</f>
        <v/>
      </c>
      <c r="S5653" s="162">
        <f>AVERAGE(O5653,Q5653)</f>
        <v/>
      </c>
      <c r="T5653" s="162">
        <f>AVERAGE(P5653,Q5653)</f>
        <v/>
      </c>
      <c r="U5653" s="41">
        <f>STDEVA(K5653,L5653,M5653,N5653)</f>
        <v/>
      </c>
      <c r="V5653" s="42">
        <f>U5653/Q5653</f>
        <v/>
      </c>
      <c r="W5653" s="43">
        <f>IF(X5653=O5653,"MENOR",IF(X5653=S5653,"PROM[MEN-MED]","PROMEDIO"))</f>
        <v/>
      </c>
      <c r="X5653" s="163">
        <f>IF(V5653&lt;=300%,O5653,IF(AND(V5653&gt;100%,V5653&lt;=150%),S5653,R5653))</f>
        <v/>
      </c>
      <c r="Y5653" s="162">
        <f>ROUND(X5653,0)</f>
        <v/>
      </c>
    </row>
    <row r="5654" ht="15.75" customHeight="1">
      <c r="B5654" s="32" t="inlineStr">
        <is>
          <t>4.2</t>
        </is>
      </c>
      <c r="C5654" s="32" t="n">
        <v>8714199</v>
      </c>
      <c r="D5654" s="71" t="inlineStr">
        <is>
          <t>CAMBIO DE CUBO DEL EJE DELANTERO</t>
        </is>
      </c>
      <c r="E5654" s="56" t="inlineStr">
        <is>
          <t>cambio de cubo del eje delantero</t>
        </is>
      </c>
      <c r="F5654" s="32" t="inlineStr">
        <is>
          <t>Unidad</t>
        </is>
      </c>
      <c r="G5654" s="35" t="inlineStr">
        <is>
          <t>suministro</t>
        </is>
      </c>
      <c r="H5654" s="159" t="n">
        <v>673778</v>
      </c>
      <c r="I5654" s="37" t="n">
        <v>158.91</v>
      </c>
      <c r="J5654" s="37" t="n">
        <v>151.76</v>
      </c>
      <c r="K5654" s="160">
        <f>H5654*(I5654/J5654)</f>
        <v/>
      </c>
      <c r="L5654" s="159" t="n">
        <v>824898.1587</v>
      </c>
      <c r="M5654" s="159" t="n">
        <v>800872</v>
      </c>
      <c r="N5654" s="159" t="n">
        <v>864941.76</v>
      </c>
      <c r="O5654" s="162">
        <f>MIN(K5654,L5654,M5654,N5654)</f>
        <v/>
      </c>
      <c r="P5654" s="162">
        <f>MAX(K5654,L5654,M5654,N5654)</f>
        <v/>
      </c>
      <c r="Q5654" s="162">
        <f>MEDIAN(K5654,L5654,M5654,N5654)</f>
        <v/>
      </c>
      <c r="R5654" s="162">
        <f>AVERAGE(K5654,L5654,M5654,N5654)</f>
        <v/>
      </c>
      <c r="S5654" s="162">
        <f>AVERAGE(O5654,Q5654)</f>
        <v/>
      </c>
      <c r="T5654" s="162">
        <f>AVERAGE(P5654,Q5654)</f>
        <v/>
      </c>
      <c r="U5654" s="41">
        <f>STDEVA(K5654,L5654,M5654,N5654)</f>
        <v/>
      </c>
      <c r="V5654" s="42">
        <f>U5654/Q5654</f>
        <v/>
      </c>
      <c r="W5654" s="43">
        <f>IF(X5654=O5654,"MENOR",IF(X5654=S5654,"PROM[MEN-MED]","PROMEDIO"))</f>
        <v/>
      </c>
      <c r="X5654" s="163">
        <f>IF(V5654&lt;=300%,O5654,IF(AND(V5654&gt;100%,V5654&lt;=150%),S5654,R5654))</f>
        <v/>
      </c>
      <c r="Y5654" s="162">
        <f>ROUND(X5654,0)</f>
        <v/>
      </c>
    </row>
    <row r="5655" ht="15.75" customHeight="1">
      <c r="B5655" s="32" t="inlineStr">
        <is>
          <t>4.3</t>
        </is>
      </c>
      <c r="C5655" s="32" t="n">
        <v>8714199</v>
      </c>
      <c r="D5655" s="71" t="inlineStr">
        <is>
          <t>CAMBIO DE CUBO DEL EJE TRASERO</t>
        </is>
      </c>
      <c r="E5655" s="56" t="inlineStr">
        <is>
          <t>cambio de cubo del eje trasero</t>
        </is>
      </c>
      <c r="F5655" s="32" t="inlineStr">
        <is>
          <t>Unidad</t>
        </is>
      </c>
      <c r="G5655" s="35" t="inlineStr">
        <is>
          <t>suministro</t>
        </is>
      </c>
      <c r="H5655" s="159" t="n">
        <v>673778</v>
      </c>
      <c r="I5655" s="37" t="n">
        <v>158.91</v>
      </c>
      <c r="J5655" s="37" t="n">
        <v>151.76</v>
      </c>
      <c r="K5655" s="160">
        <f>H5655*(I5655/J5655)</f>
        <v/>
      </c>
      <c r="L5655" s="159" t="n">
        <v>848924.9727</v>
      </c>
      <c r="M5655" s="159" t="n">
        <v>824199</v>
      </c>
      <c r="N5655" s="159" t="n">
        <v>890134.92</v>
      </c>
      <c r="O5655" s="162">
        <f>MIN(K5655,L5655,M5655,N5655)</f>
        <v/>
      </c>
      <c r="P5655" s="162">
        <f>MAX(K5655,L5655,M5655,N5655)</f>
        <v/>
      </c>
      <c r="Q5655" s="162">
        <f>MEDIAN(K5655,L5655,M5655,N5655)</f>
        <v/>
      </c>
      <c r="R5655" s="162">
        <f>AVERAGE(K5655,L5655,M5655,N5655)</f>
        <v/>
      </c>
      <c r="S5655" s="162">
        <f>AVERAGE(O5655,Q5655)</f>
        <v/>
      </c>
      <c r="T5655" s="162">
        <f>AVERAGE(P5655,Q5655)</f>
        <v/>
      </c>
      <c r="U5655" s="41">
        <f>STDEVA(K5655,L5655,M5655,N5655)</f>
        <v/>
      </c>
      <c r="V5655" s="42">
        <f>U5655/Q5655</f>
        <v/>
      </c>
      <c r="W5655" s="43">
        <f>IF(X5655=O5655,"MENOR",IF(X5655=S5655,"PROM[MEN-MED]","PROMEDIO"))</f>
        <v/>
      </c>
      <c r="X5655" s="163">
        <f>IF(V5655&lt;=300%,O5655,IF(AND(V5655&gt;100%,V5655&lt;=150%),S5655,R5655))</f>
        <v/>
      </c>
      <c r="Y5655" s="162">
        <f>ROUND(X5655,0)</f>
        <v/>
      </c>
    </row>
    <row r="5656" ht="15.75" customHeight="1">
      <c r="B5656" s="32" t="inlineStr">
        <is>
          <t>4.4</t>
        </is>
      </c>
      <c r="C5656" s="32" t="n">
        <v>8714199</v>
      </c>
      <c r="D5656" s="71" t="inlineStr">
        <is>
          <t>CAMBIO DE SOPORTE DEL EJE TRASERO</t>
        </is>
      </c>
      <c r="E5656" s="56" t="inlineStr">
        <is>
          <t>cambio de soporte del eje trasero</t>
        </is>
      </c>
      <c r="F5656" s="32" t="inlineStr">
        <is>
          <t>Unidad</t>
        </is>
      </c>
      <c r="G5656" s="35" t="inlineStr">
        <is>
          <t>suministro</t>
        </is>
      </c>
      <c r="H5656" s="159" t="n">
        <v>673778</v>
      </c>
      <c r="I5656" s="37" t="n">
        <v>158.91</v>
      </c>
      <c r="J5656" s="37" t="n">
        <v>151.76</v>
      </c>
      <c r="K5656" s="160">
        <f>H5656*(I5656/J5656)</f>
        <v/>
      </c>
      <c r="L5656" s="159" t="n">
        <v>824898.1587</v>
      </c>
      <c r="M5656" s="159" t="n">
        <v>800872</v>
      </c>
      <c r="N5656" s="159" t="n">
        <v>864941.76</v>
      </c>
      <c r="O5656" s="162">
        <f>MIN(K5656,L5656,M5656,N5656)</f>
        <v/>
      </c>
      <c r="P5656" s="162">
        <f>MAX(K5656,L5656,M5656,N5656)</f>
        <v/>
      </c>
      <c r="Q5656" s="162">
        <f>MEDIAN(K5656,L5656,M5656,N5656)</f>
        <v/>
      </c>
      <c r="R5656" s="162">
        <f>AVERAGE(K5656,L5656,M5656,N5656)</f>
        <v/>
      </c>
      <c r="S5656" s="162">
        <f>AVERAGE(O5656,Q5656)</f>
        <v/>
      </c>
      <c r="T5656" s="162">
        <f>AVERAGE(P5656,Q5656)</f>
        <v/>
      </c>
      <c r="U5656" s="41">
        <f>STDEVA(K5656,L5656,M5656,N5656)</f>
        <v/>
      </c>
      <c r="V5656" s="42">
        <f>U5656/Q5656</f>
        <v/>
      </c>
      <c r="W5656" s="43">
        <f>IF(X5656=O5656,"MENOR",IF(X5656=S5656,"PROM[MEN-MED]","PROMEDIO"))</f>
        <v/>
      </c>
      <c r="X5656" s="163">
        <f>IF(V5656&lt;=300%,O5656,IF(AND(V5656&gt;100%,V5656&lt;=150%),S5656,R5656))</f>
        <v/>
      </c>
      <c r="Y5656" s="162">
        <f>ROUND(X5656,0)</f>
        <v/>
      </c>
    </row>
    <row r="5657" ht="15.75" customHeight="1">
      <c r="B5657" s="32" t="inlineStr">
        <is>
          <t>4.5</t>
        </is>
      </c>
      <c r="C5657" s="32" t="n">
        <v>8714199</v>
      </c>
      <c r="D5657" s="71" t="inlineStr">
        <is>
          <t>CAMBIO DE COJINETES DEL CUBO DEL EJE DELANTERO</t>
        </is>
      </c>
      <c r="E5657" s="56" t="inlineStr">
        <is>
          <t>cambio de cojinetes del cubo del eje delantero</t>
        </is>
      </c>
      <c r="F5657" s="32" t="inlineStr">
        <is>
          <t>Unidad</t>
        </is>
      </c>
      <c r="G5657" s="35" t="inlineStr">
        <is>
          <t>suministro</t>
        </is>
      </c>
      <c r="H5657" s="159" t="n">
        <v>673778</v>
      </c>
      <c r="I5657" s="37" t="n">
        <v>158.91</v>
      </c>
      <c r="J5657" s="37" t="n">
        <v>151.76</v>
      </c>
      <c r="K5657" s="160">
        <f>H5657*(I5657/J5657)</f>
        <v/>
      </c>
      <c r="L5657" s="159" t="n">
        <v>824898.1587</v>
      </c>
      <c r="M5657" s="159" t="n">
        <v>800872</v>
      </c>
      <c r="N5657" s="159" t="n">
        <v>864941.76</v>
      </c>
      <c r="O5657" s="162">
        <f>MIN(K5657,L5657,M5657,N5657)</f>
        <v/>
      </c>
      <c r="P5657" s="162">
        <f>MAX(K5657,L5657,M5657,N5657)</f>
        <v/>
      </c>
      <c r="Q5657" s="162">
        <f>MEDIAN(K5657,L5657,M5657,N5657)</f>
        <v/>
      </c>
      <c r="R5657" s="162">
        <f>AVERAGE(K5657,L5657,M5657,N5657)</f>
        <v/>
      </c>
      <c r="S5657" s="162">
        <f>AVERAGE(O5657,Q5657)</f>
        <v/>
      </c>
      <c r="T5657" s="162">
        <f>AVERAGE(P5657,Q5657)</f>
        <v/>
      </c>
      <c r="U5657" s="41">
        <f>STDEVA(K5657,L5657,M5657,N5657)</f>
        <v/>
      </c>
      <c r="V5657" s="42">
        <f>U5657/Q5657</f>
        <v/>
      </c>
      <c r="W5657" s="43">
        <f>IF(X5657=O5657,"MENOR",IF(X5657=S5657,"PROM[MEN-MED]","PROMEDIO"))</f>
        <v/>
      </c>
      <c r="X5657" s="163">
        <f>IF(V5657&lt;=300%,O5657,IF(AND(V5657&gt;100%,V5657&lt;=150%),S5657,R5657))</f>
        <v/>
      </c>
      <c r="Y5657" s="162">
        <f>ROUND(X5657,0)</f>
        <v/>
      </c>
    </row>
    <row r="5658" ht="15.75" customHeight="1">
      <c r="B5658" s="32" t="inlineStr">
        <is>
          <t>4.6</t>
        </is>
      </c>
      <c r="C5658" s="32" t="n">
        <v>8714199</v>
      </c>
      <c r="D5658" s="71" t="inlineStr">
        <is>
          <t xml:space="preserve">CAMBIO DE COJINETES DEL CUBO DEL EJE TRASERO </t>
        </is>
      </c>
      <c r="E5658" s="56" t="inlineStr">
        <is>
          <t xml:space="preserve">cambio de cojinetes del cubo del eje trasero </t>
        </is>
      </c>
      <c r="F5658" s="32" t="inlineStr">
        <is>
          <t>Unidad</t>
        </is>
      </c>
      <c r="G5658" s="35" t="inlineStr">
        <is>
          <t>suministro</t>
        </is>
      </c>
      <c r="H5658" s="159" t="n">
        <v>410372</v>
      </c>
      <c r="I5658" s="37" t="n">
        <v>158.91</v>
      </c>
      <c r="J5658" s="37" t="n">
        <v>151.76</v>
      </c>
      <c r="K5658" s="160">
        <f>H5658*(I5658/J5658)</f>
        <v/>
      </c>
      <c r="L5658" s="159" t="n">
        <v>494938.6953</v>
      </c>
      <c r="M5658" s="159" t="n">
        <v>480523</v>
      </c>
      <c r="N5658" s="159" t="n">
        <v>518964.84</v>
      </c>
      <c r="O5658" s="162">
        <f>MIN(K5658,L5658,M5658,N5658)</f>
        <v/>
      </c>
      <c r="P5658" s="162">
        <f>MAX(K5658,L5658,M5658,N5658)</f>
        <v/>
      </c>
      <c r="Q5658" s="162">
        <f>MEDIAN(K5658,L5658,M5658,N5658)</f>
        <v/>
      </c>
      <c r="R5658" s="162">
        <f>AVERAGE(K5658,L5658,M5658,N5658)</f>
        <v/>
      </c>
      <c r="S5658" s="162">
        <f>AVERAGE(O5658,Q5658)</f>
        <v/>
      </c>
      <c r="T5658" s="162">
        <f>AVERAGE(P5658,Q5658)</f>
        <v/>
      </c>
      <c r="U5658" s="41">
        <f>STDEVA(K5658,L5658,M5658,N5658)</f>
        <v/>
      </c>
      <c r="V5658" s="42">
        <f>U5658/Q5658</f>
        <v/>
      </c>
      <c r="W5658" s="43">
        <f>IF(X5658=O5658,"MENOR",IF(X5658=S5658,"PROM[MEN-MED]","PROMEDIO"))</f>
        <v/>
      </c>
      <c r="X5658" s="163">
        <f>IF(V5658&lt;=300%,O5658,IF(AND(V5658&gt;100%,V5658&lt;=150%),S5658,R5658))</f>
        <v/>
      </c>
      <c r="Y5658" s="162">
        <f>ROUND(X5658,0)</f>
        <v/>
      </c>
    </row>
    <row r="5659" ht="15.75" customHeight="1">
      <c r="B5659" s="32" t="inlineStr">
        <is>
          <t>4.7</t>
        </is>
      </c>
      <c r="C5659" s="32" t="n">
        <v>8714199</v>
      </c>
      <c r="D5659" s="71" t="inlineStr">
        <is>
          <t>CAMBIO DE ANILLO DE RETENCIÓN DEL ORIFICIO DEL EJE PROPULSOR DELANTERO</t>
        </is>
      </c>
      <c r="E5659" s="56" t="inlineStr">
        <is>
          <t>cambio de anillo de retención del orificio del eje propulsor delantero</t>
        </is>
      </c>
      <c r="F5659" s="32" t="inlineStr">
        <is>
          <t>Unidad</t>
        </is>
      </c>
      <c r="G5659" s="35" t="inlineStr">
        <is>
          <t>suministro</t>
        </is>
      </c>
      <c r="H5659" s="159" t="n">
        <v>683953</v>
      </c>
      <c r="I5659" s="37" t="n">
        <v>158.91</v>
      </c>
      <c r="J5659" s="37" t="n">
        <v>151.76</v>
      </c>
      <c r="K5659" s="160">
        <f>H5659*(I5659/J5659)</f>
        <v/>
      </c>
      <c r="L5659" s="159" t="n">
        <v>840915.6896</v>
      </c>
      <c r="M5659" s="159" t="n">
        <v>816423</v>
      </c>
      <c r="N5659" s="159" t="n">
        <v>881736.84</v>
      </c>
      <c r="O5659" s="162">
        <f>MIN(K5659,L5659,M5659,N5659)</f>
        <v/>
      </c>
      <c r="P5659" s="162">
        <f>MAX(K5659,L5659,M5659,N5659)</f>
        <v/>
      </c>
      <c r="Q5659" s="162">
        <f>MEDIAN(K5659,L5659,M5659,N5659)</f>
        <v/>
      </c>
      <c r="R5659" s="162">
        <f>AVERAGE(K5659,L5659,M5659,N5659)</f>
        <v/>
      </c>
      <c r="S5659" s="162">
        <f>AVERAGE(O5659,Q5659)</f>
        <v/>
      </c>
      <c r="T5659" s="162">
        <f>AVERAGE(P5659,Q5659)</f>
        <v/>
      </c>
      <c r="U5659" s="41">
        <f>STDEVA(K5659,L5659,M5659,N5659)</f>
        <v/>
      </c>
      <c r="V5659" s="42">
        <f>U5659/Q5659</f>
        <v/>
      </c>
      <c r="W5659" s="43">
        <f>IF(X5659=O5659,"MENOR",IF(X5659=S5659,"PROM[MEN-MED]","PROMEDIO"))</f>
        <v/>
      </c>
      <c r="X5659" s="163">
        <f>IF(V5659&lt;=300%,O5659,IF(AND(V5659&gt;100%,V5659&lt;=150%),S5659,R5659))</f>
        <v/>
      </c>
      <c r="Y5659" s="162">
        <f>ROUND(X5659,0)</f>
        <v/>
      </c>
    </row>
    <row r="5660" ht="15.75" customHeight="1">
      <c r="B5660" s="32" t="inlineStr">
        <is>
          <t>4.8</t>
        </is>
      </c>
      <c r="C5660" s="32" t="n">
        <v>8714199</v>
      </c>
      <c r="D5660" s="71" t="inlineStr">
        <is>
          <t>CAMBIO DE TUERCA DEL EJE AXIAL DELANTERO</t>
        </is>
      </c>
      <c r="E5660" s="56" t="inlineStr">
        <is>
          <t>cambio de tuerca del eje axial delantero</t>
        </is>
      </c>
      <c r="F5660" s="32" t="inlineStr">
        <is>
          <t>Unidad</t>
        </is>
      </c>
      <c r="G5660" s="35" t="inlineStr">
        <is>
          <t>suministro</t>
        </is>
      </c>
      <c r="H5660" s="159" t="n">
        <v>404719</v>
      </c>
      <c r="I5660" s="37" t="n">
        <v>158.91</v>
      </c>
      <c r="J5660" s="37" t="n">
        <v>151.76</v>
      </c>
      <c r="K5660" s="160">
        <f>H5660*(I5660/J5660)</f>
        <v/>
      </c>
      <c r="L5660" s="159" t="n">
        <v>499744.665</v>
      </c>
      <c r="M5660" s="159" t="n">
        <v>485189</v>
      </c>
      <c r="N5660" s="159" t="n">
        <v>524004.12</v>
      </c>
      <c r="O5660" s="162">
        <f>MIN(K5660,L5660,M5660,N5660)</f>
        <v/>
      </c>
      <c r="P5660" s="162">
        <f>MAX(K5660,L5660,M5660,N5660)</f>
        <v/>
      </c>
      <c r="Q5660" s="162">
        <f>MEDIAN(K5660,L5660,M5660,N5660)</f>
        <v/>
      </c>
      <c r="R5660" s="162">
        <f>AVERAGE(K5660,L5660,M5660,N5660)</f>
        <v/>
      </c>
      <c r="S5660" s="162">
        <f>AVERAGE(O5660,Q5660)</f>
        <v/>
      </c>
      <c r="T5660" s="162">
        <f>AVERAGE(P5660,Q5660)</f>
        <v/>
      </c>
      <c r="U5660" s="41">
        <f>STDEVA(K5660,L5660,M5660,N5660)</f>
        <v/>
      </c>
      <c r="V5660" s="42">
        <f>U5660/Q5660</f>
        <v/>
      </c>
      <c r="W5660" s="43">
        <f>IF(X5660=O5660,"MENOR",IF(X5660=S5660,"PROM[MEN-MED]","PROMEDIO"))</f>
        <v/>
      </c>
      <c r="X5660" s="163">
        <f>IF(V5660&lt;=300%,O5660,IF(AND(V5660&gt;100%,V5660&lt;=150%),S5660,R5660))</f>
        <v/>
      </c>
      <c r="Y5660" s="162">
        <f>ROUND(X5660,0)</f>
        <v/>
      </c>
    </row>
    <row r="5661" ht="15.75" customHeight="1">
      <c r="B5661" s="32" t="inlineStr">
        <is>
          <t>4.9</t>
        </is>
      </c>
      <c r="C5661" s="32" t="n">
        <v>8714199</v>
      </c>
      <c r="D5661" s="71" t="inlineStr">
        <is>
          <t>CAMBIO DE JUNTAS HOMOCINÉTICAS (CV JOINTS)</t>
        </is>
      </c>
      <c r="E5661" s="56" t="inlineStr">
        <is>
          <t>cambio de juntas homocinéticas (cv joints)</t>
        </is>
      </c>
      <c r="F5661" s="32" t="inlineStr">
        <is>
          <t>Unidad</t>
        </is>
      </c>
      <c r="G5661" s="35" t="inlineStr">
        <is>
          <t>suministro</t>
        </is>
      </c>
      <c r="H5661" s="159" t="n">
        <v>2447533</v>
      </c>
      <c r="I5661" s="37" t="n">
        <v>158.91</v>
      </c>
      <c r="J5661" s="37" t="n">
        <v>151.76</v>
      </c>
      <c r="K5661" s="160">
        <f>H5661*(I5661/J5661)</f>
        <v/>
      </c>
      <c r="L5661" s="159" t="n">
        <v>3084960.2126</v>
      </c>
      <c r="M5661" s="159" t="n">
        <v>2995107</v>
      </c>
      <c r="N5661" s="159" t="n">
        <v>3234715.56</v>
      </c>
      <c r="O5661" s="162">
        <f>MIN(K5661,L5661,M5661,N5661)</f>
        <v/>
      </c>
      <c r="P5661" s="162">
        <f>MAX(K5661,L5661,M5661,N5661)</f>
        <v/>
      </c>
      <c r="Q5661" s="162">
        <f>MEDIAN(K5661,L5661,M5661,N5661)</f>
        <v/>
      </c>
      <c r="R5661" s="162">
        <f>AVERAGE(K5661,L5661,M5661,N5661)</f>
        <v/>
      </c>
      <c r="S5661" s="162">
        <f>AVERAGE(O5661,Q5661)</f>
        <v/>
      </c>
      <c r="T5661" s="162">
        <f>AVERAGE(P5661,Q5661)</f>
        <v/>
      </c>
      <c r="U5661" s="41">
        <f>STDEVA(K5661,L5661,M5661,N5661)</f>
        <v/>
      </c>
      <c r="V5661" s="42">
        <f>U5661/Q5661</f>
        <v/>
      </c>
      <c r="W5661" s="43">
        <f>IF(X5661=O5661,"MENOR",IF(X5661=S5661,"PROM[MEN-MED]","PROMEDIO"))</f>
        <v/>
      </c>
      <c r="X5661" s="163">
        <f>IF(V5661&lt;=300%,O5661,IF(AND(V5661&gt;100%,V5661&lt;=150%),S5661,R5661))</f>
        <v/>
      </c>
      <c r="Y5661" s="162">
        <f>ROUND(X5661,0)</f>
        <v/>
      </c>
    </row>
    <row r="5662" ht="15.75" customHeight="1">
      <c r="B5662" s="32" t="inlineStr">
        <is>
          <t>4.10</t>
        </is>
      </c>
      <c r="C5662" s="32" t="n">
        <v>8714199</v>
      </c>
      <c r="D5662" s="71" t="inlineStr">
        <is>
          <t>CAMBIO DE ENGRANAJE SOLAR (CENTRAL)</t>
        </is>
      </c>
      <c r="E5662" s="56" t="inlineStr">
        <is>
          <t>cambio de engranaje solar (central)</t>
        </is>
      </c>
      <c r="F5662" s="32" t="inlineStr">
        <is>
          <t>Unidad</t>
        </is>
      </c>
      <c r="G5662" s="35" t="inlineStr">
        <is>
          <t>suministro</t>
        </is>
      </c>
      <c r="H5662" s="159" t="n">
        <v>2447533</v>
      </c>
      <c r="I5662" s="37" t="n">
        <v>158.91</v>
      </c>
      <c r="J5662" s="37" t="n">
        <v>151.76</v>
      </c>
      <c r="K5662" s="160">
        <f>H5662*(I5662/J5662)</f>
        <v/>
      </c>
      <c r="L5662" s="159" t="n">
        <v>2969635.2301</v>
      </c>
      <c r="M5662" s="159" t="n">
        <v>2883141</v>
      </c>
      <c r="N5662" s="159" t="n">
        <v>3113792.28</v>
      </c>
      <c r="O5662" s="162">
        <f>MIN(K5662,L5662,M5662,N5662)</f>
        <v/>
      </c>
      <c r="P5662" s="162">
        <f>MAX(K5662,L5662,M5662,N5662)</f>
        <v/>
      </c>
      <c r="Q5662" s="162">
        <f>MEDIAN(K5662,L5662,M5662,N5662)</f>
        <v/>
      </c>
      <c r="R5662" s="162">
        <f>AVERAGE(K5662,L5662,M5662,N5662)</f>
        <v/>
      </c>
      <c r="S5662" s="162">
        <f>AVERAGE(O5662,Q5662)</f>
        <v/>
      </c>
      <c r="T5662" s="162">
        <f>AVERAGE(P5662,Q5662)</f>
        <v/>
      </c>
      <c r="U5662" s="41">
        <f>STDEVA(K5662,L5662,M5662,N5662)</f>
        <v/>
      </c>
      <c r="V5662" s="42">
        <f>U5662/Q5662</f>
        <v/>
      </c>
      <c r="W5662" s="43">
        <f>IF(X5662=O5662,"MENOR",IF(X5662=S5662,"PROM[MEN-MED]","PROMEDIO"))</f>
        <v/>
      </c>
      <c r="X5662" s="163">
        <f>IF(V5662&lt;=300%,O5662,IF(AND(V5662&gt;100%,V5662&lt;=150%),S5662,R5662))</f>
        <v/>
      </c>
      <c r="Y5662" s="162">
        <f>ROUND(X5662,0)</f>
        <v/>
      </c>
    </row>
    <row r="5663" ht="15.75" customHeight="1">
      <c r="B5663" s="32" t="inlineStr">
        <is>
          <t>4.11</t>
        </is>
      </c>
      <c r="C5663" s="32" t="n">
        <v>8714199</v>
      </c>
      <c r="D5663" s="71" t="inlineStr">
        <is>
          <t>CAMBIO DE ENGRANAJES PLANETARIOS (SATÉLITES)</t>
        </is>
      </c>
      <c r="E5663" s="56" t="inlineStr">
        <is>
          <t>cambio de engranajes planetarios (satélites)</t>
        </is>
      </c>
      <c r="F5663" s="32" t="inlineStr">
        <is>
          <t>Unidad</t>
        </is>
      </c>
      <c r="G5663" s="35" t="inlineStr">
        <is>
          <t>suministro</t>
        </is>
      </c>
      <c r="H5663" s="159" t="n">
        <v>2447533</v>
      </c>
      <c r="I5663" s="37" t="n">
        <v>158.91</v>
      </c>
      <c r="J5663" s="37" t="n">
        <v>151.76</v>
      </c>
      <c r="K5663" s="160">
        <f>H5663*(I5663/J5663)</f>
        <v/>
      </c>
      <c r="L5663" s="159" t="n">
        <v>3056129.4757</v>
      </c>
      <c r="M5663" s="159" t="n">
        <v>2967116</v>
      </c>
      <c r="N5663" s="159" t="n">
        <v>3204485.28</v>
      </c>
      <c r="O5663" s="162">
        <f>MIN(K5663,L5663,M5663,N5663)</f>
        <v/>
      </c>
      <c r="P5663" s="162">
        <f>MAX(K5663,L5663,M5663,N5663)</f>
        <v/>
      </c>
      <c r="Q5663" s="162">
        <f>MEDIAN(K5663,L5663,M5663,N5663)</f>
        <v/>
      </c>
      <c r="R5663" s="162">
        <f>AVERAGE(K5663,L5663,M5663,N5663)</f>
        <v/>
      </c>
      <c r="S5663" s="162">
        <f>AVERAGE(O5663,Q5663)</f>
        <v/>
      </c>
      <c r="T5663" s="162">
        <f>AVERAGE(P5663,Q5663)</f>
        <v/>
      </c>
      <c r="U5663" s="41">
        <f>STDEVA(K5663,L5663,M5663,N5663)</f>
        <v/>
      </c>
      <c r="V5663" s="42">
        <f>U5663/Q5663</f>
        <v/>
      </c>
      <c r="W5663" s="43">
        <f>IF(X5663=O5663,"MENOR",IF(X5663=S5663,"PROM[MEN-MED]","PROMEDIO"))</f>
        <v/>
      </c>
      <c r="X5663" s="163">
        <f>IF(V5663&lt;=300%,O5663,IF(AND(V5663&gt;100%,V5663&lt;=150%),S5663,R5663))</f>
        <v/>
      </c>
      <c r="Y5663" s="162">
        <f>ROUND(X5663,0)</f>
        <v/>
      </c>
    </row>
    <row r="5664" ht="15.75" customHeight="1">
      <c r="B5664" s="32" t="inlineStr">
        <is>
          <t>4.12</t>
        </is>
      </c>
      <c r="C5664" s="32" t="n">
        <v>8714199</v>
      </c>
      <c r="D5664" s="71" t="inlineStr">
        <is>
          <t>CAMBIO DE ENGRANAJE ANULAR (EXTERIOR)</t>
        </is>
      </c>
      <c r="E5664" s="56" t="inlineStr">
        <is>
          <t>cambio de engranaje anular (exterior)</t>
        </is>
      </c>
      <c r="F5664" s="32" t="inlineStr">
        <is>
          <t>Unidad</t>
        </is>
      </c>
      <c r="G5664" s="35" t="inlineStr">
        <is>
          <t>suministro</t>
        </is>
      </c>
      <c r="H5664" s="159" t="n">
        <v>404719</v>
      </c>
      <c r="I5664" s="37" t="n">
        <v>158.91</v>
      </c>
      <c r="J5664" s="37" t="n">
        <v>151.76</v>
      </c>
      <c r="K5664" s="160">
        <f>H5664*(I5664/J5664)</f>
        <v/>
      </c>
      <c r="L5664" s="159" t="n">
        <v>509354.5695</v>
      </c>
      <c r="M5664" s="159" t="n">
        <v>494519</v>
      </c>
      <c r="N5664" s="159" t="n">
        <v>534080.52</v>
      </c>
      <c r="O5664" s="162">
        <f>MIN(K5664,L5664,M5664,N5664)</f>
        <v/>
      </c>
      <c r="P5664" s="162">
        <f>MAX(K5664,L5664,M5664,N5664)</f>
        <v/>
      </c>
      <c r="Q5664" s="162">
        <f>MEDIAN(K5664,L5664,M5664,N5664)</f>
        <v/>
      </c>
      <c r="R5664" s="162">
        <f>AVERAGE(K5664,L5664,M5664,N5664)</f>
        <v/>
      </c>
      <c r="S5664" s="162">
        <f>AVERAGE(O5664,Q5664)</f>
        <v/>
      </c>
      <c r="T5664" s="162">
        <f>AVERAGE(P5664,Q5664)</f>
        <v/>
      </c>
      <c r="U5664" s="41">
        <f>STDEVA(K5664,L5664,M5664,N5664)</f>
        <v/>
      </c>
      <c r="V5664" s="42">
        <f>U5664/Q5664</f>
        <v/>
      </c>
      <c r="W5664" s="43">
        <f>IF(X5664=O5664,"MENOR",IF(X5664=S5664,"PROM[MEN-MED]","PROMEDIO"))</f>
        <v/>
      </c>
      <c r="X5664" s="163">
        <f>IF(V5664&lt;=300%,O5664,IF(AND(V5664&gt;100%,V5664&lt;=150%),S5664,R5664))</f>
        <v/>
      </c>
      <c r="Y5664" s="162">
        <f>ROUND(X5664,0)</f>
        <v/>
      </c>
    </row>
    <row r="5665" ht="15.75" customHeight="1">
      <c r="B5665" s="26" t="inlineStr">
        <is>
          <t>5.</t>
        </is>
      </c>
      <c r="C5665" s="142" t="inlineStr">
        <is>
          <t>SISTEMA ELÉCTRICO</t>
        </is>
      </c>
      <c r="H5665" s="157" t="n"/>
      <c r="I5665" s="29" t="n"/>
      <c r="J5665" s="29" t="n"/>
      <c r="K5665" s="157" t="n"/>
      <c r="L5665" s="157" t="n"/>
      <c r="M5665" s="157" t="n"/>
      <c r="N5665" s="157" t="n"/>
      <c r="O5665" s="29" t="n"/>
      <c r="P5665" s="29" t="n"/>
      <c r="Q5665" s="29" t="n"/>
      <c r="R5665" s="29" t="n"/>
      <c r="S5665" s="29" t="n"/>
      <c r="T5665" s="29" t="n"/>
      <c r="U5665" s="29" t="n"/>
      <c r="V5665" s="75" t="n"/>
      <c r="W5665" s="29" t="n"/>
      <c r="X5665" s="29" t="n"/>
      <c r="Y5665" s="29" t="n"/>
    </row>
    <row r="5666" ht="15.75" customHeight="1">
      <c r="B5666" s="32" t="inlineStr">
        <is>
          <t>5.1</t>
        </is>
      </c>
      <c r="C5666" s="32" t="n">
        <v>8714199</v>
      </c>
      <c r="D5666" s="59" t="inlineStr">
        <is>
          <t>CAMBIO DE SENSOR DE OXIGENO</t>
        </is>
      </c>
      <c r="E5666" s="56" t="inlineStr">
        <is>
          <t>cambio de sensor de oxigeno</t>
        </is>
      </c>
      <c r="F5666" s="32" t="inlineStr">
        <is>
          <t>Unidad</t>
        </is>
      </c>
      <c r="G5666" s="35" t="inlineStr">
        <is>
          <t>suministro</t>
        </is>
      </c>
      <c r="H5666" s="162" t="n">
        <v>547162</v>
      </c>
      <c r="I5666" s="37" t="n">
        <v>158.91</v>
      </c>
      <c r="J5666" s="37" t="n">
        <v>151.76</v>
      </c>
      <c r="K5666" s="160">
        <f>H5666*(I5666/J5666)</f>
        <v/>
      </c>
      <c r="L5666" s="159" t="n">
        <v>685546.3741</v>
      </c>
      <c r="M5666" s="159" t="n">
        <v>665579</v>
      </c>
      <c r="N5666" s="159" t="n">
        <v>718825.3199999999</v>
      </c>
      <c r="O5666" s="162">
        <f>MIN(K5666,L5666,M5666,N5666)</f>
        <v/>
      </c>
      <c r="P5666" s="162">
        <f>MAX(K5666,L5666,M5666,N5666)</f>
        <v/>
      </c>
      <c r="Q5666" s="162">
        <f>MEDIAN(K5666,L5666,M5666,N5666)</f>
        <v/>
      </c>
      <c r="R5666" s="162">
        <f>AVERAGE(K5666,L5666,M5666,N5666)</f>
        <v/>
      </c>
      <c r="S5666" s="162">
        <f>AVERAGE(O5666,Q5666)</f>
        <v/>
      </c>
      <c r="T5666" s="162">
        <f>AVERAGE(P5666,Q5666)</f>
        <v/>
      </c>
      <c r="U5666" s="41">
        <f>STDEVA(K5666,L5666,M5666,N5666)</f>
        <v/>
      </c>
      <c r="V5666" s="42">
        <f>U5666/Q5666</f>
        <v/>
      </c>
      <c r="W5666" s="43">
        <f>IF(X5666=O5666,"MENOR",IF(X5666=S5666,"PROM[MEN-MED]","PROMEDIO"))</f>
        <v/>
      </c>
      <c r="X5666" s="163">
        <f>IF(V5666&lt;=300%,O5666,IF(AND(V5666&gt;100%,V5666&lt;=150%),S5666,R5666))</f>
        <v/>
      </c>
      <c r="Y5666" s="162">
        <f>ROUND(X5666,0)</f>
        <v/>
      </c>
    </row>
    <row r="5667" ht="15.75" customHeight="1">
      <c r="B5667" s="32" t="inlineStr">
        <is>
          <t>5.2</t>
        </is>
      </c>
      <c r="C5667" s="32" t="n">
        <v>8714199</v>
      </c>
      <c r="D5667" s="71" t="inlineStr">
        <is>
          <t>CAMBIO DE SENSOR DE TEMPERATURA DELK REFRIGERANTE</t>
        </is>
      </c>
      <c r="E5667" s="56" t="inlineStr">
        <is>
          <t>cambio de sensor de temperatura delk refrigerante</t>
        </is>
      </c>
      <c r="F5667" s="32" t="inlineStr">
        <is>
          <t>Unidad</t>
        </is>
      </c>
      <c r="G5667" s="35" t="inlineStr">
        <is>
          <t>suministro</t>
        </is>
      </c>
      <c r="H5667" s="162" t="n">
        <v>547162</v>
      </c>
      <c r="I5667" s="37" t="n">
        <v>158.91</v>
      </c>
      <c r="J5667" s="37" t="n">
        <v>151.76</v>
      </c>
      <c r="K5667" s="160">
        <f>H5667*(I5667/J5667)</f>
        <v/>
      </c>
      <c r="L5667" s="159" t="n">
        <v>659918.9387000001</v>
      </c>
      <c r="M5667" s="159" t="n">
        <v>640698</v>
      </c>
      <c r="N5667" s="159" t="n">
        <v>691953.84</v>
      </c>
      <c r="O5667" s="162">
        <f>MIN(K5667,L5667,M5667,N5667)</f>
        <v/>
      </c>
      <c r="P5667" s="162">
        <f>MAX(K5667,L5667,M5667,N5667)</f>
        <v/>
      </c>
      <c r="Q5667" s="162">
        <f>MEDIAN(K5667,L5667,M5667,N5667)</f>
        <v/>
      </c>
      <c r="R5667" s="162">
        <f>AVERAGE(K5667,L5667,M5667,N5667)</f>
        <v/>
      </c>
      <c r="S5667" s="162">
        <f>AVERAGE(O5667,Q5667)</f>
        <v/>
      </c>
      <c r="T5667" s="162">
        <f>AVERAGE(P5667,Q5667)</f>
        <v/>
      </c>
      <c r="U5667" s="41">
        <f>STDEVA(K5667,L5667,M5667,N5667)</f>
        <v/>
      </c>
      <c r="V5667" s="42">
        <f>U5667/Q5667</f>
        <v/>
      </c>
      <c r="W5667" s="43">
        <f>IF(X5667=O5667,"MENOR",IF(X5667=S5667,"PROM[MEN-MED]","PROMEDIO"))</f>
        <v/>
      </c>
      <c r="X5667" s="163">
        <f>IF(V5667&lt;=300%,O5667,IF(AND(V5667&gt;100%,V5667&lt;=150%),S5667,R5667))</f>
        <v/>
      </c>
      <c r="Y5667" s="162">
        <f>ROUND(X5667,0)</f>
        <v/>
      </c>
    </row>
    <row r="5668" ht="15.75" customHeight="1">
      <c r="B5668" s="32" t="inlineStr">
        <is>
          <t>5.3</t>
        </is>
      </c>
      <c r="C5668" s="32" t="n">
        <v>8714199</v>
      </c>
      <c r="D5668" s="71" t="inlineStr">
        <is>
          <t>CAMBIO DE SENSOPR DE LA RELACION AIRE COMBUSTIBLE</t>
        </is>
      </c>
      <c r="E5668" s="56" t="inlineStr">
        <is>
          <t>cambio de sensopr de la relacion aire combustible</t>
        </is>
      </c>
      <c r="F5668" s="32" t="inlineStr">
        <is>
          <t>Unidad</t>
        </is>
      </c>
      <c r="G5668" s="35" t="inlineStr">
        <is>
          <t>suministro</t>
        </is>
      </c>
      <c r="H5668" s="162" t="n">
        <v>547162</v>
      </c>
      <c r="I5668" s="37" t="n">
        <v>158.91</v>
      </c>
      <c r="J5668" s="37" t="n">
        <v>151.76</v>
      </c>
      <c r="K5668" s="160">
        <f>H5668*(I5668/J5668)</f>
        <v/>
      </c>
      <c r="L5668" s="159" t="n">
        <v>672733.1681</v>
      </c>
      <c r="M5668" s="159" t="n">
        <v>653139</v>
      </c>
      <c r="N5668" s="159" t="n">
        <v>705390.12</v>
      </c>
      <c r="O5668" s="162">
        <f>MIN(K5668,L5668,M5668,N5668)</f>
        <v/>
      </c>
      <c r="P5668" s="162">
        <f>MAX(K5668,L5668,M5668,N5668)</f>
        <v/>
      </c>
      <c r="Q5668" s="162">
        <f>MEDIAN(K5668,L5668,M5668,N5668)</f>
        <v/>
      </c>
      <c r="R5668" s="162">
        <f>AVERAGE(K5668,L5668,M5668,N5668)</f>
        <v/>
      </c>
      <c r="S5668" s="162">
        <f>AVERAGE(O5668,Q5668)</f>
        <v/>
      </c>
      <c r="T5668" s="162">
        <f>AVERAGE(P5668,Q5668)</f>
        <v/>
      </c>
      <c r="U5668" s="41">
        <f>STDEVA(K5668,L5668,M5668,N5668)</f>
        <v/>
      </c>
      <c r="V5668" s="42">
        <f>U5668/Q5668</f>
        <v/>
      </c>
      <c r="W5668" s="43">
        <f>IF(X5668=O5668,"MENOR",IF(X5668=S5668,"PROM[MEN-MED]","PROMEDIO"))</f>
        <v/>
      </c>
      <c r="X5668" s="163">
        <f>IF(V5668&lt;=300%,O5668,IF(AND(V5668&gt;100%,V5668&lt;=150%),S5668,R5668))</f>
        <v/>
      </c>
      <c r="Y5668" s="162">
        <f>ROUND(X5668,0)</f>
        <v/>
      </c>
    </row>
    <row r="5669" ht="15.75" customHeight="1">
      <c r="B5669" s="32" t="inlineStr">
        <is>
          <t>5.4</t>
        </is>
      </c>
      <c r="C5669" s="32" t="n">
        <v>8714199</v>
      </c>
      <c r="D5669" s="71" t="inlineStr">
        <is>
          <t>CAMBIO DE SENSOR DE VACIO</t>
        </is>
      </c>
      <c r="E5669" s="56" t="inlineStr">
        <is>
          <t>cambio de sensor de vacio</t>
        </is>
      </c>
      <c r="F5669" s="32" t="inlineStr">
        <is>
          <t>Unidad</t>
        </is>
      </c>
      <c r="G5669" s="35" t="inlineStr">
        <is>
          <t>suministro</t>
        </is>
      </c>
      <c r="H5669" s="162" t="n">
        <v>547162</v>
      </c>
      <c r="I5669" s="37" t="n">
        <v>158.91</v>
      </c>
      <c r="J5669" s="37" t="n">
        <v>151.76</v>
      </c>
      <c r="K5669" s="160">
        <f>H5669*(I5669/J5669)</f>
        <v/>
      </c>
      <c r="L5669" s="159" t="n">
        <v>659918.9387000001</v>
      </c>
      <c r="M5669" s="159" t="n">
        <v>640698</v>
      </c>
      <c r="N5669" s="159" t="n">
        <v>691953.84</v>
      </c>
      <c r="O5669" s="162">
        <f>MIN(K5669,L5669,M5669,N5669)</f>
        <v/>
      </c>
      <c r="P5669" s="162">
        <f>MAX(K5669,L5669,M5669,N5669)</f>
        <v/>
      </c>
      <c r="Q5669" s="162">
        <f>MEDIAN(K5669,L5669,M5669,N5669)</f>
        <v/>
      </c>
      <c r="R5669" s="162">
        <f>AVERAGE(K5669,L5669,M5669,N5669)</f>
        <v/>
      </c>
      <c r="S5669" s="162">
        <f>AVERAGE(O5669,Q5669)</f>
        <v/>
      </c>
      <c r="T5669" s="162">
        <f>AVERAGE(P5669,Q5669)</f>
        <v/>
      </c>
      <c r="U5669" s="41">
        <f>STDEVA(K5669,L5669,M5669,N5669)</f>
        <v/>
      </c>
      <c r="V5669" s="42">
        <f>U5669/Q5669</f>
        <v/>
      </c>
      <c r="W5669" s="43">
        <f>IF(X5669=O5669,"MENOR",IF(X5669=S5669,"PROM[MEN-MED]","PROMEDIO"))</f>
        <v/>
      </c>
      <c r="X5669" s="163">
        <f>IF(V5669&lt;=300%,O5669,IF(AND(V5669&gt;100%,V5669&lt;=150%),S5669,R5669))</f>
        <v/>
      </c>
      <c r="Y5669" s="162">
        <f>ROUND(X5669,0)</f>
        <v/>
      </c>
    </row>
    <row r="5670" ht="15.75" customHeight="1">
      <c r="B5670" s="32" t="inlineStr">
        <is>
          <t>5.5</t>
        </is>
      </c>
      <c r="C5670" s="32" t="n">
        <v>8714199</v>
      </c>
      <c r="D5670" s="71" t="inlineStr">
        <is>
          <t>CAMBIO DE SENSOR DE PRESION DIFERENCIAL</t>
        </is>
      </c>
      <c r="E5670" s="56" t="inlineStr">
        <is>
          <t>cambio de sensor de presion diferencial</t>
        </is>
      </c>
      <c r="F5670" s="32" t="inlineStr">
        <is>
          <t>Unidad</t>
        </is>
      </c>
      <c r="G5670" s="35" t="inlineStr">
        <is>
          <t>suministro</t>
        </is>
      </c>
      <c r="H5670" s="162" t="n">
        <v>672648</v>
      </c>
      <c r="I5670" s="37" t="n">
        <v>158.91</v>
      </c>
      <c r="J5670" s="37" t="n">
        <v>151.76</v>
      </c>
      <c r="K5670" s="160">
        <f>H5670*(I5670/J5670)</f>
        <v/>
      </c>
      <c r="L5670" s="159" t="n">
        <v>856933.2205000001</v>
      </c>
      <c r="M5670" s="159" t="n">
        <v>831974</v>
      </c>
      <c r="N5670" s="159" t="n">
        <v>898531.92</v>
      </c>
      <c r="O5670" s="162">
        <f>MIN(K5670,L5670,M5670,N5670)</f>
        <v/>
      </c>
      <c r="P5670" s="162">
        <f>MAX(K5670,L5670,M5670,N5670)</f>
        <v/>
      </c>
      <c r="Q5670" s="162">
        <f>MEDIAN(K5670,L5670,M5670,N5670)</f>
        <v/>
      </c>
      <c r="R5670" s="162">
        <f>AVERAGE(K5670,L5670,M5670,N5670)</f>
        <v/>
      </c>
      <c r="S5670" s="162">
        <f>AVERAGE(O5670,Q5670)</f>
        <v/>
      </c>
      <c r="T5670" s="162">
        <f>AVERAGE(P5670,Q5670)</f>
        <v/>
      </c>
      <c r="U5670" s="41">
        <f>STDEVA(K5670,L5670,M5670,N5670)</f>
        <v/>
      </c>
      <c r="V5670" s="42">
        <f>U5670/Q5670</f>
        <v/>
      </c>
      <c r="W5670" s="43">
        <f>IF(X5670=O5670,"MENOR",IF(X5670=S5670,"PROM[MEN-MED]","PROMEDIO"))</f>
        <v/>
      </c>
      <c r="X5670" s="163">
        <f>IF(V5670&lt;=300%,O5670,IF(AND(V5670&gt;100%,V5670&lt;=150%),S5670,R5670))</f>
        <v/>
      </c>
      <c r="Y5670" s="162">
        <f>ROUND(X5670,0)</f>
        <v/>
      </c>
    </row>
    <row r="5671" ht="15.75" customHeight="1">
      <c r="B5671" s="32" t="inlineStr">
        <is>
          <t>5.6</t>
        </is>
      </c>
      <c r="C5671" s="32" t="n">
        <v>8714199</v>
      </c>
      <c r="D5671" s="71" t="inlineStr">
        <is>
          <t>CAMBIO DE SENSOR DE DETONACION</t>
        </is>
      </c>
      <c r="E5671" s="56" t="inlineStr">
        <is>
          <t>cambio de sensor de detonacion</t>
        </is>
      </c>
      <c r="F5671" s="32" t="inlineStr">
        <is>
          <t>Unidad</t>
        </is>
      </c>
      <c r="G5671" s="35" t="inlineStr">
        <is>
          <t>suministro</t>
        </is>
      </c>
      <c r="H5671" s="162" t="n">
        <v>533596</v>
      </c>
      <c r="I5671" s="37" t="n">
        <v>158.91</v>
      </c>
      <c r="J5671" s="37" t="n">
        <v>151.76</v>
      </c>
      <c r="K5671" s="160">
        <f>H5671*(I5671/J5671)</f>
        <v/>
      </c>
      <c r="L5671" s="159" t="n">
        <v>666325.5416999999</v>
      </c>
      <c r="M5671" s="159" t="n">
        <v>646918</v>
      </c>
      <c r="N5671" s="159" t="n">
        <v>698671.4399999999</v>
      </c>
      <c r="O5671" s="162">
        <f>MIN(K5671,L5671,M5671,N5671)</f>
        <v/>
      </c>
      <c r="P5671" s="162">
        <f>MAX(K5671,L5671,M5671,N5671)</f>
        <v/>
      </c>
      <c r="Q5671" s="162">
        <f>MEDIAN(K5671,L5671,M5671,N5671)</f>
        <v/>
      </c>
      <c r="R5671" s="162">
        <f>AVERAGE(K5671,L5671,M5671,N5671)</f>
        <v/>
      </c>
      <c r="S5671" s="162">
        <f>AVERAGE(O5671,Q5671)</f>
        <v/>
      </c>
      <c r="T5671" s="162">
        <f>AVERAGE(P5671,Q5671)</f>
        <v/>
      </c>
      <c r="U5671" s="41">
        <f>STDEVA(K5671,L5671,M5671,N5671)</f>
        <v/>
      </c>
      <c r="V5671" s="42">
        <f>U5671/Q5671</f>
        <v/>
      </c>
      <c r="W5671" s="43">
        <f>IF(X5671=O5671,"MENOR",IF(X5671=S5671,"PROM[MEN-MED]","PROMEDIO"))</f>
        <v/>
      </c>
      <c r="X5671" s="163">
        <f>IF(V5671&lt;=300%,O5671,IF(AND(V5671&gt;100%,V5671&lt;=150%),S5671,R5671))</f>
        <v/>
      </c>
      <c r="Y5671" s="162">
        <f>ROUND(X5671,0)</f>
        <v/>
      </c>
    </row>
    <row r="5672" ht="15.75" customHeight="1">
      <c r="B5672" s="32" t="inlineStr">
        <is>
          <t>5.7</t>
        </is>
      </c>
      <c r="C5672" s="32" t="n">
        <v>8714199</v>
      </c>
      <c r="D5672" s="71" t="inlineStr">
        <is>
          <t>CAMBIO DE SENSOR DE POSICION DEL CIGUEÑAL</t>
        </is>
      </c>
      <c r="E5672" s="56" t="inlineStr">
        <is>
          <t>cambio de sensor de posicion del cigueñal</t>
        </is>
      </c>
      <c r="F5672" s="32" t="inlineStr">
        <is>
          <t>Unidad</t>
        </is>
      </c>
      <c r="G5672" s="35" t="inlineStr">
        <is>
          <t>suministro</t>
        </is>
      </c>
      <c r="H5672" s="162" t="n">
        <v>683953</v>
      </c>
      <c r="I5672" s="37" t="n">
        <v>158.91</v>
      </c>
      <c r="J5672" s="37" t="n">
        <v>151.76</v>
      </c>
      <c r="K5672" s="160">
        <f>H5672*(I5672/J5672)</f>
        <v/>
      </c>
      <c r="L5672" s="159" t="n">
        <v>832907.4418</v>
      </c>
      <c r="M5672" s="159" t="n">
        <v>808648</v>
      </c>
      <c r="N5672" s="159" t="n">
        <v>873339.84</v>
      </c>
      <c r="O5672" s="162">
        <f>MIN(K5672,L5672,M5672,N5672)</f>
        <v/>
      </c>
      <c r="P5672" s="162">
        <f>MAX(K5672,L5672,M5672,N5672)</f>
        <v/>
      </c>
      <c r="Q5672" s="162">
        <f>MEDIAN(K5672,L5672,M5672,N5672)</f>
        <v/>
      </c>
      <c r="R5672" s="162">
        <f>AVERAGE(K5672,L5672,M5672,N5672)</f>
        <v/>
      </c>
      <c r="S5672" s="162">
        <f>AVERAGE(O5672,Q5672)</f>
        <v/>
      </c>
      <c r="T5672" s="162">
        <f>AVERAGE(P5672,Q5672)</f>
        <v/>
      </c>
      <c r="U5672" s="41">
        <f>STDEVA(K5672,L5672,M5672,N5672)</f>
        <v/>
      </c>
      <c r="V5672" s="42">
        <f>U5672/Q5672</f>
        <v/>
      </c>
      <c r="W5672" s="43">
        <f>IF(X5672=O5672,"MENOR",IF(X5672=S5672,"PROM[MEN-MED]","PROMEDIO"))</f>
        <v/>
      </c>
      <c r="X5672" s="163">
        <f>IF(V5672&lt;=300%,O5672,IF(AND(V5672&gt;100%,V5672&lt;=150%),S5672,R5672))</f>
        <v/>
      </c>
      <c r="Y5672" s="162">
        <f>ROUND(X5672,0)</f>
        <v/>
      </c>
    </row>
    <row r="5673" ht="15.75" customHeight="1">
      <c r="B5673" s="32" t="inlineStr">
        <is>
          <t>5.8</t>
        </is>
      </c>
      <c r="C5673" s="32" t="n">
        <v>8714199</v>
      </c>
      <c r="D5673" s="71" t="inlineStr">
        <is>
          <t>CAMBIO DE SENSOR DE POSICION DEL ARBOL DE LEVAS</t>
        </is>
      </c>
      <c r="E5673" s="56" t="inlineStr">
        <is>
          <t>cambio de sensor de posicion del arbol de levas</t>
        </is>
      </c>
      <c r="F5673" s="32" t="inlineStr">
        <is>
          <t>Unidad</t>
        </is>
      </c>
      <c r="G5673" s="35" t="inlineStr">
        <is>
          <t>suministro</t>
        </is>
      </c>
      <c r="H5673" s="162" t="n">
        <v>683953</v>
      </c>
      <c r="I5673" s="37" t="n">
        <v>158.91</v>
      </c>
      <c r="J5673" s="37" t="n">
        <v>151.76</v>
      </c>
      <c r="K5673" s="160">
        <f>H5673*(I5673/J5673)</f>
        <v/>
      </c>
      <c r="L5673" s="159" t="n">
        <v>848924.9727</v>
      </c>
      <c r="M5673" s="159" t="n">
        <v>824199</v>
      </c>
      <c r="N5673" s="159" t="n">
        <v>890134.92</v>
      </c>
      <c r="O5673" s="162">
        <f>MIN(K5673,L5673,M5673,N5673)</f>
        <v/>
      </c>
      <c r="P5673" s="162">
        <f>MAX(K5673,L5673,M5673,N5673)</f>
        <v/>
      </c>
      <c r="Q5673" s="162">
        <f>MEDIAN(K5673,L5673,M5673,N5673)</f>
        <v/>
      </c>
      <c r="R5673" s="162">
        <f>AVERAGE(K5673,L5673,M5673,N5673)</f>
        <v/>
      </c>
      <c r="S5673" s="162">
        <f>AVERAGE(O5673,Q5673)</f>
        <v/>
      </c>
      <c r="T5673" s="162">
        <f>AVERAGE(P5673,Q5673)</f>
        <v/>
      </c>
      <c r="U5673" s="41">
        <f>STDEVA(K5673,L5673,M5673,N5673)</f>
        <v/>
      </c>
      <c r="V5673" s="42">
        <f>U5673/Q5673</f>
        <v/>
      </c>
      <c r="W5673" s="43">
        <f>IF(X5673=O5673,"MENOR",IF(X5673=S5673,"PROM[MEN-MED]","PROMEDIO"))</f>
        <v/>
      </c>
      <c r="X5673" s="163">
        <f>IF(V5673&lt;=300%,O5673,IF(AND(V5673&gt;100%,V5673&lt;=150%),S5673,R5673))</f>
        <v/>
      </c>
      <c r="Y5673" s="162">
        <f>ROUND(X5673,0)</f>
        <v/>
      </c>
    </row>
    <row r="5674" ht="15.75" customHeight="1">
      <c r="B5674" s="32" t="inlineStr">
        <is>
          <t>5.9</t>
        </is>
      </c>
      <c r="C5674" s="32" t="n">
        <v>8714199</v>
      </c>
      <c r="D5674" s="71" t="inlineStr">
        <is>
          <t>CAMBIO DE SENSOR NIVEL DE ACEITE</t>
        </is>
      </c>
      <c r="E5674" s="56" t="inlineStr">
        <is>
          <t>cambio de sensor nivel de aceite</t>
        </is>
      </c>
      <c r="F5674" s="32" t="inlineStr">
        <is>
          <t>Unidad</t>
        </is>
      </c>
      <c r="G5674" s="35" t="inlineStr">
        <is>
          <t>suministro</t>
        </is>
      </c>
      <c r="H5674" s="162" t="n">
        <v>410372</v>
      </c>
      <c r="I5674" s="37" t="n">
        <v>158.91</v>
      </c>
      <c r="J5674" s="37" t="n">
        <v>151.76</v>
      </c>
      <c r="K5674" s="160">
        <f>H5674*(I5674/J5674)</f>
        <v/>
      </c>
      <c r="L5674" s="159" t="n">
        <v>494938.6953</v>
      </c>
      <c r="M5674" s="159" t="n">
        <v>480523</v>
      </c>
      <c r="N5674" s="159" t="n">
        <v>518964.84</v>
      </c>
      <c r="O5674" s="162">
        <f>MIN(K5674,L5674,M5674,N5674)</f>
        <v/>
      </c>
      <c r="P5674" s="162">
        <f>MAX(K5674,L5674,M5674,N5674)</f>
        <v/>
      </c>
      <c r="Q5674" s="162">
        <f>MEDIAN(K5674,L5674,M5674,N5674)</f>
        <v/>
      </c>
      <c r="R5674" s="162">
        <f>AVERAGE(K5674,L5674,M5674,N5674)</f>
        <v/>
      </c>
      <c r="S5674" s="162">
        <f>AVERAGE(O5674,Q5674)</f>
        <v/>
      </c>
      <c r="T5674" s="162">
        <f>AVERAGE(P5674,Q5674)</f>
        <v/>
      </c>
      <c r="U5674" s="41">
        <f>STDEVA(K5674,L5674,M5674,N5674)</f>
        <v/>
      </c>
      <c r="V5674" s="42">
        <f>U5674/Q5674</f>
        <v/>
      </c>
      <c r="W5674" s="43">
        <f>IF(X5674=O5674,"MENOR",IF(X5674=S5674,"PROM[MEN-MED]","PROMEDIO"))</f>
        <v/>
      </c>
      <c r="X5674" s="163">
        <f>IF(V5674&lt;=300%,O5674,IF(AND(V5674&gt;100%,V5674&lt;=150%),S5674,R5674))</f>
        <v/>
      </c>
      <c r="Y5674" s="162">
        <f>ROUND(X5674,0)</f>
        <v/>
      </c>
    </row>
    <row r="5675" ht="15.75" customHeight="1">
      <c r="B5675" s="32" t="inlineStr">
        <is>
          <t>5.10</t>
        </is>
      </c>
      <c r="C5675" s="32" t="n">
        <v>8714199</v>
      </c>
      <c r="D5675" s="71" t="inlineStr">
        <is>
          <t xml:space="preserve">CAMBIO DE SENSOR PEDAL DE ACELERADOR </t>
        </is>
      </c>
      <c r="E5675" s="56" t="inlineStr">
        <is>
          <t xml:space="preserve">cambio de sensor pedal de acelerador </t>
        </is>
      </c>
      <c r="F5675" s="32" t="inlineStr">
        <is>
          <t>Unidad</t>
        </is>
      </c>
      <c r="G5675" s="35" t="inlineStr">
        <is>
          <t>suministro</t>
        </is>
      </c>
      <c r="H5675" s="162" t="n">
        <v>410372</v>
      </c>
      <c r="I5675" s="37" t="n">
        <v>158.91</v>
      </c>
      <c r="J5675" s="37" t="n">
        <v>151.76</v>
      </c>
      <c r="K5675" s="160">
        <f>H5675*(I5675/J5675)</f>
        <v/>
      </c>
      <c r="L5675" s="159" t="n">
        <v>504549.6232</v>
      </c>
      <c r="M5675" s="159" t="n">
        <v>489854</v>
      </c>
      <c r="N5675" s="159" t="n">
        <v>529042.3199999999</v>
      </c>
      <c r="O5675" s="162">
        <f>MIN(K5675,L5675,M5675,N5675)</f>
        <v/>
      </c>
      <c r="P5675" s="162">
        <f>MAX(K5675,L5675,M5675,N5675)</f>
        <v/>
      </c>
      <c r="Q5675" s="162">
        <f>MEDIAN(K5675,L5675,M5675,N5675)</f>
        <v/>
      </c>
      <c r="R5675" s="162">
        <f>AVERAGE(K5675,L5675,M5675,N5675)</f>
        <v/>
      </c>
      <c r="S5675" s="162">
        <f>AVERAGE(O5675,Q5675)</f>
        <v/>
      </c>
      <c r="T5675" s="162">
        <f>AVERAGE(P5675,Q5675)</f>
        <v/>
      </c>
      <c r="U5675" s="41">
        <f>STDEVA(K5675,L5675,M5675,N5675)</f>
        <v/>
      </c>
      <c r="V5675" s="42">
        <f>U5675/Q5675</f>
        <v/>
      </c>
      <c r="W5675" s="43">
        <f>IF(X5675=O5675,"MENOR",IF(X5675=S5675,"PROM[MEN-MED]","PROMEDIO"))</f>
        <v/>
      </c>
      <c r="X5675" s="163">
        <f>IF(V5675&lt;=300%,O5675,IF(AND(V5675&gt;100%,V5675&lt;=150%),S5675,R5675))</f>
        <v/>
      </c>
      <c r="Y5675" s="162">
        <f>ROUND(X5675,0)</f>
        <v/>
      </c>
    </row>
    <row r="5676" ht="15.75" customHeight="1">
      <c r="B5676" s="32" t="inlineStr">
        <is>
          <t>5.11</t>
        </is>
      </c>
      <c r="C5676" s="32" t="n">
        <v>8714199</v>
      </c>
      <c r="D5676" s="71" t="inlineStr">
        <is>
          <t xml:space="preserve">CAMBIO DE SENSOR DE LA POSICION DE APLANCA DE CAMBIOS </t>
        </is>
      </c>
      <c r="E5676" s="56" t="inlineStr">
        <is>
          <t xml:space="preserve">cambio de sensor de la posicion de aplanca de cambios </t>
        </is>
      </c>
      <c r="F5676" s="32" t="inlineStr">
        <is>
          <t>Unidad</t>
        </is>
      </c>
      <c r="G5676" s="35" t="inlineStr">
        <is>
          <t>suministro</t>
        </is>
      </c>
      <c r="H5676" s="162" t="n">
        <v>410372</v>
      </c>
      <c r="I5676" s="37" t="n">
        <v>158.91</v>
      </c>
      <c r="J5676" s="37" t="n">
        <v>151.76</v>
      </c>
      <c r="K5676" s="160">
        <f>H5676*(I5676/J5676)</f>
        <v/>
      </c>
      <c r="L5676" s="159" t="n">
        <v>494938.6953</v>
      </c>
      <c r="M5676" s="159" t="n">
        <v>480523</v>
      </c>
      <c r="N5676" s="159" t="n">
        <v>518964.84</v>
      </c>
      <c r="O5676" s="162">
        <f>MIN(K5676,L5676,M5676,N5676)</f>
        <v/>
      </c>
      <c r="P5676" s="162">
        <f>MAX(K5676,L5676,M5676,N5676)</f>
        <v/>
      </c>
      <c r="Q5676" s="162">
        <f>MEDIAN(K5676,L5676,M5676,N5676)</f>
        <v/>
      </c>
      <c r="R5676" s="162">
        <f>AVERAGE(K5676,L5676,M5676,N5676)</f>
        <v/>
      </c>
      <c r="S5676" s="162">
        <f>AVERAGE(O5676,Q5676)</f>
        <v/>
      </c>
      <c r="T5676" s="162">
        <f>AVERAGE(P5676,Q5676)</f>
        <v/>
      </c>
      <c r="U5676" s="41">
        <f>STDEVA(K5676,L5676,M5676,N5676)</f>
        <v/>
      </c>
      <c r="V5676" s="42">
        <f>U5676/Q5676</f>
        <v/>
      </c>
      <c r="W5676" s="43">
        <f>IF(X5676=O5676,"MENOR",IF(X5676=S5676,"PROM[MEN-MED]","PROMEDIO"))</f>
        <v/>
      </c>
      <c r="X5676" s="163">
        <f>IF(V5676&lt;=300%,O5676,IF(AND(V5676&gt;100%,V5676&lt;=150%),S5676,R5676))</f>
        <v/>
      </c>
      <c r="Y5676" s="162">
        <f>ROUND(X5676,0)</f>
        <v/>
      </c>
    </row>
    <row r="5677" ht="15.75" customHeight="1">
      <c r="B5677" s="32" t="inlineStr">
        <is>
          <t>5.12</t>
        </is>
      </c>
      <c r="C5677" s="32" t="n">
        <v>8714199</v>
      </c>
      <c r="D5677" s="71" t="inlineStr">
        <is>
          <t>CAMBIO DE CABLE INFERIOR DEL SUELO HV</t>
        </is>
      </c>
      <c r="E5677" s="56" t="inlineStr">
        <is>
          <t>cambio de cable inferior del suelo hv</t>
        </is>
      </c>
      <c r="F5677" s="32" t="inlineStr">
        <is>
          <t>Unidad</t>
        </is>
      </c>
      <c r="G5677" s="35" t="inlineStr">
        <is>
          <t>suministro</t>
        </is>
      </c>
      <c r="H5677" s="162" t="n">
        <v>410372</v>
      </c>
      <c r="I5677" s="37" t="n">
        <v>158.91</v>
      </c>
      <c r="J5677" s="37" t="n">
        <v>151.76</v>
      </c>
      <c r="K5677" s="160">
        <f>H5677*(I5677/J5677)</f>
        <v/>
      </c>
      <c r="L5677" s="159" t="n">
        <v>509354.5695</v>
      </c>
      <c r="M5677" s="159" t="n">
        <v>494519</v>
      </c>
      <c r="N5677" s="159" t="n">
        <v>534080.52</v>
      </c>
      <c r="O5677" s="162">
        <f>MIN(K5677,L5677,M5677,N5677)</f>
        <v/>
      </c>
      <c r="P5677" s="162">
        <f>MAX(K5677,L5677,M5677,N5677)</f>
        <v/>
      </c>
      <c r="Q5677" s="162">
        <f>MEDIAN(K5677,L5677,M5677,N5677)</f>
        <v/>
      </c>
      <c r="R5677" s="162">
        <f>AVERAGE(K5677,L5677,M5677,N5677)</f>
        <v/>
      </c>
      <c r="S5677" s="162">
        <f>AVERAGE(O5677,Q5677)</f>
        <v/>
      </c>
      <c r="T5677" s="162">
        <f>AVERAGE(P5677,Q5677)</f>
        <v/>
      </c>
      <c r="U5677" s="41">
        <f>STDEVA(K5677,L5677,M5677,N5677)</f>
        <v/>
      </c>
      <c r="V5677" s="42">
        <f>U5677/Q5677</f>
        <v/>
      </c>
      <c r="W5677" s="43">
        <f>IF(X5677=O5677,"MENOR",IF(X5677=S5677,"PROM[MEN-MED]","PROMEDIO"))</f>
        <v/>
      </c>
      <c r="X5677" s="163">
        <f>IF(V5677&lt;=300%,O5677,IF(AND(V5677&gt;100%,V5677&lt;=150%),S5677,R5677))</f>
        <v/>
      </c>
      <c r="Y5677" s="162">
        <f>ROUND(X5677,0)</f>
        <v/>
      </c>
    </row>
    <row r="5678" ht="15.75" customHeight="1">
      <c r="B5678" s="32" t="inlineStr">
        <is>
          <t>5.13</t>
        </is>
      </c>
      <c r="C5678" s="32" t="n">
        <v>8714199</v>
      </c>
      <c r="D5678" s="71" t="inlineStr">
        <is>
          <t>CAMBIO DE BATERÍA HV</t>
        </is>
      </c>
      <c r="E5678" s="56" t="inlineStr">
        <is>
          <t>cambio de batería hv</t>
        </is>
      </c>
      <c r="F5678" s="32" t="inlineStr">
        <is>
          <t>Unidad</t>
        </is>
      </c>
      <c r="G5678" s="35" t="inlineStr">
        <is>
          <t>suministro</t>
        </is>
      </c>
      <c r="H5678" s="162" t="n">
        <v>5313350</v>
      </c>
      <c r="I5678" s="37" t="n">
        <v>158.91</v>
      </c>
      <c r="J5678" s="37" t="n">
        <v>151.76</v>
      </c>
      <c r="K5678" s="160">
        <f>H5678*(I5678/J5678)</f>
        <v/>
      </c>
      <c r="L5678" s="159" t="n">
        <v>8636312.069</v>
      </c>
      <c r="M5678" s="159" t="n">
        <v>8384769</v>
      </c>
      <c r="N5678" s="159" t="n">
        <v>9055550.52</v>
      </c>
      <c r="O5678" s="162">
        <f>MIN(K5678,L5678,M5678,N5678)</f>
        <v/>
      </c>
      <c r="P5678" s="162">
        <f>MAX(K5678,L5678,M5678,N5678)</f>
        <v/>
      </c>
      <c r="Q5678" s="162">
        <f>MEDIAN(K5678,L5678,M5678,N5678)</f>
        <v/>
      </c>
      <c r="R5678" s="162">
        <f>AVERAGE(K5678,L5678,M5678,N5678)</f>
        <v/>
      </c>
      <c r="S5678" s="162">
        <f>AVERAGE(O5678,Q5678)</f>
        <v/>
      </c>
      <c r="T5678" s="162">
        <f>AVERAGE(P5678,Q5678)</f>
        <v/>
      </c>
      <c r="U5678" s="41">
        <f>STDEVA(K5678,L5678,M5678,N5678)</f>
        <v/>
      </c>
      <c r="V5678" s="42">
        <f>U5678/Q5678</f>
        <v/>
      </c>
      <c r="W5678" s="43">
        <f>IF(X5678=O5678,"MENOR",IF(X5678=S5678,"PROM[MEN-MED]","PROMEDIO"))</f>
        <v/>
      </c>
      <c r="X5678" s="163">
        <f>IF(V5678&lt;=300%,O5678,IF(AND(V5678&gt;100%,V5678&lt;=150%),S5678,R5678))</f>
        <v/>
      </c>
      <c r="Y5678" s="162">
        <f>ROUND(X5678,0)</f>
        <v/>
      </c>
    </row>
    <row r="5679" ht="15.75" customHeight="1">
      <c r="B5679" s="32" t="inlineStr">
        <is>
          <t>5.14</t>
        </is>
      </c>
      <c r="C5679" s="32" t="n">
        <v>8714199</v>
      </c>
      <c r="D5679" s="71" t="inlineStr">
        <is>
          <t>CAMBIO DE INVERSOR CON CONVERTIDOR</t>
        </is>
      </c>
      <c r="E5679" s="56" t="inlineStr">
        <is>
          <t>cambio de inversor con convertidor</t>
        </is>
      </c>
      <c r="F5679" s="32" t="inlineStr">
        <is>
          <t>Unidad</t>
        </is>
      </c>
      <c r="G5679" s="35" t="inlineStr">
        <is>
          <t>suministro</t>
        </is>
      </c>
      <c r="H5679" s="162" t="n">
        <v>4635050</v>
      </c>
      <c r="I5679" s="37" t="n">
        <v>158.91</v>
      </c>
      <c r="J5679" s="37" t="n">
        <v>151.76</v>
      </c>
      <c r="K5679" s="160">
        <f>H5679*(I5679/J5679)</f>
        <v/>
      </c>
      <c r="L5679" s="159" t="n">
        <v>8329072.3355</v>
      </c>
      <c r="M5679" s="159" t="n">
        <v>8086478</v>
      </c>
      <c r="N5679" s="159" t="n">
        <v>8733396.24</v>
      </c>
      <c r="O5679" s="162">
        <f>MIN(K5679,L5679,M5679,N5679)</f>
        <v/>
      </c>
      <c r="P5679" s="162">
        <f>MAX(K5679,L5679,M5679,N5679)</f>
        <v/>
      </c>
      <c r="Q5679" s="162">
        <f>MEDIAN(K5679,L5679,M5679,N5679)</f>
        <v/>
      </c>
      <c r="R5679" s="162">
        <f>AVERAGE(K5679,L5679,M5679,N5679)</f>
        <v/>
      </c>
      <c r="S5679" s="162">
        <f>AVERAGE(O5679,Q5679)</f>
        <v/>
      </c>
      <c r="T5679" s="162">
        <f>AVERAGE(P5679,Q5679)</f>
        <v/>
      </c>
      <c r="U5679" s="41">
        <f>STDEVA(K5679,L5679,M5679,N5679)</f>
        <v/>
      </c>
      <c r="V5679" s="42">
        <f>U5679/Q5679</f>
        <v/>
      </c>
      <c r="W5679" s="43">
        <f>IF(X5679=O5679,"MENOR",IF(X5679=S5679,"PROM[MEN-MED]","PROMEDIO"))</f>
        <v/>
      </c>
      <c r="X5679" s="163">
        <f>IF(V5679&lt;=300%,O5679,IF(AND(V5679&gt;100%,V5679&lt;=150%),S5679,R5679))</f>
        <v/>
      </c>
      <c r="Y5679" s="162">
        <f>ROUND(X5679,0)</f>
        <v/>
      </c>
    </row>
    <row r="5680" ht="15.75" customHeight="1">
      <c r="B5680" s="32" t="inlineStr">
        <is>
          <t>5.15</t>
        </is>
      </c>
      <c r="C5680" s="32" t="n">
        <v>8714199</v>
      </c>
      <c r="D5680" s="101" t="inlineStr">
        <is>
          <t>CAMBIO DE ECM</t>
        </is>
      </c>
      <c r="E5680" s="56" t="inlineStr">
        <is>
          <t>cambio de ecm</t>
        </is>
      </c>
      <c r="F5680" s="32" t="inlineStr">
        <is>
          <t>Unidad</t>
        </is>
      </c>
      <c r="G5680" s="35" t="inlineStr">
        <is>
          <t>suministro</t>
        </is>
      </c>
      <c r="H5680" s="162" t="n">
        <v>820743</v>
      </c>
      <c r="I5680" s="37" t="n">
        <v>158.91</v>
      </c>
      <c r="J5680" s="37" t="n">
        <v>151.76</v>
      </c>
      <c r="K5680" s="160">
        <f>H5680*(I5680/J5680)</f>
        <v/>
      </c>
      <c r="L5680" s="159" t="n">
        <v>1028320.0669</v>
      </c>
      <c r="M5680" s="159" t="n">
        <v>998369</v>
      </c>
      <c r="N5680" s="159" t="n">
        <v>1078238.52</v>
      </c>
      <c r="O5680" s="162">
        <f>MIN(K5680,L5680,M5680,N5680)</f>
        <v/>
      </c>
      <c r="P5680" s="162">
        <f>MAX(K5680,L5680,M5680,N5680)</f>
        <v/>
      </c>
      <c r="Q5680" s="162">
        <f>MEDIAN(K5680,L5680,M5680,N5680)</f>
        <v/>
      </c>
      <c r="R5680" s="162">
        <f>AVERAGE(K5680,L5680,M5680,N5680)</f>
        <v/>
      </c>
      <c r="S5680" s="162">
        <f>AVERAGE(O5680,Q5680)</f>
        <v/>
      </c>
      <c r="T5680" s="162">
        <f>AVERAGE(P5680,Q5680)</f>
        <v/>
      </c>
      <c r="U5680" s="41">
        <f>STDEVA(K5680,L5680,M5680,N5680)</f>
        <v/>
      </c>
      <c r="V5680" s="42">
        <f>U5680/Q5680</f>
        <v/>
      </c>
      <c r="W5680" s="43">
        <f>IF(X5680=O5680,"MENOR",IF(X5680=S5680,"PROM[MEN-MED]","PROMEDIO"))</f>
        <v/>
      </c>
      <c r="X5680" s="163">
        <f>IF(V5680&lt;=300%,O5680,IF(AND(V5680&gt;100%,V5680&lt;=150%),S5680,R5680))</f>
        <v/>
      </c>
      <c r="Y5680" s="162">
        <f>ROUND(X5680,0)</f>
        <v/>
      </c>
    </row>
    <row r="5681" ht="15.75" customHeight="1">
      <c r="B5681" s="32" t="inlineStr">
        <is>
          <t>5.16</t>
        </is>
      </c>
      <c r="C5681" s="32" t="n">
        <v>8714199</v>
      </c>
      <c r="D5681" s="71" t="inlineStr">
        <is>
          <t xml:space="preserve">CAMBIO DE SENSOR DE TEMPERATURA DEL AIRE DE ADMISION </t>
        </is>
      </c>
      <c r="E5681" s="56" t="inlineStr">
        <is>
          <t xml:space="preserve">cambio de sensor de temperatura del aire de admision </t>
        </is>
      </c>
      <c r="F5681" s="32" t="inlineStr">
        <is>
          <t>Unidad</t>
        </is>
      </c>
      <c r="G5681" s="35" t="inlineStr">
        <is>
          <t>suministro</t>
        </is>
      </c>
      <c r="H5681" s="162" t="n">
        <v>683953</v>
      </c>
      <c r="I5681" s="37" t="n">
        <v>158.91</v>
      </c>
      <c r="J5681" s="37" t="n">
        <v>151.76</v>
      </c>
      <c r="K5681" s="160">
        <f>H5681*(I5681/J5681)</f>
        <v/>
      </c>
      <c r="L5681" s="159" t="n">
        <v>840915.6896</v>
      </c>
      <c r="M5681" s="159" t="n">
        <v>816423</v>
      </c>
      <c r="N5681" s="159" t="n">
        <v>881736.84</v>
      </c>
      <c r="O5681" s="162">
        <f>MIN(K5681,L5681,M5681,N5681)</f>
        <v/>
      </c>
      <c r="P5681" s="162">
        <f>MAX(K5681,L5681,M5681,N5681)</f>
        <v/>
      </c>
      <c r="Q5681" s="162">
        <f>MEDIAN(K5681,L5681,M5681,N5681)</f>
        <v/>
      </c>
      <c r="R5681" s="162">
        <f>AVERAGE(K5681,L5681,M5681,N5681)</f>
        <v/>
      </c>
      <c r="S5681" s="162">
        <f>AVERAGE(O5681,Q5681)</f>
        <v/>
      </c>
      <c r="T5681" s="162">
        <f>AVERAGE(P5681,Q5681)</f>
        <v/>
      </c>
      <c r="U5681" s="41">
        <f>STDEVA(K5681,L5681,M5681,N5681)</f>
        <v/>
      </c>
      <c r="V5681" s="42">
        <f>U5681/Q5681</f>
        <v/>
      </c>
      <c r="W5681" s="43">
        <f>IF(X5681=O5681,"MENOR",IF(X5681=S5681,"PROM[MEN-MED]","PROMEDIO"))</f>
        <v/>
      </c>
      <c r="X5681" s="163">
        <f>IF(V5681&lt;=300%,O5681,IF(AND(V5681&gt;100%,V5681&lt;=150%),S5681,R5681))</f>
        <v/>
      </c>
      <c r="Y5681" s="162">
        <f>ROUND(X5681,0)</f>
        <v/>
      </c>
    </row>
    <row r="5682" ht="15.75" customHeight="1">
      <c r="B5682" s="32" t="inlineStr">
        <is>
          <t>5.17</t>
        </is>
      </c>
      <c r="C5682" s="32" t="n">
        <v>8714199</v>
      </c>
      <c r="D5682" s="71" t="inlineStr">
        <is>
          <t xml:space="preserve">CAMBIO DE ECU DE LA BATERIA </t>
        </is>
      </c>
      <c r="E5682" s="56" t="inlineStr">
        <is>
          <t xml:space="preserve">cambio de ecu de la bateria </t>
        </is>
      </c>
      <c r="F5682" s="32" t="inlineStr">
        <is>
          <t>Unidad</t>
        </is>
      </c>
      <c r="G5682" s="35" t="inlineStr">
        <is>
          <t>suministro</t>
        </is>
      </c>
      <c r="H5682" s="162" t="n">
        <v>820743</v>
      </c>
      <c r="I5682" s="37" t="n">
        <v>158.91</v>
      </c>
      <c r="J5682" s="37" t="n">
        <v>151.76</v>
      </c>
      <c r="K5682" s="160">
        <f>H5682*(I5682/J5682)</f>
        <v/>
      </c>
      <c r="L5682" s="159" t="n">
        <v>989878.414</v>
      </c>
      <c r="M5682" s="159" t="n">
        <v>961047</v>
      </c>
      <c r="N5682" s="159" t="n">
        <v>1037930.76</v>
      </c>
      <c r="O5682" s="162">
        <f>MIN(K5682,L5682,M5682,N5682)</f>
        <v/>
      </c>
      <c r="P5682" s="162">
        <f>MAX(K5682,L5682,M5682,N5682)</f>
        <v/>
      </c>
      <c r="Q5682" s="162">
        <f>MEDIAN(K5682,L5682,M5682,N5682)</f>
        <v/>
      </c>
      <c r="R5682" s="162">
        <f>AVERAGE(K5682,L5682,M5682,N5682)</f>
        <v/>
      </c>
      <c r="S5682" s="162">
        <f>AVERAGE(O5682,Q5682)</f>
        <v/>
      </c>
      <c r="T5682" s="162">
        <f>AVERAGE(P5682,Q5682)</f>
        <v/>
      </c>
      <c r="U5682" s="41">
        <f>STDEVA(K5682,L5682,M5682,N5682)</f>
        <v/>
      </c>
      <c r="V5682" s="42">
        <f>U5682/Q5682</f>
        <v/>
      </c>
      <c r="W5682" s="43">
        <f>IF(X5682=O5682,"MENOR",IF(X5682=S5682,"PROM[MEN-MED]","PROMEDIO"))</f>
        <v/>
      </c>
      <c r="X5682" s="163">
        <f>IF(V5682&lt;=300%,O5682,IF(AND(V5682&gt;100%,V5682&lt;=150%),S5682,R5682))</f>
        <v/>
      </c>
      <c r="Y5682" s="162">
        <f>ROUND(X5682,0)</f>
        <v/>
      </c>
    </row>
    <row r="5683" ht="15.75" customHeight="1">
      <c r="B5683" s="32" t="inlineStr">
        <is>
          <t>5.18</t>
        </is>
      </c>
      <c r="C5683" s="32" t="n">
        <v>8714199</v>
      </c>
      <c r="D5683" s="71" t="inlineStr">
        <is>
          <t xml:space="preserve">CAMBIO DE SENSOR DE TEMPERATURA DE LA BATERIA </t>
        </is>
      </c>
      <c r="E5683" s="56" t="inlineStr">
        <is>
          <t xml:space="preserve">cambio de sensor de temperatura de la bateria </t>
        </is>
      </c>
      <c r="F5683" s="32" t="inlineStr">
        <is>
          <t>Unidad</t>
        </is>
      </c>
      <c r="G5683" s="35" t="inlineStr">
        <is>
          <t>suministro</t>
        </is>
      </c>
      <c r="H5683" s="162" t="n">
        <v>404719</v>
      </c>
      <c r="I5683" s="37" t="n">
        <v>158.91</v>
      </c>
      <c r="J5683" s="37" t="n">
        <v>151.76</v>
      </c>
      <c r="K5683" s="160">
        <f>H5683*(I5683/J5683)</f>
        <v/>
      </c>
      <c r="L5683" s="159" t="n">
        <v>499744.665</v>
      </c>
      <c r="M5683" s="159" t="n">
        <v>485189</v>
      </c>
      <c r="N5683" s="159" t="n">
        <v>524004.12</v>
      </c>
      <c r="O5683" s="162">
        <f>MIN(K5683,L5683,M5683,N5683)</f>
        <v/>
      </c>
      <c r="P5683" s="162">
        <f>MAX(K5683,L5683,M5683,N5683)</f>
        <v/>
      </c>
      <c r="Q5683" s="162">
        <f>MEDIAN(K5683,L5683,M5683,N5683)</f>
        <v/>
      </c>
      <c r="R5683" s="162">
        <f>AVERAGE(K5683,L5683,M5683,N5683)</f>
        <v/>
      </c>
      <c r="S5683" s="162">
        <f>AVERAGE(O5683,Q5683)</f>
        <v/>
      </c>
      <c r="T5683" s="162">
        <f>AVERAGE(P5683,Q5683)</f>
        <v/>
      </c>
      <c r="U5683" s="41">
        <f>STDEVA(K5683,L5683,M5683,N5683)</f>
        <v/>
      </c>
      <c r="V5683" s="42">
        <f>U5683/Q5683</f>
        <v/>
      </c>
      <c r="W5683" s="43">
        <f>IF(X5683=O5683,"MENOR",IF(X5683=S5683,"PROM[MEN-MED]","PROMEDIO"))</f>
        <v/>
      </c>
      <c r="X5683" s="163">
        <f>IF(V5683&lt;=300%,O5683,IF(AND(V5683&gt;100%,V5683&lt;=150%),S5683,R5683))</f>
        <v/>
      </c>
      <c r="Y5683" s="162">
        <f>ROUND(X5683,0)</f>
        <v/>
      </c>
    </row>
    <row r="5684" ht="15.75" customHeight="1">
      <c r="B5684" s="32" t="inlineStr">
        <is>
          <t>5.19</t>
        </is>
      </c>
      <c r="C5684" s="32" t="n">
        <v>8714199</v>
      </c>
      <c r="D5684" s="71" t="inlineStr">
        <is>
          <t xml:space="preserve">CAMBIO DE SENSOR DE CORRIENTE DE LA BATERIA </t>
        </is>
      </c>
      <c r="E5684" s="56" t="inlineStr">
        <is>
          <t xml:space="preserve">cambio de sensor de corriente de la bateria </t>
        </is>
      </c>
      <c r="F5684" s="32" t="inlineStr">
        <is>
          <t>Unidad</t>
        </is>
      </c>
      <c r="G5684" s="35" t="inlineStr">
        <is>
          <t>suministro</t>
        </is>
      </c>
      <c r="H5684" s="162" t="n">
        <v>404719</v>
      </c>
      <c r="I5684" s="37" t="n">
        <v>158.91</v>
      </c>
      <c r="J5684" s="37" t="n">
        <v>151.76</v>
      </c>
      <c r="K5684" s="160">
        <f>H5684*(I5684/J5684)</f>
        <v/>
      </c>
      <c r="L5684" s="159" t="n">
        <v>514160.5511</v>
      </c>
      <c r="M5684" s="159" t="n">
        <v>499185</v>
      </c>
      <c r="N5684" s="159" t="n">
        <v>539119.8</v>
      </c>
      <c r="O5684" s="162">
        <f>MIN(K5684,L5684,M5684,N5684)</f>
        <v/>
      </c>
      <c r="P5684" s="162">
        <f>MAX(K5684,L5684,M5684,N5684)</f>
        <v/>
      </c>
      <c r="Q5684" s="162">
        <f>MEDIAN(K5684,L5684,M5684,N5684)</f>
        <v/>
      </c>
      <c r="R5684" s="162">
        <f>AVERAGE(K5684,L5684,M5684,N5684)</f>
        <v/>
      </c>
      <c r="S5684" s="162">
        <f>AVERAGE(O5684,Q5684)</f>
        <v/>
      </c>
      <c r="T5684" s="162">
        <f>AVERAGE(P5684,Q5684)</f>
        <v/>
      </c>
      <c r="U5684" s="41">
        <f>STDEVA(K5684,L5684,M5684,N5684)</f>
        <v/>
      </c>
      <c r="V5684" s="42">
        <f>U5684/Q5684</f>
        <v/>
      </c>
      <c r="W5684" s="43">
        <f>IF(X5684=O5684,"MENOR",IF(X5684=S5684,"PROM[MEN-MED]","PROMEDIO"))</f>
        <v/>
      </c>
      <c r="X5684" s="163">
        <f>IF(V5684&lt;=300%,O5684,IF(AND(V5684&gt;100%,V5684&lt;=150%),S5684,R5684))</f>
        <v/>
      </c>
      <c r="Y5684" s="162">
        <f>ROUND(X5684,0)</f>
        <v/>
      </c>
    </row>
    <row r="5685" ht="15.75" customHeight="1">
      <c r="B5685" s="32" t="inlineStr">
        <is>
          <t>5.20</t>
        </is>
      </c>
      <c r="C5685" s="32" t="n">
        <v>8714199</v>
      </c>
      <c r="D5685" s="71" t="inlineStr">
        <is>
          <t xml:space="preserve">CAMBIO DE SENSOR DE ESTADO DE LA BATERIA </t>
        </is>
      </c>
      <c r="E5685" s="56" t="inlineStr">
        <is>
          <t xml:space="preserve">cambio de sensor de estado de la bateria </t>
        </is>
      </c>
      <c r="F5685" s="32" t="inlineStr">
        <is>
          <t>Unidad</t>
        </is>
      </c>
      <c r="G5685" s="35" t="inlineStr">
        <is>
          <t>suministro</t>
        </is>
      </c>
      <c r="H5685" s="162" t="n">
        <v>535857</v>
      </c>
      <c r="I5685" s="37" t="n">
        <v>158.91</v>
      </c>
      <c r="J5685" s="37" t="n">
        <v>151.76</v>
      </c>
      <c r="K5685" s="160">
        <f>H5685*(I5685/J5685)</f>
        <v/>
      </c>
      <c r="L5685" s="159" t="n">
        <v>666325.5416999999</v>
      </c>
      <c r="M5685" s="159" t="n">
        <v>646918</v>
      </c>
      <c r="N5685" s="159" t="n">
        <v>698671.4399999999</v>
      </c>
      <c r="O5685" s="162">
        <f>MIN(K5685,L5685,M5685,N5685)</f>
        <v/>
      </c>
      <c r="P5685" s="162">
        <f>MAX(K5685,L5685,M5685,N5685)</f>
        <v/>
      </c>
      <c r="Q5685" s="162">
        <f>MEDIAN(K5685,L5685,M5685,N5685)</f>
        <v/>
      </c>
      <c r="R5685" s="162">
        <f>AVERAGE(K5685,L5685,M5685,N5685)</f>
        <v/>
      </c>
      <c r="S5685" s="162">
        <f>AVERAGE(O5685,Q5685)</f>
        <v/>
      </c>
      <c r="T5685" s="162">
        <f>AVERAGE(P5685,Q5685)</f>
        <v/>
      </c>
      <c r="U5685" s="41">
        <f>STDEVA(K5685,L5685,M5685,N5685)</f>
        <v/>
      </c>
      <c r="V5685" s="42">
        <f>U5685/Q5685</f>
        <v/>
      </c>
      <c r="W5685" s="43">
        <f>IF(X5685=O5685,"MENOR",IF(X5685=S5685,"PROM[MEN-MED]","PROMEDIO"))</f>
        <v/>
      </c>
      <c r="X5685" s="163">
        <f>IF(V5685&lt;=300%,O5685,IF(AND(V5685&gt;100%,V5685&lt;=150%),S5685,R5685))</f>
        <v/>
      </c>
      <c r="Y5685" s="162">
        <f>ROUND(X5685,0)</f>
        <v/>
      </c>
    </row>
    <row r="5686" ht="15.75" customHeight="1">
      <c r="B5686" s="32" t="inlineStr">
        <is>
          <t>5.21</t>
        </is>
      </c>
      <c r="C5686" s="32" t="n">
        <v>8714199</v>
      </c>
      <c r="D5686" s="71" t="inlineStr">
        <is>
          <t>CAMBIO DE CONVERTIDOR CC/CC</t>
        </is>
      </c>
      <c r="E5686" s="56" t="inlineStr">
        <is>
          <t>cambio de convertidor cc/cc</t>
        </is>
      </c>
      <c r="F5686" s="32" t="inlineStr">
        <is>
          <t>Unidad</t>
        </is>
      </c>
      <c r="G5686" s="35" t="inlineStr">
        <is>
          <t>suministro</t>
        </is>
      </c>
      <c r="H5686" s="162" t="n">
        <v>3271667</v>
      </c>
      <c r="I5686" s="37" t="n">
        <v>158.91</v>
      </c>
      <c r="J5686" s="37" t="n">
        <v>151.76</v>
      </c>
      <c r="K5686" s="160">
        <f>H5686*(I5686/J5686)</f>
        <v/>
      </c>
      <c r="L5686" s="159" t="n">
        <v>4036396.9618</v>
      </c>
      <c r="M5686" s="159" t="n">
        <v>3918832</v>
      </c>
      <c r="N5686" s="159" t="n">
        <v>4232338.56</v>
      </c>
      <c r="O5686" s="162">
        <f>MIN(K5686,L5686,M5686,N5686)</f>
        <v/>
      </c>
      <c r="P5686" s="162">
        <f>MAX(K5686,L5686,M5686,N5686)</f>
        <v/>
      </c>
      <c r="Q5686" s="162">
        <f>MEDIAN(K5686,L5686,M5686,N5686)</f>
        <v/>
      </c>
      <c r="R5686" s="162">
        <f>AVERAGE(K5686,L5686,M5686,N5686)</f>
        <v/>
      </c>
      <c r="S5686" s="162">
        <f>AVERAGE(O5686,Q5686)</f>
        <v/>
      </c>
      <c r="T5686" s="162">
        <f>AVERAGE(P5686,Q5686)</f>
        <v/>
      </c>
      <c r="U5686" s="41">
        <f>STDEVA(K5686,L5686,M5686,N5686)</f>
        <v/>
      </c>
      <c r="V5686" s="42">
        <f>U5686/Q5686</f>
        <v/>
      </c>
      <c r="W5686" s="43">
        <f>IF(X5686=O5686,"MENOR",IF(X5686=S5686,"PROM[MEN-MED]","PROMEDIO"))</f>
        <v/>
      </c>
      <c r="X5686" s="163">
        <f>IF(V5686&lt;=300%,O5686,IF(AND(V5686&gt;100%,V5686&lt;=150%),S5686,R5686))</f>
        <v/>
      </c>
      <c r="Y5686" s="162">
        <f>ROUND(X5686,0)</f>
        <v/>
      </c>
    </row>
    <row r="5687" ht="15.75" customHeight="1">
      <c r="B5687" s="32" t="inlineStr">
        <is>
          <t>5.22</t>
        </is>
      </c>
      <c r="C5687" s="32" t="n">
        <v>8714199</v>
      </c>
      <c r="D5687" s="71" t="inlineStr">
        <is>
          <t xml:space="preserve">CAMBIO DE ECU DE CONTROL DEL GRUPO CONVERTIDOR </t>
        </is>
      </c>
      <c r="E5687" s="56" t="inlineStr">
        <is>
          <t xml:space="preserve">cambio de ecu de control del grupo convertidor </t>
        </is>
      </c>
      <c r="F5687" s="32" t="inlineStr">
        <is>
          <t>Unidad</t>
        </is>
      </c>
      <c r="G5687" s="35" t="inlineStr">
        <is>
          <t>suministro</t>
        </is>
      </c>
      <c r="H5687" s="162" t="n">
        <v>808308</v>
      </c>
      <c r="I5687" s="37" t="n">
        <v>158.91</v>
      </c>
      <c r="J5687" s="37" t="n">
        <v>151.76</v>
      </c>
      <c r="K5687" s="160">
        <f>H5687*(I5687/J5687)</f>
        <v/>
      </c>
      <c r="L5687" s="159" t="n">
        <v>1018710.1743</v>
      </c>
      <c r="M5687" s="159" t="n">
        <v>989039</v>
      </c>
      <c r="N5687" s="159" t="n">
        <v>1068162.12</v>
      </c>
      <c r="O5687" s="162">
        <f>MIN(K5687,L5687,M5687,N5687)</f>
        <v/>
      </c>
      <c r="P5687" s="162">
        <f>MAX(K5687,L5687,M5687,N5687)</f>
        <v/>
      </c>
      <c r="Q5687" s="162">
        <f>MEDIAN(K5687,L5687,M5687,N5687)</f>
        <v/>
      </c>
      <c r="R5687" s="162">
        <f>AVERAGE(K5687,L5687,M5687,N5687)</f>
        <v/>
      </c>
      <c r="S5687" s="162">
        <f>AVERAGE(O5687,Q5687)</f>
        <v/>
      </c>
      <c r="T5687" s="162">
        <f>AVERAGE(P5687,Q5687)</f>
        <v/>
      </c>
      <c r="U5687" s="41">
        <f>STDEVA(K5687,L5687,M5687,N5687)</f>
        <v/>
      </c>
      <c r="V5687" s="42">
        <f>U5687/Q5687</f>
        <v/>
      </c>
      <c r="W5687" s="43">
        <f>IF(X5687=O5687,"MENOR",IF(X5687=S5687,"PROM[MEN-MED]","PROMEDIO"))</f>
        <v/>
      </c>
      <c r="X5687" s="163">
        <f>IF(V5687&lt;=300%,O5687,IF(AND(V5687&gt;100%,V5687&lt;=150%),S5687,R5687))</f>
        <v/>
      </c>
      <c r="Y5687" s="162">
        <f>ROUND(X5687,0)</f>
        <v/>
      </c>
    </row>
    <row r="5688" ht="15.75" customHeight="1">
      <c r="B5688" s="32" t="inlineStr">
        <is>
          <t>5.23</t>
        </is>
      </c>
      <c r="C5688" s="32" t="n">
        <v>8714199</v>
      </c>
      <c r="D5688" s="71" t="inlineStr">
        <is>
          <t xml:space="preserve">CAMBIO DE CONVERTIDOR ELEVADOR </t>
        </is>
      </c>
      <c r="E5688" s="56" t="inlineStr">
        <is>
          <t xml:space="preserve">cambio de convertidor elevador </t>
        </is>
      </c>
      <c r="F5688" s="32" t="inlineStr">
        <is>
          <t>Unidad</t>
        </is>
      </c>
      <c r="G5688" s="35" t="inlineStr">
        <is>
          <t>suministro</t>
        </is>
      </c>
      <c r="H5688" s="162" t="n">
        <v>2987912</v>
      </c>
      <c r="I5688" s="37" t="n">
        <v>158.91</v>
      </c>
      <c r="J5688" s="37" t="n">
        <v>151.76</v>
      </c>
      <c r="K5688" s="160">
        <f>H5688*(I5688/J5688)</f>
        <v/>
      </c>
      <c r="L5688" s="159" t="n">
        <v>5141600.3464</v>
      </c>
      <c r="M5688" s="159" t="n">
        <v>4991845</v>
      </c>
      <c r="N5688" s="159" t="n">
        <v>5391192.6</v>
      </c>
      <c r="O5688" s="162">
        <f>MIN(K5688,L5688,M5688,N5688)</f>
        <v/>
      </c>
      <c r="P5688" s="162">
        <f>MAX(K5688,L5688,M5688,N5688)</f>
        <v/>
      </c>
      <c r="Q5688" s="162">
        <f>MEDIAN(K5688,L5688,M5688,N5688)</f>
        <v/>
      </c>
      <c r="R5688" s="162">
        <f>AVERAGE(K5688,L5688,M5688,N5688)</f>
        <v/>
      </c>
      <c r="S5688" s="162">
        <f>AVERAGE(O5688,Q5688)</f>
        <v/>
      </c>
      <c r="T5688" s="162">
        <f>AVERAGE(P5688,Q5688)</f>
        <v/>
      </c>
      <c r="U5688" s="41">
        <f>STDEVA(K5688,L5688,M5688,N5688)</f>
        <v/>
      </c>
      <c r="V5688" s="42">
        <f>U5688/Q5688</f>
        <v/>
      </c>
      <c r="W5688" s="43">
        <f>IF(X5688=O5688,"MENOR",IF(X5688=S5688,"PROM[MEN-MED]","PROMEDIO"))</f>
        <v/>
      </c>
      <c r="X5688" s="163">
        <f>IF(V5688&lt;=300%,O5688,IF(AND(V5688&gt;100%,V5688&lt;=150%),S5688,R5688))</f>
        <v/>
      </c>
      <c r="Y5688" s="162">
        <f>ROUND(X5688,0)</f>
        <v/>
      </c>
    </row>
    <row r="5689" ht="15.75" customHeight="1">
      <c r="B5689" s="32" t="inlineStr">
        <is>
          <t>5.24</t>
        </is>
      </c>
      <c r="C5689" s="32" t="n">
        <v>8714199</v>
      </c>
      <c r="D5689" s="71" t="inlineStr">
        <is>
          <t xml:space="preserve">CAMBIO DE INVERSOR </t>
        </is>
      </c>
      <c r="E5689" s="56" t="inlineStr">
        <is>
          <t xml:space="preserve">cambio de inversor </t>
        </is>
      </c>
      <c r="F5689" s="32" t="inlineStr">
        <is>
          <t>Unidad</t>
        </is>
      </c>
      <c r="G5689" s="35" t="inlineStr">
        <is>
          <t>suministro</t>
        </is>
      </c>
      <c r="H5689" s="162" t="n">
        <v>3272798</v>
      </c>
      <c r="I5689" s="37" t="n">
        <v>158.91</v>
      </c>
      <c r="J5689" s="37" t="n">
        <v>151.76</v>
      </c>
      <c r="K5689" s="160">
        <f>H5689*(I5689/J5689)</f>
        <v/>
      </c>
      <c r="L5689" s="159" t="n">
        <v>4074838.6147</v>
      </c>
      <c r="M5689" s="159" t="n">
        <v>3956154</v>
      </c>
      <c r="N5689" s="159" t="n">
        <v>4272646.32</v>
      </c>
      <c r="O5689" s="162">
        <f>MIN(K5689,L5689,M5689,N5689)</f>
        <v/>
      </c>
      <c r="P5689" s="162">
        <f>MAX(K5689,L5689,M5689,N5689)</f>
        <v/>
      </c>
      <c r="Q5689" s="162">
        <f>MEDIAN(K5689,L5689,M5689,N5689)</f>
        <v/>
      </c>
      <c r="R5689" s="162">
        <f>AVERAGE(K5689,L5689,M5689,N5689)</f>
        <v/>
      </c>
      <c r="S5689" s="162">
        <f>AVERAGE(O5689,Q5689)</f>
        <v/>
      </c>
      <c r="T5689" s="162">
        <f>AVERAGE(P5689,Q5689)</f>
        <v/>
      </c>
      <c r="U5689" s="41">
        <f>STDEVA(K5689,L5689,M5689,N5689)</f>
        <v/>
      </c>
      <c r="V5689" s="42">
        <f>U5689/Q5689</f>
        <v/>
      </c>
      <c r="W5689" s="43">
        <f>IF(X5689=O5689,"MENOR",IF(X5689=S5689,"PROM[MEN-MED]","PROMEDIO"))</f>
        <v/>
      </c>
      <c r="X5689" s="163">
        <f>IF(V5689&lt;=300%,O5689,IF(AND(V5689&gt;100%,V5689&lt;=150%),S5689,R5689))</f>
        <v/>
      </c>
      <c r="Y5689" s="162">
        <f>ROUND(X5689,0)</f>
        <v/>
      </c>
    </row>
    <row r="5690" ht="15.75" customHeight="1">
      <c r="B5690" s="32" t="inlineStr">
        <is>
          <t>5.25</t>
        </is>
      </c>
      <c r="C5690" s="32" t="n">
        <v>8714199</v>
      </c>
      <c r="D5690" s="71" t="inlineStr">
        <is>
          <t xml:space="preserve">CAMBIO DE TRANSFORMADOR DEL GENERADOR </t>
        </is>
      </c>
      <c r="E5690" s="56" t="inlineStr">
        <is>
          <t xml:space="preserve">cambio de transformador del generador </t>
        </is>
      </c>
      <c r="F5690" s="32" t="inlineStr">
        <is>
          <t>Unidad</t>
        </is>
      </c>
      <c r="G5690" s="35" t="inlineStr">
        <is>
          <t>suministro</t>
        </is>
      </c>
      <c r="H5690" s="162" t="n">
        <v>3272798</v>
      </c>
      <c r="I5690" s="37" t="n">
        <v>158.91</v>
      </c>
      <c r="J5690" s="37" t="n">
        <v>151.76</v>
      </c>
      <c r="K5690" s="160">
        <f>H5690*(I5690/J5690)</f>
        <v/>
      </c>
      <c r="L5690" s="159" t="n">
        <v>3959512.6088</v>
      </c>
      <c r="M5690" s="159" t="n">
        <v>3844187</v>
      </c>
      <c r="N5690" s="159" t="n">
        <v>4151721.96</v>
      </c>
      <c r="O5690" s="162">
        <f>MIN(K5690,L5690,M5690,N5690)</f>
        <v/>
      </c>
      <c r="P5690" s="162">
        <f>MAX(K5690,L5690,M5690,N5690)</f>
        <v/>
      </c>
      <c r="Q5690" s="162">
        <f>MEDIAN(K5690,L5690,M5690,N5690)</f>
        <v/>
      </c>
      <c r="R5690" s="162">
        <f>AVERAGE(K5690,L5690,M5690,N5690)</f>
        <v/>
      </c>
      <c r="S5690" s="162">
        <f>AVERAGE(O5690,Q5690)</f>
        <v/>
      </c>
      <c r="T5690" s="162">
        <f>AVERAGE(P5690,Q5690)</f>
        <v/>
      </c>
      <c r="U5690" s="41">
        <f>STDEVA(K5690,L5690,M5690,N5690)</f>
        <v/>
      </c>
      <c r="V5690" s="42">
        <f>U5690/Q5690</f>
        <v/>
      </c>
      <c r="W5690" s="43">
        <f>IF(X5690=O5690,"MENOR",IF(X5690=S5690,"PROM[MEN-MED]","PROMEDIO"))</f>
        <v/>
      </c>
      <c r="X5690" s="163">
        <f>IF(V5690&lt;=300%,O5690,IF(AND(V5690&gt;100%,V5690&lt;=150%),S5690,R5690))</f>
        <v/>
      </c>
      <c r="Y5690" s="162">
        <f>ROUND(X5690,0)</f>
        <v/>
      </c>
    </row>
    <row r="5691" ht="15.75" customHeight="1">
      <c r="B5691" s="32" t="inlineStr">
        <is>
          <t>5.26</t>
        </is>
      </c>
      <c r="C5691" s="32" t="n">
        <v>8714199</v>
      </c>
      <c r="D5691" s="71" t="inlineStr">
        <is>
          <t xml:space="preserve">CAMBIO DE TRANSFORMADOR DEL MOTOR </t>
        </is>
      </c>
      <c r="E5691" s="56" t="inlineStr">
        <is>
          <t xml:space="preserve">cambio de transformador del motor </t>
        </is>
      </c>
      <c r="F5691" s="32" t="inlineStr">
        <is>
          <t>Unidad</t>
        </is>
      </c>
      <c r="G5691" s="35" t="inlineStr">
        <is>
          <t>suministro</t>
        </is>
      </c>
      <c r="H5691" s="162" t="n">
        <v>3272798</v>
      </c>
      <c r="I5691" s="37" t="n">
        <v>158.91</v>
      </c>
      <c r="J5691" s="37" t="n">
        <v>151.76</v>
      </c>
      <c r="K5691" s="160">
        <f>H5691*(I5691/J5691)</f>
        <v/>
      </c>
      <c r="L5691" s="159" t="n">
        <v>4113280.2795</v>
      </c>
      <c r="M5691" s="159" t="n">
        <v>3993476</v>
      </c>
      <c r="N5691" s="159" t="n">
        <v>4312954.08</v>
      </c>
      <c r="O5691" s="162">
        <f>MIN(K5691,L5691,M5691,N5691)</f>
        <v/>
      </c>
      <c r="P5691" s="162">
        <f>MAX(K5691,L5691,M5691,N5691)</f>
        <v/>
      </c>
      <c r="Q5691" s="162">
        <f>MEDIAN(K5691,L5691,M5691,N5691)</f>
        <v/>
      </c>
      <c r="R5691" s="162">
        <f>AVERAGE(K5691,L5691,M5691,N5691)</f>
        <v/>
      </c>
      <c r="S5691" s="162">
        <f>AVERAGE(O5691,Q5691)</f>
        <v/>
      </c>
      <c r="T5691" s="162">
        <f>AVERAGE(P5691,Q5691)</f>
        <v/>
      </c>
      <c r="U5691" s="41">
        <f>STDEVA(K5691,L5691,M5691,N5691)</f>
        <v/>
      </c>
      <c r="V5691" s="42">
        <f>U5691/Q5691</f>
        <v/>
      </c>
      <c r="W5691" s="43">
        <f>IF(X5691=O5691,"MENOR",IF(X5691=S5691,"PROM[MEN-MED]","PROMEDIO"))</f>
        <v/>
      </c>
      <c r="X5691" s="163">
        <f>IF(V5691&lt;=300%,O5691,IF(AND(V5691&gt;100%,V5691&lt;=150%),S5691,R5691))</f>
        <v/>
      </c>
      <c r="Y5691" s="162">
        <f>ROUND(X5691,0)</f>
        <v/>
      </c>
    </row>
    <row r="5692" ht="15.75" customHeight="1">
      <c r="B5692" s="32" t="inlineStr">
        <is>
          <t>5.27</t>
        </is>
      </c>
      <c r="C5692" s="32" t="n">
        <v>8714199</v>
      </c>
      <c r="D5692" s="71" t="inlineStr">
        <is>
          <t>CAMBIO DE SENSOR DE TEMPERATURA DEL LIQUIDO DE TRANSMISION</t>
        </is>
      </c>
      <c r="E5692" s="56" t="inlineStr">
        <is>
          <t>cambio de sensor de temperatura del liquido de transmision</t>
        </is>
      </c>
      <c r="F5692" s="32" t="inlineStr">
        <is>
          <t>Unidad</t>
        </is>
      </c>
      <c r="G5692" s="35" t="inlineStr">
        <is>
          <t>suministro</t>
        </is>
      </c>
      <c r="H5692" s="162" t="n">
        <v>2990173</v>
      </c>
      <c r="I5692" s="37" t="n">
        <v>158.91</v>
      </c>
      <c r="J5692" s="37" t="n">
        <v>151.76</v>
      </c>
      <c r="K5692" s="160">
        <f>H5692*(I5692/J5692)</f>
        <v/>
      </c>
      <c r="L5692" s="159" t="n">
        <v>4997443.6155</v>
      </c>
      <c r="M5692" s="159" t="n">
        <v>4851887</v>
      </c>
      <c r="N5692" s="159" t="n">
        <v>5240037.96</v>
      </c>
      <c r="O5692" s="162">
        <f>MIN(K5692,L5692,M5692,N5692)</f>
        <v/>
      </c>
      <c r="P5692" s="162">
        <f>MAX(K5692,L5692,M5692,N5692)</f>
        <v/>
      </c>
      <c r="Q5692" s="162">
        <f>MEDIAN(K5692,L5692,M5692,N5692)</f>
        <v/>
      </c>
      <c r="R5692" s="162">
        <f>AVERAGE(K5692,L5692,M5692,N5692)</f>
        <v/>
      </c>
      <c r="S5692" s="162">
        <f>AVERAGE(O5692,Q5692)</f>
        <v/>
      </c>
      <c r="T5692" s="162">
        <f>AVERAGE(P5692,Q5692)</f>
        <v/>
      </c>
      <c r="U5692" s="41">
        <f>STDEVA(K5692,L5692,M5692,N5692)</f>
        <v/>
      </c>
      <c r="V5692" s="42">
        <f>U5692/Q5692</f>
        <v/>
      </c>
      <c r="W5692" s="43">
        <f>IF(X5692=O5692,"MENOR",IF(X5692=S5692,"PROM[MEN-MED]","PROMEDIO"))</f>
        <v/>
      </c>
      <c r="X5692" s="163">
        <f>IF(V5692&lt;=300%,O5692,IF(AND(V5692&gt;100%,V5692&lt;=150%),S5692,R5692))</f>
        <v/>
      </c>
      <c r="Y5692" s="162">
        <f>ROUND(X5692,0)</f>
        <v/>
      </c>
    </row>
    <row r="5693" ht="15.75" customHeight="1">
      <c r="B5693" s="32" t="inlineStr">
        <is>
          <t>5.28</t>
        </is>
      </c>
      <c r="C5693" s="32" t="n">
        <v>8714199</v>
      </c>
      <c r="D5693" s="71" t="inlineStr">
        <is>
          <t xml:space="preserve">CAMBIO DE SENSOR DE TEMPERATURA DEL GENERADOR </t>
        </is>
      </c>
      <c r="E5693" s="56" t="inlineStr">
        <is>
          <t xml:space="preserve">cambio de sensor de temperatura del generador </t>
        </is>
      </c>
      <c r="F5693" s="32" t="inlineStr">
        <is>
          <t>Unidad</t>
        </is>
      </c>
      <c r="G5693" s="35" t="inlineStr">
        <is>
          <t>suministro</t>
        </is>
      </c>
      <c r="H5693" s="162" t="n">
        <v>2990173</v>
      </c>
      <c r="I5693" s="37" t="n">
        <v>158.91</v>
      </c>
      <c r="J5693" s="37" t="n">
        <v>151.76</v>
      </c>
      <c r="K5693" s="160">
        <f>H5693*(I5693/J5693)</f>
        <v/>
      </c>
      <c r="L5693" s="159" t="n">
        <v>5141600.3464</v>
      </c>
      <c r="M5693" s="159" t="n">
        <v>4991845</v>
      </c>
      <c r="N5693" s="159" t="n">
        <v>5391192.6</v>
      </c>
      <c r="O5693" s="162">
        <f>MIN(K5693,L5693,M5693,N5693)</f>
        <v/>
      </c>
      <c r="P5693" s="162">
        <f>MAX(K5693,L5693,M5693,N5693)</f>
        <v/>
      </c>
      <c r="Q5693" s="162">
        <f>MEDIAN(K5693,L5693,M5693,N5693)</f>
        <v/>
      </c>
      <c r="R5693" s="162">
        <f>AVERAGE(K5693,L5693,M5693,N5693)</f>
        <v/>
      </c>
      <c r="S5693" s="162">
        <f>AVERAGE(O5693,Q5693)</f>
        <v/>
      </c>
      <c r="T5693" s="162">
        <f>AVERAGE(P5693,Q5693)</f>
        <v/>
      </c>
      <c r="U5693" s="41">
        <f>STDEVA(K5693,L5693,M5693,N5693)</f>
        <v/>
      </c>
      <c r="V5693" s="42">
        <f>U5693/Q5693</f>
        <v/>
      </c>
      <c r="W5693" s="43">
        <f>IF(X5693=O5693,"MENOR",IF(X5693=S5693,"PROM[MEN-MED]","PROMEDIO"))</f>
        <v/>
      </c>
      <c r="X5693" s="163">
        <f>IF(V5693&lt;=300%,O5693,IF(AND(V5693&gt;100%,V5693&lt;=150%),S5693,R5693))</f>
        <v/>
      </c>
      <c r="Y5693" s="162">
        <f>ROUND(X5693,0)</f>
        <v/>
      </c>
    </row>
    <row r="5694" ht="15.75" customHeight="1">
      <c r="B5694" s="32" t="inlineStr">
        <is>
          <t>5.29</t>
        </is>
      </c>
      <c r="C5694" s="32" t="n">
        <v>8714199</v>
      </c>
      <c r="D5694" s="71" t="inlineStr">
        <is>
          <t xml:space="preserve">CAMBIO DE SENSOR DE TEMPERATURA DEL MOTOR </t>
        </is>
      </c>
      <c r="E5694" s="56" t="inlineStr">
        <is>
          <t xml:space="preserve">cambio de sensor de temperatura del motor </t>
        </is>
      </c>
      <c r="F5694" s="32" t="inlineStr">
        <is>
          <t>Unidad</t>
        </is>
      </c>
      <c r="G5694" s="35" t="inlineStr">
        <is>
          <t>suministro</t>
        </is>
      </c>
      <c r="H5694" s="162" t="n">
        <v>3809785</v>
      </c>
      <c r="I5694" s="37" t="n">
        <v>158.91</v>
      </c>
      <c r="J5694" s="37" t="n">
        <v>151.76</v>
      </c>
      <c r="K5694" s="160">
        <f>H5694*(I5694/J5694)</f>
        <v/>
      </c>
      <c r="L5694" s="159" t="n">
        <v>4709129.0946</v>
      </c>
      <c r="M5694" s="159" t="n">
        <v>4571970</v>
      </c>
      <c r="N5694" s="159" t="n">
        <v>4937727.6</v>
      </c>
      <c r="O5694" s="162">
        <f>MIN(K5694,L5694,M5694,N5694)</f>
        <v/>
      </c>
      <c r="P5694" s="162">
        <f>MAX(K5694,L5694,M5694,N5694)</f>
        <v/>
      </c>
      <c r="Q5694" s="162">
        <f>MEDIAN(K5694,L5694,M5694,N5694)</f>
        <v/>
      </c>
      <c r="R5694" s="162">
        <f>AVERAGE(K5694,L5694,M5694,N5694)</f>
        <v/>
      </c>
      <c r="S5694" s="162">
        <f>AVERAGE(O5694,Q5694)</f>
        <v/>
      </c>
      <c r="T5694" s="162">
        <f>AVERAGE(P5694,Q5694)</f>
        <v/>
      </c>
      <c r="U5694" s="41">
        <f>STDEVA(K5694,L5694,M5694,N5694)</f>
        <v/>
      </c>
      <c r="V5694" s="42">
        <f>U5694/Q5694</f>
        <v/>
      </c>
      <c r="W5694" s="43">
        <f>IF(X5694=O5694,"MENOR",IF(X5694=S5694,"PROM[MEN-MED]","PROMEDIO"))</f>
        <v/>
      </c>
      <c r="X5694" s="163">
        <f>IF(V5694&lt;=300%,O5694,IF(AND(V5694&gt;100%,V5694&lt;=150%),S5694,R5694))</f>
        <v/>
      </c>
      <c r="Y5694" s="162">
        <f>ROUND(X5694,0)</f>
        <v/>
      </c>
    </row>
    <row r="5695" ht="15.75" customHeight="1">
      <c r="B5695" s="32" t="inlineStr">
        <is>
          <t>5.30</t>
        </is>
      </c>
      <c r="C5695" s="32" t="n">
        <v>8714199</v>
      </c>
      <c r="D5695" s="71" t="inlineStr">
        <is>
          <t xml:space="preserve">CAMBIO DE GENERADOR </t>
        </is>
      </c>
      <c r="E5695" s="56" t="inlineStr">
        <is>
          <t xml:space="preserve">cambio de generador </t>
        </is>
      </c>
      <c r="F5695" s="32" t="inlineStr">
        <is>
          <t>Unidad</t>
        </is>
      </c>
      <c r="G5695" s="35" t="inlineStr">
        <is>
          <t>suministro</t>
        </is>
      </c>
      <c r="H5695" s="162" t="n">
        <v>3809785</v>
      </c>
      <c r="I5695" s="37" t="n">
        <v>158.91</v>
      </c>
      <c r="J5695" s="37" t="n">
        <v>151.76</v>
      </c>
      <c r="K5695" s="160">
        <f>H5695*(I5695/J5695)</f>
        <v/>
      </c>
      <c r="L5695" s="159" t="n">
        <v>4664280.8387</v>
      </c>
      <c r="M5695" s="159" t="n">
        <v>4528428</v>
      </c>
      <c r="N5695" s="159" t="n">
        <v>4890702.24</v>
      </c>
      <c r="O5695" s="162">
        <f>MIN(K5695,L5695,M5695,N5695)</f>
        <v/>
      </c>
      <c r="P5695" s="162">
        <f>MAX(K5695,L5695,M5695,N5695)</f>
        <v/>
      </c>
      <c r="Q5695" s="162">
        <f>MEDIAN(K5695,L5695,M5695,N5695)</f>
        <v/>
      </c>
      <c r="R5695" s="162">
        <f>AVERAGE(K5695,L5695,M5695,N5695)</f>
        <v/>
      </c>
      <c r="S5695" s="162">
        <f>AVERAGE(O5695,Q5695)</f>
        <v/>
      </c>
      <c r="T5695" s="162">
        <f>AVERAGE(P5695,Q5695)</f>
        <v/>
      </c>
      <c r="U5695" s="41">
        <f>STDEVA(K5695,L5695,M5695,N5695)</f>
        <v/>
      </c>
      <c r="V5695" s="42">
        <f>U5695/Q5695</f>
        <v/>
      </c>
      <c r="W5695" s="43">
        <f>IF(X5695=O5695,"MENOR",IF(X5695=S5695,"PROM[MEN-MED]","PROMEDIO"))</f>
        <v/>
      </c>
      <c r="X5695" s="163">
        <f>IF(V5695&lt;=300%,O5695,IF(AND(V5695&gt;100%,V5695&lt;=150%),S5695,R5695))</f>
        <v/>
      </c>
      <c r="Y5695" s="162">
        <f>ROUND(X5695,0)</f>
        <v/>
      </c>
    </row>
    <row r="5696" ht="15.75" customHeight="1">
      <c r="B5696" s="26" t="inlineStr">
        <is>
          <t>6.</t>
        </is>
      </c>
      <c r="C5696" s="142" t="inlineStr">
        <is>
          <t>SISTEMA DE REFRIGERACIÓN</t>
        </is>
      </c>
      <c r="H5696" s="157" t="n"/>
      <c r="I5696" s="29" t="n"/>
      <c r="J5696" s="29" t="n"/>
      <c r="K5696" s="157" t="n"/>
      <c r="L5696" s="157" t="n"/>
      <c r="M5696" s="157" t="n"/>
      <c r="N5696" s="157" t="n"/>
      <c r="O5696" s="29" t="n"/>
      <c r="P5696" s="29" t="n"/>
      <c r="Q5696" s="29" t="n"/>
      <c r="R5696" s="29" t="n"/>
      <c r="S5696" s="29" t="n"/>
      <c r="T5696" s="29" t="n"/>
      <c r="U5696" s="29" t="n"/>
      <c r="V5696" s="75" t="n"/>
      <c r="W5696" s="29" t="n"/>
      <c r="X5696" s="29" t="n"/>
      <c r="Y5696" s="29" t="n"/>
    </row>
    <row r="5697" ht="15.75" customHeight="1">
      <c r="B5697" s="32" t="inlineStr">
        <is>
          <t>6.1</t>
        </is>
      </c>
      <c r="C5697" s="32" t="n">
        <v>8714199</v>
      </c>
      <c r="D5697" s="59" t="inlineStr">
        <is>
          <t>CAMBIO DE MOTOR DEL VENTILADOR DE REFRIGERACIÓN IZQUIERDO</t>
        </is>
      </c>
      <c r="E5697" s="56" t="inlineStr">
        <is>
          <t>cambio de motor del ventilador de refrigeración izquierdo</t>
        </is>
      </c>
      <c r="F5697" s="32" t="inlineStr">
        <is>
          <t>Unidad</t>
        </is>
      </c>
      <c r="G5697" s="35" t="inlineStr">
        <is>
          <t>suministro</t>
        </is>
      </c>
      <c r="H5697" s="162" t="n">
        <v>808308</v>
      </c>
      <c r="I5697" s="37" t="n">
        <v>158.91</v>
      </c>
      <c r="J5697" s="37" t="n">
        <v>151.76</v>
      </c>
      <c r="K5697" s="160">
        <f>H5697*(I5697/J5697)</f>
        <v/>
      </c>
      <c r="L5697" s="159" t="n">
        <v>989878.414</v>
      </c>
      <c r="M5697" s="159" t="n">
        <v>961047</v>
      </c>
      <c r="N5697" s="159" t="n">
        <v>1037930.76</v>
      </c>
      <c r="O5697" s="162">
        <f>MIN(K5697,L5697,M5697,N5697)</f>
        <v/>
      </c>
      <c r="P5697" s="162">
        <f>MAX(K5697,L5697,M5697,N5697)</f>
        <v/>
      </c>
      <c r="Q5697" s="162">
        <f>MEDIAN(K5697,L5697,M5697,N5697)</f>
        <v/>
      </c>
      <c r="R5697" s="162">
        <f>AVERAGE(K5697,L5697,M5697,N5697)</f>
        <v/>
      </c>
      <c r="S5697" s="162">
        <f>AVERAGE(O5697,Q5697)</f>
        <v/>
      </c>
      <c r="T5697" s="162">
        <f>AVERAGE(P5697,Q5697)</f>
        <v/>
      </c>
      <c r="U5697" s="41">
        <f>STDEVA(K5697,L5697,M5697,N5697)</f>
        <v/>
      </c>
      <c r="V5697" s="42">
        <f>U5697/Q5697</f>
        <v/>
      </c>
      <c r="W5697" s="43">
        <f>IF(X5697=O5697,"MENOR",IF(X5697=S5697,"PROM[MEN-MED]","PROMEDIO"))</f>
        <v/>
      </c>
      <c r="X5697" s="163">
        <f>IF(V5697&lt;=300%,O5697,IF(AND(V5697&gt;100%,V5697&lt;=150%),S5697,R5697))</f>
        <v/>
      </c>
      <c r="Y5697" s="162">
        <f>ROUND(X5697,0)</f>
        <v/>
      </c>
    </row>
    <row r="5698" ht="15.75" customHeight="1">
      <c r="B5698" s="32" t="inlineStr">
        <is>
          <t>6.2</t>
        </is>
      </c>
      <c r="C5698" s="32" t="n">
        <v>8714199</v>
      </c>
      <c r="D5698" s="71" t="inlineStr">
        <is>
          <t>CAMBIO DE MOTOR DEL VENTILADOR DE REFRIGERACIÓN DERECHO</t>
        </is>
      </c>
      <c r="E5698" s="56" t="inlineStr">
        <is>
          <t>cambio de motor del ventilador de refrigeración derecho</t>
        </is>
      </c>
      <c r="F5698" s="32" t="inlineStr">
        <is>
          <t>Unidad</t>
        </is>
      </c>
      <c r="G5698" s="35" t="inlineStr">
        <is>
          <t>suministro</t>
        </is>
      </c>
      <c r="H5698" s="162" t="n">
        <v>683953</v>
      </c>
      <c r="I5698" s="37" t="n">
        <v>158.91</v>
      </c>
      <c r="J5698" s="37" t="n">
        <v>151.76</v>
      </c>
      <c r="K5698" s="160">
        <f>H5698*(I5698/J5698)</f>
        <v/>
      </c>
      <c r="L5698" s="159" t="n">
        <v>848924.9727</v>
      </c>
      <c r="M5698" s="159" t="n">
        <v>824199</v>
      </c>
      <c r="N5698" s="159" t="n">
        <v>890134.92</v>
      </c>
      <c r="O5698" s="162">
        <f>MIN(K5698,L5698,M5698,N5698)</f>
        <v/>
      </c>
      <c r="P5698" s="162">
        <f>MAX(K5698,L5698,M5698,N5698)</f>
        <v/>
      </c>
      <c r="Q5698" s="162">
        <f>MEDIAN(K5698,L5698,M5698,N5698)</f>
        <v/>
      </c>
      <c r="R5698" s="162">
        <f>AVERAGE(K5698,L5698,M5698,N5698)</f>
        <v/>
      </c>
      <c r="S5698" s="162">
        <f>AVERAGE(O5698,Q5698)</f>
        <v/>
      </c>
      <c r="T5698" s="162">
        <f>AVERAGE(P5698,Q5698)</f>
        <v/>
      </c>
      <c r="U5698" s="41">
        <f>STDEVA(K5698,L5698,M5698,N5698)</f>
        <v/>
      </c>
      <c r="V5698" s="42">
        <f>U5698/Q5698</f>
        <v/>
      </c>
      <c r="W5698" s="43">
        <f>IF(X5698=O5698,"MENOR",IF(X5698=S5698,"PROM[MEN-MED]","PROMEDIO"))</f>
        <v/>
      </c>
      <c r="X5698" s="163">
        <f>IF(V5698&lt;=300%,O5698,IF(AND(V5698&gt;100%,V5698&lt;=150%),S5698,R5698))</f>
        <v/>
      </c>
      <c r="Y5698" s="162">
        <f>ROUND(X5698,0)</f>
        <v/>
      </c>
    </row>
    <row r="5699" ht="15.75" customHeight="1">
      <c r="B5699" s="32" t="inlineStr">
        <is>
          <t>6.3</t>
        </is>
      </c>
      <c r="C5699" s="32" t="n">
        <v>8714199</v>
      </c>
      <c r="D5699" s="71" t="inlineStr">
        <is>
          <t>CAMBIO DE  BOMBA DE AGUA DEL MOTOR</t>
        </is>
      </c>
      <c r="E5699" s="56" t="inlineStr">
        <is>
          <t>cambio de  bomba de agua del motor</t>
        </is>
      </c>
      <c r="F5699" s="32" t="inlineStr">
        <is>
          <t>Unidad</t>
        </is>
      </c>
      <c r="G5699" s="35" t="inlineStr">
        <is>
          <t>suministro</t>
        </is>
      </c>
      <c r="H5699" s="162" t="n">
        <v>1094324</v>
      </c>
      <c r="I5699" s="37" t="n">
        <v>158.91</v>
      </c>
      <c r="J5699" s="37" t="n">
        <v>151.76</v>
      </c>
      <c r="K5699" s="160">
        <f>H5699*(I5699/J5699)</f>
        <v/>
      </c>
      <c r="L5699" s="159" t="n">
        <v>1358279.5422</v>
      </c>
      <c r="M5699" s="159" t="n">
        <v>1318718</v>
      </c>
      <c r="N5699" s="159" t="n">
        <v>1424215.44</v>
      </c>
      <c r="O5699" s="162">
        <f>MIN(K5699,L5699,M5699,N5699)</f>
        <v/>
      </c>
      <c r="P5699" s="162">
        <f>MAX(K5699,L5699,M5699,N5699)</f>
        <v/>
      </c>
      <c r="Q5699" s="162">
        <f>MEDIAN(K5699,L5699,M5699,N5699)</f>
        <v/>
      </c>
      <c r="R5699" s="162">
        <f>AVERAGE(K5699,L5699,M5699,N5699)</f>
        <v/>
      </c>
      <c r="S5699" s="162">
        <f>AVERAGE(O5699,Q5699)</f>
        <v/>
      </c>
      <c r="T5699" s="162">
        <f>AVERAGE(P5699,Q5699)</f>
        <v/>
      </c>
      <c r="U5699" s="41">
        <f>STDEVA(K5699,L5699,M5699,N5699)</f>
        <v/>
      </c>
      <c r="V5699" s="42">
        <f>U5699/Q5699</f>
        <v/>
      </c>
      <c r="W5699" s="43">
        <f>IF(X5699=O5699,"MENOR",IF(X5699=S5699,"PROM[MEN-MED]","PROMEDIO"))</f>
        <v/>
      </c>
      <c r="X5699" s="163">
        <f>IF(V5699&lt;=300%,O5699,IF(AND(V5699&gt;100%,V5699&lt;=150%),S5699,R5699))</f>
        <v/>
      </c>
      <c r="Y5699" s="162">
        <f>ROUND(X5699,0)</f>
        <v/>
      </c>
    </row>
    <row r="5700" ht="15.75" customHeight="1">
      <c r="B5700" s="32" t="inlineStr">
        <is>
          <t>6.4</t>
        </is>
      </c>
      <c r="C5700" s="32" t="n">
        <v>8714199</v>
      </c>
      <c r="D5700" s="71" t="inlineStr">
        <is>
          <t>CAMBIO DE ENTRADA DE AGUA CON TERMOSTATO</t>
        </is>
      </c>
      <c r="E5700" s="56" t="inlineStr">
        <is>
          <t>cambio de entrada de agua con termostato</t>
        </is>
      </c>
      <c r="F5700" s="32" t="inlineStr">
        <is>
          <t>Unidad</t>
        </is>
      </c>
      <c r="G5700" s="35" t="inlineStr">
        <is>
          <t>suministro</t>
        </is>
      </c>
      <c r="H5700" s="162" t="n">
        <v>683953</v>
      </c>
      <c r="I5700" s="37" t="n">
        <v>158.91</v>
      </c>
      <c r="J5700" s="37" t="n">
        <v>151.76</v>
      </c>
      <c r="K5700" s="160">
        <f>H5700*(I5700/J5700)</f>
        <v/>
      </c>
      <c r="L5700" s="159" t="n">
        <v>840915.6896</v>
      </c>
      <c r="M5700" s="159" t="n">
        <v>816423</v>
      </c>
      <c r="N5700" s="159" t="n">
        <v>881736.84</v>
      </c>
      <c r="O5700" s="162">
        <f>MIN(K5700,L5700,M5700,N5700)</f>
        <v/>
      </c>
      <c r="P5700" s="162">
        <f>MAX(K5700,L5700,M5700,N5700)</f>
        <v/>
      </c>
      <c r="Q5700" s="162">
        <f>MEDIAN(K5700,L5700,M5700,N5700)</f>
        <v/>
      </c>
      <c r="R5700" s="162">
        <f>AVERAGE(K5700,L5700,M5700,N5700)</f>
        <v/>
      </c>
      <c r="S5700" s="162">
        <f>AVERAGE(O5700,Q5700)</f>
        <v/>
      </c>
      <c r="T5700" s="162">
        <f>AVERAGE(P5700,Q5700)</f>
        <v/>
      </c>
      <c r="U5700" s="41">
        <f>STDEVA(K5700,L5700,M5700,N5700)</f>
        <v/>
      </c>
      <c r="V5700" s="42">
        <f>U5700/Q5700</f>
        <v/>
      </c>
      <c r="W5700" s="43">
        <f>IF(X5700=O5700,"MENOR",IF(X5700=S5700,"PROM[MEN-MED]","PROMEDIO"))</f>
        <v/>
      </c>
      <c r="X5700" s="163">
        <f>IF(V5700&lt;=300%,O5700,IF(AND(V5700&gt;100%,V5700&lt;=150%),S5700,R5700))</f>
        <v/>
      </c>
      <c r="Y5700" s="162">
        <f>ROUND(X5700,0)</f>
        <v/>
      </c>
    </row>
    <row r="5701" ht="15.75" customHeight="1">
      <c r="B5701" s="32" t="inlineStr">
        <is>
          <t>6.5</t>
        </is>
      </c>
      <c r="C5701" s="32" t="n">
        <v>8714199</v>
      </c>
      <c r="D5701" s="71" t="inlineStr">
        <is>
          <t>CAMBIO DE MANGUERA DE DERIVACIÓN DE AGUA N° 3</t>
        </is>
      </c>
      <c r="E5701" s="56" t="inlineStr">
        <is>
          <t>cambio de manguera de derivación de agua n° 3</t>
        </is>
      </c>
      <c r="F5701" s="32" t="inlineStr">
        <is>
          <t>Unidad</t>
        </is>
      </c>
      <c r="G5701" s="35" t="inlineStr">
        <is>
          <t>suministro</t>
        </is>
      </c>
      <c r="H5701" s="162" t="n">
        <v>136791</v>
      </c>
      <c r="I5701" s="37" t="n">
        <v>158.91</v>
      </c>
      <c r="J5701" s="37" t="n">
        <v>151.76</v>
      </c>
      <c r="K5701" s="160">
        <f>H5701*(I5701/J5701)</f>
        <v/>
      </c>
      <c r="L5701" s="159" t="n">
        <v>169785.2016</v>
      </c>
      <c r="M5701" s="159" t="n">
        <v>164840</v>
      </c>
      <c r="N5701" s="159" t="n">
        <v>178027.2</v>
      </c>
      <c r="O5701" s="162">
        <f>MIN(K5701,L5701,M5701,N5701)</f>
        <v/>
      </c>
      <c r="P5701" s="162">
        <f>MAX(K5701,L5701,M5701,N5701)</f>
        <v/>
      </c>
      <c r="Q5701" s="162">
        <f>MEDIAN(K5701,L5701,M5701,N5701)</f>
        <v/>
      </c>
      <c r="R5701" s="162">
        <f>AVERAGE(K5701,L5701,M5701,N5701)</f>
        <v/>
      </c>
      <c r="S5701" s="162">
        <f>AVERAGE(O5701,Q5701)</f>
        <v/>
      </c>
      <c r="T5701" s="162">
        <f>AVERAGE(P5701,Q5701)</f>
        <v/>
      </c>
      <c r="U5701" s="41">
        <f>STDEVA(K5701,L5701,M5701,N5701)</f>
        <v/>
      </c>
      <c r="V5701" s="42">
        <f>U5701/Q5701</f>
        <v/>
      </c>
      <c r="W5701" s="43">
        <f>IF(X5701=O5701,"MENOR",IF(X5701=S5701,"PROM[MEN-MED]","PROMEDIO"))</f>
        <v/>
      </c>
      <c r="X5701" s="163">
        <f>IF(V5701&lt;=300%,O5701,IF(AND(V5701&gt;100%,V5701&lt;=150%),S5701,R5701))</f>
        <v/>
      </c>
      <c r="Y5701" s="162">
        <f>ROUND(X5701,0)</f>
        <v/>
      </c>
    </row>
    <row r="5702" ht="15.75" customHeight="1">
      <c r="B5702" s="32" t="inlineStr">
        <is>
          <t>6.6</t>
        </is>
      </c>
      <c r="C5702" s="32" t="n">
        <v>8714199</v>
      </c>
      <c r="D5702" s="71" t="inlineStr">
        <is>
          <t>CAMBIO DE MANGUERA DEL RADIADOR N° 2</t>
        </is>
      </c>
      <c r="E5702" s="56" t="inlineStr">
        <is>
          <t>cambio de manguera del radiador n° 2</t>
        </is>
      </c>
      <c r="F5702" s="32" t="inlineStr">
        <is>
          <t>Unidad</t>
        </is>
      </c>
      <c r="G5702" s="35" t="inlineStr">
        <is>
          <t>suministro</t>
        </is>
      </c>
      <c r="H5702" s="162" t="n">
        <v>136791</v>
      </c>
      <c r="I5702" s="37" t="n">
        <v>158.91</v>
      </c>
      <c r="J5702" s="37" t="n">
        <v>151.76</v>
      </c>
      <c r="K5702" s="160">
        <f>H5702*(I5702/J5702)</f>
        <v/>
      </c>
      <c r="L5702" s="159" t="n">
        <v>166581.9001</v>
      </c>
      <c r="M5702" s="159" t="n">
        <v>161730</v>
      </c>
      <c r="N5702" s="159" t="n">
        <v>174668.4</v>
      </c>
      <c r="O5702" s="162">
        <f>MIN(K5702,L5702,M5702,N5702)</f>
        <v/>
      </c>
      <c r="P5702" s="162">
        <f>MAX(K5702,L5702,M5702,N5702)</f>
        <v/>
      </c>
      <c r="Q5702" s="162">
        <f>MEDIAN(K5702,L5702,M5702,N5702)</f>
        <v/>
      </c>
      <c r="R5702" s="162">
        <f>AVERAGE(K5702,L5702,M5702,N5702)</f>
        <v/>
      </c>
      <c r="S5702" s="162">
        <f>AVERAGE(O5702,Q5702)</f>
        <v/>
      </c>
      <c r="T5702" s="162">
        <f>AVERAGE(P5702,Q5702)</f>
        <v/>
      </c>
      <c r="U5702" s="41">
        <f>STDEVA(K5702,L5702,M5702,N5702)</f>
        <v/>
      </c>
      <c r="V5702" s="42">
        <f>U5702/Q5702</f>
        <v/>
      </c>
      <c r="W5702" s="43">
        <f>IF(X5702=O5702,"MENOR",IF(X5702=S5702,"PROM[MEN-MED]","PROMEDIO"))</f>
        <v/>
      </c>
      <c r="X5702" s="163">
        <f>IF(V5702&lt;=300%,O5702,IF(AND(V5702&gt;100%,V5702&lt;=150%),S5702,R5702))</f>
        <v/>
      </c>
      <c r="Y5702" s="162">
        <f>ROUND(X5702,0)</f>
        <v/>
      </c>
    </row>
    <row r="5703" ht="15.75" customHeight="1">
      <c r="B5703" s="32" t="inlineStr">
        <is>
          <t>6.7</t>
        </is>
      </c>
      <c r="C5703" s="32" t="n">
        <v>8714199</v>
      </c>
      <c r="D5703" s="71" t="inlineStr">
        <is>
          <t>CAMBIO DE SOPORTE DEL DEPURADOR DE AIRE</t>
        </is>
      </c>
      <c r="E5703" s="56" t="inlineStr">
        <is>
          <t>cambio de soporte del depurador de aire</t>
        </is>
      </c>
      <c r="F5703" s="32" t="inlineStr">
        <is>
          <t>Unidad</t>
        </is>
      </c>
      <c r="G5703" s="35" t="inlineStr">
        <is>
          <t>suministro</t>
        </is>
      </c>
      <c r="H5703" s="162" t="n">
        <v>405850</v>
      </c>
      <c r="I5703" s="37" t="n">
        <v>158.91</v>
      </c>
      <c r="J5703" s="37" t="n">
        <v>151.76</v>
      </c>
      <c r="K5703" s="160">
        <f>H5703*(I5703/J5703)</f>
        <v/>
      </c>
      <c r="L5703" s="159" t="n">
        <v>494938.6953</v>
      </c>
      <c r="M5703" s="159" t="n">
        <v>480523</v>
      </c>
      <c r="N5703" s="159" t="n">
        <v>518964.84</v>
      </c>
      <c r="O5703" s="162">
        <f>MIN(K5703,L5703,M5703,N5703)</f>
        <v/>
      </c>
      <c r="P5703" s="162">
        <f>MAX(K5703,L5703,M5703,N5703)</f>
        <v/>
      </c>
      <c r="Q5703" s="162">
        <f>MEDIAN(K5703,L5703,M5703,N5703)</f>
        <v/>
      </c>
      <c r="R5703" s="162">
        <f>AVERAGE(K5703,L5703,M5703,N5703)</f>
        <v/>
      </c>
      <c r="S5703" s="162">
        <f>AVERAGE(O5703,Q5703)</f>
        <v/>
      </c>
      <c r="T5703" s="162">
        <f>AVERAGE(P5703,Q5703)</f>
        <v/>
      </c>
      <c r="U5703" s="41">
        <f>STDEVA(K5703,L5703,M5703,N5703)</f>
        <v/>
      </c>
      <c r="V5703" s="42">
        <f>U5703/Q5703</f>
        <v/>
      </c>
      <c r="W5703" s="43">
        <f>IF(X5703=O5703,"MENOR",IF(X5703=S5703,"PROM[MEN-MED]","PROMEDIO"))</f>
        <v/>
      </c>
      <c r="X5703" s="163">
        <f>IF(V5703&lt;=300%,O5703,IF(AND(V5703&gt;100%,V5703&lt;=150%),S5703,R5703))</f>
        <v/>
      </c>
      <c r="Y5703" s="162">
        <f>ROUND(X5703,0)</f>
        <v/>
      </c>
    </row>
    <row r="5704" ht="15.75" customHeight="1">
      <c r="B5704" s="32" t="inlineStr">
        <is>
          <t>6.8</t>
        </is>
      </c>
      <c r="C5704" s="32" t="n">
        <v>8714199</v>
      </c>
      <c r="D5704" s="71" t="inlineStr">
        <is>
          <t>CAMBIO DE CAJA DEL DEPURADOR DE AIRE</t>
        </is>
      </c>
      <c r="E5704" s="56" t="inlineStr">
        <is>
          <t>cambio de caja del depurador de aire</t>
        </is>
      </c>
      <c r="F5704" s="32" t="inlineStr">
        <is>
          <t>Unidad</t>
        </is>
      </c>
      <c r="G5704" s="35" t="inlineStr">
        <is>
          <t>suministro</t>
        </is>
      </c>
      <c r="H5704" s="162" t="n">
        <v>405850</v>
      </c>
      <c r="I5704" s="37" t="n">
        <v>158.91</v>
      </c>
      <c r="J5704" s="37" t="n">
        <v>151.76</v>
      </c>
      <c r="K5704" s="160">
        <f>H5704*(I5704/J5704)</f>
        <v/>
      </c>
      <c r="L5704" s="159" t="n">
        <v>499744.665</v>
      </c>
      <c r="M5704" s="159" t="n">
        <v>485189</v>
      </c>
      <c r="N5704" s="159" t="n">
        <v>524004.12</v>
      </c>
      <c r="O5704" s="162">
        <f>MIN(K5704,L5704,M5704,N5704)</f>
        <v/>
      </c>
      <c r="P5704" s="162">
        <f>MAX(K5704,L5704,M5704,N5704)</f>
        <v/>
      </c>
      <c r="Q5704" s="162">
        <f>MEDIAN(K5704,L5704,M5704,N5704)</f>
        <v/>
      </c>
      <c r="R5704" s="162">
        <f>AVERAGE(K5704,L5704,M5704,N5704)</f>
        <v/>
      </c>
      <c r="S5704" s="162">
        <f>AVERAGE(O5704,Q5704)</f>
        <v/>
      </c>
      <c r="T5704" s="162">
        <f>AVERAGE(P5704,Q5704)</f>
        <v/>
      </c>
      <c r="U5704" s="41">
        <f>STDEVA(K5704,L5704,M5704,N5704)</f>
        <v/>
      </c>
      <c r="V5704" s="42">
        <f>U5704/Q5704</f>
        <v/>
      </c>
      <c r="W5704" s="43">
        <f>IF(X5704=O5704,"MENOR",IF(X5704=S5704,"PROM[MEN-MED]","PROMEDIO"))</f>
        <v/>
      </c>
      <c r="X5704" s="163">
        <f>IF(V5704&lt;=300%,O5704,IF(AND(V5704&gt;100%,V5704&lt;=150%),S5704,R5704))</f>
        <v/>
      </c>
      <c r="Y5704" s="162">
        <f>ROUND(X5704,0)</f>
        <v/>
      </c>
    </row>
    <row r="5705" ht="15.75" customHeight="1">
      <c r="B5705" s="32" t="inlineStr">
        <is>
          <t>6.9</t>
        </is>
      </c>
      <c r="C5705" s="32" t="n">
        <v>8714199</v>
      </c>
      <c r="D5705" s="71" t="inlineStr">
        <is>
          <t>CAMBIO DE FILTRO DEL DEPURADOR DE AIRE</t>
        </is>
      </c>
      <c r="E5705" s="56" t="inlineStr">
        <is>
          <t>cambio de filtro del depurador de aire</t>
        </is>
      </c>
      <c r="F5705" s="32" t="inlineStr">
        <is>
          <t>Unidad</t>
        </is>
      </c>
      <c r="G5705" s="35" t="inlineStr">
        <is>
          <t>suministro</t>
        </is>
      </c>
      <c r="H5705" s="162" t="n">
        <v>49290</v>
      </c>
      <c r="I5705" s="37" t="n">
        <v>158.91</v>
      </c>
      <c r="J5705" s="37" t="n">
        <v>151.76</v>
      </c>
      <c r="K5705" s="160">
        <f>H5705*(I5705/J5705)</f>
        <v/>
      </c>
      <c r="L5705" s="159" t="n">
        <v>65992.1045</v>
      </c>
      <c r="M5705" s="159" t="n">
        <v>64070</v>
      </c>
      <c r="N5705" s="159" t="n">
        <v>69195.60000000001</v>
      </c>
      <c r="O5705" s="162">
        <f>MIN(K5705,L5705,M5705,N5705)</f>
        <v/>
      </c>
      <c r="P5705" s="162">
        <f>MAX(K5705,L5705,M5705,N5705)</f>
        <v/>
      </c>
      <c r="Q5705" s="162">
        <f>MEDIAN(K5705,L5705,M5705,N5705)</f>
        <v/>
      </c>
      <c r="R5705" s="162">
        <f>AVERAGE(K5705,L5705,M5705,N5705)</f>
        <v/>
      </c>
      <c r="S5705" s="162">
        <f>AVERAGE(O5705,Q5705)</f>
        <v/>
      </c>
      <c r="T5705" s="162">
        <f>AVERAGE(P5705,Q5705)</f>
        <v/>
      </c>
      <c r="U5705" s="41">
        <f>STDEVA(K5705,L5705,M5705,N5705)</f>
        <v/>
      </c>
      <c r="V5705" s="42">
        <f>U5705/Q5705</f>
        <v/>
      </c>
      <c r="W5705" s="43">
        <f>IF(X5705=O5705,"MENOR",IF(X5705=S5705,"PROM[MEN-MED]","PROMEDIO"))</f>
        <v/>
      </c>
      <c r="X5705" s="163">
        <f>IF(V5705&lt;=300%,O5705,IF(AND(V5705&gt;100%,V5705&lt;=150%),S5705,R5705))</f>
        <v/>
      </c>
      <c r="Y5705" s="162">
        <f>ROUND(X5705,0)</f>
        <v/>
      </c>
    </row>
    <row r="5706" ht="15.75" customHeight="1">
      <c r="B5706" s="32" t="inlineStr">
        <is>
          <t>6.10</t>
        </is>
      </c>
      <c r="C5706" s="32" t="n">
        <v>8714199</v>
      </c>
      <c r="D5706" s="71" t="inlineStr">
        <is>
          <t>CAMBIO DE TAPA DEL DEPURADOR DE AIRE</t>
        </is>
      </c>
      <c r="E5706" s="56" t="inlineStr">
        <is>
          <t>cambio de tapa del depurador de aire</t>
        </is>
      </c>
      <c r="F5706" s="32" t="inlineStr">
        <is>
          <t>Unidad</t>
        </is>
      </c>
      <c r="G5706" s="35" t="inlineStr">
        <is>
          <t>suministro</t>
        </is>
      </c>
      <c r="H5706" s="162" t="n">
        <v>136791</v>
      </c>
      <c r="I5706" s="37" t="n">
        <v>158.91</v>
      </c>
      <c r="J5706" s="37" t="n">
        <v>151.76</v>
      </c>
      <c r="K5706" s="160">
        <f>H5706*(I5706/J5706)</f>
        <v/>
      </c>
      <c r="L5706" s="159" t="n">
        <v>164979.22</v>
      </c>
      <c r="M5706" s="159" t="n">
        <v>160174</v>
      </c>
      <c r="N5706" s="159" t="n">
        <v>172987.92</v>
      </c>
      <c r="O5706" s="162">
        <f>MIN(K5706,L5706,M5706,N5706)</f>
        <v/>
      </c>
      <c r="P5706" s="162">
        <f>MAX(K5706,L5706,M5706,N5706)</f>
        <v/>
      </c>
      <c r="Q5706" s="162">
        <f>MEDIAN(K5706,L5706,M5706,N5706)</f>
        <v/>
      </c>
      <c r="R5706" s="162">
        <f>AVERAGE(K5706,L5706,M5706,N5706)</f>
        <v/>
      </c>
      <c r="S5706" s="162">
        <f>AVERAGE(O5706,Q5706)</f>
        <v/>
      </c>
      <c r="T5706" s="162">
        <f>AVERAGE(P5706,Q5706)</f>
        <v/>
      </c>
      <c r="U5706" s="41">
        <f>STDEVA(K5706,L5706,M5706,N5706)</f>
        <v/>
      </c>
      <c r="V5706" s="42">
        <f>U5706/Q5706</f>
        <v/>
      </c>
      <c r="W5706" s="43">
        <f>IF(X5706=O5706,"MENOR",IF(X5706=S5706,"PROM[MEN-MED]","PROMEDIO"))</f>
        <v/>
      </c>
      <c r="X5706" s="163">
        <f>IF(V5706&lt;=300%,O5706,IF(AND(V5706&gt;100%,V5706&lt;=150%),S5706,R5706))</f>
        <v/>
      </c>
      <c r="Y5706" s="162">
        <f>ROUND(X5706,0)</f>
        <v/>
      </c>
    </row>
    <row r="5707" ht="15.75" customHeight="1">
      <c r="B5707" s="32" t="inlineStr">
        <is>
          <t>6.11</t>
        </is>
      </c>
      <c r="C5707" s="32" t="n">
        <v>8714199</v>
      </c>
      <c r="D5707" s="71" t="inlineStr">
        <is>
          <t>CAMBIO DE VENTILADOR IZQUIERDO</t>
        </is>
      </c>
      <c r="E5707" s="56" t="inlineStr">
        <is>
          <t>cambio de ventilador izquierdo</t>
        </is>
      </c>
      <c r="F5707" s="32" t="inlineStr">
        <is>
          <t>Unidad</t>
        </is>
      </c>
      <c r="G5707" s="35" t="inlineStr">
        <is>
          <t>suministro</t>
        </is>
      </c>
      <c r="H5707" s="162" t="n">
        <v>812830</v>
      </c>
      <c r="I5707" s="37" t="n">
        <v>158.91</v>
      </c>
      <c r="J5707" s="37" t="n">
        <v>151.76</v>
      </c>
      <c r="K5707" s="160">
        <f>H5707*(I5707/J5707)</f>
        <v/>
      </c>
      <c r="L5707" s="159" t="n">
        <v>999488.3066</v>
      </c>
      <c r="M5707" s="159" t="n">
        <v>970377</v>
      </c>
      <c r="N5707" s="159" t="n">
        <v>1048007.16</v>
      </c>
      <c r="O5707" s="162">
        <f>MIN(K5707,L5707,M5707,N5707)</f>
        <v/>
      </c>
      <c r="P5707" s="162">
        <f>MAX(K5707,L5707,M5707,N5707)</f>
        <v/>
      </c>
      <c r="Q5707" s="162">
        <f>MEDIAN(K5707,L5707,M5707,N5707)</f>
        <v/>
      </c>
      <c r="R5707" s="162">
        <f>AVERAGE(K5707,L5707,M5707,N5707)</f>
        <v/>
      </c>
      <c r="S5707" s="162">
        <f>AVERAGE(O5707,Q5707)</f>
        <v/>
      </c>
      <c r="T5707" s="162">
        <f>AVERAGE(P5707,Q5707)</f>
        <v/>
      </c>
      <c r="U5707" s="41">
        <f>STDEVA(K5707,L5707,M5707,N5707)</f>
        <v/>
      </c>
      <c r="V5707" s="42">
        <f>U5707/Q5707</f>
        <v/>
      </c>
      <c r="W5707" s="43">
        <f>IF(X5707=O5707,"MENOR",IF(X5707=S5707,"PROM[MEN-MED]","PROMEDIO"))</f>
        <v/>
      </c>
      <c r="X5707" s="163">
        <f>IF(V5707&lt;=300%,O5707,IF(AND(V5707&gt;100%,V5707&lt;=150%),S5707,R5707))</f>
        <v/>
      </c>
      <c r="Y5707" s="162">
        <f>ROUND(X5707,0)</f>
        <v/>
      </c>
    </row>
    <row r="5708" ht="15.75" customHeight="1">
      <c r="B5708" s="32" t="inlineStr">
        <is>
          <t>6.12</t>
        </is>
      </c>
      <c r="C5708" s="32" t="n">
        <v>8714199</v>
      </c>
      <c r="D5708" s="71" t="inlineStr">
        <is>
          <t>CAMBIO DE VENTILADOR DERECHO</t>
        </is>
      </c>
      <c r="E5708" s="56" t="inlineStr">
        <is>
          <t>cambio de ventilador derecho</t>
        </is>
      </c>
      <c r="F5708" s="32" t="inlineStr">
        <is>
          <t>Unidad</t>
        </is>
      </c>
      <c r="G5708" s="35" t="inlineStr">
        <is>
          <t>suministro</t>
        </is>
      </c>
      <c r="H5708" s="162" t="n">
        <v>812830</v>
      </c>
      <c r="I5708" s="37" t="n">
        <v>158.91</v>
      </c>
      <c r="J5708" s="37" t="n">
        <v>151.76</v>
      </c>
      <c r="K5708" s="160">
        <f>H5708*(I5708/J5708)</f>
        <v/>
      </c>
      <c r="L5708" s="159" t="n">
        <v>1018710.1743</v>
      </c>
      <c r="M5708" s="159" t="n">
        <v>989039</v>
      </c>
      <c r="N5708" s="159" t="n">
        <v>1068162.12</v>
      </c>
      <c r="O5708" s="162">
        <f>MIN(K5708,L5708,M5708,N5708)</f>
        <v/>
      </c>
      <c r="P5708" s="162">
        <f>MAX(K5708,L5708,M5708,N5708)</f>
        <v/>
      </c>
      <c r="Q5708" s="162">
        <f>MEDIAN(K5708,L5708,M5708,N5708)</f>
        <v/>
      </c>
      <c r="R5708" s="162">
        <f>AVERAGE(K5708,L5708,M5708,N5708)</f>
        <v/>
      </c>
      <c r="S5708" s="162">
        <f>AVERAGE(O5708,Q5708)</f>
        <v/>
      </c>
      <c r="T5708" s="162">
        <f>AVERAGE(P5708,Q5708)</f>
        <v/>
      </c>
      <c r="U5708" s="41">
        <f>STDEVA(K5708,L5708,M5708,N5708)</f>
        <v/>
      </c>
      <c r="V5708" s="42">
        <f>U5708/Q5708</f>
        <v/>
      </c>
      <c r="W5708" s="43">
        <f>IF(X5708=O5708,"MENOR",IF(X5708=S5708,"PROM[MEN-MED]","PROMEDIO"))</f>
        <v/>
      </c>
      <c r="X5708" s="163">
        <f>IF(V5708&lt;=300%,O5708,IF(AND(V5708&gt;100%,V5708&lt;=150%),S5708,R5708))</f>
        <v/>
      </c>
      <c r="Y5708" s="162">
        <f>ROUND(X5708,0)</f>
        <v/>
      </c>
    </row>
    <row r="5709" ht="15.75" customHeight="1">
      <c r="B5709" s="32" t="inlineStr">
        <is>
          <t>6.13</t>
        </is>
      </c>
      <c r="C5709" s="32" t="n">
        <v>8714199</v>
      </c>
      <c r="D5709" s="71" t="inlineStr">
        <is>
          <t>CAMBIO DE MANGUERA DEL RADIADOR N° 2</t>
        </is>
      </c>
      <c r="E5709" s="56" t="inlineStr">
        <is>
          <t>cambio de manguera del radiador n° 2</t>
        </is>
      </c>
      <c r="F5709" s="32" t="inlineStr">
        <is>
          <t>Unidad</t>
        </is>
      </c>
      <c r="G5709" s="35" t="inlineStr">
        <is>
          <t>suministro</t>
        </is>
      </c>
      <c r="H5709" s="162" t="n">
        <v>133399</v>
      </c>
      <c r="I5709" s="37" t="n">
        <v>158.91</v>
      </c>
      <c r="J5709" s="37" t="n">
        <v>151.76</v>
      </c>
      <c r="K5709" s="160">
        <f>H5709*(I5709/J5709)</f>
        <v/>
      </c>
      <c r="L5709" s="159" t="n">
        <v>166581.9001</v>
      </c>
      <c r="M5709" s="159" t="n">
        <v>161730</v>
      </c>
      <c r="N5709" s="159" t="n">
        <v>174668.4</v>
      </c>
      <c r="O5709" s="162">
        <f>MIN(K5709,L5709,M5709,N5709)</f>
        <v/>
      </c>
      <c r="P5709" s="162">
        <f>MAX(K5709,L5709,M5709,N5709)</f>
        <v/>
      </c>
      <c r="Q5709" s="162">
        <f>MEDIAN(K5709,L5709,M5709,N5709)</f>
        <v/>
      </c>
      <c r="R5709" s="162">
        <f>AVERAGE(K5709,L5709,M5709,N5709)</f>
        <v/>
      </c>
      <c r="S5709" s="162">
        <f>AVERAGE(O5709,Q5709)</f>
        <v/>
      </c>
      <c r="T5709" s="162">
        <f>AVERAGE(P5709,Q5709)</f>
        <v/>
      </c>
      <c r="U5709" s="41">
        <f>STDEVA(K5709,L5709,M5709,N5709)</f>
        <v/>
      </c>
      <c r="V5709" s="42">
        <f>U5709/Q5709</f>
        <v/>
      </c>
      <c r="W5709" s="43">
        <f>IF(X5709=O5709,"MENOR",IF(X5709=S5709,"PROM[MEN-MED]","PROMEDIO"))</f>
        <v/>
      </c>
      <c r="X5709" s="163">
        <f>IF(V5709&lt;=300%,O5709,IF(AND(V5709&gt;100%,V5709&lt;=150%),S5709,R5709))</f>
        <v/>
      </c>
      <c r="Y5709" s="162">
        <f>ROUND(X5709,0)</f>
        <v/>
      </c>
    </row>
    <row r="5710" ht="15.75" customHeight="1">
      <c r="B5710" s="32" t="inlineStr">
        <is>
          <t>6.14</t>
        </is>
      </c>
      <c r="C5710" s="32" t="n">
        <v>8714199</v>
      </c>
      <c r="D5710" s="71" t="inlineStr">
        <is>
          <t>CAMBIO DE MANGUERA DE ENTRADA DEL RADIADOR HÍBRIDO</t>
        </is>
      </c>
      <c r="E5710" s="56" t="inlineStr">
        <is>
          <t>cambio de manguera de entrada del radiador híbrido</t>
        </is>
      </c>
      <c r="F5710" s="32" t="inlineStr">
        <is>
          <t>Unidad</t>
        </is>
      </c>
      <c r="G5710" s="35" t="inlineStr">
        <is>
          <t>suministro</t>
        </is>
      </c>
      <c r="H5710" s="162" t="n">
        <v>133399</v>
      </c>
      <c r="I5710" s="37" t="n">
        <v>158.91</v>
      </c>
      <c r="J5710" s="37" t="n">
        <v>151.76</v>
      </c>
      <c r="K5710" s="160">
        <f>H5710*(I5710/J5710)</f>
        <v/>
      </c>
      <c r="L5710" s="159" t="n">
        <v>168183.5449</v>
      </c>
      <c r="M5710" s="159" t="n">
        <v>163285</v>
      </c>
      <c r="N5710" s="159" t="n">
        <v>176347.8</v>
      </c>
      <c r="O5710" s="162">
        <f>MIN(K5710,L5710,M5710,N5710)</f>
        <v/>
      </c>
      <c r="P5710" s="162">
        <f>MAX(K5710,L5710,M5710,N5710)</f>
        <v/>
      </c>
      <c r="Q5710" s="162">
        <f>MEDIAN(K5710,L5710,M5710,N5710)</f>
        <v/>
      </c>
      <c r="R5710" s="162">
        <f>AVERAGE(K5710,L5710,M5710,N5710)</f>
        <v/>
      </c>
      <c r="S5710" s="162">
        <f>AVERAGE(O5710,Q5710)</f>
        <v/>
      </c>
      <c r="T5710" s="162">
        <f>AVERAGE(P5710,Q5710)</f>
        <v/>
      </c>
      <c r="U5710" s="41">
        <f>STDEVA(K5710,L5710,M5710,N5710)</f>
        <v/>
      </c>
      <c r="V5710" s="42">
        <f>U5710/Q5710</f>
        <v/>
      </c>
      <c r="W5710" s="43">
        <f>IF(X5710=O5710,"MENOR",IF(X5710=S5710,"PROM[MEN-MED]","PROMEDIO"))</f>
        <v/>
      </c>
      <c r="X5710" s="163">
        <f>IF(V5710&lt;=300%,O5710,IF(AND(V5710&gt;100%,V5710&lt;=150%),S5710,R5710))</f>
        <v/>
      </c>
      <c r="Y5710" s="162">
        <f>ROUND(X5710,0)</f>
        <v/>
      </c>
    </row>
    <row r="5711" ht="15.75" customHeight="1">
      <c r="B5711" s="32" t="inlineStr">
        <is>
          <t>6.15</t>
        </is>
      </c>
      <c r="C5711" s="32" t="n">
        <v>8714199</v>
      </c>
      <c r="D5711" s="71" t="inlineStr">
        <is>
          <t>CAMBIO DE MANGUERA DE DERIVACIÓN DE AGUA N° 2</t>
        </is>
      </c>
      <c r="E5711" s="56" t="inlineStr">
        <is>
          <t>cambio de manguera de derivación de agua n° 2</t>
        </is>
      </c>
      <c r="F5711" s="32" t="inlineStr">
        <is>
          <t>Unidad</t>
        </is>
      </c>
      <c r="G5711" s="35" t="inlineStr">
        <is>
          <t>suministro</t>
        </is>
      </c>
      <c r="H5711" s="162" t="n">
        <v>133399</v>
      </c>
      <c r="I5711" s="37" t="n">
        <v>158.91</v>
      </c>
      <c r="J5711" s="37" t="n">
        <v>151.76</v>
      </c>
      <c r="K5711" s="160">
        <f>H5711*(I5711/J5711)</f>
        <v/>
      </c>
      <c r="L5711" s="159" t="n">
        <v>164979.22</v>
      </c>
      <c r="M5711" s="159" t="n">
        <v>160174</v>
      </c>
      <c r="N5711" s="159" t="n">
        <v>172987.92</v>
      </c>
      <c r="O5711" s="162">
        <f>MIN(K5711,L5711,M5711,N5711)</f>
        <v/>
      </c>
      <c r="P5711" s="162">
        <f>MAX(K5711,L5711,M5711,N5711)</f>
        <v/>
      </c>
      <c r="Q5711" s="162">
        <f>MEDIAN(K5711,L5711,M5711,N5711)</f>
        <v/>
      </c>
      <c r="R5711" s="162">
        <f>AVERAGE(K5711,L5711,M5711,N5711)</f>
        <v/>
      </c>
      <c r="S5711" s="162">
        <f>AVERAGE(O5711,Q5711)</f>
        <v/>
      </c>
      <c r="T5711" s="162">
        <f>AVERAGE(P5711,Q5711)</f>
        <v/>
      </c>
      <c r="U5711" s="41">
        <f>STDEVA(K5711,L5711,M5711,N5711)</f>
        <v/>
      </c>
      <c r="V5711" s="42">
        <f>U5711/Q5711</f>
        <v/>
      </c>
      <c r="W5711" s="43">
        <f>IF(X5711=O5711,"MENOR",IF(X5711=S5711,"PROM[MEN-MED]","PROMEDIO"))</f>
        <v/>
      </c>
      <c r="X5711" s="163">
        <f>IF(V5711&lt;=300%,O5711,IF(AND(V5711&gt;100%,V5711&lt;=150%),S5711,R5711))</f>
        <v/>
      </c>
      <c r="Y5711" s="162">
        <f>ROUND(X5711,0)</f>
        <v/>
      </c>
    </row>
    <row r="5712" ht="15.75" customHeight="1">
      <c r="B5712" s="32" t="inlineStr">
        <is>
          <t>6.16</t>
        </is>
      </c>
      <c r="C5712" s="32" t="n">
        <v>8714199</v>
      </c>
      <c r="D5712" s="71" t="inlineStr">
        <is>
          <t>CAMBIO DE DEPÓSITO AUXILIAR DEL INVERSOR</t>
        </is>
      </c>
      <c r="E5712" s="56" t="inlineStr">
        <is>
          <t>cambio de depósito auxiliar del inversor</t>
        </is>
      </c>
      <c r="F5712" s="32" t="inlineStr">
        <is>
          <t>Unidad</t>
        </is>
      </c>
      <c r="G5712" s="35" t="inlineStr">
        <is>
          <t>suministro</t>
        </is>
      </c>
      <c r="H5712" s="162" t="n">
        <v>410372</v>
      </c>
      <c r="I5712" s="37" t="n">
        <v>158.91</v>
      </c>
      <c r="J5712" s="37" t="n">
        <v>151.76</v>
      </c>
      <c r="K5712" s="160">
        <f>H5712*(I5712/J5712)</f>
        <v/>
      </c>
      <c r="L5712" s="159" t="n">
        <v>509354.5695</v>
      </c>
      <c r="M5712" s="159" t="n">
        <v>494519</v>
      </c>
      <c r="N5712" s="159" t="n">
        <v>534080.52</v>
      </c>
      <c r="O5712" s="162">
        <f>MIN(K5712,L5712,M5712,N5712)</f>
        <v/>
      </c>
      <c r="P5712" s="162">
        <f>MAX(K5712,L5712,M5712,N5712)</f>
        <v/>
      </c>
      <c r="Q5712" s="162">
        <f>MEDIAN(K5712,L5712,M5712,N5712)</f>
        <v/>
      </c>
      <c r="R5712" s="162">
        <f>AVERAGE(K5712,L5712,M5712,N5712)</f>
        <v/>
      </c>
      <c r="S5712" s="162">
        <f>AVERAGE(O5712,Q5712)</f>
        <v/>
      </c>
      <c r="T5712" s="162">
        <f>AVERAGE(P5712,Q5712)</f>
        <v/>
      </c>
      <c r="U5712" s="41">
        <f>STDEVA(K5712,L5712,M5712,N5712)</f>
        <v/>
      </c>
      <c r="V5712" s="42">
        <f>U5712/Q5712</f>
        <v/>
      </c>
      <c r="W5712" s="43">
        <f>IF(X5712=O5712,"MENOR",IF(X5712=S5712,"PROM[MEN-MED]","PROMEDIO"))</f>
        <v/>
      </c>
      <c r="X5712" s="163">
        <f>IF(V5712&lt;=300%,O5712,IF(AND(V5712&gt;100%,V5712&lt;=150%),S5712,R5712))</f>
        <v/>
      </c>
      <c r="Y5712" s="162">
        <f>ROUND(X5712,0)</f>
        <v/>
      </c>
    </row>
    <row r="5713" ht="15.75" customHeight="1">
      <c r="B5713" s="32" t="inlineStr">
        <is>
          <t>6.17</t>
        </is>
      </c>
      <c r="C5713" s="32" t="n">
        <v>8714199</v>
      </c>
      <c r="D5713" s="71" t="inlineStr">
        <is>
          <t>CAMBIO DE TAPÓN DE LA LLAVE DE PURGA DEL RADIADOR</t>
        </is>
      </c>
      <c r="E5713" s="56" t="inlineStr">
        <is>
          <t>cambio de tapón de la llave de purga del radiador</t>
        </is>
      </c>
      <c r="F5713" s="32" t="inlineStr">
        <is>
          <t>Unidad</t>
        </is>
      </c>
      <c r="G5713" s="35" t="inlineStr">
        <is>
          <t>suministro</t>
        </is>
      </c>
      <c r="H5713" s="162" t="n">
        <v>410372</v>
      </c>
      <c r="I5713" s="37" t="n">
        <v>158.91</v>
      </c>
      <c r="J5713" s="37" t="n">
        <v>151.76</v>
      </c>
      <c r="K5713" s="160">
        <f>H5713*(I5713/J5713)</f>
        <v/>
      </c>
      <c r="L5713" s="159" t="n">
        <v>499744.665</v>
      </c>
      <c r="M5713" s="159" t="n">
        <v>485189</v>
      </c>
      <c r="N5713" s="159" t="n">
        <v>524004.12</v>
      </c>
      <c r="O5713" s="162">
        <f>MIN(K5713,L5713,M5713,N5713)</f>
        <v/>
      </c>
      <c r="P5713" s="162">
        <f>MAX(K5713,L5713,M5713,N5713)</f>
        <v/>
      </c>
      <c r="Q5713" s="162">
        <f>MEDIAN(K5713,L5713,M5713,N5713)</f>
        <v/>
      </c>
      <c r="R5713" s="162">
        <f>AVERAGE(K5713,L5713,M5713,N5713)</f>
        <v/>
      </c>
      <c r="S5713" s="162">
        <f>AVERAGE(O5713,Q5713)</f>
        <v/>
      </c>
      <c r="T5713" s="162">
        <f>AVERAGE(P5713,Q5713)</f>
        <v/>
      </c>
      <c r="U5713" s="41">
        <f>STDEVA(K5713,L5713,M5713,N5713)</f>
        <v/>
      </c>
      <c r="V5713" s="42">
        <f>U5713/Q5713</f>
        <v/>
      </c>
      <c r="W5713" s="43">
        <f>IF(X5713=O5713,"MENOR",IF(X5713=S5713,"PROM[MEN-MED]","PROMEDIO"))</f>
        <v/>
      </c>
      <c r="X5713" s="163">
        <f>IF(V5713&lt;=300%,O5713,IF(AND(V5713&gt;100%,V5713&lt;=150%),S5713,R5713))</f>
        <v/>
      </c>
      <c r="Y5713" s="162">
        <f>ROUND(X5713,0)</f>
        <v/>
      </c>
    </row>
    <row r="5714" ht="15.75" customHeight="1">
      <c r="B5714" s="32" t="inlineStr">
        <is>
          <t>6.18</t>
        </is>
      </c>
      <c r="C5714" s="32" t="n">
        <v>8714199</v>
      </c>
      <c r="D5714" s="71" t="inlineStr">
        <is>
          <t>CAMBIO DE OJAL DEL SOPORTE DEL RADIADOR</t>
        </is>
      </c>
      <c r="E5714" s="56" t="inlineStr">
        <is>
          <t>cambio de ojal del soporte del radiador</t>
        </is>
      </c>
      <c r="F5714" s="32" t="inlineStr">
        <is>
          <t>Unidad</t>
        </is>
      </c>
      <c r="G5714" s="35" t="inlineStr">
        <is>
          <t>suministro</t>
        </is>
      </c>
      <c r="H5714" s="162" t="n">
        <v>538118</v>
      </c>
      <c r="I5714" s="37" t="n">
        <v>158.91</v>
      </c>
      <c r="J5714" s="37" t="n">
        <v>151.76</v>
      </c>
      <c r="K5714" s="160">
        <f>H5714*(I5714/J5714)</f>
        <v/>
      </c>
      <c r="L5714" s="159" t="n">
        <v>679139.7711</v>
      </c>
      <c r="M5714" s="159" t="n">
        <v>659359</v>
      </c>
      <c r="N5714" s="159" t="n">
        <v>712107.72</v>
      </c>
      <c r="O5714" s="162">
        <f>MIN(K5714,L5714,M5714,N5714)</f>
        <v/>
      </c>
      <c r="P5714" s="162">
        <f>MAX(K5714,L5714,M5714,N5714)</f>
        <v/>
      </c>
      <c r="Q5714" s="162">
        <f>MEDIAN(K5714,L5714,M5714,N5714)</f>
        <v/>
      </c>
      <c r="R5714" s="162">
        <f>AVERAGE(K5714,L5714,M5714,N5714)</f>
        <v/>
      </c>
      <c r="S5714" s="162">
        <f>AVERAGE(O5714,Q5714)</f>
        <v/>
      </c>
      <c r="T5714" s="162">
        <f>AVERAGE(P5714,Q5714)</f>
        <v/>
      </c>
      <c r="U5714" s="41">
        <f>STDEVA(K5714,L5714,M5714,N5714)</f>
        <v/>
      </c>
      <c r="V5714" s="42">
        <f>U5714/Q5714</f>
        <v/>
      </c>
      <c r="W5714" s="43">
        <f>IF(X5714=O5714,"MENOR",IF(X5714=S5714,"PROM[MEN-MED]","PROMEDIO"))</f>
        <v/>
      </c>
      <c r="X5714" s="163">
        <f>IF(V5714&lt;=300%,O5714,IF(AND(V5714&gt;100%,V5714&lt;=150%),S5714,R5714))</f>
        <v/>
      </c>
      <c r="Y5714" s="162">
        <f>ROUND(X5714,0)</f>
        <v/>
      </c>
    </row>
    <row r="5715" ht="15.75" customHeight="1">
      <c r="B5715" s="32" t="inlineStr">
        <is>
          <t>6.19</t>
        </is>
      </c>
      <c r="C5715" s="32" t="n">
        <v>8714199</v>
      </c>
      <c r="D5715" s="71" t="inlineStr">
        <is>
          <t>CAMBIO DE AMORTIGUADOR DEL SOPORTE DEL RADIADOR</t>
        </is>
      </c>
      <c r="E5715" s="56" t="inlineStr">
        <is>
          <t>cambio de amortiguador del soporte del radiador</t>
        </is>
      </c>
      <c r="F5715" s="32" t="inlineStr">
        <is>
          <t>Unidad</t>
        </is>
      </c>
      <c r="G5715" s="35" t="inlineStr">
        <is>
          <t>suministro</t>
        </is>
      </c>
      <c r="H5715" s="162" t="n">
        <v>538118</v>
      </c>
      <c r="I5715" s="37" t="n">
        <v>158.91</v>
      </c>
      <c r="J5715" s="37" t="n">
        <v>151.76</v>
      </c>
      <c r="K5715" s="160">
        <f>H5715*(I5715/J5715)</f>
        <v/>
      </c>
      <c r="L5715" s="159" t="n">
        <v>679139.7711</v>
      </c>
      <c r="M5715" s="159" t="n">
        <v>659359</v>
      </c>
      <c r="N5715" s="159" t="n">
        <v>712107.72</v>
      </c>
      <c r="O5715" s="162">
        <f>MIN(K5715,L5715,M5715,N5715)</f>
        <v/>
      </c>
      <c r="P5715" s="162">
        <f>MAX(K5715,L5715,M5715,N5715)</f>
        <v/>
      </c>
      <c r="Q5715" s="162">
        <f>MEDIAN(K5715,L5715,M5715,N5715)</f>
        <v/>
      </c>
      <c r="R5715" s="162">
        <f>AVERAGE(K5715,L5715,M5715,N5715)</f>
        <v/>
      </c>
      <c r="S5715" s="162">
        <f>AVERAGE(O5715,Q5715)</f>
        <v/>
      </c>
      <c r="T5715" s="162">
        <f>AVERAGE(P5715,Q5715)</f>
        <v/>
      </c>
      <c r="U5715" s="41">
        <f>STDEVA(K5715,L5715,M5715,N5715)</f>
        <v/>
      </c>
      <c r="V5715" s="42">
        <f>U5715/Q5715</f>
        <v/>
      </c>
      <c r="W5715" s="43">
        <f>IF(X5715=O5715,"MENOR",IF(X5715=S5715,"PROM[MEN-MED]","PROMEDIO"))</f>
        <v/>
      </c>
      <c r="X5715" s="163">
        <f>IF(V5715&lt;=300%,O5715,IF(AND(V5715&gt;100%,V5715&lt;=150%),S5715,R5715))</f>
        <v/>
      </c>
      <c r="Y5715" s="162">
        <f>ROUND(X5715,0)</f>
        <v/>
      </c>
    </row>
    <row r="5716" ht="15.75" customHeight="1">
      <c r="B5716" s="32" t="inlineStr">
        <is>
          <t>6.20</t>
        </is>
      </c>
      <c r="C5716" s="32" t="n">
        <v>8714199</v>
      </c>
      <c r="D5716" s="71" t="inlineStr">
        <is>
          <t>CAMBIO DE RADIADOR</t>
        </is>
      </c>
      <c r="E5716" s="56" t="inlineStr">
        <is>
          <t>cambio de radiador</t>
        </is>
      </c>
      <c r="F5716" s="32" t="inlineStr">
        <is>
          <t>Unidad</t>
        </is>
      </c>
      <c r="G5716" s="35" t="inlineStr">
        <is>
          <t>suministro</t>
        </is>
      </c>
      <c r="H5716" s="162" t="n">
        <v>538118</v>
      </c>
      <c r="I5716" s="37" t="n">
        <v>158.91</v>
      </c>
      <c r="J5716" s="37" t="n">
        <v>151.76</v>
      </c>
      <c r="K5716" s="160">
        <f>H5716*(I5716/J5716)</f>
        <v/>
      </c>
      <c r="L5716" s="159" t="n">
        <v>672733.1681</v>
      </c>
      <c r="M5716" s="159" t="n">
        <v>653139</v>
      </c>
      <c r="N5716" s="159" t="n">
        <v>705390.12</v>
      </c>
      <c r="O5716" s="162">
        <f>MIN(K5716,L5716,M5716,N5716)</f>
        <v/>
      </c>
      <c r="P5716" s="162">
        <f>MAX(K5716,L5716,M5716,N5716)</f>
        <v/>
      </c>
      <c r="Q5716" s="162">
        <f>MEDIAN(K5716,L5716,M5716,N5716)</f>
        <v/>
      </c>
      <c r="R5716" s="162">
        <f>AVERAGE(K5716,L5716,M5716,N5716)</f>
        <v/>
      </c>
      <c r="S5716" s="162">
        <f>AVERAGE(O5716,Q5716)</f>
        <v/>
      </c>
      <c r="T5716" s="162">
        <f>AVERAGE(P5716,Q5716)</f>
        <v/>
      </c>
      <c r="U5716" s="41">
        <f>STDEVA(K5716,L5716,M5716,N5716)</f>
        <v/>
      </c>
      <c r="V5716" s="42">
        <f>U5716/Q5716</f>
        <v/>
      </c>
      <c r="W5716" s="43">
        <f>IF(X5716=O5716,"MENOR",IF(X5716=S5716,"PROM[MEN-MED]","PROMEDIO"))</f>
        <v/>
      </c>
      <c r="X5716" s="163">
        <f>IF(V5716&lt;=300%,O5716,IF(AND(V5716&gt;100%,V5716&lt;=150%),S5716,R5716))</f>
        <v/>
      </c>
      <c r="Y5716" s="162">
        <f>ROUND(X5716,0)</f>
        <v/>
      </c>
    </row>
    <row r="5717" ht="15.75" customHeight="1">
      <c r="B5717" s="32" t="inlineStr">
        <is>
          <t>6.21</t>
        </is>
      </c>
      <c r="C5717" s="32" t="n">
        <v>8714199</v>
      </c>
      <c r="D5717" s="71" t="inlineStr">
        <is>
          <t>CAMBIO DE CONDENSADOR DEL ENFRIADOR</t>
        </is>
      </c>
      <c r="E5717" s="56" t="inlineStr">
        <is>
          <t>cambio de condensador del enfriador</t>
        </is>
      </c>
      <c r="F5717" s="32" t="inlineStr">
        <is>
          <t>Unidad</t>
        </is>
      </c>
      <c r="G5717" s="35" t="inlineStr">
        <is>
          <t>suministro</t>
        </is>
      </c>
      <c r="H5717" s="162" t="n">
        <v>683953</v>
      </c>
      <c r="I5717" s="37" t="n">
        <v>158.91</v>
      </c>
      <c r="J5717" s="37" t="n">
        <v>151.76</v>
      </c>
      <c r="K5717" s="160">
        <f>H5717*(I5717/J5717)</f>
        <v/>
      </c>
      <c r="L5717" s="159" t="n">
        <v>848924.9727</v>
      </c>
      <c r="M5717" s="159" t="n">
        <v>824199</v>
      </c>
      <c r="N5717" s="159" t="n">
        <v>890134.92</v>
      </c>
      <c r="O5717" s="162">
        <f>MIN(K5717,L5717,M5717,N5717)</f>
        <v/>
      </c>
      <c r="P5717" s="162">
        <f>MAX(K5717,L5717,M5717,N5717)</f>
        <v/>
      </c>
      <c r="Q5717" s="162">
        <f>MEDIAN(K5717,L5717,M5717,N5717)</f>
        <v/>
      </c>
      <c r="R5717" s="162">
        <f>AVERAGE(K5717,L5717,M5717,N5717)</f>
        <v/>
      </c>
      <c r="S5717" s="162">
        <f>AVERAGE(O5717,Q5717)</f>
        <v/>
      </c>
      <c r="T5717" s="162">
        <f>AVERAGE(P5717,Q5717)</f>
        <v/>
      </c>
      <c r="U5717" s="41">
        <f>STDEVA(K5717,L5717,M5717,N5717)</f>
        <v/>
      </c>
      <c r="V5717" s="42">
        <f>U5717/Q5717</f>
        <v/>
      </c>
      <c r="W5717" s="43">
        <f>IF(X5717=O5717,"MENOR",IF(X5717=S5717,"PROM[MEN-MED]","PROMEDIO"))</f>
        <v/>
      </c>
      <c r="X5717" s="163">
        <f>IF(V5717&lt;=300%,O5717,IF(AND(V5717&gt;100%,V5717&lt;=150%),S5717,R5717))</f>
        <v/>
      </c>
      <c r="Y5717" s="162">
        <f>ROUND(X5717,0)</f>
        <v/>
      </c>
    </row>
    <row r="5718" ht="15.75" customHeight="1">
      <c r="B5718" s="26" t="inlineStr">
        <is>
          <t>7.</t>
        </is>
      </c>
      <c r="C5718" s="142" t="inlineStr">
        <is>
          <t>MOTOR  Y SISTEMA DE ALIMENTACIÓN</t>
        </is>
      </c>
      <c r="H5718" s="157" t="n"/>
      <c r="I5718" s="29" t="n"/>
      <c r="J5718" s="29" t="n"/>
      <c r="K5718" s="157" t="n"/>
      <c r="L5718" s="157" t="n"/>
      <c r="M5718" s="157" t="n"/>
      <c r="N5718" s="157" t="n"/>
      <c r="O5718" s="29" t="n"/>
      <c r="P5718" s="29" t="n"/>
      <c r="Q5718" s="29" t="n"/>
      <c r="R5718" s="29" t="n"/>
      <c r="S5718" s="29" t="n"/>
      <c r="T5718" s="29" t="n"/>
      <c r="U5718" s="29" t="n"/>
      <c r="V5718" s="75" t="n"/>
      <c r="W5718" s="29" t="n"/>
      <c r="X5718" s="29" t="n"/>
      <c r="Y5718" s="29" t="n"/>
    </row>
    <row r="5719" ht="15.75" customHeight="1">
      <c r="B5719" s="57" t="inlineStr">
        <is>
          <t>7.1</t>
        </is>
      </c>
      <c r="C5719" s="32" t="n">
        <v>8714199</v>
      </c>
      <c r="D5719" s="59" t="inlineStr">
        <is>
          <t>CAMBIO DE FILTRO DE ADMISIÓN DE LA BATERÍA HV N° 1</t>
        </is>
      </c>
      <c r="E5719" s="34" t="inlineStr">
        <is>
          <t>cambio de filtro de admisión de la batería hv n° 1</t>
        </is>
      </c>
      <c r="F5719" s="32" t="inlineStr">
        <is>
          <t>Unidad</t>
        </is>
      </c>
      <c r="G5719" s="35" t="inlineStr">
        <is>
          <t>suministro</t>
        </is>
      </c>
      <c r="H5719" s="162" t="n">
        <v>54716</v>
      </c>
      <c r="I5719" s="37" t="n">
        <v>158.91</v>
      </c>
      <c r="J5719" s="37" t="n">
        <v>151.76</v>
      </c>
      <c r="K5719" s="160">
        <f>H5719*(I5719/J5719)</f>
        <v/>
      </c>
      <c r="L5719" s="159" t="n">
        <v>65992.1045</v>
      </c>
      <c r="M5719" s="159" t="n">
        <v>64070</v>
      </c>
      <c r="N5719" s="159" t="n">
        <v>69195.60000000001</v>
      </c>
      <c r="O5719" s="162">
        <f>MIN(K5719,L5719,M5719,N5719)</f>
        <v/>
      </c>
      <c r="P5719" s="162">
        <f>MAX(K5719,L5719,M5719,N5719)</f>
        <v/>
      </c>
      <c r="Q5719" s="162">
        <f>MEDIAN(K5719,L5719,M5719,N5719)</f>
        <v/>
      </c>
      <c r="R5719" s="162">
        <f>AVERAGE(K5719,L5719,M5719,N5719)</f>
        <v/>
      </c>
      <c r="S5719" s="162">
        <f>AVERAGE(O5719,Q5719)</f>
        <v/>
      </c>
      <c r="T5719" s="162">
        <f>AVERAGE(P5719,Q5719)</f>
        <v/>
      </c>
      <c r="U5719" s="41">
        <f>STDEVA(K5719,L5719,M5719,N5719)</f>
        <v/>
      </c>
      <c r="V5719" s="42">
        <f>U5719/Q5719</f>
        <v/>
      </c>
      <c r="W5719" s="43">
        <f>IF(X5719=O5719,"MENOR",IF(X5719=S5719,"PROM[MEN-MED]","PROMEDIO"))</f>
        <v/>
      </c>
      <c r="X5719" s="163">
        <f>IF(V5719&lt;=300%,O5719,IF(AND(V5719&gt;100%,V5719&lt;=150%),S5719,R5719))</f>
        <v/>
      </c>
      <c r="Y5719" s="162">
        <f>ROUND(X5719,0)</f>
        <v/>
      </c>
    </row>
    <row r="5720" ht="15.75" customHeight="1">
      <c r="B5720" s="57" t="inlineStr">
        <is>
          <t>7.2</t>
        </is>
      </c>
      <c r="C5720" s="32" t="n">
        <v>8714199</v>
      </c>
      <c r="D5720" s="71" t="inlineStr">
        <is>
          <t>CAMBIO DE FILTRO DE ACEITE</t>
        </is>
      </c>
      <c r="E5720" s="56" t="inlineStr">
        <is>
          <t>cambio de filtro de aceite</t>
        </is>
      </c>
      <c r="F5720" s="32" t="inlineStr">
        <is>
          <t>Unidad</t>
        </is>
      </c>
      <c r="G5720" s="35" t="inlineStr">
        <is>
          <t>suministro</t>
        </is>
      </c>
      <c r="H5720" s="162" t="n">
        <v>27358</v>
      </c>
      <c r="I5720" s="37" t="n">
        <v>158.91</v>
      </c>
      <c r="J5720" s="37" t="n">
        <v>151.76</v>
      </c>
      <c r="K5720" s="160">
        <f>H5720*(I5720/J5720)</f>
        <v/>
      </c>
      <c r="L5720" s="159" t="n">
        <v>33957.0427</v>
      </c>
      <c r="M5720" s="159" t="n">
        <v>32968</v>
      </c>
      <c r="N5720" s="159" t="n">
        <v>35605.44</v>
      </c>
      <c r="O5720" s="162">
        <f>MIN(K5720,L5720,M5720,N5720)</f>
        <v/>
      </c>
      <c r="P5720" s="162">
        <f>MAX(K5720,L5720,M5720,N5720)</f>
        <v/>
      </c>
      <c r="Q5720" s="162">
        <f>MEDIAN(K5720,L5720,M5720,N5720)</f>
        <v/>
      </c>
      <c r="R5720" s="162">
        <f>AVERAGE(K5720,L5720,M5720,N5720)</f>
        <v/>
      </c>
      <c r="S5720" s="162">
        <f>AVERAGE(O5720,Q5720)</f>
        <v/>
      </c>
      <c r="T5720" s="162">
        <f>AVERAGE(P5720,Q5720)</f>
        <v/>
      </c>
      <c r="U5720" s="41">
        <f>STDEVA(K5720,L5720,M5720,N5720)</f>
        <v/>
      </c>
      <c r="V5720" s="42">
        <f>U5720/Q5720</f>
        <v/>
      </c>
      <c r="W5720" s="43">
        <f>IF(X5720=O5720,"MENOR",IF(X5720=S5720,"PROM[MEN-MED]","PROMEDIO"))</f>
        <v/>
      </c>
      <c r="X5720" s="163">
        <f>IF(V5720&lt;=300%,O5720,IF(AND(V5720&gt;100%,V5720&lt;=150%),S5720,R5720))</f>
        <v/>
      </c>
      <c r="Y5720" s="162">
        <f>ROUND(X5720,0)</f>
        <v/>
      </c>
    </row>
    <row r="5721" ht="15.75" customHeight="1">
      <c r="B5721" s="57" t="inlineStr">
        <is>
          <t>7.3</t>
        </is>
      </c>
      <c r="C5721" s="32" t="n">
        <v>8714199</v>
      </c>
      <c r="D5721" s="101" t="inlineStr">
        <is>
          <t>CAMBIO DE FILTRO DEL AIRE ACONDICIONADO</t>
        </is>
      </c>
      <c r="E5721" s="56" t="inlineStr">
        <is>
          <t>cambio de filtro del aire acondicionado</t>
        </is>
      </c>
      <c r="F5721" s="32" t="inlineStr">
        <is>
          <t>Unidad</t>
        </is>
      </c>
      <c r="G5721" s="35" t="inlineStr">
        <is>
          <t>suministro</t>
        </is>
      </c>
      <c r="H5721" s="162" t="n">
        <v>27358</v>
      </c>
      <c r="I5721" s="37" t="n">
        <v>158.91</v>
      </c>
      <c r="J5721" s="37" t="n">
        <v>151.76</v>
      </c>
      <c r="K5721" s="160">
        <f>H5721*(I5721/J5721)</f>
        <v/>
      </c>
      <c r="L5721" s="159" t="n">
        <v>32996.0463</v>
      </c>
      <c r="M5721" s="159" t="n">
        <v>32035</v>
      </c>
      <c r="N5721" s="159" t="n">
        <v>34597.8</v>
      </c>
      <c r="O5721" s="162">
        <f>MIN(K5721,L5721,M5721,N5721)</f>
        <v/>
      </c>
      <c r="P5721" s="162">
        <f>MAX(K5721,L5721,M5721,N5721)</f>
        <v/>
      </c>
      <c r="Q5721" s="162">
        <f>MEDIAN(K5721,L5721,M5721,N5721)</f>
        <v/>
      </c>
      <c r="R5721" s="162">
        <f>AVERAGE(K5721,L5721,M5721,N5721)</f>
        <v/>
      </c>
      <c r="S5721" s="162">
        <f>AVERAGE(O5721,Q5721)</f>
        <v/>
      </c>
      <c r="T5721" s="162">
        <f>AVERAGE(P5721,Q5721)</f>
        <v/>
      </c>
      <c r="U5721" s="41">
        <f>STDEVA(K5721,L5721,M5721,N5721)</f>
        <v/>
      </c>
      <c r="V5721" s="42">
        <f>U5721/Q5721</f>
        <v/>
      </c>
      <c r="W5721" s="43">
        <f>IF(X5721=O5721,"MENOR",IF(X5721=S5721,"PROM[MEN-MED]","PROMEDIO"))</f>
        <v/>
      </c>
      <c r="X5721" s="163">
        <f>IF(V5721&lt;=300%,O5721,IF(AND(V5721&gt;100%,V5721&lt;=150%),S5721,R5721))</f>
        <v/>
      </c>
      <c r="Y5721" s="162">
        <f>ROUND(X5721,0)</f>
        <v/>
      </c>
    </row>
    <row r="5722" ht="15.75" customHeight="1">
      <c r="B5722" s="57" t="inlineStr">
        <is>
          <t>7.4</t>
        </is>
      </c>
      <c r="C5722" s="32" t="n">
        <v>8714199</v>
      </c>
      <c r="D5722" s="71" t="inlineStr">
        <is>
          <t>CAMBIO DE BUJÍA DE ENCENDIDO</t>
        </is>
      </c>
      <c r="E5722" s="56" t="inlineStr">
        <is>
          <t>cambio de bujía de encendido</t>
        </is>
      </c>
      <c r="F5722" s="32" t="inlineStr">
        <is>
          <t>Unidad</t>
        </is>
      </c>
      <c r="G5722" s="35" t="inlineStr">
        <is>
          <t>suministro</t>
        </is>
      </c>
      <c r="H5722" s="162" t="n">
        <v>404719</v>
      </c>
      <c r="I5722" s="37" t="n">
        <v>158.91</v>
      </c>
      <c r="J5722" s="37" t="n">
        <v>151.76</v>
      </c>
      <c r="K5722" s="160">
        <f>H5722*(I5722/J5722)</f>
        <v/>
      </c>
      <c r="L5722" s="159" t="n">
        <v>499744.665</v>
      </c>
      <c r="M5722" s="159" t="n">
        <v>485189</v>
      </c>
      <c r="N5722" s="159" t="n">
        <v>524004.12</v>
      </c>
      <c r="O5722" s="162">
        <f>MIN(K5722,L5722,M5722,N5722)</f>
        <v/>
      </c>
      <c r="P5722" s="162">
        <f>MAX(K5722,L5722,M5722,N5722)</f>
        <v/>
      </c>
      <c r="Q5722" s="162">
        <f>MEDIAN(K5722,L5722,M5722,N5722)</f>
        <v/>
      </c>
      <c r="R5722" s="162">
        <f>AVERAGE(K5722,L5722,M5722,N5722)</f>
        <v/>
      </c>
      <c r="S5722" s="162">
        <f>AVERAGE(O5722,Q5722)</f>
        <v/>
      </c>
      <c r="T5722" s="162">
        <f>AVERAGE(P5722,Q5722)</f>
        <v/>
      </c>
      <c r="U5722" s="41">
        <f>STDEVA(K5722,L5722,M5722,N5722)</f>
        <v/>
      </c>
      <c r="V5722" s="42">
        <f>U5722/Q5722</f>
        <v/>
      </c>
      <c r="W5722" s="43">
        <f>IF(X5722=O5722,"MENOR",IF(X5722=S5722,"PROM[MEN-MED]","PROMEDIO"))</f>
        <v/>
      </c>
      <c r="X5722" s="163">
        <f>IF(V5722&lt;=300%,O5722,IF(AND(V5722&gt;100%,V5722&lt;=150%),S5722,R5722))</f>
        <v/>
      </c>
      <c r="Y5722" s="162">
        <f>ROUND(X5722,0)</f>
        <v/>
      </c>
    </row>
    <row r="5723" ht="15.75" customHeight="1">
      <c r="B5723" s="57" t="inlineStr">
        <is>
          <t>7.5</t>
        </is>
      </c>
      <c r="C5723" s="32" t="n">
        <v>8714199</v>
      </c>
      <c r="D5723" s="71" t="inlineStr">
        <is>
          <t>CAMBIO DE BOBINA DE ENCENDIDO</t>
        </is>
      </c>
      <c r="E5723" s="56" t="inlineStr">
        <is>
          <t>cambio de bobina de encendido</t>
        </is>
      </c>
      <c r="F5723" s="32" t="inlineStr">
        <is>
          <t>Unidad</t>
        </is>
      </c>
      <c r="G5723" s="35" t="inlineStr">
        <is>
          <t>suministro</t>
        </is>
      </c>
      <c r="H5723" s="162" t="n">
        <v>404719</v>
      </c>
      <c r="I5723" s="37" t="n">
        <v>158.91</v>
      </c>
      <c r="J5723" s="37" t="n">
        <v>151.76</v>
      </c>
      <c r="K5723" s="160">
        <f>H5723*(I5723/J5723)</f>
        <v/>
      </c>
      <c r="L5723" s="159" t="n">
        <v>504549.6232</v>
      </c>
      <c r="M5723" s="159" t="n">
        <v>489854</v>
      </c>
      <c r="N5723" s="159" t="n">
        <v>529042.3199999999</v>
      </c>
      <c r="O5723" s="162">
        <f>MIN(K5723,L5723,M5723,N5723)</f>
        <v/>
      </c>
      <c r="P5723" s="162">
        <f>MAX(K5723,L5723,M5723,N5723)</f>
        <v/>
      </c>
      <c r="Q5723" s="162">
        <f>MEDIAN(K5723,L5723,M5723,N5723)</f>
        <v/>
      </c>
      <c r="R5723" s="162">
        <f>AVERAGE(K5723,L5723,M5723,N5723)</f>
        <v/>
      </c>
      <c r="S5723" s="162">
        <f>AVERAGE(O5723,Q5723)</f>
        <v/>
      </c>
      <c r="T5723" s="162">
        <f>AVERAGE(P5723,Q5723)</f>
        <v/>
      </c>
      <c r="U5723" s="41">
        <f>STDEVA(K5723,L5723,M5723,N5723)</f>
        <v/>
      </c>
      <c r="V5723" s="42">
        <f>U5723/Q5723</f>
        <v/>
      </c>
      <c r="W5723" s="43">
        <f>IF(X5723=O5723,"MENOR",IF(X5723=S5723,"PROM[MEN-MED]","PROMEDIO"))</f>
        <v/>
      </c>
      <c r="X5723" s="163">
        <f>IF(V5723&lt;=300%,O5723,IF(AND(V5723&gt;100%,V5723&lt;=150%),S5723,R5723))</f>
        <v/>
      </c>
      <c r="Y5723" s="162">
        <f>ROUND(X5723,0)</f>
        <v/>
      </c>
    </row>
    <row r="5724" ht="15.75" customHeight="1">
      <c r="B5724" s="57" t="inlineStr">
        <is>
          <t>7.6</t>
        </is>
      </c>
      <c r="C5724" s="32" t="n">
        <v>8714199</v>
      </c>
      <c r="D5724" s="71" t="inlineStr">
        <is>
          <t>CAMBIO DE REGULADOR DE LA PRESIÓN DEL COMBUSTIBLE</t>
        </is>
      </c>
      <c r="E5724" s="56" t="inlineStr">
        <is>
          <t>cambio de regulador de la presión del combustible</t>
        </is>
      </c>
      <c r="F5724" s="32" t="inlineStr">
        <is>
          <t>Unidad</t>
        </is>
      </c>
      <c r="G5724" s="35" t="inlineStr">
        <is>
          <t>suministro</t>
        </is>
      </c>
      <c r="H5724" s="162" t="n">
        <v>820743</v>
      </c>
      <c r="I5724" s="37" t="n">
        <v>158.91</v>
      </c>
      <c r="J5724" s="37" t="n">
        <v>151.76</v>
      </c>
      <c r="K5724" s="160">
        <f>H5724*(I5724/J5724)</f>
        <v/>
      </c>
      <c r="L5724" s="159" t="n">
        <v>1028320.0669</v>
      </c>
      <c r="M5724" s="159" t="n">
        <v>998369</v>
      </c>
      <c r="N5724" s="159" t="n">
        <v>1078238.52</v>
      </c>
      <c r="O5724" s="162">
        <f>MIN(K5724,L5724,M5724,N5724)</f>
        <v/>
      </c>
      <c r="P5724" s="162">
        <f>MAX(K5724,L5724,M5724,N5724)</f>
        <v/>
      </c>
      <c r="Q5724" s="162">
        <f>MEDIAN(K5724,L5724,M5724,N5724)</f>
        <v/>
      </c>
      <c r="R5724" s="162">
        <f>AVERAGE(K5724,L5724,M5724,N5724)</f>
        <v/>
      </c>
      <c r="S5724" s="162">
        <f>AVERAGE(O5724,Q5724)</f>
        <v/>
      </c>
      <c r="T5724" s="162">
        <f>AVERAGE(P5724,Q5724)</f>
        <v/>
      </c>
      <c r="U5724" s="41">
        <f>STDEVA(K5724,L5724,M5724,N5724)</f>
        <v/>
      </c>
      <c r="V5724" s="42">
        <f>U5724/Q5724</f>
        <v/>
      </c>
      <c r="W5724" s="43">
        <f>IF(X5724=O5724,"MENOR",IF(X5724=S5724,"PROM[MEN-MED]","PROMEDIO"))</f>
        <v/>
      </c>
      <c r="X5724" s="163">
        <f>IF(V5724&lt;=300%,O5724,IF(AND(V5724&gt;100%,V5724&lt;=150%),S5724,R5724))</f>
        <v/>
      </c>
      <c r="Y5724" s="162">
        <f>ROUND(X5724,0)</f>
        <v/>
      </c>
    </row>
    <row r="5725" ht="15.75" customHeight="1">
      <c r="B5725" s="57" t="inlineStr">
        <is>
          <t>7.7</t>
        </is>
      </c>
      <c r="C5725" s="32" t="n">
        <v>8714199</v>
      </c>
      <c r="D5725" s="71" t="inlineStr">
        <is>
          <t>CAMBIO DE BOMBA DE COMBUSTIBLE</t>
        </is>
      </c>
      <c r="E5725" s="56" t="inlineStr">
        <is>
          <t>cambio de bomba de combustible</t>
        </is>
      </c>
      <c r="F5725" s="32" t="inlineStr">
        <is>
          <t>Unidad</t>
        </is>
      </c>
      <c r="G5725" s="35" t="inlineStr">
        <is>
          <t>suministro</t>
        </is>
      </c>
      <c r="H5725" s="162" t="n">
        <v>820743</v>
      </c>
      <c r="I5725" s="37" t="n">
        <v>158.91</v>
      </c>
      <c r="J5725" s="37" t="n">
        <v>151.76</v>
      </c>
      <c r="K5725" s="160">
        <f>H5725*(I5725/J5725)</f>
        <v/>
      </c>
      <c r="L5725" s="159" t="n">
        <v>1018710.1743</v>
      </c>
      <c r="M5725" s="159" t="n">
        <v>989039</v>
      </c>
      <c r="N5725" s="159" t="n">
        <v>1068162.12</v>
      </c>
      <c r="O5725" s="162">
        <f>MIN(K5725,L5725,M5725,N5725)</f>
        <v/>
      </c>
      <c r="P5725" s="162">
        <f>MAX(K5725,L5725,M5725,N5725)</f>
        <v/>
      </c>
      <c r="Q5725" s="162">
        <f>MEDIAN(K5725,L5725,M5725,N5725)</f>
        <v/>
      </c>
      <c r="R5725" s="162">
        <f>AVERAGE(K5725,L5725,M5725,N5725)</f>
        <v/>
      </c>
      <c r="S5725" s="162">
        <f>AVERAGE(O5725,Q5725)</f>
        <v/>
      </c>
      <c r="T5725" s="162">
        <f>AVERAGE(P5725,Q5725)</f>
        <v/>
      </c>
      <c r="U5725" s="41">
        <f>STDEVA(K5725,L5725,M5725,N5725)</f>
        <v/>
      </c>
      <c r="V5725" s="42">
        <f>U5725/Q5725</f>
        <v/>
      </c>
      <c r="W5725" s="43">
        <f>IF(X5725=O5725,"MENOR",IF(X5725=S5725,"PROM[MEN-MED]","PROMEDIO"))</f>
        <v/>
      </c>
      <c r="X5725" s="163">
        <f>IF(V5725&lt;=300%,O5725,IF(AND(V5725&gt;100%,V5725&lt;=150%),S5725,R5725))</f>
        <v/>
      </c>
      <c r="Y5725" s="162">
        <f>ROUND(X5725,0)</f>
        <v/>
      </c>
    </row>
    <row r="5726" ht="15.75" customHeight="1">
      <c r="B5726" s="57" t="inlineStr">
        <is>
          <t>7.8</t>
        </is>
      </c>
      <c r="C5726" s="32" t="n">
        <v>8714199</v>
      </c>
      <c r="D5726" s="71" t="inlineStr">
        <is>
          <t>CAMBIO DE SENSOR DEL NIVEL DE COMBUSTIBLE</t>
        </is>
      </c>
      <c r="E5726" s="56" t="inlineStr">
        <is>
          <t>cambio de sensor del nivel de combustible</t>
        </is>
      </c>
      <c r="F5726" s="32" t="inlineStr">
        <is>
          <t>Unidad</t>
        </is>
      </c>
      <c r="G5726" s="35" t="inlineStr">
        <is>
          <t>suministro</t>
        </is>
      </c>
      <c r="H5726" s="162" t="n">
        <v>410372</v>
      </c>
      <c r="I5726" s="37" t="n">
        <v>158.91</v>
      </c>
      <c r="J5726" s="37" t="n">
        <v>151.76</v>
      </c>
      <c r="K5726" s="160">
        <f>H5726*(I5726/J5726)</f>
        <v/>
      </c>
      <c r="L5726" s="159" t="n">
        <v>514160.5511</v>
      </c>
      <c r="M5726" s="159" t="n">
        <v>499185</v>
      </c>
      <c r="N5726" s="159" t="n">
        <v>539119.8</v>
      </c>
      <c r="O5726" s="162">
        <f>MIN(K5726,L5726,M5726,N5726)</f>
        <v/>
      </c>
      <c r="P5726" s="162">
        <f>MAX(K5726,L5726,M5726,N5726)</f>
        <v/>
      </c>
      <c r="Q5726" s="162">
        <f>MEDIAN(K5726,L5726,M5726,N5726)</f>
        <v/>
      </c>
      <c r="R5726" s="162">
        <f>AVERAGE(K5726,L5726,M5726,N5726)</f>
        <v/>
      </c>
      <c r="S5726" s="162">
        <f>AVERAGE(O5726,Q5726)</f>
        <v/>
      </c>
      <c r="T5726" s="162">
        <f>AVERAGE(P5726,Q5726)</f>
        <v/>
      </c>
      <c r="U5726" s="41">
        <f>STDEVA(K5726,L5726,M5726,N5726)</f>
        <v/>
      </c>
      <c r="V5726" s="42">
        <f>U5726/Q5726</f>
        <v/>
      </c>
      <c r="W5726" s="43">
        <f>IF(X5726=O5726,"MENOR",IF(X5726=S5726,"PROM[MEN-MED]","PROMEDIO"))</f>
        <v/>
      </c>
      <c r="X5726" s="163">
        <f>IF(V5726&lt;=300%,O5726,IF(AND(V5726&gt;100%,V5726&lt;=150%),S5726,R5726))</f>
        <v/>
      </c>
      <c r="Y5726" s="162">
        <f>ROUND(X5726,0)</f>
        <v/>
      </c>
    </row>
    <row r="5727" ht="15.75" customHeight="1">
      <c r="B5727" s="57" t="inlineStr">
        <is>
          <t>7.9</t>
        </is>
      </c>
      <c r="C5727" s="32" t="n">
        <v>8714199</v>
      </c>
      <c r="D5727" s="71" t="inlineStr">
        <is>
          <t>CAMBIO DE COLECTOR DE ADMISIÓN</t>
        </is>
      </c>
      <c r="E5727" s="56" t="inlineStr">
        <is>
          <t>cambio de colector de admisión</t>
        </is>
      </c>
      <c r="F5727" s="32" t="inlineStr">
        <is>
          <t>Unidad</t>
        </is>
      </c>
      <c r="G5727" s="35" t="inlineStr">
        <is>
          <t>suministro</t>
        </is>
      </c>
      <c r="H5727" s="162" t="n">
        <v>673778</v>
      </c>
      <c r="I5727" s="37" t="n">
        <v>158.91</v>
      </c>
      <c r="J5727" s="37" t="n">
        <v>151.76</v>
      </c>
      <c r="K5727" s="160">
        <f>H5727*(I5727/J5727)</f>
        <v/>
      </c>
      <c r="L5727" s="159" t="n">
        <v>840915.6896</v>
      </c>
      <c r="M5727" s="159" t="n">
        <v>816423</v>
      </c>
      <c r="N5727" s="159" t="n">
        <v>881736.84</v>
      </c>
      <c r="O5727" s="162">
        <f>MIN(K5727,L5727,M5727,N5727)</f>
        <v/>
      </c>
      <c r="P5727" s="162">
        <f>MAX(K5727,L5727,M5727,N5727)</f>
        <v/>
      </c>
      <c r="Q5727" s="162">
        <f>MEDIAN(K5727,L5727,M5727,N5727)</f>
        <v/>
      </c>
      <c r="R5727" s="162">
        <f>AVERAGE(K5727,L5727,M5727,N5727)</f>
        <v/>
      </c>
      <c r="S5727" s="162">
        <f>AVERAGE(O5727,Q5727)</f>
        <v/>
      </c>
      <c r="T5727" s="162">
        <f>AVERAGE(P5727,Q5727)</f>
        <v/>
      </c>
      <c r="U5727" s="41">
        <f>STDEVA(K5727,L5727,M5727,N5727)</f>
        <v/>
      </c>
      <c r="V5727" s="42">
        <f>U5727/Q5727</f>
        <v/>
      </c>
      <c r="W5727" s="43">
        <f>IF(X5727=O5727,"MENOR",IF(X5727=S5727,"PROM[MEN-MED]","PROMEDIO"))</f>
        <v/>
      </c>
      <c r="X5727" s="163">
        <f>IF(V5727&lt;=300%,O5727,IF(AND(V5727&gt;100%,V5727&lt;=150%),S5727,R5727))</f>
        <v/>
      </c>
      <c r="Y5727" s="162">
        <f>ROUND(X5727,0)</f>
        <v/>
      </c>
    </row>
    <row r="5728" ht="15.75" customHeight="1">
      <c r="B5728" s="57" t="inlineStr">
        <is>
          <t>7.10</t>
        </is>
      </c>
      <c r="C5728" s="32" t="n">
        <v>8714199</v>
      </c>
      <c r="D5728" s="71" t="inlineStr">
        <is>
          <t>CAMBIO DE CUERPO DE LA MARIPOSA</t>
        </is>
      </c>
      <c r="E5728" s="56" t="inlineStr">
        <is>
          <t>cambio de cuerpo de la mariposa</t>
        </is>
      </c>
      <c r="F5728" s="32" t="inlineStr">
        <is>
          <t>Unidad</t>
        </is>
      </c>
      <c r="G5728" s="35" t="inlineStr">
        <is>
          <t>suministro</t>
        </is>
      </c>
      <c r="H5728" s="162" t="n">
        <v>812830</v>
      </c>
      <c r="I5728" s="37" t="n">
        <v>158.91</v>
      </c>
      <c r="J5728" s="37" t="n">
        <v>151.76</v>
      </c>
      <c r="K5728" s="160">
        <f>H5728*(I5728/J5728)</f>
        <v/>
      </c>
      <c r="L5728" s="159" t="n">
        <v>1009099.2345</v>
      </c>
      <c r="M5728" s="159" t="n">
        <v>979708</v>
      </c>
      <c r="N5728" s="159" t="n">
        <v>1058084.64</v>
      </c>
      <c r="O5728" s="162">
        <f>MIN(K5728,L5728,M5728,N5728)</f>
        <v/>
      </c>
      <c r="P5728" s="162">
        <f>MAX(K5728,L5728,M5728,N5728)</f>
        <v/>
      </c>
      <c r="Q5728" s="162">
        <f>MEDIAN(K5728,L5728,M5728,N5728)</f>
        <v/>
      </c>
      <c r="R5728" s="162">
        <f>AVERAGE(K5728,L5728,M5728,N5728)</f>
        <v/>
      </c>
      <c r="S5728" s="162">
        <f>AVERAGE(O5728,Q5728)</f>
        <v/>
      </c>
      <c r="T5728" s="162">
        <f>AVERAGE(P5728,Q5728)</f>
        <v/>
      </c>
      <c r="U5728" s="41">
        <f>STDEVA(K5728,L5728,M5728,N5728)</f>
        <v/>
      </c>
      <c r="V5728" s="42">
        <f>U5728/Q5728</f>
        <v/>
      </c>
      <c r="W5728" s="43">
        <f>IF(X5728=O5728,"MENOR",IF(X5728=S5728,"PROM[MEN-MED]","PROMEDIO"))</f>
        <v/>
      </c>
      <c r="X5728" s="163">
        <f>IF(V5728&lt;=300%,O5728,IF(AND(V5728&gt;100%,V5728&lt;=150%),S5728,R5728))</f>
        <v/>
      </c>
      <c r="Y5728" s="162">
        <f>ROUND(X5728,0)</f>
        <v/>
      </c>
    </row>
    <row r="5729" ht="15.75" customHeight="1">
      <c r="B5729" s="57" t="inlineStr">
        <is>
          <t>7.11</t>
        </is>
      </c>
      <c r="C5729" s="32" t="n">
        <v>8714199</v>
      </c>
      <c r="D5729" s="71" t="inlineStr">
        <is>
          <t>CAMBIO DE COLECTOR DE ESCAPE</t>
        </is>
      </c>
      <c r="E5729" s="56" t="inlineStr">
        <is>
          <t>cambio de colector de escape</t>
        </is>
      </c>
      <c r="F5729" s="32" t="inlineStr">
        <is>
          <t>Unidad</t>
        </is>
      </c>
      <c r="G5729" s="35" t="inlineStr">
        <is>
          <t>suministro</t>
        </is>
      </c>
      <c r="H5729" s="162" t="n">
        <v>410372</v>
      </c>
      <c r="I5729" s="37" t="n">
        <v>158.91</v>
      </c>
      <c r="J5729" s="37" t="n">
        <v>151.76</v>
      </c>
      <c r="K5729" s="160">
        <f>H5729*(I5729/J5729)</f>
        <v/>
      </c>
      <c r="L5729" s="159" t="n">
        <v>494938.6953</v>
      </c>
      <c r="M5729" s="159" t="n">
        <v>480523</v>
      </c>
      <c r="N5729" s="159" t="n">
        <v>518964.84</v>
      </c>
      <c r="O5729" s="162">
        <f>MIN(K5729,L5729,M5729,N5729)</f>
        <v/>
      </c>
      <c r="P5729" s="162">
        <f>MAX(K5729,L5729,M5729,N5729)</f>
        <v/>
      </c>
      <c r="Q5729" s="162">
        <f>MEDIAN(K5729,L5729,M5729,N5729)</f>
        <v/>
      </c>
      <c r="R5729" s="162">
        <f>AVERAGE(K5729,L5729,M5729,N5729)</f>
        <v/>
      </c>
      <c r="S5729" s="162">
        <f>AVERAGE(O5729,Q5729)</f>
        <v/>
      </c>
      <c r="T5729" s="162">
        <f>AVERAGE(P5729,Q5729)</f>
        <v/>
      </c>
      <c r="U5729" s="41">
        <f>STDEVA(K5729,L5729,M5729,N5729)</f>
        <v/>
      </c>
      <c r="V5729" s="42">
        <f>U5729/Q5729</f>
        <v/>
      </c>
      <c r="W5729" s="43">
        <f>IF(X5729=O5729,"MENOR",IF(X5729=S5729,"PROM[MEN-MED]","PROMEDIO"))</f>
        <v/>
      </c>
      <c r="X5729" s="163">
        <f>IF(V5729&lt;=300%,O5729,IF(AND(V5729&gt;100%,V5729&lt;=150%),S5729,R5729))</f>
        <v/>
      </c>
      <c r="Y5729" s="162">
        <f>ROUND(X5729,0)</f>
        <v/>
      </c>
    </row>
    <row r="5730" ht="15.75" customHeight="1">
      <c r="B5730" s="57" t="inlineStr">
        <is>
          <t>7.12</t>
        </is>
      </c>
      <c r="C5730" s="32" t="n">
        <v>8714199</v>
      </c>
      <c r="D5730" s="71" t="inlineStr">
        <is>
          <t>CAMBIO DE INTERRUPTOR DE PRESIÓN DE ACEITE DEL MOTOR</t>
        </is>
      </c>
      <c r="E5730" s="56" t="inlineStr">
        <is>
          <t>cambio de interruptor de presión de aceite del motor</t>
        </is>
      </c>
      <c r="F5730" s="32" t="inlineStr">
        <is>
          <t>Unidad</t>
        </is>
      </c>
      <c r="G5730" s="35" t="inlineStr">
        <is>
          <t>suministro</t>
        </is>
      </c>
      <c r="H5730" s="162" t="n">
        <v>270190</v>
      </c>
      <c r="I5730" s="37" t="n">
        <v>158.91</v>
      </c>
      <c r="J5730" s="37" t="n">
        <v>151.76</v>
      </c>
      <c r="K5730" s="160">
        <f>H5730*(I5730/J5730)</f>
        <v/>
      </c>
      <c r="L5730" s="159" t="n">
        <v>339570.4032</v>
      </c>
      <c r="M5730" s="159" t="n">
        <v>329680</v>
      </c>
      <c r="N5730" s="159" t="n">
        <v>356054.4</v>
      </c>
      <c r="O5730" s="162">
        <f>MIN(K5730,L5730,M5730,N5730)</f>
        <v/>
      </c>
      <c r="P5730" s="162">
        <f>MAX(K5730,L5730,M5730,N5730)</f>
        <v/>
      </c>
      <c r="Q5730" s="162">
        <f>MEDIAN(K5730,L5730,M5730,N5730)</f>
        <v/>
      </c>
      <c r="R5730" s="162">
        <f>AVERAGE(K5730,L5730,M5730,N5730)</f>
        <v/>
      </c>
      <c r="S5730" s="162">
        <f>AVERAGE(O5730,Q5730)</f>
        <v/>
      </c>
      <c r="T5730" s="162">
        <f>AVERAGE(P5730,Q5730)</f>
        <v/>
      </c>
      <c r="U5730" s="41">
        <f>STDEVA(K5730,L5730,M5730,N5730)</f>
        <v/>
      </c>
      <c r="V5730" s="42">
        <f>U5730/Q5730</f>
        <v/>
      </c>
      <c r="W5730" s="43">
        <f>IF(X5730=O5730,"MENOR",IF(X5730=S5730,"PROM[MEN-MED]","PROMEDIO"))</f>
        <v/>
      </c>
      <c r="X5730" s="163">
        <f>IF(V5730&lt;=300%,O5730,IF(AND(V5730&gt;100%,V5730&lt;=150%),S5730,R5730))</f>
        <v/>
      </c>
      <c r="Y5730" s="162">
        <f>ROUND(X5730,0)</f>
        <v/>
      </c>
    </row>
    <row r="5731" ht="15.75" customHeight="1">
      <c r="B5731" s="57" t="inlineStr">
        <is>
          <t>7.13</t>
        </is>
      </c>
      <c r="C5731" s="32" t="n">
        <v>8714199</v>
      </c>
      <c r="D5731" s="71" t="inlineStr">
        <is>
          <t>CAMBIO DE SENSOR DEL NIVEL DE ACEITE DEL MOTOR</t>
        </is>
      </c>
      <c r="E5731" s="56" t="inlineStr">
        <is>
          <t>cambio de sensor del nivel de aceite del motor</t>
        </is>
      </c>
      <c r="F5731" s="32" t="inlineStr">
        <is>
          <t>Unidad</t>
        </is>
      </c>
      <c r="G5731" s="35" t="inlineStr">
        <is>
          <t>suministro</t>
        </is>
      </c>
      <c r="H5731" s="162" t="n">
        <v>410372</v>
      </c>
      <c r="I5731" s="37" t="n">
        <v>158.91</v>
      </c>
      <c r="J5731" s="37" t="n">
        <v>151.76</v>
      </c>
      <c r="K5731" s="160">
        <f>H5731*(I5731/J5731)</f>
        <v/>
      </c>
      <c r="L5731" s="159" t="n">
        <v>499744.665</v>
      </c>
      <c r="M5731" s="159" t="n">
        <v>485189</v>
      </c>
      <c r="N5731" s="159" t="n">
        <v>524004.12</v>
      </c>
      <c r="O5731" s="162">
        <f>MIN(K5731,L5731,M5731,N5731)</f>
        <v/>
      </c>
      <c r="P5731" s="162">
        <f>MAX(K5731,L5731,M5731,N5731)</f>
        <v/>
      </c>
      <c r="Q5731" s="162">
        <f>MEDIAN(K5731,L5731,M5731,N5731)</f>
        <v/>
      </c>
      <c r="R5731" s="162">
        <f>AVERAGE(K5731,L5731,M5731,N5731)</f>
        <v/>
      </c>
      <c r="S5731" s="162">
        <f>AVERAGE(O5731,Q5731)</f>
        <v/>
      </c>
      <c r="T5731" s="162">
        <f>AVERAGE(P5731,Q5731)</f>
        <v/>
      </c>
      <c r="U5731" s="41">
        <f>STDEVA(K5731,L5731,M5731,N5731)</f>
        <v/>
      </c>
      <c r="V5731" s="42">
        <f>U5731/Q5731</f>
        <v/>
      </c>
      <c r="W5731" s="43">
        <f>IF(X5731=O5731,"MENOR",IF(X5731=S5731,"PROM[MEN-MED]","PROMEDIO"))</f>
        <v/>
      </c>
      <c r="X5731" s="163">
        <f>IF(V5731&lt;=300%,O5731,IF(AND(V5731&gt;100%,V5731&lt;=150%),S5731,R5731))</f>
        <v/>
      </c>
      <c r="Y5731" s="162">
        <f>ROUND(X5731,0)</f>
        <v/>
      </c>
    </row>
    <row r="5732" ht="15.75" customHeight="1">
      <c r="B5732" s="57" t="inlineStr">
        <is>
          <t>7.14</t>
        </is>
      </c>
      <c r="C5732" s="32" t="n">
        <v>8714199</v>
      </c>
      <c r="D5732" s="71" t="inlineStr">
        <is>
          <t>CAMBIO DE BOMBA DE ACEITE</t>
        </is>
      </c>
      <c r="E5732" s="56" t="inlineStr">
        <is>
          <t>cambio de bomba de aceite</t>
        </is>
      </c>
      <c r="F5732" s="32" t="inlineStr">
        <is>
          <t>Unidad</t>
        </is>
      </c>
      <c r="G5732" s="35" t="inlineStr">
        <is>
          <t>suministro</t>
        </is>
      </c>
      <c r="H5732" s="162" t="n">
        <v>1094324</v>
      </c>
      <c r="I5732" s="37" t="n">
        <v>158.91</v>
      </c>
      <c r="J5732" s="37" t="n">
        <v>151.76</v>
      </c>
      <c r="K5732" s="160">
        <f>H5732*(I5732/J5732)</f>
        <v/>
      </c>
      <c r="L5732" s="159" t="n">
        <v>1371093.7716</v>
      </c>
      <c r="M5732" s="159" t="n">
        <v>1331159</v>
      </c>
      <c r="N5732" s="159" t="n">
        <v>1437651.72</v>
      </c>
      <c r="O5732" s="162">
        <f>MIN(K5732,L5732,M5732,N5732)</f>
        <v/>
      </c>
      <c r="P5732" s="162">
        <f>MAX(K5732,L5732,M5732,N5732)</f>
        <v/>
      </c>
      <c r="Q5732" s="162">
        <f>MEDIAN(K5732,L5732,M5732,N5732)</f>
        <v/>
      </c>
      <c r="R5732" s="162">
        <f>AVERAGE(K5732,L5732,M5732,N5732)</f>
        <v/>
      </c>
      <c r="S5732" s="162">
        <f>AVERAGE(O5732,Q5732)</f>
        <v/>
      </c>
      <c r="T5732" s="162">
        <f>AVERAGE(P5732,Q5732)</f>
        <v/>
      </c>
      <c r="U5732" s="41">
        <f>STDEVA(K5732,L5732,M5732,N5732)</f>
        <v/>
      </c>
      <c r="V5732" s="42">
        <f>U5732/Q5732</f>
        <v/>
      </c>
      <c r="W5732" s="43">
        <f>IF(X5732=O5732,"MENOR",IF(X5732=S5732,"PROM[MEN-MED]","PROMEDIO"))</f>
        <v/>
      </c>
      <c r="X5732" s="163">
        <f>IF(V5732&lt;=300%,O5732,IF(AND(V5732&gt;100%,V5732&lt;=150%),S5732,R5732))</f>
        <v/>
      </c>
      <c r="Y5732" s="162">
        <f>ROUND(X5732,0)</f>
        <v/>
      </c>
    </row>
    <row r="5733" ht="15.75" customHeight="1">
      <c r="B5733" s="26" t="inlineStr">
        <is>
          <t>8.</t>
        </is>
      </c>
      <c r="C5733" s="142" t="inlineStr">
        <is>
          <t>CARROCERIA - CHASIS  Y ACCESORIOS</t>
        </is>
      </c>
      <c r="H5733" s="157" t="n"/>
      <c r="I5733" s="29" t="n"/>
      <c r="J5733" s="29" t="n"/>
      <c r="K5733" s="157" t="n"/>
      <c r="L5733" s="157" t="n"/>
      <c r="M5733" s="157" t="n"/>
      <c r="N5733" s="157" t="n"/>
      <c r="O5733" s="29" t="n"/>
      <c r="P5733" s="29" t="n"/>
      <c r="Q5733" s="29" t="n"/>
      <c r="R5733" s="29" t="n"/>
      <c r="S5733" s="29" t="n"/>
      <c r="T5733" s="29" t="n"/>
      <c r="U5733" s="29" t="n"/>
      <c r="V5733" s="75" t="n"/>
      <c r="W5733" s="29" t="n"/>
      <c r="X5733" s="29" t="n"/>
      <c r="Y5733" s="29" t="n"/>
    </row>
    <row r="5734" ht="15.75" customHeight="1">
      <c r="B5734" s="57" t="inlineStr">
        <is>
          <t>8.1</t>
        </is>
      </c>
      <c r="C5734" s="32" t="n">
        <v>8714199</v>
      </c>
      <c r="D5734" s="106" t="inlineStr">
        <is>
          <t>CAMBIO DE ALARMA</t>
        </is>
      </c>
      <c r="E5734" s="103" t="inlineStr">
        <is>
          <t>cambio de alarma</t>
        </is>
      </c>
      <c r="F5734" s="32" t="inlineStr">
        <is>
          <t>Unidad</t>
        </is>
      </c>
      <c r="G5734" s="35" t="inlineStr">
        <is>
          <t>suministro</t>
        </is>
      </c>
      <c r="H5734" s="159" t="n">
        <v>808308</v>
      </c>
      <c r="I5734" s="37" t="n">
        <v>158.91</v>
      </c>
      <c r="J5734" s="37" t="n">
        <v>151.76</v>
      </c>
      <c r="K5734" s="160">
        <f>H5734*(I5734/J5734)</f>
        <v/>
      </c>
      <c r="L5734" s="159" t="n">
        <v>999488.3066</v>
      </c>
      <c r="M5734" s="159" t="n">
        <v>970377</v>
      </c>
      <c r="N5734" s="159" t="n">
        <v>1048007.16</v>
      </c>
      <c r="O5734" s="162">
        <f>MIN(K5734,L5734,M5734,N5734)</f>
        <v/>
      </c>
      <c r="P5734" s="162">
        <f>MAX(K5734,L5734,M5734,N5734)</f>
        <v/>
      </c>
      <c r="Q5734" s="162">
        <f>MEDIAN(K5734,L5734,M5734,N5734)</f>
        <v/>
      </c>
      <c r="R5734" s="162">
        <f>AVERAGE(K5734,L5734,M5734,N5734)</f>
        <v/>
      </c>
      <c r="S5734" s="162">
        <f>AVERAGE(O5734,Q5734)</f>
        <v/>
      </c>
      <c r="T5734" s="162">
        <f>AVERAGE(P5734,Q5734)</f>
        <v/>
      </c>
      <c r="U5734" s="41">
        <f>STDEVA(K5734,L5734,M5734,N5734)</f>
        <v/>
      </c>
      <c r="V5734" s="42">
        <f>U5734/Q5734</f>
        <v/>
      </c>
      <c r="W5734" s="43">
        <f>IF(X5734=O5734,"MENOR",IF(X5734=S5734,"PROM[MEN-MED]","PROMEDIO"))</f>
        <v/>
      </c>
      <c r="X5734" s="163">
        <f>IF(V5734&lt;=300%,O5734,IF(AND(V5734&gt;100%,V5734&lt;=150%),S5734,R5734))</f>
        <v/>
      </c>
      <c r="Y5734" s="162">
        <f>ROUND(X5734,0)</f>
        <v/>
      </c>
    </row>
    <row r="5735" ht="15.75" customHeight="1">
      <c r="B5735" s="57" t="inlineStr">
        <is>
          <t>8.2</t>
        </is>
      </c>
      <c r="C5735" s="32" t="n">
        <v>8714199</v>
      </c>
      <c r="D5735" s="106" t="inlineStr">
        <is>
          <t>CAMBIO DE CHAPA DE LA PUERTA (CERRADURA)</t>
        </is>
      </c>
      <c r="E5735" s="107" t="inlineStr">
        <is>
          <t>cambio de chapa de la puerta (cerradura)</t>
        </is>
      </c>
      <c r="F5735" s="32" t="inlineStr">
        <is>
          <t>Unidad</t>
        </is>
      </c>
      <c r="G5735" s="35" t="inlineStr">
        <is>
          <t>suministro</t>
        </is>
      </c>
      <c r="H5735" s="159" t="n">
        <v>410372</v>
      </c>
      <c r="I5735" s="37" t="n">
        <v>158.91</v>
      </c>
      <c r="J5735" s="37" t="n">
        <v>151.76</v>
      </c>
      <c r="K5735" s="160">
        <f>H5735*(I5735/J5735)</f>
        <v/>
      </c>
      <c r="L5735" s="159" t="n">
        <v>499744.665</v>
      </c>
      <c r="M5735" s="159" t="n">
        <v>485189</v>
      </c>
      <c r="N5735" s="159" t="n">
        <v>524004.12</v>
      </c>
      <c r="O5735" s="162">
        <f>MIN(K5735,L5735,M5735,N5735)</f>
        <v/>
      </c>
      <c r="P5735" s="162">
        <f>MAX(K5735,L5735,M5735,N5735)</f>
        <v/>
      </c>
      <c r="Q5735" s="162">
        <f>MEDIAN(K5735,L5735,M5735,N5735)</f>
        <v/>
      </c>
      <c r="R5735" s="162">
        <f>AVERAGE(K5735,L5735,M5735,N5735)</f>
        <v/>
      </c>
      <c r="S5735" s="162">
        <f>AVERAGE(O5735,Q5735)</f>
        <v/>
      </c>
      <c r="T5735" s="162">
        <f>AVERAGE(P5735,Q5735)</f>
        <v/>
      </c>
      <c r="U5735" s="41">
        <f>STDEVA(K5735,L5735,M5735,N5735)</f>
        <v/>
      </c>
      <c r="V5735" s="42">
        <f>U5735/Q5735</f>
        <v/>
      </c>
      <c r="W5735" s="43">
        <f>IF(X5735=O5735,"MENOR",IF(X5735=S5735,"PROM[MEN-MED]","PROMEDIO"))</f>
        <v/>
      </c>
      <c r="X5735" s="163">
        <f>IF(V5735&lt;=300%,O5735,IF(AND(V5735&gt;100%,V5735&lt;=150%),S5735,R5735))</f>
        <v/>
      </c>
      <c r="Y5735" s="162">
        <f>ROUND(X5735,0)</f>
        <v/>
      </c>
    </row>
    <row r="5736" ht="15.75" customHeight="1">
      <c r="B5736" s="57" t="inlineStr">
        <is>
          <t>8.3</t>
        </is>
      </c>
      <c r="C5736" s="32" t="n">
        <v>8714199</v>
      </c>
      <c r="D5736" s="109" t="inlineStr">
        <is>
          <t xml:space="preserve">CAMBIO DE CONTROL ELEVA VIDRIOS PUERTAS </t>
        </is>
      </c>
      <c r="E5736" s="107" t="inlineStr">
        <is>
          <t xml:space="preserve">cambio de control eleva vidrios puertas </t>
        </is>
      </c>
      <c r="F5736" s="32" t="inlineStr">
        <is>
          <t>Unidad</t>
        </is>
      </c>
      <c r="G5736" s="35" t="inlineStr">
        <is>
          <t>suministro</t>
        </is>
      </c>
      <c r="H5736" s="159" t="n">
        <v>410372</v>
      </c>
      <c r="I5736" s="37" t="n">
        <v>158.91</v>
      </c>
      <c r="J5736" s="37" t="n">
        <v>151.76</v>
      </c>
      <c r="K5736" s="160">
        <f>H5736*(I5736/J5736)</f>
        <v/>
      </c>
      <c r="L5736" s="159" t="n">
        <v>504549.6232</v>
      </c>
      <c r="M5736" s="159" t="n">
        <v>489854</v>
      </c>
      <c r="N5736" s="159" t="n">
        <v>529042.3199999999</v>
      </c>
      <c r="O5736" s="162">
        <f>MIN(K5736,L5736,M5736,N5736)</f>
        <v/>
      </c>
      <c r="P5736" s="162">
        <f>MAX(K5736,L5736,M5736,N5736)</f>
        <v/>
      </c>
      <c r="Q5736" s="162">
        <f>MEDIAN(K5736,L5736,M5736,N5736)</f>
        <v/>
      </c>
      <c r="R5736" s="162">
        <f>AVERAGE(K5736,L5736,M5736,N5736)</f>
        <v/>
      </c>
      <c r="S5736" s="162">
        <f>AVERAGE(O5736,Q5736)</f>
        <v/>
      </c>
      <c r="T5736" s="162">
        <f>AVERAGE(P5736,Q5736)</f>
        <v/>
      </c>
      <c r="U5736" s="41">
        <f>STDEVA(K5736,L5736,M5736,N5736)</f>
        <v/>
      </c>
      <c r="V5736" s="42">
        <f>U5736/Q5736</f>
        <v/>
      </c>
      <c r="W5736" s="43">
        <f>IF(X5736=O5736,"MENOR",IF(X5736=S5736,"PROM[MEN-MED]","PROMEDIO"))</f>
        <v/>
      </c>
      <c r="X5736" s="163">
        <f>IF(V5736&lt;=300%,O5736,IF(AND(V5736&gt;100%,V5736&lt;=150%),S5736,R5736))</f>
        <v/>
      </c>
      <c r="Y5736" s="162">
        <f>ROUND(X5736,0)</f>
        <v/>
      </c>
    </row>
    <row r="5737" ht="15.75" customHeight="1">
      <c r="B5737" s="57" t="inlineStr">
        <is>
          <t>8.4</t>
        </is>
      </c>
      <c r="C5737" s="32" t="n">
        <v>8714199</v>
      </c>
      <c r="D5737" s="106" t="inlineStr">
        <is>
          <t>CAMBIO DE MOTOR ELEVA VIDRIOS PUERTAS</t>
        </is>
      </c>
      <c r="E5737" s="107" t="inlineStr">
        <is>
          <t>cambio de motor eleva vidrios puertas</t>
        </is>
      </c>
      <c r="F5737" s="32" t="inlineStr">
        <is>
          <t>Unidad</t>
        </is>
      </c>
      <c r="G5737" s="35" t="inlineStr">
        <is>
          <t>suministro</t>
        </is>
      </c>
      <c r="H5737" s="159" t="n">
        <v>547162</v>
      </c>
      <c r="I5737" s="37" t="n">
        <v>158.91</v>
      </c>
      <c r="J5737" s="37" t="n">
        <v>151.76</v>
      </c>
      <c r="K5737" s="160">
        <f>H5737*(I5737/J5737)</f>
        <v/>
      </c>
      <c r="L5737" s="159" t="n">
        <v>659918.9387000001</v>
      </c>
      <c r="M5737" s="159" t="n">
        <v>640698</v>
      </c>
      <c r="N5737" s="159" t="n">
        <v>691953.84</v>
      </c>
      <c r="O5737" s="162">
        <f>MIN(K5737,L5737,M5737,N5737)</f>
        <v/>
      </c>
      <c r="P5737" s="162">
        <f>MAX(K5737,L5737,M5737,N5737)</f>
        <v/>
      </c>
      <c r="Q5737" s="162">
        <f>MEDIAN(K5737,L5737,M5737,N5737)</f>
        <v/>
      </c>
      <c r="R5737" s="162">
        <f>AVERAGE(K5737,L5737,M5737,N5737)</f>
        <v/>
      </c>
      <c r="S5737" s="162">
        <f>AVERAGE(O5737,Q5737)</f>
        <v/>
      </c>
      <c r="T5737" s="162">
        <f>AVERAGE(P5737,Q5737)</f>
        <v/>
      </c>
      <c r="U5737" s="41">
        <f>STDEVA(K5737,L5737,M5737,N5737)</f>
        <v/>
      </c>
      <c r="V5737" s="42">
        <f>U5737/Q5737</f>
        <v/>
      </c>
      <c r="W5737" s="43">
        <f>IF(X5737=O5737,"MENOR",IF(X5737=S5737,"PROM[MEN-MED]","PROMEDIO"))</f>
        <v/>
      </c>
      <c r="X5737" s="163">
        <f>IF(V5737&lt;=300%,O5737,IF(AND(V5737&gt;100%,V5737&lt;=150%),S5737,R5737))</f>
        <v/>
      </c>
      <c r="Y5737" s="162">
        <f>ROUND(X5737,0)</f>
        <v/>
      </c>
    </row>
    <row r="5738" ht="15.75" customHeight="1">
      <c r="B5738" s="57" t="inlineStr">
        <is>
          <t>8.5</t>
        </is>
      </c>
      <c r="C5738" s="32" t="n">
        <v>8714199</v>
      </c>
      <c r="D5738" s="106" t="inlineStr">
        <is>
          <t>CAMBIO DE GUAYA CAPOT</t>
        </is>
      </c>
      <c r="E5738" s="107" t="inlineStr">
        <is>
          <t>cambio de guaya capot</t>
        </is>
      </c>
      <c r="F5738" s="32" t="inlineStr">
        <is>
          <t>Unidad</t>
        </is>
      </c>
      <c r="G5738" s="35" t="inlineStr">
        <is>
          <t>suministro</t>
        </is>
      </c>
      <c r="H5738" s="159" t="n">
        <v>673778</v>
      </c>
      <c r="I5738" s="37" t="n">
        <v>158.91</v>
      </c>
      <c r="J5738" s="37" t="n">
        <v>151.76</v>
      </c>
      <c r="K5738" s="160">
        <f>H5738*(I5738/J5738)</f>
        <v/>
      </c>
      <c r="L5738" s="159" t="n">
        <v>832907.4418</v>
      </c>
      <c r="M5738" s="159" t="n">
        <v>808648</v>
      </c>
      <c r="N5738" s="159" t="n">
        <v>873339.84</v>
      </c>
      <c r="O5738" s="162">
        <f>MIN(K5738,L5738,M5738,N5738)</f>
        <v/>
      </c>
      <c r="P5738" s="162">
        <f>MAX(K5738,L5738,M5738,N5738)</f>
        <v/>
      </c>
      <c r="Q5738" s="162">
        <f>MEDIAN(K5738,L5738,M5738,N5738)</f>
        <v/>
      </c>
      <c r="R5738" s="162">
        <f>AVERAGE(K5738,L5738,M5738,N5738)</f>
        <v/>
      </c>
      <c r="S5738" s="162">
        <f>AVERAGE(O5738,Q5738)</f>
        <v/>
      </c>
      <c r="T5738" s="162">
        <f>AVERAGE(P5738,Q5738)</f>
        <v/>
      </c>
      <c r="U5738" s="41">
        <f>STDEVA(K5738,L5738,M5738,N5738)</f>
        <v/>
      </c>
      <c r="V5738" s="42">
        <f>U5738/Q5738</f>
        <v/>
      </c>
      <c r="W5738" s="43">
        <f>IF(X5738=O5738,"MENOR",IF(X5738=S5738,"PROM[MEN-MED]","PROMEDIO"))</f>
        <v/>
      </c>
      <c r="X5738" s="163">
        <f>IF(V5738&lt;=300%,O5738,IF(AND(V5738&gt;100%,V5738&lt;=150%),S5738,R5738))</f>
        <v/>
      </c>
      <c r="Y5738" s="162">
        <f>ROUND(X5738,0)</f>
        <v/>
      </c>
    </row>
    <row r="5739" ht="15.75" customHeight="1">
      <c r="B5739" s="57" t="inlineStr">
        <is>
          <t>8.6</t>
        </is>
      </c>
      <c r="C5739" s="32" t="n">
        <v>8714199</v>
      </c>
      <c r="D5739" s="106" t="inlineStr">
        <is>
          <t>CAMBIO DE EMPAQUES PUERTAS</t>
        </is>
      </c>
      <c r="E5739" s="107" t="inlineStr">
        <is>
          <t>cambio de empaques puertas</t>
        </is>
      </c>
      <c r="F5739" s="32" t="inlineStr">
        <is>
          <t>Unidad</t>
        </is>
      </c>
      <c r="G5739" s="35" t="inlineStr">
        <is>
          <t>suministro</t>
        </is>
      </c>
      <c r="H5739" s="159" t="n">
        <v>533596</v>
      </c>
      <c r="I5739" s="37" t="n">
        <v>158.91</v>
      </c>
      <c r="J5739" s="37" t="n">
        <v>151.76</v>
      </c>
      <c r="K5739" s="160">
        <f>H5739*(I5739/J5739)</f>
        <v/>
      </c>
      <c r="L5739" s="159" t="n">
        <v>659918.9387000001</v>
      </c>
      <c r="M5739" s="159" t="n">
        <v>640698</v>
      </c>
      <c r="N5739" s="159" t="n">
        <v>691953.84</v>
      </c>
      <c r="O5739" s="162">
        <f>MIN(K5739,L5739,M5739,N5739)</f>
        <v/>
      </c>
      <c r="P5739" s="162">
        <f>MAX(K5739,L5739,M5739,N5739)</f>
        <v/>
      </c>
      <c r="Q5739" s="162">
        <f>MEDIAN(K5739,L5739,M5739,N5739)</f>
        <v/>
      </c>
      <c r="R5739" s="162">
        <f>AVERAGE(K5739,L5739,M5739,N5739)</f>
        <v/>
      </c>
      <c r="S5739" s="162">
        <f>AVERAGE(O5739,Q5739)</f>
        <v/>
      </c>
      <c r="T5739" s="162">
        <f>AVERAGE(P5739,Q5739)</f>
        <v/>
      </c>
      <c r="U5739" s="41">
        <f>STDEVA(K5739,L5739,M5739,N5739)</f>
        <v/>
      </c>
      <c r="V5739" s="42">
        <f>U5739/Q5739</f>
        <v/>
      </c>
      <c r="W5739" s="43">
        <f>IF(X5739=O5739,"MENOR",IF(X5739=S5739,"PROM[MEN-MED]","PROMEDIO"))</f>
        <v/>
      </c>
      <c r="X5739" s="163">
        <f>IF(V5739&lt;=300%,O5739,IF(AND(V5739&gt;100%,V5739&lt;=150%),S5739,R5739))</f>
        <v/>
      </c>
      <c r="Y5739" s="162">
        <f>ROUND(X5739,0)</f>
        <v/>
      </c>
    </row>
    <row r="5740" ht="15.75" customHeight="1">
      <c r="B5740" s="57" t="inlineStr">
        <is>
          <t>8.7</t>
        </is>
      </c>
      <c r="C5740" s="32" t="n">
        <v>8714199</v>
      </c>
      <c r="D5740" s="106" t="inlineStr">
        <is>
          <t>CAMBIO DE ESPARRAGO</t>
        </is>
      </c>
      <c r="E5740" s="107" t="inlineStr">
        <is>
          <t>cambio de esparrago</t>
        </is>
      </c>
      <c r="F5740" s="32" t="inlineStr">
        <is>
          <t>Unidad</t>
        </is>
      </c>
      <c r="G5740" s="35" t="inlineStr">
        <is>
          <t>suministro</t>
        </is>
      </c>
      <c r="H5740" s="159" t="n">
        <v>136791</v>
      </c>
      <c r="I5740" s="37" t="n">
        <v>158.91</v>
      </c>
      <c r="J5740" s="37" t="n">
        <v>151.76</v>
      </c>
      <c r="K5740" s="160">
        <f>H5740*(I5740/J5740)</f>
        <v/>
      </c>
      <c r="L5740" s="159" t="n">
        <v>168183.5449</v>
      </c>
      <c r="M5740" s="159" t="n">
        <v>163285</v>
      </c>
      <c r="N5740" s="159" t="n">
        <v>176347.8</v>
      </c>
      <c r="O5740" s="162">
        <f>MIN(K5740,L5740,M5740,N5740)</f>
        <v/>
      </c>
      <c r="P5740" s="162">
        <f>MAX(K5740,L5740,M5740,N5740)</f>
        <v/>
      </c>
      <c r="Q5740" s="162">
        <f>MEDIAN(K5740,L5740,M5740,N5740)</f>
        <v/>
      </c>
      <c r="R5740" s="162">
        <f>AVERAGE(K5740,L5740,M5740,N5740)</f>
        <v/>
      </c>
      <c r="S5740" s="162">
        <f>AVERAGE(O5740,Q5740)</f>
        <v/>
      </c>
      <c r="T5740" s="162">
        <f>AVERAGE(P5740,Q5740)</f>
        <v/>
      </c>
      <c r="U5740" s="41">
        <f>STDEVA(K5740,L5740,M5740,N5740)</f>
        <v/>
      </c>
      <c r="V5740" s="42">
        <f>U5740/Q5740</f>
        <v/>
      </c>
      <c r="W5740" s="43">
        <f>IF(X5740=O5740,"MENOR",IF(X5740=S5740,"PROM[MEN-MED]","PROMEDIO"))</f>
        <v/>
      </c>
      <c r="X5740" s="163">
        <f>IF(V5740&lt;=300%,O5740,IF(AND(V5740&gt;100%,V5740&lt;=150%),S5740,R5740))</f>
        <v/>
      </c>
      <c r="Y5740" s="162">
        <f>ROUND(X5740,0)</f>
        <v/>
      </c>
    </row>
    <row r="5741" ht="15.75" customHeight="1">
      <c r="B5741" s="57" t="inlineStr">
        <is>
          <t>8.8</t>
        </is>
      </c>
      <c r="C5741" s="32" t="n">
        <v>8714199</v>
      </c>
      <c r="D5741" s="106" t="inlineStr">
        <is>
          <t>CAMBIO DE ESPEJO RETROVISOR INTERIOR</t>
        </is>
      </c>
      <c r="E5741" s="107" t="inlineStr">
        <is>
          <t>cambio de espejo retrovisor interior</t>
        </is>
      </c>
      <c r="F5741" s="32" t="inlineStr">
        <is>
          <t>Unidad</t>
        </is>
      </c>
      <c r="G5741" s="35" t="inlineStr">
        <is>
          <t>suministro</t>
        </is>
      </c>
      <c r="H5741" s="159" t="n">
        <v>410372</v>
      </c>
      <c r="I5741" s="37" t="n">
        <v>158.91</v>
      </c>
      <c r="J5741" s="37" t="n">
        <v>151.76</v>
      </c>
      <c r="K5741" s="160">
        <f>H5741*(I5741/J5741)</f>
        <v/>
      </c>
      <c r="L5741" s="159" t="n">
        <v>514160.5511</v>
      </c>
      <c r="M5741" s="159" t="n">
        <v>499185</v>
      </c>
      <c r="N5741" s="159" t="n">
        <v>539119.8</v>
      </c>
      <c r="O5741" s="162">
        <f>MIN(K5741,L5741,M5741,N5741)</f>
        <v/>
      </c>
      <c r="P5741" s="162">
        <f>MAX(K5741,L5741,M5741,N5741)</f>
        <v/>
      </c>
      <c r="Q5741" s="162">
        <f>MEDIAN(K5741,L5741,M5741,N5741)</f>
        <v/>
      </c>
      <c r="R5741" s="162">
        <f>AVERAGE(K5741,L5741,M5741,N5741)</f>
        <v/>
      </c>
      <c r="S5741" s="162">
        <f>AVERAGE(O5741,Q5741)</f>
        <v/>
      </c>
      <c r="T5741" s="162">
        <f>AVERAGE(P5741,Q5741)</f>
        <v/>
      </c>
      <c r="U5741" s="41">
        <f>STDEVA(K5741,L5741,M5741,N5741)</f>
        <v/>
      </c>
      <c r="V5741" s="42">
        <f>U5741/Q5741</f>
        <v/>
      </c>
      <c r="W5741" s="43">
        <f>IF(X5741=O5741,"MENOR",IF(X5741=S5741,"PROM[MEN-MED]","PROMEDIO"))</f>
        <v/>
      </c>
      <c r="X5741" s="163">
        <f>IF(V5741&lt;=300%,O5741,IF(AND(V5741&gt;100%,V5741&lt;=150%),S5741,R5741))</f>
        <v/>
      </c>
      <c r="Y5741" s="162">
        <f>ROUND(X5741,0)</f>
        <v/>
      </c>
    </row>
    <row r="5742" ht="15.75" customHeight="1">
      <c r="B5742" s="57" t="inlineStr">
        <is>
          <t>8.9</t>
        </is>
      </c>
      <c r="C5742" s="32" t="n">
        <v>8714199</v>
      </c>
      <c r="D5742" s="106" t="inlineStr">
        <is>
          <t>CAMBIO DE ESPEJO RETROVISOR LATERAL</t>
        </is>
      </c>
      <c r="E5742" s="107" t="inlineStr">
        <is>
          <t>cambio de espejo retrovisor lateral</t>
        </is>
      </c>
      <c r="F5742" s="32" t="inlineStr">
        <is>
          <t>Unidad</t>
        </is>
      </c>
      <c r="G5742" s="35" t="inlineStr">
        <is>
          <t>suministro</t>
        </is>
      </c>
      <c r="H5742" s="159" t="n">
        <v>410372</v>
      </c>
      <c r="I5742" s="37" t="n">
        <v>158.91</v>
      </c>
      <c r="J5742" s="37" t="n">
        <v>151.76</v>
      </c>
      <c r="K5742" s="160">
        <f>H5742*(I5742/J5742)</f>
        <v/>
      </c>
      <c r="L5742" s="159" t="n">
        <v>509354.5695</v>
      </c>
      <c r="M5742" s="159" t="n">
        <v>494519</v>
      </c>
      <c r="N5742" s="159" t="n">
        <v>534080.52</v>
      </c>
      <c r="O5742" s="162">
        <f>MIN(K5742,L5742,M5742,N5742)</f>
        <v/>
      </c>
      <c r="P5742" s="162">
        <f>MAX(K5742,L5742,M5742,N5742)</f>
        <v/>
      </c>
      <c r="Q5742" s="162">
        <f>MEDIAN(K5742,L5742,M5742,N5742)</f>
        <v/>
      </c>
      <c r="R5742" s="162">
        <f>AVERAGE(K5742,L5742,M5742,N5742)</f>
        <v/>
      </c>
      <c r="S5742" s="162">
        <f>AVERAGE(O5742,Q5742)</f>
        <v/>
      </c>
      <c r="T5742" s="162">
        <f>AVERAGE(P5742,Q5742)</f>
        <v/>
      </c>
      <c r="U5742" s="41">
        <f>STDEVA(K5742,L5742,M5742,N5742)</f>
        <v/>
      </c>
      <c r="V5742" s="42">
        <f>U5742/Q5742</f>
        <v/>
      </c>
      <c r="W5742" s="43">
        <f>IF(X5742=O5742,"MENOR",IF(X5742=S5742,"PROM[MEN-MED]","PROMEDIO"))</f>
        <v/>
      </c>
      <c r="X5742" s="163">
        <f>IF(V5742&lt;=300%,O5742,IF(AND(V5742&gt;100%,V5742&lt;=150%),S5742,R5742))</f>
        <v/>
      </c>
      <c r="Y5742" s="162">
        <f>ROUND(X5742,0)</f>
        <v/>
      </c>
    </row>
    <row r="5743" ht="15.75" customHeight="1">
      <c r="B5743" s="57" t="inlineStr">
        <is>
          <t>8.10</t>
        </is>
      </c>
      <c r="C5743" s="32" t="n">
        <v>8714199</v>
      </c>
      <c r="D5743" s="106" t="inlineStr">
        <is>
          <t>CAMBIO DE UNIDAD SELLADA (FAROLA)</t>
        </is>
      </c>
      <c r="E5743" s="107" t="inlineStr">
        <is>
          <t>cambio de unidad sellada (farola)</t>
        </is>
      </c>
      <c r="F5743" s="32" t="inlineStr">
        <is>
          <t>Unidad</t>
        </is>
      </c>
      <c r="G5743" s="35" t="inlineStr">
        <is>
          <t>suministro</t>
        </is>
      </c>
      <c r="H5743" s="159" t="n">
        <v>547162</v>
      </c>
      <c r="I5743" s="37" t="n">
        <v>158.91</v>
      </c>
      <c r="J5743" s="37" t="n">
        <v>151.76</v>
      </c>
      <c r="K5743" s="160">
        <f>H5743*(I5743/J5743)</f>
        <v/>
      </c>
      <c r="L5743" s="159" t="n">
        <v>659918.9387000001</v>
      </c>
      <c r="M5743" s="159" t="n">
        <v>640698</v>
      </c>
      <c r="N5743" s="159" t="n">
        <v>691953.84</v>
      </c>
      <c r="O5743" s="162">
        <f>MIN(K5743,L5743,M5743,N5743)</f>
        <v/>
      </c>
      <c r="P5743" s="162">
        <f>MAX(K5743,L5743,M5743,N5743)</f>
        <v/>
      </c>
      <c r="Q5743" s="162">
        <f>MEDIAN(K5743,L5743,M5743,N5743)</f>
        <v/>
      </c>
      <c r="R5743" s="162">
        <f>AVERAGE(K5743,L5743,M5743,N5743)</f>
        <v/>
      </c>
      <c r="S5743" s="162">
        <f>AVERAGE(O5743,Q5743)</f>
        <v/>
      </c>
      <c r="T5743" s="162">
        <f>AVERAGE(P5743,Q5743)</f>
        <v/>
      </c>
      <c r="U5743" s="41">
        <f>STDEVA(K5743,L5743,M5743,N5743)</f>
        <v/>
      </c>
      <c r="V5743" s="42">
        <f>U5743/Q5743</f>
        <v/>
      </c>
      <c r="W5743" s="43">
        <f>IF(X5743=O5743,"MENOR",IF(X5743=S5743,"PROM[MEN-MED]","PROMEDIO"))</f>
        <v/>
      </c>
      <c r="X5743" s="163">
        <f>IF(V5743&lt;=300%,O5743,IF(AND(V5743&gt;100%,V5743&lt;=150%),S5743,R5743))</f>
        <v/>
      </c>
      <c r="Y5743" s="162">
        <f>ROUND(X5743,0)</f>
        <v/>
      </c>
    </row>
    <row r="5744" ht="15.75" customHeight="1">
      <c r="B5744" s="57" t="inlineStr">
        <is>
          <t>8.11</t>
        </is>
      </c>
      <c r="C5744" s="32" t="n">
        <v>8714199</v>
      </c>
      <c r="D5744" s="106" t="inlineStr">
        <is>
          <t>CAMBIO DE CINTURON DE SEGURIDAD TRASERO</t>
        </is>
      </c>
      <c r="E5744" s="107" t="inlineStr">
        <is>
          <t>cambio de cinturon de seguridad trasero</t>
        </is>
      </c>
      <c r="F5744" s="32" t="inlineStr">
        <is>
          <t>Unidad</t>
        </is>
      </c>
      <c r="G5744" s="35" t="inlineStr">
        <is>
          <t>suministro</t>
        </is>
      </c>
      <c r="H5744" s="159" t="n">
        <v>547162</v>
      </c>
      <c r="I5744" s="37" t="n">
        <v>158.91</v>
      </c>
      <c r="J5744" s="37" t="n">
        <v>151.76</v>
      </c>
      <c r="K5744" s="160">
        <f>H5744*(I5744/J5744)</f>
        <v/>
      </c>
      <c r="L5744" s="159" t="n">
        <v>666325.5416999999</v>
      </c>
      <c r="M5744" s="159" t="n">
        <v>646918</v>
      </c>
      <c r="N5744" s="159" t="n">
        <v>698671.4399999999</v>
      </c>
      <c r="O5744" s="162">
        <f>MIN(K5744,L5744,M5744,N5744)</f>
        <v/>
      </c>
      <c r="P5744" s="162">
        <f>MAX(K5744,L5744,M5744,N5744)</f>
        <v/>
      </c>
      <c r="Q5744" s="162">
        <f>MEDIAN(K5744,L5744,M5744,N5744)</f>
        <v/>
      </c>
      <c r="R5744" s="162">
        <f>AVERAGE(K5744,L5744,M5744,N5744)</f>
        <v/>
      </c>
      <c r="S5744" s="162">
        <f>AVERAGE(O5744,Q5744)</f>
        <v/>
      </c>
      <c r="T5744" s="162">
        <f>AVERAGE(P5744,Q5744)</f>
        <v/>
      </c>
      <c r="U5744" s="41">
        <f>STDEVA(K5744,L5744,M5744,N5744)</f>
        <v/>
      </c>
      <c r="V5744" s="42">
        <f>U5744/Q5744</f>
        <v/>
      </c>
      <c r="W5744" s="43">
        <f>IF(X5744=O5744,"MENOR",IF(X5744=S5744,"PROM[MEN-MED]","PROMEDIO"))</f>
        <v/>
      </c>
      <c r="X5744" s="163">
        <f>IF(V5744&lt;=300%,O5744,IF(AND(V5744&gt;100%,V5744&lt;=150%),S5744,R5744))</f>
        <v/>
      </c>
      <c r="Y5744" s="162">
        <f>ROUND(X5744,0)</f>
        <v/>
      </c>
    </row>
    <row r="5745" ht="15.75" customHeight="1">
      <c r="B5745" s="57" t="inlineStr">
        <is>
          <t>8.12</t>
        </is>
      </c>
      <c r="C5745" s="32" t="n">
        <v>8714199</v>
      </c>
      <c r="D5745" s="106" t="inlineStr">
        <is>
          <t>CAMBIO DE CINTURON DE SEGURIDAD DELANTERO</t>
        </is>
      </c>
      <c r="E5745" s="107" t="inlineStr">
        <is>
          <t>cambio de cinturon de seguridad delantero</t>
        </is>
      </c>
      <c r="F5745" s="32" t="inlineStr">
        <is>
          <t>Unidad</t>
        </is>
      </c>
      <c r="G5745" s="35" t="inlineStr">
        <is>
          <t>suministro</t>
        </is>
      </c>
      <c r="H5745" s="159" t="n">
        <v>547162</v>
      </c>
      <c r="I5745" s="37" t="n">
        <v>158.91</v>
      </c>
      <c r="J5745" s="37" t="n">
        <v>151.76</v>
      </c>
      <c r="K5745" s="160">
        <f>H5745*(I5745/J5745)</f>
        <v/>
      </c>
      <c r="L5745" s="159" t="n">
        <v>679139.7711</v>
      </c>
      <c r="M5745" s="159" t="n">
        <v>659359</v>
      </c>
      <c r="N5745" s="159" t="n">
        <v>712107.72</v>
      </c>
      <c r="O5745" s="162">
        <f>MIN(K5745,L5745,M5745,N5745)</f>
        <v/>
      </c>
      <c r="P5745" s="162">
        <f>MAX(K5745,L5745,M5745,N5745)</f>
        <v/>
      </c>
      <c r="Q5745" s="162">
        <f>MEDIAN(K5745,L5745,M5745,N5745)</f>
        <v/>
      </c>
      <c r="R5745" s="162">
        <f>AVERAGE(K5745,L5745,M5745,N5745)</f>
        <v/>
      </c>
      <c r="S5745" s="162">
        <f>AVERAGE(O5745,Q5745)</f>
        <v/>
      </c>
      <c r="T5745" s="162">
        <f>AVERAGE(P5745,Q5745)</f>
        <v/>
      </c>
      <c r="U5745" s="41">
        <f>STDEVA(K5745,L5745,M5745,N5745)</f>
        <v/>
      </c>
      <c r="V5745" s="42">
        <f>U5745/Q5745</f>
        <v/>
      </c>
      <c r="W5745" s="43">
        <f>IF(X5745=O5745,"MENOR",IF(X5745=S5745,"PROM[MEN-MED]","PROMEDIO"))</f>
        <v/>
      </c>
      <c r="X5745" s="163">
        <f>IF(V5745&lt;=300%,O5745,IF(AND(V5745&gt;100%,V5745&lt;=150%),S5745,R5745))</f>
        <v/>
      </c>
      <c r="Y5745" s="162">
        <f>ROUND(X5745,0)</f>
        <v/>
      </c>
    </row>
    <row r="5746" ht="15.75" customHeight="1">
      <c r="B5746" s="57" t="inlineStr">
        <is>
          <t>8.13</t>
        </is>
      </c>
      <c r="C5746" s="32" t="n">
        <v>8714199</v>
      </c>
      <c r="D5746" s="106" t="inlineStr">
        <is>
          <t>CAMBIO DE LUNAS ESPEJOS RETROVISOR LATERALES</t>
        </is>
      </c>
      <c r="E5746" s="107" t="inlineStr">
        <is>
          <t>cambio de lunas espejos retrovisor laterales</t>
        </is>
      </c>
      <c r="F5746" s="32" t="inlineStr">
        <is>
          <t>Unidad</t>
        </is>
      </c>
      <c r="G5746" s="35" t="inlineStr">
        <is>
          <t>suministro</t>
        </is>
      </c>
      <c r="H5746" s="159" t="n">
        <v>270190</v>
      </c>
      <c r="I5746" s="37" t="n">
        <v>158.91</v>
      </c>
      <c r="J5746" s="37" t="n">
        <v>151.76</v>
      </c>
      <c r="K5746" s="160">
        <f>H5746*(I5746/J5746)</f>
        <v/>
      </c>
      <c r="L5746" s="159" t="n">
        <v>329959.4753</v>
      </c>
      <c r="M5746" s="159" t="n">
        <v>320349</v>
      </c>
      <c r="N5746" s="159" t="n">
        <v>345976.92</v>
      </c>
      <c r="O5746" s="162">
        <f>MIN(K5746,L5746,M5746,N5746)</f>
        <v/>
      </c>
      <c r="P5746" s="162">
        <f>MAX(K5746,L5746,M5746,N5746)</f>
        <v/>
      </c>
      <c r="Q5746" s="162">
        <f>MEDIAN(K5746,L5746,M5746,N5746)</f>
        <v/>
      </c>
      <c r="R5746" s="162">
        <f>AVERAGE(K5746,L5746,M5746,N5746)</f>
        <v/>
      </c>
      <c r="S5746" s="162">
        <f>AVERAGE(O5746,Q5746)</f>
        <v/>
      </c>
      <c r="T5746" s="162">
        <f>AVERAGE(P5746,Q5746)</f>
        <v/>
      </c>
      <c r="U5746" s="41">
        <f>STDEVA(K5746,L5746,M5746,N5746)</f>
        <v/>
      </c>
      <c r="V5746" s="42">
        <f>U5746/Q5746</f>
        <v/>
      </c>
      <c r="W5746" s="43">
        <f>IF(X5746=O5746,"MENOR",IF(X5746=S5746,"PROM[MEN-MED]","PROMEDIO"))</f>
        <v/>
      </c>
      <c r="X5746" s="163">
        <f>IF(V5746&lt;=300%,O5746,IF(AND(V5746&gt;100%,V5746&lt;=150%),S5746,R5746))</f>
        <v/>
      </c>
      <c r="Y5746" s="162">
        <f>ROUND(X5746,0)</f>
        <v/>
      </c>
    </row>
    <row r="5747" ht="15.75" customHeight="1">
      <c r="B5747" s="57" t="inlineStr">
        <is>
          <t>8.14</t>
        </is>
      </c>
      <c r="C5747" s="32" t="n">
        <v>8714199</v>
      </c>
      <c r="D5747" s="106" t="inlineStr">
        <is>
          <t>CAMBIO DE MANIJA APERTURA CAPOT</t>
        </is>
      </c>
      <c r="E5747" s="107" t="inlineStr">
        <is>
          <t>cambio de manija apertura capot</t>
        </is>
      </c>
      <c r="F5747" s="32" t="inlineStr">
        <is>
          <t>Unidad</t>
        </is>
      </c>
      <c r="G5747" s="35" t="inlineStr">
        <is>
          <t>suministro</t>
        </is>
      </c>
      <c r="H5747" s="159" t="n">
        <v>405850</v>
      </c>
      <c r="I5747" s="37" t="n">
        <v>158.91</v>
      </c>
      <c r="J5747" s="37" t="n">
        <v>151.76</v>
      </c>
      <c r="K5747" s="160">
        <f>H5747*(I5747/J5747)</f>
        <v/>
      </c>
      <c r="L5747" s="159" t="n">
        <v>499744.665</v>
      </c>
      <c r="M5747" s="159" t="n">
        <v>485189</v>
      </c>
      <c r="N5747" s="159" t="n">
        <v>524004.12</v>
      </c>
      <c r="O5747" s="162">
        <f>MIN(K5747,L5747,M5747,N5747)</f>
        <v/>
      </c>
      <c r="P5747" s="162">
        <f>MAX(K5747,L5747,M5747,N5747)</f>
        <v/>
      </c>
      <c r="Q5747" s="162">
        <f>MEDIAN(K5747,L5747,M5747,N5747)</f>
        <v/>
      </c>
      <c r="R5747" s="162">
        <f>AVERAGE(K5747,L5747,M5747,N5747)</f>
        <v/>
      </c>
      <c r="S5747" s="162">
        <f>AVERAGE(O5747,Q5747)</f>
        <v/>
      </c>
      <c r="T5747" s="162">
        <f>AVERAGE(P5747,Q5747)</f>
        <v/>
      </c>
      <c r="U5747" s="41">
        <f>STDEVA(K5747,L5747,M5747,N5747)</f>
        <v/>
      </c>
      <c r="V5747" s="42">
        <f>U5747/Q5747</f>
        <v/>
      </c>
      <c r="W5747" s="43">
        <f>IF(X5747=O5747,"MENOR",IF(X5747=S5747,"PROM[MEN-MED]","PROMEDIO"))</f>
        <v/>
      </c>
      <c r="X5747" s="163">
        <f>IF(V5747&lt;=300%,O5747,IF(AND(V5747&gt;100%,V5747&lt;=150%),S5747,R5747))</f>
        <v/>
      </c>
      <c r="Y5747" s="162">
        <f>ROUND(X5747,0)</f>
        <v/>
      </c>
    </row>
    <row r="5748" ht="15.75" customHeight="1">
      <c r="B5748" s="57" t="inlineStr">
        <is>
          <t>8.15</t>
        </is>
      </c>
      <c r="C5748" s="32" t="n">
        <v>8714199</v>
      </c>
      <c r="D5748" s="106" t="inlineStr">
        <is>
          <t>CAMBIO DE MANIJAS EXTERNAS DE LA PUERTA</t>
        </is>
      </c>
      <c r="E5748" s="107" t="inlineStr">
        <is>
          <t>cambio de manijas externas de la puerta</t>
        </is>
      </c>
      <c r="F5748" s="32" t="inlineStr">
        <is>
          <t>Unidad</t>
        </is>
      </c>
      <c r="G5748" s="35" t="inlineStr">
        <is>
          <t>suministro</t>
        </is>
      </c>
      <c r="H5748" s="159" t="n">
        <v>405850</v>
      </c>
      <c r="I5748" s="37" t="n">
        <v>158.91</v>
      </c>
      <c r="J5748" s="37" t="n">
        <v>151.76</v>
      </c>
      <c r="K5748" s="160">
        <f>H5748*(I5748/J5748)</f>
        <v/>
      </c>
      <c r="L5748" s="159" t="n">
        <v>504549.6232</v>
      </c>
      <c r="M5748" s="159" t="n">
        <v>489854</v>
      </c>
      <c r="N5748" s="159" t="n">
        <v>529042.3199999999</v>
      </c>
      <c r="O5748" s="162">
        <f>MIN(K5748,L5748,M5748,N5748)</f>
        <v/>
      </c>
      <c r="P5748" s="162">
        <f>MAX(K5748,L5748,M5748,N5748)</f>
        <v/>
      </c>
      <c r="Q5748" s="162">
        <f>MEDIAN(K5748,L5748,M5748,N5748)</f>
        <v/>
      </c>
      <c r="R5748" s="162">
        <f>AVERAGE(K5748,L5748,M5748,N5748)</f>
        <v/>
      </c>
      <c r="S5748" s="162">
        <f>AVERAGE(O5748,Q5748)</f>
        <v/>
      </c>
      <c r="T5748" s="162">
        <f>AVERAGE(P5748,Q5748)</f>
        <v/>
      </c>
      <c r="U5748" s="41">
        <f>STDEVA(K5748,L5748,M5748,N5748)</f>
        <v/>
      </c>
      <c r="V5748" s="42">
        <f>U5748/Q5748</f>
        <v/>
      </c>
      <c r="W5748" s="43">
        <f>IF(X5748=O5748,"MENOR",IF(X5748=S5748,"PROM[MEN-MED]","PROMEDIO"))</f>
        <v/>
      </c>
      <c r="X5748" s="163">
        <f>IF(V5748&lt;=300%,O5748,IF(AND(V5748&gt;100%,V5748&lt;=150%),S5748,R5748))</f>
        <v/>
      </c>
      <c r="Y5748" s="162">
        <f>ROUND(X5748,0)</f>
        <v/>
      </c>
    </row>
    <row r="5749" ht="15.75" customHeight="1">
      <c r="B5749" s="57" t="inlineStr">
        <is>
          <t>8.16</t>
        </is>
      </c>
      <c r="C5749" s="32" t="n">
        <v>8714199</v>
      </c>
      <c r="D5749" s="106" t="inlineStr">
        <is>
          <t>CAMBIO DE MANIJAS INTERNAS DE LA PUERTA</t>
        </is>
      </c>
      <c r="E5749" s="107" t="inlineStr">
        <is>
          <t>cambio de manijas internas de la puerta</t>
        </is>
      </c>
      <c r="F5749" s="32" t="inlineStr">
        <is>
          <t>Unidad</t>
        </is>
      </c>
      <c r="G5749" s="35" t="inlineStr">
        <is>
          <t>suministro</t>
        </is>
      </c>
      <c r="H5749" s="159" t="n">
        <v>405850</v>
      </c>
      <c r="I5749" s="37" t="n">
        <v>158.91</v>
      </c>
      <c r="J5749" s="37" t="n">
        <v>151.76</v>
      </c>
      <c r="K5749" s="160">
        <f>H5749*(I5749/J5749)</f>
        <v/>
      </c>
      <c r="L5749" s="159" t="n">
        <v>494938.6953</v>
      </c>
      <c r="M5749" s="159" t="n">
        <v>480523</v>
      </c>
      <c r="N5749" s="159" t="n">
        <v>518964.84</v>
      </c>
      <c r="O5749" s="162">
        <f>MIN(K5749,L5749,M5749,N5749)</f>
        <v/>
      </c>
      <c r="P5749" s="162">
        <f>MAX(K5749,L5749,M5749,N5749)</f>
        <v/>
      </c>
      <c r="Q5749" s="162">
        <f>MEDIAN(K5749,L5749,M5749,N5749)</f>
        <v/>
      </c>
      <c r="R5749" s="162">
        <f>AVERAGE(K5749,L5749,M5749,N5749)</f>
        <v/>
      </c>
      <c r="S5749" s="162">
        <f>AVERAGE(O5749,Q5749)</f>
        <v/>
      </c>
      <c r="T5749" s="162">
        <f>AVERAGE(P5749,Q5749)</f>
        <v/>
      </c>
      <c r="U5749" s="41">
        <f>STDEVA(K5749,L5749,M5749,N5749)</f>
        <v/>
      </c>
      <c r="V5749" s="42">
        <f>U5749/Q5749</f>
        <v/>
      </c>
      <c r="W5749" s="43">
        <f>IF(X5749=O5749,"MENOR",IF(X5749=S5749,"PROM[MEN-MED]","PROMEDIO"))</f>
        <v/>
      </c>
      <c r="X5749" s="163">
        <f>IF(V5749&lt;=300%,O5749,IF(AND(V5749&gt;100%,V5749&lt;=150%),S5749,R5749))</f>
        <v/>
      </c>
      <c r="Y5749" s="162">
        <f>ROUND(X5749,0)</f>
        <v/>
      </c>
    </row>
    <row r="5750" ht="15.75" customHeight="1">
      <c r="B5750" s="57" t="inlineStr">
        <is>
          <t>8.17</t>
        </is>
      </c>
      <c r="C5750" s="32" t="n">
        <v>8714199</v>
      </c>
      <c r="D5750" s="106" t="inlineStr">
        <is>
          <t>CAMBIO DE PLUMILLAS</t>
        </is>
      </c>
      <c r="E5750" s="107" t="inlineStr">
        <is>
          <t>cambio de plumillas</t>
        </is>
      </c>
      <c r="F5750" s="32" t="inlineStr">
        <is>
          <t>Unidad</t>
        </is>
      </c>
      <c r="G5750" s="35" t="inlineStr">
        <is>
          <t>suministro</t>
        </is>
      </c>
      <c r="H5750" s="159" t="n">
        <v>54716</v>
      </c>
      <c r="I5750" s="37" t="n">
        <v>158.91</v>
      </c>
      <c r="J5750" s="37" t="n">
        <v>151.76</v>
      </c>
      <c r="K5750" s="160">
        <f>H5750*(I5750/J5750)</f>
        <v/>
      </c>
      <c r="L5750" s="159" t="n">
        <v>68554.7457</v>
      </c>
      <c r="M5750" s="159" t="n">
        <v>66558</v>
      </c>
      <c r="N5750" s="159" t="n">
        <v>71882.64</v>
      </c>
      <c r="O5750" s="162">
        <f>MIN(K5750,L5750,M5750,N5750)</f>
        <v/>
      </c>
      <c r="P5750" s="162">
        <f>MAX(K5750,L5750,M5750,N5750)</f>
        <v/>
      </c>
      <c r="Q5750" s="162">
        <f>MEDIAN(K5750,L5750,M5750,N5750)</f>
        <v/>
      </c>
      <c r="R5750" s="162">
        <f>AVERAGE(K5750,L5750,M5750,N5750)</f>
        <v/>
      </c>
      <c r="S5750" s="162">
        <f>AVERAGE(O5750,Q5750)</f>
        <v/>
      </c>
      <c r="T5750" s="162">
        <f>AVERAGE(P5750,Q5750)</f>
        <v/>
      </c>
      <c r="U5750" s="41">
        <f>STDEVA(K5750,L5750,M5750,N5750)</f>
        <v/>
      </c>
      <c r="V5750" s="42">
        <f>U5750/Q5750</f>
        <v/>
      </c>
      <c r="W5750" s="43">
        <f>IF(X5750=O5750,"MENOR",IF(X5750=S5750,"PROM[MEN-MED]","PROMEDIO"))</f>
        <v/>
      </c>
      <c r="X5750" s="163">
        <f>IF(V5750&lt;=300%,O5750,IF(AND(V5750&gt;100%,V5750&lt;=150%),S5750,R5750))</f>
        <v/>
      </c>
      <c r="Y5750" s="162">
        <f>ROUND(X5750,0)</f>
        <v/>
      </c>
    </row>
    <row r="5751" ht="15.75" customHeight="1">
      <c r="B5751" s="57" t="inlineStr">
        <is>
          <t>8.18</t>
        </is>
      </c>
      <c r="C5751" s="32" t="n">
        <v>8714199</v>
      </c>
      <c r="D5751" s="106" t="inlineStr">
        <is>
          <t>CAMBIO DE RINES DE ALEACIÓN ALUMNIO</t>
        </is>
      </c>
      <c r="E5751" s="107" t="inlineStr">
        <is>
          <t>cambio de rines de aleación alumnio</t>
        </is>
      </c>
      <c r="F5751" s="32" t="inlineStr">
        <is>
          <t>Unidad</t>
        </is>
      </c>
      <c r="G5751" s="35" t="inlineStr">
        <is>
          <t>suministro</t>
        </is>
      </c>
      <c r="H5751" s="159" t="n">
        <v>538118</v>
      </c>
      <c r="I5751" s="37" t="n">
        <v>158.91</v>
      </c>
      <c r="J5751" s="37" t="n">
        <v>151.76</v>
      </c>
      <c r="K5751" s="160">
        <f>H5751*(I5751/J5751)</f>
        <v/>
      </c>
      <c r="L5751" s="159" t="n">
        <v>659918.9387000001</v>
      </c>
      <c r="M5751" s="159" t="n">
        <v>640698</v>
      </c>
      <c r="N5751" s="159" t="n">
        <v>691953.84</v>
      </c>
      <c r="O5751" s="162">
        <f>MIN(K5751,L5751,M5751,N5751)</f>
        <v/>
      </c>
      <c r="P5751" s="162">
        <f>MAX(K5751,L5751,M5751,N5751)</f>
        <v/>
      </c>
      <c r="Q5751" s="162">
        <f>MEDIAN(K5751,L5751,M5751,N5751)</f>
        <v/>
      </c>
      <c r="R5751" s="162">
        <f>AVERAGE(K5751,L5751,M5751,N5751)</f>
        <v/>
      </c>
      <c r="S5751" s="162">
        <f>AVERAGE(O5751,Q5751)</f>
        <v/>
      </c>
      <c r="T5751" s="162">
        <f>AVERAGE(P5751,Q5751)</f>
        <v/>
      </c>
      <c r="U5751" s="41">
        <f>STDEVA(K5751,L5751,M5751,N5751)</f>
        <v/>
      </c>
      <c r="V5751" s="42">
        <f>U5751/Q5751</f>
        <v/>
      </c>
      <c r="W5751" s="43">
        <f>IF(X5751=O5751,"MENOR",IF(X5751=S5751,"PROM[MEN-MED]","PROMEDIO"))</f>
        <v/>
      </c>
      <c r="X5751" s="163">
        <f>IF(V5751&lt;=300%,O5751,IF(AND(V5751&gt;100%,V5751&lt;=150%),S5751,R5751))</f>
        <v/>
      </c>
      <c r="Y5751" s="162">
        <f>ROUND(X5751,0)</f>
        <v/>
      </c>
    </row>
    <row r="5752" ht="15.75" customHeight="1">
      <c r="B5752" s="57" t="inlineStr">
        <is>
          <t>8.19</t>
        </is>
      </c>
      <c r="C5752" s="32" t="n">
        <v>8714199</v>
      </c>
      <c r="D5752" s="106" t="inlineStr">
        <is>
          <t>CAMBIO DE STOP TRASERO</t>
        </is>
      </c>
      <c r="E5752" s="107" t="inlineStr">
        <is>
          <t>cambio de stop trasero</t>
        </is>
      </c>
      <c r="F5752" s="32" t="inlineStr">
        <is>
          <t>Unidad</t>
        </is>
      </c>
      <c r="G5752" s="35" t="inlineStr">
        <is>
          <t>suministro</t>
        </is>
      </c>
      <c r="H5752" s="159" t="n">
        <v>136791</v>
      </c>
      <c r="I5752" s="37" t="n">
        <v>158.91</v>
      </c>
      <c r="J5752" s="37" t="n">
        <v>151.76</v>
      </c>
      <c r="K5752" s="160">
        <f>H5752*(I5752/J5752)</f>
        <v/>
      </c>
      <c r="L5752" s="159" t="n">
        <v>164979.22</v>
      </c>
      <c r="M5752" s="159" t="n">
        <v>160174</v>
      </c>
      <c r="N5752" s="159" t="n">
        <v>172987.92</v>
      </c>
      <c r="O5752" s="162">
        <f>MIN(K5752,L5752,M5752,N5752)</f>
        <v/>
      </c>
      <c r="P5752" s="162">
        <f>MAX(K5752,L5752,M5752,N5752)</f>
        <v/>
      </c>
      <c r="Q5752" s="162">
        <f>MEDIAN(K5752,L5752,M5752,N5752)</f>
        <v/>
      </c>
      <c r="R5752" s="162">
        <f>AVERAGE(K5752,L5752,M5752,N5752)</f>
        <v/>
      </c>
      <c r="S5752" s="162">
        <f>AVERAGE(O5752,Q5752)</f>
        <v/>
      </c>
      <c r="T5752" s="162">
        <f>AVERAGE(P5752,Q5752)</f>
        <v/>
      </c>
      <c r="U5752" s="41">
        <f>STDEVA(K5752,L5752,M5752,N5752)</f>
        <v/>
      </c>
      <c r="V5752" s="42">
        <f>U5752/Q5752</f>
        <v/>
      </c>
      <c r="W5752" s="43">
        <f>IF(X5752=O5752,"MENOR",IF(X5752=S5752,"PROM[MEN-MED]","PROMEDIO"))</f>
        <v/>
      </c>
      <c r="X5752" s="163">
        <f>IF(V5752&lt;=300%,O5752,IF(AND(V5752&gt;100%,V5752&lt;=150%),S5752,R5752))</f>
        <v/>
      </c>
      <c r="Y5752" s="162">
        <f>ROUND(X5752,0)</f>
        <v/>
      </c>
    </row>
    <row r="5753" ht="15.75" customHeight="1">
      <c r="B5753" s="57" t="inlineStr">
        <is>
          <t>8.20</t>
        </is>
      </c>
      <c r="C5753" s="32" t="n">
        <v>8714199</v>
      </c>
      <c r="D5753" s="106" t="inlineStr">
        <is>
          <t xml:space="preserve">CAMBIO DE TAPA TANQUE DE COMBUSTIBLE </t>
        </is>
      </c>
      <c r="E5753" s="107" t="inlineStr">
        <is>
          <t xml:space="preserve">cambio de tapa tanque de combustible </t>
        </is>
      </c>
      <c r="F5753" s="32" t="inlineStr">
        <is>
          <t>Unidad</t>
        </is>
      </c>
      <c r="G5753" s="35" t="inlineStr">
        <is>
          <t>suministro</t>
        </is>
      </c>
      <c r="H5753" s="159" t="n">
        <v>811699</v>
      </c>
      <c r="I5753" s="37" t="n">
        <v>158.91</v>
      </c>
      <c r="J5753" s="37" t="n">
        <v>151.76</v>
      </c>
      <c r="K5753" s="160">
        <f>H5753*(I5753/J5753)</f>
        <v/>
      </c>
      <c r="L5753" s="159" t="n">
        <v>989878.414</v>
      </c>
      <c r="M5753" s="159" t="n">
        <v>961047</v>
      </c>
      <c r="N5753" s="159" t="n">
        <v>1037930.76</v>
      </c>
      <c r="O5753" s="162">
        <f>MIN(K5753,L5753,M5753,N5753)</f>
        <v/>
      </c>
      <c r="P5753" s="162">
        <f>MAX(K5753,L5753,M5753,N5753)</f>
        <v/>
      </c>
      <c r="Q5753" s="162">
        <f>MEDIAN(K5753,L5753,M5753,N5753)</f>
        <v/>
      </c>
      <c r="R5753" s="162">
        <f>AVERAGE(K5753,L5753,M5753,N5753)</f>
        <v/>
      </c>
      <c r="S5753" s="162">
        <f>AVERAGE(O5753,Q5753)</f>
        <v/>
      </c>
      <c r="T5753" s="162">
        <f>AVERAGE(P5753,Q5753)</f>
        <v/>
      </c>
      <c r="U5753" s="41">
        <f>STDEVA(K5753,L5753,M5753,N5753)</f>
        <v/>
      </c>
      <c r="V5753" s="42">
        <f>U5753/Q5753</f>
        <v/>
      </c>
      <c r="W5753" s="43">
        <f>IF(X5753=O5753,"MENOR",IF(X5753=S5753,"PROM[MEN-MED]","PROMEDIO"))</f>
        <v/>
      </c>
      <c r="X5753" s="163">
        <f>IF(V5753&lt;=300%,O5753,IF(AND(V5753&gt;100%,V5753&lt;=150%),S5753,R5753))</f>
        <v/>
      </c>
      <c r="Y5753" s="162">
        <f>ROUND(X5753,0)</f>
        <v/>
      </c>
    </row>
    <row r="5754" ht="15.75" customHeight="1">
      <c r="B5754" s="57" t="inlineStr">
        <is>
          <t>8.21</t>
        </is>
      </c>
      <c r="C5754" s="32" t="n">
        <v>8714199</v>
      </c>
      <c r="D5754" s="106" t="inlineStr">
        <is>
          <t>CAMBIO DE TARRO SILENCIADOR</t>
        </is>
      </c>
      <c r="E5754" s="107" t="inlineStr">
        <is>
          <t>cambio de tarro silenciador</t>
        </is>
      </c>
      <c r="F5754" s="32" t="inlineStr">
        <is>
          <t>Unidad</t>
        </is>
      </c>
      <c r="G5754" s="35" t="inlineStr">
        <is>
          <t>suministro</t>
        </is>
      </c>
      <c r="H5754" s="159" t="n">
        <v>273581</v>
      </c>
      <c r="I5754" s="37" t="n">
        <v>158.91</v>
      </c>
      <c r="J5754" s="37" t="n">
        <v>151.76</v>
      </c>
      <c r="K5754" s="160">
        <f>H5754*(I5754/J5754)</f>
        <v/>
      </c>
      <c r="L5754" s="159" t="n">
        <v>342773.7047</v>
      </c>
      <c r="M5754" s="159" t="n">
        <v>332790</v>
      </c>
      <c r="N5754" s="159" t="n">
        <v>359413.2</v>
      </c>
      <c r="O5754" s="162">
        <f>MIN(K5754,L5754,M5754,N5754)</f>
        <v/>
      </c>
      <c r="P5754" s="162">
        <f>MAX(K5754,L5754,M5754,N5754)</f>
        <v/>
      </c>
      <c r="Q5754" s="162">
        <f>MEDIAN(K5754,L5754,M5754,N5754)</f>
        <v/>
      </c>
      <c r="R5754" s="162">
        <f>AVERAGE(K5754,L5754,M5754,N5754)</f>
        <v/>
      </c>
      <c r="S5754" s="162">
        <f>AVERAGE(O5754,Q5754)</f>
        <v/>
      </c>
      <c r="T5754" s="162">
        <f>AVERAGE(P5754,Q5754)</f>
        <v/>
      </c>
      <c r="U5754" s="41">
        <f>STDEVA(K5754,L5754,M5754,N5754)</f>
        <v/>
      </c>
      <c r="V5754" s="42">
        <f>U5754/Q5754</f>
        <v/>
      </c>
      <c r="W5754" s="43">
        <f>IF(X5754=O5754,"MENOR",IF(X5754=S5754,"PROM[MEN-MED]","PROMEDIO"))</f>
        <v/>
      </c>
      <c r="X5754" s="163">
        <f>IF(V5754&lt;=300%,O5754,IF(AND(V5754&gt;100%,V5754&lt;=150%),S5754,R5754))</f>
        <v/>
      </c>
      <c r="Y5754" s="162">
        <f>ROUND(X5754,0)</f>
        <v/>
      </c>
    </row>
    <row r="5755" ht="15.75" customHeight="1">
      <c r="B5755" s="57" t="inlineStr">
        <is>
          <t>8.22</t>
        </is>
      </c>
      <c r="C5755" s="32" t="n">
        <v>8714199</v>
      </c>
      <c r="D5755" s="106" t="inlineStr">
        <is>
          <t>CAMBIO DE VIDRIO PANORÁMICO DELANTERO</t>
        </is>
      </c>
      <c r="E5755" s="107" t="inlineStr">
        <is>
          <t>cambio de vidrio panorámico delantero</t>
        </is>
      </c>
      <c r="F5755" s="32" t="inlineStr">
        <is>
          <t>Unidad</t>
        </is>
      </c>
      <c r="G5755" s="35" t="inlineStr">
        <is>
          <t>suministro</t>
        </is>
      </c>
      <c r="H5755" s="159" t="n">
        <v>1612093</v>
      </c>
      <c r="I5755" s="37" t="n">
        <v>158.91</v>
      </c>
      <c r="J5755" s="37" t="n">
        <v>151.76</v>
      </c>
      <c r="K5755" s="160">
        <f>H5755*(I5755/J5755)</f>
        <v/>
      </c>
      <c r="L5755" s="159" t="n">
        <v>1998977.6485</v>
      </c>
      <c r="M5755" s="159" t="n">
        <v>1940755</v>
      </c>
      <c r="N5755" s="159" t="n">
        <v>2096015.4</v>
      </c>
      <c r="O5755" s="162">
        <f>MIN(K5755,L5755,M5755,N5755)</f>
        <v/>
      </c>
      <c r="P5755" s="162">
        <f>MAX(K5755,L5755,M5755,N5755)</f>
        <v/>
      </c>
      <c r="Q5755" s="162">
        <f>MEDIAN(K5755,L5755,M5755,N5755)</f>
        <v/>
      </c>
      <c r="R5755" s="162">
        <f>AVERAGE(K5755,L5755,M5755,N5755)</f>
        <v/>
      </c>
      <c r="S5755" s="162">
        <f>AVERAGE(O5755,Q5755)</f>
        <v/>
      </c>
      <c r="T5755" s="162">
        <f>AVERAGE(P5755,Q5755)</f>
        <v/>
      </c>
      <c r="U5755" s="41">
        <f>STDEVA(K5755,L5755,M5755,N5755)</f>
        <v/>
      </c>
      <c r="V5755" s="42">
        <f>U5755/Q5755</f>
        <v/>
      </c>
      <c r="W5755" s="43">
        <f>IF(X5755=O5755,"MENOR",IF(X5755=S5755,"PROM[MEN-MED]","PROMEDIO"))</f>
        <v/>
      </c>
      <c r="X5755" s="163">
        <f>IF(V5755&lt;=300%,O5755,IF(AND(V5755&gt;100%,V5755&lt;=150%),S5755,R5755))</f>
        <v/>
      </c>
      <c r="Y5755" s="162">
        <f>ROUND(X5755,0)</f>
        <v/>
      </c>
    </row>
    <row r="5756" ht="15.75" customHeight="1">
      <c r="B5756" s="57" t="inlineStr">
        <is>
          <t>8.23</t>
        </is>
      </c>
      <c r="C5756" s="32" t="n">
        <v>8714199</v>
      </c>
      <c r="D5756" s="106" t="inlineStr">
        <is>
          <t>CAMBIO DE VIDRIO PANORÁMICO DELANTERO (BLINDADO)</t>
        </is>
      </c>
      <c r="E5756" s="107" t="inlineStr">
        <is>
          <t>cambio de vidrio panorámico delantero (blindado)</t>
        </is>
      </c>
      <c r="F5756" s="32" t="inlineStr">
        <is>
          <t>Unidad</t>
        </is>
      </c>
      <c r="G5756" s="35" t="inlineStr">
        <is>
          <t>suministro</t>
        </is>
      </c>
      <c r="H5756" s="159" t="n">
        <v>2164908</v>
      </c>
      <c r="I5756" s="37" t="n">
        <v>158.91</v>
      </c>
      <c r="J5756" s="37" t="n">
        <v>151.76</v>
      </c>
      <c r="K5756" s="160">
        <f>H5756*(I5756/J5756)</f>
        <v/>
      </c>
      <c r="L5756" s="159" t="n">
        <v>2716559.0844</v>
      </c>
      <c r="M5756" s="159" t="n">
        <v>2637436</v>
      </c>
      <c r="N5756" s="159" t="n">
        <v>2848430.88</v>
      </c>
      <c r="O5756" s="162">
        <f>MIN(K5756,L5756,M5756,N5756)</f>
        <v/>
      </c>
      <c r="P5756" s="162">
        <f>MAX(K5756,L5756,M5756,N5756)</f>
        <v/>
      </c>
      <c r="Q5756" s="162">
        <f>MEDIAN(K5756,L5756,M5756,N5756)</f>
        <v/>
      </c>
      <c r="R5756" s="162">
        <f>AVERAGE(K5756,L5756,M5756,N5756)</f>
        <v/>
      </c>
      <c r="S5756" s="162">
        <f>AVERAGE(O5756,Q5756)</f>
        <v/>
      </c>
      <c r="T5756" s="162">
        <f>AVERAGE(P5756,Q5756)</f>
        <v/>
      </c>
      <c r="U5756" s="41">
        <f>STDEVA(K5756,L5756,M5756,N5756)</f>
        <v/>
      </c>
      <c r="V5756" s="42">
        <f>U5756/Q5756</f>
        <v/>
      </c>
      <c r="W5756" s="43">
        <f>IF(X5756=O5756,"MENOR",IF(X5756=S5756,"PROM[MEN-MED]","PROMEDIO"))</f>
        <v/>
      </c>
      <c r="X5756" s="163">
        <f>IF(V5756&lt;=300%,O5756,IF(AND(V5756&gt;100%,V5756&lt;=150%),S5756,R5756))</f>
        <v/>
      </c>
      <c r="Y5756" s="162">
        <f>ROUND(X5756,0)</f>
        <v/>
      </c>
    </row>
    <row r="5757" ht="15.75" customHeight="1">
      <c r="B5757" s="57" t="inlineStr">
        <is>
          <t>8.24</t>
        </is>
      </c>
      <c r="C5757" s="32" t="n">
        <v>8714199</v>
      </c>
      <c r="D5757" s="106" t="inlineStr">
        <is>
          <t>CAMBIO DE VIDRIO PANORÁMICO TRASERO</t>
        </is>
      </c>
      <c r="E5757" s="107" t="inlineStr">
        <is>
          <t>cambio de vidrio panorámico trasero</t>
        </is>
      </c>
      <c r="F5757" s="32" t="inlineStr">
        <is>
          <t>Unidad</t>
        </is>
      </c>
      <c r="G5757" s="35" t="inlineStr">
        <is>
          <t>suministro</t>
        </is>
      </c>
      <c r="H5757" s="159" t="n">
        <v>2164908</v>
      </c>
      <c r="I5757" s="37" t="n">
        <v>158.91</v>
      </c>
      <c r="J5757" s="37" t="n">
        <v>151.76</v>
      </c>
      <c r="K5757" s="160">
        <f>H5757*(I5757/J5757)</f>
        <v/>
      </c>
      <c r="L5757" s="159" t="n">
        <v>2639675.7548</v>
      </c>
      <c r="M5757" s="159" t="n">
        <v>2562792</v>
      </c>
      <c r="N5757" s="159" t="n">
        <v>2767815.36</v>
      </c>
      <c r="O5757" s="162">
        <f>MIN(K5757,L5757,M5757,N5757)</f>
        <v/>
      </c>
      <c r="P5757" s="162">
        <f>MAX(K5757,L5757,M5757,N5757)</f>
        <v/>
      </c>
      <c r="Q5757" s="162">
        <f>MEDIAN(K5757,L5757,M5757,N5757)</f>
        <v/>
      </c>
      <c r="R5757" s="162">
        <f>AVERAGE(K5757,L5757,M5757,N5757)</f>
        <v/>
      </c>
      <c r="S5757" s="162">
        <f>AVERAGE(O5757,Q5757)</f>
        <v/>
      </c>
      <c r="T5757" s="162">
        <f>AVERAGE(P5757,Q5757)</f>
        <v/>
      </c>
      <c r="U5757" s="41">
        <f>STDEVA(K5757,L5757,M5757,N5757)</f>
        <v/>
      </c>
      <c r="V5757" s="42">
        <f>U5757/Q5757</f>
        <v/>
      </c>
      <c r="W5757" s="43">
        <f>IF(X5757=O5757,"MENOR",IF(X5757=S5757,"PROM[MEN-MED]","PROMEDIO"))</f>
        <v/>
      </c>
      <c r="X5757" s="163">
        <f>IF(V5757&lt;=300%,O5757,IF(AND(V5757&gt;100%,V5757&lt;=150%),S5757,R5757))</f>
        <v/>
      </c>
      <c r="Y5757" s="162">
        <f>ROUND(X5757,0)</f>
        <v/>
      </c>
    </row>
    <row r="5758" ht="15.75" customHeight="1">
      <c r="B5758" s="57" t="inlineStr">
        <is>
          <t>8.25</t>
        </is>
      </c>
      <c r="C5758" s="32" t="n">
        <v>8714199</v>
      </c>
      <c r="D5758" s="106" t="inlineStr">
        <is>
          <t xml:space="preserve">CAMBIO DE VIDRIOS LATERALES COSTADOS </t>
        </is>
      </c>
      <c r="E5758" s="107" t="inlineStr">
        <is>
          <t xml:space="preserve">cambio de vidrios laterales costados </t>
        </is>
      </c>
      <c r="F5758" s="32" t="inlineStr">
        <is>
          <t>Unidad</t>
        </is>
      </c>
      <c r="G5758" s="35" t="inlineStr">
        <is>
          <t>suministro</t>
        </is>
      </c>
      <c r="H5758" s="159" t="n">
        <v>2164908</v>
      </c>
      <c r="I5758" s="37" t="n">
        <v>158.91</v>
      </c>
      <c r="J5758" s="37" t="n">
        <v>151.76</v>
      </c>
      <c r="K5758" s="160">
        <f>H5758*(I5758/J5758)</f>
        <v/>
      </c>
      <c r="L5758" s="159" t="n">
        <v>2742187.5432</v>
      </c>
      <c r="M5758" s="159" t="n">
        <v>2662318</v>
      </c>
      <c r="N5758" s="159" t="n">
        <v>2875303.44</v>
      </c>
      <c r="O5758" s="162">
        <f>MIN(K5758,L5758,M5758,N5758)</f>
        <v/>
      </c>
      <c r="P5758" s="162">
        <f>MAX(K5758,L5758,M5758,N5758)</f>
        <v/>
      </c>
      <c r="Q5758" s="162">
        <f>MEDIAN(K5758,L5758,M5758,N5758)</f>
        <v/>
      </c>
      <c r="R5758" s="162">
        <f>AVERAGE(K5758,L5758,M5758,N5758)</f>
        <v/>
      </c>
      <c r="S5758" s="162">
        <f>AVERAGE(O5758,Q5758)</f>
        <v/>
      </c>
      <c r="T5758" s="162">
        <f>AVERAGE(P5758,Q5758)</f>
        <v/>
      </c>
      <c r="U5758" s="41">
        <f>STDEVA(K5758,L5758,M5758,N5758)</f>
        <v/>
      </c>
      <c r="V5758" s="42">
        <f>U5758/Q5758</f>
        <v/>
      </c>
      <c r="W5758" s="43">
        <f>IF(X5758=O5758,"MENOR",IF(X5758=S5758,"PROM[MEN-MED]","PROMEDIO"))</f>
        <v/>
      </c>
      <c r="X5758" s="163">
        <f>IF(V5758&lt;=300%,O5758,IF(AND(V5758&gt;100%,V5758&lt;=150%),S5758,R5758))</f>
        <v/>
      </c>
      <c r="Y5758" s="162">
        <f>ROUND(X5758,0)</f>
        <v/>
      </c>
    </row>
    <row r="5759" ht="15.75" customHeight="1">
      <c r="B5759" s="57" t="inlineStr">
        <is>
          <t>8.26</t>
        </is>
      </c>
      <c r="C5759" s="32" t="n">
        <v>8714199</v>
      </c>
      <c r="D5759" s="106" t="inlineStr">
        <is>
          <t>CAMBIO DE VIDRIOS LATERALES COSTADOS (BLINDADO)</t>
        </is>
      </c>
      <c r="E5759" s="107" t="inlineStr">
        <is>
          <t>cambio de vidrios laterales costados (blindado)</t>
        </is>
      </c>
      <c r="F5759" s="32" t="inlineStr">
        <is>
          <t>Unidad</t>
        </is>
      </c>
      <c r="G5759" s="35" t="inlineStr">
        <is>
          <t>suministro</t>
        </is>
      </c>
      <c r="H5759" s="159" t="n">
        <v>2164908</v>
      </c>
      <c r="I5759" s="37" t="n">
        <v>158.91</v>
      </c>
      <c r="J5759" s="37" t="n">
        <v>151.76</v>
      </c>
      <c r="K5759" s="160">
        <f>H5759*(I5759/J5759)</f>
        <v/>
      </c>
      <c r="L5759" s="159" t="n">
        <v>2639675.7548</v>
      </c>
      <c r="M5759" s="159" t="n">
        <v>2562792</v>
      </c>
      <c r="N5759" s="159" t="n">
        <v>2767815.36</v>
      </c>
      <c r="O5759" s="162">
        <f>MIN(K5759,L5759,M5759,N5759)</f>
        <v/>
      </c>
      <c r="P5759" s="162">
        <f>MAX(K5759,L5759,M5759,N5759)</f>
        <v/>
      </c>
      <c r="Q5759" s="162">
        <f>MEDIAN(K5759,L5759,M5759,N5759)</f>
        <v/>
      </c>
      <c r="R5759" s="162">
        <f>AVERAGE(K5759,L5759,M5759,N5759)</f>
        <v/>
      </c>
      <c r="S5759" s="162">
        <f>AVERAGE(O5759,Q5759)</f>
        <v/>
      </c>
      <c r="T5759" s="162">
        <f>AVERAGE(P5759,Q5759)</f>
        <v/>
      </c>
      <c r="U5759" s="41">
        <f>STDEVA(K5759,L5759,M5759,N5759)</f>
        <v/>
      </c>
      <c r="V5759" s="42">
        <f>U5759/Q5759</f>
        <v/>
      </c>
      <c r="W5759" s="43">
        <f>IF(X5759=O5759,"MENOR",IF(X5759=S5759,"PROM[MEN-MED]","PROMEDIO"))</f>
        <v/>
      </c>
      <c r="X5759" s="163">
        <f>IF(V5759&lt;=300%,O5759,IF(AND(V5759&gt;100%,V5759&lt;=150%),S5759,R5759))</f>
        <v/>
      </c>
      <c r="Y5759" s="162">
        <f>ROUND(X5759,0)</f>
        <v/>
      </c>
    </row>
    <row r="5760" ht="15.75" customHeight="1">
      <c r="B5760" s="57" t="inlineStr">
        <is>
          <t>8.27</t>
        </is>
      </c>
      <c r="C5760" s="32" t="n">
        <v>8714199</v>
      </c>
      <c r="D5760" s="106" t="inlineStr">
        <is>
          <t>CAMBIO DE JUEGO DE TAPETES</t>
        </is>
      </c>
      <c r="E5760" s="107" t="inlineStr">
        <is>
          <t>cambio de juego de tapetes</t>
        </is>
      </c>
      <c r="F5760" s="32" t="inlineStr">
        <is>
          <t>Juego</t>
        </is>
      </c>
      <c r="G5760" s="35" t="inlineStr">
        <is>
          <t>suministro</t>
        </is>
      </c>
      <c r="H5760" s="159" t="n">
        <v>54716</v>
      </c>
      <c r="I5760" s="37" t="n">
        <v>158.91</v>
      </c>
      <c r="J5760" s="37" t="n">
        <v>151.76</v>
      </c>
      <c r="K5760" s="160">
        <f>H5760*(I5760/J5760)</f>
        <v/>
      </c>
      <c r="L5760" s="159" t="n">
        <v>67914.0854</v>
      </c>
      <c r="M5760" s="159" t="n">
        <v>65936</v>
      </c>
      <c r="N5760" s="159" t="n">
        <v>71210.88</v>
      </c>
      <c r="O5760" s="162">
        <f>MIN(K5760,L5760,M5760,N5760)</f>
        <v/>
      </c>
      <c r="P5760" s="162">
        <f>MAX(K5760,L5760,M5760,N5760)</f>
        <v/>
      </c>
      <c r="Q5760" s="162">
        <f>MEDIAN(K5760,L5760,M5760,N5760)</f>
        <v/>
      </c>
      <c r="R5760" s="162">
        <f>AVERAGE(K5760,L5760,M5760,N5760)</f>
        <v/>
      </c>
      <c r="S5760" s="162">
        <f>AVERAGE(O5760,Q5760)</f>
        <v/>
      </c>
      <c r="T5760" s="162">
        <f>AVERAGE(P5760,Q5760)</f>
        <v/>
      </c>
      <c r="U5760" s="41">
        <f>STDEVA(K5760,L5760,M5760,N5760)</f>
        <v/>
      </c>
      <c r="V5760" s="42">
        <f>U5760/Q5760</f>
        <v/>
      </c>
      <c r="W5760" s="43">
        <f>IF(X5760=O5760,"MENOR",IF(X5760=S5760,"PROM[MEN-MED]","PROMEDIO"))</f>
        <v/>
      </c>
      <c r="X5760" s="163">
        <f>IF(V5760&lt;=300%,O5760,IF(AND(V5760&gt;100%,V5760&lt;=150%),S5760,R5760))</f>
        <v/>
      </c>
      <c r="Y5760" s="162">
        <f>ROUND(X5760,0)</f>
        <v/>
      </c>
    </row>
    <row r="5761" ht="16.5" customHeight="1">
      <c r="B5761" s="60" t="n"/>
      <c r="C5761" s="61" t="n"/>
      <c r="D5761" s="110" t="n"/>
      <c r="E5761" s="111" t="n"/>
      <c r="F5761" s="61" t="n"/>
      <c r="G5761" s="64" t="n"/>
      <c r="H5761" s="168" t="n"/>
      <c r="I5761" s="112" t="n"/>
      <c r="J5761" s="113" t="n"/>
      <c r="K5761" s="169" t="n"/>
      <c r="L5761" s="168" t="n"/>
      <c r="M5761" s="168" t="n"/>
      <c r="N5761" s="168" t="n"/>
      <c r="O5761" s="174" t="n"/>
      <c r="P5761" s="174" t="n"/>
      <c r="Q5761" s="174" t="n"/>
      <c r="R5761" s="174" t="n"/>
      <c r="S5761" s="174" t="n"/>
      <c r="T5761" s="174" t="n"/>
      <c r="U5761" s="66" t="n"/>
      <c r="V5761" s="115" t="n"/>
      <c r="W5761" s="116" t="n"/>
      <c r="X5761" s="175" t="n"/>
      <c r="Y5761" s="174" t="n"/>
    </row>
    <row r="5762" ht="16.5" customHeight="1">
      <c r="B5762" s="144" t="inlineStr">
        <is>
          <t>SUMATORIA DE PRECIOS UNITARIOS</t>
        </is>
      </c>
      <c r="C5762" s="176" t="n"/>
      <c r="D5762" s="176" t="n"/>
      <c r="E5762" s="176" t="n"/>
      <c r="F5762" s="176" t="n"/>
      <c r="G5762" s="176" t="n"/>
      <c r="H5762" s="176" t="n"/>
      <c r="I5762" s="176" t="n"/>
      <c r="J5762" s="176" t="n"/>
      <c r="K5762" s="176" t="n"/>
      <c r="L5762" s="176" t="n"/>
      <c r="M5762" s="176" t="n"/>
      <c r="N5762" s="176" t="n"/>
      <c r="O5762" s="176" t="n"/>
      <c r="P5762" s="176" t="n"/>
      <c r="Q5762" s="176" t="n"/>
      <c r="R5762" s="176" t="n"/>
      <c r="S5762" s="176" t="n"/>
      <c r="T5762" s="176" t="n"/>
      <c r="U5762" s="176" t="n"/>
      <c r="V5762" s="176" t="n"/>
      <c r="W5762" s="176" t="n"/>
      <c r="X5762" s="177" t="n"/>
      <c r="Y5762" s="178">
        <f>SUM(Y10:Y5760)</f>
        <v/>
      </c>
    </row>
    <row r="5763" ht="16.5" customHeight="1">
      <c r="B5763" s="179" t="n"/>
      <c r="C5763" s="180" t="n"/>
      <c r="D5763" s="180" t="n"/>
      <c r="E5763" s="180" t="n"/>
      <c r="F5763" s="180" t="n"/>
      <c r="G5763" s="180" t="n"/>
      <c r="H5763" s="180" t="n"/>
      <c r="I5763" s="180" t="n"/>
      <c r="J5763" s="180" t="n"/>
      <c r="K5763" s="180" t="n"/>
      <c r="L5763" s="180" t="n"/>
      <c r="M5763" s="180" t="n"/>
      <c r="N5763" s="180" t="n"/>
      <c r="O5763" s="180" t="n"/>
      <c r="P5763" s="180" t="n"/>
      <c r="Q5763" s="180" t="n"/>
      <c r="R5763" s="180" t="n"/>
      <c r="S5763" s="180" t="n"/>
      <c r="T5763" s="180" t="n"/>
      <c r="U5763" s="180" t="n"/>
      <c r="V5763" s="180" t="n"/>
      <c r="W5763" s="180" t="n"/>
      <c r="X5763" s="181" t="n"/>
      <c r="Y5763" s="182" t="n"/>
    </row>
    <row r="5764">
      <c r="B5764" s="118" t="n"/>
      <c r="C5764" s="119" t="n"/>
      <c r="D5764" s="120" t="n"/>
      <c r="E5764" s="121" t="n"/>
      <c r="F5764" s="119" t="n"/>
      <c r="G5764" s="122" t="n"/>
      <c r="H5764" s="183" t="n"/>
      <c r="I5764" s="124" t="n"/>
    </row>
    <row r="5765" customFormat="1" s="4">
      <c r="A5765" s="125" t="n"/>
      <c r="B5765" s="126" t="n"/>
      <c r="C5765" s="126" t="n"/>
      <c r="D5765" s="126" t="n"/>
      <c r="E5765" s="127" t="n"/>
      <c r="F5765" s="126" t="n"/>
      <c r="G5765" s="126" t="n"/>
      <c r="H5765" s="184" t="n"/>
      <c r="K5765" s="185" t="n"/>
      <c r="L5765" s="185" t="n"/>
      <c r="M5765" s="185" t="n"/>
      <c r="N5765" s="185" t="n"/>
      <c r="V5765" s="130" t="n"/>
    </row>
    <row r="5766">
      <c r="B5766" s="131" t="n"/>
      <c r="C5766" s="131" t="n"/>
      <c r="D5766" s="131" t="n"/>
      <c r="E5766" s="127" t="n"/>
      <c r="F5766" s="131" t="n"/>
      <c r="G5766" s="131" t="n"/>
      <c r="H5766" s="186" t="n"/>
      <c r="I5766" s="131" t="n"/>
    </row>
    <row r="5767">
      <c r="B5767" s="131" t="n"/>
      <c r="C5767" s="131" t="n"/>
      <c r="D5767" s="131" t="n"/>
      <c r="E5767" s="127" t="n"/>
      <c r="F5767" s="131" t="n"/>
      <c r="G5767" s="131" t="n"/>
      <c r="H5767" s="186" t="n"/>
      <c r="I5767" s="131" t="n"/>
    </row>
    <row r="5768">
      <c r="B5768" s="131" t="n"/>
      <c r="C5768" s="131" t="n"/>
      <c r="D5768" s="131" t="n"/>
      <c r="E5768" s="127" t="n"/>
      <c r="F5768" s="131" t="n"/>
      <c r="G5768" s="131" t="n"/>
      <c r="H5768" s="186" t="n"/>
      <c r="I5768" s="131" t="n"/>
    </row>
    <row r="5769">
      <c r="B5769" s="133" t="n"/>
      <c r="C5769" s="133" t="n"/>
      <c r="D5769" s="133" t="n"/>
      <c r="E5769" s="133" t="n"/>
      <c r="F5769" s="133" t="n"/>
      <c r="G5769" s="134" t="n"/>
      <c r="I5769" s="135" t="n"/>
    </row>
  </sheetData>
  <mergeCells count="254">
    <mergeCell ref="C5384:G5384"/>
    <mergeCell ref="L2411:N2411"/>
    <mergeCell ref="C3361:G3361"/>
    <mergeCell ref="C2317:G2317"/>
    <mergeCell ref="C3137:G3137"/>
    <mergeCell ref="C2771:G2771"/>
    <mergeCell ref="C3961:G3961"/>
    <mergeCell ref="C3755:G3755"/>
    <mergeCell ref="C5242:G5242"/>
    <mergeCell ref="B5292:G5292"/>
    <mergeCell ref="C4698:G4698"/>
    <mergeCell ref="C4050:G4050"/>
    <mergeCell ref="C3819:G3819"/>
    <mergeCell ref="C2110:G2110"/>
    <mergeCell ref="C5652:G5652"/>
    <mergeCell ref="H4608:K4608"/>
    <mergeCell ref="C4900:G4900"/>
    <mergeCell ref="C5451:G5451"/>
    <mergeCell ref="C2837:G2837"/>
    <mergeCell ref="C5198:G5198"/>
    <mergeCell ref="B2883:G2883"/>
    <mergeCell ref="B5762:X5763"/>
    <mergeCell ref="C1538:G1538"/>
    <mergeCell ref="C1194:G1194"/>
    <mergeCell ref="B4458:G4458"/>
    <mergeCell ref="C4499:G4499"/>
    <mergeCell ref="L1435:N1435"/>
    <mergeCell ref="C1028:G1028"/>
    <mergeCell ref="H4316:K4316"/>
    <mergeCell ref="C2516:G2516"/>
    <mergeCell ref="C1817:G1817"/>
    <mergeCell ref="C5166:G5166"/>
    <mergeCell ref="C3041:G3041"/>
    <mergeCell ref="L2069:N2069"/>
    <mergeCell ref="C2979:G2979"/>
    <mergeCell ref="C5340:G5340"/>
    <mergeCell ref="C5607:G5607"/>
    <mergeCell ref="B3245:G3245"/>
    <mergeCell ref="C5476:G5476"/>
    <mergeCell ref="B4316:G4316"/>
    <mergeCell ref="C4328:G4328"/>
    <mergeCell ref="C2663:G2663"/>
    <mergeCell ref="F2884:G2884"/>
    <mergeCell ref="L2888:N2888"/>
    <mergeCell ref="C123:G123"/>
    <mergeCell ref="C4351:G4351"/>
    <mergeCell ref="C3494:G3494"/>
    <mergeCell ref="C1729:G1729"/>
    <mergeCell ref="C5544:G5544"/>
    <mergeCell ref="C2726:G2726"/>
    <mergeCell ref="C1943:G1943"/>
    <mergeCell ref="L2703:N2703"/>
    <mergeCell ref="C4208:G4208"/>
    <mergeCell ref="C5397:G5397"/>
    <mergeCell ref="C3247:G3247"/>
    <mergeCell ref="C2649:G2649"/>
    <mergeCell ref="C3004:G3004"/>
    <mergeCell ref="C1470:G1470"/>
    <mergeCell ref="C5294:G5294"/>
    <mergeCell ref="C3336:G3336"/>
    <mergeCell ref="C5303:G5303"/>
    <mergeCell ref="C5530:G5530"/>
    <mergeCell ref="H364:K364"/>
    <mergeCell ref="C1524:G1524"/>
    <mergeCell ref="C2930:G2930"/>
    <mergeCell ref="C1879:G1879"/>
    <mergeCell ref="C938:G938"/>
    <mergeCell ref="C1637:G1637"/>
    <mergeCell ref="C4112:G4112"/>
    <mergeCell ref="C1589:G1589"/>
    <mergeCell ref="C4405:G4405"/>
    <mergeCell ref="C4470:G4470"/>
    <mergeCell ref="C2413:G2413"/>
    <mergeCell ref="C455:G455"/>
    <mergeCell ref="C4952:G4952"/>
    <mergeCell ref="C1459:G1459"/>
    <mergeCell ref="L1577:N1577"/>
    <mergeCell ref="C160:G160"/>
    <mergeCell ref="C4460:G4460"/>
    <mergeCell ref="C1080:G1080"/>
    <mergeCell ref="C1120:G1120"/>
    <mergeCell ref="L3602:N3602"/>
    <mergeCell ref="B2557:G2557"/>
    <mergeCell ref="L3245:N3245"/>
    <mergeCell ref="B5438:G5438"/>
    <mergeCell ref="C256:G256"/>
    <mergeCell ref="L4316:N4316"/>
    <mergeCell ref="C4760:G4760"/>
    <mergeCell ref="F5:G5"/>
    <mergeCell ref="C4567:G4567"/>
    <mergeCell ref="B364:G364"/>
    <mergeCell ref="H3602:K3602"/>
    <mergeCell ref="C4075:G4075"/>
    <mergeCell ref="B2888:G2888"/>
    <mergeCell ref="H2557:K2557"/>
    <mergeCell ref="B2411:G2411"/>
    <mergeCell ref="C1548:G1548"/>
    <mergeCell ref="C2852:G2852"/>
    <mergeCell ref="C5440:G5440"/>
    <mergeCell ref="C2434:G2434"/>
    <mergeCell ref="C3851:G3851"/>
    <mergeCell ref="C2422:G2422"/>
    <mergeCell ref="B2885:E2885"/>
    <mergeCell ref="C4723:G4723"/>
    <mergeCell ref="C4419:G4419"/>
    <mergeCell ref="C2673:G2673"/>
    <mergeCell ref="H1435:K1435"/>
    <mergeCell ref="C517:G517"/>
    <mergeCell ref="C3105:G3105"/>
    <mergeCell ref="B3:G3"/>
    <mergeCell ref="C5637:G5637"/>
    <mergeCell ref="L5584:N5584"/>
    <mergeCell ref="C2159:G2159"/>
    <mergeCell ref="C1327:G1327"/>
    <mergeCell ref="C2595:G2595"/>
    <mergeCell ref="B4608:G4608"/>
    <mergeCell ref="B1435:G1435"/>
    <mergeCell ref="C2815:G2815"/>
    <mergeCell ref="C366:G366"/>
    <mergeCell ref="B1078:G1078"/>
    <mergeCell ref="H2069:K2069"/>
    <mergeCell ref="C2361:G2361"/>
    <mergeCell ref="L1727:N1727"/>
    <mergeCell ref="C1618:G1618"/>
    <mergeCell ref="F4:G4"/>
    <mergeCell ref="C49:G49"/>
    <mergeCell ref="H4950:K4950"/>
    <mergeCell ref="C5349:G5349"/>
    <mergeCell ref="H2703:K2703"/>
    <mergeCell ref="C1608:G1608"/>
    <mergeCell ref="B5584:G5584"/>
    <mergeCell ref="C4824:G4824"/>
    <mergeCell ref="C2503:G2503"/>
    <mergeCell ref="H1727:K1727"/>
    <mergeCell ref="L5292:N5292"/>
    <mergeCell ref="L721:N721"/>
    <mergeCell ref="L2557:N2557"/>
    <mergeCell ref="C1768:G1768"/>
    <mergeCell ref="C4580:G4580"/>
    <mergeCell ref="H5292:K5292"/>
    <mergeCell ref="L4950:N4950"/>
    <mergeCell ref="C4365:G4365"/>
    <mergeCell ref="C2784:G2784"/>
    <mergeCell ref="C4856:G4856"/>
    <mergeCell ref="L364:N364"/>
    <mergeCell ref="C4266:G4266"/>
    <mergeCell ref="L4458:N4458"/>
    <mergeCell ref="C3287:G3287"/>
    <mergeCell ref="C5586:G5586"/>
    <mergeCell ref="H721:K721"/>
    <mergeCell ref="C2019:G2019"/>
    <mergeCell ref="C9:G9"/>
    <mergeCell ref="C4429:G4429"/>
    <mergeCell ref="C763:G763"/>
    <mergeCell ref="C4001:G4001"/>
    <mergeCell ref="B1577:G1577"/>
    <mergeCell ref="H4458:K4458"/>
    <mergeCell ref="C4649:G4649"/>
    <mergeCell ref="C1686:G1686"/>
    <mergeCell ref="C3718:G3718"/>
    <mergeCell ref="C1484:G1484"/>
    <mergeCell ref="C812:G812"/>
    <mergeCell ref="L3959:N3959"/>
    <mergeCell ref="B7:G7"/>
    <mergeCell ref="C970:G970"/>
    <mergeCell ref="H3245:K3245"/>
    <mergeCell ref="C5718:G5718"/>
    <mergeCell ref="C2570:G2570"/>
    <mergeCell ref="C224:G224"/>
    <mergeCell ref="C2585:G2585"/>
    <mergeCell ref="B2884:E2884"/>
    <mergeCell ref="C1579:G1579"/>
    <mergeCell ref="C5102:G5102"/>
    <mergeCell ref="C4518:G4518"/>
    <mergeCell ref="C2756:G2756"/>
    <mergeCell ref="C1231:G1231"/>
    <mergeCell ref="C1169:G1169"/>
    <mergeCell ref="B721:G721"/>
    <mergeCell ref="C5466:G5466"/>
    <mergeCell ref="C5733:G5733"/>
    <mergeCell ref="L4608:N4608"/>
    <mergeCell ref="H3959:K3959"/>
    <mergeCell ref="C671:G671"/>
    <mergeCell ref="C2221:G2221"/>
    <mergeCell ref="H5438:K5438"/>
    <mergeCell ref="C4489:G4489"/>
    <mergeCell ref="C5315:G5315"/>
    <mergeCell ref="B3959:G3959"/>
    <mergeCell ref="C314:G314"/>
    <mergeCell ref="C4554:G4554"/>
    <mergeCell ref="C1447:G1447"/>
    <mergeCell ref="C406:G406"/>
    <mergeCell ref="H1078:K1078"/>
    <mergeCell ref="C98:G98"/>
    <mergeCell ref="Y5762:Y5763"/>
    <mergeCell ref="C4610:G4610"/>
    <mergeCell ref="C2459:G2459"/>
    <mergeCell ref="C1673:G1673"/>
    <mergeCell ref="B5:E5"/>
    <mergeCell ref="C5488:G5488"/>
    <mergeCell ref="C1437:G1437"/>
    <mergeCell ref="C4991:G4991"/>
    <mergeCell ref="C4318:G4318"/>
    <mergeCell ref="B3602:G3602"/>
    <mergeCell ref="C3552:G3552"/>
    <mergeCell ref="C2468:G2468"/>
    <mergeCell ref="C5065:G5065"/>
    <mergeCell ref="C5040:G5040"/>
    <mergeCell ref="C2071:G2071"/>
    <mergeCell ref="C3195:G3195"/>
    <mergeCell ref="H5584:K5584"/>
    <mergeCell ref="C613:G613"/>
    <mergeCell ref="C5665:G5665"/>
    <mergeCell ref="B4:E4"/>
    <mergeCell ref="C1295:G1295"/>
    <mergeCell ref="C874:G874"/>
    <mergeCell ref="C4176:G4176"/>
    <mergeCell ref="C2184:G2184"/>
    <mergeCell ref="F2885:G2885"/>
    <mergeCell ref="C581:G581"/>
    <mergeCell ref="B1727:G1727"/>
    <mergeCell ref="C1699:G1699"/>
    <mergeCell ref="C2607:G2607"/>
    <mergeCell ref="C3644:G3644"/>
    <mergeCell ref="C2525:G2525"/>
    <mergeCell ref="C2705:G2705"/>
    <mergeCell ref="C5406:G5406"/>
    <mergeCell ref="C4340:G4340"/>
    <mergeCell ref="C1975:G1975"/>
    <mergeCell ref="C1385:G1385"/>
    <mergeCell ref="C1842:G1842"/>
    <mergeCell ref="C3693:G3693"/>
    <mergeCell ref="C3398:G3398"/>
    <mergeCell ref="C2559:G2559"/>
    <mergeCell ref="H2411:K2411"/>
    <mergeCell ref="H1577:K1577"/>
    <mergeCell ref="C837:G837"/>
    <mergeCell ref="L7:N7"/>
    <mergeCell ref="C3462:G3462"/>
    <mergeCell ref="C5696:G5696"/>
    <mergeCell ref="H2888:K2888"/>
    <mergeCell ref="C2285:G2285"/>
    <mergeCell ref="B2069:G2069"/>
    <mergeCell ref="C3909:G3909"/>
    <mergeCell ref="B4950:G4950"/>
    <mergeCell ref="C2890:G2890"/>
    <mergeCell ref="C723:G723"/>
    <mergeCell ref="L5438:N5438"/>
    <mergeCell ref="B2703:G2703"/>
    <mergeCell ref="H7:K7"/>
    <mergeCell ref="C3604:G3604"/>
    <mergeCell ref="C5554:G5554"/>
    <mergeCell ref="C480:G480"/>
    <mergeCell ref="L1078:N1078"/>
  </mergeCells>
  <conditionalFormatting sqref="D2727:D2755">
    <cfRule type="duplicateValues" priority="3" dxfId="0"/>
  </conditionalFormatting>
  <conditionalFormatting sqref="D2757:D2770">
    <cfRule type="duplicateValues" priority="5" dxfId="0"/>
  </conditionalFormatting>
  <conditionalFormatting sqref="D5608:D5636">
    <cfRule type="duplicateValues" priority="2" dxfId="0"/>
  </conditionalFormatting>
  <conditionalFormatting sqref="D5638:D5651">
    <cfRule type="duplicateValues" priority="4" dxfId="0"/>
  </conditionalFormatting>
  <printOptions horizontalCentered="1"/>
  <pageMargins left="0.157638888888889" right="0.196527777777778" top="0.236111111111111" bottom="0.275694444444444" header="0.511811023622047" footer="0.315277777777778"/>
  <pageSetup orientation="portrait" scale="14" horizontalDpi="300" verticalDpi="300"/>
  <headerFooter differentFirst="1">
    <oddHeader/>
    <oddFooter>&amp;CPágina &amp;P</oddFooter>
    <evenHeader/>
    <evenFooter/>
    <firstHeader/>
    <firstFooter/>
  </headerFooter>
  <rowBreaks count="2" manualBreakCount="2">
    <brk id="2818" min="0" max="16383" man="1"/>
    <brk id="2996" min="0" max="16383" man="1"/>
  </rowBreaks>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Administrador</dc:creator>
  <dcterms:created xmlns:dcterms="http://purl.org/dc/terms/" xmlns:xsi="http://www.w3.org/2001/XMLSchema-instance" xsi:type="dcterms:W3CDTF">2025-04-04T21:24:59Z</dcterms:created>
  <dcterms:modified xmlns:dcterms="http://purl.org/dc/terms/" xmlns:xsi="http://www.w3.org/2001/XMLSchema-instance" xsi:type="dcterms:W3CDTF">2026-06-19T02:26:11Z</dcterms:modified>
  <cp:lastModifiedBy>Asesoría Jurídica</cp:lastModifiedBy>
  <cp:revision>0</cp:revision>
</cp:coreProperties>
</file>